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theme/themeOverride8.xml" ContentType="application/vnd.openxmlformats-officedocument.themeOverride+xml"/>
  <Override PartName="/xl/charts/chart9.xml" ContentType="application/vnd.openxmlformats-officedocument.drawingml.chart+xml"/>
  <Override PartName="/xl/theme/themeOverride9.xml" ContentType="application/vnd.openxmlformats-officedocument.themeOverride+xml"/>
  <Override PartName="/xl/charts/chart10.xml" ContentType="application/vnd.openxmlformats-officedocument.drawingml.chart+xml"/>
  <Override PartName="/xl/theme/themeOverride10.xml" ContentType="application/vnd.openxmlformats-officedocument.themeOverride+xml"/>
  <Override PartName="/xl/charts/chart11.xml" ContentType="application/vnd.openxmlformats-officedocument.drawingml.chart+xml"/>
  <Override PartName="/xl/theme/themeOverride11.xml" ContentType="application/vnd.openxmlformats-officedocument.themeOverride+xml"/>
  <Override PartName="/xl/charts/chart12.xml" ContentType="application/vnd.openxmlformats-officedocument.drawingml.chart+xml"/>
  <Override PartName="/xl/theme/themeOverride12.xml" ContentType="application/vnd.openxmlformats-officedocument.themeOverride+xml"/>
  <Override PartName="/xl/charts/chart13.xml" ContentType="application/vnd.openxmlformats-officedocument.drawingml.chart+xml"/>
  <Override PartName="/xl/theme/themeOverride13.xml" ContentType="application/vnd.openxmlformats-officedocument.themeOverride+xml"/>
  <Override PartName="/xl/charts/chart14.xml" ContentType="application/vnd.openxmlformats-officedocument.drawingml.chart+xml"/>
  <Override PartName="/xl/theme/themeOverride14.xml" ContentType="application/vnd.openxmlformats-officedocument.themeOverride+xml"/>
  <Override PartName="/xl/charts/chart15.xml" ContentType="application/vnd.openxmlformats-officedocument.drawingml.chart+xml"/>
  <Override PartName="/xl/theme/themeOverride15.xml" ContentType="application/vnd.openxmlformats-officedocument.themeOverride+xml"/>
  <Override PartName="/xl/charts/chart16.xml" ContentType="application/vnd.openxmlformats-officedocument.drawingml.chart+xml"/>
  <Override PartName="/xl/theme/themeOverride16.xml" ContentType="application/vnd.openxmlformats-officedocument.themeOverride+xml"/>
  <Override PartName="/xl/charts/chart17.xml" ContentType="application/vnd.openxmlformats-officedocument.drawingml.chart+xml"/>
  <Override PartName="/xl/theme/themeOverride17.xml" ContentType="application/vnd.openxmlformats-officedocument.themeOverride+xml"/>
  <Override PartName="/xl/charts/chart18.xml" ContentType="application/vnd.openxmlformats-officedocument.drawingml.chart+xml"/>
  <Override PartName="/xl/theme/themeOverride18.xml" ContentType="application/vnd.openxmlformats-officedocument.themeOverride+xml"/>
  <Override PartName="/xl/charts/chart19.xml" ContentType="application/vnd.openxmlformats-officedocument.drawingml.chart+xml"/>
  <Override PartName="/xl/theme/themeOverride19.xml" ContentType="application/vnd.openxmlformats-officedocument.themeOverride+xml"/>
  <Override PartName="/xl/charts/chart20.xml" ContentType="application/vnd.openxmlformats-officedocument.drawingml.chart+xml"/>
  <Override PartName="/xl/theme/themeOverride20.xml" ContentType="application/vnd.openxmlformats-officedocument.themeOverride+xml"/>
  <Override PartName="/xl/charts/chart21.xml" ContentType="application/vnd.openxmlformats-officedocument.drawingml.chart+xml"/>
  <Override PartName="/xl/theme/themeOverride21.xml" ContentType="application/vnd.openxmlformats-officedocument.themeOverride+xml"/>
  <Override PartName="/xl/charts/chart22.xml" ContentType="application/vnd.openxmlformats-officedocument.drawingml.chart+xml"/>
  <Override PartName="/xl/theme/themeOverride22.xml" ContentType="application/vnd.openxmlformats-officedocument.themeOverride+xml"/>
  <Override PartName="/xl/charts/chart23.xml" ContentType="application/vnd.openxmlformats-officedocument.drawingml.chart+xml"/>
  <Override PartName="/xl/theme/themeOverride23.xml" ContentType="application/vnd.openxmlformats-officedocument.themeOverride+xml"/>
  <Override PartName="/xl/charts/chart24.xml" ContentType="application/vnd.openxmlformats-officedocument.drawingml.chart+xml"/>
  <Override PartName="/xl/theme/themeOverride24.xml" ContentType="application/vnd.openxmlformats-officedocument.themeOverride+xml"/>
  <Override PartName="/xl/charts/chart25.xml" ContentType="application/vnd.openxmlformats-officedocument.drawingml.chart+xml"/>
  <Override PartName="/xl/theme/themeOverride25.xml" ContentType="application/vnd.openxmlformats-officedocument.themeOverride+xml"/>
  <Override PartName="/xl/charts/chart26.xml" ContentType="application/vnd.openxmlformats-officedocument.drawingml.chart+xml"/>
  <Override PartName="/xl/theme/themeOverride26.xml" ContentType="application/vnd.openxmlformats-officedocument.themeOverride+xml"/>
  <Override PartName="/xl/charts/chart27.xml" ContentType="application/vnd.openxmlformats-officedocument.drawingml.chart+xml"/>
  <Override PartName="/xl/theme/themeOverride27.xml" ContentType="application/vnd.openxmlformats-officedocument.themeOverride+xml"/>
  <Override PartName="/xl/charts/chart28.xml" ContentType="application/vnd.openxmlformats-officedocument.drawingml.chart+xml"/>
  <Override PartName="/xl/theme/themeOverride28.xml" ContentType="application/vnd.openxmlformats-officedocument.themeOverride+xml"/>
  <Override PartName="/xl/charts/chart29.xml" ContentType="application/vnd.openxmlformats-officedocument.drawingml.chart+xml"/>
  <Override PartName="/xl/theme/themeOverride29.xml" ContentType="application/vnd.openxmlformats-officedocument.themeOverride+xml"/>
  <Override PartName="/xl/charts/chart30.xml" ContentType="application/vnd.openxmlformats-officedocument.drawingml.chart+xml"/>
  <Override PartName="/xl/theme/themeOverride30.xml" ContentType="application/vnd.openxmlformats-officedocument.themeOverride+xml"/>
  <Override PartName="/xl/charts/chart31.xml" ContentType="application/vnd.openxmlformats-officedocument.drawingml.chart+xml"/>
  <Override PartName="/xl/theme/themeOverride31.xml" ContentType="application/vnd.openxmlformats-officedocument.themeOverride+xml"/>
  <Override PartName="/xl/charts/chart32.xml" ContentType="application/vnd.openxmlformats-officedocument.drawingml.chart+xml"/>
  <Override PartName="/xl/theme/themeOverride32.xml" ContentType="application/vnd.openxmlformats-officedocument.themeOverride+xml"/>
  <Override PartName="/xl/charts/chart33.xml" ContentType="application/vnd.openxmlformats-officedocument.drawingml.chart+xml"/>
  <Override PartName="/xl/theme/themeOverride33.xml" ContentType="application/vnd.openxmlformats-officedocument.themeOverride+xml"/>
  <Override PartName="/xl/charts/chart34.xml" ContentType="application/vnd.openxmlformats-officedocument.drawingml.chart+xml"/>
  <Override PartName="/xl/theme/themeOverride34.xml" ContentType="application/vnd.openxmlformats-officedocument.themeOverride+xml"/>
  <Override PartName="/xl/charts/chart35.xml" ContentType="application/vnd.openxmlformats-officedocument.drawingml.chart+xml"/>
  <Override PartName="/xl/theme/themeOverride35.xml" ContentType="application/vnd.openxmlformats-officedocument.themeOverride+xml"/>
  <Override PartName="/xl/charts/chart36.xml" ContentType="application/vnd.openxmlformats-officedocument.drawingml.chart+xml"/>
  <Override PartName="/xl/theme/themeOverride36.xml" ContentType="application/vnd.openxmlformats-officedocument.themeOverride+xml"/>
  <Override PartName="/xl/charts/chart37.xml" ContentType="application/vnd.openxmlformats-officedocument.drawingml.chart+xml"/>
  <Override PartName="/xl/theme/themeOverride37.xml" ContentType="application/vnd.openxmlformats-officedocument.themeOverride+xml"/>
  <Override PartName="/xl/charts/chart38.xml" ContentType="application/vnd.openxmlformats-officedocument.drawingml.chart+xml"/>
  <Override PartName="/xl/theme/themeOverride38.xml" ContentType="application/vnd.openxmlformats-officedocument.themeOverride+xml"/>
  <Override PartName="/xl/charts/chart39.xml" ContentType="application/vnd.openxmlformats-officedocument.drawingml.chart+xml"/>
  <Override PartName="/xl/theme/themeOverride39.xml" ContentType="application/vnd.openxmlformats-officedocument.themeOverride+xml"/>
  <Override PartName="/xl/charts/chart40.xml" ContentType="application/vnd.openxmlformats-officedocument.drawingml.chart+xml"/>
  <Override PartName="/xl/theme/themeOverride40.xml" ContentType="application/vnd.openxmlformats-officedocument.themeOverride+xml"/>
  <Override PartName="/xl/charts/chart41.xml" ContentType="application/vnd.openxmlformats-officedocument.drawingml.chart+xml"/>
  <Override PartName="/xl/theme/themeOverride41.xml" ContentType="application/vnd.openxmlformats-officedocument.themeOverride+xml"/>
  <Override PartName="/xl/charts/chart42.xml" ContentType="application/vnd.openxmlformats-officedocument.drawingml.chart+xml"/>
  <Override PartName="/xl/theme/themeOverride42.xml" ContentType="application/vnd.openxmlformats-officedocument.themeOverride+xml"/>
  <Override PartName="/xl/charts/chart43.xml" ContentType="application/vnd.openxmlformats-officedocument.drawingml.chart+xml"/>
  <Override PartName="/xl/theme/themeOverride43.xml" ContentType="application/vnd.openxmlformats-officedocument.themeOverride+xml"/>
  <Override PartName="/xl/charts/chart44.xml" ContentType="application/vnd.openxmlformats-officedocument.drawingml.chart+xml"/>
  <Override PartName="/xl/theme/themeOverride44.xml" ContentType="application/vnd.openxmlformats-officedocument.themeOverride+xml"/>
  <Override PartName="/xl/charts/chart45.xml" ContentType="application/vnd.openxmlformats-officedocument.drawingml.chart+xml"/>
  <Override PartName="/xl/theme/themeOverride45.xml" ContentType="application/vnd.openxmlformats-officedocument.themeOverride+xml"/>
  <Override PartName="/xl/charts/chart46.xml" ContentType="application/vnd.openxmlformats-officedocument.drawingml.chart+xml"/>
  <Override PartName="/xl/theme/themeOverride46.xml" ContentType="application/vnd.openxmlformats-officedocument.themeOverride+xml"/>
  <Override PartName="/xl/charts/chart47.xml" ContentType="application/vnd.openxmlformats-officedocument.drawingml.chart+xml"/>
  <Override PartName="/xl/theme/themeOverride47.xml" ContentType="application/vnd.openxmlformats-officedocument.themeOverride+xml"/>
  <Override PartName="/xl/charts/chart48.xml" ContentType="application/vnd.openxmlformats-officedocument.drawingml.chart+xml"/>
  <Override PartName="/xl/theme/themeOverride48.xml" ContentType="application/vnd.openxmlformats-officedocument.themeOverride+xml"/>
  <Override PartName="/xl/charts/chart49.xml" ContentType="application/vnd.openxmlformats-officedocument.drawingml.chart+xml"/>
  <Override PartName="/xl/theme/themeOverride49.xml" ContentType="application/vnd.openxmlformats-officedocument.themeOverride+xml"/>
  <Override PartName="/xl/charts/chart50.xml" ContentType="application/vnd.openxmlformats-officedocument.drawingml.chart+xml"/>
  <Override PartName="/xl/theme/themeOverride50.xml" ContentType="application/vnd.openxmlformats-officedocument.themeOverride+xml"/>
  <Override PartName="/xl/charts/chart51.xml" ContentType="application/vnd.openxmlformats-officedocument.drawingml.chart+xml"/>
  <Override PartName="/xl/theme/themeOverride51.xml" ContentType="application/vnd.openxmlformats-officedocument.themeOverride+xml"/>
  <Override PartName="/xl/charts/chart52.xml" ContentType="application/vnd.openxmlformats-officedocument.drawingml.chart+xml"/>
  <Override PartName="/xl/theme/themeOverride52.xml" ContentType="application/vnd.openxmlformats-officedocument.themeOverride+xml"/>
  <Override PartName="/xl/charts/chart53.xml" ContentType="application/vnd.openxmlformats-officedocument.drawingml.chart+xml"/>
  <Override PartName="/xl/theme/themeOverride53.xml" ContentType="application/vnd.openxmlformats-officedocument.themeOverride+xml"/>
  <Override PartName="/xl/charts/chart54.xml" ContentType="application/vnd.openxmlformats-officedocument.drawingml.chart+xml"/>
  <Override PartName="/xl/theme/themeOverride54.xml" ContentType="application/vnd.openxmlformats-officedocument.themeOverride+xml"/>
  <Override PartName="/xl/charts/chart55.xml" ContentType="application/vnd.openxmlformats-officedocument.drawingml.chart+xml"/>
  <Override PartName="/xl/theme/themeOverride55.xml" ContentType="application/vnd.openxmlformats-officedocument.themeOverride+xml"/>
  <Override PartName="/xl/charts/chart56.xml" ContentType="application/vnd.openxmlformats-officedocument.drawingml.chart+xml"/>
  <Override PartName="/xl/theme/themeOverride56.xml" ContentType="application/vnd.openxmlformats-officedocument.themeOverride+xml"/>
  <Override PartName="/xl/charts/chart57.xml" ContentType="application/vnd.openxmlformats-officedocument.drawingml.chart+xml"/>
  <Override PartName="/xl/theme/themeOverride57.xml" ContentType="application/vnd.openxmlformats-officedocument.themeOverride+xml"/>
  <Override PartName="/xl/charts/chart58.xml" ContentType="application/vnd.openxmlformats-officedocument.drawingml.chart+xml"/>
  <Override PartName="/xl/theme/themeOverride58.xml" ContentType="application/vnd.openxmlformats-officedocument.themeOverride+xml"/>
  <Override PartName="/xl/charts/chart59.xml" ContentType="application/vnd.openxmlformats-officedocument.drawingml.chart+xml"/>
  <Override PartName="/xl/theme/themeOverride59.xml" ContentType="application/vnd.openxmlformats-officedocument.themeOverride+xml"/>
  <Override PartName="/xl/charts/chart60.xml" ContentType="application/vnd.openxmlformats-officedocument.drawingml.chart+xml"/>
  <Override PartName="/xl/theme/themeOverride60.xml" ContentType="application/vnd.openxmlformats-officedocument.themeOverride+xml"/>
  <Override PartName="/xl/charts/chart61.xml" ContentType="application/vnd.openxmlformats-officedocument.drawingml.chart+xml"/>
  <Override PartName="/xl/theme/themeOverride61.xml" ContentType="application/vnd.openxmlformats-officedocument.themeOverride+xml"/>
  <Override PartName="/xl/charts/chart62.xml" ContentType="application/vnd.openxmlformats-officedocument.drawingml.chart+xml"/>
  <Override PartName="/xl/theme/themeOverride62.xml" ContentType="application/vnd.openxmlformats-officedocument.themeOverride+xml"/>
  <Override PartName="/xl/charts/chart63.xml" ContentType="application/vnd.openxmlformats-officedocument.drawingml.chart+xml"/>
  <Override PartName="/xl/theme/themeOverride63.xml" ContentType="application/vnd.openxmlformats-officedocument.themeOverride+xml"/>
  <Override PartName="/xl/charts/chart64.xml" ContentType="application/vnd.openxmlformats-officedocument.drawingml.chart+xml"/>
  <Override PartName="/xl/theme/themeOverride64.xml" ContentType="application/vnd.openxmlformats-officedocument.themeOverride+xml"/>
  <Override PartName="/xl/charts/chart65.xml" ContentType="application/vnd.openxmlformats-officedocument.drawingml.chart+xml"/>
  <Override PartName="/xl/theme/themeOverride65.xml" ContentType="application/vnd.openxmlformats-officedocument.themeOverride+xml"/>
  <Override PartName="/xl/charts/chart66.xml" ContentType="application/vnd.openxmlformats-officedocument.drawingml.chart+xml"/>
  <Override PartName="/xl/theme/themeOverride66.xml" ContentType="application/vnd.openxmlformats-officedocument.themeOverride+xml"/>
  <Override PartName="/xl/charts/chart67.xml" ContentType="application/vnd.openxmlformats-officedocument.drawingml.chart+xml"/>
  <Override PartName="/xl/theme/themeOverride67.xml" ContentType="application/vnd.openxmlformats-officedocument.themeOverride+xml"/>
  <Override PartName="/xl/charts/chart68.xml" ContentType="application/vnd.openxmlformats-officedocument.drawingml.chart+xml"/>
  <Override PartName="/xl/theme/themeOverride68.xml" ContentType="application/vnd.openxmlformats-officedocument.themeOverride+xml"/>
  <Override PartName="/xl/charts/chart69.xml" ContentType="application/vnd.openxmlformats-officedocument.drawingml.chart+xml"/>
  <Override PartName="/xl/theme/themeOverride69.xml" ContentType="application/vnd.openxmlformats-officedocument.themeOverride+xml"/>
  <Override PartName="/xl/charts/chart70.xml" ContentType="application/vnd.openxmlformats-officedocument.drawingml.chart+xml"/>
  <Override PartName="/xl/theme/themeOverride70.xml" ContentType="application/vnd.openxmlformats-officedocument.themeOverride+xml"/>
  <Override PartName="/xl/charts/chart71.xml" ContentType="application/vnd.openxmlformats-officedocument.drawingml.chart+xml"/>
  <Override PartName="/xl/theme/themeOverride71.xml" ContentType="application/vnd.openxmlformats-officedocument.themeOverride+xml"/>
  <Override PartName="/xl/charts/chart72.xml" ContentType="application/vnd.openxmlformats-officedocument.drawingml.chart+xml"/>
  <Override PartName="/xl/theme/themeOverride72.xml" ContentType="application/vnd.openxmlformats-officedocument.themeOverride+xml"/>
  <Override PartName="/xl/drawings/drawing2.xml" ContentType="application/vnd.openxmlformats-officedocument.drawing+xml"/>
  <Override PartName="/xl/charts/chart73.xml" ContentType="application/vnd.openxmlformats-officedocument.drawingml.chart+xml"/>
  <Override PartName="/xl/theme/themeOverride73.xml" ContentType="application/vnd.openxmlformats-officedocument.themeOverride+xml"/>
  <Override PartName="/xl/charts/chart74.xml" ContentType="application/vnd.openxmlformats-officedocument.drawingml.chart+xml"/>
  <Override PartName="/xl/theme/themeOverride74.xml" ContentType="application/vnd.openxmlformats-officedocument.themeOverride+xml"/>
  <Override PartName="/xl/charts/chart75.xml" ContentType="application/vnd.openxmlformats-officedocument.drawingml.chart+xml"/>
  <Override PartName="/xl/theme/themeOverride75.xml" ContentType="application/vnd.openxmlformats-officedocument.themeOverride+xml"/>
  <Override PartName="/xl/charts/chart76.xml" ContentType="application/vnd.openxmlformats-officedocument.drawingml.chart+xml"/>
  <Override PartName="/xl/theme/themeOverride76.xml" ContentType="application/vnd.openxmlformats-officedocument.themeOverride+xml"/>
  <Override PartName="/xl/charts/chart77.xml" ContentType="application/vnd.openxmlformats-officedocument.drawingml.chart+xml"/>
  <Override PartName="/xl/theme/themeOverride77.xml" ContentType="application/vnd.openxmlformats-officedocument.themeOverride+xml"/>
  <Override PartName="/xl/charts/chart78.xml" ContentType="application/vnd.openxmlformats-officedocument.drawingml.chart+xml"/>
  <Override PartName="/xl/theme/themeOverride78.xml" ContentType="application/vnd.openxmlformats-officedocument.themeOverride+xml"/>
  <Override PartName="/xl/charts/chart79.xml" ContentType="application/vnd.openxmlformats-officedocument.drawingml.chart+xml"/>
  <Override PartName="/xl/theme/themeOverride79.xml" ContentType="application/vnd.openxmlformats-officedocument.themeOverride+xml"/>
  <Override PartName="/xl/charts/chart80.xml" ContentType="application/vnd.openxmlformats-officedocument.drawingml.chart+xml"/>
  <Override PartName="/xl/theme/themeOverride80.xml" ContentType="application/vnd.openxmlformats-officedocument.themeOverride+xml"/>
  <Override PartName="/xl/charts/chart81.xml" ContentType="application/vnd.openxmlformats-officedocument.drawingml.chart+xml"/>
  <Override PartName="/xl/theme/themeOverride81.xml" ContentType="application/vnd.openxmlformats-officedocument.themeOverride+xml"/>
  <Override PartName="/xl/charts/chart82.xml" ContentType="application/vnd.openxmlformats-officedocument.drawingml.chart+xml"/>
  <Override PartName="/xl/theme/themeOverride82.xml" ContentType="application/vnd.openxmlformats-officedocument.themeOverride+xml"/>
  <Override PartName="/xl/charts/chart83.xml" ContentType="application/vnd.openxmlformats-officedocument.drawingml.chart+xml"/>
  <Override PartName="/xl/theme/themeOverride83.xml" ContentType="application/vnd.openxmlformats-officedocument.themeOverride+xml"/>
  <Override PartName="/xl/charts/chart84.xml" ContentType="application/vnd.openxmlformats-officedocument.drawingml.chart+xml"/>
  <Override PartName="/xl/theme/themeOverride84.xml" ContentType="application/vnd.openxmlformats-officedocument.themeOverride+xml"/>
  <Override PartName="/xl/charts/chart85.xml" ContentType="application/vnd.openxmlformats-officedocument.drawingml.chart+xml"/>
  <Override PartName="/xl/theme/themeOverride85.xml" ContentType="application/vnd.openxmlformats-officedocument.themeOverride+xml"/>
  <Override PartName="/xl/charts/chart86.xml" ContentType="application/vnd.openxmlformats-officedocument.drawingml.chart+xml"/>
  <Override PartName="/xl/theme/themeOverride86.xml" ContentType="application/vnd.openxmlformats-officedocument.themeOverride+xml"/>
  <Override PartName="/xl/charts/chart87.xml" ContentType="application/vnd.openxmlformats-officedocument.drawingml.chart+xml"/>
  <Override PartName="/xl/theme/themeOverride87.xml" ContentType="application/vnd.openxmlformats-officedocument.themeOverride+xml"/>
  <Override PartName="/xl/charts/chart88.xml" ContentType="application/vnd.openxmlformats-officedocument.drawingml.chart+xml"/>
  <Override PartName="/xl/theme/themeOverride88.xml" ContentType="application/vnd.openxmlformats-officedocument.themeOverride+xml"/>
  <Override PartName="/xl/charts/chart89.xml" ContentType="application/vnd.openxmlformats-officedocument.drawingml.chart+xml"/>
  <Override PartName="/xl/theme/themeOverride89.xml" ContentType="application/vnd.openxmlformats-officedocument.themeOverride+xml"/>
  <Override PartName="/xl/charts/chart90.xml" ContentType="application/vnd.openxmlformats-officedocument.drawingml.chart+xml"/>
  <Override PartName="/xl/theme/themeOverride90.xml" ContentType="application/vnd.openxmlformats-officedocument.themeOverride+xml"/>
  <Override PartName="/xl/charts/chart91.xml" ContentType="application/vnd.openxmlformats-officedocument.drawingml.chart+xml"/>
  <Override PartName="/xl/theme/themeOverride91.xml" ContentType="application/vnd.openxmlformats-officedocument.themeOverride+xml"/>
  <Override PartName="/xl/charts/chart92.xml" ContentType="application/vnd.openxmlformats-officedocument.drawingml.chart+xml"/>
  <Override PartName="/xl/theme/themeOverride92.xml" ContentType="application/vnd.openxmlformats-officedocument.themeOverride+xml"/>
  <Override PartName="/xl/charts/chart93.xml" ContentType="application/vnd.openxmlformats-officedocument.drawingml.chart+xml"/>
  <Override PartName="/xl/theme/themeOverride93.xml" ContentType="application/vnd.openxmlformats-officedocument.themeOverride+xml"/>
  <Override PartName="/xl/charts/chart94.xml" ContentType="application/vnd.openxmlformats-officedocument.drawingml.chart+xml"/>
  <Override PartName="/xl/theme/themeOverride94.xml" ContentType="application/vnd.openxmlformats-officedocument.themeOverride+xml"/>
  <Override PartName="/xl/charts/chart95.xml" ContentType="application/vnd.openxmlformats-officedocument.drawingml.chart+xml"/>
  <Override PartName="/xl/theme/themeOverride95.xml" ContentType="application/vnd.openxmlformats-officedocument.themeOverride+xml"/>
  <Override PartName="/xl/charts/chart96.xml" ContentType="application/vnd.openxmlformats-officedocument.drawingml.chart+xml"/>
  <Override PartName="/xl/theme/themeOverride96.xml" ContentType="application/vnd.openxmlformats-officedocument.themeOverride+xml"/>
  <Override PartName="/xl/charts/chart97.xml" ContentType="application/vnd.openxmlformats-officedocument.drawingml.chart+xml"/>
  <Override PartName="/xl/theme/themeOverride97.xml" ContentType="application/vnd.openxmlformats-officedocument.themeOverride+xml"/>
  <Override PartName="/xl/charts/chart98.xml" ContentType="application/vnd.openxmlformats-officedocument.drawingml.chart+xml"/>
  <Override PartName="/xl/theme/themeOverride98.xml" ContentType="application/vnd.openxmlformats-officedocument.themeOverride+xml"/>
  <Override PartName="/xl/charts/chart99.xml" ContentType="application/vnd.openxmlformats-officedocument.drawingml.chart+xml"/>
  <Override PartName="/xl/theme/themeOverride99.xml" ContentType="application/vnd.openxmlformats-officedocument.themeOverride+xml"/>
  <Override PartName="/xl/charts/chart100.xml" ContentType="application/vnd.openxmlformats-officedocument.drawingml.chart+xml"/>
  <Override PartName="/xl/theme/themeOverride100.xml" ContentType="application/vnd.openxmlformats-officedocument.themeOverride+xml"/>
  <Override PartName="/xl/charts/chart101.xml" ContentType="application/vnd.openxmlformats-officedocument.drawingml.chart+xml"/>
  <Override PartName="/xl/theme/themeOverride101.xml" ContentType="application/vnd.openxmlformats-officedocument.themeOverride+xml"/>
  <Override PartName="/xl/charts/chart102.xml" ContentType="application/vnd.openxmlformats-officedocument.drawingml.chart+xml"/>
  <Override PartName="/xl/theme/themeOverride102.xml" ContentType="application/vnd.openxmlformats-officedocument.themeOverride+xml"/>
  <Override PartName="/xl/charts/chart103.xml" ContentType="application/vnd.openxmlformats-officedocument.drawingml.chart+xml"/>
  <Override PartName="/xl/theme/themeOverride103.xml" ContentType="application/vnd.openxmlformats-officedocument.themeOverride+xml"/>
  <Override PartName="/xl/charts/chart104.xml" ContentType="application/vnd.openxmlformats-officedocument.drawingml.chart+xml"/>
  <Override PartName="/xl/theme/themeOverride104.xml" ContentType="application/vnd.openxmlformats-officedocument.themeOverride+xml"/>
  <Override PartName="/xl/charts/chart105.xml" ContentType="application/vnd.openxmlformats-officedocument.drawingml.chart+xml"/>
  <Override PartName="/xl/theme/themeOverride105.xml" ContentType="application/vnd.openxmlformats-officedocument.themeOverride+xml"/>
  <Override PartName="/xl/charts/chart106.xml" ContentType="application/vnd.openxmlformats-officedocument.drawingml.chart+xml"/>
  <Override PartName="/xl/theme/themeOverride106.xml" ContentType="application/vnd.openxmlformats-officedocument.themeOverride+xml"/>
  <Override PartName="/xl/charts/chart107.xml" ContentType="application/vnd.openxmlformats-officedocument.drawingml.chart+xml"/>
  <Override PartName="/xl/theme/themeOverride107.xml" ContentType="application/vnd.openxmlformats-officedocument.themeOverride+xml"/>
  <Override PartName="/xl/charts/chart108.xml" ContentType="application/vnd.openxmlformats-officedocument.drawingml.chart+xml"/>
  <Override PartName="/xl/theme/themeOverride108.xml" ContentType="application/vnd.openxmlformats-officedocument.themeOverride+xml"/>
  <Override PartName="/xl/drawings/drawing3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theme/themeOverride109.xml" ContentType="application/vnd.openxmlformats-officedocument.themeOverride+xml"/>
  <Override PartName="/xl/drawings/drawing4.xml" ContentType="application/vnd.openxmlformats-officedocument.drawing+xml"/>
  <Override PartName="/xl/charts/chart116.xml" ContentType="application/vnd.openxmlformats-officedocument.drawingml.chart+xml"/>
  <Override PartName="/xl/theme/themeOverride110.xml" ContentType="application/vnd.openxmlformats-officedocument.themeOverride+xml"/>
  <Override PartName="/xl/charts/chart117.xml" ContentType="application/vnd.openxmlformats-officedocument.drawingml.chart+xml"/>
  <Override PartName="/xl/theme/themeOverride111.xml" ContentType="application/vnd.openxmlformats-officedocument.themeOverride+xml"/>
  <Override PartName="/xl/charts/chart118.xml" ContentType="application/vnd.openxmlformats-officedocument.drawingml.chart+xml"/>
  <Override PartName="/xl/theme/themeOverride112.xml" ContentType="application/vnd.openxmlformats-officedocument.themeOverride+xml"/>
  <Override PartName="/xl/drawings/drawing5.xml" ContentType="application/vnd.openxmlformats-officedocument.drawing+xml"/>
  <Override PartName="/xl/charts/chart119.xml" ContentType="application/vnd.openxmlformats-officedocument.drawingml.chart+xml"/>
  <Override PartName="/xl/theme/themeOverride113.xml" ContentType="application/vnd.openxmlformats-officedocument.themeOverride+xml"/>
  <Override PartName="/xl/charts/chart120.xml" ContentType="application/vnd.openxmlformats-officedocument.drawingml.chart+xml"/>
  <Override PartName="/xl/theme/themeOverride114.xml" ContentType="application/vnd.openxmlformats-officedocument.themeOverride+xml"/>
  <Override PartName="/xl/charts/chart121.xml" ContentType="application/vnd.openxmlformats-officedocument.drawingml.chart+xml"/>
  <Override PartName="/xl/theme/themeOverride115.xml" ContentType="application/vnd.openxmlformats-officedocument.themeOverride+xml"/>
  <Override PartName="/xl/charts/chart122.xml" ContentType="application/vnd.openxmlformats-officedocument.drawingml.chart+xml"/>
  <Override PartName="/xl/theme/themeOverride116.xml" ContentType="application/vnd.openxmlformats-officedocument.themeOverride+xml"/>
  <Override PartName="/xl/charts/chart123.xml" ContentType="application/vnd.openxmlformats-officedocument.drawingml.chart+xml"/>
  <Override PartName="/xl/theme/themeOverride117.xml" ContentType="application/vnd.openxmlformats-officedocument.themeOverride+xml"/>
  <Override PartName="/xl/charts/chart124.xml" ContentType="application/vnd.openxmlformats-officedocument.drawingml.chart+xml"/>
  <Override PartName="/xl/theme/themeOverride118.xml" ContentType="application/vnd.openxmlformats-officedocument.themeOverride+xml"/>
  <Override PartName="/xl/charts/chart125.xml" ContentType="application/vnd.openxmlformats-officedocument.drawingml.chart+xml"/>
  <Override PartName="/xl/theme/themeOverride119.xml" ContentType="application/vnd.openxmlformats-officedocument.themeOverride+xml"/>
  <Override PartName="/xl/charts/chart126.xml" ContentType="application/vnd.openxmlformats-officedocument.drawingml.chart+xml"/>
  <Override PartName="/xl/theme/themeOverride120.xml" ContentType="application/vnd.openxmlformats-officedocument.themeOverride+xml"/>
  <Override PartName="/xl/charts/chart127.xml" ContentType="application/vnd.openxmlformats-officedocument.drawingml.chart+xml"/>
  <Override PartName="/xl/theme/themeOverride121.xml" ContentType="application/vnd.openxmlformats-officedocument.themeOverride+xml"/>
  <Override PartName="/xl/drawings/drawing6.xml" ContentType="application/vnd.openxmlformats-officedocument.drawing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255" yWindow="270" windowWidth="8925" windowHeight="9855" tabRatio="815" activeTab="3"/>
  </bookViews>
  <sheets>
    <sheet name="Example" sheetId="1" r:id="rId1"/>
    <sheet name="85PPF (Raw)" sheetId="2" r:id="rId2"/>
    <sheet name="90PPF (Raw)" sheetId="3" r:id="rId3"/>
    <sheet name="Speed Tuning and Viscosity" sheetId="4" r:id="rId4"/>
    <sheet name="Pore &amp; Fiber Summary" sheetId="5" r:id="rId5"/>
    <sheet name="ANOVA Plots" sheetId="18" r:id="rId6"/>
    <sheet name="Box and whisker" sheetId="17" r:id="rId7"/>
    <sheet name="Labels" sheetId="16" r:id="rId8"/>
    <sheet name="Sheet1" sheetId="19" r:id="rId9"/>
  </sheets>
  <externalReferences>
    <externalReference r:id="rId10"/>
    <externalReference r:id="rId11"/>
    <externalReference r:id="rId12"/>
  </externalReferences>
  <definedNames>
    <definedName name="TopRankDefaultDistForRange" hidden="1">0</definedName>
    <definedName name="TopRankDefaultMaxChange" hidden="1">0.1</definedName>
    <definedName name="TopRankDefaultMinChange" hidden="1">-0.1</definedName>
    <definedName name="TopRankDefaultMultiGroupSize" hidden="1">2</definedName>
    <definedName name="TopRankDefaultMultiStepsPerInput" hidden="1">2</definedName>
    <definedName name="TopRankDefaultRangeType" hidden="1">0</definedName>
    <definedName name="TopRankDefaultStepsPerInput" hidden="1">5</definedName>
    <definedName name="TopRankDetailByInputReport" hidden="1">FALSE</definedName>
    <definedName name="TopRankMaxInputsPerGraph" hidden="1">10</definedName>
    <definedName name="TopRankMultiWayReport" hidden="1">FALSE</definedName>
    <definedName name="TopRankNumberOfRuns" hidden="1">1</definedName>
    <definedName name="TopRankOnlyInputsChangeThreshold">0.01</definedName>
    <definedName name="TopRankOnlyInputsOverThreshold" hidden="1">TRUE</definedName>
    <definedName name="TopRankOnlyTopRanking" hidden="1">TRUE</definedName>
    <definedName name="TopRankOutputDetailReport" hidden="1">FALSE</definedName>
    <definedName name="TopRankOutputsAsPercentChange" hidden="1">FALSE</definedName>
    <definedName name="TopRankOverwriteExisting" hidden="1">FALSE</definedName>
    <definedName name="TopRankPauseOnError" hidden="1">FALSE</definedName>
    <definedName name="TopRankPerformPrecedentScanAddOutput" hidden="1">FALSE</definedName>
    <definedName name="TopRankPerformPrecedentScanAtStart" hidden="1">TRUE</definedName>
    <definedName name="TopRankPrecedentScanType" hidden="1">1</definedName>
    <definedName name="TopRankReportAllOutputCells" hidden="1">TRUE</definedName>
    <definedName name="TopRankReportsInExistingWorkbook" hidden="1">FALSE</definedName>
    <definedName name="TopRankReportsInExistingWorkbookName" hidden="1">"Active Workbook"</definedName>
    <definedName name="TopRankReportsInNewWorkbook" hidden="1">TRUE</definedName>
    <definedName name="TopRankSensitivityGraphs" hidden="1">FALSE</definedName>
    <definedName name="TopRankSingleWorkbookAllResults" hidden="1">FALSE</definedName>
    <definedName name="TopRankSpiderGraphs" hidden="1">TRUE</definedName>
    <definedName name="TopRankTornadoGraphs" hidden="1">TRUE</definedName>
    <definedName name="TopRankUpdateDisplay" hidden="1">FALSE</definedName>
  </definedNames>
  <calcPr calcId="145621"/>
</workbook>
</file>

<file path=xl/calcChain.xml><?xml version="1.0" encoding="utf-8"?>
<calcChain xmlns="http://schemas.openxmlformats.org/spreadsheetml/2006/main">
  <c r="P77" i="4" l="1"/>
  <c r="M194" i="4"/>
  <c r="N194" i="4"/>
  <c r="O194" i="4"/>
  <c r="P194" i="4"/>
  <c r="M195" i="4"/>
  <c r="N195" i="4"/>
  <c r="O195" i="4"/>
  <c r="P195" i="4"/>
  <c r="M196" i="4"/>
  <c r="N196" i="4"/>
  <c r="O196" i="4"/>
  <c r="P196" i="4"/>
  <c r="M197" i="4"/>
  <c r="N197" i="4"/>
  <c r="O197" i="4"/>
  <c r="P197" i="4"/>
  <c r="M198" i="4"/>
  <c r="N198" i="4"/>
  <c r="O198" i="4"/>
  <c r="P198" i="4"/>
  <c r="M199" i="4"/>
  <c r="N199" i="4"/>
  <c r="O199" i="4"/>
  <c r="P199" i="4"/>
  <c r="M200" i="4"/>
  <c r="N200" i="4"/>
  <c r="O200" i="4"/>
  <c r="P200" i="4"/>
  <c r="M201" i="4"/>
  <c r="N201" i="4"/>
  <c r="O201" i="4"/>
  <c r="P201" i="4"/>
  <c r="M202" i="4"/>
  <c r="N202" i="4"/>
  <c r="O202" i="4"/>
  <c r="P202" i="4"/>
  <c r="M203" i="4"/>
  <c r="N203" i="4"/>
  <c r="O203" i="4"/>
  <c r="P203" i="4"/>
  <c r="M204" i="4"/>
  <c r="N204" i="4"/>
  <c r="O204" i="4"/>
  <c r="P204" i="4"/>
  <c r="M205" i="4"/>
  <c r="N205" i="4"/>
  <c r="O205" i="4"/>
  <c r="P205" i="4"/>
  <c r="M206" i="4"/>
  <c r="N206" i="4"/>
  <c r="O206" i="4"/>
  <c r="P206" i="4"/>
  <c r="M207" i="4"/>
  <c r="N207" i="4"/>
  <c r="O207" i="4"/>
  <c r="P207" i="4"/>
  <c r="M208" i="4"/>
  <c r="N208" i="4"/>
  <c r="O208" i="4"/>
  <c r="P208" i="4"/>
  <c r="M209" i="4"/>
  <c r="N209" i="4"/>
  <c r="O209" i="4"/>
  <c r="P209" i="4"/>
  <c r="M210" i="4"/>
  <c r="N210" i="4"/>
  <c r="O210" i="4"/>
  <c r="P210" i="4"/>
  <c r="M211" i="4"/>
  <c r="N211" i="4"/>
  <c r="O211" i="4"/>
  <c r="P211" i="4"/>
  <c r="M212" i="4"/>
  <c r="N212" i="4"/>
  <c r="O212" i="4"/>
  <c r="P212" i="4"/>
  <c r="M213" i="4"/>
  <c r="N213" i="4"/>
  <c r="O213" i="4"/>
  <c r="P213" i="4"/>
  <c r="M214" i="4"/>
  <c r="N214" i="4"/>
  <c r="O214" i="4"/>
  <c r="P214" i="4"/>
  <c r="M215" i="4"/>
  <c r="N215" i="4"/>
  <c r="O215" i="4"/>
  <c r="P215" i="4"/>
  <c r="M216" i="4"/>
  <c r="N216" i="4"/>
  <c r="O216" i="4"/>
  <c r="P216" i="4"/>
  <c r="M217" i="4"/>
  <c r="N217" i="4"/>
  <c r="O217" i="4"/>
  <c r="P217" i="4"/>
  <c r="M218" i="4"/>
  <c r="N218" i="4"/>
  <c r="O218" i="4"/>
  <c r="P218" i="4"/>
  <c r="M219" i="4"/>
  <c r="N219" i="4"/>
  <c r="O219" i="4"/>
  <c r="P219" i="4"/>
  <c r="M220" i="4"/>
  <c r="N220" i="4"/>
  <c r="O220" i="4"/>
  <c r="P220" i="4"/>
  <c r="M221" i="4"/>
  <c r="N221" i="4"/>
  <c r="O221" i="4"/>
  <c r="P221" i="4"/>
  <c r="M222" i="4"/>
  <c r="N222" i="4"/>
  <c r="O222" i="4"/>
  <c r="P222" i="4"/>
  <c r="M223" i="4"/>
  <c r="N223" i="4"/>
  <c r="O223" i="4"/>
  <c r="P223" i="4"/>
  <c r="M224" i="4"/>
  <c r="N224" i="4"/>
  <c r="O224" i="4"/>
  <c r="P224" i="4"/>
  <c r="M225" i="4"/>
  <c r="N225" i="4"/>
  <c r="O225" i="4"/>
  <c r="P225" i="4"/>
  <c r="M226" i="4"/>
  <c r="N226" i="4"/>
  <c r="O226" i="4"/>
  <c r="P226" i="4"/>
  <c r="M227" i="4"/>
  <c r="N227" i="4"/>
  <c r="O227" i="4"/>
  <c r="P227" i="4"/>
  <c r="M228" i="4"/>
  <c r="N228" i="4"/>
  <c r="O228" i="4"/>
  <c r="P228" i="4"/>
  <c r="M229" i="4"/>
  <c r="N229" i="4"/>
  <c r="O229" i="4"/>
  <c r="P229" i="4"/>
  <c r="M230" i="4"/>
  <c r="N230" i="4"/>
  <c r="O230" i="4"/>
  <c r="P230" i="4"/>
  <c r="M231" i="4"/>
  <c r="N231" i="4"/>
  <c r="O231" i="4"/>
  <c r="P231" i="4"/>
  <c r="M232" i="4"/>
  <c r="N232" i="4"/>
  <c r="O232" i="4"/>
  <c r="P232" i="4"/>
  <c r="M233" i="4"/>
  <c r="N233" i="4"/>
  <c r="O233" i="4"/>
  <c r="P233" i="4"/>
  <c r="M234" i="4"/>
  <c r="N234" i="4"/>
  <c r="O234" i="4"/>
  <c r="P234" i="4"/>
  <c r="M235" i="4"/>
  <c r="N235" i="4"/>
  <c r="O235" i="4"/>
  <c r="P235" i="4"/>
  <c r="M236" i="4"/>
  <c r="N236" i="4"/>
  <c r="O236" i="4"/>
  <c r="P236" i="4"/>
  <c r="M237" i="4"/>
  <c r="N237" i="4"/>
  <c r="O237" i="4"/>
  <c r="P237" i="4"/>
  <c r="M238" i="4"/>
  <c r="N238" i="4"/>
  <c r="O238" i="4"/>
  <c r="P238" i="4"/>
  <c r="M239" i="4"/>
  <c r="N239" i="4"/>
  <c r="O239" i="4"/>
  <c r="P239" i="4"/>
  <c r="M240" i="4"/>
  <c r="N240" i="4"/>
  <c r="O240" i="4"/>
  <c r="P240" i="4"/>
  <c r="M241" i="4"/>
  <c r="N241" i="4"/>
  <c r="O241" i="4"/>
  <c r="P241" i="4"/>
  <c r="M242" i="4"/>
  <c r="N242" i="4"/>
  <c r="O242" i="4"/>
  <c r="P242" i="4"/>
  <c r="M243" i="4"/>
  <c r="N243" i="4"/>
  <c r="O243" i="4"/>
  <c r="P243" i="4"/>
  <c r="M244" i="4"/>
  <c r="N244" i="4"/>
  <c r="O244" i="4"/>
  <c r="P244" i="4"/>
  <c r="M245" i="4"/>
  <c r="N245" i="4"/>
  <c r="O245" i="4"/>
  <c r="P245" i="4"/>
  <c r="M246" i="4"/>
  <c r="N246" i="4"/>
  <c r="O246" i="4"/>
  <c r="P246" i="4"/>
  <c r="M247" i="4"/>
  <c r="N247" i="4"/>
  <c r="O247" i="4"/>
  <c r="P247" i="4"/>
  <c r="M248" i="4"/>
  <c r="N248" i="4"/>
  <c r="O248" i="4"/>
  <c r="P248" i="4"/>
  <c r="M249" i="4"/>
  <c r="N249" i="4"/>
  <c r="O249" i="4"/>
  <c r="P249" i="4"/>
  <c r="M250" i="4"/>
  <c r="N250" i="4"/>
  <c r="O250" i="4"/>
  <c r="P250" i="4"/>
  <c r="M251" i="4"/>
  <c r="N251" i="4"/>
  <c r="O251" i="4"/>
  <c r="P251" i="4"/>
  <c r="M252" i="4"/>
  <c r="N252" i="4"/>
  <c r="O252" i="4"/>
  <c r="P252" i="4"/>
  <c r="M253" i="4"/>
  <c r="N253" i="4"/>
  <c r="O253" i="4"/>
  <c r="P253" i="4"/>
  <c r="M254" i="4"/>
  <c r="N254" i="4"/>
  <c r="O254" i="4"/>
  <c r="P254" i="4"/>
  <c r="M255" i="4"/>
  <c r="N255" i="4"/>
  <c r="O255" i="4"/>
  <c r="P255" i="4"/>
  <c r="M256" i="4"/>
  <c r="N256" i="4"/>
  <c r="O256" i="4"/>
  <c r="P256" i="4"/>
  <c r="M257" i="4"/>
  <c r="N257" i="4"/>
  <c r="O257" i="4"/>
  <c r="P257" i="4"/>
  <c r="M258" i="4"/>
  <c r="N258" i="4"/>
  <c r="O258" i="4"/>
  <c r="P258" i="4"/>
  <c r="M259" i="4"/>
  <c r="N259" i="4"/>
  <c r="O259" i="4"/>
  <c r="P259" i="4"/>
  <c r="M260" i="4"/>
  <c r="N260" i="4"/>
  <c r="O260" i="4"/>
  <c r="P260" i="4"/>
  <c r="M261" i="4"/>
  <c r="N261" i="4"/>
  <c r="O261" i="4"/>
  <c r="P261" i="4"/>
  <c r="M262" i="4"/>
  <c r="N262" i="4"/>
  <c r="O262" i="4"/>
  <c r="P262" i="4"/>
  <c r="M263" i="4"/>
  <c r="N263" i="4"/>
  <c r="O263" i="4"/>
  <c r="P263" i="4"/>
  <c r="M264" i="4"/>
  <c r="N264" i="4"/>
  <c r="O264" i="4"/>
  <c r="P264" i="4"/>
  <c r="M265" i="4"/>
  <c r="N265" i="4"/>
  <c r="O265" i="4"/>
  <c r="P265" i="4"/>
  <c r="M266" i="4"/>
  <c r="N266" i="4"/>
  <c r="O266" i="4"/>
  <c r="P266" i="4"/>
  <c r="M267" i="4"/>
  <c r="N267" i="4"/>
  <c r="O267" i="4"/>
  <c r="P267" i="4"/>
  <c r="M268" i="4"/>
  <c r="N268" i="4"/>
  <c r="O268" i="4"/>
  <c r="P268" i="4"/>
  <c r="M269" i="4"/>
  <c r="N269" i="4"/>
  <c r="O269" i="4"/>
  <c r="P269" i="4"/>
  <c r="M270" i="4"/>
  <c r="N270" i="4"/>
  <c r="O270" i="4"/>
  <c r="P270" i="4"/>
  <c r="M271" i="4"/>
  <c r="N271" i="4"/>
  <c r="O271" i="4"/>
  <c r="P271" i="4"/>
  <c r="M272" i="4"/>
  <c r="N272" i="4"/>
  <c r="O272" i="4"/>
  <c r="P272" i="4"/>
  <c r="M273" i="4"/>
  <c r="N273" i="4"/>
  <c r="O273" i="4"/>
  <c r="P273" i="4"/>
  <c r="M274" i="4"/>
  <c r="N274" i="4"/>
  <c r="O274" i="4"/>
  <c r="P274" i="4"/>
  <c r="M275" i="4"/>
  <c r="N275" i="4"/>
  <c r="O275" i="4"/>
  <c r="P275" i="4"/>
  <c r="M276" i="4"/>
  <c r="N276" i="4"/>
  <c r="O276" i="4"/>
  <c r="P276" i="4"/>
  <c r="M277" i="4"/>
  <c r="N277" i="4"/>
  <c r="O277" i="4"/>
  <c r="P277" i="4"/>
  <c r="M278" i="4"/>
  <c r="N278" i="4"/>
  <c r="O278" i="4"/>
  <c r="P278" i="4"/>
  <c r="M279" i="4"/>
  <c r="N279" i="4"/>
  <c r="O279" i="4"/>
  <c r="P279" i="4"/>
  <c r="M280" i="4"/>
  <c r="N280" i="4"/>
  <c r="O280" i="4"/>
  <c r="P280" i="4"/>
  <c r="M281" i="4"/>
  <c r="N281" i="4"/>
  <c r="O281" i="4"/>
  <c r="P281" i="4"/>
  <c r="M282" i="4"/>
  <c r="N282" i="4"/>
  <c r="O282" i="4"/>
  <c r="P282" i="4"/>
  <c r="M283" i="4"/>
  <c r="N283" i="4"/>
  <c r="O283" i="4"/>
  <c r="P283" i="4"/>
  <c r="M284" i="4"/>
  <c r="N284" i="4"/>
  <c r="O284" i="4"/>
  <c r="P284" i="4"/>
  <c r="M285" i="4"/>
  <c r="N285" i="4"/>
  <c r="O285" i="4"/>
  <c r="P285" i="4"/>
  <c r="M286" i="4"/>
  <c r="N286" i="4"/>
  <c r="O286" i="4"/>
  <c r="P286" i="4"/>
  <c r="M287" i="4"/>
  <c r="N287" i="4"/>
  <c r="O287" i="4"/>
  <c r="P287" i="4"/>
  <c r="M288" i="4"/>
  <c r="N288" i="4"/>
  <c r="O288" i="4"/>
  <c r="P288" i="4"/>
  <c r="M289" i="4"/>
  <c r="N289" i="4"/>
  <c r="O289" i="4"/>
  <c r="P289" i="4"/>
  <c r="M290" i="4"/>
  <c r="N290" i="4"/>
  <c r="O290" i="4"/>
  <c r="P290" i="4"/>
  <c r="M291" i="4"/>
  <c r="N291" i="4"/>
  <c r="O291" i="4"/>
  <c r="P291" i="4"/>
  <c r="M292" i="4"/>
  <c r="N292" i="4"/>
  <c r="O292" i="4"/>
  <c r="P292" i="4"/>
  <c r="M293" i="4"/>
  <c r="N293" i="4"/>
  <c r="O293" i="4"/>
  <c r="P293" i="4"/>
  <c r="M294" i="4"/>
  <c r="N294" i="4"/>
  <c r="O294" i="4"/>
  <c r="P294" i="4"/>
  <c r="M295" i="4"/>
  <c r="N295" i="4"/>
  <c r="O295" i="4"/>
  <c r="P295" i="4"/>
  <c r="M296" i="4"/>
  <c r="N296" i="4"/>
  <c r="O296" i="4"/>
  <c r="P296" i="4"/>
  <c r="M297" i="4"/>
  <c r="N297" i="4"/>
  <c r="O297" i="4"/>
  <c r="P297" i="4"/>
  <c r="M298" i="4"/>
  <c r="N298" i="4"/>
  <c r="O298" i="4"/>
  <c r="P298" i="4"/>
  <c r="M299" i="4"/>
  <c r="N299" i="4"/>
  <c r="O299" i="4"/>
  <c r="P299" i="4"/>
  <c r="M300" i="4"/>
  <c r="N300" i="4"/>
  <c r="O300" i="4"/>
  <c r="P300" i="4"/>
  <c r="M301" i="4"/>
  <c r="N301" i="4"/>
  <c r="O301" i="4"/>
  <c r="P301" i="4"/>
  <c r="M302" i="4"/>
  <c r="N302" i="4"/>
  <c r="O302" i="4"/>
  <c r="P302" i="4"/>
  <c r="M303" i="4"/>
  <c r="N303" i="4"/>
  <c r="O303" i="4"/>
  <c r="P303" i="4"/>
  <c r="M304" i="4"/>
  <c r="N304" i="4"/>
  <c r="O304" i="4"/>
  <c r="P304" i="4"/>
  <c r="M305" i="4"/>
  <c r="N305" i="4"/>
  <c r="O305" i="4"/>
  <c r="P305" i="4"/>
  <c r="M306" i="4"/>
  <c r="N306" i="4"/>
  <c r="O306" i="4"/>
  <c r="P306" i="4"/>
  <c r="M307" i="4"/>
  <c r="N307" i="4"/>
  <c r="O307" i="4"/>
  <c r="P307" i="4"/>
  <c r="N193" i="4"/>
  <c r="O193" i="4"/>
  <c r="P193" i="4"/>
  <c r="M19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X3" i="4"/>
  <c r="V3" i="4"/>
  <c r="K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M3" i="4"/>
  <c r="W3" i="4"/>
  <c r="U77" i="4"/>
  <c r="T77" i="4"/>
  <c r="U126" i="4"/>
  <c r="T126" i="4"/>
  <c r="S88" i="4"/>
  <c r="S96" i="4"/>
  <c r="S120" i="4"/>
  <c r="S128" i="4"/>
  <c r="S152" i="4"/>
  <c r="T150" i="4" s="1"/>
  <c r="S160" i="4"/>
  <c r="S184" i="4"/>
  <c r="P36" i="4"/>
  <c r="M150" i="4"/>
  <c r="L77" i="4"/>
  <c r="M77" i="4" s="1"/>
  <c r="L78" i="4"/>
  <c r="S78" i="4" s="1"/>
  <c r="L79" i="4"/>
  <c r="S79" i="4" s="1"/>
  <c r="L80" i="4"/>
  <c r="M80" i="4" s="1"/>
  <c r="L81" i="4"/>
  <c r="M81" i="4" s="1"/>
  <c r="L82" i="4"/>
  <c r="S82" i="4" s="1"/>
  <c r="L83" i="4"/>
  <c r="S83" i="4" s="1"/>
  <c r="L84" i="4"/>
  <c r="S84" i="4" s="1"/>
  <c r="L85" i="4"/>
  <c r="M85" i="4" s="1"/>
  <c r="L86" i="4"/>
  <c r="S86" i="4" s="1"/>
  <c r="U86" i="4" s="1"/>
  <c r="L87" i="4"/>
  <c r="S87" i="4" s="1"/>
  <c r="L88" i="4"/>
  <c r="M88" i="4" s="1"/>
  <c r="L89" i="4"/>
  <c r="M89" i="4" s="1"/>
  <c r="L90" i="4"/>
  <c r="S90" i="4" s="1"/>
  <c r="L91" i="4"/>
  <c r="S91" i="4" s="1"/>
  <c r="L92" i="4"/>
  <c r="M92" i="4" s="1"/>
  <c r="L93" i="4"/>
  <c r="S93" i="4" s="1"/>
  <c r="L94" i="4"/>
  <c r="S94" i="4" s="1"/>
  <c r="L95" i="4"/>
  <c r="S95" i="4" s="1"/>
  <c r="L96" i="4"/>
  <c r="M96" i="4" s="1"/>
  <c r="L97" i="4"/>
  <c r="M97" i="4" s="1"/>
  <c r="L98" i="4"/>
  <c r="S98" i="4" s="1"/>
  <c r="L99" i="4"/>
  <c r="S99" i="4" s="1"/>
  <c r="L100" i="4"/>
  <c r="M100" i="4" s="1"/>
  <c r="L101" i="4"/>
  <c r="S101" i="4" s="1"/>
  <c r="U101" i="4" s="1"/>
  <c r="L102" i="4"/>
  <c r="S102" i="4" s="1"/>
  <c r="L103" i="4"/>
  <c r="S103" i="4" s="1"/>
  <c r="L104" i="4"/>
  <c r="M104" i="4" s="1"/>
  <c r="L105" i="4"/>
  <c r="M105" i="4" s="1"/>
  <c r="L106" i="4"/>
  <c r="S106" i="4" s="1"/>
  <c r="L107" i="4"/>
  <c r="S107" i="4" s="1"/>
  <c r="L108" i="4"/>
  <c r="M108" i="4" s="1"/>
  <c r="L109" i="4"/>
  <c r="S109" i="4" s="1"/>
  <c r="L110" i="4"/>
  <c r="S110" i="4" s="1"/>
  <c r="L111" i="4"/>
  <c r="S111" i="4" s="1"/>
  <c r="L112" i="4"/>
  <c r="M112" i="4" s="1"/>
  <c r="L113" i="4"/>
  <c r="M113" i="4" s="1"/>
  <c r="L114" i="4"/>
  <c r="S114" i="4" s="1"/>
  <c r="L115" i="4"/>
  <c r="S115" i="4" s="1"/>
  <c r="L116" i="4"/>
  <c r="M116" i="4" s="1"/>
  <c r="L117" i="4"/>
  <c r="M117" i="4" s="1"/>
  <c r="L118" i="4"/>
  <c r="S118" i="4" s="1"/>
  <c r="L119" i="4"/>
  <c r="S119" i="4" s="1"/>
  <c r="L120" i="4"/>
  <c r="M120" i="4" s="1"/>
  <c r="L121" i="4"/>
  <c r="M121" i="4" s="1"/>
  <c r="L122" i="4"/>
  <c r="S122" i="4" s="1"/>
  <c r="U122" i="4" s="1"/>
  <c r="L123" i="4"/>
  <c r="S123" i="4" s="1"/>
  <c r="L124" i="4"/>
  <c r="S124" i="4" s="1"/>
  <c r="L125" i="4"/>
  <c r="S125" i="4" s="1"/>
  <c r="L126" i="4"/>
  <c r="S126" i="4" s="1"/>
  <c r="L127" i="4"/>
  <c r="S127" i="4" s="1"/>
  <c r="L128" i="4"/>
  <c r="M128" i="4" s="1"/>
  <c r="L129" i="4"/>
  <c r="M129" i="4" s="1"/>
  <c r="L130" i="4"/>
  <c r="S130" i="4" s="1"/>
  <c r="U130" i="4" s="1"/>
  <c r="L131" i="4"/>
  <c r="S131" i="4" s="1"/>
  <c r="L132" i="4"/>
  <c r="S132" i="4" s="1"/>
  <c r="L133" i="4"/>
  <c r="M133" i="4" s="1"/>
  <c r="L134" i="4"/>
  <c r="S134" i="4" s="1"/>
  <c r="L135" i="4"/>
  <c r="S135" i="4" s="1"/>
  <c r="L136" i="4"/>
  <c r="M136" i="4" s="1"/>
  <c r="L137" i="4"/>
  <c r="M137" i="4" s="1"/>
  <c r="L138" i="4"/>
  <c r="S138" i="4" s="1"/>
  <c r="L139" i="4"/>
  <c r="S139" i="4" s="1"/>
  <c r="L140" i="4"/>
  <c r="M140" i="4" s="1"/>
  <c r="L141" i="4"/>
  <c r="S141" i="4" s="1"/>
  <c r="U141" i="4" s="1"/>
  <c r="L142" i="4"/>
  <c r="S142" i="4" s="1"/>
  <c r="L143" i="4"/>
  <c r="S143" i="4" s="1"/>
  <c r="L144" i="4"/>
  <c r="M144" i="4" s="1"/>
  <c r="L145" i="4"/>
  <c r="M145" i="4" s="1"/>
  <c r="L146" i="4"/>
  <c r="S146" i="4" s="1"/>
  <c r="L147" i="4"/>
  <c r="S147" i="4" s="1"/>
  <c r="L148" i="4"/>
  <c r="M148" i="4" s="1"/>
  <c r="L149" i="4"/>
  <c r="M149" i="4" s="1"/>
  <c r="L150" i="4"/>
  <c r="S150" i="4" s="1"/>
  <c r="U150" i="4" s="1"/>
  <c r="L151" i="4"/>
  <c r="S151" i="4" s="1"/>
  <c r="L152" i="4"/>
  <c r="M152" i="4" s="1"/>
  <c r="L153" i="4"/>
  <c r="M153" i="4" s="1"/>
  <c r="L154" i="4"/>
  <c r="S154" i="4" s="1"/>
  <c r="L155" i="4"/>
  <c r="S155" i="4" s="1"/>
  <c r="L156" i="4"/>
  <c r="S156" i="4" s="1"/>
  <c r="L157" i="4"/>
  <c r="S157" i="4" s="1"/>
  <c r="L158" i="4"/>
  <c r="S158" i="4" s="1"/>
  <c r="L159" i="4"/>
  <c r="S159" i="4" s="1"/>
  <c r="L160" i="4"/>
  <c r="M160" i="4" s="1"/>
  <c r="L161" i="4"/>
  <c r="M161" i="4" s="1"/>
  <c r="L162" i="4"/>
  <c r="S162" i="4" s="1"/>
  <c r="L163" i="4"/>
  <c r="S163" i="4" s="1"/>
  <c r="L164" i="4"/>
  <c r="M164" i="4" s="1"/>
  <c r="L165" i="4"/>
  <c r="M165" i="4" s="1"/>
  <c r="L166" i="4"/>
  <c r="S166" i="4" s="1"/>
  <c r="L167" i="4"/>
  <c r="S167" i="4" s="1"/>
  <c r="L168" i="4"/>
  <c r="M168" i="4" s="1"/>
  <c r="L169" i="4"/>
  <c r="M169" i="4" s="1"/>
  <c r="L170" i="4"/>
  <c r="S170" i="4" s="1"/>
  <c r="L171" i="4"/>
  <c r="S171" i="4" s="1"/>
  <c r="L172" i="4"/>
  <c r="M172" i="4" s="1"/>
  <c r="L173" i="4"/>
  <c r="M173" i="4" s="1"/>
  <c r="L174" i="4"/>
  <c r="S174" i="4" s="1"/>
  <c r="L175" i="4"/>
  <c r="S175" i="4" s="1"/>
  <c r="L176" i="4"/>
  <c r="M176" i="4" s="1"/>
  <c r="L177" i="4"/>
  <c r="M177" i="4" s="1"/>
  <c r="L178" i="4"/>
  <c r="S178" i="4" s="1"/>
  <c r="L179" i="4"/>
  <c r="S179" i="4" s="1"/>
  <c r="L180" i="4"/>
  <c r="S180" i="4" s="1"/>
  <c r="L181" i="4"/>
  <c r="M181" i="4" s="1"/>
  <c r="L182" i="4"/>
  <c r="S182" i="4" s="1"/>
  <c r="L183" i="4"/>
  <c r="S183" i="4" s="1"/>
  <c r="L184" i="4"/>
  <c r="M184" i="4" s="1"/>
  <c r="L185" i="4"/>
  <c r="M185" i="4" s="1"/>
  <c r="L186" i="4"/>
  <c r="S186" i="4" s="1"/>
  <c r="L187" i="4"/>
  <c r="S187" i="4" s="1"/>
  <c r="L188" i="4"/>
  <c r="M188" i="4" s="1"/>
  <c r="L189" i="4"/>
  <c r="M189" i="4" s="1"/>
  <c r="L190" i="4"/>
  <c r="S190" i="4" s="1"/>
  <c r="L191" i="4"/>
  <c r="S191" i="4" s="1"/>
  <c r="H3" i="4"/>
  <c r="F77" i="4"/>
  <c r="I77" i="4" s="1"/>
  <c r="S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L19" i="4" s="1"/>
  <c r="H20" i="4"/>
  <c r="H21" i="4"/>
  <c r="H22" i="4"/>
  <c r="H23" i="4"/>
  <c r="H24" i="4"/>
  <c r="H25" i="4"/>
  <c r="H26" i="4"/>
  <c r="H27" i="4"/>
  <c r="L27" i="4" s="1"/>
  <c r="H28" i="4"/>
  <c r="H29" i="4"/>
  <c r="H30" i="4"/>
  <c r="H31" i="4"/>
  <c r="H32" i="4"/>
  <c r="F3" i="4"/>
  <c r="G3" i="4" s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L16" i="4" s="1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L32" i="4" s="1"/>
  <c r="B3" i="4"/>
  <c r="U119" i="4" l="1"/>
  <c r="U107" i="4"/>
  <c r="U186" i="4"/>
  <c r="U159" i="4"/>
  <c r="T119" i="4"/>
  <c r="U110" i="4"/>
  <c r="T95" i="4"/>
  <c r="U95" i="4"/>
  <c r="T180" i="4"/>
  <c r="U156" i="4"/>
  <c r="T156" i="4"/>
  <c r="U124" i="4"/>
  <c r="T124" i="4"/>
  <c r="T162" i="4"/>
  <c r="U98" i="4"/>
  <c r="U183" i="4"/>
  <c r="S188" i="4"/>
  <c r="S92" i="4"/>
  <c r="L15" i="4"/>
  <c r="S116" i="4"/>
  <c r="T186" i="4"/>
  <c r="M84" i="4"/>
  <c r="S164" i="4"/>
  <c r="S100" i="4"/>
  <c r="T101" i="4"/>
  <c r="T159" i="4"/>
  <c r="S148" i="4"/>
  <c r="T147" i="4" s="1"/>
  <c r="L11" i="4"/>
  <c r="W27" i="4"/>
  <c r="W19" i="4"/>
  <c r="W11" i="4"/>
  <c r="M124" i="4"/>
  <c r="S176" i="4"/>
  <c r="T174" i="4" s="1"/>
  <c r="S144" i="4"/>
  <c r="S112" i="4"/>
  <c r="S80" i="4"/>
  <c r="U162" i="4"/>
  <c r="L3" i="4"/>
  <c r="S172" i="4"/>
  <c r="T171" i="4" s="1"/>
  <c r="S140" i="4"/>
  <c r="U138" i="4" s="1"/>
  <c r="S108" i="4"/>
  <c r="T107" i="4" s="1"/>
  <c r="T86" i="4"/>
  <c r="T98" i="4"/>
  <c r="T110" i="4"/>
  <c r="T122" i="4"/>
  <c r="T130" i="4"/>
  <c r="T141" i="4"/>
  <c r="M180" i="4"/>
  <c r="W22" i="4"/>
  <c r="M86" i="4"/>
  <c r="O86" i="4" s="1"/>
  <c r="S168" i="4"/>
  <c r="S136" i="4"/>
  <c r="S104" i="4"/>
  <c r="L4" i="4"/>
  <c r="O128" i="4"/>
  <c r="M134" i="4"/>
  <c r="S185" i="4"/>
  <c r="T183" i="4" s="1"/>
  <c r="S177" i="4"/>
  <c r="S169" i="4"/>
  <c r="S161" i="4"/>
  <c r="S153" i="4"/>
  <c r="S145" i="4"/>
  <c r="S137" i="4"/>
  <c r="S129" i="4"/>
  <c r="T128" i="4" s="1"/>
  <c r="S121" i="4"/>
  <c r="S113" i="4"/>
  <c r="S105" i="4"/>
  <c r="S97" i="4"/>
  <c r="S89" i="4"/>
  <c r="S81" i="4"/>
  <c r="L12" i="4"/>
  <c r="L28" i="4"/>
  <c r="L30" i="4"/>
  <c r="L14" i="4"/>
  <c r="L6" i="4"/>
  <c r="M102" i="4"/>
  <c r="L20" i="4"/>
  <c r="L22" i="4"/>
  <c r="S189" i="4"/>
  <c r="S181" i="4"/>
  <c r="U180" i="4" s="1"/>
  <c r="S173" i="4"/>
  <c r="S165" i="4"/>
  <c r="S149" i="4"/>
  <c r="S133" i="4"/>
  <c r="U132" i="4" s="1"/>
  <c r="S117" i="4"/>
  <c r="S85" i="4"/>
  <c r="U83" i="4" s="1"/>
  <c r="S77" i="4"/>
  <c r="M187" i="4"/>
  <c r="M163" i="4"/>
  <c r="W26" i="4"/>
  <c r="W18" i="4"/>
  <c r="W10" i="4"/>
  <c r="N128" i="4"/>
  <c r="M182" i="4"/>
  <c r="M156" i="4"/>
  <c r="M132" i="4"/>
  <c r="M107" i="4"/>
  <c r="M83" i="4"/>
  <c r="O83" i="4" s="1"/>
  <c r="M131" i="4"/>
  <c r="M179" i="4"/>
  <c r="M123" i="4"/>
  <c r="M99" i="4"/>
  <c r="M139" i="4"/>
  <c r="L31" i="4"/>
  <c r="L29" i="4"/>
  <c r="L5" i="4"/>
  <c r="M171" i="4"/>
  <c r="O171" i="4" s="1"/>
  <c r="M147" i="4"/>
  <c r="N147" i="4" s="1"/>
  <c r="M118" i="4"/>
  <c r="N116" i="4" s="1"/>
  <c r="M115" i="4"/>
  <c r="M155" i="4"/>
  <c r="L23" i="4"/>
  <c r="L21" i="4"/>
  <c r="L13" i="4"/>
  <c r="W30" i="4"/>
  <c r="W29" i="4"/>
  <c r="W21" i="4"/>
  <c r="W13" i="4"/>
  <c r="W5" i="4"/>
  <c r="M166" i="4"/>
  <c r="M91" i="4"/>
  <c r="N132" i="4"/>
  <c r="M101" i="4"/>
  <c r="M190" i="4"/>
  <c r="M174" i="4"/>
  <c r="M158" i="4"/>
  <c r="M142" i="4"/>
  <c r="M126" i="4"/>
  <c r="M110" i="4"/>
  <c r="M94" i="4"/>
  <c r="M78" i="4"/>
  <c r="M157" i="4"/>
  <c r="M141" i="4"/>
  <c r="M125" i="4"/>
  <c r="O124" i="4" s="1"/>
  <c r="M109" i="4"/>
  <c r="M93" i="4"/>
  <c r="W28" i="4"/>
  <c r="W20" i="4"/>
  <c r="W12" i="4"/>
  <c r="W4" i="4"/>
  <c r="N174" i="4"/>
  <c r="N83" i="4"/>
  <c r="M191" i="4"/>
  <c r="M183" i="4"/>
  <c r="N183" i="4" s="1"/>
  <c r="M175" i="4"/>
  <c r="M167" i="4"/>
  <c r="M159" i="4"/>
  <c r="O159" i="4" s="1"/>
  <c r="M151" i="4"/>
  <c r="O150" i="4" s="1"/>
  <c r="M143" i="4"/>
  <c r="M135" i="4"/>
  <c r="M127" i="4"/>
  <c r="M119" i="4"/>
  <c r="O119" i="4" s="1"/>
  <c r="M111" i="4"/>
  <c r="M103" i="4"/>
  <c r="M95" i="4"/>
  <c r="O95" i="4" s="1"/>
  <c r="M87" i="4"/>
  <c r="N86" i="4" s="1"/>
  <c r="M79" i="4"/>
  <c r="L26" i="4"/>
  <c r="L18" i="4"/>
  <c r="L10" i="4"/>
  <c r="W25" i="4"/>
  <c r="W17" i="4"/>
  <c r="W9" i="4"/>
  <c r="I3" i="4"/>
  <c r="M186" i="4"/>
  <c r="M178" i="4"/>
  <c r="M170" i="4"/>
  <c r="O168" i="4" s="1"/>
  <c r="M162" i="4"/>
  <c r="M154" i="4"/>
  <c r="M146" i="4"/>
  <c r="O144" i="4" s="1"/>
  <c r="M138" i="4"/>
  <c r="M130" i="4"/>
  <c r="M122" i="4"/>
  <c r="O122" i="4" s="1"/>
  <c r="M114" i="4"/>
  <c r="M106" i="4"/>
  <c r="O104" i="4" s="1"/>
  <c r="M98" i="4"/>
  <c r="M90" i="4"/>
  <c r="O89" i="4" s="1"/>
  <c r="M82" i="4"/>
  <c r="N80" i="4" s="1"/>
  <c r="L25" i="4"/>
  <c r="L17" i="4"/>
  <c r="L9" i="4"/>
  <c r="W32" i="4"/>
  <c r="W24" i="4"/>
  <c r="W16" i="4"/>
  <c r="W8" i="4"/>
  <c r="J3" i="4"/>
  <c r="L24" i="4"/>
  <c r="L8" i="4"/>
  <c r="W31" i="4"/>
  <c r="W23" i="4"/>
  <c r="W15" i="4"/>
  <c r="W7" i="4"/>
  <c r="L7" i="4"/>
  <c r="W14" i="4"/>
  <c r="W6" i="4"/>
  <c r="Q37" i="4"/>
  <c r="P37" i="4"/>
  <c r="Q36" i="4"/>
  <c r="U165" i="4" l="1"/>
  <c r="T165" i="4"/>
  <c r="U168" i="4"/>
  <c r="T168" i="4"/>
  <c r="U128" i="4"/>
  <c r="U113" i="4"/>
  <c r="T113" i="4"/>
  <c r="U177" i="4"/>
  <c r="T177" i="4"/>
  <c r="T80" i="4"/>
  <c r="U80" i="4"/>
  <c r="N104" i="4"/>
  <c r="O132" i="4"/>
  <c r="T83" i="4"/>
  <c r="U171" i="4"/>
  <c r="T138" i="4"/>
  <c r="U189" i="4"/>
  <c r="T189" i="4"/>
  <c r="U116" i="4"/>
  <c r="T116" i="4"/>
  <c r="N124" i="4"/>
  <c r="U92" i="4"/>
  <c r="T92" i="4"/>
  <c r="U147" i="4"/>
  <c r="U144" i="4"/>
  <c r="T144" i="4"/>
  <c r="T89" i="4"/>
  <c r="U89" i="4"/>
  <c r="U153" i="4"/>
  <c r="T153" i="4"/>
  <c r="U104" i="4"/>
  <c r="T104" i="4"/>
  <c r="T132" i="4"/>
  <c r="U174" i="4"/>
  <c r="O180" i="4"/>
  <c r="O153" i="4"/>
  <c r="O77" i="4"/>
  <c r="U135" i="4"/>
  <c r="T135" i="4"/>
  <c r="N122" i="4"/>
  <c r="N130" i="4"/>
  <c r="N150" i="4"/>
  <c r="O165" i="4"/>
  <c r="N141" i="4"/>
  <c r="N171" i="4"/>
  <c r="O113" i="4"/>
  <c r="N177" i="4"/>
  <c r="N165" i="4"/>
  <c r="N89" i="4"/>
  <c r="N153" i="4"/>
  <c r="O98" i="4"/>
  <c r="N119" i="4"/>
  <c r="O156" i="4"/>
  <c r="N113" i="4"/>
  <c r="N180" i="4"/>
  <c r="T37" i="4"/>
  <c r="O147" i="4"/>
  <c r="O116" i="4"/>
  <c r="N92" i="4"/>
  <c r="N135" i="4"/>
  <c r="O130" i="4"/>
  <c r="O183" i="4"/>
  <c r="O92" i="4"/>
  <c r="O107" i="4"/>
  <c r="N189" i="4"/>
  <c r="O101" i="4"/>
  <c r="N101" i="4"/>
  <c r="U36" i="4"/>
  <c r="O126" i="4"/>
  <c r="N126" i="4"/>
  <c r="N95" i="4"/>
  <c r="O80" i="4"/>
  <c r="N107" i="4"/>
  <c r="O174" i="4"/>
  <c r="O177" i="4"/>
  <c r="O189" i="4"/>
  <c r="N138" i="4"/>
  <c r="O138" i="4"/>
  <c r="N144" i="4"/>
  <c r="T36" i="4"/>
  <c r="N98" i="4"/>
  <c r="N186" i="4"/>
  <c r="O186" i="4"/>
  <c r="N156" i="4"/>
  <c r="N77" i="4"/>
  <c r="N168" i="4"/>
  <c r="O110" i="4"/>
  <c r="N110" i="4"/>
  <c r="U37" i="4"/>
  <c r="N162" i="4"/>
  <c r="O162" i="4"/>
  <c r="N159" i="4"/>
  <c r="O135" i="4"/>
  <c r="O141" i="4"/>
  <c r="AK8" i="17"/>
  <c r="AK14" i="17" s="1"/>
  <c r="AK7" i="17"/>
  <c r="AK6" i="17"/>
  <c r="AK5" i="17"/>
  <c r="AK11" i="17" s="1"/>
  <c r="AK4" i="17"/>
  <c r="AK3" i="17"/>
  <c r="AK2" i="17"/>
  <c r="AJ2" i="17"/>
  <c r="AI2" i="17"/>
  <c r="AI3" i="17"/>
  <c r="AJ3" i="17"/>
  <c r="AI4" i="17"/>
  <c r="AI12" i="17" s="1"/>
  <c r="AJ4" i="17"/>
  <c r="AJ12" i="17" s="1"/>
  <c r="AI5" i="17"/>
  <c r="AI11" i="17" s="1"/>
  <c r="AJ5" i="17"/>
  <c r="AJ10" i="17" s="1"/>
  <c r="AI6" i="17"/>
  <c r="AJ6" i="17"/>
  <c r="AI7" i="17"/>
  <c r="AJ7" i="17"/>
  <c r="AI8" i="17"/>
  <c r="AI13" i="17" s="1"/>
  <c r="AJ8" i="17"/>
  <c r="AJ13" i="17" s="1"/>
  <c r="AI14" i="17"/>
  <c r="AJ14" i="17"/>
  <c r="N328" i="17"/>
  <c r="O328" i="17"/>
  <c r="P328" i="17"/>
  <c r="Q328" i="17"/>
  <c r="N3" i="17"/>
  <c r="O3" i="17"/>
  <c r="P3" i="17"/>
  <c r="Q3" i="17"/>
  <c r="N4" i="17"/>
  <c r="O4" i="17"/>
  <c r="P4" i="17"/>
  <c r="Q4" i="17"/>
  <c r="N5" i="17"/>
  <c r="O5" i="17"/>
  <c r="P5" i="17"/>
  <c r="Q5" i="17"/>
  <c r="N6" i="17"/>
  <c r="O6" i="17"/>
  <c r="P6" i="17"/>
  <c r="Q6" i="17"/>
  <c r="N7" i="17"/>
  <c r="O7" i="17"/>
  <c r="P7" i="17"/>
  <c r="Q7" i="17"/>
  <c r="N8" i="17"/>
  <c r="O8" i="17"/>
  <c r="P8" i="17"/>
  <c r="Q8" i="17"/>
  <c r="N9" i="17"/>
  <c r="O9" i="17"/>
  <c r="P9" i="17"/>
  <c r="Q9" i="17"/>
  <c r="N10" i="17"/>
  <c r="O10" i="17"/>
  <c r="P10" i="17"/>
  <c r="Q10" i="17"/>
  <c r="N11" i="17"/>
  <c r="O11" i="17"/>
  <c r="P11" i="17"/>
  <c r="Q11" i="17"/>
  <c r="N12" i="17"/>
  <c r="O12" i="17"/>
  <c r="P12" i="17"/>
  <c r="Q12" i="17"/>
  <c r="N13" i="17"/>
  <c r="O13" i="17"/>
  <c r="P13" i="17"/>
  <c r="Q13" i="17"/>
  <c r="N14" i="17"/>
  <c r="O14" i="17"/>
  <c r="P14" i="17"/>
  <c r="Q14" i="17"/>
  <c r="N15" i="17"/>
  <c r="O15" i="17"/>
  <c r="P15" i="17"/>
  <c r="Q15" i="17"/>
  <c r="N16" i="17"/>
  <c r="O16" i="17"/>
  <c r="P16" i="17"/>
  <c r="Q16" i="17"/>
  <c r="N17" i="17"/>
  <c r="O17" i="17"/>
  <c r="P17" i="17"/>
  <c r="Q17" i="17"/>
  <c r="N18" i="17"/>
  <c r="O18" i="17"/>
  <c r="P18" i="17"/>
  <c r="Q18" i="17"/>
  <c r="N19" i="17"/>
  <c r="O19" i="17"/>
  <c r="P19" i="17"/>
  <c r="Q19" i="17"/>
  <c r="N20" i="17"/>
  <c r="O20" i="17"/>
  <c r="P20" i="17"/>
  <c r="Q20" i="17"/>
  <c r="N21" i="17"/>
  <c r="O21" i="17"/>
  <c r="P21" i="17"/>
  <c r="Q21" i="17"/>
  <c r="N22" i="17"/>
  <c r="O22" i="17"/>
  <c r="P22" i="17"/>
  <c r="Q22" i="17"/>
  <c r="N23" i="17"/>
  <c r="O23" i="17"/>
  <c r="P23" i="17"/>
  <c r="Q23" i="17"/>
  <c r="N24" i="17"/>
  <c r="O24" i="17"/>
  <c r="P24" i="17"/>
  <c r="Q24" i="17"/>
  <c r="N25" i="17"/>
  <c r="O25" i="17"/>
  <c r="P25" i="17"/>
  <c r="Q25" i="17"/>
  <c r="N26" i="17"/>
  <c r="O26" i="17"/>
  <c r="P26" i="17"/>
  <c r="Q26" i="17"/>
  <c r="N27" i="17"/>
  <c r="O27" i="17"/>
  <c r="P27" i="17"/>
  <c r="Q27" i="17"/>
  <c r="N28" i="17"/>
  <c r="O28" i="17"/>
  <c r="P28" i="17"/>
  <c r="Q28" i="17"/>
  <c r="N29" i="17"/>
  <c r="O29" i="17"/>
  <c r="P29" i="17"/>
  <c r="Q29" i="17"/>
  <c r="N30" i="17"/>
  <c r="O30" i="17"/>
  <c r="P30" i="17"/>
  <c r="Q30" i="17"/>
  <c r="N31" i="17"/>
  <c r="O31" i="17"/>
  <c r="P31" i="17"/>
  <c r="Q31" i="17"/>
  <c r="N32" i="17"/>
  <c r="O32" i="17"/>
  <c r="P32" i="17"/>
  <c r="Q32" i="17"/>
  <c r="N33" i="17"/>
  <c r="O33" i="17"/>
  <c r="P33" i="17"/>
  <c r="Q33" i="17"/>
  <c r="N34" i="17"/>
  <c r="O34" i="17"/>
  <c r="P34" i="17"/>
  <c r="Q34" i="17"/>
  <c r="N35" i="17"/>
  <c r="O35" i="17"/>
  <c r="P35" i="17"/>
  <c r="Q35" i="17"/>
  <c r="N36" i="17"/>
  <c r="O36" i="17"/>
  <c r="P36" i="17"/>
  <c r="Q36" i="17"/>
  <c r="N37" i="17"/>
  <c r="O37" i="17"/>
  <c r="P37" i="17"/>
  <c r="Q37" i="17"/>
  <c r="N38" i="17"/>
  <c r="O38" i="17"/>
  <c r="P38" i="17"/>
  <c r="Q38" i="17"/>
  <c r="N39" i="17"/>
  <c r="O39" i="17"/>
  <c r="P39" i="17"/>
  <c r="Q39" i="17"/>
  <c r="N40" i="17"/>
  <c r="O40" i="17"/>
  <c r="P40" i="17"/>
  <c r="Q40" i="17"/>
  <c r="N41" i="17"/>
  <c r="O41" i="17"/>
  <c r="P41" i="17"/>
  <c r="Q41" i="17"/>
  <c r="N43" i="17"/>
  <c r="O43" i="17"/>
  <c r="P43" i="17"/>
  <c r="Q43" i="17"/>
  <c r="N44" i="17"/>
  <c r="O44" i="17"/>
  <c r="P44" i="17"/>
  <c r="Q44" i="17"/>
  <c r="N45" i="17"/>
  <c r="O45" i="17"/>
  <c r="P45" i="17"/>
  <c r="Q45" i="17"/>
  <c r="N46" i="17"/>
  <c r="O46" i="17"/>
  <c r="P46" i="17"/>
  <c r="Q46" i="17"/>
  <c r="N47" i="17"/>
  <c r="O47" i="17"/>
  <c r="P47" i="17"/>
  <c r="Q47" i="17"/>
  <c r="N48" i="17"/>
  <c r="O48" i="17"/>
  <c r="P48" i="17"/>
  <c r="Q48" i="17"/>
  <c r="N49" i="17"/>
  <c r="O49" i="17"/>
  <c r="P49" i="17"/>
  <c r="Q49" i="17"/>
  <c r="N50" i="17"/>
  <c r="O50" i="17"/>
  <c r="P50" i="17"/>
  <c r="Q50" i="17"/>
  <c r="N51" i="17"/>
  <c r="O51" i="17"/>
  <c r="P51" i="17"/>
  <c r="Q51" i="17"/>
  <c r="N52" i="17"/>
  <c r="O52" i="17"/>
  <c r="P52" i="17"/>
  <c r="Q52" i="17"/>
  <c r="N53" i="17"/>
  <c r="O53" i="17"/>
  <c r="P53" i="17"/>
  <c r="Q53" i="17"/>
  <c r="N54" i="17"/>
  <c r="O54" i="17"/>
  <c r="P54" i="17"/>
  <c r="Q54" i="17"/>
  <c r="N55" i="17"/>
  <c r="O55" i="17"/>
  <c r="P55" i="17"/>
  <c r="Q55" i="17"/>
  <c r="N56" i="17"/>
  <c r="O56" i="17"/>
  <c r="P56" i="17"/>
  <c r="Q56" i="17"/>
  <c r="N57" i="17"/>
  <c r="O57" i="17"/>
  <c r="P57" i="17"/>
  <c r="Q57" i="17"/>
  <c r="N58" i="17"/>
  <c r="O58" i="17"/>
  <c r="P58" i="17"/>
  <c r="Q58" i="17"/>
  <c r="N59" i="17"/>
  <c r="O59" i="17"/>
  <c r="P59" i="17"/>
  <c r="Q59" i="17"/>
  <c r="N60" i="17"/>
  <c r="O60" i="17"/>
  <c r="P60" i="17"/>
  <c r="Q60" i="17"/>
  <c r="N61" i="17"/>
  <c r="O61" i="17"/>
  <c r="P61" i="17"/>
  <c r="Q61" i="17"/>
  <c r="N62" i="17"/>
  <c r="O62" i="17"/>
  <c r="P62" i="17"/>
  <c r="Q62" i="17"/>
  <c r="N63" i="17"/>
  <c r="O63" i="17"/>
  <c r="P63" i="17"/>
  <c r="Q63" i="17"/>
  <c r="N64" i="17"/>
  <c r="O64" i="17"/>
  <c r="P64" i="17"/>
  <c r="Q64" i="17"/>
  <c r="N65" i="17"/>
  <c r="O65" i="17"/>
  <c r="P65" i="17"/>
  <c r="Q65" i="17"/>
  <c r="N66" i="17"/>
  <c r="O66" i="17"/>
  <c r="P66" i="17"/>
  <c r="Q66" i="17"/>
  <c r="N67" i="17"/>
  <c r="O67" i="17"/>
  <c r="P67" i="17"/>
  <c r="Q67" i="17"/>
  <c r="N68" i="17"/>
  <c r="O68" i="17"/>
  <c r="P68" i="17"/>
  <c r="Q68" i="17"/>
  <c r="N69" i="17"/>
  <c r="O69" i="17"/>
  <c r="P69" i="17"/>
  <c r="Q69" i="17"/>
  <c r="N70" i="17"/>
  <c r="O70" i="17"/>
  <c r="P70" i="17"/>
  <c r="Q70" i="17"/>
  <c r="N71" i="17"/>
  <c r="O71" i="17"/>
  <c r="P71" i="17"/>
  <c r="Q71" i="17"/>
  <c r="N72" i="17"/>
  <c r="O72" i="17"/>
  <c r="P72" i="17"/>
  <c r="Q72" i="17"/>
  <c r="N73" i="17"/>
  <c r="O73" i="17"/>
  <c r="P73" i="17"/>
  <c r="Q73" i="17"/>
  <c r="N74" i="17"/>
  <c r="O74" i="17"/>
  <c r="P74" i="17"/>
  <c r="Q74" i="17"/>
  <c r="N75" i="17"/>
  <c r="O75" i="17"/>
  <c r="P75" i="17"/>
  <c r="Q75" i="17"/>
  <c r="N76" i="17"/>
  <c r="O76" i="17"/>
  <c r="P76" i="17"/>
  <c r="Q76" i="17"/>
  <c r="N77" i="17"/>
  <c r="O77" i="17"/>
  <c r="P77" i="17"/>
  <c r="Q77" i="17"/>
  <c r="N78" i="17"/>
  <c r="O78" i="17"/>
  <c r="P78" i="17"/>
  <c r="Q78" i="17"/>
  <c r="N79" i="17"/>
  <c r="O79" i="17"/>
  <c r="P79" i="17"/>
  <c r="Q79" i="17"/>
  <c r="N80" i="17"/>
  <c r="O80" i="17"/>
  <c r="P80" i="17"/>
  <c r="Q80" i="17"/>
  <c r="N81" i="17"/>
  <c r="O81" i="17"/>
  <c r="P81" i="17"/>
  <c r="Q81" i="17"/>
  <c r="N82" i="17"/>
  <c r="O82" i="17"/>
  <c r="P82" i="17"/>
  <c r="Q82" i="17"/>
  <c r="N84" i="17"/>
  <c r="O84" i="17"/>
  <c r="P84" i="17"/>
  <c r="Q84" i="17"/>
  <c r="N85" i="17"/>
  <c r="O85" i="17"/>
  <c r="P85" i="17"/>
  <c r="Q85" i="17"/>
  <c r="N86" i="17"/>
  <c r="O86" i="17"/>
  <c r="P86" i="17"/>
  <c r="Q86" i="17"/>
  <c r="N87" i="17"/>
  <c r="O87" i="17"/>
  <c r="P87" i="17"/>
  <c r="Q87" i="17"/>
  <c r="N88" i="17"/>
  <c r="O88" i="17"/>
  <c r="P88" i="17"/>
  <c r="Q88" i="17"/>
  <c r="N89" i="17"/>
  <c r="O89" i="17"/>
  <c r="P89" i="17"/>
  <c r="Q89" i="17"/>
  <c r="N90" i="17"/>
  <c r="O90" i="17"/>
  <c r="P90" i="17"/>
  <c r="Q90" i="17"/>
  <c r="N91" i="17"/>
  <c r="O91" i="17"/>
  <c r="P91" i="17"/>
  <c r="Q91" i="17"/>
  <c r="N92" i="17"/>
  <c r="O92" i="17"/>
  <c r="P92" i="17"/>
  <c r="Q92" i="17"/>
  <c r="N93" i="17"/>
  <c r="O93" i="17"/>
  <c r="P93" i="17"/>
  <c r="Q93" i="17"/>
  <c r="N94" i="17"/>
  <c r="O94" i="17"/>
  <c r="P94" i="17"/>
  <c r="Q94" i="17"/>
  <c r="N95" i="17"/>
  <c r="O95" i="17"/>
  <c r="P95" i="17"/>
  <c r="Q95" i="17"/>
  <c r="N96" i="17"/>
  <c r="O96" i="17"/>
  <c r="P96" i="17"/>
  <c r="Q96" i="17"/>
  <c r="N97" i="17"/>
  <c r="O97" i="17"/>
  <c r="P97" i="17"/>
  <c r="Q97" i="17"/>
  <c r="N98" i="17"/>
  <c r="O98" i="17"/>
  <c r="P98" i="17"/>
  <c r="Q98" i="17"/>
  <c r="N99" i="17"/>
  <c r="O99" i="17"/>
  <c r="P99" i="17"/>
  <c r="Q99" i="17"/>
  <c r="N100" i="17"/>
  <c r="O100" i="17"/>
  <c r="P100" i="17"/>
  <c r="Q100" i="17"/>
  <c r="N101" i="17"/>
  <c r="O101" i="17"/>
  <c r="P101" i="17"/>
  <c r="Q101" i="17"/>
  <c r="N102" i="17"/>
  <c r="O102" i="17"/>
  <c r="P102" i="17"/>
  <c r="Q102" i="17"/>
  <c r="N103" i="17"/>
  <c r="O103" i="17"/>
  <c r="P103" i="17"/>
  <c r="Q103" i="17"/>
  <c r="N104" i="17"/>
  <c r="O104" i="17"/>
  <c r="P104" i="17"/>
  <c r="Q104" i="17"/>
  <c r="N105" i="17"/>
  <c r="O105" i="17"/>
  <c r="P105" i="17"/>
  <c r="Q105" i="17"/>
  <c r="N106" i="17"/>
  <c r="O106" i="17"/>
  <c r="P106" i="17"/>
  <c r="Q106" i="17"/>
  <c r="N107" i="17"/>
  <c r="O107" i="17"/>
  <c r="P107" i="17"/>
  <c r="Q107" i="17"/>
  <c r="N108" i="17"/>
  <c r="O108" i="17"/>
  <c r="P108" i="17"/>
  <c r="Q108" i="17"/>
  <c r="N109" i="17"/>
  <c r="O109" i="17"/>
  <c r="P109" i="17"/>
  <c r="Q109" i="17"/>
  <c r="N110" i="17"/>
  <c r="O110" i="17"/>
  <c r="P110" i="17"/>
  <c r="Q110" i="17"/>
  <c r="N111" i="17"/>
  <c r="O111" i="17"/>
  <c r="P111" i="17"/>
  <c r="Q111" i="17"/>
  <c r="N112" i="17"/>
  <c r="O112" i="17"/>
  <c r="P112" i="17"/>
  <c r="Q112" i="17"/>
  <c r="N113" i="17"/>
  <c r="O113" i="17"/>
  <c r="P113" i="17"/>
  <c r="Q113" i="17"/>
  <c r="N114" i="17"/>
  <c r="O114" i="17"/>
  <c r="P114" i="17"/>
  <c r="Q114" i="17"/>
  <c r="N115" i="17"/>
  <c r="O115" i="17"/>
  <c r="P115" i="17"/>
  <c r="Q115" i="17"/>
  <c r="N116" i="17"/>
  <c r="O116" i="17"/>
  <c r="P116" i="17"/>
  <c r="Q116" i="17"/>
  <c r="N117" i="17"/>
  <c r="O117" i="17"/>
  <c r="P117" i="17"/>
  <c r="Q117" i="17"/>
  <c r="N118" i="17"/>
  <c r="O118" i="17"/>
  <c r="P118" i="17"/>
  <c r="Q118" i="17"/>
  <c r="N119" i="17"/>
  <c r="O119" i="17"/>
  <c r="P119" i="17"/>
  <c r="Q119" i="17"/>
  <c r="N120" i="17"/>
  <c r="O120" i="17"/>
  <c r="P120" i="17"/>
  <c r="Q120" i="17"/>
  <c r="N121" i="17"/>
  <c r="O121" i="17"/>
  <c r="P121" i="17"/>
  <c r="Q121" i="17"/>
  <c r="N122" i="17"/>
  <c r="O122" i="17"/>
  <c r="P122" i="17"/>
  <c r="Q122" i="17"/>
  <c r="N123" i="17"/>
  <c r="O123" i="17"/>
  <c r="P123" i="17"/>
  <c r="Q123" i="17"/>
  <c r="N125" i="17"/>
  <c r="O125" i="17"/>
  <c r="P125" i="17"/>
  <c r="Q125" i="17"/>
  <c r="N126" i="17"/>
  <c r="O126" i="17"/>
  <c r="P126" i="17"/>
  <c r="Q126" i="17"/>
  <c r="N127" i="17"/>
  <c r="O127" i="17"/>
  <c r="P127" i="17"/>
  <c r="Q127" i="17"/>
  <c r="N128" i="17"/>
  <c r="O128" i="17"/>
  <c r="P128" i="17"/>
  <c r="Q128" i="17"/>
  <c r="N129" i="17"/>
  <c r="O129" i="17"/>
  <c r="P129" i="17"/>
  <c r="Q129" i="17"/>
  <c r="N130" i="17"/>
  <c r="O130" i="17"/>
  <c r="P130" i="17"/>
  <c r="Q130" i="17"/>
  <c r="N131" i="17"/>
  <c r="O131" i="17"/>
  <c r="P131" i="17"/>
  <c r="Q131" i="17"/>
  <c r="N132" i="17"/>
  <c r="O132" i="17"/>
  <c r="P132" i="17"/>
  <c r="Q132" i="17"/>
  <c r="N133" i="17"/>
  <c r="O133" i="17"/>
  <c r="P133" i="17"/>
  <c r="Q133" i="17"/>
  <c r="N134" i="17"/>
  <c r="O134" i="17"/>
  <c r="P134" i="17"/>
  <c r="Q134" i="17"/>
  <c r="N135" i="17"/>
  <c r="O135" i="17"/>
  <c r="P135" i="17"/>
  <c r="Q135" i="17"/>
  <c r="N136" i="17"/>
  <c r="O136" i="17"/>
  <c r="P136" i="17"/>
  <c r="Q136" i="17"/>
  <c r="N137" i="17"/>
  <c r="O137" i="17"/>
  <c r="P137" i="17"/>
  <c r="Q137" i="17"/>
  <c r="N138" i="17"/>
  <c r="O138" i="17"/>
  <c r="P138" i="17"/>
  <c r="Q138" i="17"/>
  <c r="N139" i="17"/>
  <c r="O139" i="17"/>
  <c r="P139" i="17"/>
  <c r="Q139" i="17"/>
  <c r="N140" i="17"/>
  <c r="O140" i="17"/>
  <c r="P140" i="17"/>
  <c r="Q140" i="17"/>
  <c r="N141" i="17"/>
  <c r="O141" i="17"/>
  <c r="P141" i="17"/>
  <c r="Q141" i="17"/>
  <c r="N142" i="17"/>
  <c r="O142" i="17"/>
  <c r="P142" i="17"/>
  <c r="Q142" i="17"/>
  <c r="N143" i="17"/>
  <c r="O143" i="17"/>
  <c r="P143" i="17"/>
  <c r="Q143" i="17"/>
  <c r="N144" i="17"/>
  <c r="O144" i="17"/>
  <c r="P144" i="17"/>
  <c r="Q144" i="17"/>
  <c r="N145" i="17"/>
  <c r="O145" i="17"/>
  <c r="P145" i="17"/>
  <c r="Q145" i="17"/>
  <c r="N146" i="17"/>
  <c r="O146" i="17"/>
  <c r="P146" i="17"/>
  <c r="Q146" i="17"/>
  <c r="N147" i="17"/>
  <c r="O147" i="17"/>
  <c r="P147" i="17"/>
  <c r="Q147" i="17"/>
  <c r="N148" i="17"/>
  <c r="O148" i="17"/>
  <c r="P148" i="17"/>
  <c r="Q148" i="17"/>
  <c r="N149" i="17"/>
  <c r="O149" i="17"/>
  <c r="P149" i="17"/>
  <c r="Q149" i="17"/>
  <c r="N150" i="17"/>
  <c r="O150" i="17"/>
  <c r="P150" i="17"/>
  <c r="Q150" i="17"/>
  <c r="N151" i="17"/>
  <c r="O151" i="17"/>
  <c r="P151" i="17"/>
  <c r="Q151" i="17"/>
  <c r="N152" i="17"/>
  <c r="O152" i="17"/>
  <c r="P152" i="17"/>
  <c r="Q152" i="17"/>
  <c r="N153" i="17"/>
  <c r="O153" i="17"/>
  <c r="P153" i="17"/>
  <c r="Q153" i="17"/>
  <c r="N154" i="17"/>
  <c r="O154" i="17"/>
  <c r="P154" i="17"/>
  <c r="Q154" i="17"/>
  <c r="N155" i="17"/>
  <c r="O155" i="17"/>
  <c r="P155" i="17"/>
  <c r="Q155" i="17"/>
  <c r="N156" i="17"/>
  <c r="O156" i="17"/>
  <c r="P156" i="17"/>
  <c r="Q156" i="17"/>
  <c r="N157" i="17"/>
  <c r="O157" i="17"/>
  <c r="P157" i="17"/>
  <c r="Q157" i="17"/>
  <c r="N158" i="17"/>
  <c r="O158" i="17"/>
  <c r="P158" i="17"/>
  <c r="Q158" i="17"/>
  <c r="N159" i="17"/>
  <c r="O159" i="17"/>
  <c r="P159" i="17"/>
  <c r="Q159" i="17"/>
  <c r="N160" i="17"/>
  <c r="O160" i="17"/>
  <c r="P160" i="17"/>
  <c r="Q160" i="17"/>
  <c r="N161" i="17"/>
  <c r="O161" i="17"/>
  <c r="P161" i="17"/>
  <c r="Q161" i="17"/>
  <c r="N162" i="17"/>
  <c r="O162" i="17"/>
  <c r="P162" i="17"/>
  <c r="Q162" i="17"/>
  <c r="N163" i="17"/>
  <c r="O163" i="17"/>
  <c r="P163" i="17"/>
  <c r="Q163" i="17"/>
  <c r="N164" i="17"/>
  <c r="O164" i="17"/>
  <c r="P164" i="17"/>
  <c r="Q164" i="17"/>
  <c r="N166" i="17"/>
  <c r="O166" i="17"/>
  <c r="P166" i="17"/>
  <c r="Q166" i="17"/>
  <c r="N167" i="17"/>
  <c r="O167" i="17"/>
  <c r="P167" i="17"/>
  <c r="Q167" i="17"/>
  <c r="N168" i="17"/>
  <c r="O168" i="17"/>
  <c r="P168" i="17"/>
  <c r="Q168" i="17"/>
  <c r="N169" i="17"/>
  <c r="O169" i="17"/>
  <c r="P169" i="17"/>
  <c r="Q169" i="17"/>
  <c r="N170" i="17"/>
  <c r="O170" i="17"/>
  <c r="P170" i="17"/>
  <c r="Q170" i="17"/>
  <c r="N171" i="17"/>
  <c r="O171" i="17"/>
  <c r="P171" i="17"/>
  <c r="Q171" i="17"/>
  <c r="N172" i="17"/>
  <c r="O172" i="17"/>
  <c r="P172" i="17"/>
  <c r="Q172" i="17"/>
  <c r="N173" i="17"/>
  <c r="O173" i="17"/>
  <c r="P173" i="17"/>
  <c r="Q173" i="17"/>
  <c r="N174" i="17"/>
  <c r="O174" i="17"/>
  <c r="P174" i="17"/>
  <c r="Q174" i="17"/>
  <c r="N175" i="17"/>
  <c r="O175" i="17"/>
  <c r="P175" i="17"/>
  <c r="Q175" i="17"/>
  <c r="N176" i="17"/>
  <c r="O176" i="17"/>
  <c r="P176" i="17"/>
  <c r="Q176" i="17"/>
  <c r="N177" i="17"/>
  <c r="O177" i="17"/>
  <c r="P177" i="17"/>
  <c r="Q177" i="17"/>
  <c r="N178" i="17"/>
  <c r="O178" i="17"/>
  <c r="P178" i="17"/>
  <c r="Q178" i="17"/>
  <c r="N179" i="17"/>
  <c r="O179" i="17"/>
  <c r="P179" i="17"/>
  <c r="Q179" i="17"/>
  <c r="N180" i="17"/>
  <c r="O180" i="17"/>
  <c r="P180" i="17"/>
  <c r="Q180" i="17"/>
  <c r="N181" i="17"/>
  <c r="O181" i="17"/>
  <c r="P181" i="17"/>
  <c r="Q181" i="17"/>
  <c r="N182" i="17"/>
  <c r="O182" i="17"/>
  <c r="P182" i="17"/>
  <c r="Q182" i="17"/>
  <c r="N183" i="17"/>
  <c r="O183" i="17"/>
  <c r="P183" i="17"/>
  <c r="Q183" i="17"/>
  <c r="N184" i="17"/>
  <c r="O184" i="17"/>
  <c r="P184" i="17"/>
  <c r="Q184" i="17"/>
  <c r="N185" i="17"/>
  <c r="O185" i="17"/>
  <c r="P185" i="17"/>
  <c r="Q185" i="17"/>
  <c r="N186" i="17"/>
  <c r="O186" i="17"/>
  <c r="P186" i="17"/>
  <c r="Q186" i="17"/>
  <c r="N187" i="17"/>
  <c r="O187" i="17"/>
  <c r="P187" i="17"/>
  <c r="Q187" i="17"/>
  <c r="N188" i="17"/>
  <c r="O188" i="17"/>
  <c r="P188" i="17"/>
  <c r="Q188" i="17"/>
  <c r="N189" i="17"/>
  <c r="O189" i="17"/>
  <c r="P189" i="17"/>
  <c r="Q189" i="17"/>
  <c r="N190" i="17"/>
  <c r="O190" i="17"/>
  <c r="P190" i="17"/>
  <c r="Q190" i="17"/>
  <c r="N191" i="17"/>
  <c r="O191" i="17"/>
  <c r="P191" i="17"/>
  <c r="Q191" i="17"/>
  <c r="N192" i="17"/>
  <c r="O192" i="17"/>
  <c r="P192" i="17"/>
  <c r="Q192" i="17"/>
  <c r="N193" i="17"/>
  <c r="O193" i="17"/>
  <c r="P193" i="17"/>
  <c r="Q193" i="17"/>
  <c r="N194" i="17"/>
  <c r="O194" i="17"/>
  <c r="P194" i="17"/>
  <c r="Q194" i="17"/>
  <c r="N195" i="17"/>
  <c r="O195" i="17"/>
  <c r="P195" i="17"/>
  <c r="Q195" i="17"/>
  <c r="N196" i="17"/>
  <c r="O196" i="17"/>
  <c r="P196" i="17"/>
  <c r="Q196" i="17"/>
  <c r="N197" i="17"/>
  <c r="O197" i="17"/>
  <c r="P197" i="17"/>
  <c r="Q197" i="17"/>
  <c r="N198" i="17"/>
  <c r="O198" i="17"/>
  <c r="P198" i="17"/>
  <c r="Q198" i="17"/>
  <c r="N199" i="17"/>
  <c r="O199" i="17"/>
  <c r="P199" i="17"/>
  <c r="Q199" i="17"/>
  <c r="N200" i="17"/>
  <c r="O200" i="17"/>
  <c r="P200" i="17"/>
  <c r="Q200" i="17"/>
  <c r="N201" i="17"/>
  <c r="O201" i="17"/>
  <c r="P201" i="17"/>
  <c r="Q201" i="17"/>
  <c r="N202" i="17"/>
  <c r="O202" i="17"/>
  <c r="P202" i="17"/>
  <c r="Q202" i="17"/>
  <c r="N203" i="17"/>
  <c r="O203" i="17"/>
  <c r="P203" i="17"/>
  <c r="Q203" i="17"/>
  <c r="N204" i="17"/>
  <c r="O204" i="17"/>
  <c r="P204" i="17"/>
  <c r="Q204" i="17"/>
  <c r="N205" i="17"/>
  <c r="O205" i="17"/>
  <c r="P205" i="17"/>
  <c r="Q205" i="17"/>
  <c r="N207" i="17"/>
  <c r="O207" i="17"/>
  <c r="P207" i="17"/>
  <c r="Q207" i="17"/>
  <c r="N208" i="17"/>
  <c r="O208" i="17"/>
  <c r="P208" i="17"/>
  <c r="Q208" i="17"/>
  <c r="N209" i="17"/>
  <c r="O209" i="17"/>
  <c r="P209" i="17"/>
  <c r="Q209" i="17"/>
  <c r="N210" i="17"/>
  <c r="O210" i="17"/>
  <c r="P210" i="17"/>
  <c r="Q210" i="17"/>
  <c r="N211" i="17"/>
  <c r="O211" i="17"/>
  <c r="P211" i="17"/>
  <c r="Q211" i="17"/>
  <c r="N212" i="17"/>
  <c r="O212" i="17"/>
  <c r="P212" i="17"/>
  <c r="Q212" i="17"/>
  <c r="N213" i="17"/>
  <c r="O213" i="17"/>
  <c r="P213" i="17"/>
  <c r="Q213" i="17"/>
  <c r="N214" i="17"/>
  <c r="O214" i="17"/>
  <c r="P214" i="17"/>
  <c r="Q214" i="17"/>
  <c r="N215" i="17"/>
  <c r="O215" i="17"/>
  <c r="P215" i="17"/>
  <c r="Q215" i="17"/>
  <c r="N216" i="17"/>
  <c r="O216" i="17"/>
  <c r="P216" i="17"/>
  <c r="Q216" i="17"/>
  <c r="N217" i="17"/>
  <c r="O217" i="17"/>
  <c r="P217" i="17"/>
  <c r="Q217" i="17"/>
  <c r="N218" i="17"/>
  <c r="O218" i="17"/>
  <c r="P218" i="17"/>
  <c r="Q218" i="17"/>
  <c r="N219" i="17"/>
  <c r="O219" i="17"/>
  <c r="P219" i="17"/>
  <c r="Q219" i="17"/>
  <c r="N220" i="17"/>
  <c r="O220" i="17"/>
  <c r="P220" i="17"/>
  <c r="Q220" i="17"/>
  <c r="N221" i="17"/>
  <c r="O221" i="17"/>
  <c r="P221" i="17"/>
  <c r="Q221" i="17"/>
  <c r="N222" i="17"/>
  <c r="O222" i="17"/>
  <c r="P222" i="17"/>
  <c r="Q222" i="17"/>
  <c r="N223" i="17"/>
  <c r="O223" i="17"/>
  <c r="P223" i="17"/>
  <c r="Q223" i="17"/>
  <c r="N224" i="17"/>
  <c r="O224" i="17"/>
  <c r="P224" i="17"/>
  <c r="Q224" i="17"/>
  <c r="N225" i="17"/>
  <c r="O225" i="17"/>
  <c r="P225" i="17"/>
  <c r="Q225" i="17"/>
  <c r="N226" i="17"/>
  <c r="O226" i="17"/>
  <c r="P226" i="17"/>
  <c r="Q226" i="17"/>
  <c r="N227" i="17"/>
  <c r="O227" i="17"/>
  <c r="P227" i="17"/>
  <c r="Q227" i="17"/>
  <c r="N228" i="17"/>
  <c r="O228" i="17"/>
  <c r="P228" i="17"/>
  <c r="Q228" i="17"/>
  <c r="N229" i="17"/>
  <c r="O229" i="17"/>
  <c r="P229" i="17"/>
  <c r="Q229" i="17"/>
  <c r="N230" i="17"/>
  <c r="O230" i="17"/>
  <c r="P230" i="17"/>
  <c r="Q230" i="17"/>
  <c r="N231" i="17"/>
  <c r="O231" i="17"/>
  <c r="P231" i="17"/>
  <c r="Q231" i="17"/>
  <c r="N232" i="17"/>
  <c r="O232" i="17"/>
  <c r="P232" i="17"/>
  <c r="Q232" i="17"/>
  <c r="N233" i="17"/>
  <c r="O233" i="17"/>
  <c r="P233" i="17"/>
  <c r="Q233" i="17"/>
  <c r="N234" i="17"/>
  <c r="O234" i="17"/>
  <c r="P234" i="17"/>
  <c r="Q234" i="17"/>
  <c r="N235" i="17"/>
  <c r="O235" i="17"/>
  <c r="P235" i="17"/>
  <c r="Q235" i="17"/>
  <c r="N236" i="17"/>
  <c r="O236" i="17"/>
  <c r="P236" i="17"/>
  <c r="Q236" i="17"/>
  <c r="N237" i="17"/>
  <c r="O237" i="17"/>
  <c r="P237" i="17"/>
  <c r="Q237" i="17"/>
  <c r="N238" i="17"/>
  <c r="O238" i="17"/>
  <c r="P238" i="17"/>
  <c r="Q238" i="17"/>
  <c r="N239" i="17"/>
  <c r="O239" i="17"/>
  <c r="P239" i="17"/>
  <c r="Q239" i="17"/>
  <c r="N240" i="17"/>
  <c r="O240" i="17"/>
  <c r="P240" i="17"/>
  <c r="Q240" i="17"/>
  <c r="N241" i="17"/>
  <c r="O241" i="17"/>
  <c r="P241" i="17"/>
  <c r="Q241" i="17"/>
  <c r="N242" i="17"/>
  <c r="O242" i="17"/>
  <c r="P242" i="17"/>
  <c r="Q242" i="17"/>
  <c r="N243" i="17"/>
  <c r="O243" i="17"/>
  <c r="P243" i="17"/>
  <c r="Q243" i="17"/>
  <c r="N244" i="17"/>
  <c r="O244" i="17"/>
  <c r="P244" i="17"/>
  <c r="Q244" i="17"/>
  <c r="N245" i="17"/>
  <c r="O245" i="17"/>
  <c r="P245" i="17"/>
  <c r="Q245" i="17"/>
  <c r="N246" i="17"/>
  <c r="O246" i="17"/>
  <c r="P246" i="17"/>
  <c r="Q246" i="17"/>
  <c r="N248" i="17"/>
  <c r="O248" i="17"/>
  <c r="P248" i="17"/>
  <c r="Q248" i="17"/>
  <c r="N249" i="17"/>
  <c r="O249" i="17"/>
  <c r="P249" i="17"/>
  <c r="Q249" i="17"/>
  <c r="N250" i="17"/>
  <c r="O250" i="17"/>
  <c r="P250" i="17"/>
  <c r="Q250" i="17"/>
  <c r="N251" i="17"/>
  <c r="O251" i="17"/>
  <c r="P251" i="17"/>
  <c r="Q251" i="17"/>
  <c r="N252" i="17"/>
  <c r="O252" i="17"/>
  <c r="P252" i="17"/>
  <c r="Q252" i="17"/>
  <c r="N253" i="17"/>
  <c r="O253" i="17"/>
  <c r="P253" i="17"/>
  <c r="Q253" i="17"/>
  <c r="N254" i="17"/>
  <c r="O254" i="17"/>
  <c r="P254" i="17"/>
  <c r="Q254" i="17"/>
  <c r="N255" i="17"/>
  <c r="O255" i="17"/>
  <c r="P255" i="17"/>
  <c r="Q255" i="17"/>
  <c r="N256" i="17"/>
  <c r="O256" i="17"/>
  <c r="P256" i="17"/>
  <c r="Q256" i="17"/>
  <c r="N257" i="17"/>
  <c r="O257" i="17"/>
  <c r="P257" i="17"/>
  <c r="Q257" i="17"/>
  <c r="N258" i="17"/>
  <c r="O258" i="17"/>
  <c r="P258" i="17"/>
  <c r="Q258" i="17"/>
  <c r="N259" i="17"/>
  <c r="O259" i="17"/>
  <c r="P259" i="17"/>
  <c r="Q259" i="17"/>
  <c r="N260" i="17"/>
  <c r="O260" i="17"/>
  <c r="P260" i="17"/>
  <c r="Q260" i="17"/>
  <c r="N261" i="17"/>
  <c r="O261" i="17"/>
  <c r="P261" i="17"/>
  <c r="Q261" i="17"/>
  <c r="N262" i="17"/>
  <c r="O262" i="17"/>
  <c r="P262" i="17"/>
  <c r="Q262" i="17"/>
  <c r="N263" i="17"/>
  <c r="O263" i="17"/>
  <c r="P263" i="17"/>
  <c r="Q263" i="17"/>
  <c r="N264" i="17"/>
  <c r="O264" i="17"/>
  <c r="P264" i="17"/>
  <c r="Q264" i="17"/>
  <c r="N265" i="17"/>
  <c r="O265" i="17"/>
  <c r="P265" i="17"/>
  <c r="Q265" i="17"/>
  <c r="N266" i="17"/>
  <c r="O266" i="17"/>
  <c r="P266" i="17"/>
  <c r="Q266" i="17"/>
  <c r="N267" i="17"/>
  <c r="O267" i="17"/>
  <c r="P267" i="17"/>
  <c r="Q267" i="17"/>
  <c r="N268" i="17"/>
  <c r="O268" i="17"/>
  <c r="P268" i="17"/>
  <c r="Q268" i="17"/>
  <c r="N269" i="17"/>
  <c r="O269" i="17"/>
  <c r="P269" i="17"/>
  <c r="Q269" i="17"/>
  <c r="N270" i="17"/>
  <c r="O270" i="17"/>
  <c r="P270" i="17"/>
  <c r="Q270" i="17"/>
  <c r="N271" i="17"/>
  <c r="O271" i="17"/>
  <c r="P271" i="17"/>
  <c r="Q271" i="17"/>
  <c r="N272" i="17"/>
  <c r="O272" i="17"/>
  <c r="P272" i="17"/>
  <c r="Q272" i="17"/>
  <c r="N273" i="17"/>
  <c r="O273" i="17"/>
  <c r="P273" i="17"/>
  <c r="Q273" i="17"/>
  <c r="N274" i="17"/>
  <c r="O274" i="17"/>
  <c r="P274" i="17"/>
  <c r="Q274" i="17"/>
  <c r="N275" i="17"/>
  <c r="O275" i="17"/>
  <c r="P275" i="17"/>
  <c r="Q275" i="17"/>
  <c r="N276" i="17"/>
  <c r="O276" i="17"/>
  <c r="P276" i="17"/>
  <c r="Q276" i="17"/>
  <c r="N277" i="17"/>
  <c r="O277" i="17"/>
  <c r="P277" i="17"/>
  <c r="Q277" i="17"/>
  <c r="N278" i="17"/>
  <c r="O278" i="17"/>
  <c r="P278" i="17"/>
  <c r="Q278" i="17"/>
  <c r="N279" i="17"/>
  <c r="O279" i="17"/>
  <c r="P279" i="17"/>
  <c r="Q279" i="17"/>
  <c r="N280" i="17"/>
  <c r="O280" i="17"/>
  <c r="P280" i="17"/>
  <c r="Q280" i="17"/>
  <c r="N281" i="17"/>
  <c r="O281" i="17"/>
  <c r="P281" i="17"/>
  <c r="Q281" i="17"/>
  <c r="N282" i="17"/>
  <c r="O282" i="17"/>
  <c r="P282" i="17"/>
  <c r="Q282" i="17"/>
  <c r="N283" i="17"/>
  <c r="O283" i="17"/>
  <c r="P283" i="17"/>
  <c r="Q283" i="17"/>
  <c r="N284" i="17"/>
  <c r="O284" i="17"/>
  <c r="P284" i="17"/>
  <c r="Q284" i="17"/>
  <c r="N285" i="17"/>
  <c r="O285" i="17"/>
  <c r="P285" i="17"/>
  <c r="Q285" i="17"/>
  <c r="N286" i="17"/>
  <c r="O286" i="17"/>
  <c r="P286" i="17"/>
  <c r="Q286" i="17"/>
  <c r="N287" i="17"/>
  <c r="O287" i="17"/>
  <c r="P287" i="17"/>
  <c r="Q287" i="17"/>
  <c r="N289" i="17"/>
  <c r="O289" i="17"/>
  <c r="P289" i="17"/>
  <c r="Q289" i="17"/>
  <c r="N290" i="17"/>
  <c r="O290" i="17"/>
  <c r="P290" i="17"/>
  <c r="Q290" i="17"/>
  <c r="N291" i="17"/>
  <c r="O291" i="17"/>
  <c r="P291" i="17"/>
  <c r="Q291" i="17"/>
  <c r="N292" i="17"/>
  <c r="O292" i="17"/>
  <c r="P292" i="17"/>
  <c r="Q292" i="17"/>
  <c r="N293" i="17"/>
  <c r="O293" i="17"/>
  <c r="P293" i="17"/>
  <c r="Q293" i="17"/>
  <c r="N294" i="17"/>
  <c r="O294" i="17"/>
  <c r="P294" i="17"/>
  <c r="Q294" i="17"/>
  <c r="N295" i="17"/>
  <c r="O295" i="17"/>
  <c r="P295" i="17"/>
  <c r="Q295" i="17"/>
  <c r="N296" i="17"/>
  <c r="O296" i="17"/>
  <c r="P296" i="17"/>
  <c r="Q296" i="17"/>
  <c r="N297" i="17"/>
  <c r="O297" i="17"/>
  <c r="P297" i="17"/>
  <c r="Q297" i="17"/>
  <c r="N298" i="17"/>
  <c r="O298" i="17"/>
  <c r="P298" i="17"/>
  <c r="Q298" i="17"/>
  <c r="N299" i="17"/>
  <c r="O299" i="17"/>
  <c r="P299" i="17"/>
  <c r="Q299" i="17"/>
  <c r="N300" i="17"/>
  <c r="O300" i="17"/>
  <c r="P300" i="17"/>
  <c r="Q300" i="17"/>
  <c r="N301" i="17"/>
  <c r="O301" i="17"/>
  <c r="P301" i="17"/>
  <c r="Q301" i="17"/>
  <c r="N302" i="17"/>
  <c r="O302" i="17"/>
  <c r="P302" i="17"/>
  <c r="Q302" i="17"/>
  <c r="N303" i="17"/>
  <c r="O303" i="17"/>
  <c r="P303" i="17"/>
  <c r="Q303" i="17"/>
  <c r="N304" i="17"/>
  <c r="O304" i="17"/>
  <c r="P304" i="17"/>
  <c r="Q304" i="17"/>
  <c r="N305" i="17"/>
  <c r="O305" i="17"/>
  <c r="P305" i="17"/>
  <c r="Q305" i="17"/>
  <c r="N306" i="17"/>
  <c r="O306" i="17"/>
  <c r="P306" i="17"/>
  <c r="Q306" i="17"/>
  <c r="N307" i="17"/>
  <c r="O307" i="17"/>
  <c r="P307" i="17"/>
  <c r="Q307" i="17"/>
  <c r="N308" i="17"/>
  <c r="O308" i="17"/>
  <c r="P308" i="17"/>
  <c r="Q308" i="17"/>
  <c r="N309" i="17"/>
  <c r="O309" i="17"/>
  <c r="P309" i="17"/>
  <c r="Q309" i="17"/>
  <c r="N310" i="17"/>
  <c r="O310" i="17"/>
  <c r="P310" i="17"/>
  <c r="Q310" i="17"/>
  <c r="N311" i="17"/>
  <c r="O311" i="17"/>
  <c r="P311" i="17"/>
  <c r="Q311" i="17"/>
  <c r="N312" i="17"/>
  <c r="O312" i="17"/>
  <c r="P312" i="17"/>
  <c r="Q312" i="17"/>
  <c r="N313" i="17"/>
  <c r="O313" i="17"/>
  <c r="P313" i="17"/>
  <c r="Q313" i="17"/>
  <c r="N314" i="17"/>
  <c r="O314" i="17"/>
  <c r="P314" i="17"/>
  <c r="Q314" i="17"/>
  <c r="N315" i="17"/>
  <c r="O315" i="17"/>
  <c r="P315" i="17"/>
  <c r="Q315" i="17"/>
  <c r="N316" i="17"/>
  <c r="O316" i="17"/>
  <c r="P316" i="17"/>
  <c r="Q316" i="17"/>
  <c r="N317" i="17"/>
  <c r="O317" i="17"/>
  <c r="P317" i="17"/>
  <c r="Q317" i="17"/>
  <c r="N318" i="17"/>
  <c r="O318" i="17"/>
  <c r="P318" i="17"/>
  <c r="Q318" i="17"/>
  <c r="N319" i="17"/>
  <c r="O319" i="17"/>
  <c r="P319" i="17"/>
  <c r="Q319" i="17"/>
  <c r="N320" i="17"/>
  <c r="O320" i="17"/>
  <c r="P320" i="17"/>
  <c r="Q320" i="17"/>
  <c r="N321" i="17"/>
  <c r="O321" i="17"/>
  <c r="P321" i="17"/>
  <c r="Q321" i="17"/>
  <c r="N322" i="17"/>
  <c r="O322" i="17"/>
  <c r="P322" i="17"/>
  <c r="Q322" i="17"/>
  <c r="N323" i="17"/>
  <c r="O323" i="17"/>
  <c r="P323" i="17"/>
  <c r="Q323" i="17"/>
  <c r="N324" i="17"/>
  <c r="O324" i="17"/>
  <c r="P324" i="17"/>
  <c r="Q324" i="17"/>
  <c r="N325" i="17"/>
  <c r="O325" i="17"/>
  <c r="P325" i="17"/>
  <c r="Q325" i="17"/>
  <c r="N326" i="17"/>
  <c r="O326" i="17"/>
  <c r="P326" i="17"/>
  <c r="Q326" i="17"/>
  <c r="N327" i="17"/>
  <c r="O327" i="17"/>
  <c r="P327" i="17"/>
  <c r="Q327" i="17"/>
  <c r="N330" i="17"/>
  <c r="O330" i="17"/>
  <c r="P330" i="17"/>
  <c r="Q330" i="17"/>
  <c r="N331" i="17"/>
  <c r="O331" i="17"/>
  <c r="P331" i="17"/>
  <c r="Q331" i="17"/>
  <c r="N332" i="17"/>
  <c r="O332" i="17"/>
  <c r="P332" i="17"/>
  <c r="Q332" i="17"/>
  <c r="N333" i="17"/>
  <c r="O333" i="17"/>
  <c r="P333" i="17"/>
  <c r="Q333" i="17"/>
  <c r="N334" i="17"/>
  <c r="O334" i="17"/>
  <c r="P334" i="17"/>
  <c r="Q334" i="17"/>
  <c r="N335" i="17"/>
  <c r="O335" i="17"/>
  <c r="P335" i="17"/>
  <c r="Q335" i="17"/>
  <c r="N336" i="17"/>
  <c r="O336" i="17"/>
  <c r="P336" i="17"/>
  <c r="Q336" i="17"/>
  <c r="N337" i="17"/>
  <c r="O337" i="17"/>
  <c r="P337" i="17"/>
  <c r="Q337" i="17"/>
  <c r="N338" i="17"/>
  <c r="O338" i="17"/>
  <c r="P338" i="17"/>
  <c r="Q338" i="17"/>
  <c r="N339" i="17"/>
  <c r="O339" i="17"/>
  <c r="P339" i="17"/>
  <c r="Q339" i="17"/>
  <c r="N340" i="17"/>
  <c r="O340" i="17"/>
  <c r="P340" i="17"/>
  <c r="Q340" i="17"/>
  <c r="N341" i="17"/>
  <c r="O341" i="17"/>
  <c r="P341" i="17"/>
  <c r="Q341" i="17"/>
  <c r="N342" i="17"/>
  <c r="O342" i="17"/>
  <c r="P342" i="17"/>
  <c r="Q342" i="17"/>
  <c r="N343" i="17"/>
  <c r="O343" i="17"/>
  <c r="P343" i="17"/>
  <c r="Q343" i="17"/>
  <c r="N344" i="17"/>
  <c r="O344" i="17"/>
  <c r="P344" i="17"/>
  <c r="Q344" i="17"/>
  <c r="N345" i="17"/>
  <c r="O345" i="17"/>
  <c r="P345" i="17"/>
  <c r="Q345" i="17"/>
  <c r="N346" i="17"/>
  <c r="O346" i="17"/>
  <c r="P346" i="17"/>
  <c r="Q346" i="17"/>
  <c r="N347" i="17"/>
  <c r="O347" i="17"/>
  <c r="P347" i="17"/>
  <c r="Q347" i="17"/>
  <c r="N348" i="17"/>
  <c r="O348" i="17"/>
  <c r="P348" i="17"/>
  <c r="Q348" i="17"/>
  <c r="N349" i="17"/>
  <c r="O349" i="17"/>
  <c r="P349" i="17"/>
  <c r="Q349" i="17"/>
  <c r="N350" i="17"/>
  <c r="O350" i="17"/>
  <c r="P350" i="17"/>
  <c r="Q350" i="17"/>
  <c r="N351" i="17"/>
  <c r="O351" i="17"/>
  <c r="P351" i="17"/>
  <c r="Q351" i="17"/>
  <c r="N352" i="17"/>
  <c r="O352" i="17"/>
  <c r="P352" i="17"/>
  <c r="Q352" i="17"/>
  <c r="N353" i="17"/>
  <c r="O353" i="17"/>
  <c r="P353" i="17"/>
  <c r="Q353" i="17"/>
  <c r="N354" i="17"/>
  <c r="O354" i="17"/>
  <c r="P354" i="17"/>
  <c r="Q354" i="17"/>
  <c r="N355" i="17"/>
  <c r="O355" i="17"/>
  <c r="P355" i="17"/>
  <c r="Q355" i="17"/>
  <c r="N356" i="17"/>
  <c r="O356" i="17"/>
  <c r="P356" i="17"/>
  <c r="Q356" i="17"/>
  <c r="N357" i="17"/>
  <c r="O357" i="17"/>
  <c r="P357" i="17"/>
  <c r="Q357" i="17"/>
  <c r="N358" i="17"/>
  <c r="O358" i="17"/>
  <c r="P358" i="17"/>
  <c r="Q358" i="17"/>
  <c r="N359" i="17"/>
  <c r="O359" i="17"/>
  <c r="P359" i="17"/>
  <c r="Q359" i="17"/>
  <c r="N360" i="17"/>
  <c r="O360" i="17"/>
  <c r="P360" i="17"/>
  <c r="Q360" i="17"/>
  <c r="N361" i="17"/>
  <c r="O361" i="17"/>
  <c r="P361" i="17"/>
  <c r="Q361" i="17"/>
  <c r="N362" i="17"/>
  <c r="O362" i="17"/>
  <c r="P362" i="17"/>
  <c r="Q362" i="17"/>
  <c r="N363" i="17"/>
  <c r="O363" i="17"/>
  <c r="P363" i="17"/>
  <c r="Q363" i="17"/>
  <c r="N364" i="17"/>
  <c r="O364" i="17"/>
  <c r="P364" i="17"/>
  <c r="Q364" i="17"/>
  <c r="N365" i="17"/>
  <c r="O365" i="17"/>
  <c r="P365" i="17"/>
  <c r="Q365" i="17"/>
  <c r="N366" i="17"/>
  <c r="O366" i="17"/>
  <c r="P366" i="17"/>
  <c r="Q366" i="17"/>
  <c r="N367" i="17"/>
  <c r="O367" i="17"/>
  <c r="P367" i="17"/>
  <c r="Q367" i="17"/>
  <c r="N368" i="17"/>
  <c r="O368" i="17"/>
  <c r="P368" i="17"/>
  <c r="Q368" i="17"/>
  <c r="N369" i="17"/>
  <c r="O369" i="17"/>
  <c r="P369" i="17"/>
  <c r="Q369" i="17"/>
  <c r="N371" i="17"/>
  <c r="O371" i="17"/>
  <c r="P371" i="17"/>
  <c r="Q371" i="17"/>
  <c r="N372" i="17"/>
  <c r="O372" i="17"/>
  <c r="P372" i="17"/>
  <c r="Q372" i="17"/>
  <c r="N373" i="17"/>
  <c r="O373" i="17"/>
  <c r="P373" i="17"/>
  <c r="Q373" i="17"/>
  <c r="N374" i="17"/>
  <c r="O374" i="17"/>
  <c r="P374" i="17"/>
  <c r="Q374" i="17"/>
  <c r="N375" i="17"/>
  <c r="O375" i="17"/>
  <c r="P375" i="17"/>
  <c r="Q375" i="17"/>
  <c r="N376" i="17"/>
  <c r="O376" i="17"/>
  <c r="P376" i="17"/>
  <c r="Q376" i="17"/>
  <c r="N377" i="17"/>
  <c r="O377" i="17"/>
  <c r="P377" i="17"/>
  <c r="Q377" i="17"/>
  <c r="N378" i="17"/>
  <c r="O378" i="17"/>
  <c r="P378" i="17"/>
  <c r="Q378" i="17"/>
  <c r="N379" i="17"/>
  <c r="O379" i="17"/>
  <c r="P379" i="17"/>
  <c r="Q379" i="17"/>
  <c r="N380" i="17"/>
  <c r="O380" i="17"/>
  <c r="P380" i="17"/>
  <c r="Q380" i="17"/>
  <c r="N381" i="17"/>
  <c r="O381" i="17"/>
  <c r="P381" i="17"/>
  <c r="Q381" i="17"/>
  <c r="N382" i="17"/>
  <c r="O382" i="17"/>
  <c r="P382" i="17"/>
  <c r="Q382" i="17"/>
  <c r="N383" i="17"/>
  <c r="O383" i="17"/>
  <c r="P383" i="17"/>
  <c r="Q383" i="17"/>
  <c r="N384" i="17"/>
  <c r="O384" i="17"/>
  <c r="P384" i="17"/>
  <c r="Q384" i="17"/>
  <c r="N385" i="17"/>
  <c r="O385" i="17"/>
  <c r="P385" i="17"/>
  <c r="Q385" i="17"/>
  <c r="N386" i="17"/>
  <c r="O386" i="17"/>
  <c r="P386" i="17"/>
  <c r="Q386" i="17"/>
  <c r="N387" i="17"/>
  <c r="O387" i="17"/>
  <c r="P387" i="17"/>
  <c r="Q387" i="17"/>
  <c r="N388" i="17"/>
  <c r="O388" i="17"/>
  <c r="P388" i="17"/>
  <c r="Q388" i="17"/>
  <c r="N389" i="17"/>
  <c r="O389" i="17"/>
  <c r="P389" i="17"/>
  <c r="Q389" i="17"/>
  <c r="N390" i="17"/>
  <c r="O390" i="17"/>
  <c r="P390" i="17"/>
  <c r="Q390" i="17"/>
  <c r="N391" i="17"/>
  <c r="O391" i="17"/>
  <c r="P391" i="17"/>
  <c r="Q391" i="17"/>
  <c r="N392" i="17"/>
  <c r="O392" i="17"/>
  <c r="P392" i="17"/>
  <c r="Q392" i="17"/>
  <c r="N393" i="17"/>
  <c r="O393" i="17"/>
  <c r="P393" i="17"/>
  <c r="Q393" i="17"/>
  <c r="N394" i="17"/>
  <c r="O394" i="17"/>
  <c r="P394" i="17"/>
  <c r="Q394" i="17"/>
  <c r="N395" i="17"/>
  <c r="O395" i="17"/>
  <c r="P395" i="17"/>
  <c r="Q395" i="17"/>
  <c r="N396" i="17"/>
  <c r="O396" i="17"/>
  <c r="P396" i="17"/>
  <c r="Q396" i="17"/>
  <c r="N397" i="17"/>
  <c r="O397" i="17"/>
  <c r="P397" i="17"/>
  <c r="Q397" i="17"/>
  <c r="N398" i="17"/>
  <c r="O398" i="17"/>
  <c r="P398" i="17"/>
  <c r="Q398" i="17"/>
  <c r="N399" i="17"/>
  <c r="O399" i="17"/>
  <c r="P399" i="17"/>
  <c r="Q399" i="17"/>
  <c r="N400" i="17"/>
  <c r="O400" i="17"/>
  <c r="P400" i="17"/>
  <c r="Q400" i="17"/>
  <c r="N401" i="17"/>
  <c r="O401" i="17"/>
  <c r="P401" i="17"/>
  <c r="Q401" i="17"/>
  <c r="N402" i="17"/>
  <c r="O402" i="17"/>
  <c r="P402" i="17"/>
  <c r="Q402" i="17"/>
  <c r="N403" i="17"/>
  <c r="O403" i="17"/>
  <c r="P403" i="17"/>
  <c r="Q403" i="17"/>
  <c r="N404" i="17"/>
  <c r="O404" i="17"/>
  <c r="P404" i="17"/>
  <c r="Q404" i="17"/>
  <c r="N405" i="17"/>
  <c r="O405" i="17"/>
  <c r="P405" i="17"/>
  <c r="Q405" i="17"/>
  <c r="N406" i="17"/>
  <c r="O406" i="17"/>
  <c r="P406" i="17"/>
  <c r="Q406" i="17"/>
  <c r="N407" i="17"/>
  <c r="O407" i="17"/>
  <c r="P407" i="17"/>
  <c r="Q407" i="17"/>
  <c r="N408" i="17"/>
  <c r="O408" i="17"/>
  <c r="P408" i="17"/>
  <c r="Q408" i="17"/>
  <c r="N409" i="17"/>
  <c r="O409" i="17"/>
  <c r="P409" i="17"/>
  <c r="Q409" i="17"/>
  <c r="N410" i="17"/>
  <c r="O410" i="17"/>
  <c r="P410" i="17"/>
  <c r="Q410" i="17"/>
  <c r="N412" i="17"/>
  <c r="O412" i="17"/>
  <c r="P412" i="17"/>
  <c r="Q412" i="17"/>
  <c r="N413" i="17"/>
  <c r="O413" i="17"/>
  <c r="P413" i="17"/>
  <c r="Q413" i="17"/>
  <c r="N414" i="17"/>
  <c r="O414" i="17"/>
  <c r="P414" i="17"/>
  <c r="Q414" i="17"/>
  <c r="N415" i="17"/>
  <c r="O415" i="17"/>
  <c r="P415" i="17"/>
  <c r="Q415" i="17"/>
  <c r="N416" i="17"/>
  <c r="O416" i="17"/>
  <c r="P416" i="17"/>
  <c r="Q416" i="17"/>
  <c r="N417" i="17"/>
  <c r="O417" i="17"/>
  <c r="P417" i="17"/>
  <c r="Q417" i="17"/>
  <c r="N418" i="17"/>
  <c r="O418" i="17"/>
  <c r="P418" i="17"/>
  <c r="Q418" i="17"/>
  <c r="N419" i="17"/>
  <c r="O419" i="17"/>
  <c r="P419" i="17"/>
  <c r="Q419" i="17"/>
  <c r="N420" i="17"/>
  <c r="O420" i="17"/>
  <c r="P420" i="17"/>
  <c r="Q420" i="17"/>
  <c r="N421" i="17"/>
  <c r="O421" i="17"/>
  <c r="P421" i="17"/>
  <c r="Q421" i="17"/>
  <c r="N422" i="17"/>
  <c r="O422" i="17"/>
  <c r="P422" i="17"/>
  <c r="Q422" i="17"/>
  <c r="N423" i="17"/>
  <c r="O423" i="17"/>
  <c r="P423" i="17"/>
  <c r="Q423" i="17"/>
  <c r="N424" i="17"/>
  <c r="O424" i="17"/>
  <c r="P424" i="17"/>
  <c r="Q424" i="17"/>
  <c r="N425" i="17"/>
  <c r="O425" i="17"/>
  <c r="P425" i="17"/>
  <c r="Q425" i="17"/>
  <c r="N426" i="17"/>
  <c r="O426" i="17"/>
  <c r="P426" i="17"/>
  <c r="Q426" i="17"/>
  <c r="N427" i="17"/>
  <c r="O427" i="17"/>
  <c r="P427" i="17"/>
  <c r="Q427" i="17"/>
  <c r="N428" i="17"/>
  <c r="O428" i="17"/>
  <c r="P428" i="17"/>
  <c r="Q428" i="17"/>
  <c r="N429" i="17"/>
  <c r="O429" i="17"/>
  <c r="P429" i="17"/>
  <c r="Q429" i="17"/>
  <c r="N430" i="17"/>
  <c r="O430" i="17"/>
  <c r="P430" i="17"/>
  <c r="Q430" i="17"/>
  <c r="N431" i="17"/>
  <c r="O431" i="17"/>
  <c r="P431" i="17"/>
  <c r="Q431" i="17"/>
  <c r="N432" i="17"/>
  <c r="O432" i="17"/>
  <c r="P432" i="17"/>
  <c r="Q432" i="17"/>
  <c r="N433" i="17"/>
  <c r="O433" i="17"/>
  <c r="P433" i="17"/>
  <c r="Q433" i="17"/>
  <c r="N434" i="17"/>
  <c r="O434" i="17"/>
  <c r="P434" i="17"/>
  <c r="Q434" i="17"/>
  <c r="N435" i="17"/>
  <c r="O435" i="17"/>
  <c r="P435" i="17"/>
  <c r="Q435" i="17"/>
  <c r="N436" i="17"/>
  <c r="O436" i="17"/>
  <c r="P436" i="17"/>
  <c r="Q436" i="17"/>
  <c r="N437" i="17"/>
  <c r="O437" i="17"/>
  <c r="P437" i="17"/>
  <c r="Q437" i="17"/>
  <c r="N438" i="17"/>
  <c r="O438" i="17"/>
  <c r="P438" i="17"/>
  <c r="Q438" i="17"/>
  <c r="N439" i="17"/>
  <c r="O439" i="17"/>
  <c r="P439" i="17"/>
  <c r="Q439" i="17"/>
  <c r="N440" i="17"/>
  <c r="O440" i="17"/>
  <c r="P440" i="17"/>
  <c r="Q440" i="17"/>
  <c r="N441" i="17"/>
  <c r="O441" i="17"/>
  <c r="P441" i="17"/>
  <c r="Q441" i="17"/>
  <c r="N442" i="17"/>
  <c r="O442" i="17"/>
  <c r="P442" i="17"/>
  <c r="Q442" i="17"/>
  <c r="N443" i="17"/>
  <c r="O443" i="17"/>
  <c r="P443" i="17"/>
  <c r="Q443" i="17"/>
  <c r="N444" i="17"/>
  <c r="O444" i="17"/>
  <c r="P444" i="17"/>
  <c r="Q444" i="17"/>
  <c r="N445" i="17"/>
  <c r="O445" i="17"/>
  <c r="P445" i="17"/>
  <c r="Q445" i="17"/>
  <c r="N446" i="17"/>
  <c r="O446" i="17"/>
  <c r="P446" i="17"/>
  <c r="Q446" i="17"/>
  <c r="N447" i="17"/>
  <c r="O447" i="17"/>
  <c r="P447" i="17"/>
  <c r="Q447" i="17"/>
  <c r="N448" i="17"/>
  <c r="O448" i="17"/>
  <c r="P448" i="17"/>
  <c r="Q448" i="17"/>
  <c r="N449" i="17"/>
  <c r="O449" i="17"/>
  <c r="P449" i="17"/>
  <c r="Q449" i="17"/>
  <c r="N450" i="17"/>
  <c r="O450" i="17"/>
  <c r="P450" i="17"/>
  <c r="Q450" i="17"/>
  <c r="N451" i="17"/>
  <c r="O451" i="17"/>
  <c r="P451" i="17"/>
  <c r="Q451" i="17"/>
  <c r="N453" i="17"/>
  <c r="O453" i="17"/>
  <c r="P453" i="17"/>
  <c r="Q453" i="17"/>
  <c r="N454" i="17"/>
  <c r="O454" i="17"/>
  <c r="P454" i="17"/>
  <c r="Q454" i="17"/>
  <c r="N455" i="17"/>
  <c r="O455" i="17"/>
  <c r="P455" i="17"/>
  <c r="Q455" i="17"/>
  <c r="N456" i="17"/>
  <c r="O456" i="17"/>
  <c r="P456" i="17"/>
  <c r="Q456" i="17"/>
  <c r="N457" i="17"/>
  <c r="O457" i="17"/>
  <c r="P457" i="17"/>
  <c r="Q457" i="17"/>
  <c r="N458" i="17"/>
  <c r="O458" i="17"/>
  <c r="P458" i="17"/>
  <c r="Q458" i="17"/>
  <c r="N459" i="17"/>
  <c r="O459" i="17"/>
  <c r="P459" i="17"/>
  <c r="Q459" i="17"/>
  <c r="N460" i="17"/>
  <c r="O460" i="17"/>
  <c r="P460" i="17"/>
  <c r="Q460" i="17"/>
  <c r="N461" i="17"/>
  <c r="O461" i="17"/>
  <c r="P461" i="17"/>
  <c r="Q461" i="17"/>
  <c r="N462" i="17"/>
  <c r="O462" i="17"/>
  <c r="P462" i="17"/>
  <c r="Q462" i="17"/>
  <c r="N463" i="17"/>
  <c r="O463" i="17"/>
  <c r="P463" i="17"/>
  <c r="Q463" i="17"/>
  <c r="N464" i="17"/>
  <c r="O464" i="17"/>
  <c r="P464" i="17"/>
  <c r="Q464" i="17"/>
  <c r="N465" i="17"/>
  <c r="O465" i="17"/>
  <c r="P465" i="17"/>
  <c r="Q465" i="17"/>
  <c r="N466" i="17"/>
  <c r="O466" i="17"/>
  <c r="P466" i="17"/>
  <c r="Q466" i="17"/>
  <c r="N467" i="17"/>
  <c r="O467" i="17"/>
  <c r="P467" i="17"/>
  <c r="Q467" i="17"/>
  <c r="N468" i="17"/>
  <c r="O468" i="17"/>
  <c r="P468" i="17"/>
  <c r="Q468" i="17"/>
  <c r="N469" i="17"/>
  <c r="O469" i="17"/>
  <c r="P469" i="17"/>
  <c r="Q469" i="17"/>
  <c r="N470" i="17"/>
  <c r="O470" i="17"/>
  <c r="P470" i="17"/>
  <c r="Q470" i="17"/>
  <c r="N471" i="17"/>
  <c r="O471" i="17"/>
  <c r="P471" i="17"/>
  <c r="Q471" i="17"/>
  <c r="N472" i="17"/>
  <c r="O472" i="17"/>
  <c r="P472" i="17"/>
  <c r="Q472" i="17"/>
  <c r="N473" i="17"/>
  <c r="O473" i="17"/>
  <c r="P473" i="17"/>
  <c r="Q473" i="17"/>
  <c r="N474" i="17"/>
  <c r="O474" i="17"/>
  <c r="P474" i="17"/>
  <c r="Q474" i="17"/>
  <c r="N475" i="17"/>
  <c r="O475" i="17"/>
  <c r="P475" i="17"/>
  <c r="Q475" i="17"/>
  <c r="N476" i="17"/>
  <c r="O476" i="17"/>
  <c r="P476" i="17"/>
  <c r="Q476" i="17"/>
  <c r="N477" i="17"/>
  <c r="O477" i="17"/>
  <c r="P477" i="17"/>
  <c r="Q477" i="17"/>
  <c r="N478" i="17"/>
  <c r="O478" i="17"/>
  <c r="P478" i="17"/>
  <c r="Q478" i="17"/>
  <c r="N479" i="17"/>
  <c r="O479" i="17"/>
  <c r="P479" i="17"/>
  <c r="Q479" i="17"/>
  <c r="N480" i="17"/>
  <c r="O480" i="17"/>
  <c r="P480" i="17"/>
  <c r="Q480" i="17"/>
  <c r="N481" i="17"/>
  <c r="O481" i="17"/>
  <c r="P481" i="17"/>
  <c r="Q481" i="17"/>
  <c r="N482" i="17"/>
  <c r="O482" i="17"/>
  <c r="P482" i="17"/>
  <c r="Q482" i="17"/>
  <c r="N483" i="17"/>
  <c r="O483" i="17"/>
  <c r="P483" i="17"/>
  <c r="Q483" i="17"/>
  <c r="N484" i="17"/>
  <c r="O484" i="17"/>
  <c r="P484" i="17"/>
  <c r="Q484" i="17"/>
  <c r="N485" i="17"/>
  <c r="O485" i="17"/>
  <c r="P485" i="17"/>
  <c r="Q485" i="17"/>
  <c r="N486" i="17"/>
  <c r="O486" i="17"/>
  <c r="P486" i="17"/>
  <c r="Q486" i="17"/>
  <c r="N487" i="17"/>
  <c r="O487" i="17"/>
  <c r="P487" i="17"/>
  <c r="Q487" i="17"/>
  <c r="N488" i="17"/>
  <c r="O488" i="17"/>
  <c r="P488" i="17"/>
  <c r="Q488" i="17"/>
  <c r="N489" i="17"/>
  <c r="O489" i="17"/>
  <c r="P489" i="17"/>
  <c r="Q489" i="17"/>
  <c r="N490" i="17"/>
  <c r="O490" i="17"/>
  <c r="P490" i="17"/>
  <c r="Q490" i="17"/>
  <c r="N491" i="17"/>
  <c r="O491" i="17"/>
  <c r="P491" i="17"/>
  <c r="Q491" i="17"/>
  <c r="N492" i="17"/>
  <c r="O492" i="17"/>
  <c r="P492" i="17"/>
  <c r="Q492" i="17"/>
  <c r="N494" i="17"/>
  <c r="O494" i="17"/>
  <c r="P494" i="17"/>
  <c r="Q494" i="17"/>
  <c r="N495" i="17"/>
  <c r="O495" i="17"/>
  <c r="P495" i="17"/>
  <c r="Q495" i="17"/>
  <c r="N496" i="17"/>
  <c r="O496" i="17"/>
  <c r="P496" i="17"/>
  <c r="Q496" i="17"/>
  <c r="N497" i="17"/>
  <c r="O497" i="17"/>
  <c r="P497" i="17"/>
  <c r="Q497" i="17"/>
  <c r="N498" i="17"/>
  <c r="O498" i="17"/>
  <c r="P498" i="17"/>
  <c r="Q498" i="17"/>
  <c r="N499" i="17"/>
  <c r="O499" i="17"/>
  <c r="P499" i="17"/>
  <c r="Q499" i="17"/>
  <c r="N500" i="17"/>
  <c r="O500" i="17"/>
  <c r="P500" i="17"/>
  <c r="Q500" i="17"/>
  <c r="N501" i="17"/>
  <c r="O501" i="17"/>
  <c r="P501" i="17"/>
  <c r="Q501" i="17"/>
  <c r="N502" i="17"/>
  <c r="O502" i="17"/>
  <c r="P502" i="17"/>
  <c r="Q502" i="17"/>
  <c r="N503" i="17"/>
  <c r="O503" i="17"/>
  <c r="P503" i="17"/>
  <c r="Q503" i="17"/>
  <c r="N504" i="17"/>
  <c r="O504" i="17"/>
  <c r="P504" i="17"/>
  <c r="Q504" i="17"/>
  <c r="N505" i="17"/>
  <c r="O505" i="17"/>
  <c r="P505" i="17"/>
  <c r="Q505" i="17"/>
  <c r="N506" i="17"/>
  <c r="O506" i="17"/>
  <c r="P506" i="17"/>
  <c r="Q506" i="17"/>
  <c r="N507" i="17"/>
  <c r="O507" i="17"/>
  <c r="P507" i="17"/>
  <c r="Q507" i="17"/>
  <c r="N508" i="17"/>
  <c r="O508" i="17"/>
  <c r="P508" i="17"/>
  <c r="Q508" i="17"/>
  <c r="N509" i="17"/>
  <c r="O509" i="17"/>
  <c r="P509" i="17"/>
  <c r="Q509" i="17"/>
  <c r="N510" i="17"/>
  <c r="O510" i="17"/>
  <c r="P510" i="17"/>
  <c r="Q510" i="17"/>
  <c r="N511" i="17"/>
  <c r="O511" i="17"/>
  <c r="P511" i="17"/>
  <c r="Q511" i="17"/>
  <c r="N512" i="17"/>
  <c r="O512" i="17"/>
  <c r="P512" i="17"/>
  <c r="Q512" i="17"/>
  <c r="N513" i="17"/>
  <c r="O513" i="17"/>
  <c r="P513" i="17"/>
  <c r="Q513" i="17"/>
  <c r="N514" i="17"/>
  <c r="O514" i="17"/>
  <c r="P514" i="17"/>
  <c r="Q514" i="17"/>
  <c r="N515" i="17"/>
  <c r="O515" i="17"/>
  <c r="P515" i="17"/>
  <c r="Q515" i="17"/>
  <c r="N516" i="17"/>
  <c r="O516" i="17"/>
  <c r="P516" i="17"/>
  <c r="Q516" i="17"/>
  <c r="N517" i="17"/>
  <c r="O517" i="17"/>
  <c r="P517" i="17"/>
  <c r="Q517" i="17"/>
  <c r="N518" i="17"/>
  <c r="O518" i="17"/>
  <c r="P518" i="17"/>
  <c r="Q518" i="17"/>
  <c r="N519" i="17"/>
  <c r="O519" i="17"/>
  <c r="P519" i="17"/>
  <c r="Q519" i="17"/>
  <c r="N520" i="17"/>
  <c r="O520" i="17"/>
  <c r="P520" i="17"/>
  <c r="Q520" i="17"/>
  <c r="N521" i="17"/>
  <c r="O521" i="17"/>
  <c r="P521" i="17"/>
  <c r="Q521" i="17"/>
  <c r="N522" i="17"/>
  <c r="O522" i="17"/>
  <c r="P522" i="17"/>
  <c r="Q522" i="17"/>
  <c r="N523" i="17"/>
  <c r="O523" i="17"/>
  <c r="P523" i="17"/>
  <c r="Q523" i="17"/>
  <c r="N524" i="17"/>
  <c r="O524" i="17"/>
  <c r="P524" i="17"/>
  <c r="Q524" i="17"/>
  <c r="N525" i="17"/>
  <c r="O525" i="17"/>
  <c r="P525" i="17"/>
  <c r="Q525" i="17"/>
  <c r="N526" i="17"/>
  <c r="O526" i="17"/>
  <c r="P526" i="17"/>
  <c r="Q526" i="17"/>
  <c r="N527" i="17"/>
  <c r="O527" i="17"/>
  <c r="P527" i="17"/>
  <c r="Q527" i="17"/>
  <c r="N528" i="17"/>
  <c r="O528" i="17"/>
  <c r="P528" i="17"/>
  <c r="Q528" i="17"/>
  <c r="N529" i="17"/>
  <c r="O529" i="17"/>
  <c r="P529" i="17"/>
  <c r="Q529" i="17"/>
  <c r="N530" i="17"/>
  <c r="O530" i="17"/>
  <c r="P530" i="17"/>
  <c r="Q530" i="17"/>
  <c r="N531" i="17"/>
  <c r="O531" i="17"/>
  <c r="P531" i="17"/>
  <c r="Q531" i="17"/>
  <c r="N532" i="17"/>
  <c r="O532" i="17"/>
  <c r="P532" i="17"/>
  <c r="Q532" i="17"/>
  <c r="N533" i="17"/>
  <c r="O533" i="17"/>
  <c r="P533" i="17"/>
  <c r="Q533" i="17"/>
  <c r="N535" i="17"/>
  <c r="O535" i="17"/>
  <c r="P535" i="17"/>
  <c r="Q535" i="17"/>
  <c r="N536" i="17"/>
  <c r="O536" i="17"/>
  <c r="P536" i="17"/>
  <c r="Q536" i="17"/>
  <c r="N537" i="17"/>
  <c r="O537" i="17"/>
  <c r="P537" i="17"/>
  <c r="Q537" i="17"/>
  <c r="N538" i="17"/>
  <c r="O538" i="17"/>
  <c r="P538" i="17"/>
  <c r="Q538" i="17"/>
  <c r="N539" i="17"/>
  <c r="O539" i="17"/>
  <c r="P539" i="17"/>
  <c r="Q539" i="17"/>
  <c r="N540" i="17"/>
  <c r="O540" i="17"/>
  <c r="P540" i="17"/>
  <c r="Q540" i="17"/>
  <c r="N541" i="17"/>
  <c r="O541" i="17"/>
  <c r="P541" i="17"/>
  <c r="Q541" i="17"/>
  <c r="N542" i="17"/>
  <c r="O542" i="17"/>
  <c r="P542" i="17"/>
  <c r="Q542" i="17"/>
  <c r="N543" i="17"/>
  <c r="O543" i="17"/>
  <c r="P543" i="17"/>
  <c r="Q543" i="17"/>
  <c r="N544" i="17"/>
  <c r="O544" i="17"/>
  <c r="P544" i="17"/>
  <c r="Q544" i="17"/>
  <c r="N545" i="17"/>
  <c r="O545" i="17"/>
  <c r="P545" i="17"/>
  <c r="Q545" i="17"/>
  <c r="N546" i="17"/>
  <c r="O546" i="17"/>
  <c r="P546" i="17"/>
  <c r="Q546" i="17"/>
  <c r="N547" i="17"/>
  <c r="O547" i="17"/>
  <c r="P547" i="17"/>
  <c r="Q547" i="17"/>
  <c r="N548" i="17"/>
  <c r="O548" i="17"/>
  <c r="P548" i="17"/>
  <c r="Q548" i="17"/>
  <c r="N549" i="17"/>
  <c r="O549" i="17"/>
  <c r="P549" i="17"/>
  <c r="Q549" i="17"/>
  <c r="N550" i="17"/>
  <c r="O550" i="17"/>
  <c r="P550" i="17"/>
  <c r="Q550" i="17"/>
  <c r="N551" i="17"/>
  <c r="O551" i="17"/>
  <c r="P551" i="17"/>
  <c r="Q551" i="17"/>
  <c r="N552" i="17"/>
  <c r="O552" i="17"/>
  <c r="P552" i="17"/>
  <c r="Q552" i="17"/>
  <c r="N553" i="17"/>
  <c r="O553" i="17"/>
  <c r="P553" i="17"/>
  <c r="Q553" i="17"/>
  <c r="N554" i="17"/>
  <c r="O554" i="17"/>
  <c r="P554" i="17"/>
  <c r="Q554" i="17"/>
  <c r="N555" i="17"/>
  <c r="O555" i="17"/>
  <c r="P555" i="17"/>
  <c r="Q555" i="17"/>
  <c r="N556" i="17"/>
  <c r="O556" i="17"/>
  <c r="P556" i="17"/>
  <c r="Q556" i="17"/>
  <c r="N557" i="17"/>
  <c r="O557" i="17"/>
  <c r="P557" i="17"/>
  <c r="Q557" i="17"/>
  <c r="N558" i="17"/>
  <c r="O558" i="17"/>
  <c r="P558" i="17"/>
  <c r="Q558" i="17"/>
  <c r="N559" i="17"/>
  <c r="O559" i="17"/>
  <c r="P559" i="17"/>
  <c r="Q559" i="17"/>
  <c r="N560" i="17"/>
  <c r="O560" i="17"/>
  <c r="P560" i="17"/>
  <c r="Q560" i="17"/>
  <c r="N561" i="17"/>
  <c r="O561" i="17"/>
  <c r="P561" i="17"/>
  <c r="Q561" i="17"/>
  <c r="N562" i="17"/>
  <c r="O562" i="17"/>
  <c r="P562" i="17"/>
  <c r="Q562" i="17"/>
  <c r="N563" i="17"/>
  <c r="O563" i="17"/>
  <c r="P563" i="17"/>
  <c r="Q563" i="17"/>
  <c r="N564" i="17"/>
  <c r="O564" i="17"/>
  <c r="P564" i="17"/>
  <c r="Q564" i="17"/>
  <c r="N565" i="17"/>
  <c r="O565" i="17"/>
  <c r="P565" i="17"/>
  <c r="Q565" i="17"/>
  <c r="N566" i="17"/>
  <c r="O566" i="17"/>
  <c r="P566" i="17"/>
  <c r="Q566" i="17"/>
  <c r="N567" i="17"/>
  <c r="O567" i="17"/>
  <c r="P567" i="17"/>
  <c r="Q567" i="17"/>
  <c r="N568" i="17"/>
  <c r="O568" i="17"/>
  <c r="P568" i="17"/>
  <c r="Q568" i="17"/>
  <c r="N569" i="17"/>
  <c r="O569" i="17"/>
  <c r="P569" i="17"/>
  <c r="Q569" i="17"/>
  <c r="N570" i="17"/>
  <c r="O570" i="17"/>
  <c r="P570" i="17"/>
  <c r="Q570" i="17"/>
  <c r="N571" i="17"/>
  <c r="O571" i="17"/>
  <c r="P571" i="17"/>
  <c r="Q571" i="17"/>
  <c r="N572" i="17"/>
  <c r="O572" i="17"/>
  <c r="P572" i="17"/>
  <c r="Q572" i="17"/>
  <c r="N573" i="17"/>
  <c r="O573" i="17"/>
  <c r="P573" i="17"/>
  <c r="Q573" i="17"/>
  <c r="N574" i="17"/>
  <c r="O574" i="17"/>
  <c r="P574" i="17"/>
  <c r="Q574" i="17"/>
  <c r="N576" i="17"/>
  <c r="O576" i="17"/>
  <c r="P576" i="17"/>
  <c r="Q576" i="17"/>
  <c r="N577" i="17"/>
  <c r="O577" i="17"/>
  <c r="P577" i="17"/>
  <c r="Q577" i="17"/>
  <c r="N578" i="17"/>
  <c r="O578" i="17"/>
  <c r="P578" i="17"/>
  <c r="Q578" i="17"/>
  <c r="N579" i="17"/>
  <c r="O579" i="17"/>
  <c r="P579" i="17"/>
  <c r="Q579" i="17"/>
  <c r="N580" i="17"/>
  <c r="O580" i="17"/>
  <c r="P580" i="17"/>
  <c r="Q580" i="17"/>
  <c r="N581" i="17"/>
  <c r="O581" i="17"/>
  <c r="P581" i="17"/>
  <c r="Q581" i="17"/>
  <c r="N582" i="17"/>
  <c r="O582" i="17"/>
  <c r="P582" i="17"/>
  <c r="Q582" i="17"/>
  <c r="N583" i="17"/>
  <c r="O583" i="17"/>
  <c r="P583" i="17"/>
  <c r="Q583" i="17"/>
  <c r="N584" i="17"/>
  <c r="O584" i="17"/>
  <c r="P584" i="17"/>
  <c r="Q584" i="17"/>
  <c r="N585" i="17"/>
  <c r="O585" i="17"/>
  <c r="P585" i="17"/>
  <c r="Q585" i="17"/>
  <c r="N586" i="17"/>
  <c r="O586" i="17"/>
  <c r="P586" i="17"/>
  <c r="Q586" i="17"/>
  <c r="N587" i="17"/>
  <c r="O587" i="17"/>
  <c r="P587" i="17"/>
  <c r="Q587" i="17"/>
  <c r="N588" i="17"/>
  <c r="O588" i="17"/>
  <c r="P588" i="17"/>
  <c r="Q588" i="17"/>
  <c r="N589" i="17"/>
  <c r="O589" i="17"/>
  <c r="P589" i="17"/>
  <c r="Q589" i="17"/>
  <c r="N590" i="17"/>
  <c r="O590" i="17"/>
  <c r="P590" i="17"/>
  <c r="Q590" i="17"/>
  <c r="N591" i="17"/>
  <c r="O591" i="17"/>
  <c r="P591" i="17"/>
  <c r="Q591" i="17"/>
  <c r="N592" i="17"/>
  <c r="O592" i="17"/>
  <c r="P592" i="17"/>
  <c r="Q592" i="17"/>
  <c r="N593" i="17"/>
  <c r="O593" i="17"/>
  <c r="P593" i="17"/>
  <c r="Q593" i="17"/>
  <c r="N594" i="17"/>
  <c r="O594" i="17"/>
  <c r="P594" i="17"/>
  <c r="Q594" i="17"/>
  <c r="N595" i="17"/>
  <c r="O595" i="17"/>
  <c r="P595" i="17"/>
  <c r="Q595" i="17"/>
  <c r="N596" i="17"/>
  <c r="O596" i="17"/>
  <c r="P596" i="17"/>
  <c r="Q596" i="17"/>
  <c r="N597" i="17"/>
  <c r="O597" i="17"/>
  <c r="P597" i="17"/>
  <c r="Q597" i="17"/>
  <c r="N598" i="17"/>
  <c r="O598" i="17"/>
  <c r="P598" i="17"/>
  <c r="Q598" i="17"/>
  <c r="N599" i="17"/>
  <c r="O599" i="17"/>
  <c r="P599" i="17"/>
  <c r="Q599" i="17"/>
  <c r="N600" i="17"/>
  <c r="O600" i="17"/>
  <c r="P600" i="17"/>
  <c r="Q600" i="17"/>
  <c r="N601" i="17"/>
  <c r="O601" i="17"/>
  <c r="P601" i="17"/>
  <c r="Q601" i="17"/>
  <c r="N602" i="17"/>
  <c r="O602" i="17"/>
  <c r="P602" i="17"/>
  <c r="Q602" i="17"/>
  <c r="N603" i="17"/>
  <c r="O603" i="17"/>
  <c r="P603" i="17"/>
  <c r="Q603" i="17"/>
  <c r="N604" i="17"/>
  <c r="O604" i="17"/>
  <c r="P604" i="17"/>
  <c r="Q604" i="17"/>
  <c r="N605" i="17"/>
  <c r="O605" i="17"/>
  <c r="P605" i="17"/>
  <c r="Q605" i="17"/>
  <c r="N606" i="17"/>
  <c r="O606" i="17"/>
  <c r="P606" i="17"/>
  <c r="Q606" i="17"/>
  <c r="N607" i="17"/>
  <c r="O607" i="17"/>
  <c r="P607" i="17"/>
  <c r="Q607" i="17"/>
  <c r="N608" i="17"/>
  <c r="O608" i="17"/>
  <c r="P608" i="17"/>
  <c r="Q608" i="17"/>
  <c r="N609" i="17"/>
  <c r="O609" i="17"/>
  <c r="P609" i="17"/>
  <c r="Q609" i="17"/>
  <c r="N610" i="17"/>
  <c r="O610" i="17"/>
  <c r="P610" i="17"/>
  <c r="Q610" i="17"/>
  <c r="N611" i="17"/>
  <c r="O611" i="17"/>
  <c r="P611" i="17"/>
  <c r="Q611" i="17"/>
  <c r="N612" i="17"/>
  <c r="O612" i="17"/>
  <c r="P612" i="17"/>
  <c r="Q612" i="17"/>
  <c r="N613" i="17"/>
  <c r="O613" i="17"/>
  <c r="P613" i="17"/>
  <c r="Q613" i="17"/>
  <c r="N614" i="17"/>
  <c r="O614" i="17"/>
  <c r="P614" i="17"/>
  <c r="Q614" i="17"/>
  <c r="N615" i="17"/>
  <c r="O615" i="17"/>
  <c r="P615" i="17"/>
  <c r="Q615" i="17"/>
  <c r="N617" i="17"/>
  <c r="O617" i="17"/>
  <c r="P617" i="17"/>
  <c r="Q617" i="17"/>
  <c r="N618" i="17"/>
  <c r="O618" i="17"/>
  <c r="P618" i="17"/>
  <c r="Q618" i="17"/>
  <c r="N619" i="17"/>
  <c r="O619" i="17"/>
  <c r="P619" i="17"/>
  <c r="Q619" i="17"/>
  <c r="N620" i="17"/>
  <c r="O620" i="17"/>
  <c r="P620" i="17"/>
  <c r="Q620" i="17"/>
  <c r="N621" i="17"/>
  <c r="O621" i="17"/>
  <c r="P621" i="17"/>
  <c r="Q621" i="17"/>
  <c r="N622" i="17"/>
  <c r="O622" i="17"/>
  <c r="P622" i="17"/>
  <c r="Q622" i="17"/>
  <c r="N623" i="17"/>
  <c r="O623" i="17"/>
  <c r="P623" i="17"/>
  <c r="Q623" i="17"/>
  <c r="N624" i="17"/>
  <c r="O624" i="17"/>
  <c r="P624" i="17"/>
  <c r="Q624" i="17"/>
  <c r="N625" i="17"/>
  <c r="O625" i="17"/>
  <c r="P625" i="17"/>
  <c r="Q625" i="17"/>
  <c r="N626" i="17"/>
  <c r="O626" i="17"/>
  <c r="P626" i="17"/>
  <c r="Q626" i="17"/>
  <c r="N627" i="17"/>
  <c r="O627" i="17"/>
  <c r="P627" i="17"/>
  <c r="Q627" i="17"/>
  <c r="N628" i="17"/>
  <c r="O628" i="17"/>
  <c r="P628" i="17"/>
  <c r="Q628" i="17"/>
  <c r="N629" i="17"/>
  <c r="O629" i="17"/>
  <c r="P629" i="17"/>
  <c r="Q629" i="17"/>
  <c r="N630" i="17"/>
  <c r="O630" i="17"/>
  <c r="P630" i="17"/>
  <c r="Q630" i="17"/>
  <c r="N631" i="17"/>
  <c r="O631" i="17"/>
  <c r="P631" i="17"/>
  <c r="Q631" i="17"/>
  <c r="N632" i="17"/>
  <c r="O632" i="17"/>
  <c r="P632" i="17"/>
  <c r="Q632" i="17"/>
  <c r="N633" i="17"/>
  <c r="O633" i="17"/>
  <c r="P633" i="17"/>
  <c r="Q633" i="17"/>
  <c r="N634" i="17"/>
  <c r="O634" i="17"/>
  <c r="P634" i="17"/>
  <c r="Q634" i="17"/>
  <c r="N635" i="17"/>
  <c r="O635" i="17"/>
  <c r="P635" i="17"/>
  <c r="Q635" i="17"/>
  <c r="N636" i="17"/>
  <c r="O636" i="17"/>
  <c r="P636" i="17"/>
  <c r="Q636" i="17"/>
  <c r="N637" i="17"/>
  <c r="O637" i="17"/>
  <c r="P637" i="17"/>
  <c r="Q637" i="17"/>
  <c r="N638" i="17"/>
  <c r="O638" i="17"/>
  <c r="P638" i="17"/>
  <c r="Q638" i="17"/>
  <c r="N639" i="17"/>
  <c r="O639" i="17"/>
  <c r="P639" i="17"/>
  <c r="Q639" i="17"/>
  <c r="N640" i="17"/>
  <c r="O640" i="17"/>
  <c r="P640" i="17"/>
  <c r="Q640" i="17"/>
  <c r="N641" i="17"/>
  <c r="O641" i="17"/>
  <c r="P641" i="17"/>
  <c r="Q641" i="17"/>
  <c r="N642" i="17"/>
  <c r="O642" i="17"/>
  <c r="P642" i="17"/>
  <c r="Q642" i="17"/>
  <c r="N643" i="17"/>
  <c r="O643" i="17"/>
  <c r="P643" i="17"/>
  <c r="Q643" i="17"/>
  <c r="N644" i="17"/>
  <c r="O644" i="17"/>
  <c r="P644" i="17"/>
  <c r="Q644" i="17"/>
  <c r="N645" i="17"/>
  <c r="O645" i="17"/>
  <c r="P645" i="17"/>
  <c r="Q645" i="17"/>
  <c r="N646" i="17"/>
  <c r="O646" i="17"/>
  <c r="P646" i="17"/>
  <c r="Q646" i="17"/>
  <c r="N647" i="17"/>
  <c r="O647" i="17"/>
  <c r="P647" i="17"/>
  <c r="Q647" i="17"/>
  <c r="N648" i="17"/>
  <c r="O648" i="17"/>
  <c r="P648" i="17"/>
  <c r="Q648" i="17"/>
  <c r="N649" i="17"/>
  <c r="O649" i="17"/>
  <c r="P649" i="17"/>
  <c r="Q649" i="17"/>
  <c r="N650" i="17"/>
  <c r="O650" i="17"/>
  <c r="P650" i="17"/>
  <c r="Q650" i="17"/>
  <c r="N651" i="17"/>
  <c r="O651" i="17"/>
  <c r="P651" i="17"/>
  <c r="Q651" i="17"/>
  <c r="N652" i="17"/>
  <c r="O652" i="17"/>
  <c r="P652" i="17"/>
  <c r="Q652" i="17"/>
  <c r="N653" i="17"/>
  <c r="O653" i="17"/>
  <c r="P653" i="17"/>
  <c r="Q653" i="17"/>
  <c r="N654" i="17"/>
  <c r="O654" i="17"/>
  <c r="P654" i="17"/>
  <c r="Q654" i="17"/>
  <c r="N655" i="17"/>
  <c r="O655" i="17"/>
  <c r="P655" i="17"/>
  <c r="Q655" i="17"/>
  <c r="N656" i="17"/>
  <c r="O656" i="17"/>
  <c r="P656" i="17"/>
  <c r="Q656" i="17"/>
  <c r="N658" i="17"/>
  <c r="O658" i="17"/>
  <c r="P658" i="17"/>
  <c r="Q658" i="17"/>
  <c r="N659" i="17"/>
  <c r="O659" i="17"/>
  <c r="P659" i="17"/>
  <c r="Q659" i="17"/>
  <c r="N660" i="17"/>
  <c r="O660" i="17"/>
  <c r="P660" i="17"/>
  <c r="Q660" i="17"/>
  <c r="N661" i="17"/>
  <c r="O661" i="17"/>
  <c r="P661" i="17"/>
  <c r="Q661" i="17"/>
  <c r="N662" i="17"/>
  <c r="O662" i="17"/>
  <c r="P662" i="17"/>
  <c r="Q662" i="17"/>
  <c r="N663" i="17"/>
  <c r="O663" i="17"/>
  <c r="P663" i="17"/>
  <c r="Q663" i="17"/>
  <c r="N664" i="17"/>
  <c r="O664" i="17"/>
  <c r="P664" i="17"/>
  <c r="Q664" i="17"/>
  <c r="N665" i="17"/>
  <c r="O665" i="17"/>
  <c r="P665" i="17"/>
  <c r="Q665" i="17"/>
  <c r="N666" i="17"/>
  <c r="O666" i="17"/>
  <c r="P666" i="17"/>
  <c r="Q666" i="17"/>
  <c r="N667" i="17"/>
  <c r="O667" i="17"/>
  <c r="P667" i="17"/>
  <c r="Q667" i="17"/>
  <c r="N668" i="17"/>
  <c r="O668" i="17"/>
  <c r="P668" i="17"/>
  <c r="Q668" i="17"/>
  <c r="N669" i="17"/>
  <c r="O669" i="17"/>
  <c r="P669" i="17"/>
  <c r="Q669" i="17"/>
  <c r="N670" i="17"/>
  <c r="O670" i="17"/>
  <c r="P670" i="17"/>
  <c r="Q670" i="17"/>
  <c r="N671" i="17"/>
  <c r="O671" i="17"/>
  <c r="P671" i="17"/>
  <c r="Q671" i="17"/>
  <c r="N672" i="17"/>
  <c r="O672" i="17"/>
  <c r="P672" i="17"/>
  <c r="Q672" i="17"/>
  <c r="N673" i="17"/>
  <c r="O673" i="17"/>
  <c r="P673" i="17"/>
  <c r="Q673" i="17"/>
  <c r="N674" i="17"/>
  <c r="O674" i="17"/>
  <c r="P674" i="17"/>
  <c r="Q674" i="17"/>
  <c r="N675" i="17"/>
  <c r="O675" i="17"/>
  <c r="P675" i="17"/>
  <c r="Q675" i="17"/>
  <c r="N676" i="17"/>
  <c r="O676" i="17"/>
  <c r="P676" i="17"/>
  <c r="Q676" i="17"/>
  <c r="N677" i="17"/>
  <c r="O677" i="17"/>
  <c r="P677" i="17"/>
  <c r="Q677" i="17"/>
  <c r="N678" i="17"/>
  <c r="O678" i="17"/>
  <c r="P678" i="17"/>
  <c r="Q678" i="17"/>
  <c r="N679" i="17"/>
  <c r="O679" i="17"/>
  <c r="P679" i="17"/>
  <c r="Q679" i="17"/>
  <c r="N680" i="17"/>
  <c r="O680" i="17"/>
  <c r="P680" i="17"/>
  <c r="Q680" i="17"/>
  <c r="N681" i="17"/>
  <c r="O681" i="17"/>
  <c r="P681" i="17"/>
  <c r="Q681" i="17"/>
  <c r="N682" i="17"/>
  <c r="O682" i="17"/>
  <c r="P682" i="17"/>
  <c r="Q682" i="17"/>
  <c r="N683" i="17"/>
  <c r="O683" i="17"/>
  <c r="P683" i="17"/>
  <c r="Q683" i="17"/>
  <c r="N684" i="17"/>
  <c r="O684" i="17"/>
  <c r="P684" i="17"/>
  <c r="Q684" i="17"/>
  <c r="N685" i="17"/>
  <c r="O685" i="17"/>
  <c r="P685" i="17"/>
  <c r="Q685" i="17"/>
  <c r="N686" i="17"/>
  <c r="O686" i="17"/>
  <c r="P686" i="17"/>
  <c r="Q686" i="17"/>
  <c r="N687" i="17"/>
  <c r="O687" i="17"/>
  <c r="P687" i="17"/>
  <c r="Q687" i="17"/>
  <c r="N688" i="17"/>
  <c r="O688" i="17"/>
  <c r="P688" i="17"/>
  <c r="Q688" i="17"/>
  <c r="N689" i="17"/>
  <c r="O689" i="17"/>
  <c r="P689" i="17"/>
  <c r="Q689" i="17"/>
  <c r="N690" i="17"/>
  <c r="O690" i="17"/>
  <c r="P690" i="17"/>
  <c r="Q690" i="17"/>
  <c r="N691" i="17"/>
  <c r="O691" i="17"/>
  <c r="P691" i="17"/>
  <c r="Q691" i="17"/>
  <c r="N692" i="17"/>
  <c r="O692" i="17"/>
  <c r="P692" i="17"/>
  <c r="Q692" i="17"/>
  <c r="N693" i="17"/>
  <c r="O693" i="17"/>
  <c r="P693" i="17"/>
  <c r="Q693" i="17"/>
  <c r="N694" i="17"/>
  <c r="O694" i="17"/>
  <c r="P694" i="17"/>
  <c r="Q694" i="17"/>
  <c r="N695" i="17"/>
  <c r="O695" i="17"/>
  <c r="P695" i="17"/>
  <c r="Q695" i="17"/>
  <c r="N696" i="17"/>
  <c r="O696" i="17"/>
  <c r="P696" i="17"/>
  <c r="Q696" i="17"/>
  <c r="N697" i="17"/>
  <c r="O697" i="17"/>
  <c r="P697" i="17"/>
  <c r="Q697" i="17"/>
  <c r="N699" i="17"/>
  <c r="O699" i="17"/>
  <c r="P699" i="17"/>
  <c r="Q699" i="17"/>
  <c r="N700" i="17"/>
  <c r="O700" i="17"/>
  <c r="P700" i="17"/>
  <c r="Q700" i="17"/>
  <c r="N701" i="17"/>
  <c r="O701" i="17"/>
  <c r="P701" i="17"/>
  <c r="Q701" i="17"/>
  <c r="N702" i="17"/>
  <c r="O702" i="17"/>
  <c r="P702" i="17"/>
  <c r="Q702" i="17"/>
  <c r="N703" i="17"/>
  <c r="O703" i="17"/>
  <c r="P703" i="17"/>
  <c r="Q703" i="17"/>
  <c r="N704" i="17"/>
  <c r="O704" i="17"/>
  <c r="P704" i="17"/>
  <c r="Q704" i="17"/>
  <c r="N705" i="17"/>
  <c r="O705" i="17"/>
  <c r="P705" i="17"/>
  <c r="Q705" i="17"/>
  <c r="N706" i="17"/>
  <c r="O706" i="17"/>
  <c r="P706" i="17"/>
  <c r="Q706" i="17"/>
  <c r="N707" i="17"/>
  <c r="O707" i="17"/>
  <c r="P707" i="17"/>
  <c r="Q707" i="17"/>
  <c r="N708" i="17"/>
  <c r="O708" i="17"/>
  <c r="P708" i="17"/>
  <c r="Q708" i="17"/>
  <c r="N709" i="17"/>
  <c r="O709" i="17"/>
  <c r="P709" i="17"/>
  <c r="Q709" i="17"/>
  <c r="N710" i="17"/>
  <c r="O710" i="17"/>
  <c r="P710" i="17"/>
  <c r="Q710" i="17"/>
  <c r="N711" i="17"/>
  <c r="O711" i="17"/>
  <c r="P711" i="17"/>
  <c r="Q711" i="17"/>
  <c r="N712" i="17"/>
  <c r="O712" i="17"/>
  <c r="P712" i="17"/>
  <c r="Q712" i="17"/>
  <c r="N713" i="17"/>
  <c r="O713" i="17"/>
  <c r="P713" i="17"/>
  <c r="Q713" i="17"/>
  <c r="N714" i="17"/>
  <c r="O714" i="17"/>
  <c r="P714" i="17"/>
  <c r="Q714" i="17"/>
  <c r="N715" i="17"/>
  <c r="O715" i="17"/>
  <c r="P715" i="17"/>
  <c r="Q715" i="17"/>
  <c r="N716" i="17"/>
  <c r="O716" i="17"/>
  <c r="P716" i="17"/>
  <c r="Q716" i="17"/>
  <c r="N717" i="17"/>
  <c r="O717" i="17"/>
  <c r="P717" i="17"/>
  <c r="Q717" i="17"/>
  <c r="N718" i="17"/>
  <c r="O718" i="17"/>
  <c r="P718" i="17"/>
  <c r="Q718" i="17"/>
  <c r="N719" i="17"/>
  <c r="O719" i="17"/>
  <c r="P719" i="17"/>
  <c r="Q719" i="17"/>
  <c r="N720" i="17"/>
  <c r="O720" i="17"/>
  <c r="P720" i="17"/>
  <c r="Q720" i="17"/>
  <c r="N721" i="17"/>
  <c r="O721" i="17"/>
  <c r="P721" i="17"/>
  <c r="Q721" i="17"/>
  <c r="N722" i="17"/>
  <c r="O722" i="17"/>
  <c r="P722" i="17"/>
  <c r="Q722" i="17"/>
  <c r="N723" i="17"/>
  <c r="O723" i="17"/>
  <c r="P723" i="17"/>
  <c r="Q723" i="17"/>
  <c r="N724" i="17"/>
  <c r="O724" i="17"/>
  <c r="P724" i="17"/>
  <c r="Q724" i="17"/>
  <c r="N725" i="17"/>
  <c r="O725" i="17"/>
  <c r="P725" i="17"/>
  <c r="Q725" i="17"/>
  <c r="N726" i="17"/>
  <c r="O726" i="17"/>
  <c r="P726" i="17"/>
  <c r="Q726" i="17"/>
  <c r="N727" i="17"/>
  <c r="O727" i="17"/>
  <c r="P727" i="17"/>
  <c r="Q727" i="17"/>
  <c r="N728" i="17"/>
  <c r="O728" i="17"/>
  <c r="P728" i="17"/>
  <c r="Q728" i="17"/>
  <c r="N729" i="17"/>
  <c r="O729" i="17"/>
  <c r="P729" i="17"/>
  <c r="Q729" i="17"/>
  <c r="N730" i="17"/>
  <c r="O730" i="17"/>
  <c r="P730" i="17"/>
  <c r="Q730" i="17"/>
  <c r="N731" i="17"/>
  <c r="O731" i="17"/>
  <c r="P731" i="17"/>
  <c r="Q731" i="17"/>
  <c r="N732" i="17"/>
  <c r="O732" i="17"/>
  <c r="P732" i="17"/>
  <c r="Q732" i="17"/>
  <c r="N733" i="17"/>
  <c r="O733" i="17"/>
  <c r="P733" i="17"/>
  <c r="Q733" i="17"/>
  <c r="N734" i="17"/>
  <c r="O734" i="17"/>
  <c r="P734" i="17"/>
  <c r="Q734" i="17"/>
  <c r="N735" i="17"/>
  <c r="O735" i="17"/>
  <c r="P735" i="17"/>
  <c r="Q735" i="17"/>
  <c r="N736" i="17"/>
  <c r="O736" i="17"/>
  <c r="P736" i="17"/>
  <c r="Q736" i="17"/>
  <c r="N737" i="17"/>
  <c r="O737" i="17"/>
  <c r="P737" i="17"/>
  <c r="Q737" i="17"/>
  <c r="N738" i="17"/>
  <c r="O738" i="17"/>
  <c r="P738" i="17"/>
  <c r="Q738" i="17"/>
  <c r="N740" i="17"/>
  <c r="O740" i="17"/>
  <c r="P740" i="17"/>
  <c r="Q740" i="17"/>
  <c r="N741" i="17"/>
  <c r="O741" i="17"/>
  <c r="P741" i="17"/>
  <c r="Q741" i="17"/>
  <c r="N742" i="17"/>
  <c r="O742" i="17"/>
  <c r="P742" i="17"/>
  <c r="Q742" i="17"/>
  <c r="N743" i="17"/>
  <c r="O743" i="17"/>
  <c r="P743" i="17"/>
  <c r="Q743" i="17"/>
  <c r="N744" i="17"/>
  <c r="O744" i="17"/>
  <c r="P744" i="17"/>
  <c r="Q744" i="17"/>
  <c r="N745" i="17"/>
  <c r="O745" i="17"/>
  <c r="P745" i="17"/>
  <c r="Q745" i="17"/>
  <c r="N746" i="17"/>
  <c r="O746" i="17"/>
  <c r="P746" i="17"/>
  <c r="Q746" i="17"/>
  <c r="N747" i="17"/>
  <c r="O747" i="17"/>
  <c r="P747" i="17"/>
  <c r="Q747" i="17"/>
  <c r="N748" i="17"/>
  <c r="O748" i="17"/>
  <c r="P748" i="17"/>
  <c r="Q748" i="17"/>
  <c r="N749" i="17"/>
  <c r="O749" i="17"/>
  <c r="P749" i="17"/>
  <c r="Q749" i="17"/>
  <c r="N750" i="17"/>
  <c r="O750" i="17"/>
  <c r="P750" i="17"/>
  <c r="Q750" i="17"/>
  <c r="N751" i="17"/>
  <c r="O751" i="17"/>
  <c r="P751" i="17"/>
  <c r="Q751" i="17"/>
  <c r="N752" i="17"/>
  <c r="O752" i="17"/>
  <c r="P752" i="17"/>
  <c r="Q752" i="17"/>
  <c r="N753" i="17"/>
  <c r="O753" i="17"/>
  <c r="P753" i="17"/>
  <c r="Q753" i="17"/>
  <c r="N754" i="17"/>
  <c r="O754" i="17"/>
  <c r="P754" i="17"/>
  <c r="Q754" i="17"/>
  <c r="N755" i="17"/>
  <c r="O755" i="17"/>
  <c r="P755" i="17"/>
  <c r="Q755" i="17"/>
  <c r="N756" i="17"/>
  <c r="O756" i="17"/>
  <c r="P756" i="17"/>
  <c r="Q756" i="17"/>
  <c r="N757" i="17"/>
  <c r="O757" i="17"/>
  <c r="P757" i="17"/>
  <c r="Q757" i="17"/>
  <c r="N758" i="17"/>
  <c r="O758" i="17"/>
  <c r="P758" i="17"/>
  <c r="Q758" i="17"/>
  <c r="N759" i="17"/>
  <c r="O759" i="17"/>
  <c r="P759" i="17"/>
  <c r="Q759" i="17"/>
  <c r="N760" i="17"/>
  <c r="O760" i="17"/>
  <c r="P760" i="17"/>
  <c r="Q760" i="17"/>
  <c r="N761" i="17"/>
  <c r="O761" i="17"/>
  <c r="P761" i="17"/>
  <c r="Q761" i="17"/>
  <c r="N762" i="17"/>
  <c r="O762" i="17"/>
  <c r="P762" i="17"/>
  <c r="Q762" i="17"/>
  <c r="N763" i="17"/>
  <c r="O763" i="17"/>
  <c r="P763" i="17"/>
  <c r="Q763" i="17"/>
  <c r="N764" i="17"/>
  <c r="O764" i="17"/>
  <c r="P764" i="17"/>
  <c r="Q764" i="17"/>
  <c r="N765" i="17"/>
  <c r="O765" i="17"/>
  <c r="P765" i="17"/>
  <c r="Q765" i="17"/>
  <c r="N766" i="17"/>
  <c r="O766" i="17"/>
  <c r="P766" i="17"/>
  <c r="Q766" i="17"/>
  <c r="N767" i="17"/>
  <c r="O767" i="17"/>
  <c r="P767" i="17"/>
  <c r="Q767" i="17"/>
  <c r="N768" i="17"/>
  <c r="O768" i="17"/>
  <c r="P768" i="17"/>
  <c r="Q768" i="17"/>
  <c r="N769" i="17"/>
  <c r="O769" i="17"/>
  <c r="P769" i="17"/>
  <c r="Q769" i="17"/>
  <c r="N770" i="17"/>
  <c r="O770" i="17"/>
  <c r="P770" i="17"/>
  <c r="Q770" i="17"/>
  <c r="N771" i="17"/>
  <c r="O771" i="17"/>
  <c r="P771" i="17"/>
  <c r="Q771" i="17"/>
  <c r="N772" i="17"/>
  <c r="O772" i="17"/>
  <c r="P772" i="17"/>
  <c r="Q772" i="17"/>
  <c r="N773" i="17"/>
  <c r="O773" i="17"/>
  <c r="P773" i="17"/>
  <c r="Q773" i="17"/>
  <c r="N774" i="17"/>
  <c r="O774" i="17"/>
  <c r="P774" i="17"/>
  <c r="Q774" i="17"/>
  <c r="N775" i="17"/>
  <c r="O775" i="17"/>
  <c r="P775" i="17"/>
  <c r="Q775" i="17"/>
  <c r="N776" i="17"/>
  <c r="O776" i="17"/>
  <c r="P776" i="17"/>
  <c r="Q776" i="17"/>
  <c r="N777" i="17"/>
  <c r="O777" i="17"/>
  <c r="P777" i="17"/>
  <c r="Q777" i="17"/>
  <c r="N778" i="17"/>
  <c r="O778" i="17"/>
  <c r="P778" i="17"/>
  <c r="Q778" i="17"/>
  <c r="N779" i="17"/>
  <c r="O779" i="17"/>
  <c r="P779" i="17"/>
  <c r="Q779" i="17"/>
  <c r="N781" i="17"/>
  <c r="O781" i="17"/>
  <c r="P781" i="17"/>
  <c r="Q781" i="17"/>
  <c r="N782" i="17"/>
  <c r="O782" i="17"/>
  <c r="P782" i="17"/>
  <c r="Q782" i="17"/>
  <c r="N783" i="17"/>
  <c r="O783" i="17"/>
  <c r="P783" i="17"/>
  <c r="Q783" i="17"/>
  <c r="N784" i="17"/>
  <c r="O784" i="17"/>
  <c r="P784" i="17"/>
  <c r="Q784" i="17"/>
  <c r="N785" i="17"/>
  <c r="O785" i="17"/>
  <c r="P785" i="17"/>
  <c r="Q785" i="17"/>
  <c r="N786" i="17"/>
  <c r="O786" i="17"/>
  <c r="P786" i="17"/>
  <c r="Q786" i="17"/>
  <c r="N787" i="17"/>
  <c r="O787" i="17"/>
  <c r="P787" i="17"/>
  <c r="Q787" i="17"/>
  <c r="N788" i="17"/>
  <c r="O788" i="17"/>
  <c r="P788" i="17"/>
  <c r="Q788" i="17"/>
  <c r="N789" i="17"/>
  <c r="O789" i="17"/>
  <c r="P789" i="17"/>
  <c r="Q789" i="17"/>
  <c r="N790" i="17"/>
  <c r="O790" i="17"/>
  <c r="P790" i="17"/>
  <c r="Q790" i="17"/>
  <c r="N791" i="17"/>
  <c r="O791" i="17"/>
  <c r="P791" i="17"/>
  <c r="Q791" i="17"/>
  <c r="N792" i="17"/>
  <c r="O792" i="17"/>
  <c r="P792" i="17"/>
  <c r="Q792" i="17"/>
  <c r="N793" i="17"/>
  <c r="O793" i="17"/>
  <c r="P793" i="17"/>
  <c r="Q793" i="17"/>
  <c r="N794" i="17"/>
  <c r="O794" i="17"/>
  <c r="P794" i="17"/>
  <c r="Q794" i="17"/>
  <c r="N795" i="17"/>
  <c r="O795" i="17"/>
  <c r="P795" i="17"/>
  <c r="Q795" i="17"/>
  <c r="N796" i="17"/>
  <c r="O796" i="17"/>
  <c r="P796" i="17"/>
  <c r="Q796" i="17"/>
  <c r="N797" i="17"/>
  <c r="O797" i="17"/>
  <c r="P797" i="17"/>
  <c r="Q797" i="17"/>
  <c r="N798" i="17"/>
  <c r="O798" i="17"/>
  <c r="P798" i="17"/>
  <c r="Q798" i="17"/>
  <c r="N799" i="17"/>
  <c r="O799" i="17"/>
  <c r="P799" i="17"/>
  <c r="Q799" i="17"/>
  <c r="N800" i="17"/>
  <c r="O800" i="17"/>
  <c r="P800" i="17"/>
  <c r="Q800" i="17"/>
  <c r="N801" i="17"/>
  <c r="O801" i="17"/>
  <c r="P801" i="17"/>
  <c r="Q801" i="17"/>
  <c r="N802" i="17"/>
  <c r="O802" i="17"/>
  <c r="P802" i="17"/>
  <c r="Q802" i="17"/>
  <c r="N803" i="17"/>
  <c r="O803" i="17"/>
  <c r="P803" i="17"/>
  <c r="Q803" i="17"/>
  <c r="N804" i="17"/>
  <c r="O804" i="17"/>
  <c r="P804" i="17"/>
  <c r="Q804" i="17"/>
  <c r="N805" i="17"/>
  <c r="O805" i="17"/>
  <c r="P805" i="17"/>
  <c r="Q805" i="17"/>
  <c r="N806" i="17"/>
  <c r="O806" i="17"/>
  <c r="P806" i="17"/>
  <c r="Q806" i="17"/>
  <c r="N807" i="17"/>
  <c r="O807" i="17"/>
  <c r="P807" i="17"/>
  <c r="Q807" i="17"/>
  <c r="N808" i="17"/>
  <c r="O808" i="17"/>
  <c r="P808" i="17"/>
  <c r="Q808" i="17"/>
  <c r="N809" i="17"/>
  <c r="O809" i="17"/>
  <c r="P809" i="17"/>
  <c r="Q809" i="17"/>
  <c r="N810" i="17"/>
  <c r="O810" i="17"/>
  <c r="P810" i="17"/>
  <c r="Q810" i="17"/>
  <c r="N811" i="17"/>
  <c r="O811" i="17"/>
  <c r="P811" i="17"/>
  <c r="Q811" i="17"/>
  <c r="N812" i="17"/>
  <c r="O812" i="17"/>
  <c r="P812" i="17"/>
  <c r="Q812" i="17"/>
  <c r="N813" i="17"/>
  <c r="O813" i="17"/>
  <c r="P813" i="17"/>
  <c r="Q813" i="17"/>
  <c r="N814" i="17"/>
  <c r="O814" i="17"/>
  <c r="P814" i="17"/>
  <c r="Q814" i="17"/>
  <c r="N815" i="17"/>
  <c r="O815" i="17"/>
  <c r="P815" i="17"/>
  <c r="Q815" i="17"/>
  <c r="N816" i="17"/>
  <c r="O816" i="17"/>
  <c r="P816" i="17"/>
  <c r="Q816" i="17"/>
  <c r="N817" i="17"/>
  <c r="O817" i="17"/>
  <c r="P817" i="17"/>
  <c r="Q817" i="17"/>
  <c r="N818" i="17"/>
  <c r="O818" i="17"/>
  <c r="P818" i="17"/>
  <c r="Q818" i="17"/>
  <c r="N819" i="17"/>
  <c r="O819" i="17"/>
  <c r="P819" i="17"/>
  <c r="Q819" i="17"/>
  <c r="N820" i="17"/>
  <c r="O820" i="17"/>
  <c r="P820" i="17"/>
  <c r="Q820" i="17"/>
  <c r="N822" i="17"/>
  <c r="O822" i="17"/>
  <c r="P822" i="17"/>
  <c r="Q822" i="17"/>
  <c r="N823" i="17"/>
  <c r="O823" i="17"/>
  <c r="P823" i="17"/>
  <c r="Q823" i="17"/>
  <c r="N824" i="17"/>
  <c r="O824" i="17"/>
  <c r="P824" i="17"/>
  <c r="Q824" i="17"/>
  <c r="N825" i="17"/>
  <c r="O825" i="17"/>
  <c r="P825" i="17"/>
  <c r="Q825" i="17"/>
  <c r="N826" i="17"/>
  <c r="O826" i="17"/>
  <c r="P826" i="17"/>
  <c r="Q826" i="17"/>
  <c r="N827" i="17"/>
  <c r="O827" i="17"/>
  <c r="P827" i="17"/>
  <c r="Q827" i="17"/>
  <c r="N828" i="17"/>
  <c r="O828" i="17"/>
  <c r="P828" i="17"/>
  <c r="Q828" i="17"/>
  <c r="N829" i="17"/>
  <c r="O829" i="17"/>
  <c r="P829" i="17"/>
  <c r="Q829" i="17"/>
  <c r="N830" i="17"/>
  <c r="O830" i="17"/>
  <c r="P830" i="17"/>
  <c r="Q830" i="17"/>
  <c r="N831" i="17"/>
  <c r="O831" i="17"/>
  <c r="P831" i="17"/>
  <c r="Q831" i="17"/>
  <c r="N832" i="17"/>
  <c r="O832" i="17"/>
  <c r="P832" i="17"/>
  <c r="Q832" i="17"/>
  <c r="N833" i="17"/>
  <c r="O833" i="17"/>
  <c r="P833" i="17"/>
  <c r="Q833" i="17"/>
  <c r="N834" i="17"/>
  <c r="O834" i="17"/>
  <c r="P834" i="17"/>
  <c r="Q834" i="17"/>
  <c r="N835" i="17"/>
  <c r="O835" i="17"/>
  <c r="P835" i="17"/>
  <c r="Q835" i="17"/>
  <c r="N836" i="17"/>
  <c r="O836" i="17"/>
  <c r="P836" i="17"/>
  <c r="Q836" i="17"/>
  <c r="N837" i="17"/>
  <c r="O837" i="17"/>
  <c r="P837" i="17"/>
  <c r="Q837" i="17"/>
  <c r="N838" i="17"/>
  <c r="O838" i="17"/>
  <c r="P838" i="17"/>
  <c r="Q838" i="17"/>
  <c r="N839" i="17"/>
  <c r="O839" i="17"/>
  <c r="P839" i="17"/>
  <c r="Q839" i="17"/>
  <c r="N840" i="17"/>
  <c r="O840" i="17"/>
  <c r="P840" i="17"/>
  <c r="Q840" i="17"/>
  <c r="N841" i="17"/>
  <c r="O841" i="17"/>
  <c r="P841" i="17"/>
  <c r="Q841" i="17"/>
  <c r="N842" i="17"/>
  <c r="O842" i="17"/>
  <c r="P842" i="17"/>
  <c r="Q842" i="17"/>
  <c r="N843" i="17"/>
  <c r="O843" i="17"/>
  <c r="P843" i="17"/>
  <c r="Q843" i="17"/>
  <c r="N844" i="17"/>
  <c r="O844" i="17"/>
  <c r="P844" i="17"/>
  <c r="Q844" i="17"/>
  <c r="N845" i="17"/>
  <c r="O845" i="17"/>
  <c r="P845" i="17"/>
  <c r="Q845" i="17"/>
  <c r="N846" i="17"/>
  <c r="O846" i="17"/>
  <c r="P846" i="17"/>
  <c r="Q846" i="17"/>
  <c r="N847" i="17"/>
  <c r="O847" i="17"/>
  <c r="P847" i="17"/>
  <c r="Q847" i="17"/>
  <c r="N848" i="17"/>
  <c r="O848" i="17"/>
  <c r="P848" i="17"/>
  <c r="Q848" i="17"/>
  <c r="N849" i="17"/>
  <c r="O849" i="17"/>
  <c r="P849" i="17"/>
  <c r="Q849" i="17"/>
  <c r="N850" i="17"/>
  <c r="O850" i="17"/>
  <c r="P850" i="17"/>
  <c r="Q850" i="17"/>
  <c r="N851" i="17"/>
  <c r="O851" i="17"/>
  <c r="P851" i="17"/>
  <c r="Q851" i="17"/>
  <c r="N852" i="17"/>
  <c r="O852" i="17"/>
  <c r="P852" i="17"/>
  <c r="Q852" i="17"/>
  <c r="N853" i="17"/>
  <c r="O853" i="17"/>
  <c r="P853" i="17"/>
  <c r="Q853" i="17"/>
  <c r="N854" i="17"/>
  <c r="O854" i="17"/>
  <c r="P854" i="17"/>
  <c r="Q854" i="17"/>
  <c r="N855" i="17"/>
  <c r="O855" i="17"/>
  <c r="P855" i="17"/>
  <c r="Q855" i="17"/>
  <c r="N856" i="17"/>
  <c r="O856" i="17"/>
  <c r="P856" i="17"/>
  <c r="Q856" i="17"/>
  <c r="N857" i="17"/>
  <c r="O857" i="17"/>
  <c r="P857" i="17"/>
  <c r="Q857" i="17"/>
  <c r="N858" i="17"/>
  <c r="O858" i="17"/>
  <c r="P858" i="17"/>
  <c r="Q858" i="17"/>
  <c r="N859" i="17"/>
  <c r="O859" i="17"/>
  <c r="P859" i="17"/>
  <c r="Q859" i="17"/>
  <c r="N860" i="17"/>
  <c r="O860" i="17"/>
  <c r="P860" i="17"/>
  <c r="Q860" i="17"/>
  <c r="N861" i="17"/>
  <c r="O861" i="17"/>
  <c r="P861" i="17"/>
  <c r="Q861" i="17"/>
  <c r="N863" i="17"/>
  <c r="O863" i="17"/>
  <c r="P863" i="17"/>
  <c r="Q863" i="17"/>
  <c r="N864" i="17"/>
  <c r="O864" i="17"/>
  <c r="P864" i="17"/>
  <c r="Q864" i="17"/>
  <c r="N865" i="17"/>
  <c r="O865" i="17"/>
  <c r="P865" i="17"/>
  <c r="Q865" i="17"/>
  <c r="N866" i="17"/>
  <c r="O866" i="17"/>
  <c r="P866" i="17"/>
  <c r="Q866" i="17"/>
  <c r="N867" i="17"/>
  <c r="O867" i="17"/>
  <c r="P867" i="17"/>
  <c r="Q867" i="17"/>
  <c r="N868" i="17"/>
  <c r="O868" i="17"/>
  <c r="P868" i="17"/>
  <c r="Q868" i="17"/>
  <c r="N869" i="17"/>
  <c r="O869" i="17"/>
  <c r="P869" i="17"/>
  <c r="Q869" i="17"/>
  <c r="N870" i="17"/>
  <c r="O870" i="17"/>
  <c r="P870" i="17"/>
  <c r="Q870" i="17"/>
  <c r="N871" i="17"/>
  <c r="O871" i="17"/>
  <c r="P871" i="17"/>
  <c r="Q871" i="17"/>
  <c r="N872" i="17"/>
  <c r="O872" i="17"/>
  <c r="P872" i="17"/>
  <c r="Q872" i="17"/>
  <c r="N873" i="17"/>
  <c r="O873" i="17"/>
  <c r="P873" i="17"/>
  <c r="Q873" i="17"/>
  <c r="N874" i="17"/>
  <c r="O874" i="17"/>
  <c r="P874" i="17"/>
  <c r="Q874" i="17"/>
  <c r="N875" i="17"/>
  <c r="O875" i="17"/>
  <c r="P875" i="17"/>
  <c r="Q875" i="17"/>
  <c r="N876" i="17"/>
  <c r="O876" i="17"/>
  <c r="P876" i="17"/>
  <c r="Q876" i="17"/>
  <c r="N877" i="17"/>
  <c r="O877" i="17"/>
  <c r="P877" i="17"/>
  <c r="Q877" i="17"/>
  <c r="N878" i="17"/>
  <c r="O878" i="17"/>
  <c r="P878" i="17"/>
  <c r="Q878" i="17"/>
  <c r="N879" i="17"/>
  <c r="O879" i="17"/>
  <c r="P879" i="17"/>
  <c r="Q879" i="17"/>
  <c r="N880" i="17"/>
  <c r="O880" i="17"/>
  <c r="P880" i="17"/>
  <c r="Q880" i="17"/>
  <c r="N881" i="17"/>
  <c r="O881" i="17"/>
  <c r="P881" i="17"/>
  <c r="Q881" i="17"/>
  <c r="N882" i="17"/>
  <c r="O882" i="17"/>
  <c r="P882" i="17"/>
  <c r="Q882" i="17"/>
  <c r="N883" i="17"/>
  <c r="O883" i="17"/>
  <c r="P883" i="17"/>
  <c r="Q883" i="17"/>
  <c r="N884" i="17"/>
  <c r="O884" i="17"/>
  <c r="P884" i="17"/>
  <c r="Q884" i="17"/>
  <c r="N885" i="17"/>
  <c r="O885" i="17"/>
  <c r="P885" i="17"/>
  <c r="Q885" i="17"/>
  <c r="N886" i="17"/>
  <c r="O886" i="17"/>
  <c r="P886" i="17"/>
  <c r="Q886" i="17"/>
  <c r="N887" i="17"/>
  <c r="O887" i="17"/>
  <c r="P887" i="17"/>
  <c r="Q887" i="17"/>
  <c r="N888" i="17"/>
  <c r="O888" i="17"/>
  <c r="P888" i="17"/>
  <c r="Q888" i="17"/>
  <c r="N889" i="17"/>
  <c r="O889" i="17"/>
  <c r="P889" i="17"/>
  <c r="Q889" i="17"/>
  <c r="N890" i="17"/>
  <c r="O890" i="17"/>
  <c r="P890" i="17"/>
  <c r="Q890" i="17"/>
  <c r="N891" i="17"/>
  <c r="O891" i="17"/>
  <c r="P891" i="17"/>
  <c r="Q891" i="17"/>
  <c r="N892" i="17"/>
  <c r="O892" i="17"/>
  <c r="P892" i="17"/>
  <c r="Q892" i="17"/>
  <c r="N893" i="17"/>
  <c r="O893" i="17"/>
  <c r="P893" i="17"/>
  <c r="Q893" i="17"/>
  <c r="N894" i="17"/>
  <c r="O894" i="17"/>
  <c r="P894" i="17"/>
  <c r="Q894" i="17"/>
  <c r="N895" i="17"/>
  <c r="O895" i="17"/>
  <c r="P895" i="17"/>
  <c r="Q895" i="17"/>
  <c r="N896" i="17"/>
  <c r="O896" i="17"/>
  <c r="P896" i="17"/>
  <c r="Q896" i="17"/>
  <c r="N897" i="17"/>
  <c r="O897" i="17"/>
  <c r="P897" i="17"/>
  <c r="Q897" i="17"/>
  <c r="N898" i="17"/>
  <c r="O898" i="17"/>
  <c r="P898" i="17"/>
  <c r="Q898" i="17"/>
  <c r="N899" i="17"/>
  <c r="O899" i="17"/>
  <c r="P899" i="17"/>
  <c r="Q899" i="17"/>
  <c r="N900" i="17"/>
  <c r="O900" i="17"/>
  <c r="P900" i="17"/>
  <c r="Q900" i="17"/>
  <c r="N901" i="17"/>
  <c r="O901" i="17"/>
  <c r="P901" i="17"/>
  <c r="Q901" i="17"/>
  <c r="N902" i="17"/>
  <c r="O902" i="17"/>
  <c r="P902" i="17"/>
  <c r="Q902" i="17"/>
  <c r="N904" i="17"/>
  <c r="O904" i="17"/>
  <c r="P904" i="17"/>
  <c r="Q904" i="17"/>
  <c r="N905" i="17"/>
  <c r="O905" i="17"/>
  <c r="P905" i="17"/>
  <c r="Q905" i="17"/>
  <c r="N906" i="17"/>
  <c r="O906" i="17"/>
  <c r="P906" i="17"/>
  <c r="Q906" i="17"/>
  <c r="N907" i="17"/>
  <c r="O907" i="17"/>
  <c r="P907" i="17"/>
  <c r="Q907" i="17"/>
  <c r="N908" i="17"/>
  <c r="O908" i="17"/>
  <c r="P908" i="17"/>
  <c r="Q908" i="17"/>
  <c r="N909" i="17"/>
  <c r="O909" i="17"/>
  <c r="P909" i="17"/>
  <c r="Q909" i="17"/>
  <c r="N910" i="17"/>
  <c r="O910" i="17"/>
  <c r="P910" i="17"/>
  <c r="Q910" i="17"/>
  <c r="N911" i="17"/>
  <c r="O911" i="17"/>
  <c r="P911" i="17"/>
  <c r="Q911" i="17"/>
  <c r="N912" i="17"/>
  <c r="O912" i="17"/>
  <c r="P912" i="17"/>
  <c r="Q912" i="17"/>
  <c r="N913" i="17"/>
  <c r="O913" i="17"/>
  <c r="P913" i="17"/>
  <c r="Q913" i="17"/>
  <c r="N914" i="17"/>
  <c r="O914" i="17"/>
  <c r="P914" i="17"/>
  <c r="Q914" i="17"/>
  <c r="N915" i="17"/>
  <c r="O915" i="17"/>
  <c r="P915" i="17"/>
  <c r="Q915" i="17"/>
  <c r="N916" i="17"/>
  <c r="O916" i="17"/>
  <c r="P916" i="17"/>
  <c r="Q916" i="17"/>
  <c r="N917" i="17"/>
  <c r="O917" i="17"/>
  <c r="P917" i="17"/>
  <c r="Q917" i="17"/>
  <c r="N918" i="17"/>
  <c r="O918" i="17"/>
  <c r="P918" i="17"/>
  <c r="Q918" i="17"/>
  <c r="N919" i="17"/>
  <c r="O919" i="17"/>
  <c r="P919" i="17"/>
  <c r="Q919" i="17"/>
  <c r="N920" i="17"/>
  <c r="O920" i="17"/>
  <c r="P920" i="17"/>
  <c r="Q920" i="17"/>
  <c r="N921" i="17"/>
  <c r="O921" i="17"/>
  <c r="P921" i="17"/>
  <c r="Q921" i="17"/>
  <c r="N922" i="17"/>
  <c r="O922" i="17"/>
  <c r="P922" i="17"/>
  <c r="Q922" i="17"/>
  <c r="N923" i="17"/>
  <c r="O923" i="17"/>
  <c r="P923" i="17"/>
  <c r="Q923" i="17"/>
  <c r="N924" i="17"/>
  <c r="O924" i="17"/>
  <c r="P924" i="17"/>
  <c r="Q924" i="17"/>
  <c r="N925" i="17"/>
  <c r="O925" i="17"/>
  <c r="P925" i="17"/>
  <c r="Q925" i="17"/>
  <c r="N926" i="17"/>
  <c r="O926" i="17"/>
  <c r="P926" i="17"/>
  <c r="Q926" i="17"/>
  <c r="N927" i="17"/>
  <c r="O927" i="17"/>
  <c r="P927" i="17"/>
  <c r="Q927" i="17"/>
  <c r="N928" i="17"/>
  <c r="O928" i="17"/>
  <c r="P928" i="17"/>
  <c r="Q928" i="17"/>
  <c r="N929" i="17"/>
  <c r="O929" i="17"/>
  <c r="P929" i="17"/>
  <c r="Q929" i="17"/>
  <c r="N930" i="17"/>
  <c r="O930" i="17"/>
  <c r="P930" i="17"/>
  <c r="Q930" i="17"/>
  <c r="N931" i="17"/>
  <c r="O931" i="17"/>
  <c r="P931" i="17"/>
  <c r="Q931" i="17"/>
  <c r="N932" i="17"/>
  <c r="O932" i="17"/>
  <c r="P932" i="17"/>
  <c r="Q932" i="17"/>
  <c r="N933" i="17"/>
  <c r="O933" i="17"/>
  <c r="P933" i="17"/>
  <c r="Q933" i="17"/>
  <c r="N934" i="17"/>
  <c r="O934" i="17"/>
  <c r="P934" i="17"/>
  <c r="Q934" i="17"/>
  <c r="N935" i="17"/>
  <c r="O935" i="17"/>
  <c r="P935" i="17"/>
  <c r="Q935" i="17"/>
  <c r="N936" i="17"/>
  <c r="O936" i="17"/>
  <c r="P936" i="17"/>
  <c r="Q936" i="17"/>
  <c r="N937" i="17"/>
  <c r="O937" i="17"/>
  <c r="P937" i="17"/>
  <c r="Q937" i="17"/>
  <c r="N938" i="17"/>
  <c r="O938" i="17"/>
  <c r="P938" i="17"/>
  <c r="Q938" i="17"/>
  <c r="N939" i="17"/>
  <c r="O939" i="17"/>
  <c r="P939" i="17"/>
  <c r="Q939" i="17"/>
  <c r="N940" i="17"/>
  <c r="O940" i="17"/>
  <c r="P940" i="17"/>
  <c r="Q940" i="17"/>
  <c r="N941" i="17"/>
  <c r="O941" i="17"/>
  <c r="P941" i="17"/>
  <c r="Q941" i="17"/>
  <c r="N942" i="17"/>
  <c r="O942" i="17"/>
  <c r="P942" i="17"/>
  <c r="Q942" i="17"/>
  <c r="N943" i="17"/>
  <c r="O943" i="17"/>
  <c r="P943" i="17"/>
  <c r="Q943" i="17"/>
  <c r="N945" i="17"/>
  <c r="O945" i="17"/>
  <c r="P945" i="17"/>
  <c r="Q945" i="17"/>
  <c r="N946" i="17"/>
  <c r="O946" i="17"/>
  <c r="P946" i="17"/>
  <c r="Q946" i="17"/>
  <c r="N947" i="17"/>
  <c r="O947" i="17"/>
  <c r="P947" i="17"/>
  <c r="Q947" i="17"/>
  <c r="N948" i="17"/>
  <c r="O948" i="17"/>
  <c r="P948" i="17"/>
  <c r="Q948" i="17"/>
  <c r="N949" i="17"/>
  <c r="O949" i="17"/>
  <c r="P949" i="17"/>
  <c r="Q949" i="17"/>
  <c r="N950" i="17"/>
  <c r="O950" i="17"/>
  <c r="P950" i="17"/>
  <c r="Q950" i="17"/>
  <c r="N951" i="17"/>
  <c r="O951" i="17"/>
  <c r="P951" i="17"/>
  <c r="Q951" i="17"/>
  <c r="N952" i="17"/>
  <c r="O952" i="17"/>
  <c r="P952" i="17"/>
  <c r="Q952" i="17"/>
  <c r="N953" i="17"/>
  <c r="O953" i="17"/>
  <c r="P953" i="17"/>
  <c r="Q953" i="17"/>
  <c r="N954" i="17"/>
  <c r="O954" i="17"/>
  <c r="P954" i="17"/>
  <c r="Q954" i="17"/>
  <c r="N955" i="17"/>
  <c r="O955" i="17"/>
  <c r="P955" i="17"/>
  <c r="Q955" i="17"/>
  <c r="N956" i="17"/>
  <c r="O956" i="17"/>
  <c r="P956" i="17"/>
  <c r="Q956" i="17"/>
  <c r="N957" i="17"/>
  <c r="O957" i="17"/>
  <c r="P957" i="17"/>
  <c r="Q957" i="17"/>
  <c r="N958" i="17"/>
  <c r="O958" i="17"/>
  <c r="P958" i="17"/>
  <c r="Q958" i="17"/>
  <c r="N959" i="17"/>
  <c r="O959" i="17"/>
  <c r="P959" i="17"/>
  <c r="Q959" i="17"/>
  <c r="N960" i="17"/>
  <c r="O960" i="17"/>
  <c r="P960" i="17"/>
  <c r="Q960" i="17"/>
  <c r="N961" i="17"/>
  <c r="O961" i="17"/>
  <c r="P961" i="17"/>
  <c r="Q961" i="17"/>
  <c r="N962" i="17"/>
  <c r="O962" i="17"/>
  <c r="P962" i="17"/>
  <c r="Q962" i="17"/>
  <c r="N963" i="17"/>
  <c r="O963" i="17"/>
  <c r="P963" i="17"/>
  <c r="Q963" i="17"/>
  <c r="N964" i="17"/>
  <c r="O964" i="17"/>
  <c r="P964" i="17"/>
  <c r="Q964" i="17"/>
  <c r="N965" i="17"/>
  <c r="O965" i="17"/>
  <c r="P965" i="17"/>
  <c r="Q965" i="17"/>
  <c r="N966" i="17"/>
  <c r="O966" i="17"/>
  <c r="P966" i="17"/>
  <c r="Q966" i="17"/>
  <c r="N967" i="17"/>
  <c r="O967" i="17"/>
  <c r="P967" i="17"/>
  <c r="Q967" i="17"/>
  <c r="N968" i="17"/>
  <c r="O968" i="17"/>
  <c r="P968" i="17"/>
  <c r="Q968" i="17"/>
  <c r="N969" i="17"/>
  <c r="O969" i="17"/>
  <c r="P969" i="17"/>
  <c r="Q969" i="17"/>
  <c r="N970" i="17"/>
  <c r="O970" i="17"/>
  <c r="P970" i="17"/>
  <c r="Q970" i="17"/>
  <c r="N971" i="17"/>
  <c r="O971" i="17"/>
  <c r="P971" i="17"/>
  <c r="Q971" i="17"/>
  <c r="N972" i="17"/>
  <c r="O972" i="17"/>
  <c r="P972" i="17"/>
  <c r="Q972" i="17"/>
  <c r="N973" i="17"/>
  <c r="O973" i="17"/>
  <c r="P973" i="17"/>
  <c r="Q973" i="17"/>
  <c r="N974" i="17"/>
  <c r="O974" i="17"/>
  <c r="P974" i="17"/>
  <c r="Q974" i="17"/>
  <c r="N975" i="17"/>
  <c r="O975" i="17"/>
  <c r="P975" i="17"/>
  <c r="Q975" i="17"/>
  <c r="N976" i="17"/>
  <c r="O976" i="17"/>
  <c r="P976" i="17"/>
  <c r="Q976" i="17"/>
  <c r="N977" i="17"/>
  <c r="O977" i="17"/>
  <c r="P977" i="17"/>
  <c r="Q977" i="17"/>
  <c r="N978" i="17"/>
  <c r="O978" i="17"/>
  <c r="P978" i="17"/>
  <c r="Q978" i="17"/>
  <c r="N979" i="17"/>
  <c r="O979" i="17"/>
  <c r="P979" i="17"/>
  <c r="Q979" i="17"/>
  <c r="N980" i="17"/>
  <c r="O980" i="17"/>
  <c r="P980" i="17"/>
  <c r="Q980" i="17"/>
  <c r="N981" i="17"/>
  <c r="O981" i="17"/>
  <c r="P981" i="17"/>
  <c r="Q981" i="17"/>
  <c r="N982" i="17"/>
  <c r="O982" i="17"/>
  <c r="P982" i="17"/>
  <c r="Q982" i="17"/>
  <c r="N983" i="17"/>
  <c r="O983" i="17"/>
  <c r="P983" i="17"/>
  <c r="Q983" i="17"/>
  <c r="N984" i="17"/>
  <c r="O984" i="17"/>
  <c r="P984" i="17"/>
  <c r="Q984" i="17"/>
  <c r="N986" i="17"/>
  <c r="O986" i="17"/>
  <c r="P986" i="17"/>
  <c r="Q986" i="17"/>
  <c r="N987" i="17"/>
  <c r="O987" i="17"/>
  <c r="P987" i="17"/>
  <c r="Q987" i="17"/>
  <c r="N988" i="17"/>
  <c r="O988" i="17"/>
  <c r="P988" i="17"/>
  <c r="Q988" i="17"/>
  <c r="N989" i="17"/>
  <c r="O989" i="17"/>
  <c r="P989" i="17"/>
  <c r="Q989" i="17"/>
  <c r="N990" i="17"/>
  <c r="O990" i="17"/>
  <c r="P990" i="17"/>
  <c r="Q990" i="17"/>
  <c r="N991" i="17"/>
  <c r="O991" i="17"/>
  <c r="P991" i="17"/>
  <c r="Q991" i="17"/>
  <c r="N992" i="17"/>
  <c r="O992" i="17"/>
  <c r="P992" i="17"/>
  <c r="Q992" i="17"/>
  <c r="N993" i="17"/>
  <c r="O993" i="17"/>
  <c r="P993" i="17"/>
  <c r="Q993" i="17"/>
  <c r="N994" i="17"/>
  <c r="O994" i="17"/>
  <c r="P994" i="17"/>
  <c r="Q994" i="17"/>
  <c r="N995" i="17"/>
  <c r="O995" i="17"/>
  <c r="P995" i="17"/>
  <c r="Q995" i="17"/>
  <c r="N996" i="17"/>
  <c r="O996" i="17"/>
  <c r="P996" i="17"/>
  <c r="Q996" i="17"/>
  <c r="N997" i="17"/>
  <c r="O997" i="17"/>
  <c r="P997" i="17"/>
  <c r="Q997" i="17"/>
  <c r="N998" i="17"/>
  <c r="O998" i="17"/>
  <c r="P998" i="17"/>
  <c r="Q998" i="17"/>
  <c r="N999" i="17"/>
  <c r="O999" i="17"/>
  <c r="P999" i="17"/>
  <c r="Q999" i="17"/>
  <c r="N1000" i="17"/>
  <c r="O1000" i="17"/>
  <c r="P1000" i="17"/>
  <c r="Q1000" i="17"/>
  <c r="N1001" i="17"/>
  <c r="O1001" i="17"/>
  <c r="P1001" i="17"/>
  <c r="Q1001" i="17"/>
  <c r="N1002" i="17"/>
  <c r="O1002" i="17"/>
  <c r="P1002" i="17"/>
  <c r="Q1002" i="17"/>
  <c r="N1003" i="17"/>
  <c r="O1003" i="17"/>
  <c r="P1003" i="17"/>
  <c r="Q1003" i="17"/>
  <c r="N1004" i="17"/>
  <c r="O1004" i="17"/>
  <c r="P1004" i="17"/>
  <c r="Q1004" i="17"/>
  <c r="N1005" i="17"/>
  <c r="O1005" i="17"/>
  <c r="P1005" i="17"/>
  <c r="Q1005" i="17"/>
  <c r="N1006" i="17"/>
  <c r="O1006" i="17"/>
  <c r="P1006" i="17"/>
  <c r="Q1006" i="17"/>
  <c r="N1007" i="17"/>
  <c r="O1007" i="17"/>
  <c r="P1007" i="17"/>
  <c r="Q1007" i="17"/>
  <c r="N1008" i="17"/>
  <c r="O1008" i="17"/>
  <c r="P1008" i="17"/>
  <c r="Q1008" i="17"/>
  <c r="N1009" i="17"/>
  <c r="O1009" i="17"/>
  <c r="P1009" i="17"/>
  <c r="Q1009" i="17"/>
  <c r="N1010" i="17"/>
  <c r="O1010" i="17"/>
  <c r="P1010" i="17"/>
  <c r="Q1010" i="17"/>
  <c r="N1011" i="17"/>
  <c r="O1011" i="17"/>
  <c r="P1011" i="17"/>
  <c r="Q1011" i="17"/>
  <c r="N1012" i="17"/>
  <c r="O1012" i="17"/>
  <c r="P1012" i="17"/>
  <c r="Q1012" i="17"/>
  <c r="N1013" i="17"/>
  <c r="O1013" i="17"/>
  <c r="P1013" i="17"/>
  <c r="Q1013" i="17"/>
  <c r="N1014" i="17"/>
  <c r="O1014" i="17"/>
  <c r="P1014" i="17"/>
  <c r="Q1014" i="17"/>
  <c r="N1015" i="17"/>
  <c r="O1015" i="17"/>
  <c r="P1015" i="17"/>
  <c r="Q1015" i="17"/>
  <c r="N1016" i="17"/>
  <c r="O1016" i="17"/>
  <c r="P1016" i="17"/>
  <c r="Q1016" i="17"/>
  <c r="N1017" i="17"/>
  <c r="O1017" i="17"/>
  <c r="P1017" i="17"/>
  <c r="Q1017" i="17"/>
  <c r="N1018" i="17"/>
  <c r="O1018" i="17"/>
  <c r="P1018" i="17"/>
  <c r="Q1018" i="17"/>
  <c r="N1019" i="17"/>
  <c r="O1019" i="17"/>
  <c r="P1019" i="17"/>
  <c r="Q1019" i="17"/>
  <c r="N1020" i="17"/>
  <c r="O1020" i="17"/>
  <c r="P1020" i="17"/>
  <c r="Q1020" i="17"/>
  <c r="N1021" i="17"/>
  <c r="O1021" i="17"/>
  <c r="P1021" i="17"/>
  <c r="Q1021" i="17"/>
  <c r="N1022" i="17"/>
  <c r="O1022" i="17"/>
  <c r="P1022" i="17"/>
  <c r="Q1022" i="17"/>
  <c r="N1023" i="17"/>
  <c r="O1023" i="17"/>
  <c r="P1023" i="17"/>
  <c r="Q1023" i="17"/>
  <c r="N1024" i="17"/>
  <c r="O1024" i="17"/>
  <c r="P1024" i="17"/>
  <c r="Q1024" i="17"/>
  <c r="N1025" i="17"/>
  <c r="O1025" i="17"/>
  <c r="P1025" i="17"/>
  <c r="Q1025" i="17"/>
  <c r="N1027" i="17"/>
  <c r="O1027" i="17"/>
  <c r="P1027" i="17"/>
  <c r="Q1027" i="17"/>
  <c r="N1028" i="17"/>
  <c r="O1028" i="17"/>
  <c r="P1028" i="17"/>
  <c r="Q1028" i="17"/>
  <c r="N1029" i="17"/>
  <c r="O1029" i="17"/>
  <c r="P1029" i="17"/>
  <c r="Q1029" i="17"/>
  <c r="N1030" i="17"/>
  <c r="O1030" i="17"/>
  <c r="P1030" i="17"/>
  <c r="Q1030" i="17"/>
  <c r="N1031" i="17"/>
  <c r="O1031" i="17"/>
  <c r="P1031" i="17"/>
  <c r="Q1031" i="17"/>
  <c r="N1032" i="17"/>
  <c r="O1032" i="17"/>
  <c r="P1032" i="17"/>
  <c r="Q1032" i="17"/>
  <c r="N1033" i="17"/>
  <c r="O1033" i="17"/>
  <c r="P1033" i="17"/>
  <c r="Q1033" i="17"/>
  <c r="N1034" i="17"/>
  <c r="O1034" i="17"/>
  <c r="P1034" i="17"/>
  <c r="Q1034" i="17"/>
  <c r="N1035" i="17"/>
  <c r="O1035" i="17"/>
  <c r="P1035" i="17"/>
  <c r="Q1035" i="17"/>
  <c r="N1036" i="17"/>
  <c r="O1036" i="17"/>
  <c r="P1036" i="17"/>
  <c r="Q1036" i="17"/>
  <c r="N1037" i="17"/>
  <c r="O1037" i="17"/>
  <c r="P1037" i="17"/>
  <c r="Q1037" i="17"/>
  <c r="N1038" i="17"/>
  <c r="O1038" i="17"/>
  <c r="P1038" i="17"/>
  <c r="Q1038" i="17"/>
  <c r="N1039" i="17"/>
  <c r="O1039" i="17"/>
  <c r="P1039" i="17"/>
  <c r="Q1039" i="17"/>
  <c r="N1040" i="17"/>
  <c r="O1040" i="17"/>
  <c r="P1040" i="17"/>
  <c r="Q1040" i="17"/>
  <c r="N1041" i="17"/>
  <c r="O1041" i="17"/>
  <c r="P1041" i="17"/>
  <c r="Q1041" i="17"/>
  <c r="N1042" i="17"/>
  <c r="O1042" i="17"/>
  <c r="P1042" i="17"/>
  <c r="Q1042" i="17"/>
  <c r="N1043" i="17"/>
  <c r="O1043" i="17"/>
  <c r="P1043" i="17"/>
  <c r="Q1043" i="17"/>
  <c r="N1044" i="17"/>
  <c r="O1044" i="17"/>
  <c r="P1044" i="17"/>
  <c r="Q1044" i="17"/>
  <c r="N1045" i="17"/>
  <c r="O1045" i="17"/>
  <c r="P1045" i="17"/>
  <c r="Q1045" i="17"/>
  <c r="N1046" i="17"/>
  <c r="O1046" i="17"/>
  <c r="P1046" i="17"/>
  <c r="Q1046" i="17"/>
  <c r="N1047" i="17"/>
  <c r="O1047" i="17"/>
  <c r="P1047" i="17"/>
  <c r="Q1047" i="17"/>
  <c r="N1048" i="17"/>
  <c r="O1048" i="17"/>
  <c r="P1048" i="17"/>
  <c r="Q1048" i="17"/>
  <c r="N1049" i="17"/>
  <c r="O1049" i="17"/>
  <c r="P1049" i="17"/>
  <c r="Q1049" i="17"/>
  <c r="N1050" i="17"/>
  <c r="O1050" i="17"/>
  <c r="P1050" i="17"/>
  <c r="Q1050" i="17"/>
  <c r="N1051" i="17"/>
  <c r="O1051" i="17"/>
  <c r="P1051" i="17"/>
  <c r="Q1051" i="17"/>
  <c r="N1052" i="17"/>
  <c r="O1052" i="17"/>
  <c r="P1052" i="17"/>
  <c r="Q1052" i="17"/>
  <c r="N1053" i="17"/>
  <c r="O1053" i="17"/>
  <c r="P1053" i="17"/>
  <c r="Q1053" i="17"/>
  <c r="N1054" i="17"/>
  <c r="O1054" i="17"/>
  <c r="P1054" i="17"/>
  <c r="Q1054" i="17"/>
  <c r="N1055" i="17"/>
  <c r="O1055" i="17"/>
  <c r="P1055" i="17"/>
  <c r="Q1055" i="17"/>
  <c r="N1056" i="17"/>
  <c r="O1056" i="17"/>
  <c r="P1056" i="17"/>
  <c r="Q1056" i="17"/>
  <c r="N1057" i="17"/>
  <c r="O1057" i="17"/>
  <c r="P1057" i="17"/>
  <c r="Q1057" i="17"/>
  <c r="N1058" i="17"/>
  <c r="O1058" i="17"/>
  <c r="P1058" i="17"/>
  <c r="Q1058" i="17"/>
  <c r="N1059" i="17"/>
  <c r="O1059" i="17"/>
  <c r="P1059" i="17"/>
  <c r="Q1059" i="17"/>
  <c r="N1060" i="17"/>
  <c r="O1060" i="17"/>
  <c r="P1060" i="17"/>
  <c r="Q1060" i="17"/>
  <c r="N1061" i="17"/>
  <c r="O1061" i="17"/>
  <c r="P1061" i="17"/>
  <c r="Q1061" i="17"/>
  <c r="N1062" i="17"/>
  <c r="O1062" i="17"/>
  <c r="P1062" i="17"/>
  <c r="Q1062" i="17"/>
  <c r="N1063" i="17"/>
  <c r="O1063" i="17"/>
  <c r="P1063" i="17"/>
  <c r="Q1063" i="17"/>
  <c r="N1064" i="17"/>
  <c r="O1064" i="17"/>
  <c r="P1064" i="17"/>
  <c r="Q1064" i="17"/>
  <c r="N1065" i="17"/>
  <c r="O1065" i="17"/>
  <c r="P1065" i="17"/>
  <c r="Q1065" i="17"/>
  <c r="N1066" i="17"/>
  <c r="O1066" i="17"/>
  <c r="P1066" i="17"/>
  <c r="Q1066" i="17"/>
  <c r="N1068" i="17"/>
  <c r="O1068" i="17"/>
  <c r="P1068" i="17"/>
  <c r="Q1068" i="17"/>
  <c r="N1069" i="17"/>
  <c r="O1069" i="17"/>
  <c r="P1069" i="17"/>
  <c r="Q1069" i="17"/>
  <c r="N1070" i="17"/>
  <c r="O1070" i="17"/>
  <c r="P1070" i="17"/>
  <c r="Q1070" i="17"/>
  <c r="N1071" i="17"/>
  <c r="O1071" i="17"/>
  <c r="P1071" i="17"/>
  <c r="Q1071" i="17"/>
  <c r="N1072" i="17"/>
  <c r="O1072" i="17"/>
  <c r="P1072" i="17"/>
  <c r="Q1072" i="17"/>
  <c r="N1073" i="17"/>
  <c r="O1073" i="17"/>
  <c r="P1073" i="17"/>
  <c r="Q1073" i="17"/>
  <c r="N1074" i="17"/>
  <c r="O1074" i="17"/>
  <c r="P1074" i="17"/>
  <c r="Q1074" i="17"/>
  <c r="N1075" i="17"/>
  <c r="O1075" i="17"/>
  <c r="P1075" i="17"/>
  <c r="Q1075" i="17"/>
  <c r="N1076" i="17"/>
  <c r="O1076" i="17"/>
  <c r="P1076" i="17"/>
  <c r="Q1076" i="17"/>
  <c r="N1077" i="17"/>
  <c r="O1077" i="17"/>
  <c r="P1077" i="17"/>
  <c r="Q1077" i="17"/>
  <c r="N1078" i="17"/>
  <c r="O1078" i="17"/>
  <c r="P1078" i="17"/>
  <c r="Q1078" i="17"/>
  <c r="N1079" i="17"/>
  <c r="O1079" i="17"/>
  <c r="P1079" i="17"/>
  <c r="Q1079" i="17"/>
  <c r="N1080" i="17"/>
  <c r="O1080" i="17"/>
  <c r="P1080" i="17"/>
  <c r="Q1080" i="17"/>
  <c r="N1081" i="17"/>
  <c r="O1081" i="17"/>
  <c r="P1081" i="17"/>
  <c r="Q1081" i="17"/>
  <c r="N1082" i="17"/>
  <c r="O1082" i="17"/>
  <c r="P1082" i="17"/>
  <c r="Q1082" i="17"/>
  <c r="N1083" i="17"/>
  <c r="O1083" i="17"/>
  <c r="P1083" i="17"/>
  <c r="Q1083" i="17"/>
  <c r="N1084" i="17"/>
  <c r="O1084" i="17"/>
  <c r="P1084" i="17"/>
  <c r="Q1084" i="17"/>
  <c r="N1085" i="17"/>
  <c r="O1085" i="17"/>
  <c r="P1085" i="17"/>
  <c r="Q1085" i="17"/>
  <c r="N1086" i="17"/>
  <c r="O1086" i="17"/>
  <c r="P1086" i="17"/>
  <c r="Q1086" i="17"/>
  <c r="N1087" i="17"/>
  <c r="O1087" i="17"/>
  <c r="P1087" i="17"/>
  <c r="Q1087" i="17"/>
  <c r="N1088" i="17"/>
  <c r="O1088" i="17"/>
  <c r="P1088" i="17"/>
  <c r="Q1088" i="17"/>
  <c r="N1089" i="17"/>
  <c r="O1089" i="17"/>
  <c r="P1089" i="17"/>
  <c r="Q1089" i="17"/>
  <c r="N1090" i="17"/>
  <c r="O1090" i="17"/>
  <c r="P1090" i="17"/>
  <c r="Q1090" i="17"/>
  <c r="N1091" i="17"/>
  <c r="O1091" i="17"/>
  <c r="P1091" i="17"/>
  <c r="Q1091" i="17"/>
  <c r="N1092" i="17"/>
  <c r="O1092" i="17"/>
  <c r="P1092" i="17"/>
  <c r="Q1092" i="17"/>
  <c r="N1093" i="17"/>
  <c r="O1093" i="17"/>
  <c r="P1093" i="17"/>
  <c r="Q1093" i="17"/>
  <c r="N1094" i="17"/>
  <c r="O1094" i="17"/>
  <c r="P1094" i="17"/>
  <c r="Q1094" i="17"/>
  <c r="N1095" i="17"/>
  <c r="O1095" i="17"/>
  <c r="P1095" i="17"/>
  <c r="Q1095" i="17"/>
  <c r="N1096" i="17"/>
  <c r="O1096" i="17"/>
  <c r="P1096" i="17"/>
  <c r="Q1096" i="17"/>
  <c r="N1097" i="17"/>
  <c r="O1097" i="17"/>
  <c r="P1097" i="17"/>
  <c r="Q1097" i="17"/>
  <c r="N1098" i="17"/>
  <c r="O1098" i="17"/>
  <c r="P1098" i="17"/>
  <c r="Q1098" i="17"/>
  <c r="N1099" i="17"/>
  <c r="O1099" i="17"/>
  <c r="P1099" i="17"/>
  <c r="Q1099" i="17"/>
  <c r="N1100" i="17"/>
  <c r="O1100" i="17"/>
  <c r="P1100" i="17"/>
  <c r="Q1100" i="17"/>
  <c r="N1101" i="17"/>
  <c r="O1101" i="17"/>
  <c r="P1101" i="17"/>
  <c r="Q1101" i="17"/>
  <c r="N1102" i="17"/>
  <c r="O1102" i="17"/>
  <c r="P1102" i="17"/>
  <c r="Q1102" i="17"/>
  <c r="N1103" i="17"/>
  <c r="O1103" i="17"/>
  <c r="P1103" i="17"/>
  <c r="Q1103" i="17"/>
  <c r="N1104" i="17"/>
  <c r="O1104" i="17"/>
  <c r="P1104" i="17"/>
  <c r="Q1104" i="17"/>
  <c r="N1105" i="17"/>
  <c r="O1105" i="17"/>
  <c r="P1105" i="17"/>
  <c r="Q1105" i="17"/>
  <c r="N1106" i="17"/>
  <c r="O1106" i="17"/>
  <c r="P1106" i="17"/>
  <c r="Q1106" i="17"/>
  <c r="N1107" i="17"/>
  <c r="O1107" i="17"/>
  <c r="P1107" i="17"/>
  <c r="Q1107" i="17"/>
  <c r="N1109" i="17"/>
  <c r="O1109" i="17"/>
  <c r="P1109" i="17"/>
  <c r="Q1109" i="17"/>
  <c r="N1110" i="17"/>
  <c r="O1110" i="17"/>
  <c r="P1110" i="17"/>
  <c r="Q1110" i="17"/>
  <c r="N1111" i="17"/>
  <c r="O1111" i="17"/>
  <c r="P1111" i="17"/>
  <c r="Q1111" i="17"/>
  <c r="N1112" i="17"/>
  <c r="O1112" i="17"/>
  <c r="P1112" i="17"/>
  <c r="Q1112" i="17"/>
  <c r="N1113" i="17"/>
  <c r="O1113" i="17"/>
  <c r="P1113" i="17"/>
  <c r="Q1113" i="17"/>
  <c r="N1114" i="17"/>
  <c r="O1114" i="17"/>
  <c r="P1114" i="17"/>
  <c r="Q1114" i="17"/>
  <c r="N1115" i="17"/>
  <c r="O1115" i="17"/>
  <c r="P1115" i="17"/>
  <c r="Q1115" i="17"/>
  <c r="N1116" i="17"/>
  <c r="O1116" i="17"/>
  <c r="P1116" i="17"/>
  <c r="Q1116" i="17"/>
  <c r="N1117" i="17"/>
  <c r="O1117" i="17"/>
  <c r="P1117" i="17"/>
  <c r="Q1117" i="17"/>
  <c r="N1118" i="17"/>
  <c r="O1118" i="17"/>
  <c r="P1118" i="17"/>
  <c r="Q1118" i="17"/>
  <c r="N1119" i="17"/>
  <c r="O1119" i="17"/>
  <c r="P1119" i="17"/>
  <c r="Q1119" i="17"/>
  <c r="N1120" i="17"/>
  <c r="O1120" i="17"/>
  <c r="P1120" i="17"/>
  <c r="Q1120" i="17"/>
  <c r="N1121" i="17"/>
  <c r="O1121" i="17"/>
  <c r="P1121" i="17"/>
  <c r="Q1121" i="17"/>
  <c r="N1122" i="17"/>
  <c r="O1122" i="17"/>
  <c r="P1122" i="17"/>
  <c r="Q1122" i="17"/>
  <c r="N1123" i="17"/>
  <c r="O1123" i="17"/>
  <c r="P1123" i="17"/>
  <c r="Q1123" i="17"/>
  <c r="N1124" i="17"/>
  <c r="O1124" i="17"/>
  <c r="P1124" i="17"/>
  <c r="Q1124" i="17"/>
  <c r="N1125" i="17"/>
  <c r="O1125" i="17"/>
  <c r="P1125" i="17"/>
  <c r="Q1125" i="17"/>
  <c r="N1126" i="17"/>
  <c r="O1126" i="17"/>
  <c r="P1126" i="17"/>
  <c r="Q1126" i="17"/>
  <c r="N1127" i="17"/>
  <c r="O1127" i="17"/>
  <c r="P1127" i="17"/>
  <c r="Q1127" i="17"/>
  <c r="N1128" i="17"/>
  <c r="O1128" i="17"/>
  <c r="P1128" i="17"/>
  <c r="Q1128" i="17"/>
  <c r="N1129" i="17"/>
  <c r="O1129" i="17"/>
  <c r="P1129" i="17"/>
  <c r="Q1129" i="17"/>
  <c r="N1130" i="17"/>
  <c r="O1130" i="17"/>
  <c r="P1130" i="17"/>
  <c r="Q1130" i="17"/>
  <c r="N1131" i="17"/>
  <c r="O1131" i="17"/>
  <c r="P1131" i="17"/>
  <c r="Q1131" i="17"/>
  <c r="N1132" i="17"/>
  <c r="O1132" i="17"/>
  <c r="P1132" i="17"/>
  <c r="Q1132" i="17"/>
  <c r="N1133" i="17"/>
  <c r="O1133" i="17"/>
  <c r="P1133" i="17"/>
  <c r="Q1133" i="17"/>
  <c r="N1134" i="17"/>
  <c r="O1134" i="17"/>
  <c r="P1134" i="17"/>
  <c r="Q1134" i="17"/>
  <c r="N1135" i="17"/>
  <c r="O1135" i="17"/>
  <c r="P1135" i="17"/>
  <c r="Q1135" i="17"/>
  <c r="N1136" i="17"/>
  <c r="O1136" i="17"/>
  <c r="P1136" i="17"/>
  <c r="Q1136" i="17"/>
  <c r="N1137" i="17"/>
  <c r="O1137" i="17"/>
  <c r="P1137" i="17"/>
  <c r="Q1137" i="17"/>
  <c r="N1138" i="17"/>
  <c r="O1138" i="17"/>
  <c r="P1138" i="17"/>
  <c r="Q1138" i="17"/>
  <c r="N1139" i="17"/>
  <c r="O1139" i="17"/>
  <c r="P1139" i="17"/>
  <c r="Q1139" i="17"/>
  <c r="N1140" i="17"/>
  <c r="O1140" i="17"/>
  <c r="P1140" i="17"/>
  <c r="Q1140" i="17"/>
  <c r="N1141" i="17"/>
  <c r="O1141" i="17"/>
  <c r="P1141" i="17"/>
  <c r="Q1141" i="17"/>
  <c r="N1142" i="17"/>
  <c r="O1142" i="17"/>
  <c r="P1142" i="17"/>
  <c r="Q1142" i="17"/>
  <c r="N1143" i="17"/>
  <c r="O1143" i="17"/>
  <c r="P1143" i="17"/>
  <c r="Q1143" i="17"/>
  <c r="N1144" i="17"/>
  <c r="O1144" i="17"/>
  <c r="P1144" i="17"/>
  <c r="Q1144" i="17"/>
  <c r="N1145" i="17"/>
  <c r="O1145" i="17"/>
  <c r="P1145" i="17"/>
  <c r="Q1145" i="17"/>
  <c r="N1146" i="17"/>
  <c r="O1146" i="17"/>
  <c r="P1146" i="17"/>
  <c r="Q1146" i="17"/>
  <c r="N1147" i="17"/>
  <c r="O1147" i="17"/>
  <c r="P1147" i="17"/>
  <c r="Q1147" i="17"/>
  <c r="N1148" i="17"/>
  <c r="O1148" i="17"/>
  <c r="P1148" i="17"/>
  <c r="Q1148" i="17"/>
  <c r="N1150" i="17"/>
  <c r="O1150" i="17"/>
  <c r="P1150" i="17"/>
  <c r="Q1150" i="17"/>
  <c r="N1151" i="17"/>
  <c r="O1151" i="17"/>
  <c r="P1151" i="17"/>
  <c r="Q1151" i="17"/>
  <c r="N1152" i="17"/>
  <c r="O1152" i="17"/>
  <c r="P1152" i="17"/>
  <c r="Q1152" i="17"/>
  <c r="N1153" i="17"/>
  <c r="O1153" i="17"/>
  <c r="P1153" i="17"/>
  <c r="Q1153" i="17"/>
  <c r="N1154" i="17"/>
  <c r="O1154" i="17"/>
  <c r="P1154" i="17"/>
  <c r="Q1154" i="17"/>
  <c r="N1155" i="17"/>
  <c r="O1155" i="17"/>
  <c r="P1155" i="17"/>
  <c r="Q1155" i="17"/>
  <c r="N1156" i="17"/>
  <c r="O1156" i="17"/>
  <c r="P1156" i="17"/>
  <c r="Q1156" i="17"/>
  <c r="N1157" i="17"/>
  <c r="O1157" i="17"/>
  <c r="P1157" i="17"/>
  <c r="Q1157" i="17"/>
  <c r="N1158" i="17"/>
  <c r="O1158" i="17"/>
  <c r="P1158" i="17"/>
  <c r="Q1158" i="17"/>
  <c r="N1159" i="17"/>
  <c r="O1159" i="17"/>
  <c r="P1159" i="17"/>
  <c r="Q1159" i="17"/>
  <c r="N1160" i="17"/>
  <c r="O1160" i="17"/>
  <c r="P1160" i="17"/>
  <c r="Q1160" i="17"/>
  <c r="N1161" i="17"/>
  <c r="O1161" i="17"/>
  <c r="P1161" i="17"/>
  <c r="Q1161" i="17"/>
  <c r="N1162" i="17"/>
  <c r="O1162" i="17"/>
  <c r="P1162" i="17"/>
  <c r="Q1162" i="17"/>
  <c r="N1163" i="17"/>
  <c r="O1163" i="17"/>
  <c r="P1163" i="17"/>
  <c r="Q1163" i="17"/>
  <c r="N1164" i="17"/>
  <c r="O1164" i="17"/>
  <c r="P1164" i="17"/>
  <c r="Q1164" i="17"/>
  <c r="N1165" i="17"/>
  <c r="O1165" i="17"/>
  <c r="P1165" i="17"/>
  <c r="Q1165" i="17"/>
  <c r="N1166" i="17"/>
  <c r="O1166" i="17"/>
  <c r="P1166" i="17"/>
  <c r="Q1166" i="17"/>
  <c r="N1167" i="17"/>
  <c r="O1167" i="17"/>
  <c r="P1167" i="17"/>
  <c r="Q1167" i="17"/>
  <c r="N1168" i="17"/>
  <c r="O1168" i="17"/>
  <c r="P1168" i="17"/>
  <c r="Q1168" i="17"/>
  <c r="N1169" i="17"/>
  <c r="O1169" i="17"/>
  <c r="P1169" i="17"/>
  <c r="Q1169" i="17"/>
  <c r="N1170" i="17"/>
  <c r="O1170" i="17"/>
  <c r="P1170" i="17"/>
  <c r="Q1170" i="17"/>
  <c r="N1171" i="17"/>
  <c r="O1171" i="17"/>
  <c r="P1171" i="17"/>
  <c r="Q1171" i="17"/>
  <c r="N1172" i="17"/>
  <c r="O1172" i="17"/>
  <c r="P1172" i="17"/>
  <c r="Q1172" i="17"/>
  <c r="N1173" i="17"/>
  <c r="O1173" i="17"/>
  <c r="P1173" i="17"/>
  <c r="Q1173" i="17"/>
  <c r="N1174" i="17"/>
  <c r="O1174" i="17"/>
  <c r="P1174" i="17"/>
  <c r="Q1174" i="17"/>
  <c r="N1175" i="17"/>
  <c r="O1175" i="17"/>
  <c r="P1175" i="17"/>
  <c r="Q1175" i="17"/>
  <c r="N1176" i="17"/>
  <c r="O1176" i="17"/>
  <c r="P1176" i="17"/>
  <c r="Q1176" i="17"/>
  <c r="N1177" i="17"/>
  <c r="O1177" i="17"/>
  <c r="P1177" i="17"/>
  <c r="Q1177" i="17"/>
  <c r="N1178" i="17"/>
  <c r="O1178" i="17"/>
  <c r="P1178" i="17"/>
  <c r="Q1178" i="17"/>
  <c r="N1179" i="17"/>
  <c r="O1179" i="17"/>
  <c r="P1179" i="17"/>
  <c r="Q1179" i="17"/>
  <c r="N1180" i="17"/>
  <c r="O1180" i="17"/>
  <c r="P1180" i="17"/>
  <c r="Q1180" i="17"/>
  <c r="N1181" i="17"/>
  <c r="O1181" i="17"/>
  <c r="P1181" i="17"/>
  <c r="Q1181" i="17"/>
  <c r="N1182" i="17"/>
  <c r="O1182" i="17"/>
  <c r="P1182" i="17"/>
  <c r="Q1182" i="17"/>
  <c r="N1183" i="17"/>
  <c r="O1183" i="17"/>
  <c r="P1183" i="17"/>
  <c r="Q1183" i="17"/>
  <c r="N1184" i="17"/>
  <c r="O1184" i="17"/>
  <c r="P1184" i="17"/>
  <c r="Q1184" i="17"/>
  <c r="N1185" i="17"/>
  <c r="O1185" i="17"/>
  <c r="P1185" i="17"/>
  <c r="Q1185" i="17"/>
  <c r="N1186" i="17"/>
  <c r="O1186" i="17"/>
  <c r="P1186" i="17"/>
  <c r="Q1186" i="17"/>
  <c r="N1187" i="17"/>
  <c r="O1187" i="17"/>
  <c r="P1187" i="17"/>
  <c r="Q1187" i="17"/>
  <c r="N1188" i="17"/>
  <c r="O1188" i="17"/>
  <c r="P1188" i="17"/>
  <c r="Q1188" i="17"/>
  <c r="N1189" i="17"/>
  <c r="O1189" i="17"/>
  <c r="P1189" i="17"/>
  <c r="Q1189" i="17"/>
  <c r="N1191" i="17"/>
  <c r="O1191" i="17"/>
  <c r="P1191" i="17"/>
  <c r="Q1191" i="17"/>
  <c r="N1192" i="17"/>
  <c r="O1192" i="17"/>
  <c r="P1192" i="17"/>
  <c r="Q1192" i="17"/>
  <c r="N1193" i="17"/>
  <c r="O1193" i="17"/>
  <c r="P1193" i="17"/>
  <c r="Q1193" i="17"/>
  <c r="N1194" i="17"/>
  <c r="O1194" i="17"/>
  <c r="P1194" i="17"/>
  <c r="Q1194" i="17"/>
  <c r="N1195" i="17"/>
  <c r="O1195" i="17"/>
  <c r="P1195" i="17"/>
  <c r="Q1195" i="17"/>
  <c r="N1196" i="17"/>
  <c r="O1196" i="17"/>
  <c r="P1196" i="17"/>
  <c r="Q1196" i="17"/>
  <c r="N1197" i="17"/>
  <c r="O1197" i="17"/>
  <c r="P1197" i="17"/>
  <c r="Q1197" i="17"/>
  <c r="N1198" i="17"/>
  <c r="O1198" i="17"/>
  <c r="P1198" i="17"/>
  <c r="Q1198" i="17"/>
  <c r="N1199" i="17"/>
  <c r="O1199" i="17"/>
  <c r="P1199" i="17"/>
  <c r="Q1199" i="17"/>
  <c r="N1200" i="17"/>
  <c r="O1200" i="17"/>
  <c r="P1200" i="17"/>
  <c r="Q1200" i="17"/>
  <c r="N1201" i="17"/>
  <c r="O1201" i="17"/>
  <c r="P1201" i="17"/>
  <c r="Q1201" i="17"/>
  <c r="N1202" i="17"/>
  <c r="O1202" i="17"/>
  <c r="P1202" i="17"/>
  <c r="Q1202" i="17"/>
  <c r="N1203" i="17"/>
  <c r="O1203" i="17"/>
  <c r="P1203" i="17"/>
  <c r="Q1203" i="17"/>
  <c r="N1204" i="17"/>
  <c r="O1204" i="17"/>
  <c r="P1204" i="17"/>
  <c r="Q1204" i="17"/>
  <c r="N1205" i="17"/>
  <c r="O1205" i="17"/>
  <c r="P1205" i="17"/>
  <c r="Q1205" i="17"/>
  <c r="N1206" i="17"/>
  <c r="O1206" i="17"/>
  <c r="P1206" i="17"/>
  <c r="Q1206" i="17"/>
  <c r="N1207" i="17"/>
  <c r="O1207" i="17"/>
  <c r="P1207" i="17"/>
  <c r="Q1207" i="17"/>
  <c r="N1208" i="17"/>
  <c r="O1208" i="17"/>
  <c r="P1208" i="17"/>
  <c r="Q1208" i="17"/>
  <c r="N1209" i="17"/>
  <c r="O1209" i="17"/>
  <c r="P1209" i="17"/>
  <c r="Q1209" i="17"/>
  <c r="N1210" i="17"/>
  <c r="O1210" i="17"/>
  <c r="P1210" i="17"/>
  <c r="Q1210" i="17"/>
  <c r="N1211" i="17"/>
  <c r="O1211" i="17"/>
  <c r="P1211" i="17"/>
  <c r="Q1211" i="17"/>
  <c r="N1212" i="17"/>
  <c r="O1212" i="17"/>
  <c r="P1212" i="17"/>
  <c r="Q1212" i="17"/>
  <c r="N1213" i="17"/>
  <c r="O1213" i="17"/>
  <c r="P1213" i="17"/>
  <c r="Q1213" i="17"/>
  <c r="N1214" i="17"/>
  <c r="O1214" i="17"/>
  <c r="P1214" i="17"/>
  <c r="Q1214" i="17"/>
  <c r="N1215" i="17"/>
  <c r="O1215" i="17"/>
  <c r="P1215" i="17"/>
  <c r="Q1215" i="17"/>
  <c r="N1216" i="17"/>
  <c r="O1216" i="17"/>
  <c r="P1216" i="17"/>
  <c r="Q1216" i="17"/>
  <c r="N1217" i="17"/>
  <c r="O1217" i="17"/>
  <c r="P1217" i="17"/>
  <c r="Q1217" i="17"/>
  <c r="N1218" i="17"/>
  <c r="O1218" i="17"/>
  <c r="P1218" i="17"/>
  <c r="Q1218" i="17"/>
  <c r="N1219" i="17"/>
  <c r="O1219" i="17"/>
  <c r="P1219" i="17"/>
  <c r="Q1219" i="17"/>
  <c r="N1220" i="17"/>
  <c r="O1220" i="17"/>
  <c r="P1220" i="17"/>
  <c r="Q1220" i="17"/>
  <c r="N1221" i="17"/>
  <c r="O1221" i="17"/>
  <c r="P1221" i="17"/>
  <c r="Q1221" i="17"/>
  <c r="N1222" i="17"/>
  <c r="O1222" i="17"/>
  <c r="P1222" i="17"/>
  <c r="Q1222" i="17"/>
  <c r="N1223" i="17"/>
  <c r="O1223" i="17"/>
  <c r="P1223" i="17"/>
  <c r="Q1223" i="17"/>
  <c r="N1224" i="17"/>
  <c r="O1224" i="17"/>
  <c r="P1224" i="17"/>
  <c r="Q1224" i="17"/>
  <c r="N1225" i="17"/>
  <c r="O1225" i="17"/>
  <c r="P1225" i="17"/>
  <c r="Q1225" i="17"/>
  <c r="N1226" i="17"/>
  <c r="O1226" i="17"/>
  <c r="P1226" i="17"/>
  <c r="Q1226" i="17"/>
  <c r="N1227" i="17"/>
  <c r="O1227" i="17"/>
  <c r="P1227" i="17"/>
  <c r="Q1227" i="17"/>
  <c r="N1228" i="17"/>
  <c r="O1228" i="17"/>
  <c r="P1228" i="17"/>
  <c r="Q1228" i="17"/>
  <c r="N1229" i="17"/>
  <c r="O1229" i="17"/>
  <c r="P1229" i="17"/>
  <c r="Q1229" i="17"/>
  <c r="N1230" i="17"/>
  <c r="O1230" i="17"/>
  <c r="P1230" i="17"/>
  <c r="Q1230" i="17"/>
  <c r="N1232" i="17"/>
  <c r="O1232" i="17"/>
  <c r="P1232" i="17"/>
  <c r="Q1232" i="17"/>
  <c r="N1233" i="17"/>
  <c r="O1233" i="17"/>
  <c r="P1233" i="17"/>
  <c r="Q1233" i="17"/>
  <c r="N1234" i="17"/>
  <c r="O1234" i="17"/>
  <c r="P1234" i="17"/>
  <c r="Q1234" i="17"/>
  <c r="N1235" i="17"/>
  <c r="O1235" i="17"/>
  <c r="P1235" i="17"/>
  <c r="Q1235" i="17"/>
  <c r="N1236" i="17"/>
  <c r="O1236" i="17"/>
  <c r="P1236" i="17"/>
  <c r="Q1236" i="17"/>
  <c r="N1237" i="17"/>
  <c r="O1237" i="17"/>
  <c r="P1237" i="17"/>
  <c r="Q1237" i="17"/>
  <c r="N1238" i="17"/>
  <c r="O1238" i="17"/>
  <c r="P1238" i="17"/>
  <c r="Q1238" i="17"/>
  <c r="N1239" i="17"/>
  <c r="O1239" i="17"/>
  <c r="P1239" i="17"/>
  <c r="Q1239" i="17"/>
  <c r="N1240" i="17"/>
  <c r="O1240" i="17"/>
  <c r="P1240" i="17"/>
  <c r="Q1240" i="17"/>
  <c r="N1241" i="17"/>
  <c r="O1241" i="17"/>
  <c r="P1241" i="17"/>
  <c r="Q1241" i="17"/>
  <c r="N1242" i="17"/>
  <c r="O1242" i="17"/>
  <c r="P1242" i="17"/>
  <c r="Q1242" i="17"/>
  <c r="N1243" i="17"/>
  <c r="O1243" i="17"/>
  <c r="P1243" i="17"/>
  <c r="Q1243" i="17"/>
  <c r="N1244" i="17"/>
  <c r="O1244" i="17"/>
  <c r="P1244" i="17"/>
  <c r="Q1244" i="17"/>
  <c r="N1245" i="17"/>
  <c r="O1245" i="17"/>
  <c r="P1245" i="17"/>
  <c r="Q1245" i="17"/>
  <c r="N1246" i="17"/>
  <c r="O1246" i="17"/>
  <c r="P1246" i="17"/>
  <c r="Q1246" i="17"/>
  <c r="N1247" i="17"/>
  <c r="O1247" i="17"/>
  <c r="P1247" i="17"/>
  <c r="Q1247" i="17"/>
  <c r="N1248" i="17"/>
  <c r="O1248" i="17"/>
  <c r="P1248" i="17"/>
  <c r="Q1248" i="17"/>
  <c r="N1249" i="17"/>
  <c r="O1249" i="17"/>
  <c r="P1249" i="17"/>
  <c r="Q1249" i="17"/>
  <c r="N1250" i="17"/>
  <c r="O1250" i="17"/>
  <c r="P1250" i="17"/>
  <c r="Q1250" i="17"/>
  <c r="N1251" i="17"/>
  <c r="O1251" i="17"/>
  <c r="P1251" i="17"/>
  <c r="Q1251" i="17"/>
  <c r="N1252" i="17"/>
  <c r="O1252" i="17"/>
  <c r="P1252" i="17"/>
  <c r="Q1252" i="17"/>
  <c r="N1253" i="17"/>
  <c r="O1253" i="17"/>
  <c r="P1253" i="17"/>
  <c r="Q1253" i="17"/>
  <c r="N1254" i="17"/>
  <c r="O1254" i="17"/>
  <c r="P1254" i="17"/>
  <c r="Q1254" i="17"/>
  <c r="N1255" i="17"/>
  <c r="O1255" i="17"/>
  <c r="P1255" i="17"/>
  <c r="Q1255" i="17"/>
  <c r="N1256" i="17"/>
  <c r="O1256" i="17"/>
  <c r="P1256" i="17"/>
  <c r="Q1256" i="17"/>
  <c r="N1257" i="17"/>
  <c r="O1257" i="17"/>
  <c r="P1257" i="17"/>
  <c r="Q1257" i="17"/>
  <c r="N1258" i="17"/>
  <c r="O1258" i="17"/>
  <c r="P1258" i="17"/>
  <c r="Q1258" i="17"/>
  <c r="N1259" i="17"/>
  <c r="O1259" i="17"/>
  <c r="P1259" i="17"/>
  <c r="Q1259" i="17"/>
  <c r="N1260" i="17"/>
  <c r="O1260" i="17"/>
  <c r="P1260" i="17"/>
  <c r="Q1260" i="17"/>
  <c r="N1261" i="17"/>
  <c r="O1261" i="17"/>
  <c r="P1261" i="17"/>
  <c r="Q1261" i="17"/>
  <c r="N1262" i="17"/>
  <c r="O1262" i="17"/>
  <c r="P1262" i="17"/>
  <c r="Q1262" i="17"/>
  <c r="N1263" i="17"/>
  <c r="O1263" i="17"/>
  <c r="P1263" i="17"/>
  <c r="Q1263" i="17"/>
  <c r="N1264" i="17"/>
  <c r="O1264" i="17"/>
  <c r="P1264" i="17"/>
  <c r="Q1264" i="17"/>
  <c r="N1265" i="17"/>
  <c r="O1265" i="17"/>
  <c r="P1265" i="17"/>
  <c r="Q1265" i="17"/>
  <c r="N1266" i="17"/>
  <c r="O1266" i="17"/>
  <c r="P1266" i="17"/>
  <c r="Q1266" i="17"/>
  <c r="N1267" i="17"/>
  <c r="O1267" i="17"/>
  <c r="P1267" i="17"/>
  <c r="Q1267" i="17"/>
  <c r="N1268" i="17"/>
  <c r="O1268" i="17"/>
  <c r="P1268" i="17"/>
  <c r="Q1268" i="17"/>
  <c r="N1269" i="17"/>
  <c r="O1269" i="17"/>
  <c r="P1269" i="17"/>
  <c r="Q1269" i="17"/>
  <c r="N1270" i="17"/>
  <c r="O1270" i="17"/>
  <c r="P1270" i="17"/>
  <c r="Q1270" i="17"/>
  <c r="N1271" i="17"/>
  <c r="O1271" i="17"/>
  <c r="P1271" i="17"/>
  <c r="Q1271" i="17"/>
  <c r="N1273" i="17"/>
  <c r="O1273" i="17"/>
  <c r="P1273" i="17"/>
  <c r="Q1273" i="17"/>
  <c r="N1274" i="17"/>
  <c r="O1274" i="17"/>
  <c r="P1274" i="17"/>
  <c r="Q1274" i="17"/>
  <c r="N1275" i="17"/>
  <c r="O1275" i="17"/>
  <c r="P1275" i="17"/>
  <c r="Q1275" i="17"/>
  <c r="N1276" i="17"/>
  <c r="O1276" i="17"/>
  <c r="P1276" i="17"/>
  <c r="Q1276" i="17"/>
  <c r="N1277" i="17"/>
  <c r="O1277" i="17"/>
  <c r="P1277" i="17"/>
  <c r="Q1277" i="17"/>
  <c r="N1278" i="17"/>
  <c r="O1278" i="17"/>
  <c r="P1278" i="17"/>
  <c r="Q1278" i="17"/>
  <c r="N1279" i="17"/>
  <c r="O1279" i="17"/>
  <c r="P1279" i="17"/>
  <c r="Q1279" i="17"/>
  <c r="N1280" i="17"/>
  <c r="O1280" i="17"/>
  <c r="P1280" i="17"/>
  <c r="Q1280" i="17"/>
  <c r="N1281" i="17"/>
  <c r="O1281" i="17"/>
  <c r="P1281" i="17"/>
  <c r="Q1281" i="17"/>
  <c r="N1282" i="17"/>
  <c r="O1282" i="17"/>
  <c r="P1282" i="17"/>
  <c r="Q1282" i="17"/>
  <c r="N1283" i="17"/>
  <c r="O1283" i="17"/>
  <c r="P1283" i="17"/>
  <c r="Q1283" i="17"/>
  <c r="N1284" i="17"/>
  <c r="O1284" i="17"/>
  <c r="P1284" i="17"/>
  <c r="Q1284" i="17"/>
  <c r="N1285" i="17"/>
  <c r="O1285" i="17"/>
  <c r="P1285" i="17"/>
  <c r="Q1285" i="17"/>
  <c r="N1286" i="17"/>
  <c r="O1286" i="17"/>
  <c r="P1286" i="17"/>
  <c r="Q1286" i="17"/>
  <c r="N1287" i="17"/>
  <c r="O1287" i="17"/>
  <c r="P1287" i="17"/>
  <c r="Q1287" i="17"/>
  <c r="N1288" i="17"/>
  <c r="O1288" i="17"/>
  <c r="P1288" i="17"/>
  <c r="Q1288" i="17"/>
  <c r="N1289" i="17"/>
  <c r="O1289" i="17"/>
  <c r="P1289" i="17"/>
  <c r="Q1289" i="17"/>
  <c r="N1290" i="17"/>
  <c r="O1290" i="17"/>
  <c r="P1290" i="17"/>
  <c r="Q1290" i="17"/>
  <c r="N1291" i="17"/>
  <c r="O1291" i="17"/>
  <c r="P1291" i="17"/>
  <c r="Q1291" i="17"/>
  <c r="N1292" i="17"/>
  <c r="O1292" i="17"/>
  <c r="P1292" i="17"/>
  <c r="Q1292" i="17"/>
  <c r="N1293" i="17"/>
  <c r="O1293" i="17"/>
  <c r="P1293" i="17"/>
  <c r="Q1293" i="17"/>
  <c r="N1294" i="17"/>
  <c r="O1294" i="17"/>
  <c r="P1294" i="17"/>
  <c r="Q1294" i="17"/>
  <c r="N1295" i="17"/>
  <c r="O1295" i="17"/>
  <c r="P1295" i="17"/>
  <c r="Q1295" i="17"/>
  <c r="N1296" i="17"/>
  <c r="O1296" i="17"/>
  <c r="P1296" i="17"/>
  <c r="Q1296" i="17"/>
  <c r="N1297" i="17"/>
  <c r="O1297" i="17"/>
  <c r="P1297" i="17"/>
  <c r="Q1297" i="17"/>
  <c r="N1298" i="17"/>
  <c r="O1298" i="17"/>
  <c r="P1298" i="17"/>
  <c r="Q1298" i="17"/>
  <c r="N1299" i="17"/>
  <c r="O1299" i="17"/>
  <c r="P1299" i="17"/>
  <c r="Q1299" i="17"/>
  <c r="N1300" i="17"/>
  <c r="O1300" i="17"/>
  <c r="P1300" i="17"/>
  <c r="Q1300" i="17"/>
  <c r="N1301" i="17"/>
  <c r="O1301" i="17"/>
  <c r="P1301" i="17"/>
  <c r="Q1301" i="17"/>
  <c r="N1302" i="17"/>
  <c r="O1302" i="17"/>
  <c r="P1302" i="17"/>
  <c r="Q1302" i="17"/>
  <c r="N1303" i="17"/>
  <c r="O1303" i="17"/>
  <c r="P1303" i="17"/>
  <c r="Q1303" i="17"/>
  <c r="N1304" i="17"/>
  <c r="O1304" i="17"/>
  <c r="P1304" i="17"/>
  <c r="Q1304" i="17"/>
  <c r="N1305" i="17"/>
  <c r="O1305" i="17"/>
  <c r="P1305" i="17"/>
  <c r="Q1305" i="17"/>
  <c r="N1306" i="17"/>
  <c r="O1306" i="17"/>
  <c r="P1306" i="17"/>
  <c r="Q1306" i="17"/>
  <c r="N1307" i="17"/>
  <c r="O1307" i="17"/>
  <c r="P1307" i="17"/>
  <c r="Q1307" i="17"/>
  <c r="N1308" i="17"/>
  <c r="O1308" i="17"/>
  <c r="P1308" i="17"/>
  <c r="Q1308" i="17"/>
  <c r="N1309" i="17"/>
  <c r="O1309" i="17"/>
  <c r="P1309" i="17"/>
  <c r="Q1309" i="17"/>
  <c r="N1310" i="17"/>
  <c r="O1310" i="17"/>
  <c r="P1310" i="17"/>
  <c r="Q1310" i="17"/>
  <c r="N1311" i="17"/>
  <c r="O1311" i="17"/>
  <c r="P1311" i="17"/>
  <c r="Q1311" i="17"/>
  <c r="N1312" i="17"/>
  <c r="O1312" i="17"/>
  <c r="P1312" i="17"/>
  <c r="Q1312" i="17"/>
  <c r="N1314" i="17"/>
  <c r="O1314" i="17"/>
  <c r="P1314" i="17"/>
  <c r="Q1314" i="17"/>
  <c r="N1315" i="17"/>
  <c r="O1315" i="17"/>
  <c r="P1315" i="17"/>
  <c r="Q1315" i="17"/>
  <c r="N1316" i="17"/>
  <c r="O1316" i="17"/>
  <c r="P1316" i="17"/>
  <c r="Q1316" i="17"/>
  <c r="N1317" i="17"/>
  <c r="O1317" i="17"/>
  <c r="P1317" i="17"/>
  <c r="Q1317" i="17"/>
  <c r="N1318" i="17"/>
  <c r="O1318" i="17"/>
  <c r="P1318" i="17"/>
  <c r="Q1318" i="17"/>
  <c r="N1319" i="17"/>
  <c r="O1319" i="17"/>
  <c r="P1319" i="17"/>
  <c r="Q1319" i="17"/>
  <c r="N1320" i="17"/>
  <c r="O1320" i="17"/>
  <c r="P1320" i="17"/>
  <c r="Q1320" i="17"/>
  <c r="N1321" i="17"/>
  <c r="O1321" i="17"/>
  <c r="P1321" i="17"/>
  <c r="Q1321" i="17"/>
  <c r="N1322" i="17"/>
  <c r="O1322" i="17"/>
  <c r="P1322" i="17"/>
  <c r="Q1322" i="17"/>
  <c r="N1323" i="17"/>
  <c r="O1323" i="17"/>
  <c r="P1323" i="17"/>
  <c r="Q1323" i="17"/>
  <c r="N1324" i="17"/>
  <c r="O1324" i="17"/>
  <c r="P1324" i="17"/>
  <c r="Q1324" i="17"/>
  <c r="N1325" i="17"/>
  <c r="O1325" i="17"/>
  <c r="P1325" i="17"/>
  <c r="Q1325" i="17"/>
  <c r="N1326" i="17"/>
  <c r="O1326" i="17"/>
  <c r="P1326" i="17"/>
  <c r="Q1326" i="17"/>
  <c r="N1327" i="17"/>
  <c r="O1327" i="17"/>
  <c r="P1327" i="17"/>
  <c r="Q1327" i="17"/>
  <c r="N1328" i="17"/>
  <c r="O1328" i="17"/>
  <c r="P1328" i="17"/>
  <c r="Q1328" i="17"/>
  <c r="N1329" i="17"/>
  <c r="O1329" i="17"/>
  <c r="P1329" i="17"/>
  <c r="Q1329" i="17"/>
  <c r="N1330" i="17"/>
  <c r="O1330" i="17"/>
  <c r="P1330" i="17"/>
  <c r="Q1330" i="17"/>
  <c r="N1331" i="17"/>
  <c r="O1331" i="17"/>
  <c r="P1331" i="17"/>
  <c r="Q1331" i="17"/>
  <c r="N1332" i="17"/>
  <c r="O1332" i="17"/>
  <c r="P1332" i="17"/>
  <c r="Q1332" i="17"/>
  <c r="N1333" i="17"/>
  <c r="O1333" i="17"/>
  <c r="P1333" i="17"/>
  <c r="Q1333" i="17"/>
  <c r="N1334" i="17"/>
  <c r="O1334" i="17"/>
  <c r="P1334" i="17"/>
  <c r="Q1334" i="17"/>
  <c r="N1335" i="17"/>
  <c r="O1335" i="17"/>
  <c r="P1335" i="17"/>
  <c r="Q1335" i="17"/>
  <c r="N1336" i="17"/>
  <c r="O1336" i="17"/>
  <c r="P1336" i="17"/>
  <c r="Q1336" i="17"/>
  <c r="N1337" i="17"/>
  <c r="O1337" i="17"/>
  <c r="P1337" i="17"/>
  <c r="Q1337" i="17"/>
  <c r="N1338" i="17"/>
  <c r="O1338" i="17"/>
  <c r="P1338" i="17"/>
  <c r="Q1338" i="17"/>
  <c r="N1339" i="17"/>
  <c r="O1339" i="17"/>
  <c r="P1339" i="17"/>
  <c r="Q1339" i="17"/>
  <c r="N1340" i="17"/>
  <c r="O1340" i="17"/>
  <c r="P1340" i="17"/>
  <c r="Q1340" i="17"/>
  <c r="N1341" i="17"/>
  <c r="O1341" i="17"/>
  <c r="P1341" i="17"/>
  <c r="Q1341" i="17"/>
  <c r="N1342" i="17"/>
  <c r="O1342" i="17"/>
  <c r="P1342" i="17"/>
  <c r="Q1342" i="17"/>
  <c r="N1343" i="17"/>
  <c r="O1343" i="17"/>
  <c r="P1343" i="17"/>
  <c r="Q1343" i="17"/>
  <c r="N1344" i="17"/>
  <c r="O1344" i="17"/>
  <c r="P1344" i="17"/>
  <c r="Q1344" i="17"/>
  <c r="N1345" i="17"/>
  <c r="O1345" i="17"/>
  <c r="P1345" i="17"/>
  <c r="Q1345" i="17"/>
  <c r="N1346" i="17"/>
  <c r="O1346" i="17"/>
  <c r="P1346" i="17"/>
  <c r="Q1346" i="17"/>
  <c r="N1347" i="17"/>
  <c r="O1347" i="17"/>
  <c r="P1347" i="17"/>
  <c r="Q1347" i="17"/>
  <c r="N1348" i="17"/>
  <c r="O1348" i="17"/>
  <c r="P1348" i="17"/>
  <c r="Q1348" i="17"/>
  <c r="N1349" i="17"/>
  <c r="O1349" i="17"/>
  <c r="P1349" i="17"/>
  <c r="Q1349" i="17"/>
  <c r="N1350" i="17"/>
  <c r="O1350" i="17"/>
  <c r="P1350" i="17"/>
  <c r="Q1350" i="17"/>
  <c r="N1351" i="17"/>
  <c r="O1351" i="17"/>
  <c r="P1351" i="17"/>
  <c r="Q1351" i="17"/>
  <c r="N1352" i="17"/>
  <c r="O1352" i="17"/>
  <c r="P1352" i="17"/>
  <c r="Q1352" i="17"/>
  <c r="N1353" i="17"/>
  <c r="O1353" i="17"/>
  <c r="P1353" i="17"/>
  <c r="Q1353" i="17"/>
  <c r="N1355" i="17"/>
  <c r="O1355" i="17"/>
  <c r="P1355" i="17"/>
  <c r="Q1355" i="17"/>
  <c r="N1356" i="17"/>
  <c r="O1356" i="17"/>
  <c r="P1356" i="17"/>
  <c r="Q1356" i="17"/>
  <c r="N1357" i="17"/>
  <c r="O1357" i="17"/>
  <c r="P1357" i="17"/>
  <c r="Q1357" i="17"/>
  <c r="N1358" i="17"/>
  <c r="O1358" i="17"/>
  <c r="P1358" i="17"/>
  <c r="Q1358" i="17"/>
  <c r="N1359" i="17"/>
  <c r="O1359" i="17"/>
  <c r="P1359" i="17"/>
  <c r="Q1359" i="17"/>
  <c r="N1360" i="17"/>
  <c r="O1360" i="17"/>
  <c r="P1360" i="17"/>
  <c r="Q1360" i="17"/>
  <c r="N1361" i="17"/>
  <c r="O1361" i="17"/>
  <c r="P1361" i="17"/>
  <c r="Q1361" i="17"/>
  <c r="N1362" i="17"/>
  <c r="O1362" i="17"/>
  <c r="P1362" i="17"/>
  <c r="Q1362" i="17"/>
  <c r="N1363" i="17"/>
  <c r="O1363" i="17"/>
  <c r="P1363" i="17"/>
  <c r="Q1363" i="17"/>
  <c r="N1364" i="17"/>
  <c r="O1364" i="17"/>
  <c r="P1364" i="17"/>
  <c r="Q1364" i="17"/>
  <c r="N1365" i="17"/>
  <c r="O1365" i="17"/>
  <c r="P1365" i="17"/>
  <c r="Q1365" i="17"/>
  <c r="N1366" i="17"/>
  <c r="O1366" i="17"/>
  <c r="P1366" i="17"/>
  <c r="Q1366" i="17"/>
  <c r="N1367" i="17"/>
  <c r="O1367" i="17"/>
  <c r="P1367" i="17"/>
  <c r="Q1367" i="17"/>
  <c r="N1368" i="17"/>
  <c r="O1368" i="17"/>
  <c r="P1368" i="17"/>
  <c r="Q1368" i="17"/>
  <c r="N1369" i="17"/>
  <c r="O1369" i="17"/>
  <c r="P1369" i="17"/>
  <c r="Q1369" i="17"/>
  <c r="N1370" i="17"/>
  <c r="O1370" i="17"/>
  <c r="P1370" i="17"/>
  <c r="Q1370" i="17"/>
  <c r="N1371" i="17"/>
  <c r="O1371" i="17"/>
  <c r="P1371" i="17"/>
  <c r="Q1371" i="17"/>
  <c r="N1372" i="17"/>
  <c r="O1372" i="17"/>
  <c r="P1372" i="17"/>
  <c r="Q1372" i="17"/>
  <c r="N1373" i="17"/>
  <c r="O1373" i="17"/>
  <c r="P1373" i="17"/>
  <c r="Q1373" i="17"/>
  <c r="N1374" i="17"/>
  <c r="O1374" i="17"/>
  <c r="P1374" i="17"/>
  <c r="Q1374" i="17"/>
  <c r="N1375" i="17"/>
  <c r="O1375" i="17"/>
  <c r="P1375" i="17"/>
  <c r="Q1375" i="17"/>
  <c r="N1376" i="17"/>
  <c r="O1376" i="17"/>
  <c r="P1376" i="17"/>
  <c r="Q1376" i="17"/>
  <c r="N1377" i="17"/>
  <c r="O1377" i="17"/>
  <c r="P1377" i="17"/>
  <c r="Q1377" i="17"/>
  <c r="N1378" i="17"/>
  <c r="O1378" i="17"/>
  <c r="P1378" i="17"/>
  <c r="Q1378" i="17"/>
  <c r="N1379" i="17"/>
  <c r="O1379" i="17"/>
  <c r="P1379" i="17"/>
  <c r="Q1379" i="17"/>
  <c r="N1380" i="17"/>
  <c r="O1380" i="17"/>
  <c r="P1380" i="17"/>
  <c r="Q1380" i="17"/>
  <c r="N1381" i="17"/>
  <c r="O1381" i="17"/>
  <c r="P1381" i="17"/>
  <c r="Q1381" i="17"/>
  <c r="N1382" i="17"/>
  <c r="O1382" i="17"/>
  <c r="P1382" i="17"/>
  <c r="Q1382" i="17"/>
  <c r="N1383" i="17"/>
  <c r="O1383" i="17"/>
  <c r="P1383" i="17"/>
  <c r="Q1383" i="17"/>
  <c r="N1384" i="17"/>
  <c r="O1384" i="17"/>
  <c r="P1384" i="17"/>
  <c r="Q1384" i="17"/>
  <c r="N1385" i="17"/>
  <c r="O1385" i="17"/>
  <c r="P1385" i="17"/>
  <c r="Q1385" i="17"/>
  <c r="N1386" i="17"/>
  <c r="O1386" i="17"/>
  <c r="P1386" i="17"/>
  <c r="Q1386" i="17"/>
  <c r="N1387" i="17"/>
  <c r="O1387" i="17"/>
  <c r="P1387" i="17"/>
  <c r="Q1387" i="17"/>
  <c r="N1388" i="17"/>
  <c r="O1388" i="17"/>
  <c r="P1388" i="17"/>
  <c r="Q1388" i="17"/>
  <c r="N1389" i="17"/>
  <c r="O1389" i="17"/>
  <c r="P1389" i="17"/>
  <c r="Q1389" i="17"/>
  <c r="N1390" i="17"/>
  <c r="O1390" i="17"/>
  <c r="P1390" i="17"/>
  <c r="Q1390" i="17"/>
  <c r="N1391" i="17"/>
  <c r="O1391" i="17"/>
  <c r="P1391" i="17"/>
  <c r="Q1391" i="17"/>
  <c r="N1392" i="17"/>
  <c r="O1392" i="17"/>
  <c r="P1392" i="17"/>
  <c r="Q1392" i="17"/>
  <c r="N1393" i="17"/>
  <c r="O1393" i="17"/>
  <c r="P1393" i="17"/>
  <c r="Q1393" i="17"/>
  <c r="N1394" i="17"/>
  <c r="O1394" i="17"/>
  <c r="P1394" i="17"/>
  <c r="Q1394" i="17"/>
  <c r="N1396" i="17"/>
  <c r="O1396" i="17"/>
  <c r="P1396" i="17"/>
  <c r="Q1396" i="17"/>
  <c r="N1397" i="17"/>
  <c r="O1397" i="17"/>
  <c r="P1397" i="17"/>
  <c r="Q1397" i="17"/>
  <c r="N1398" i="17"/>
  <c r="O1398" i="17"/>
  <c r="P1398" i="17"/>
  <c r="Q1398" i="17"/>
  <c r="N1399" i="17"/>
  <c r="O1399" i="17"/>
  <c r="P1399" i="17"/>
  <c r="Q1399" i="17"/>
  <c r="N1400" i="17"/>
  <c r="O1400" i="17"/>
  <c r="P1400" i="17"/>
  <c r="Q1400" i="17"/>
  <c r="N1401" i="17"/>
  <c r="O1401" i="17"/>
  <c r="P1401" i="17"/>
  <c r="Q1401" i="17"/>
  <c r="N1402" i="17"/>
  <c r="O1402" i="17"/>
  <c r="P1402" i="17"/>
  <c r="Q1402" i="17"/>
  <c r="N1403" i="17"/>
  <c r="O1403" i="17"/>
  <c r="P1403" i="17"/>
  <c r="Q1403" i="17"/>
  <c r="N1404" i="17"/>
  <c r="O1404" i="17"/>
  <c r="P1404" i="17"/>
  <c r="Q1404" i="17"/>
  <c r="N1405" i="17"/>
  <c r="O1405" i="17"/>
  <c r="P1405" i="17"/>
  <c r="Q1405" i="17"/>
  <c r="N1406" i="17"/>
  <c r="O1406" i="17"/>
  <c r="P1406" i="17"/>
  <c r="Q1406" i="17"/>
  <c r="N1407" i="17"/>
  <c r="O1407" i="17"/>
  <c r="P1407" i="17"/>
  <c r="Q1407" i="17"/>
  <c r="N1408" i="17"/>
  <c r="O1408" i="17"/>
  <c r="P1408" i="17"/>
  <c r="Q1408" i="17"/>
  <c r="N1409" i="17"/>
  <c r="O1409" i="17"/>
  <c r="P1409" i="17"/>
  <c r="Q1409" i="17"/>
  <c r="N1410" i="17"/>
  <c r="O1410" i="17"/>
  <c r="P1410" i="17"/>
  <c r="Q1410" i="17"/>
  <c r="N1411" i="17"/>
  <c r="O1411" i="17"/>
  <c r="P1411" i="17"/>
  <c r="Q1411" i="17"/>
  <c r="N1412" i="17"/>
  <c r="O1412" i="17"/>
  <c r="P1412" i="17"/>
  <c r="Q1412" i="17"/>
  <c r="N1413" i="17"/>
  <c r="O1413" i="17"/>
  <c r="P1413" i="17"/>
  <c r="Q1413" i="17"/>
  <c r="N1414" i="17"/>
  <c r="O1414" i="17"/>
  <c r="P1414" i="17"/>
  <c r="Q1414" i="17"/>
  <c r="N1415" i="17"/>
  <c r="O1415" i="17"/>
  <c r="P1415" i="17"/>
  <c r="Q1415" i="17"/>
  <c r="N1416" i="17"/>
  <c r="O1416" i="17"/>
  <c r="P1416" i="17"/>
  <c r="Q1416" i="17"/>
  <c r="N1417" i="17"/>
  <c r="O1417" i="17"/>
  <c r="P1417" i="17"/>
  <c r="Q1417" i="17"/>
  <c r="N1418" i="17"/>
  <c r="O1418" i="17"/>
  <c r="P1418" i="17"/>
  <c r="Q1418" i="17"/>
  <c r="N1419" i="17"/>
  <c r="O1419" i="17"/>
  <c r="P1419" i="17"/>
  <c r="Q1419" i="17"/>
  <c r="N1420" i="17"/>
  <c r="O1420" i="17"/>
  <c r="P1420" i="17"/>
  <c r="Q1420" i="17"/>
  <c r="N1421" i="17"/>
  <c r="O1421" i="17"/>
  <c r="P1421" i="17"/>
  <c r="Q1421" i="17"/>
  <c r="N1422" i="17"/>
  <c r="O1422" i="17"/>
  <c r="P1422" i="17"/>
  <c r="Q1422" i="17"/>
  <c r="N1423" i="17"/>
  <c r="O1423" i="17"/>
  <c r="P1423" i="17"/>
  <c r="Q1423" i="17"/>
  <c r="N1424" i="17"/>
  <c r="O1424" i="17"/>
  <c r="P1424" i="17"/>
  <c r="Q1424" i="17"/>
  <c r="N1425" i="17"/>
  <c r="O1425" i="17"/>
  <c r="P1425" i="17"/>
  <c r="Q1425" i="17"/>
  <c r="N1426" i="17"/>
  <c r="O1426" i="17"/>
  <c r="P1426" i="17"/>
  <c r="Q1426" i="17"/>
  <c r="N1427" i="17"/>
  <c r="O1427" i="17"/>
  <c r="P1427" i="17"/>
  <c r="Q1427" i="17"/>
  <c r="N1428" i="17"/>
  <c r="O1428" i="17"/>
  <c r="P1428" i="17"/>
  <c r="Q1428" i="17"/>
  <c r="N1429" i="17"/>
  <c r="O1429" i="17"/>
  <c r="P1429" i="17"/>
  <c r="Q1429" i="17"/>
  <c r="N1430" i="17"/>
  <c r="O1430" i="17"/>
  <c r="P1430" i="17"/>
  <c r="Q1430" i="17"/>
  <c r="N1431" i="17"/>
  <c r="O1431" i="17"/>
  <c r="P1431" i="17"/>
  <c r="Q1431" i="17"/>
  <c r="N1432" i="17"/>
  <c r="O1432" i="17"/>
  <c r="P1432" i="17"/>
  <c r="Q1432" i="17"/>
  <c r="N1433" i="17"/>
  <c r="O1433" i="17"/>
  <c r="P1433" i="17"/>
  <c r="Q1433" i="17"/>
  <c r="N1434" i="17"/>
  <c r="O1434" i="17"/>
  <c r="P1434" i="17"/>
  <c r="Q1434" i="17"/>
  <c r="N1435" i="17"/>
  <c r="O1435" i="17"/>
  <c r="P1435" i="17"/>
  <c r="Q1435" i="17"/>
  <c r="N1437" i="17"/>
  <c r="O1437" i="17"/>
  <c r="P1437" i="17"/>
  <c r="Q1437" i="17"/>
  <c r="N1438" i="17"/>
  <c r="O1438" i="17"/>
  <c r="P1438" i="17"/>
  <c r="Q1438" i="17"/>
  <c r="N1439" i="17"/>
  <c r="O1439" i="17"/>
  <c r="P1439" i="17"/>
  <c r="Q1439" i="17"/>
  <c r="N1440" i="17"/>
  <c r="O1440" i="17"/>
  <c r="P1440" i="17"/>
  <c r="Q1440" i="17"/>
  <c r="N1441" i="17"/>
  <c r="O1441" i="17"/>
  <c r="P1441" i="17"/>
  <c r="Q1441" i="17"/>
  <c r="N1442" i="17"/>
  <c r="O1442" i="17"/>
  <c r="P1442" i="17"/>
  <c r="Q1442" i="17"/>
  <c r="N1443" i="17"/>
  <c r="O1443" i="17"/>
  <c r="P1443" i="17"/>
  <c r="Q1443" i="17"/>
  <c r="N1444" i="17"/>
  <c r="O1444" i="17"/>
  <c r="P1444" i="17"/>
  <c r="Q1444" i="17"/>
  <c r="N1445" i="17"/>
  <c r="O1445" i="17"/>
  <c r="P1445" i="17"/>
  <c r="Q1445" i="17"/>
  <c r="N1446" i="17"/>
  <c r="O1446" i="17"/>
  <c r="P1446" i="17"/>
  <c r="Q1446" i="17"/>
  <c r="N1447" i="17"/>
  <c r="O1447" i="17"/>
  <c r="P1447" i="17"/>
  <c r="Q1447" i="17"/>
  <c r="N1448" i="17"/>
  <c r="O1448" i="17"/>
  <c r="P1448" i="17"/>
  <c r="Q1448" i="17"/>
  <c r="N1449" i="17"/>
  <c r="O1449" i="17"/>
  <c r="P1449" i="17"/>
  <c r="Q1449" i="17"/>
  <c r="N1450" i="17"/>
  <c r="O1450" i="17"/>
  <c r="P1450" i="17"/>
  <c r="Q1450" i="17"/>
  <c r="N1451" i="17"/>
  <c r="O1451" i="17"/>
  <c r="P1451" i="17"/>
  <c r="Q1451" i="17"/>
  <c r="N1452" i="17"/>
  <c r="O1452" i="17"/>
  <c r="P1452" i="17"/>
  <c r="Q1452" i="17"/>
  <c r="N1453" i="17"/>
  <c r="O1453" i="17"/>
  <c r="P1453" i="17"/>
  <c r="Q1453" i="17"/>
  <c r="N1454" i="17"/>
  <c r="O1454" i="17"/>
  <c r="P1454" i="17"/>
  <c r="Q1454" i="17"/>
  <c r="N1455" i="17"/>
  <c r="O1455" i="17"/>
  <c r="P1455" i="17"/>
  <c r="Q1455" i="17"/>
  <c r="N1456" i="17"/>
  <c r="O1456" i="17"/>
  <c r="P1456" i="17"/>
  <c r="Q1456" i="17"/>
  <c r="N1457" i="17"/>
  <c r="O1457" i="17"/>
  <c r="P1457" i="17"/>
  <c r="Q1457" i="17"/>
  <c r="N1458" i="17"/>
  <c r="O1458" i="17"/>
  <c r="P1458" i="17"/>
  <c r="Q1458" i="17"/>
  <c r="N1459" i="17"/>
  <c r="O1459" i="17"/>
  <c r="P1459" i="17"/>
  <c r="Q1459" i="17"/>
  <c r="N1460" i="17"/>
  <c r="O1460" i="17"/>
  <c r="P1460" i="17"/>
  <c r="Q1460" i="17"/>
  <c r="N1461" i="17"/>
  <c r="O1461" i="17"/>
  <c r="P1461" i="17"/>
  <c r="Q1461" i="17"/>
  <c r="N1462" i="17"/>
  <c r="O1462" i="17"/>
  <c r="P1462" i="17"/>
  <c r="Q1462" i="17"/>
  <c r="N1463" i="17"/>
  <c r="O1463" i="17"/>
  <c r="P1463" i="17"/>
  <c r="Q1463" i="17"/>
  <c r="N1464" i="17"/>
  <c r="O1464" i="17"/>
  <c r="P1464" i="17"/>
  <c r="Q1464" i="17"/>
  <c r="N1465" i="17"/>
  <c r="O1465" i="17"/>
  <c r="P1465" i="17"/>
  <c r="Q1465" i="17"/>
  <c r="N1466" i="17"/>
  <c r="O1466" i="17"/>
  <c r="P1466" i="17"/>
  <c r="Q1466" i="17"/>
  <c r="N1467" i="17"/>
  <c r="O1467" i="17"/>
  <c r="P1467" i="17"/>
  <c r="Q1467" i="17"/>
  <c r="N1468" i="17"/>
  <c r="O1468" i="17"/>
  <c r="P1468" i="17"/>
  <c r="Q1468" i="17"/>
  <c r="N1469" i="17"/>
  <c r="O1469" i="17"/>
  <c r="P1469" i="17"/>
  <c r="Q1469" i="17"/>
  <c r="N1470" i="17"/>
  <c r="O1470" i="17"/>
  <c r="P1470" i="17"/>
  <c r="Q1470" i="17"/>
  <c r="N1471" i="17"/>
  <c r="O1471" i="17"/>
  <c r="P1471" i="17"/>
  <c r="Q1471" i="17"/>
  <c r="N1472" i="17"/>
  <c r="O1472" i="17"/>
  <c r="P1472" i="17"/>
  <c r="Q1472" i="17"/>
  <c r="N1473" i="17"/>
  <c r="O1473" i="17"/>
  <c r="P1473" i="17"/>
  <c r="Q1473" i="17"/>
  <c r="N1474" i="17"/>
  <c r="O1474" i="17"/>
  <c r="P1474" i="17"/>
  <c r="Q1474" i="17"/>
  <c r="N1475" i="17"/>
  <c r="O1475" i="17"/>
  <c r="P1475" i="17"/>
  <c r="Q1475" i="17"/>
  <c r="N1476" i="17"/>
  <c r="O1476" i="17"/>
  <c r="P1476" i="17"/>
  <c r="Q1476" i="17"/>
  <c r="N1478" i="17"/>
  <c r="O1478" i="17"/>
  <c r="P1478" i="17"/>
  <c r="Q1478" i="17"/>
  <c r="N1479" i="17"/>
  <c r="O1479" i="17"/>
  <c r="P1479" i="17"/>
  <c r="Q1479" i="17"/>
  <c r="N1480" i="17"/>
  <c r="O1480" i="17"/>
  <c r="P1480" i="17"/>
  <c r="Q1480" i="17"/>
  <c r="N1481" i="17"/>
  <c r="O1481" i="17"/>
  <c r="P1481" i="17"/>
  <c r="Q1481" i="17"/>
  <c r="N1482" i="17"/>
  <c r="O1482" i="17"/>
  <c r="P1482" i="17"/>
  <c r="Q1482" i="17"/>
  <c r="N1483" i="17"/>
  <c r="O1483" i="17"/>
  <c r="P1483" i="17"/>
  <c r="Q1483" i="17"/>
  <c r="N1484" i="17"/>
  <c r="O1484" i="17"/>
  <c r="P1484" i="17"/>
  <c r="Q1484" i="17"/>
  <c r="N1485" i="17"/>
  <c r="O1485" i="17"/>
  <c r="P1485" i="17"/>
  <c r="Q1485" i="17"/>
  <c r="N1486" i="17"/>
  <c r="O1486" i="17"/>
  <c r="P1486" i="17"/>
  <c r="Q1486" i="17"/>
  <c r="N1487" i="17"/>
  <c r="O1487" i="17"/>
  <c r="P1487" i="17"/>
  <c r="Q1487" i="17"/>
  <c r="N1488" i="17"/>
  <c r="O1488" i="17"/>
  <c r="P1488" i="17"/>
  <c r="Q1488" i="17"/>
  <c r="N1489" i="17"/>
  <c r="O1489" i="17"/>
  <c r="P1489" i="17"/>
  <c r="Q1489" i="17"/>
  <c r="N1490" i="17"/>
  <c r="O1490" i="17"/>
  <c r="P1490" i="17"/>
  <c r="Q1490" i="17"/>
  <c r="N1491" i="17"/>
  <c r="O1491" i="17"/>
  <c r="P1491" i="17"/>
  <c r="Q1491" i="17"/>
  <c r="N1492" i="17"/>
  <c r="O1492" i="17"/>
  <c r="P1492" i="17"/>
  <c r="Q1492" i="17"/>
  <c r="N1493" i="17"/>
  <c r="O1493" i="17"/>
  <c r="P1493" i="17"/>
  <c r="Q1493" i="17"/>
  <c r="N1494" i="17"/>
  <c r="O1494" i="17"/>
  <c r="P1494" i="17"/>
  <c r="Q1494" i="17"/>
  <c r="N1495" i="17"/>
  <c r="O1495" i="17"/>
  <c r="P1495" i="17"/>
  <c r="Q1495" i="17"/>
  <c r="N1496" i="17"/>
  <c r="O1496" i="17"/>
  <c r="P1496" i="17"/>
  <c r="Q1496" i="17"/>
  <c r="N1497" i="17"/>
  <c r="O1497" i="17"/>
  <c r="P1497" i="17"/>
  <c r="Q1497" i="17"/>
  <c r="N1498" i="17"/>
  <c r="O1498" i="17"/>
  <c r="P1498" i="17"/>
  <c r="Q1498" i="17"/>
  <c r="N1499" i="17"/>
  <c r="O1499" i="17"/>
  <c r="P1499" i="17"/>
  <c r="Q1499" i="17"/>
  <c r="N1500" i="17"/>
  <c r="O1500" i="17"/>
  <c r="P1500" i="17"/>
  <c r="Q1500" i="17"/>
  <c r="N1501" i="17"/>
  <c r="O1501" i="17"/>
  <c r="P1501" i="17"/>
  <c r="Q1501" i="17"/>
  <c r="N1502" i="17"/>
  <c r="O1502" i="17"/>
  <c r="P1502" i="17"/>
  <c r="Q1502" i="17"/>
  <c r="N1503" i="17"/>
  <c r="O1503" i="17"/>
  <c r="P1503" i="17"/>
  <c r="Q1503" i="17"/>
  <c r="N1504" i="17"/>
  <c r="O1504" i="17"/>
  <c r="P1504" i="17"/>
  <c r="Q1504" i="17"/>
  <c r="N1505" i="17"/>
  <c r="O1505" i="17"/>
  <c r="P1505" i="17"/>
  <c r="Q1505" i="17"/>
  <c r="N1506" i="17"/>
  <c r="O1506" i="17"/>
  <c r="P1506" i="17"/>
  <c r="Q1506" i="17"/>
  <c r="N1507" i="17"/>
  <c r="O1507" i="17"/>
  <c r="P1507" i="17"/>
  <c r="Q1507" i="17"/>
  <c r="N1508" i="17"/>
  <c r="O1508" i="17"/>
  <c r="P1508" i="17"/>
  <c r="Q1508" i="17"/>
  <c r="N1509" i="17"/>
  <c r="O1509" i="17"/>
  <c r="P1509" i="17"/>
  <c r="Q1509" i="17"/>
  <c r="N1510" i="17"/>
  <c r="O1510" i="17"/>
  <c r="P1510" i="17"/>
  <c r="Q1510" i="17"/>
  <c r="N1511" i="17"/>
  <c r="O1511" i="17"/>
  <c r="P1511" i="17"/>
  <c r="Q1511" i="17"/>
  <c r="N1512" i="17"/>
  <c r="O1512" i="17"/>
  <c r="P1512" i="17"/>
  <c r="Q1512" i="17"/>
  <c r="N1513" i="17"/>
  <c r="O1513" i="17"/>
  <c r="P1513" i="17"/>
  <c r="Q1513" i="17"/>
  <c r="N1514" i="17"/>
  <c r="O1514" i="17"/>
  <c r="P1514" i="17"/>
  <c r="Q1514" i="17"/>
  <c r="N1515" i="17"/>
  <c r="O1515" i="17"/>
  <c r="P1515" i="17"/>
  <c r="Q1515" i="17"/>
  <c r="N1516" i="17"/>
  <c r="O1516" i="17"/>
  <c r="P1516" i="17"/>
  <c r="Q1516" i="17"/>
  <c r="N1517" i="17"/>
  <c r="O1517" i="17"/>
  <c r="P1517" i="17"/>
  <c r="Q1517" i="17"/>
  <c r="N1519" i="17"/>
  <c r="O1519" i="17"/>
  <c r="P1519" i="17"/>
  <c r="Q1519" i="17"/>
  <c r="N1520" i="17"/>
  <c r="O1520" i="17"/>
  <c r="P1520" i="17"/>
  <c r="Q1520" i="17"/>
  <c r="N1521" i="17"/>
  <c r="O1521" i="17"/>
  <c r="P1521" i="17"/>
  <c r="Q1521" i="17"/>
  <c r="N1522" i="17"/>
  <c r="O1522" i="17"/>
  <c r="P1522" i="17"/>
  <c r="Q1522" i="17"/>
  <c r="N1523" i="17"/>
  <c r="O1523" i="17"/>
  <c r="P1523" i="17"/>
  <c r="Q1523" i="17"/>
  <c r="N1524" i="17"/>
  <c r="O1524" i="17"/>
  <c r="P1524" i="17"/>
  <c r="Q1524" i="17"/>
  <c r="N1525" i="17"/>
  <c r="O1525" i="17"/>
  <c r="P1525" i="17"/>
  <c r="Q1525" i="17"/>
  <c r="N1526" i="17"/>
  <c r="O1526" i="17"/>
  <c r="P1526" i="17"/>
  <c r="Q1526" i="17"/>
  <c r="N1527" i="17"/>
  <c r="O1527" i="17"/>
  <c r="P1527" i="17"/>
  <c r="Q1527" i="17"/>
  <c r="N1528" i="17"/>
  <c r="O1528" i="17"/>
  <c r="P1528" i="17"/>
  <c r="Q1528" i="17"/>
  <c r="N1529" i="17"/>
  <c r="O1529" i="17"/>
  <c r="P1529" i="17"/>
  <c r="Q1529" i="17"/>
  <c r="N1530" i="17"/>
  <c r="O1530" i="17"/>
  <c r="P1530" i="17"/>
  <c r="Q1530" i="17"/>
  <c r="N1531" i="17"/>
  <c r="O1531" i="17"/>
  <c r="P1531" i="17"/>
  <c r="Q1531" i="17"/>
  <c r="N1532" i="17"/>
  <c r="O1532" i="17"/>
  <c r="P1532" i="17"/>
  <c r="Q1532" i="17"/>
  <c r="N1533" i="17"/>
  <c r="O1533" i="17"/>
  <c r="P1533" i="17"/>
  <c r="Q1533" i="17"/>
  <c r="N1534" i="17"/>
  <c r="O1534" i="17"/>
  <c r="P1534" i="17"/>
  <c r="Q1534" i="17"/>
  <c r="N1535" i="17"/>
  <c r="O1535" i="17"/>
  <c r="P1535" i="17"/>
  <c r="Q1535" i="17"/>
  <c r="N1536" i="17"/>
  <c r="O1536" i="17"/>
  <c r="P1536" i="17"/>
  <c r="Q1536" i="17"/>
  <c r="N1537" i="17"/>
  <c r="O1537" i="17"/>
  <c r="P1537" i="17"/>
  <c r="Q1537" i="17"/>
  <c r="N1538" i="17"/>
  <c r="O1538" i="17"/>
  <c r="P1538" i="17"/>
  <c r="Q1538" i="17"/>
  <c r="N1539" i="17"/>
  <c r="O1539" i="17"/>
  <c r="P1539" i="17"/>
  <c r="Q1539" i="17"/>
  <c r="N1540" i="17"/>
  <c r="O1540" i="17"/>
  <c r="P1540" i="17"/>
  <c r="Q1540" i="17"/>
  <c r="N1541" i="17"/>
  <c r="O1541" i="17"/>
  <c r="P1541" i="17"/>
  <c r="Q1541" i="17"/>
  <c r="N1542" i="17"/>
  <c r="O1542" i="17"/>
  <c r="P1542" i="17"/>
  <c r="Q1542" i="17"/>
  <c r="N1543" i="17"/>
  <c r="O1543" i="17"/>
  <c r="P1543" i="17"/>
  <c r="Q1543" i="17"/>
  <c r="N1544" i="17"/>
  <c r="O1544" i="17"/>
  <c r="P1544" i="17"/>
  <c r="Q1544" i="17"/>
  <c r="N1545" i="17"/>
  <c r="O1545" i="17"/>
  <c r="P1545" i="17"/>
  <c r="Q1545" i="17"/>
  <c r="N1546" i="17"/>
  <c r="O1546" i="17"/>
  <c r="P1546" i="17"/>
  <c r="Q1546" i="17"/>
  <c r="N1547" i="17"/>
  <c r="O1547" i="17"/>
  <c r="P1547" i="17"/>
  <c r="Q1547" i="17"/>
  <c r="N1548" i="17"/>
  <c r="O1548" i="17"/>
  <c r="P1548" i="17"/>
  <c r="Q1548" i="17"/>
  <c r="N1549" i="17"/>
  <c r="O1549" i="17"/>
  <c r="P1549" i="17"/>
  <c r="Q1549" i="17"/>
  <c r="N1550" i="17"/>
  <c r="O1550" i="17"/>
  <c r="P1550" i="17"/>
  <c r="Q1550" i="17"/>
  <c r="N1551" i="17"/>
  <c r="O1551" i="17"/>
  <c r="P1551" i="17"/>
  <c r="Q1551" i="17"/>
  <c r="N1552" i="17"/>
  <c r="O1552" i="17"/>
  <c r="P1552" i="17"/>
  <c r="Q1552" i="17"/>
  <c r="N1553" i="17"/>
  <c r="O1553" i="17"/>
  <c r="P1553" i="17"/>
  <c r="Q1553" i="17"/>
  <c r="N1554" i="17"/>
  <c r="O1554" i="17"/>
  <c r="P1554" i="17"/>
  <c r="Q1554" i="17"/>
  <c r="N1555" i="17"/>
  <c r="O1555" i="17"/>
  <c r="P1555" i="17"/>
  <c r="Q1555" i="17"/>
  <c r="N1556" i="17"/>
  <c r="O1556" i="17"/>
  <c r="P1556" i="17"/>
  <c r="Q1556" i="17"/>
  <c r="N1557" i="17"/>
  <c r="O1557" i="17"/>
  <c r="P1557" i="17"/>
  <c r="Q1557" i="17"/>
  <c r="N1558" i="17"/>
  <c r="O1558" i="17"/>
  <c r="P1558" i="17"/>
  <c r="Q1558" i="17"/>
  <c r="N1560" i="17"/>
  <c r="O1560" i="17"/>
  <c r="P1560" i="17"/>
  <c r="Q1560" i="17"/>
  <c r="N1561" i="17"/>
  <c r="O1561" i="17"/>
  <c r="P1561" i="17"/>
  <c r="Q1561" i="17"/>
  <c r="N1562" i="17"/>
  <c r="O1562" i="17"/>
  <c r="P1562" i="17"/>
  <c r="Q1562" i="17"/>
  <c r="N1563" i="17"/>
  <c r="O1563" i="17"/>
  <c r="P1563" i="17"/>
  <c r="Q1563" i="17"/>
  <c r="N1564" i="17"/>
  <c r="O1564" i="17"/>
  <c r="P1564" i="17"/>
  <c r="Q1564" i="17"/>
  <c r="N1565" i="17"/>
  <c r="O1565" i="17"/>
  <c r="P1565" i="17"/>
  <c r="Q1565" i="17"/>
  <c r="N1566" i="17"/>
  <c r="O1566" i="17"/>
  <c r="P1566" i="17"/>
  <c r="Q1566" i="17"/>
  <c r="N1567" i="17"/>
  <c r="O1567" i="17"/>
  <c r="P1567" i="17"/>
  <c r="Q1567" i="17"/>
  <c r="N1568" i="17"/>
  <c r="O1568" i="17"/>
  <c r="P1568" i="17"/>
  <c r="Q1568" i="17"/>
  <c r="N1569" i="17"/>
  <c r="O1569" i="17"/>
  <c r="P1569" i="17"/>
  <c r="Q1569" i="17"/>
  <c r="N1570" i="17"/>
  <c r="O1570" i="17"/>
  <c r="P1570" i="17"/>
  <c r="Q1570" i="17"/>
  <c r="N1571" i="17"/>
  <c r="O1571" i="17"/>
  <c r="P1571" i="17"/>
  <c r="Q1571" i="17"/>
  <c r="N1572" i="17"/>
  <c r="O1572" i="17"/>
  <c r="P1572" i="17"/>
  <c r="Q1572" i="17"/>
  <c r="N1573" i="17"/>
  <c r="O1573" i="17"/>
  <c r="P1573" i="17"/>
  <c r="Q1573" i="17"/>
  <c r="N1574" i="17"/>
  <c r="O1574" i="17"/>
  <c r="P1574" i="17"/>
  <c r="Q1574" i="17"/>
  <c r="N1575" i="17"/>
  <c r="O1575" i="17"/>
  <c r="P1575" i="17"/>
  <c r="Q1575" i="17"/>
  <c r="N1576" i="17"/>
  <c r="O1576" i="17"/>
  <c r="P1576" i="17"/>
  <c r="Q1576" i="17"/>
  <c r="N1577" i="17"/>
  <c r="O1577" i="17"/>
  <c r="P1577" i="17"/>
  <c r="Q1577" i="17"/>
  <c r="N1578" i="17"/>
  <c r="O1578" i="17"/>
  <c r="P1578" i="17"/>
  <c r="Q1578" i="17"/>
  <c r="N1579" i="17"/>
  <c r="O1579" i="17"/>
  <c r="P1579" i="17"/>
  <c r="Q1579" i="17"/>
  <c r="N1580" i="17"/>
  <c r="O1580" i="17"/>
  <c r="P1580" i="17"/>
  <c r="Q1580" i="17"/>
  <c r="N1581" i="17"/>
  <c r="O1581" i="17"/>
  <c r="P1581" i="17"/>
  <c r="Q1581" i="17"/>
  <c r="N1582" i="17"/>
  <c r="O1582" i="17"/>
  <c r="P1582" i="17"/>
  <c r="Q1582" i="17"/>
  <c r="N1583" i="17"/>
  <c r="O1583" i="17"/>
  <c r="P1583" i="17"/>
  <c r="Q1583" i="17"/>
  <c r="N1584" i="17"/>
  <c r="O1584" i="17"/>
  <c r="P1584" i="17"/>
  <c r="Q1584" i="17"/>
  <c r="N1585" i="17"/>
  <c r="O1585" i="17"/>
  <c r="P1585" i="17"/>
  <c r="Q1585" i="17"/>
  <c r="N1586" i="17"/>
  <c r="O1586" i="17"/>
  <c r="P1586" i="17"/>
  <c r="Q1586" i="17"/>
  <c r="N1587" i="17"/>
  <c r="O1587" i="17"/>
  <c r="P1587" i="17"/>
  <c r="Q1587" i="17"/>
  <c r="N1588" i="17"/>
  <c r="O1588" i="17"/>
  <c r="P1588" i="17"/>
  <c r="Q1588" i="17"/>
  <c r="N1589" i="17"/>
  <c r="O1589" i="17"/>
  <c r="P1589" i="17"/>
  <c r="Q1589" i="17"/>
  <c r="N1590" i="17"/>
  <c r="O1590" i="17"/>
  <c r="P1590" i="17"/>
  <c r="Q1590" i="17"/>
  <c r="N1591" i="17"/>
  <c r="O1591" i="17"/>
  <c r="P1591" i="17"/>
  <c r="Q1591" i="17"/>
  <c r="N1592" i="17"/>
  <c r="O1592" i="17"/>
  <c r="P1592" i="17"/>
  <c r="Q1592" i="17"/>
  <c r="N1593" i="17"/>
  <c r="O1593" i="17"/>
  <c r="P1593" i="17"/>
  <c r="Q1593" i="17"/>
  <c r="N1594" i="17"/>
  <c r="O1594" i="17"/>
  <c r="P1594" i="17"/>
  <c r="Q1594" i="17"/>
  <c r="N1595" i="17"/>
  <c r="O1595" i="17"/>
  <c r="P1595" i="17"/>
  <c r="Q1595" i="17"/>
  <c r="N1596" i="17"/>
  <c r="O1596" i="17"/>
  <c r="P1596" i="17"/>
  <c r="Q1596" i="17"/>
  <c r="N1597" i="17"/>
  <c r="O1597" i="17"/>
  <c r="P1597" i="17"/>
  <c r="Q1597" i="17"/>
  <c r="N1598" i="17"/>
  <c r="O1598" i="17"/>
  <c r="P1598" i="17"/>
  <c r="Q1598" i="17"/>
  <c r="N1599" i="17"/>
  <c r="O1599" i="17"/>
  <c r="P1599" i="17"/>
  <c r="Q1599" i="17"/>
  <c r="N1601" i="17"/>
  <c r="O1601" i="17"/>
  <c r="P1601" i="17"/>
  <c r="Q1601" i="17"/>
  <c r="N1602" i="17"/>
  <c r="O1602" i="17"/>
  <c r="P1602" i="17"/>
  <c r="Q1602" i="17"/>
  <c r="N1603" i="17"/>
  <c r="O1603" i="17"/>
  <c r="P1603" i="17"/>
  <c r="Q1603" i="17"/>
  <c r="N1604" i="17"/>
  <c r="O1604" i="17"/>
  <c r="P1604" i="17"/>
  <c r="Q1604" i="17"/>
  <c r="N1605" i="17"/>
  <c r="O1605" i="17"/>
  <c r="P1605" i="17"/>
  <c r="Q1605" i="17"/>
  <c r="N1606" i="17"/>
  <c r="O1606" i="17"/>
  <c r="P1606" i="17"/>
  <c r="Q1606" i="17"/>
  <c r="N1607" i="17"/>
  <c r="O1607" i="17"/>
  <c r="P1607" i="17"/>
  <c r="Q1607" i="17"/>
  <c r="N1608" i="17"/>
  <c r="O1608" i="17"/>
  <c r="P1608" i="17"/>
  <c r="Q1608" i="17"/>
  <c r="N1609" i="17"/>
  <c r="O1609" i="17"/>
  <c r="P1609" i="17"/>
  <c r="Q1609" i="17"/>
  <c r="N1610" i="17"/>
  <c r="O1610" i="17"/>
  <c r="P1610" i="17"/>
  <c r="Q1610" i="17"/>
  <c r="N1611" i="17"/>
  <c r="O1611" i="17"/>
  <c r="P1611" i="17"/>
  <c r="Q1611" i="17"/>
  <c r="N1612" i="17"/>
  <c r="O1612" i="17"/>
  <c r="P1612" i="17"/>
  <c r="Q1612" i="17"/>
  <c r="N1613" i="17"/>
  <c r="O1613" i="17"/>
  <c r="P1613" i="17"/>
  <c r="Q1613" i="17"/>
  <c r="N1614" i="17"/>
  <c r="O1614" i="17"/>
  <c r="P1614" i="17"/>
  <c r="Q1614" i="17"/>
  <c r="N1615" i="17"/>
  <c r="O1615" i="17"/>
  <c r="P1615" i="17"/>
  <c r="Q1615" i="17"/>
  <c r="N1616" i="17"/>
  <c r="O1616" i="17"/>
  <c r="P1616" i="17"/>
  <c r="Q1616" i="17"/>
  <c r="N1617" i="17"/>
  <c r="O1617" i="17"/>
  <c r="P1617" i="17"/>
  <c r="Q1617" i="17"/>
  <c r="N1618" i="17"/>
  <c r="O1618" i="17"/>
  <c r="P1618" i="17"/>
  <c r="Q1618" i="17"/>
  <c r="N1619" i="17"/>
  <c r="O1619" i="17"/>
  <c r="P1619" i="17"/>
  <c r="Q1619" i="17"/>
  <c r="N1620" i="17"/>
  <c r="O1620" i="17"/>
  <c r="P1620" i="17"/>
  <c r="Q1620" i="17"/>
  <c r="N1621" i="17"/>
  <c r="O1621" i="17"/>
  <c r="P1621" i="17"/>
  <c r="Q1621" i="17"/>
  <c r="N1622" i="17"/>
  <c r="O1622" i="17"/>
  <c r="P1622" i="17"/>
  <c r="Q1622" i="17"/>
  <c r="N1623" i="17"/>
  <c r="O1623" i="17"/>
  <c r="P1623" i="17"/>
  <c r="Q1623" i="17"/>
  <c r="N1624" i="17"/>
  <c r="O1624" i="17"/>
  <c r="P1624" i="17"/>
  <c r="Q1624" i="17"/>
  <c r="N1625" i="17"/>
  <c r="O1625" i="17"/>
  <c r="P1625" i="17"/>
  <c r="Q1625" i="17"/>
  <c r="N1626" i="17"/>
  <c r="O1626" i="17"/>
  <c r="P1626" i="17"/>
  <c r="Q1626" i="17"/>
  <c r="N1627" i="17"/>
  <c r="O1627" i="17"/>
  <c r="P1627" i="17"/>
  <c r="Q1627" i="17"/>
  <c r="N1628" i="17"/>
  <c r="O1628" i="17"/>
  <c r="P1628" i="17"/>
  <c r="Q1628" i="17"/>
  <c r="N1629" i="17"/>
  <c r="O1629" i="17"/>
  <c r="P1629" i="17"/>
  <c r="Q1629" i="17"/>
  <c r="N1630" i="17"/>
  <c r="O1630" i="17"/>
  <c r="P1630" i="17"/>
  <c r="Q1630" i="17"/>
  <c r="N1631" i="17"/>
  <c r="O1631" i="17"/>
  <c r="P1631" i="17"/>
  <c r="Q1631" i="17"/>
  <c r="N1632" i="17"/>
  <c r="O1632" i="17"/>
  <c r="P1632" i="17"/>
  <c r="Q1632" i="17"/>
  <c r="N1633" i="17"/>
  <c r="O1633" i="17"/>
  <c r="P1633" i="17"/>
  <c r="Q1633" i="17"/>
  <c r="N1634" i="17"/>
  <c r="O1634" i="17"/>
  <c r="P1634" i="17"/>
  <c r="Q1634" i="17"/>
  <c r="N1635" i="17"/>
  <c r="O1635" i="17"/>
  <c r="P1635" i="17"/>
  <c r="Q1635" i="17"/>
  <c r="N1636" i="17"/>
  <c r="O1636" i="17"/>
  <c r="P1636" i="17"/>
  <c r="Q1636" i="17"/>
  <c r="N1637" i="17"/>
  <c r="O1637" i="17"/>
  <c r="P1637" i="17"/>
  <c r="Q1637" i="17"/>
  <c r="N1638" i="17"/>
  <c r="O1638" i="17"/>
  <c r="P1638" i="17"/>
  <c r="Q1638" i="17"/>
  <c r="N1639" i="17"/>
  <c r="O1639" i="17"/>
  <c r="P1639" i="17"/>
  <c r="Q1639" i="17"/>
  <c r="N1640" i="17"/>
  <c r="O1640" i="17"/>
  <c r="P1640" i="17"/>
  <c r="Q1640" i="17"/>
  <c r="N1642" i="17"/>
  <c r="O1642" i="17"/>
  <c r="P1642" i="17"/>
  <c r="Q1642" i="17"/>
  <c r="N1643" i="17"/>
  <c r="O1643" i="17"/>
  <c r="P1643" i="17"/>
  <c r="Q1643" i="17"/>
  <c r="N1644" i="17"/>
  <c r="O1644" i="17"/>
  <c r="P1644" i="17"/>
  <c r="Q1644" i="17"/>
  <c r="N1645" i="17"/>
  <c r="O1645" i="17"/>
  <c r="P1645" i="17"/>
  <c r="Q1645" i="17"/>
  <c r="N1646" i="17"/>
  <c r="O1646" i="17"/>
  <c r="P1646" i="17"/>
  <c r="Q1646" i="17"/>
  <c r="N1647" i="17"/>
  <c r="O1647" i="17"/>
  <c r="P1647" i="17"/>
  <c r="Q1647" i="17"/>
  <c r="N1648" i="17"/>
  <c r="O1648" i="17"/>
  <c r="P1648" i="17"/>
  <c r="Q1648" i="17"/>
  <c r="N1649" i="17"/>
  <c r="O1649" i="17"/>
  <c r="P1649" i="17"/>
  <c r="Q1649" i="17"/>
  <c r="N1650" i="17"/>
  <c r="O1650" i="17"/>
  <c r="P1650" i="17"/>
  <c r="Q1650" i="17"/>
  <c r="N1651" i="17"/>
  <c r="O1651" i="17"/>
  <c r="P1651" i="17"/>
  <c r="Q1651" i="17"/>
  <c r="N1652" i="17"/>
  <c r="O1652" i="17"/>
  <c r="P1652" i="17"/>
  <c r="Q1652" i="17"/>
  <c r="N1653" i="17"/>
  <c r="O1653" i="17"/>
  <c r="P1653" i="17"/>
  <c r="Q1653" i="17"/>
  <c r="N1654" i="17"/>
  <c r="O1654" i="17"/>
  <c r="P1654" i="17"/>
  <c r="Q1654" i="17"/>
  <c r="N1655" i="17"/>
  <c r="O1655" i="17"/>
  <c r="P1655" i="17"/>
  <c r="Q1655" i="17"/>
  <c r="N1656" i="17"/>
  <c r="O1656" i="17"/>
  <c r="P1656" i="17"/>
  <c r="Q1656" i="17"/>
  <c r="N1657" i="17"/>
  <c r="O1657" i="17"/>
  <c r="P1657" i="17"/>
  <c r="Q1657" i="17"/>
  <c r="N1658" i="17"/>
  <c r="O1658" i="17"/>
  <c r="P1658" i="17"/>
  <c r="Q1658" i="17"/>
  <c r="N1659" i="17"/>
  <c r="O1659" i="17"/>
  <c r="P1659" i="17"/>
  <c r="Q1659" i="17"/>
  <c r="N1660" i="17"/>
  <c r="O1660" i="17"/>
  <c r="P1660" i="17"/>
  <c r="Q1660" i="17"/>
  <c r="N1661" i="17"/>
  <c r="O1661" i="17"/>
  <c r="P1661" i="17"/>
  <c r="Q1661" i="17"/>
  <c r="N1662" i="17"/>
  <c r="O1662" i="17"/>
  <c r="P1662" i="17"/>
  <c r="Q1662" i="17"/>
  <c r="N1663" i="17"/>
  <c r="O1663" i="17"/>
  <c r="P1663" i="17"/>
  <c r="Q1663" i="17"/>
  <c r="N1664" i="17"/>
  <c r="O1664" i="17"/>
  <c r="P1664" i="17"/>
  <c r="Q1664" i="17"/>
  <c r="N1665" i="17"/>
  <c r="O1665" i="17"/>
  <c r="P1665" i="17"/>
  <c r="Q1665" i="17"/>
  <c r="N1666" i="17"/>
  <c r="O1666" i="17"/>
  <c r="P1666" i="17"/>
  <c r="Q1666" i="17"/>
  <c r="N1667" i="17"/>
  <c r="O1667" i="17"/>
  <c r="P1667" i="17"/>
  <c r="Q1667" i="17"/>
  <c r="N1668" i="17"/>
  <c r="O1668" i="17"/>
  <c r="P1668" i="17"/>
  <c r="Q1668" i="17"/>
  <c r="N1669" i="17"/>
  <c r="O1669" i="17"/>
  <c r="P1669" i="17"/>
  <c r="Q1669" i="17"/>
  <c r="N1670" i="17"/>
  <c r="O1670" i="17"/>
  <c r="P1670" i="17"/>
  <c r="Q1670" i="17"/>
  <c r="N1671" i="17"/>
  <c r="O1671" i="17"/>
  <c r="P1671" i="17"/>
  <c r="Q1671" i="17"/>
  <c r="N1672" i="17"/>
  <c r="O1672" i="17"/>
  <c r="P1672" i="17"/>
  <c r="Q1672" i="17"/>
  <c r="N1673" i="17"/>
  <c r="O1673" i="17"/>
  <c r="P1673" i="17"/>
  <c r="Q1673" i="17"/>
  <c r="N1674" i="17"/>
  <c r="O1674" i="17"/>
  <c r="P1674" i="17"/>
  <c r="Q1674" i="17"/>
  <c r="N1675" i="17"/>
  <c r="O1675" i="17"/>
  <c r="P1675" i="17"/>
  <c r="Q1675" i="17"/>
  <c r="N1676" i="17"/>
  <c r="O1676" i="17"/>
  <c r="P1676" i="17"/>
  <c r="Q1676" i="17"/>
  <c r="N1677" i="17"/>
  <c r="O1677" i="17"/>
  <c r="P1677" i="17"/>
  <c r="Q1677" i="17"/>
  <c r="N1678" i="17"/>
  <c r="O1678" i="17"/>
  <c r="P1678" i="17"/>
  <c r="Q1678" i="17"/>
  <c r="N1679" i="17"/>
  <c r="O1679" i="17"/>
  <c r="P1679" i="17"/>
  <c r="Q1679" i="17"/>
  <c r="N1680" i="17"/>
  <c r="O1680" i="17"/>
  <c r="P1680" i="17"/>
  <c r="Q1680" i="17"/>
  <c r="N1681" i="17"/>
  <c r="O1681" i="17"/>
  <c r="P1681" i="17"/>
  <c r="Q1681" i="17"/>
  <c r="N1683" i="17"/>
  <c r="O1683" i="17"/>
  <c r="P1683" i="17"/>
  <c r="Q1683" i="17"/>
  <c r="N1684" i="17"/>
  <c r="O1684" i="17"/>
  <c r="P1684" i="17"/>
  <c r="Q1684" i="17"/>
  <c r="N1685" i="17"/>
  <c r="O1685" i="17"/>
  <c r="P1685" i="17"/>
  <c r="Q1685" i="17"/>
  <c r="N1686" i="17"/>
  <c r="O1686" i="17"/>
  <c r="P1686" i="17"/>
  <c r="Q1686" i="17"/>
  <c r="N1687" i="17"/>
  <c r="O1687" i="17"/>
  <c r="P1687" i="17"/>
  <c r="Q1687" i="17"/>
  <c r="N1688" i="17"/>
  <c r="O1688" i="17"/>
  <c r="P1688" i="17"/>
  <c r="Q1688" i="17"/>
  <c r="N1689" i="17"/>
  <c r="O1689" i="17"/>
  <c r="P1689" i="17"/>
  <c r="Q1689" i="17"/>
  <c r="N1690" i="17"/>
  <c r="O1690" i="17"/>
  <c r="P1690" i="17"/>
  <c r="Q1690" i="17"/>
  <c r="N1691" i="17"/>
  <c r="O1691" i="17"/>
  <c r="P1691" i="17"/>
  <c r="Q1691" i="17"/>
  <c r="N1692" i="17"/>
  <c r="O1692" i="17"/>
  <c r="P1692" i="17"/>
  <c r="Q1692" i="17"/>
  <c r="N1693" i="17"/>
  <c r="O1693" i="17"/>
  <c r="P1693" i="17"/>
  <c r="Q1693" i="17"/>
  <c r="N1694" i="17"/>
  <c r="O1694" i="17"/>
  <c r="P1694" i="17"/>
  <c r="Q1694" i="17"/>
  <c r="N1695" i="17"/>
  <c r="O1695" i="17"/>
  <c r="P1695" i="17"/>
  <c r="Q1695" i="17"/>
  <c r="N1696" i="17"/>
  <c r="O1696" i="17"/>
  <c r="P1696" i="17"/>
  <c r="Q1696" i="17"/>
  <c r="N1697" i="17"/>
  <c r="O1697" i="17"/>
  <c r="P1697" i="17"/>
  <c r="Q1697" i="17"/>
  <c r="N1698" i="17"/>
  <c r="O1698" i="17"/>
  <c r="P1698" i="17"/>
  <c r="Q1698" i="17"/>
  <c r="N1699" i="17"/>
  <c r="O1699" i="17"/>
  <c r="P1699" i="17"/>
  <c r="Q1699" i="17"/>
  <c r="N1700" i="17"/>
  <c r="O1700" i="17"/>
  <c r="P1700" i="17"/>
  <c r="Q1700" i="17"/>
  <c r="N1701" i="17"/>
  <c r="O1701" i="17"/>
  <c r="P1701" i="17"/>
  <c r="Q1701" i="17"/>
  <c r="N1702" i="17"/>
  <c r="O1702" i="17"/>
  <c r="P1702" i="17"/>
  <c r="Q1702" i="17"/>
  <c r="N1703" i="17"/>
  <c r="O1703" i="17"/>
  <c r="P1703" i="17"/>
  <c r="Q1703" i="17"/>
  <c r="N1704" i="17"/>
  <c r="O1704" i="17"/>
  <c r="P1704" i="17"/>
  <c r="Q1704" i="17"/>
  <c r="N1705" i="17"/>
  <c r="O1705" i="17"/>
  <c r="P1705" i="17"/>
  <c r="Q1705" i="17"/>
  <c r="N1706" i="17"/>
  <c r="O1706" i="17"/>
  <c r="P1706" i="17"/>
  <c r="Q1706" i="17"/>
  <c r="N1707" i="17"/>
  <c r="O1707" i="17"/>
  <c r="P1707" i="17"/>
  <c r="Q1707" i="17"/>
  <c r="N1708" i="17"/>
  <c r="O1708" i="17"/>
  <c r="P1708" i="17"/>
  <c r="Q1708" i="17"/>
  <c r="N1709" i="17"/>
  <c r="O1709" i="17"/>
  <c r="P1709" i="17"/>
  <c r="Q1709" i="17"/>
  <c r="N1710" i="17"/>
  <c r="O1710" i="17"/>
  <c r="P1710" i="17"/>
  <c r="Q1710" i="17"/>
  <c r="N1711" i="17"/>
  <c r="O1711" i="17"/>
  <c r="P1711" i="17"/>
  <c r="Q1711" i="17"/>
  <c r="N1712" i="17"/>
  <c r="O1712" i="17"/>
  <c r="P1712" i="17"/>
  <c r="Q1712" i="17"/>
  <c r="N1713" i="17"/>
  <c r="O1713" i="17"/>
  <c r="P1713" i="17"/>
  <c r="Q1713" i="17"/>
  <c r="N1714" i="17"/>
  <c r="O1714" i="17"/>
  <c r="P1714" i="17"/>
  <c r="Q1714" i="17"/>
  <c r="N1715" i="17"/>
  <c r="O1715" i="17"/>
  <c r="P1715" i="17"/>
  <c r="Q1715" i="17"/>
  <c r="N1716" i="17"/>
  <c r="O1716" i="17"/>
  <c r="P1716" i="17"/>
  <c r="Q1716" i="17"/>
  <c r="N1717" i="17"/>
  <c r="O1717" i="17"/>
  <c r="P1717" i="17"/>
  <c r="Q1717" i="17"/>
  <c r="N1718" i="17"/>
  <c r="O1718" i="17"/>
  <c r="P1718" i="17"/>
  <c r="Q1718" i="17"/>
  <c r="N1719" i="17"/>
  <c r="O1719" i="17"/>
  <c r="P1719" i="17"/>
  <c r="Q1719" i="17"/>
  <c r="N1720" i="17"/>
  <c r="O1720" i="17"/>
  <c r="P1720" i="17"/>
  <c r="Q1720" i="17"/>
  <c r="N1721" i="17"/>
  <c r="O1721" i="17"/>
  <c r="P1721" i="17"/>
  <c r="Q1721" i="17"/>
  <c r="N1722" i="17"/>
  <c r="O1722" i="17"/>
  <c r="P1722" i="17"/>
  <c r="Q1722" i="17"/>
  <c r="N1724" i="17"/>
  <c r="O1724" i="17"/>
  <c r="P1724" i="17"/>
  <c r="Q1724" i="17"/>
  <c r="N1725" i="17"/>
  <c r="O1725" i="17"/>
  <c r="P1725" i="17"/>
  <c r="Q1725" i="17"/>
  <c r="N1726" i="17"/>
  <c r="O1726" i="17"/>
  <c r="P1726" i="17"/>
  <c r="Q1726" i="17"/>
  <c r="N1727" i="17"/>
  <c r="O1727" i="17"/>
  <c r="P1727" i="17"/>
  <c r="Q1727" i="17"/>
  <c r="N1728" i="17"/>
  <c r="O1728" i="17"/>
  <c r="P1728" i="17"/>
  <c r="Q1728" i="17"/>
  <c r="N1729" i="17"/>
  <c r="O1729" i="17"/>
  <c r="P1729" i="17"/>
  <c r="Q1729" i="17"/>
  <c r="N1730" i="17"/>
  <c r="O1730" i="17"/>
  <c r="P1730" i="17"/>
  <c r="Q1730" i="17"/>
  <c r="N1731" i="17"/>
  <c r="O1731" i="17"/>
  <c r="P1731" i="17"/>
  <c r="Q1731" i="17"/>
  <c r="N1732" i="17"/>
  <c r="O1732" i="17"/>
  <c r="P1732" i="17"/>
  <c r="Q1732" i="17"/>
  <c r="N1733" i="17"/>
  <c r="O1733" i="17"/>
  <c r="P1733" i="17"/>
  <c r="Q1733" i="17"/>
  <c r="N1734" i="17"/>
  <c r="O1734" i="17"/>
  <c r="P1734" i="17"/>
  <c r="Q1734" i="17"/>
  <c r="N1735" i="17"/>
  <c r="O1735" i="17"/>
  <c r="P1735" i="17"/>
  <c r="Q1735" i="17"/>
  <c r="N1736" i="17"/>
  <c r="O1736" i="17"/>
  <c r="P1736" i="17"/>
  <c r="Q1736" i="17"/>
  <c r="N1737" i="17"/>
  <c r="O1737" i="17"/>
  <c r="P1737" i="17"/>
  <c r="Q1737" i="17"/>
  <c r="N1738" i="17"/>
  <c r="O1738" i="17"/>
  <c r="P1738" i="17"/>
  <c r="Q1738" i="17"/>
  <c r="N1739" i="17"/>
  <c r="O1739" i="17"/>
  <c r="P1739" i="17"/>
  <c r="Q1739" i="17"/>
  <c r="N1740" i="17"/>
  <c r="O1740" i="17"/>
  <c r="P1740" i="17"/>
  <c r="Q1740" i="17"/>
  <c r="N1741" i="17"/>
  <c r="O1741" i="17"/>
  <c r="P1741" i="17"/>
  <c r="Q1741" i="17"/>
  <c r="N1742" i="17"/>
  <c r="O1742" i="17"/>
  <c r="P1742" i="17"/>
  <c r="Q1742" i="17"/>
  <c r="N1743" i="17"/>
  <c r="O1743" i="17"/>
  <c r="P1743" i="17"/>
  <c r="Q1743" i="17"/>
  <c r="N1744" i="17"/>
  <c r="O1744" i="17"/>
  <c r="P1744" i="17"/>
  <c r="Q1744" i="17"/>
  <c r="N1745" i="17"/>
  <c r="O1745" i="17"/>
  <c r="P1745" i="17"/>
  <c r="Q1745" i="17"/>
  <c r="N1746" i="17"/>
  <c r="O1746" i="17"/>
  <c r="P1746" i="17"/>
  <c r="Q1746" i="17"/>
  <c r="N1747" i="17"/>
  <c r="O1747" i="17"/>
  <c r="P1747" i="17"/>
  <c r="Q1747" i="17"/>
  <c r="N1748" i="17"/>
  <c r="O1748" i="17"/>
  <c r="P1748" i="17"/>
  <c r="Q1748" i="17"/>
  <c r="N1749" i="17"/>
  <c r="O1749" i="17"/>
  <c r="P1749" i="17"/>
  <c r="Q1749" i="17"/>
  <c r="N1750" i="17"/>
  <c r="O1750" i="17"/>
  <c r="P1750" i="17"/>
  <c r="Q1750" i="17"/>
  <c r="N1751" i="17"/>
  <c r="O1751" i="17"/>
  <c r="P1751" i="17"/>
  <c r="Q1751" i="17"/>
  <c r="N1752" i="17"/>
  <c r="O1752" i="17"/>
  <c r="P1752" i="17"/>
  <c r="Q1752" i="17"/>
  <c r="N1753" i="17"/>
  <c r="O1753" i="17"/>
  <c r="P1753" i="17"/>
  <c r="Q1753" i="17"/>
  <c r="N1754" i="17"/>
  <c r="O1754" i="17"/>
  <c r="P1754" i="17"/>
  <c r="Q1754" i="17"/>
  <c r="N1755" i="17"/>
  <c r="O1755" i="17"/>
  <c r="P1755" i="17"/>
  <c r="Q1755" i="17"/>
  <c r="N1756" i="17"/>
  <c r="O1756" i="17"/>
  <c r="P1756" i="17"/>
  <c r="Q1756" i="17"/>
  <c r="N1757" i="17"/>
  <c r="O1757" i="17"/>
  <c r="P1757" i="17"/>
  <c r="Q1757" i="17"/>
  <c r="N1758" i="17"/>
  <c r="O1758" i="17"/>
  <c r="P1758" i="17"/>
  <c r="Q1758" i="17"/>
  <c r="N1759" i="17"/>
  <c r="O1759" i="17"/>
  <c r="P1759" i="17"/>
  <c r="Q1759" i="17"/>
  <c r="N1760" i="17"/>
  <c r="O1760" i="17"/>
  <c r="P1760" i="17"/>
  <c r="Q1760" i="17"/>
  <c r="N1761" i="17"/>
  <c r="O1761" i="17"/>
  <c r="P1761" i="17"/>
  <c r="Q1761" i="17"/>
  <c r="N1762" i="17"/>
  <c r="O1762" i="17"/>
  <c r="P1762" i="17"/>
  <c r="Q1762" i="17"/>
  <c r="N1763" i="17"/>
  <c r="O1763" i="17"/>
  <c r="P1763" i="17"/>
  <c r="Q1763" i="17"/>
  <c r="N1765" i="17"/>
  <c r="O1765" i="17"/>
  <c r="P1765" i="17"/>
  <c r="Q1765" i="17"/>
  <c r="N1766" i="17"/>
  <c r="O1766" i="17"/>
  <c r="P1766" i="17"/>
  <c r="Q1766" i="17"/>
  <c r="N1767" i="17"/>
  <c r="O1767" i="17"/>
  <c r="P1767" i="17"/>
  <c r="Q1767" i="17"/>
  <c r="N1768" i="17"/>
  <c r="O1768" i="17"/>
  <c r="P1768" i="17"/>
  <c r="Q1768" i="17"/>
  <c r="N1769" i="17"/>
  <c r="O1769" i="17"/>
  <c r="P1769" i="17"/>
  <c r="Q1769" i="17"/>
  <c r="N1770" i="17"/>
  <c r="O1770" i="17"/>
  <c r="P1770" i="17"/>
  <c r="Q1770" i="17"/>
  <c r="N1771" i="17"/>
  <c r="O1771" i="17"/>
  <c r="P1771" i="17"/>
  <c r="Q1771" i="17"/>
  <c r="N1772" i="17"/>
  <c r="O1772" i="17"/>
  <c r="P1772" i="17"/>
  <c r="Q1772" i="17"/>
  <c r="N1773" i="17"/>
  <c r="O1773" i="17"/>
  <c r="P1773" i="17"/>
  <c r="Q1773" i="17"/>
  <c r="N1774" i="17"/>
  <c r="O1774" i="17"/>
  <c r="P1774" i="17"/>
  <c r="Q1774" i="17"/>
  <c r="N1775" i="17"/>
  <c r="O1775" i="17"/>
  <c r="P1775" i="17"/>
  <c r="Q1775" i="17"/>
  <c r="N1776" i="17"/>
  <c r="O1776" i="17"/>
  <c r="P1776" i="17"/>
  <c r="Q1776" i="17"/>
  <c r="N1777" i="17"/>
  <c r="O1777" i="17"/>
  <c r="P1777" i="17"/>
  <c r="Q1777" i="17"/>
  <c r="N1778" i="17"/>
  <c r="O1778" i="17"/>
  <c r="P1778" i="17"/>
  <c r="Q1778" i="17"/>
  <c r="N1779" i="17"/>
  <c r="O1779" i="17"/>
  <c r="P1779" i="17"/>
  <c r="Q1779" i="17"/>
  <c r="N1780" i="17"/>
  <c r="O1780" i="17"/>
  <c r="P1780" i="17"/>
  <c r="Q1780" i="17"/>
  <c r="N1781" i="17"/>
  <c r="O1781" i="17"/>
  <c r="P1781" i="17"/>
  <c r="Q1781" i="17"/>
  <c r="N1782" i="17"/>
  <c r="O1782" i="17"/>
  <c r="P1782" i="17"/>
  <c r="Q1782" i="17"/>
  <c r="N1783" i="17"/>
  <c r="O1783" i="17"/>
  <c r="P1783" i="17"/>
  <c r="Q1783" i="17"/>
  <c r="N1784" i="17"/>
  <c r="O1784" i="17"/>
  <c r="P1784" i="17"/>
  <c r="Q1784" i="17"/>
  <c r="N1785" i="17"/>
  <c r="O1785" i="17"/>
  <c r="P1785" i="17"/>
  <c r="Q1785" i="17"/>
  <c r="N1786" i="17"/>
  <c r="O1786" i="17"/>
  <c r="P1786" i="17"/>
  <c r="Q1786" i="17"/>
  <c r="N1787" i="17"/>
  <c r="O1787" i="17"/>
  <c r="P1787" i="17"/>
  <c r="Q1787" i="17"/>
  <c r="N1788" i="17"/>
  <c r="O1788" i="17"/>
  <c r="P1788" i="17"/>
  <c r="Q1788" i="17"/>
  <c r="N1789" i="17"/>
  <c r="O1789" i="17"/>
  <c r="P1789" i="17"/>
  <c r="Q1789" i="17"/>
  <c r="N1790" i="17"/>
  <c r="O1790" i="17"/>
  <c r="P1790" i="17"/>
  <c r="Q1790" i="17"/>
  <c r="N1791" i="17"/>
  <c r="O1791" i="17"/>
  <c r="P1791" i="17"/>
  <c r="Q1791" i="17"/>
  <c r="N1792" i="17"/>
  <c r="O1792" i="17"/>
  <c r="P1792" i="17"/>
  <c r="Q1792" i="17"/>
  <c r="N1793" i="17"/>
  <c r="O1793" i="17"/>
  <c r="P1793" i="17"/>
  <c r="Q1793" i="17"/>
  <c r="N1794" i="17"/>
  <c r="O1794" i="17"/>
  <c r="P1794" i="17"/>
  <c r="Q1794" i="17"/>
  <c r="N1795" i="17"/>
  <c r="O1795" i="17"/>
  <c r="P1795" i="17"/>
  <c r="Q1795" i="17"/>
  <c r="N1796" i="17"/>
  <c r="O1796" i="17"/>
  <c r="P1796" i="17"/>
  <c r="Q1796" i="17"/>
  <c r="N1797" i="17"/>
  <c r="O1797" i="17"/>
  <c r="P1797" i="17"/>
  <c r="Q1797" i="17"/>
  <c r="N1798" i="17"/>
  <c r="O1798" i="17"/>
  <c r="P1798" i="17"/>
  <c r="Q1798" i="17"/>
  <c r="N1799" i="17"/>
  <c r="O1799" i="17"/>
  <c r="P1799" i="17"/>
  <c r="Q1799" i="17"/>
  <c r="N1800" i="17"/>
  <c r="O1800" i="17"/>
  <c r="P1800" i="17"/>
  <c r="Q1800" i="17"/>
  <c r="N1801" i="17"/>
  <c r="O1801" i="17"/>
  <c r="P1801" i="17"/>
  <c r="Q1801" i="17"/>
  <c r="N1802" i="17"/>
  <c r="O1802" i="17"/>
  <c r="P1802" i="17"/>
  <c r="Q1802" i="17"/>
  <c r="N1803" i="17"/>
  <c r="O1803" i="17"/>
  <c r="P1803" i="17"/>
  <c r="Q1803" i="17"/>
  <c r="N1804" i="17"/>
  <c r="O1804" i="17"/>
  <c r="P1804" i="17"/>
  <c r="Q1804" i="17"/>
  <c r="N1806" i="17"/>
  <c r="O1806" i="17"/>
  <c r="P1806" i="17"/>
  <c r="Q1806" i="17"/>
  <c r="N1807" i="17"/>
  <c r="O1807" i="17"/>
  <c r="P1807" i="17"/>
  <c r="Q1807" i="17"/>
  <c r="N1808" i="17"/>
  <c r="O1808" i="17"/>
  <c r="P1808" i="17"/>
  <c r="Q1808" i="17"/>
  <c r="N1809" i="17"/>
  <c r="O1809" i="17"/>
  <c r="P1809" i="17"/>
  <c r="Q1809" i="17"/>
  <c r="N1810" i="17"/>
  <c r="O1810" i="17"/>
  <c r="P1810" i="17"/>
  <c r="Q1810" i="17"/>
  <c r="N1811" i="17"/>
  <c r="O1811" i="17"/>
  <c r="P1811" i="17"/>
  <c r="Q1811" i="17"/>
  <c r="N1812" i="17"/>
  <c r="O1812" i="17"/>
  <c r="P1812" i="17"/>
  <c r="Q1812" i="17"/>
  <c r="N1813" i="17"/>
  <c r="O1813" i="17"/>
  <c r="P1813" i="17"/>
  <c r="Q1813" i="17"/>
  <c r="N1814" i="17"/>
  <c r="O1814" i="17"/>
  <c r="P1814" i="17"/>
  <c r="Q1814" i="17"/>
  <c r="N1815" i="17"/>
  <c r="O1815" i="17"/>
  <c r="P1815" i="17"/>
  <c r="Q1815" i="17"/>
  <c r="N1816" i="17"/>
  <c r="O1816" i="17"/>
  <c r="P1816" i="17"/>
  <c r="Q1816" i="17"/>
  <c r="N1817" i="17"/>
  <c r="O1817" i="17"/>
  <c r="P1817" i="17"/>
  <c r="Q1817" i="17"/>
  <c r="N1818" i="17"/>
  <c r="O1818" i="17"/>
  <c r="P1818" i="17"/>
  <c r="Q1818" i="17"/>
  <c r="N1819" i="17"/>
  <c r="O1819" i="17"/>
  <c r="P1819" i="17"/>
  <c r="Q1819" i="17"/>
  <c r="N1820" i="17"/>
  <c r="O1820" i="17"/>
  <c r="P1820" i="17"/>
  <c r="Q1820" i="17"/>
  <c r="N1821" i="17"/>
  <c r="O1821" i="17"/>
  <c r="P1821" i="17"/>
  <c r="Q1821" i="17"/>
  <c r="N1822" i="17"/>
  <c r="O1822" i="17"/>
  <c r="P1822" i="17"/>
  <c r="Q1822" i="17"/>
  <c r="N1823" i="17"/>
  <c r="O1823" i="17"/>
  <c r="P1823" i="17"/>
  <c r="Q1823" i="17"/>
  <c r="N1824" i="17"/>
  <c r="O1824" i="17"/>
  <c r="P1824" i="17"/>
  <c r="Q1824" i="17"/>
  <c r="N1825" i="17"/>
  <c r="O1825" i="17"/>
  <c r="P1825" i="17"/>
  <c r="Q1825" i="17"/>
  <c r="N1826" i="17"/>
  <c r="O1826" i="17"/>
  <c r="P1826" i="17"/>
  <c r="Q1826" i="17"/>
  <c r="N1827" i="17"/>
  <c r="O1827" i="17"/>
  <c r="P1827" i="17"/>
  <c r="Q1827" i="17"/>
  <c r="N1828" i="17"/>
  <c r="O1828" i="17"/>
  <c r="P1828" i="17"/>
  <c r="Q1828" i="17"/>
  <c r="N1829" i="17"/>
  <c r="O1829" i="17"/>
  <c r="P1829" i="17"/>
  <c r="Q1829" i="17"/>
  <c r="N1830" i="17"/>
  <c r="O1830" i="17"/>
  <c r="P1830" i="17"/>
  <c r="Q1830" i="17"/>
  <c r="N1831" i="17"/>
  <c r="O1831" i="17"/>
  <c r="P1831" i="17"/>
  <c r="Q1831" i="17"/>
  <c r="N1832" i="17"/>
  <c r="O1832" i="17"/>
  <c r="P1832" i="17"/>
  <c r="Q1832" i="17"/>
  <c r="N1833" i="17"/>
  <c r="O1833" i="17"/>
  <c r="P1833" i="17"/>
  <c r="Q1833" i="17"/>
  <c r="N1834" i="17"/>
  <c r="O1834" i="17"/>
  <c r="P1834" i="17"/>
  <c r="Q1834" i="17"/>
  <c r="N1835" i="17"/>
  <c r="O1835" i="17"/>
  <c r="P1835" i="17"/>
  <c r="Q1835" i="17"/>
  <c r="N1836" i="17"/>
  <c r="O1836" i="17"/>
  <c r="P1836" i="17"/>
  <c r="Q1836" i="17"/>
  <c r="N1837" i="17"/>
  <c r="O1837" i="17"/>
  <c r="P1837" i="17"/>
  <c r="Q1837" i="17"/>
  <c r="N1838" i="17"/>
  <c r="O1838" i="17"/>
  <c r="P1838" i="17"/>
  <c r="Q1838" i="17"/>
  <c r="N1839" i="17"/>
  <c r="O1839" i="17"/>
  <c r="P1839" i="17"/>
  <c r="Q1839" i="17"/>
  <c r="N1840" i="17"/>
  <c r="O1840" i="17"/>
  <c r="P1840" i="17"/>
  <c r="Q1840" i="17"/>
  <c r="N1841" i="17"/>
  <c r="O1841" i="17"/>
  <c r="P1841" i="17"/>
  <c r="Q1841" i="17"/>
  <c r="N1842" i="17"/>
  <c r="O1842" i="17"/>
  <c r="P1842" i="17"/>
  <c r="Q1842" i="17"/>
  <c r="N1843" i="17"/>
  <c r="O1843" i="17"/>
  <c r="P1843" i="17"/>
  <c r="Q1843" i="17"/>
  <c r="N1844" i="17"/>
  <c r="O1844" i="17"/>
  <c r="P1844" i="17"/>
  <c r="Q1844" i="17"/>
  <c r="N1845" i="17"/>
  <c r="O1845" i="17"/>
  <c r="P1845" i="17"/>
  <c r="Q1845" i="17"/>
  <c r="N1847" i="17"/>
  <c r="O1847" i="17"/>
  <c r="P1847" i="17"/>
  <c r="Q1847" i="17"/>
  <c r="N1848" i="17"/>
  <c r="O1848" i="17"/>
  <c r="P1848" i="17"/>
  <c r="Q1848" i="17"/>
  <c r="N1849" i="17"/>
  <c r="O1849" i="17"/>
  <c r="P1849" i="17"/>
  <c r="Q1849" i="17"/>
  <c r="N1850" i="17"/>
  <c r="O1850" i="17"/>
  <c r="P1850" i="17"/>
  <c r="Q1850" i="17"/>
  <c r="N1851" i="17"/>
  <c r="O1851" i="17"/>
  <c r="P1851" i="17"/>
  <c r="Q1851" i="17"/>
  <c r="N1852" i="17"/>
  <c r="O1852" i="17"/>
  <c r="P1852" i="17"/>
  <c r="Q1852" i="17"/>
  <c r="N1853" i="17"/>
  <c r="O1853" i="17"/>
  <c r="P1853" i="17"/>
  <c r="Q1853" i="17"/>
  <c r="N1854" i="17"/>
  <c r="O1854" i="17"/>
  <c r="P1854" i="17"/>
  <c r="Q1854" i="17"/>
  <c r="N1855" i="17"/>
  <c r="O1855" i="17"/>
  <c r="P1855" i="17"/>
  <c r="Q1855" i="17"/>
  <c r="N1856" i="17"/>
  <c r="O1856" i="17"/>
  <c r="P1856" i="17"/>
  <c r="Q1856" i="17"/>
  <c r="N1857" i="17"/>
  <c r="O1857" i="17"/>
  <c r="P1857" i="17"/>
  <c r="Q1857" i="17"/>
  <c r="N1858" i="17"/>
  <c r="O1858" i="17"/>
  <c r="P1858" i="17"/>
  <c r="Q1858" i="17"/>
  <c r="N1859" i="17"/>
  <c r="O1859" i="17"/>
  <c r="P1859" i="17"/>
  <c r="Q1859" i="17"/>
  <c r="N1860" i="17"/>
  <c r="O1860" i="17"/>
  <c r="P1860" i="17"/>
  <c r="Q1860" i="17"/>
  <c r="N1861" i="17"/>
  <c r="O1861" i="17"/>
  <c r="P1861" i="17"/>
  <c r="Q1861" i="17"/>
  <c r="N1862" i="17"/>
  <c r="O1862" i="17"/>
  <c r="P1862" i="17"/>
  <c r="Q1862" i="17"/>
  <c r="N1863" i="17"/>
  <c r="O1863" i="17"/>
  <c r="P1863" i="17"/>
  <c r="Q1863" i="17"/>
  <c r="N1864" i="17"/>
  <c r="O1864" i="17"/>
  <c r="P1864" i="17"/>
  <c r="Q1864" i="17"/>
  <c r="N1865" i="17"/>
  <c r="O1865" i="17"/>
  <c r="P1865" i="17"/>
  <c r="Q1865" i="17"/>
  <c r="N1866" i="17"/>
  <c r="O1866" i="17"/>
  <c r="P1866" i="17"/>
  <c r="Q1866" i="17"/>
  <c r="N1867" i="17"/>
  <c r="O1867" i="17"/>
  <c r="P1867" i="17"/>
  <c r="Q1867" i="17"/>
  <c r="N1868" i="17"/>
  <c r="O1868" i="17"/>
  <c r="P1868" i="17"/>
  <c r="Q1868" i="17"/>
  <c r="N1869" i="17"/>
  <c r="O1869" i="17"/>
  <c r="P1869" i="17"/>
  <c r="Q1869" i="17"/>
  <c r="N1870" i="17"/>
  <c r="O1870" i="17"/>
  <c r="P1870" i="17"/>
  <c r="Q1870" i="17"/>
  <c r="N1871" i="17"/>
  <c r="O1871" i="17"/>
  <c r="P1871" i="17"/>
  <c r="Q1871" i="17"/>
  <c r="N1872" i="17"/>
  <c r="O1872" i="17"/>
  <c r="P1872" i="17"/>
  <c r="Q1872" i="17"/>
  <c r="N1873" i="17"/>
  <c r="O1873" i="17"/>
  <c r="P1873" i="17"/>
  <c r="Q1873" i="17"/>
  <c r="N1874" i="17"/>
  <c r="O1874" i="17"/>
  <c r="P1874" i="17"/>
  <c r="Q1874" i="17"/>
  <c r="N1875" i="17"/>
  <c r="O1875" i="17"/>
  <c r="P1875" i="17"/>
  <c r="Q1875" i="17"/>
  <c r="N1876" i="17"/>
  <c r="O1876" i="17"/>
  <c r="P1876" i="17"/>
  <c r="Q1876" i="17"/>
  <c r="N1877" i="17"/>
  <c r="O1877" i="17"/>
  <c r="P1877" i="17"/>
  <c r="Q1877" i="17"/>
  <c r="N1878" i="17"/>
  <c r="O1878" i="17"/>
  <c r="P1878" i="17"/>
  <c r="Q1878" i="17"/>
  <c r="N1879" i="17"/>
  <c r="O1879" i="17"/>
  <c r="P1879" i="17"/>
  <c r="Q1879" i="17"/>
  <c r="N1880" i="17"/>
  <c r="O1880" i="17"/>
  <c r="P1880" i="17"/>
  <c r="Q1880" i="17"/>
  <c r="N1881" i="17"/>
  <c r="O1881" i="17"/>
  <c r="P1881" i="17"/>
  <c r="Q1881" i="17"/>
  <c r="N1882" i="17"/>
  <c r="O1882" i="17"/>
  <c r="P1882" i="17"/>
  <c r="Q1882" i="17"/>
  <c r="N1883" i="17"/>
  <c r="O1883" i="17"/>
  <c r="P1883" i="17"/>
  <c r="Q1883" i="17"/>
  <c r="N1884" i="17"/>
  <c r="O1884" i="17"/>
  <c r="P1884" i="17"/>
  <c r="Q1884" i="17"/>
  <c r="N1885" i="17"/>
  <c r="O1885" i="17"/>
  <c r="P1885" i="17"/>
  <c r="Q1885" i="17"/>
  <c r="N1886" i="17"/>
  <c r="O1886" i="17"/>
  <c r="P1886" i="17"/>
  <c r="Q1886" i="17"/>
  <c r="N1888" i="17"/>
  <c r="O1888" i="17"/>
  <c r="P1888" i="17"/>
  <c r="Q1888" i="17"/>
  <c r="N1889" i="17"/>
  <c r="O1889" i="17"/>
  <c r="P1889" i="17"/>
  <c r="Q1889" i="17"/>
  <c r="N1890" i="17"/>
  <c r="O1890" i="17"/>
  <c r="P1890" i="17"/>
  <c r="Q1890" i="17"/>
  <c r="N1891" i="17"/>
  <c r="O1891" i="17"/>
  <c r="P1891" i="17"/>
  <c r="Q1891" i="17"/>
  <c r="N1892" i="17"/>
  <c r="O1892" i="17"/>
  <c r="P1892" i="17"/>
  <c r="Q1892" i="17"/>
  <c r="N1893" i="17"/>
  <c r="O1893" i="17"/>
  <c r="P1893" i="17"/>
  <c r="Q1893" i="17"/>
  <c r="N1894" i="17"/>
  <c r="O1894" i="17"/>
  <c r="P1894" i="17"/>
  <c r="Q1894" i="17"/>
  <c r="N1895" i="17"/>
  <c r="O1895" i="17"/>
  <c r="P1895" i="17"/>
  <c r="Q1895" i="17"/>
  <c r="N1896" i="17"/>
  <c r="O1896" i="17"/>
  <c r="P1896" i="17"/>
  <c r="Q1896" i="17"/>
  <c r="N1897" i="17"/>
  <c r="O1897" i="17"/>
  <c r="P1897" i="17"/>
  <c r="Q1897" i="17"/>
  <c r="N1898" i="17"/>
  <c r="O1898" i="17"/>
  <c r="P1898" i="17"/>
  <c r="Q1898" i="17"/>
  <c r="N1899" i="17"/>
  <c r="O1899" i="17"/>
  <c r="P1899" i="17"/>
  <c r="Q1899" i="17"/>
  <c r="N1900" i="17"/>
  <c r="O1900" i="17"/>
  <c r="P1900" i="17"/>
  <c r="Q1900" i="17"/>
  <c r="N1901" i="17"/>
  <c r="O1901" i="17"/>
  <c r="P1901" i="17"/>
  <c r="Q1901" i="17"/>
  <c r="N1902" i="17"/>
  <c r="O1902" i="17"/>
  <c r="P1902" i="17"/>
  <c r="Q1902" i="17"/>
  <c r="N1903" i="17"/>
  <c r="O1903" i="17"/>
  <c r="P1903" i="17"/>
  <c r="Q1903" i="17"/>
  <c r="N1904" i="17"/>
  <c r="O1904" i="17"/>
  <c r="P1904" i="17"/>
  <c r="Q1904" i="17"/>
  <c r="N1905" i="17"/>
  <c r="O1905" i="17"/>
  <c r="P1905" i="17"/>
  <c r="Q1905" i="17"/>
  <c r="N1906" i="17"/>
  <c r="O1906" i="17"/>
  <c r="P1906" i="17"/>
  <c r="Q1906" i="17"/>
  <c r="N1907" i="17"/>
  <c r="O1907" i="17"/>
  <c r="P1907" i="17"/>
  <c r="Q1907" i="17"/>
  <c r="N1908" i="17"/>
  <c r="O1908" i="17"/>
  <c r="P1908" i="17"/>
  <c r="Q1908" i="17"/>
  <c r="N1909" i="17"/>
  <c r="O1909" i="17"/>
  <c r="P1909" i="17"/>
  <c r="Q1909" i="17"/>
  <c r="N1910" i="17"/>
  <c r="O1910" i="17"/>
  <c r="P1910" i="17"/>
  <c r="Q1910" i="17"/>
  <c r="N1911" i="17"/>
  <c r="O1911" i="17"/>
  <c r="P1911" i="17"/>
  <c r="Q1911" i="17"/>
  <c r="N1912" i="17"/>
  <c r="O1912" i="17"/>
  <c r="P1912" i="17"/>
  <c r="Q1912" i="17"/>
  <c r="N1913" i="17"/>
  <c r="O1913" i="17"/>
  <c r="P1913" i="17"/>
  <c r="Q1913" i="17"/>
  <c r="N1914" i="17"/>
  <c r="O1914" i="17"/>
  <c r="P1914" i="17"/>
  <c r="Q1914" i="17"/>
  <c r="N1915" i="17"/>
  <c r="O1915" i="17"/>
  <c r="P1915" i="17"/>
  <c r="Q1915" i="17"/>
  <c r="N1916" i="17"/>
  <c r="O1916" i="17"/>
  <c r="P1916" i="17"/>
  <c r="Q1916" i="17"/>
  <c r="N1917" i="17"/>
  <c r="O1917" i="17"/>
  <c r="P1917" i="17"/>
  <c r="Q1917" i="17"/>
  <c r="N1918" i="17"/>
  <c r="O1918" i="17"/>
  <c r="P1918" i="17"/>
  <c r="Q1918" i="17"/>
  <c r="N1919" i="17"/>
  <c r="O1919" i="17"/>
  <c r="P1919" i="17"/>
  <c r="Q1919" i="17"/>
  <c r="N1920" i="17"/>
  <c r="O1920" i="17"/>
  <c r="P1920" i="17"/>
  <c r="Q1920" i="17"/>
  <c r="N1921" i="17"/>
  <c r="O1921" i="17"/>
  <c r="P1921" i="17"/>
  <c r="Q1921" i="17"/>
  <c r="N1922" i="17"/>
  <c r="O1922" i="17"/>
  <c r="P1922" i="17"/>
  <c r="Q1922" i="17"/>
  <c r="N1923" i="17"/>
  <c r="O1923" i="17"/>
  <c r="P1923" i="17"/>
  <c r="Q1923" i="17"/>
  <c r="N1924" i="17"/>
  <c r="O1924" i="17"/>
  <c r="P1924" i="17"/>
  <c r="Q1924" i="17"/>
  <c r="N1925" i="17"/>
  <c r="O1925" i="17"/>
  <c r="P1925" i="17"/>
  <c r="Q1925" i="17"/>
  <c r="N1926" i="17"/>
  <c r="O1926" i="17"/>
  <c r="P1926" i="17"/>
  <c r="Q1926" i="17"/>
  <c r="N1927" i="17"/>
  <c r="O1927" i="17"/>
  <c r="P1927" i="17"/>
  <c r="Q1927" i="17"/>
  <c r="N1929" i="17"/>
  <c r="O1929" i="17"/>
  <c r="P1929" i="17"/>
  <c r="Q1929" i="17"/>
  <c r="N1930" i="17"/>
  <c r="O1930" i="17"/>
  <c r="P1930" i="17"/>
  <c r="Q1930" i="17"/>
  <c r="N1931" i="17"/>
  <c r="O1931" i="17"/>
  <c r="P1931" i="17"/>
  <c r="Q1931" i="17"/>
  <c r="N1932" i="17"/>
  <c r="O1932" i="17"/>
  <c r="P1932" i="17"/>
  <c r="Q1932" i="17"/>
  <c r="N1933" i="17"/>
  <c r="O1933" i="17"/>
  <c r="P1933" i="17"/>
  <c r="Q1933" i="17"/>
  <c r="N1934" i="17"/>
  <c r="O1934" i="17"/>
  <c r="P1934" i="17"/>
  <c r="Q1934" i="17"/>
  <c r="N1935" i="17"/>
  <c r="O1935" i="17"/>
  <c r="P1935" i="17"/>
  <c r="Q1935" i="17"/>
  <c r="N1936" i="17"/>
  <c r="O1936" i="17"/>
  <c r="P1936" i="17"/>
  <c r="Q1936" i="17"/>
  <c r="N1937" i="17"/>
  <c r="O1937" i="17"/>
  <c r="P1937" i="17"/>
  <c r="Q1937" i="17"/>
  <c r="N1938" i="17"/>
  <c r="O1938" i="17"/>
  <c r="P1938" i="17"/>
  <c r="Q1938" i="17"/>
  <c r="N1939" i="17"/>
  <c r="O1939" i="17"/>
  <c r="P1939" i="17"/>
  <c r="Q1939" i="17"/>
  <c r="N1940" i="17"/>
  <c r="O1940" i="17"/>
  <c r="P1940" i="17"/>
  <c r="Q1940" i="17"/>
  <c r="N1941" i="17"/>
  <c r="O1941" i="17"/>
  <c r="P1941" i="17"/>
  <c r="Q1941" i="17"/>
  <c r="N1942" i="17"/>
  <c r="O1942" i="17"/>
  <c r="P1942" i="17"/>
  <c r="Q1942" i="17"/>
  <c r="N1943" i="17"/>
  <c r="O1943" i="17"/>
  <c r="P1943" i="17"/>
  <c r="Q1943" i="17"/>
  <c r="N1944" i="17"/>
  <c r="O1944" i="17"/>
  <c r="P1944" i="17"/>
  <c r="Q1944" i="17"/>
  <c r="N1945" i="17"/>
  <c r="O1945" i="17"/>
  <c r="P1945" i="17"/>
  <c r="Q1945" i="17"/>
  <c r="N1946" i="17"/>
  <c r="O1946" i="17"/>
  <c r="P1946" i="17"/>
  <c r="Q1946" i="17"/>
  <c r="N1947" i="17"/>
  <c r="O1947" i="17"/>
  <c r="P1947" i="17"/>
  <c r="Q1947" i="17"/>
  <c r="N1948" i="17"/>
  <c r="O1948" i="17"/>
  <c r="P1948" i="17"/>
  <c r="Q1948" i="17"/>
  <c r="N1949" i="17"/>
  <c r="O1949" i="17"/>
  <c r="P1949" i="17"/>
  <c r="Q1949" i="17"/>
  <c r="N1950" i="17"/>
  <c r="O1950" i="17"/>
  <c r="P1950" i="17"/>
  <c r="Q1950" i="17"/>
  <c r="N1951" i="17"/>
  <c r="O1951" i="17"/>
  <c r="P1951" i="17"/>
  <c r="Q1951" i="17"/>
  <c r="N1952" i="17"/>
  <c r="O1952" i="17"/>
  <c r="P1952" i="17"/>
  <c r="Q1952" i="17"/>
  <c r="N1953" i="17"/>
  <c r="O1953" i="17"/>
  <c r="P1953" i="17"/>
  <c r="Q1953" i="17"/>
  <c r="N1954" i="17"/>
  <c r="O1954" i="17"/>
  <c r="P1954" i="17"/>
  <c r="Q1954" i="17"/>
  <c r="N1955" i="17"/>
  <c r="O1955" i="17"/>
  <c r="P1955" i="17"/>
  <c r="Q1955" i="17"/>
  <c r="N1956" i="17"/>
  <c r="O1956" i="17"/>
  <c r="P1956" i="17"/>
  <c r="Q1956" i="17"/>
  <c r="N1957" i="17"/>
  <c r="O1957" i="17"/>
  <c r="P1957" i="17"/>
  <c r="Q1957" i="17"/>
  <c r="N1958" i="17"/>
  <c r="O1958" i="17"/>
  <c r="P1958" i="17"/>
  <c r="Q1958" i="17"/>
  <c r="N1959" i="17"/>
  <c r="O1959" i="17"/>
  <c r="P1959" i="17"/>
  <c r="Q1959" i="17"/>
  <c r="N1960" i="17"/>
  <c r="O1960" i="17"/>
  <c r="P1960" i="17"/>
  <c r="Q1960" i="17"/>
  <c r="N1961" i="17"/>
  <c r="O1961" i="17"/>
  <c r="P1961" i="17"/>
  <c r="Q1961" i="17"/>
  <c r="N1962" i="17"/>
  <c r="O1962" i="17"/>
  <c r="P1962" i="17"/>
  <c r="Q1962" i="17"/>
  <c r="N1963" i="17"/>
  <c r="O1963" i="17"/>
  <c r="P1963" i="17"/>
  <c r="Q1963" i="17"/>
  <c r="N1964" i="17"/>
  <c r="O1964" i="17"/>
  <c r="P1964" i="17"/>
  <c r="Q1964" i="17"/>
  <c r="N1965" i="17"/>
  <c r="O1965" i="17"/>
  <c r="P1965" i="17"/>
  <c r="Q1965" i="17"/>
  <c r="N1966" i="17"/>
  <c r="O1966" i="17"/>
  <c r="P1966" i="17"/>
  <c r="Q1966" i="17"/>
  <c r="N1967" i="17"/>
  <c r="O1967" i="17"/>
  <c r="P1967" i="17"/>
  <c r="Q1967" i="17"/>
  <c r="N1968" i="17"/>
  <c r="O1968" i="17"/>
  <c r="P1968" i="17"/>
  <c r="Q1968" i="17"/>
  <c r="N1970" i="17"/>
  <c r="O1970" i="17"/>
  <c r="P1970" i="17"/>
  <c r="Q1970" i="17"/>
  <c r="N1971" i="17"/>
  <c r="O1971" i="17"/>
  <c r="P1971" i="17"/>
  <c r="Q1971" i="17"/>
  <c r="N1972" i="17"/>
  <c r="O1972" i="17"/>
  <c r="P1972" i="17"/>
  <c r="Q1972" i="17"/>
  <c r="N1973" i="17"/>
  <c r="O1973" i="17"/>
  <c r="P1973" i="17"/>
  <c r="Q1973" i="17"/>
  <c r="N1974" i="17"/>
  <c r="O1974" i="17"/>
  <c r="P1974" i="17"/>
  <c r="Q1974" i="17"/>
  <c r="N1975" i="17"/>
  <c r="O1975" i="17"/>
  <c r="P1975" i="17"/>
  <c r="Q1975" i="17"/>
  <c r="N1976" i="17"/>
  <c r="O1976" i="17"/>
  <c r="P1976" i="17"/>
  <c r="Q1976" i="17"/>
  <c r="N1977" i="17"/>
  <c r="O1977" i="17"/>
  <c r="P1977" i="17"/>
  <c r="Q1977" i="17"/>
  <c r="N1978" i="17"/>
  <c r="O1978" i="17"/>
  <c r="P1978" i="17"/>
  <c r="Q1978" i="17"/>
  <c r="N1979" i="17"/>
  <c r="O1979" i="17"/>
  <c r="P1979" i="17"/>
  <c r="Q1979" i="17"/>
  <c r="N1980" i="17"/>
  <c r="O1980" i="17"/>
  <c r="P1980" i="17"/>
  <c r="Q1980" i="17"/>
  <c r="N1981" i="17"/>
  <c r="O1981" i="17"/>
  <c r="P1981" i="17"/>
  <c r="Q1981" i="17"/>
  <c r="N1982" i="17"/>
  <c r="O1982" i="17"/>
  <c r="P1982" i="17"/>
  <c r="Q1982" i="17"/>
  <c r="N1983" i="17"/>
  <c r="O1983" i="17"/>
  <c r="P1983" i="17"/>
  <c r="Q1983" i="17"/>
  <c r="N1984" i="17"/>
  <c r="O1984" i="17"/>
  <c r="P1984" i="17"/>
  <c r="Q1984" i="17"/>
  <c r="N1985" i="17"/>
  <c r="O1985" i="17"/>
  <c r="P1985" i="17"/>
  <c r="Q1985" i="17"/>
  <c r="N1986" i="17"/>
  <c r="O1986" i="17"/>
  <c r="P1986" i="17"/>
  <c r="Q1986" i="17"/>
  <c r="N1987" i="17"/>
  <c r="O1987" i="17"/>
  <c r="P1987" i="17"/>
  <c r="Q1987" i="17"/>
  <c r="N1988" i="17"/>
  <c r="O1988" i="17"/>
  <c r="P1988" i="17"/>
  <c r="Q1988" i="17"/>
  <c r="N1989" i="17"/>
  <c r="O1989" i="17"/>
  <c r="P1989" i="17"/>
  <c r="Q1989" i="17"/>
  <c r="N1990" i="17"/>
  <c r="O1990" i="17"/>
  <c r="P1990" i="17"/>
  <c r="Q1990" i="17"/>
  <c r="N1991" i="17"/>
  <c r="O1991" i="17"/>
  <c r="P1991" i="17"/>
  <c r="Q1991" i="17"/>
  <c r="N1992" i="17"/>
  <c r="O1992" i="17"/>
  <c r="P1992" i="17"/>
  <c r="Q1992" i="17"/>
  <c r="N1993" i="17"/>
  <c r="O1993" i="17"/>
  <c r="P1993" i="17"/>
  <c r="Q1993" i="17"/>
  <c r="N1994" i="17"/>
  <c r="O1994" i="17"/>
  <c r="P1994" i="17"/>
  <c r="Q1994" i="17"/>
  <c r="N1995" i="17"/>
  <c r="O1995" i="17"/>
  <c r="P1995" i="17"/>
  <c r="Q1995" i="17"/>
  <c r="N1996" i="17"/>
  <c r="O1996" i="17"/>
  <c r="P1996" i="17"/>
  <c r="Q1996" i="17"/>
  <c r="N1997" i="17"/>
  <c r="O1997" i="17"/>
  <c r="P1997" i="17"/>
  <c r="Q1997" i="17"/>
  <c r="N1998" i="17"/>
  <c r="O1998" i="17"/>
  <c r="P1998" i="17"/>
  <c r="Q1998" i="17"/>
  <c r="N1999" i="17"/>
  <c r="O1999" i="17"/>
  <c r="P1999" i="17"/>
  <c r="Q1999" i="17"/>
  <c r="N2000" i="17"/>
  <c r="O2000" i="17"/>
  <c r="P2000" i="17"/>
  <c r="Q2000" i="17"/>
  <c r="N2001" i="17"/>
  <c r="O2001" i="17"/>
  <c r="P2001" i="17"/>
  <c r="Q2001" i="17"/>
  <c r="N2002" i="17"/>
  <c r="O2002" i="17"/>
  <c r="P2002" i="17"/>
  <c r="Q2002" i="17"/>
  <c r="N2003" i="17"/>
  <c r="O2003" i="17"/>
  <c r="P2003" i="17"/>
  <c r="Q2003" i="17"/>
  <c r="N2004" i="17"/>
  <c r="O2004" i="17"/>
  <c r="P2004" i="17"/>
  <c r="Q2004" i="17"/>
  <c r="N2005" i="17"/>
  <c r="O2005" i="17"/>
  <c r="P2005" i="17"/>
  <c r="Q2005" i="17"/>
  <c r="N2006" i="17"/>
  <c r="O2006" i="17"/>
  <c r="P2006" i="17"/>
  <c r="Q2006" i="17"/>
  <c r="N2007" i="17"/>
  <c r="O2007" i="17"/>
  <c r="P2007" i="17"/>
  <c r="Q2007" i="17"/>
  <c r="N2008" i="17"/>
  <c r="O2008" i="17"/>
  <c r="P2008" i="17"/>
  <c r="Q2008" i="17"/>
  <c r="N2009" i="17"/>
  <c r="O2009" i="17"/>
  <c r="P2009" i="17"/>
  <c r="Q2009" i="17"/>
  <c r="N2011" i="17"/>
  <c r="O2011" i="17"/>
  <c r="P2011" i="17"/>
  <c r="Q2011" i="17"/>
  <c r="N2012" i="17"/>
  <c r="O2012" i="17"/>
  <c r="P2012" i="17"/>
  <c r="Q2012" i="17"/>
  <c r="N2013" i="17"/>
  <c r="O2013" i="17"/>
  <c r="P2013" i="17"/>
  <c r="Q2013" i="17"/>
  <c r="N2014" i="17"/>
  <c r="O2014" i="17"/>
  <c r="P2014" i="17"/>
  <c r="Q2014" i="17"/>
  <c r="N2015" i="17"/>
  <c r="O2015" i="17"/>
  <c r="P2015" i="17"/>
  <c r="Q2015" i="17"/>
  <c r="N2016" i="17"/>
  <c r="O2016" i="17"/>
  <c r="P2016" i="17"/>
  <c r="Q2016" i="17"/>
  <c r="N2017" i="17"/>
  <c r="O2017" i="17"/>
  <c r="P2017" i="17"/>
  <c r="Q2017" i="17"/>
  <c r="N2018" i="17"/>
  <c r="O2018" i="17"/>
  <c r="P2018" i="17"/>
  <c r="Q2018" i="17"/>
  <c r="N2019" i="17"/>
  <c r="O2019" i="17"/>
  <c r="P2019" i="17"/>
  <c r="Q2019" i="17"/>
  <c r="N2020" i="17"/>
  <c r="O2020" i="17"/>
  <c r="P2020" i="17"/>
  <c r="Q2020" i="17"/>
  <c r="N2021" i="17"/>
  <c r="O2021" i="17"/>
  <c r="P2021" i="17"/>
  <c r="Q2021" i="17"/>
  <c r="N2022" i="17"/>
  <c r="O2022" i="17"/>
  <c r="P2022" i="17"/>
  <c r="Q2022" i="17"/>
  <c r="N2023" i="17"/>
  <c r="O2023" i="17"/>
  <c r="P2023" i="17"/>
  <c r="Q2023" i="17"/>
  <c r="N2024" i="17"/>
  <c r="O2024" i="17"/>
  <c r="P2024" i="17"/>
  <c r="Q2024" i="17"/>
  <c r="N2025" i="17"/>
  <c r="O2025" i="17"/>
  <c r="P2025" i="17"/>
  <c r="Q2025" i="17"/>
  <c r="N2026" i="17"/>
  <c r="O2026" i="17"/>
  <c r="P2026" i="17"/>
  <c r="Q2026" i="17"/>
  <c r="N2027" i="17"/>
  <c r="O2027" i="17"/>
  <c r="P2027" i="17"/>
  <c r="Q2027" i="17"/>
  <c r="N2028" i="17"/>
  <c r="O2028" i="17"/>
  <c r="P2028" i="17"/>
  <c r="Q2028" i="17"/>
  <c r="N2029" i="17"/>
  <c r="O2029" i="17"/>
  <c r="P2029" i="17"/>
  <c r="Q2029" i="17"/>
  <c r="N2030" i="17"/>
  <c r="O2030" i="17"/>
  <c r="P2030" i="17"/>
  <c r="Q2030" i="17"/>
  <c r="N2031" i="17"/>
  <c r="O2031" i="17"/>
  <c r="P2031" i="17"/>
  <c r="Q2031" i="17"/>
  <c r="N2032" i="17"/>
  <c r="O2032" i="17"/>
  <c r="P2032" i="17"/>
  <c r="Q2032" i="17"/>
  <c r="N2033" i="17"/>
  <c r="O2033" i="17"/>
  <c r="P2033" i="17"/>
  <c r="Q2033" i="17"/>
  <c r="N2034" i="17"/>
  <c r="O2034" i="17"/>
  <c r="P2034" i="17"/>
  <c r="Q2034" i="17"/>
  <c r="N2035" i="17"/>
  <c r="O2035" i="17"/>
  <c r="P2035" i="17"/>
  <c r="Q2035" i="17"/>
  <c r="N2036" i="17"/>
  <c r="O2036" i="17"/>
  <c r="P2036" i="17"/>
  <c r="Q2036" i="17"/>
  <c r="N2037" i="17"/>
  <c r="O2037" i="17"/>
  <c r="P2037" i="17"/>
  <c r="Q2037" i="17"/>
  <c r="N2038" i="17"/>
  <c r="O2038" i="17"/>
  <c r="P2038" i="17"/>
  <c r="Q2038" i="17"/>
  <c r="N2039" i="17"/>
  <c r="O2039" i="17"/>
  <c r="P2039" i="17"/>
  <c r="Q2039" i="17"/>
  <c r="N2040" i="17"/>
  <c r="O2040" i="17"/>
  <c r="P2040" i="17"/>
  <c r="Q2040" i="17"/>
  <c r="N2041" i="17"/>
  <c r="O2041" i="17"/>
  <c r="P2041" i="17"/>
  <c r="Q2041" i="17"/>
  <c r="N2042" i="17"/>
  <c r="O2042" i="17"/>
  <c r="P2042" i="17"/>
  <c r="Q2042" i="17"/>
  <c r="N2043" i="17"/>
  <c r="O2043" i="17"/>
  <c r="P2043" i="17"/>
  <c r="Q2043" i="17"/>
  <c r="N2044" i="17"/>
  <c r="O2044" i="17"/>
  <c r="P2044" i="17"/>
  <c r="Q2044" i="17"/>
  <c r="N2045" i="17"/>
  <c r="O2045" i="17"/>
  <c r="P2045" i="17"/>
  <c r="Q2045" i="17"/>
  <c r="N2046" i="17"/>
  <c r="O2046" i="17"/>
  <c r="P2046" i="17"/>
  <c r="Q2046" i="17"/>
  <c r="N2047" i="17"/>
  <c r="O2047" i="17"/>
  <c r="P2047" i="17"/>
  <c r="Q2047" i="17"/>
  <c r="N2048" i="17"/>
  <c r="O2048" i="17"/>
  <c r="P2048" i="17"/>
  <c r="Q2048" i="17"/>
  <c r="N2049" i="17"/>
  <c r="O2049" i="17"/>
  <c r="P2049" i="17"/>
  <c r="Q2049" i="17"/>
  <c r="N2050" i="17"/>
  <c r="O2050" i="17"/>
  <c r="P2050" i="17"/>
  <c r="Q2050" i="17"/>
  <c r="N2052" i="17"/>
  <c r="O2052" i="17"/>
  <c r="P2052" i="17"/>
  <c r="Q2052" i="17"/>
  <c r="N2053" i="17"/>
  <c r="O2053" i="17"/>
  <c r="P2053" i="17"/>
  <c r="Q2053" i="17"/>
  <c r="N2054" i="17"/>
  <c r="O2054" i="17"/>
  <c r="P2054" i="17"/>
  <c r="Q2054" i="17"/>
  <c r="N2055" i="17"/>
  <c r="O2055" i="17"/>
  <c r="P2055" i="17"/>
  <c r="Q2055" i="17"/>
  <c r="N2056" i="17"/>
  <c r="O2056" i="17"/>
  <c r="P2056" i="17"/>
  <c r="Q2056" i="17"/>
  <c r="N2057" i="17"/>
  <c r="O2057" i="17"/>
  <c r="P2057" i="17"/>
  <c r="Q2057" i="17"/>
  <c r="N2058" i="17"/>
  <c r="O2058" i="17"/>
  <c r="P2058" i="17"/>
  <c r="Q2058" i="17"/>
  <c r="N2059" i="17"/>
  <c r="O2059" i="17"/>
  <c r="P2059" i="17"/>
  <c r="Q2059" i="17"/>
  <c r="N2060" i="17"/>
  <c r="O2060" i="17"/>
  <c r="P2060" i="17"/>
  <c r="Q2060" i="17"/>
  <c r="N2061" i="17"/>
  <c r="O2061" i="17"/>
  <c r="P2061" i="17"/>
  <c r="Q2061" i="17"/>
  <c r="N2062" i="17"/>
  <c r="O2062" i="17"/>
  <c r="P2062" i="17"/>
  <c r="Q2062" i="17"/>
  <c r="N2063" i="17"/>
  <c r="O2063" i="17"/>
  <c r="P2063" i="17"/>
  <c r="Q2063" i="17"/>
  <c r="N2064" i="17"/>
  <c r="O2064" i="17"/>
  <c r="P2064" i="17"/>
  <c r="Q2064" i="17"/>
  <c r="N2065" i="17"/>
  <c r="O2065" i="17"/>
  <c r="P2065" i="17"/>
  <c r="Q2065" i="17"/>
  <c r="N2066" i="17"/>
  <c r="O2066" i="17"/>
  <c r="P2066" i="17"/>
  <c r="Q2066" i="17"/>
  <c r="N2067" i="17"/>
  <c r="O2067" i="17"/>
  <c r="P2067" i="17"/>
  <c r="Q2067" i="17"/>
  <c r="N2068" i="17"/>
  <c r="O2068" i="17"/>
  <c r="P2068" i="17"/>
  <c r="Q2068" i="17"/>
  <c r="N2069" i="17"/>
  <c r="O2069" i="17"/>
  <c r="P2069" i="17"/>
  <c r="Q2069" i="17"/>
  <c r="N2070" i="17"/>
  <c r="O2070" i="17"/>
  <c r="P2070" i="17"/>
  <c r="Q2070" i="17"/>
  <c r="N2071" i="17"/>
  <c r="O2071" i="17"/>
  <c r="P2071" i="17"/>
  <c r="Q2071" i="17"/>
  <c r="N2072" i="17"/>
  <c r="O2072" i="17"/>
  <c r="P2072" i="17"/>
  <c r="Q2072" i="17"/>
  <c r="N2073" i="17"/>
  <c r="O2073" i="17"/>
  <c r="P2073" i="17"/>
  <c r="Q2073" i="17"/>
  <c r="N2074" i="17"/>
  <c r="O2074" i="17"/>
  <c r="P2074" i="17"/>
  <c r="Q2074" i="17"/>
  <c r="N2075" i="17"/>
  <c r="O2075" i="17"/>
  <c r="P2075" i="17"/>
  <c r="Q2075" i="17"/>
  <c r="N2076" i="17"/>
  <c r="O2076" i="17"/>
  <c r="P2076" i="17"/>
  <c r="Q2076" i="17"/>
  <c r="N2077" i="17"/>
  <c r="O2077" i="17"/>
  <c r="P2077" i="17"/>
  <c r="Q2077" i="17"/>
  <c r="N2078" i="17"/>
  <c r="O2078" i="17"/>
  <c r="P2078" i="17"/>
  <c r="Q2078" i="17"/>
  <c r="N2079" i="17"/>
  <c r="O2079" i="17"/>
  <c r="P2079" i="17"/>
  <c r="Q2079" i="17"/>
  <c r="N2080" i="17"/>
  <c r="O2080" i="17"/>
  <c r="P2080" i="17"/>
  <c r="Q2080" i="17"/>
  <c r="N2081" i="17"/>
  <c r="O2081" i="17"/>
  <c r="P2081" i="17"/>
  <c r="Q2081" i="17"/>
  <c r="N2082" i="17"/>
  <c r="O2082" i="17"/>
  <c r="P2082" i="17"/>
  <c r="Q2082" i="17"/>
  <c r="N2083" i="17"/>
  <c r="O2083" i="17"/>
  <c r="P2083" i="17"/>
  <c r="Q2083" i="17"/>
  <c r="N2084" i="17"/>
  <c r="O2084" i="17"/>
  <c r="P2084" i="17"/>
  <c r="Q2084" i="17"/>
  <c r="N2085" i="17"/>
  <c r="O2085" i="17"/>
  <c r="P2085" i="17"/>
  <c r="Q2085" i="17"/>
  <c r="N2086" i="17"/>
  <c r="O2086" i="17"/>
  <c r="P2086" i="17"/>
  <c r="Q2086" i="17"/>
  <c r="N2087" i="17"/>
  <c r="O2087" i="17"/>
  <c r="P2087" i="17"/>
  <c r="Q2087" i="17"/>
  <c r="N2088" i="17"/>
  <c r="O2088" i="17"/>
  <c r="P2088" i="17"/>
  <c r="Q2088" i="17"/>
  <c r="N2089" i="17"/>
  <c r="O2089" i="17"/>
  <c r="P2089" i="17"/>
  <c r="Q2089" i="17"/>
  <c r="N2090" i="17"/>
  <c r="O2090" i="17"/>
  <c r="P2090" i="17"/>
  <c r="Q2090" i="17"/>
  <c r="N2091" i="17"/>
  <c r="O2091" i="17"/>
  <c r="P2091" i="17"/>
  <c r="Q2091" i="17"/>
  <c r="N2093" i="17"/>
  <c r="O2093" i="17"/>
  <c r="P2093" i="17"/>
  <c r="Q2093" i="17"/>
  <c r="N2094" i="17"/>
  <c r="O2094" i="17"/>
  <c r="P2094" i="17"/>
  <c r="Q2094" i="17"/>
  <c r="N2095" i="17"/>
  <c r="O2095" i="17"/>
  <c r="P2095" i="17"/>
  <c r="Q2095" i="17"/>
  <c r="N2096" i="17"/>
  <c r="O2096" i="17"/>
  <c r="P2096" i="17"/>
  <c r="Q2096" i="17"/>
  <c r="N2097" i="17"/>
  <c r="O2097" i="17"/>
  <c r="P2097" i="17"/>
  <c r="Q2097" i="17"/>
  <c r="N2098" i="17"/>
  <c r="O2098" i="17"/>
  <c r="P2098" i="17"/>
  <c r="Q2098" i="17"/>
  <c r="N2099" i="17"/>
  <c r="O2099" i="17"/>
  <c r="P2099" i="17"/>
  <c r="Q2099" i="17"/>
  <c r="N2100" i="17"/>
  <c r="O2100" i="17"/>
  <c r="P2100" i="17"/>
  <c r="Q2100" i="17"/>
  <c r="N2101" i="17"/>
  <c r="O2101" i="17"/>
  <c r="P2101" i="17"/>
  <c r="Q2101" i="17"/>
  <c r="N2102" i="17"/>
  <c r="O2102" i="17"/>
  <c r="P2102" i="17"/>
  <c r="Q2102" i="17"/>
  <c r="N2103" i="17"/>
  <c r="O2103" i="17"/>
  <c r="P2103" i="17"/>
  <c r="Q2103" i="17"/>
  <c r="N2104" i="17"/>
  <c r="O2104" i="17"/>
  <c r="P2104" i="17"/>
  <c r="Q2104" i="17"/>
  <c r="N2105" i="17"/>
  <c r="O2105" i="17"/>
  <c r="P2105" i="17"/>
  <c r="Q2105" i="17"/>
  <c r="N2106" i="17"/>
  <c r="O2106" i="17"/>
  <c r="P2106" i="17"/>
  <c r="Q2106" i="17"/>
  <c r="N2107" i="17"/>
  <c r="O2107" i="17"/>
  <c r="P2107" i="17"/>
  <c r="Q2107" i="17"/>
  <c r="N2108" i="17"/>
  <c r="O2108" i="17"/>
  <c r="P2108" i="17"/>
  <c r="Q2108" i="17"/>
  <c r="N2109" i="17"/>
  <c r="O2109" i="17"/>
  <c r="P2109" i="17"/>
  <c r="Q2109" i="17"/>
  <c r="N2110" i="17"/>
  <c r="O2110" i="17"/>
  <c r="P2110" i="17"/>
  <c r="Q2110" i="17"/>
  <c r="N2111" i="17"/>
  <c r="O2111" i="17"/>
  <c r="P2111" i="17"/>
  <c r="Q2111" i="17"/>
  <c r="N2112" i="17"/>
  <c r="O2112" i="17"/>
  <c r="P2112" i="17"/>
  <c r="Q2112" i="17"/>
  <c r="N2113" i="17"/>
  <c r="O2113" i="17"/>
  <c r="P2113" i="17"/>
  <c r="Q2113" i="17"/>
  <c r="N2114" i="17"/>
  <c r="O2114" i="17"/>
  <c r="P2114" i="17"/>
  <c r="Q2114" i="17"/>
  <c r="N2115" i="17"/>
  <c r="O2115" i="17"/>
  <c r="P2115" i="17"/>
  <c r="Q2115" i="17"/>
  <c r="N2116" i="17"/>
  <c r="O2116" i="17"/>
  <c r="P2116" i="17"/>
  <c r="Q2116" i="17"/>
  <c r="N2117" i="17"/>
  <c r="O2117" i="17"/>
  <c r="P2117" i="17"/>
  <c r="Q2117" i="17"/>
  <c r="N2118" i="17"/>
  <c r="O2118" i="17"/>
  <c r="P2118" i="17"/>
  <c r="Q2118" i="17"/>
  <c r="N2119" i="17"/>
  <c r="O2119" i="17"/>
  <c r="P2119" i="17"/>
  <c r="Q2119" i="17"/>
  <c r="N2120" i="17"/>
  <c r="O2120" i="17"/>
  <c r="P2120" i="17"/>
  <c r="Q2120" i="17"/>
  <c r="N2121" i="17"/>
  <c r="O2121" i="17"/>
  <c r="P2121" i="17"/>
  <c r="Q2121" i="17"/>
  <c r="N2122" i="17"/>
  <c r="O2122" i="17"/>
  <c r="P2122" i="17"/>
  <c r="Q2122" i="17"/>
  <c r="N2123" i="17"/>
  <c r="O2123" i="17"/>
  <c r="P2123" i="17"/>
  <c r="Q2123" i="17"/>
  <c r="N2124" i="17"/>
  <c r="O2124" i="17"/>
  <c r="P2124" i="17"/>
  <c r="Q2124" i="17"/>
  <c r="N2125" i="17"/>
  <c r="O2125" i="17"/>
  <c r="P2125" i="17"/>
  <c r="Q2125" i="17"/>
  <c r="N2126" i="17"/>
  <c r="O2126" i="17"/>
  <c r="P2126" i="17"/>
  <c r="Q2126" i="17"/>
  <c r="N2127" i="17"/>
  <c r="O2127" i="17"/>
  <c r="P2127" i="17"/>
  <c r="Q2127" i="17"/>
  <c r="N2128" i="17"/>
  <c r="O2128" i="17"/>
  <c r="P2128" i="17"/>
  <c r="Q2128" i="17"/>
  <c r="N2129" i="17"/>
  <c r="O2129" i="17"/>
  <c r="P2129" i="17"/>
  <c r="Q2129" i="17"/>
  <c r="N2130" i="17"/>
  <c r="O2130" i="17"/>
  <c r="P2130" i="17"/>
  <c r="Q2130" i="17"/>
  <c r="N2131" i="17"/>
  <c r="O2131" i="17"/>
  <c r="P2131" i="17"/>
  <c r="Q2131" i="17"/>
  <c r="N2132" i="17"/>
  <c r="O2132" i="17"/>
  <c r="P2132" i="17"/>
  <c r="Q2132" i="17"/>
  <c r="N2134" i="17"/>
  <c r="O2134" i="17"/>
  <c r="P2134" i="17"/>
  <c r="Q2134" i="17"/>
  <c r="N2135" i="17"/>
  <c r="O2135" i="17"/>
  <c r="P2135" i="17"/>
  <c r="Q2135" i="17"/>
  <c r="N2136" i="17"/>
  <c r="O2136" i="17"/>
  <c r="P2136" i="17"/>
  <c r="Q2136" i="17"/>
  <c r="N2137" i="17"/>
  <c r="O2137" i="17"/>
  <c r="P2137" i="17"/>
  <c r="Q2137" i="17"/>
  <c r="N2138" i="17"/>
  <c r="O2138" i="17"/>
  <c r="P2138" i="17"/>
  <c r="Q2138" i="17"/>
  <c r="N2139" i="17"/>
  <c r="O2139" i="17"/>
  <c r="P2139" i="17"/>
  <c r="Q2139" i="17"/>
  <c r="N2140" i="17"/>
  <c r="O2140" i="17"/>
  <c r="P2140" i="17"/>
  <c r="Q2140" i="17"/>
  <c r="N2141" i="17"/>
  <c r="O2141" i="17"/>
  <c r="P2141" i="17"/>
  <c r="Q2141" i="17"/>
  <c r="N2142" i="17"/>
  <c r="O2142" i="17"/>
  <c r="P2142" i="17"/>
  <c r="Q2142" i="17"/>
  <c r="N2143" i="17"/>
  <c r="O2143" i="17"/>
  <c r="P2143" i="17"/>
  <c r="Q2143" i="17"/>
  <c r="N2144" i="17"/>
  <c r="O2144" i="17"/>
  <c r="P2144" i="17"/>
  <c r="Q2144" i="17"/>
  <c r="N2145" i="17"/>
  <c r="O2145" i="17"/>
  <c r="P2145" i="17"/>
  <c r="Q2145" i="17"/>
  <c r="N2146" i="17"/>
  <c r="O2146" i="17"/>
  <c r="P2146" i="17"/>
  <c r="Q2146" i="17"/>
  <c r="N2147" i="17"/>
  <c r="O2147" i="17"/>
  <c r="P2147" i="17"/>
  <c r="Q2147" i="17"/>
  <c r="N2148" i="17"/>
  <c r="O2148" i="17"/>
  <c r="P2148" i="17"/>
  <c r="Q2148" i="17"/>
  <c r="N2149" i="17"/>
  <c r="O2149" i="17"/>
  <c r="P2149" i="17"/>
  <c r="Q2149" i="17"/>
  <c r="N2150" i="17"/>
  <c r="O2150" i="17"/>
  <c r="P2150" i="17"/>
  <c r="Q2150" i="17"/>
  <c r="N2151" i="17"/>
  <c r="O2151" i="17"/>
  <c r="P2151" i="17"/>
  <c r="Q2151" i="17"/>
  <c r="N2152" i="17"/>
  <c r="O2152" i="17"/>
  <c r="P2152" i="17"/>
  <c r="Q2152" i="17"/>
  <c r="N2153" i="17"/>
  <c r="O2153" i="17"/>
  <c r="P2153" i="17"/>
  <c r="Q2153" i="17"/>
  <c r="N2154" i="17"/>
  <c r="O2154" i="17"/>
  <c r="P2154" i="17"/>
  <c r="Q2154" i="17"/>
  <c r="N2155" i="17"/>
  <c r="O2155" i="17"/>
  <c r="P2155" i="17"/>
  <c r="Q2155" i="17"/>
  <c r="N2156" i="17"/>
  <c r="O2156" i="17"/>
  <c r="P2156" i="17"/>
  <c r="Q2156" i="17"/>
  <c r="N2157" i="17"/>
  <c r="O2157" i="17"/>
  <c r="P2157" i="17"/>
  <c r="Q2157" i="17"/>
  <c r="N2158" i="17"/>
  <c r="O2158" i="17"/>
  <c r="P2158" i="17"/>
  <c r="Q2158" i="17"/>
  <c r="N2159" i="17"/>
  <c r="O2159" i="17"/>
  <c r="P2159" i="17"/>
  <c r="Q2159" i="17"/>
  <c r="N2160" i="17"/>
  <c r="O2160" i="17"/>
  <c r="P2160" i="17"/>
  <c r="Q2160" i="17"/>
  <c r="N2161" i="17"/>
  <c r="O2161" i="17"/>
  <c r="P2161" i="17"/>
  <c r="Q2161" i="17"/>
  <c r="N2162" i="17"/>
  <c r="O2162" i="17"/>
  <c r="P2162" i="17"/>
  <c r="Q2162" i="17"/>
  <c r="N2163" i="17"/>
  <c r="O2163" i="17"/>
  <c r="P2163" i="17"/>
  <c r="Q2163" i="17"/>
  <c r="N2164" i="17"/>
  <c r="O2164" i="17"/>
  <c r="P2164" i="17"/>
  <c r="Q2164" i="17"/>
  <c r="N2165" i="17"/>
  <c r="O2165" i="17"/>
  <c r="P2165" i="17"/>
  <c r="Q2165" i="17"/>
  <c r="N2166" i="17"/>
  <c r="O2166" i="17"/>
  <c r="P2166" i="17"/>
  <c r="Q2166" i="17"/>
  <c r="N2167" i="17"/>
  <c r="O2167" i="17"/>
  <c r="P2167" i="17"/>
  <c r="Q2167" i="17"/>
  <c r="N2168" i="17"/>
  <c r="O2168" i="17"/>
  <c r="P2168" i="17"/>
  <c r="Q2168" i="17"/>
  <c r="N2169" i="17"/>
  <c r="O2169" i="17"/>
  <c r="P2169" i="17"/>
  <c r="Q2169" i="17"/>
  <c r="N2170" i="17"/>
  <c r="O2170" i="17"/>
  <c r="P2170" i="17"/>
  <c r="Q2170" i="17"/>
  <c r="N2171" i="17"/>
  <c r="O2171" i="17"/>
  <c r="P2171" i="17"/>
  <c r="Q2171" i="17"/>
  <c r="N2172" i="17"/>
  <c r="O2172" i="17"/>
  <c r="P2172" i="17"/>
  <c r="Q2172" i="17"/>
  <c r="N2173" i="17"/>
  <c r="O2173" i="17"/>
  <c r="P2173" i="17"/>
  <c r="Q2173" i="17"/>
  <c r="N2175" i="17"/>
  <c r="O2175" i="17"/>
  <c r="P2175" i="17"/>
  <c r="Q2175" i="17"/>
  <c r="N2176" i="17"/>
  <c r="O2176" i="17"/>
  <c r="P2176" i="17"/>
  <c r="Q2176" i="17"/>
  <c r="N2177" i="17"/>
  <c r="O2177" i="17"/>
  <c r="P2177" i="17"/>
  <c r="Q2177" i="17"/>
  <c r="N2178" i="17"/>
  <c r="O2178" i="17"/>
  <c r="P2178" i="17"/>
  <c r="Q2178" i="17"/>
  <c r="N2179" i="17"/>
  <c r="O2179" i="17"/>
  <c r="P2179" i="17"/>
  <c r="Q2179" i="17"/>
  <c r="N2180" i="17"/>
  <c r="O2180" i="17"/>
  <c r="P2180" i="17"/>
  <c r="Q2180" i="17"/>
  <c r="N2181" i="17"/>
  <c r="O2181" i="17"/>
  <c r="P2181" i="17"/>
  <c r="Q2181" i="17"/>
  <c r="N2182" i="17"/>
  <c r="O2182" i="17"/>
  <c r="P2182" i="17"/>
  <c r="Q2182" i="17"/>
  <c r="N2183" i="17"/>
  <c r="O2183" i="17"/>
  <c r="P2183" i="17"/>
  <c r="Q2183" i="17"/>
  <c r="N2184" i="17"/>
  <c r="O2184" i="17"/>
  <c r="P2184" i="17"/>
  <c r="Q2184" i="17"/>
  <c r="N2185" i="17"/>
  <c r="O2185" i="17"/>
  <c r="P2185" i="17"/>
  <c r="Q2185" i="17"/>
  <c r="N2186" i="17"/>
  <c r="O2186" i="17"/>
  <c r="P2186" i="17"/>
  <c r="Q2186" i="17"/>
  <c r="N2187" i="17"/>
  <c r="O2187" i="17"/>
  <c r="P2187" i="17"/>
  <c r="Q2187" i="17"/>
  <c r="N2188" i="17"/>
  <c r="O2188" i="17"/>
  <c r="P2188" i="17"/>
  <c r="Q2188" i="17"/>
  <c r="N2189" i="17"/>
  <c r="O2189" i="17"/>
  <c r="P2189" i="17"/>
  <c r="Q2189" i="17"/>
  <c r="N2190" i="17"/>
  <c r="O2190" i="17"/>
  <c r="P2190" i="17"/>
  <c r="Q2190" i="17"/>
  <c r="N2191" i="17"/>
  <c r="O2191" i="17"/>
  <c r="P2191" i="17"/>
  <c r="Q2191" i="17"/>
  <c r="N2192" i="17"/>
  <c r="O2192" i="17"/>
  <c r="P2192" i="17"/>
  <c r="Q2192" i="17"/>
  <c r="N2193" i="17"/>
  <c r="O2193" i="17"/>
  <c r="P2193" i="17"/>
  <c r="Q2193" i="17"/>
  <c r="N2194" i="17"/>
  <c r="O2194" i="17"/>
  <c r="P2194" i="17"/>
  <c r="Q2194" i="17"/>
  <c r="N2195" i="17"/>
  <c r="O2195" i="17"/>
  <c r="P2195" i="17"/>
  <c r="Q2195" i="17"/>
  <c r="N2196" i="17"/>
  <c r="O2196" i="17"/>
  <c r="P2196" i="17"/>
  <c r="Q2196" i="17"/>
  <c r="N2197" i="17"/>
  <c r="O2197" i="17"/>
  <c r="P2197" i="17"/>
  <c r="Q2197" i="17"/>
  <c r="N2198" i="17"/>
  <c r="O2198" i="17"/>
  <c r="P2198" i="17"/>
  <c r="Q2198" i="17"/>
  <c r="N2199" i="17"/>
  <c r="O2199" i="17"/>
  <c r="P2199" i="17"/>
  <c r="Q2199" i="17"/>
  <c r="N2200" i="17"/>
  <c r="O2200" i="17"/>
  <c r="P2200" i="17"/>
  <c r="Q2200" i="17"/>
  <c r="N2201" i="17"/>
  <c r="O2201" i="17"/>
  <c r="P2201" i="17"/>
  <c r="Q2201" i="17"/>
  <c r="N2202" i="17"/>
  <c r="O2202" i="17"/>
  <c r="P2202" i="17"/>
  <c r="Q2202" i="17"/>
  <c r="N2203" i="17"/>
  <c r="O2203" i="17"/>
  <c r="P2203" i="17"/>
  <c r="Q2203" i="17"/>
  <c r="N2204" i="17"/>
  <c r="O2204" i="17"/>
  <c r="P2204" i="17"/>
  <c r="Q2204" i="17"/>
  <c r="N2205" i="17"/>
  <c r="O2205" i="17"/>
  <c r="P2205" i="17"/>
  <c r="Q2205" i="17"/>
  <c r="N2206" i="17"/>
  <c r="O2206" i="17"/>
  <c r="P2206" i="17"/>
  <c r="Q2206" i="17"/>
  <c r="N2207" i="17"/>
  <c r="O2207" i="17"/>
  <c r="P2207" i="17"/>
  <c r="Q2207" i="17"/>
  <c r="N2208" i="17"/>
  <c r="O2208" i="17"/>
  <c r="P2208" i="17"/>
  <c r="Q2208" i="17"/>
  <c r="N2209" i="17"/>
  <c r="O2209" i="17"/>
  <c r="P2209" i="17"/>
  <c r="Q2209" i="17"/>
  <c r="N2210" i="17"/>
  <c r="O2210" i="17"/>
  <c r="P2210" i="17"/>
  <c r="Q2210" i="17"/>
  <c r="N2211" i="17"/>
  <c r="O2211" i="17"/>
  <c r="P2211" i="17"/>
  <c r="Q2211" i="17"/>
  <c r="N2212" i="17"/>
  <c r="O2212" i="17"/>
  <c r="P2212" i="17"/>
  <c r="Q2212" i="17"/>
  <c r="N2213" i="17"/>
  <c r="O2213" i="17"/>
  <c r="P2213" i="17"/>
  <c r="Q2213" i="17"/>
  <c r="N2214" i="17"/>
  <c r="O2214" i="17"/>
  <c r="P2214" i="17"/>
  <c r="Q2214" i="17"/>
  <c r="Q2" i="17"/>
  <c r="AH5" i="17" s="1"/>
  <c r="AH11" i="17" s="1"/>
  <c r="P2" i="17"/>
  <c r="O2" i="17"/>
  <c r="AF4" i="17" s="1"/>
  <c r="N2" i="17"/>
  <c r="AK10" i="17" l="1"/>
  <c r="AK13" i="17"/>
  <c r="AK12" i="17"/>
  <c r="AI10" i="17"/>
  <c r="AJ11" i="17"/>
  <c r="AE3" i="17"/>
  <c r="AF8" i="17"/>
  <c r="AG3" i="17"/>
  <c r="AF5" i="17"/>
  <c r="AF11" i="17" s="1"/>
  <c r="AG7" i="17"/>
  <c r="AG5" i="17"/>
  <c r="AG11" i="17" s="1"/>
  <c r="AH2" i="17"/>
  <c r="AF13" i="17"/>
  <c r="AG2" i="17"/>
  <c r="AH7" i="17"/>
  <c r="AE5" i="17"/>
  <c r="AE11" i="17" s="1"/>
  <c r="AE2" i="17"/>
  <c r="AH3" i="17"/>
  <c r="AF7" i="17"/>
  <c r="AF14" i="17" s="1"/>
  <c r="AE7" i="17"/>
  <c r="AF3" i="17"/>
  <c r="AF6" i="17"/>
  <c r="AF2" i="17"/>
  <c r="AH8" i="17"/>
  <c r="AH14" i="17" s="1"/>
  <c r="AH6" i="17"/>
  <c r="AH10" i="17" s="1"/>
  <c r="AH4" i="17"/>
  <c r="AH12" i="17" s="1"/>
  <c r="AG8" i="17"/>
  <c r="AG6" i="17"/>
  <c r="AG4" i="17"/>
  <c r="AG12" i="17" s="1"/>
  <c r="AE8" i="17"/>
  <c r="AE6" i="17"/>
  <c r="AE4" i="17"/>
  <c r="AE12" i="17" s="1"/>
  <c r="AF10" i="17"/>
  <c r="AF12" i="17"/>
  <c r="AG10" i="17" l="1"/>
  <c r="AE10" i="17"/>
  <c r="AE13" i="17"/>
  <c r="AG13" i="17"/>
  <c r="AE14" i="17"/>
  <c r="AG14" i="17"/>
  <c r="AH13" i="17"/>
  <c r="AB2" i="17" l="1"/>
  <c r="AD2" i="17"/>
  <c r="AC2" i="17"/>
  <c r="AC3" i="17"/>
  <c r="AD3" i="17"/>
  <c r="AC4" i="17"/>
  <c r="AD4" i="17"/>
  <c r="AD12" i="17" s="1"/>
  <c r="AC5" i="17"/>
  <c r="AC11" i="17" s="1"/>
  <c r="AD5" i="17"/>
  <c r="AD11" i="17" s="1"/>
  <c r="AC6" i="17"/>
  <c r="AD6" i="17"/>
  <c r="AC7" i="17"/>
  <c r="AD7" i="17"/>
  <c r="AC8" i="17"/>
  <c r="AC13" i="17" s="1"/>
  <c r="AD8" i="17"/>
  <c r="Z2" i="17"/>
  <c r="AD13" i="17" l="1"/>
  <c r="AC12" i="17"/>
  <c r="AD14" i="17"/>
  <c r="AD10" i="17"/>
  <c r="AC14" i="17"/>
  <c r="AC10" i="17"/>
  <c r="AP84" i="5"/>
  <c r="AR88" i="5" l="1"/>
  <c r="AR87" i="5"/>
  <c r="AR86" i="5"/>
  <c r="AR85" i="5"/>
  <c r="AR92" i="5"/>
  <c r="AR84" i="5"/>
  <c r="AR83" i="5"/>
  <c r="AR82" i="5"/>
  <c r="AQ88" i="5"/>
  <c r="AQ87" i="5"/>
  <c r="AQ86" i="5"/>
  <c r="AQ85" i="5"/>
  <c r="AQ91" i="5" s="1"/>
  <c r="AQ84" i="5"/>
  <c r="AQ92" i="5" s="1"/>
  <c r="AQ83" i="5"/>
  <c r="AQ82" i="5"/>
  <c r="AP88" i="5"/>
  <c r="AP87" i="5"/>
  <c r="AP86" i="5"/>
  <c r="AP85" i="5"/>
  <c r="AP91" i="5" s="1"/>
  <c r="AP83" i="5"/>
  <c r="AP82" i="5"/>
  <c r="AO88" i="5"/>
  <c r="AO87" i="5"/>
  <c r="AO86" i="5"/>
  <c r="AO85" i="5"/>
  <c r="AO84" i="5"/>
  <c r="AO83" i="5"/>
  <c r="AO82" i="5"/>
  <c r="AJ88" i="5"/>
  <c r="AJ87" i="5"/>
  <c r="AJ86" i="5"/>
  <c r="AJ85" i="5"/>
  <c r="AJ91" i="5" s="1"/>
  <c r="AJ84" i="5"/>
  <c r="AJ83" i="5"/>
  <c r="AJ82" i="5"/>
  <c r="AI88" i="5"/>
  <c r="AI87" i="5"/>
  <c r="AI86" i="5"/>
  <c r="AI85" i="5"/>
  <c r="AI91" i="5" s="1"/>
  <c r="AI84" i="5"/>
  <c r="AI83" i="5"/>
  <c r="AI82" i="5"/>
  <c r="Z90" i="5"/>
  <c r="AA97" i="5"/>
  <c r="AB97" i="5"/>
  <c r="AC97" i="5"/>
  <c r="AA107" i="5"/>
  <c r="AB107" i="5"/>
  <c r="AC107" i="5"/>
  <c r="Z107" i="5"/>
  <c r="Z97" i="5"/>
  <c r="AA87" i="5"/>
  <c r="AB87" i="5"/>
  <c r="AC87" i="5"/>
  <c r="Z87" i="5"/>
  <c r="W75" i="5"/>
  <c r="X75" i="5"/>
  <c r="Y75" i="5"/>
  <c r="Z75" i="5"/>
  <c r="AA75" i="5"/>
  <c r="AB75" i="5"/>
  <c r="AC75" i="5"/>
  <c r="AD75" i="5"/>
  <c r="AE75" i="5"/>
  <c r="AF75" i="5"/>
  <c r="AG75" i="5"/>
  <c r="V75" i="5"/>
  <c r="W65" i="5"/>
  <c r="X65" i="5"/>
  <c r="Y65" i="5"/>
  <c r="Z65" i="5"/>
  <c r="AA65" i="5"/>
  <c r="AB65" i="5"/>
  <c r="AC65" i="5"/>
  <c r="AD65" i="5"/>
  <c r="AE65" i="5"/>
  <c r="AF65" i="5"/>
  <c r="AG65" i="5"/>
  <c r="V65" i="5"/>
  <c r="W55" i="5"/>
  <c r="X55" i="5"/>
  <c r="Y55" i="5"/>
  <c r="Z55" i="5"/>
  <c r="AA55" i="5"/>
  <c r="AB55" i="5"/>
  <c r="AC55" i="5"/>
  <c r="AD55" i="5"/>
  <c r="AE55" i="5"/>
  <c r="AF55" i="5"/>
  <c r="AG55" i="5"/>
  <c r="V55" i="5"/>
  <c r="AA110" i="5"/>
  <c r="AB110" i="5"/>
  <c r="AC110" i="5"/>
  <c r="Z110" i="5"/>
  <c r="AA100" i="5"/>
  <c r="AB100" i="5"/>
  <c r="AC100" i="5"/>
  <c r="Z100" i="5"/>
  <c r="AA90" i="5"/>
  <c r="AB90" i="5"/>
  <c r="AC90" i="5"/>
  <c r="W78" i="5"/>
  <c r="X78" i="5"/>
  <c r="Y78" i="5"/>
  <c r="Z78" i="5"/>
  <c r="AA78" i="5"/>
  <c r="AB78" i="5"/>
  <c r="AC78" i="5"/>
  <c r="AD78" i="5"/>
  <c r="AE78" i="5"/>
  <c r="AF78" i="5"/>
  <c r="AG78" i="5"/>
  <c r="V78" i="5"/>
  <c r="W68" i="5"/>
  <c r="X68" i="5"/>
  <c r="Y68" i="5"/>
  <c r="Z68" i="5"/>
  <c r="AA68" i="5"/>
  <c r="AB68" i="5"/>
  <c r="AC68" i="5"/>
  <c r="AD68" i="5"/>
  <c r="AE68" i="5"/>
  <c r="AF68" i="5"/>
  <c r="AG68" i="5"/>
  <c r="V68" i="5"/>
  <c r="AD58" i="5"/>
  <c r="W58" i="5"/>
  <c r="X58" i="5"/>
  <c r="Y58" i="5"/>
  <c r="Z58" i="5"/>
  <c r="AA58" i="5"/>
  <c r="AB58" i="5"/>
  <c r="AC58" i="5"/>
  <c r="AE58" i="5"/>
  <c r="AF58" i="5"/>
  <c r="AG58" i="5"/>
  <c r="V58" i="5"/>
  <c r="W2" i="17"/>
  <c r="X2" i="17"/>
  <c r="Y2" i="17"/>
  <c r="AA2" i="17"/>
  <c r="W3" i="17"/>
  <c r="X3" i="17"/>
  <c r="Y3" i="17"/>
  <c r="Z3" i="17"/>
  <c r="AA3" i="17"/>
  <c r="AB3" i="17"/>
  <c r="W4" i="17"/>
  <c r="X4" i="17"/>
  <c r="X12" i="17" s="1"/>
  <c r="Y4" i="17"/>
  <c r="Y12" i="17" s="1"/>
  <c r="Z4" i="17"/>
  <c r="AA4" i="17"/>
  <c r="AB4" i="17"/>
  <c r="W5" i="17"/>
  <c r="W11" i="17" s="1"/>
  <c r="X5" i="17"/>
  <c r="X11" i="17" s="1"/>
  <c r="Y5" i="17"/>
  <c r="Y11" i="17" s="1"/>
  <c r="Z5" i="17"/>
  <c r="Z11" i="17" s="1"/>
  <c r="AA5" i="17"/>
  <c r="AA12" i="17" s="1"/>
  <c r="AB5" i="17"/>
  <c r="W6" i="17"/>
  <c r="X6" i="17"/>
  <c r="Y6" i="17"/>
  <c r="Z6" i="17"/>
  <c r="AA6" i="17"/>
  <c r="AB6" i="17"/>
  <c r="W7" i="17"/>
  <c r="W14" i="17" s="1"/>
  <c r="X7" i="17"/>
  <c r="Y7" i="17"/>
  <c r="Z7" i="17"/>
  <c r="AA7" i="17"/>
  <c r="AA14" i="17" s="1"/>
  <c r="AB7" i="17"/>
  <c r="W8" i="17"/>
  <c r="W13" i="17" s="1"/>
  <c r="X8" i="17"/>
  <c r="Y8" i="17"/>
  <c r="Y14" i="17" s="1"/>
  <c r="Z8" i="17"/>
  <c r="AA8" i="17"/>
  <c r="AB8" i="17"/>
  <c r="AB13" i="17" s="1"/>
  <c r="AA13" i="17"/>
  <c r="V8" i="17"/>
  <c r="V7" i="17"/>
  <c r="V6" i="17"/>
  <c r="V5" i="17"/>
  <c r="V10" i="17" s="1"/>
  <c r="V4" i="17"/>
  <c r="V3" i="17"/>
  <c r="V2" i="17"/>
  <c r="V14" i="17" l="1"/>
  <c r="V12" i="17"/>
  <c r="V11" i="17"/>
  <c r="V13" i="17"/>
  <c r="X13" i="17"/>
  <c r="Z10" i="17"/>
  <c r="W12" i="17"/>
  <c r="Y10" i="17"/>
  <c r="AB14" i="17"/>
  <c r="Z14" i="17"/>
  <c r="X14" i="17"/>
  <c r="AB12" i="17"/>
  <c r="Z12" i="17"/>
  <c r="AR91" i="5"/>
  <c r="AR93" i="5"/>
  <c r="AR90" i="5"/>
  <c r="AR94" i="5"/>
  <c r="AQ94" i="5"/>
  <c r="AQ90" i="5"/>
  <c r="AQ93" i="5"/>
  <c r="AP94" i="5"/>
  <c r="AP92" i="5"/>
  <c r="AP93" i="5"/>
  <c r="AO94" i="5"/>
  <c r="AO90" i="5"/>
  <c r="AO92" i="5"/>
  <c r="AO93" i="5"/>
  <c r="AP90" i="5"/>
  <c r="AO91" i="5"/>
  <c r="AI94" i="5"/>
  <c r="AI90" i="5"/>
  <c r="AI92" i="5"/>
  <c r="AI93" i="5"/>
  <c r="AJ94" i="5"/>
  <c r="AJ93" i="5"/>
  <c r="AJ92" i="5"/>
  <c r="AJ90" i="5"/>
  <c r="Z13" i="17"/>
  <c r="AB10" i="17"/>
  <c r="Y13" i="17"/>
  <c r="AA10" i="17"/>
  <c r="AB11" i="17"/>
  <c r="AA11" i="17"/>
  <c r="X10" i="17"/>
  <c r="W10" i="17"/>
  <c r="F78" i="4" l="1"/>
  <c r="P78" i="4" s="1"/>
  <c r="F79" i="4"/>
  <c r="P79" i="4" s="1"/>
  <c r="F80" i="4"/>
  <c r="P80" i="4" s="1"/>
  <c r="F81" i="4"/>
  <c r="P81" i="4" s="1"/>
  <c r="F82" i="4"/>
  <c r="P82" i="4" s="1"/>
  <c r="F83" i="4"/>
  <c r="P83" i="4" s="1"/>
  <c r="F84" i="4"/>
  <c r="P84" i="4" s="1"/>
  <c r="F85" i="4"/>
  <c r="P85" i="4" s="1"/>
  <c r="F86" i="4"/>
  <c r="P86" i="4" s="1"/>
  <c r="F87" i="4"/>
  <c r="P87" i="4" s="1"/>
  <c r="F88" i="4"/>
  <c r="P88" i="4" s="1"/>
  <c r="F89" i="4"/>
  <c r="P89" i="4" s="1"/>
  <c r="F90" i="4"/>
  <c r="P90" i="4" s="1"/>
  <c r="F91" i="4"/>
  <c r="P91" i="4" s="1"/>
  <c r="F92" i="4"/>
  <c r="P92" i="4" s="1"/>
  <c r="F93" i="4"/>
  <c r="P93" i="4" s="1"/>
  <c r="F94" i="4"/>
  <c r="P94" i="4" s="1"/>
  <c r="F95" i="4"/>
  <c r="P95" i="4" s="1"/>
  <c r="F96" i="4"/>
  <c r="P96" i="4" s="1"/>
  <c r="F97" i="4"/>
  <c r="P97" i="4" s="1"/>
  <c r="F98" i="4"/>
  <c r="P98" i="4" s="1"/>
  <c r="F99" i="4"/>
  <c r="P99" i="4" s="1"/>
  <c r="F100" i="4"/>
  <c r="P100" i="4" s="1"/>
  <c r="F101" i="4"/>
  <c r="P101" i="4" s="1"/>
  <c r="F102" i="4"/>
  <c r="P102" i="4" s="1"/>
  <c r="F103" i="4"/>
  <c r="P103" i="4" s="1"/>
  <c r="F104" i="4"/>
  <c r="P104" i="4" s="1"/>
  <c r="F105" i="4"/>
  <c r="P105" i="4" s="1"/>
  <c r="F106" i="4"/>
  <c r="P106" i="4" s="1"/>
  <c r="F107" i="4"/>
  <c r="P107" i="4" s="1"/>
  <c r="F108" i="4"/>
  <c r="P108" i="4" s="1"/>
  <c r="F109" i="4"/>
  <c r="P109" i="4" s="1"/>
  <c r="F110" i="4"/>
  <c r="P110" i="4" s="1"/>
  <c r="F111" i="4"/>
  <c r="P111" i="4" s="1"/>
  <c r="F112" i="4"/>
  <c r="P112" i="4" s="1"/>
  <c r="F113" i="4"/>
  <c r="P113" i="4" s="1"/>
  <c r="F114" i="4"/>
  <c r="P114" i="4" s="1"/>
  <c r="F115" i="4"/>
  <c r="P115" i="4" s="1"/>
  <c r="F116" i="4"/>
  <c r="P116" i="4" s="1"/>
  <c r="F117" i="4"/>
  <c r="P117" i="4" s="1"/>
  <c r="F118" i="4"/>
  <c r="P118" i="4" s="1"/>
  <c r="F119" i="4"/>
  <c r="P119" i="4" s="1"/>
  <c r="F120" i="4"/>
  <c r="P120" i="4" s="1"/>
  <c r="F121" i="4"/>
  <c r="P121" i="4" s="1"/>
  <c r="F122" i="4"/>
  <c r="P122" i="4" s="1"/>
  <c r="F123" i="4"/>
  <c r="P123" i="4" s="1"/>
  <c r="F124" i="4"/>
  <c r="P124" i="4" s="1"/>
  <c r="F125" i="4"/>
  <c r="P125" i="4" s="1"/>
  <c r="F126" i="4"/>
  <c r="P126" i="4" s="1"/>
  <c r="F127" i="4"/>
  <c r="P127" i="4" s="1"/>
  <c r="F128" i="4"/>
  <c r="P128" i="4" s="1"/>
  <c r="F129" i="4"/>
  <c r="P129" i="4" s="1"/>
  <c r="F130" i="4"/>
  <c r="P130" i="4" s="1"/>
  <c r="F131" i="4"/>
  <c r="P131" i="4" s="1"/>
  <c r="F132" i="4"/>
  <c r="P132" i="4" s="1"/>
  <c r="F133" i="4"/>
  <c r="P133" i="4" s="1"/>
  <c r="F134" i="4"/>
  <c r="P134" i="4" s="1"/>
  <c r="F135" i="4"/>
  <c r="P135" i="4" s="1"/>
  <c r="F136" i="4"/>
  <c r="P136" i="4" s="1"/>
  <c r="F137" i="4"/>
  <c r="P137" i="4" s="1"/>
  <c r="F138" i="4"/>
  <c r="P138" i="4" s="1"/>
  <c r="F139" i="4"/>
  <c r="P139" i="4" s="1"/>
  <c r="F140" i="4"/>
  <c r="P140" i="4" s="1"/>
  <c r="F141" i="4"/>
  <c r="P141" i="4" s="1"/>
  <c r="F142" i="4"/>
  <c r="P142" i="4" s="1"/>
  <c r="F143" i="4"/>
  <c r="P143" i="4" s="1"/>
  <c r="F144" i="4"/>
  <c r="P144" i="4" s="1"/>
  <c r="F145" i="4"/>
  <c r="P145" i="4" s="1"/>
  <c r="F146" i="4"/>
  <c r="P146" i="4" s="1"/>
  <c r="F147" i="4"/>
  <c r="P147" i="4" s="1"/>
  <c r="F148" i="4"/>
  <c r="P148" i="4" s="1"/>
  <c r="F149" i="4"/>
  <c r="P149" i="4" s="1"/>
  <c r="F150" i="4"/>
  <c r="P150" i="4" s="1"/>
  <c r="F151" i="4"/>
  <c r="P151" i="4" s="1"/>
  <c r="F152" i="4"/>
  <c r="P152" i="4" s="1"/>
  <c r="F153" i="4"/>
  <c r="P153" i="4" s="1"/>
  <c r="F154" i="4"/>
  <c r="P154" i="4" s="1"/>
  <c r="F155" i="4"/>
  <c r="P155" i="4" s="1"/>
  <c r="F156" i="4"/>
  <c r="P156" i="4" s="1"/>
  <c r="F157" i="4"/>
  <c r="P157" i="4" s="1"/>
  <c r="F158" i="4"/>
  <c r="P158" i="4" s="1"/>
  <c r="F159" i="4"/>
  <c r="P159" i="4" s="1"/>
  <c r="F160" i="4"/>
  <c r="P160" i="4" s="1"/>
  <c r="F161" i="4"/>
  <c r="P161" i="4" s="1"/>
  <c r="F162" i="4"/>
  <c r="P162" i="4" s="1"/>
  <c r="F163" i="4"/>
  <c r="P163" i="4" s="1"/>
  <c r="F164" i="4"/>
  <c r="P164" i="4" s="1"/>
  <c r="F165" i="4"/>
  <c r="P165" i="4" s="1"/>
  <c r="F166" i="4"/>
  <c r="P166" i="4" s="1"/>
  <c r="F167" i="4"/>
  <c r="P167" i="4" s="1"/>
  <c r="F168" i="4"/>
  <c r="P168" i="4" s="1"/>
  <c r="F169" i="4"/>
  <c r="P169" i="4" s="1"/>
  <c r="F170" i="4"/>
  <c r="P170" i="4" s="1"/>
  <c r="F171" i="4"/>
  <c r="P171" i="4" s="1"/>
  <c r="F172" i="4"/>
  <c r="P172" i="4" s="1"/>
  <c r="F173" i="4"/>
  <c r="P173" i="4" s="1"/>
  <c r="F174" i="4"/>
  <c r="P174" i="4" s="1"/>
  <c r="F175" i="4"/>
  <c r="P175" i="4" s="1"/>
  <c r="F176" i="4"/>
  <c r="P176" i="4" s="1"/>
  <c r="F177" i="4"/>
  <c r="P177" i="4" s="1"/>
  <c r="F178" i="4"/>
  <c r="P178" i="4" s="1"/>
  <c r="F179" i="4"/>
  <c r="P179" i="4" s="1"/>
  <c r="F180" i="4"/>
  <c r="P180" i="4" s="1"/>
  <c r="F181" i="4"/>
  <c r="P181" i="4" s="1"/>
  <c r="F182" i="4"/>
  <c r="P182" i="4" s="1"/>
  <c r="F183" i="4"/>
  <c r="P183" i="4" s="1"/>
  <c r="F184" i="4"/>
  <c r="P184" i="4" s="1"/>
  <c r="F185" i="4"/>
  <c r="P185" i="4" s="1"/>
  <c r="F186" i="4"/>
  <c r="P186" i="4" s="1"/>
  <c r="F187" i="4"/>
  <c r="P187" i="4" s="1"/>
  <c r="F188" i="4"/>
  <c r="P188" i="4" s="1"/>
  <c r="F189" i="4"/>
  <c r="P189" i="4" s="1"/>
  <c r="F190" i="4"/>
  <c r="P190" i="4" s="1"/>
  <c r="F191" i="4"/>
  <c r="P191" i="4" s="1"/>
  <c r="H47" i="16"/>
  <c r="H60" i="16"/>
  <c r="G12" i="16"/>
  <c r="G36" i="16"/>
  <c r="I13" i="16"/>
  <c r="I28" i="16"/>
  <c r="H18" i="16"/>
  <c r="I21" i="16"/>
  <c r="G44" i="16"/>
  <c r="H45" i="16"/>
  <c r="H42" i="16"/>
  <c r="G58" i="16"/>
  <c r="G31" i="16"/>
  <c r="G17" i="16"/>
  <c r="H17" i="16"/>
  <c r="I18" i="16"/>
  <c r="I49" i="16"/>
  <c r="G59" i="16"/>
  <c r="H13" i="16"/>
  <c r="H56" i="16"/>
  <c r="H51" i="16"/>
  <c r="I22" i="16"/>
  <c r="I4" i="16"/>
  <c r="G5" i="16"/>
  <c r="I10" i="16"/>
  <c r="I48" i="16"/>
  <c r="G1" i="16"/>
  <c r="H49" i="16"/>
  <c r="G37" i="16"/>
  <c r="G54" i="16"/>
  <c r="H24" i="16"/>
  <c r="I15" i="16"/>
  <c r="G20" i="16"/>
  <c r="I53" i="16"/>
  <c r="I12" i="16"/>
  <c r="I46" i="16"/>
  <c r="I23" i="16"/>
  <c r="H33" i="16"/>
  <c r="I32" i="16"/>
  <c r="I60" i="16"/>
  <c r="G60" i="16"/>
  <c r="I33" i="16"/>
  <c r="G26" i="16"/>
  <c r="H35" i="16"/>
  <c r="I37" i="16"/>
  <c r="H28" i="16"/>
  <c r="I11" i="16"/>
  <c r="G24" i="16"/>
  <c r="H6" i="16"/>
  <c r="H54" i="16"/>
  <c r="H22" i="16"/>
  <c r="I26" i="16"/>
  <c r="I51" i="16"/>
  <c r="G46" i="16"/>
  <c r="H32" i="16"/>
  <c r="I45" i="16"/>
  <c r="I20" i="16"/>
  <c r="B1" i="16"/>
  <c r="I9" i="16"/>
  <c r="G55" i="16"/>
  <c r="G7" i="16"/>
  <c r="G27" i="16"/>
  <c r="G13" i="16"/>
  <c r="G32" i="16"/>
  <c r="G16" i="16"/>
  <c r="I54" i="16"/>
  <c r="H21" i="16"/>
  <c r="G10" i="16"/>
  <c r="I39" i="16"/>
  <c r="G39" i="16"/>
  <c r="I25" i="16"/>
  <c r="I14" i="16"/>
  <c r="H58" i="16"/>
  <c r="G23" i="16"/>
  <c r="H27" i="16"/>
  <c r="I24" i="16"/>
  <c r="H10" i="16"/>
  <c r="H14" i="16"/>
  <c r="G43" i="16"/>
  <c r="G49" i="16"/>
  <c r="H11" i="16"/>
  <c r="H8" i="16"/>
  <c r="G21" i="16"/>
  <c r="H39" i="16"/>
  <c r="H30" i="16"/>
  <c r="G18" i="16"/>
  <c r="G56" i="16"/>
  <c r="I55" i="16"/>
  <c r="G33" i="16"/>
  <c r="G57" i="16"/>
  <c r="G8" i="16"/>
  <c r="H7" i="16"/>
  <c r="G53" i="16"/>
  <c r="G48" i="16"/>
  <c r="G51" i="16"/>
  <c r="H29" i="16"/>
  <c r="I5" i="16"/>
  <c r="G34" i="16"/>
  <c r="G35" i="16"/>
  <c r="G47" i="16"/>
  <c r="H55" i="16"/>
  <c r="H48" i="16"/>
  <c r="H41" i="16"/>
  <c r="I59" i="16"/>
  <c r="H12" i="16"/>
  <c r="H15" i="16"/>
  <c r="G42" i="16"/>
  <c r="I27" i="16"/>
  <c r="G30" i="16"/>
  <c r="I17" i="16"/>
  <c r="I41" i="16"/>
  <c r="I40" i="16"/>
  <c r="H36" i="16"/>
  <c r="H2" i="16"/>
  <c r="I36" i="16"/>
  <c r="I8" i="16"/>
  <c r="H53" i="16"/>
  <c r="H16" i="16"/>
  <c r="H5" i="16"/>
  <c r="G2" i="16"/>
  <c r="I7" i="16"/>
  <c r="I58" i="16"/>
  <c r="G6" i="16"/>
  <c r="H38" i="16"/>
  <c r="H9" i="16"/>
  <c r="I30" i="16"/>
  <c r="H52" i="16"/>
  <c r="I1" i="16"/>
  <c r="G19" i="16"/>
  <c r="H26" i="16"/>
  <c r="I57" i="16"/>
  <c r="G22" i="16"/>
  <c r="H46" i="16"/>
  <c r="H25" i="16"/>
  <c r="G41" i="16"/>
  <c r="I19" i="16"/>
  <c r="I16" i="16"/>
  <c r="I6" i="16"/>
  <c r="G9" i="16"/>
  <c r="H19" i="16"/>
  <c r="I35" i="16"/>
  <c r="G25" i="16"/>
  <c r="H20" i="16"/>
  <c r="I56" i="16"/>
  <c r="I43" i="16"/>
  <c r="G40" i="16"/>
  <c r="G52" i="16"/>
  <c r="I50" i="16"/>
  <c r="I29" i="16"/>
  <c r="G38" i="16"/>
  <c r="G11" i="16"/>
  <c r="G45" i="16"/>
  <c r="I31" i="16"/>
  <c r="G29" i="16"/>
  <c r="H37" i="16"/>
  <c r="G15" i="16"/>
  <c r="H40" i="16"/>
  <c r="H23" i="16"/>
  <c r="I44" i="16"/>
  <c r="I34" i="16"/>
  <c r="I47" i="16"/>
  <c r="H57" i="16"/>
  <c r="H34" i="16"/>
  <c r="H59" i="16"/>
  <c r="I2" i="16"/>
  <c r="G28" i="16"/>
  <c r="G3" i="16"/>
  <c r="H3" i="16"/>
  <c r="I42" i="16"/>
  <c r="I3" i="16"/>
  <c r="H50" i="16"/>
  <c r="H43" i="16"/>
  <c r="I52" i="16"/>
  <c r="H1" i="16"/>
  <c r="H4" i="16"/>
  <c r="H44" i="16"/>
  <c r="G14" i="16"/>
  <c r="I38" i="16"/>
  <c r="H31" i="16"/>
  <c r="G50" i="16"/>
  <c r="G4" i="16"/>
  <c r="R77" i="4" l="1"/>
  <c r="Q77" i="4"/>
  <c r="R165" i="4"/>
  <c r="Q165" i="4"/>
  <c r="R132" i="4"/>
  <c r="Q132" i="4"/>
  <c r="R116" i="4"/>
  <c r="Q116" i="4"/>
  <c r="R92" i="4"/>
  <c r="Q92" i="4"/>
  <c r="R171" i="4"/>
  <c r="Q171" i="4"/>
  <c r="R147" i="4"/>
  <c r="Q147" i="4"/>
  <c r="R107" i="4"/>
  <c r="Q107" i="4"/>
  <c r="Q83" i="4"/>
  <c r="R83" i="4"/>
  <c r="R186" i="4"/>
  <c r="Q186" i="4"/>
  <c r="Q162" i="4"/>
  <c r="R162" i="4"/>
  <c r="R138" i="4"/>
  <c r="Q138" i="4"/>
  <c r="R130" i="4"/>
  <c r="Q130" i="4"/>
  <c r="R122" i="4"/>
  <c r="Q122" i="4"/>
  <c r="R98" i="4"/>
  <c r="Q98" i="4"/>
  <c r="R141" i="4"/>
  <c r="Q141" i="4"/>
  <c r="R156" i="4"/>
  <c r="Q156" i="4"/>
  <c r="R113" i="4"/>
  <c r="Q113" i="4"/>
  <c r="Q168" i="4"/>
  <c r="R168" i="4"/>
  <c r="R144" i="4"/>
  <c r="Q144" i="4"/>
  <c r="R128" i="4"/>
  <c r="Q128" i="4"/>
  <c r="R104" i="4"/>
  <c r="Q104" i="4"/>
  <c r="R80" i="4"/>
  <c r="Q80" i="4"/>
  <c r="R189" i="4"/>
  <c r="Q189" i="4"/>
  <c r="R101" i="4"/>
  <c r="Q101" i="4"/>
  <c r="R180" i="4"/>
  <c r="Q180" i="4"/>
  <c r="R177" i="4"/>
  <c r="Q177" i="4"/>
  <c r="R135" i="4"/>
  <c r="Q135" i="4"/>
  <c r="Q124" i="4"/>
  <c r="R124" i="4"/>
  <c r="R153" i="4"/>
  <c r="Q153" i="4"/>
  <c r="Q89" i="4"/>
  <c r="R89" i="4"/>
  <c r="R183" i="4"/>
  <c r="Q183" i="4"/>
  <c r="R159" i="4"/>
  <c r="Q159" i="4"/>
  <c r="R119" i="4"/>
  <c r="Q119" i="4"/>
  <c r="R95" i="4"/>
  <c r="Q95" i="4"/>
  <c r="Q174" i="4"/>
  <c r="R174" i="4"/>
  <c r="R150" i="4"/>
  <c r="Q150" i="4"/>
  <c r="R126" i="4"/>
  <c r="Q126" i="4"/>
  <c r="R110" i="4"/>
  <c r="Q110" i="4"/>
  <c r="R86" i="4"/>
  <c r="Q86" i="4"/>
  <c r="G172" i="4"/>
  <c r="I172" i="4"/>
  <c r="G164" i="4"/>
  <c r="I164" i="4"/>
  <c r="G140" i="4"/>
  <c r="I140" i="4"/>
  <c r="G124" i="4"/>
  <c r="I124" i="4"/>
  <c r="G108" i="4"/>
  <c r="I108" i="4"/>
  <c r="G179" i="4"/>
  <c r="I179" i="4"/>
  <c r="G131" i="4"/>
  <c r="I131" i="4"/>
  <c r="G83" i="4"/>
  <c r="H83" i="4" s="1"/>
  <c r="I83" i="4"/>
  <c r="G178" i="4"/>
  <c r="I178" i="4"/>
  <c r="I162" i="4"/>
  <c r="G162" i="4"/>
  <c r="G184" i="4"/>
  <c r="I184" i="4"/>
  <c r="G152" i="4"/>
  <c r="I152" i="4"/>
  <c r="G120" i="4"/>
  <c r="I120" i="4"/>
  <c r="I96" i="4"/>
  <c r="G96" i="4"/>
  <c r="I190" i="4"/>
  <c r="G190" i="4"/>
  <c r="G189" i="4"/>
  <c r="H189" i="4" s="1"/>
  <c r="I189" i="4"/>
  <c r="G181" i="4"/>
  <c r="I181" i="4"/>
  <c r="G173" i="4"/>
  <c r="I173" i="4"/>
  <c r="G165" i="4"/>
  <c r="I165" i="4"/>
  <c r="G157" i="4"/>
  <c r="I157" i="4"/>
  <c r="G149" i="4"/>
  <c r="I149" i="4"/>
  <c r="G141" i="4"/>
  <c r="I141" i="4"/>
  <c r="G133" i="4"/>
  <c r="I133" i="4"/>
  <c r="G125" i="4"/>
  <c r="I125" i="4"/>
  <c r="G117" i="4"/>
  <c r="I117" i="4"/>
  <c r="G109" i="4"/>
  <c r="I109" i="4"/>
  <c r="G101" i="4"/>
  <c r="I101" i="4"/>
  <c r="G93" i="4"/>
  <c r="I93" i="4"/>
  <c r="G85" i="4"/>
  <c r="I85" i="4"/>
  <c r="G156" i="4"/>
  <c r="I156" i="4"/>
  <c r="G84" i="4"/>
  <c r="I84" i="4"/>
  <c r="G171" i="4"/>
  <c r="H171" i="4" s="1"/>
  <c r="I171" i="4"/>
  <c r="G147" i="4"/>
  <c r="I147" i="4"/>
  <c r="G115" i="4"/>
  <c r="I115" i="4"/>
  <c r="G99" i="4"/>
  <c r="I99" i="4"/>
  <c r="I170" i="4"/>
  <c r="G170" i="4"/>
  <c r="G146" i="4"/>
  <c r="I146" i="4"/>
  <c r="I130" i="4"/>
  <c r="G130" i="4"/>
  <c r="G122" i="4"/>
  <c r="I122" i="4"/>
  <c r="I114" i="4"/>
  <c r="G114" i="4"/>
  <c r="I106" i="4"/>
  <c r="G106" i="4"/>
  <c r="I98" i="4"/>
  <c r="G98" i="4"/>
  <c r="G90" i="4"/>
  <c r="I90" i="4"/>
  <c r="I82" i="4"/>
  <c r="G82" i="4"/>
  <c r="G185" i="4"/>
  <c r="I185" i="4"/>
  <c r="I177" i="4"/>
  <c r="G177" i="4"/>
  <c r="H177" i="4" s="1"/>
  <c r="I169" i="4"/>
  <c r="G169" i="4"/>
  <c r="G161" i="4"/>
  <c r="I161" i="4"/>
  <c r="I153" i="4"/>
  <c r="G153" i="4"/>
  <c r="I145" i="4"/>
  <c r="G145" i="4"/>
  <c r="G137" i="4"/>
  <c r="I137" i="4"/>
  <c r="I129" i="4"/>
  <c r="G129" i="4"/>
  <c r="I121" i="4"/>
  <c r="G121" i="4"/>
  <c r="G113" i="4"/>
  <c r="I113" i="4"/>
  <c r="I105" i="4"/>
  <c r="G105" i="4"/>
  <c r="G97" i="4"/>
  <c r="I97" i="4"/>
  <c r="I89" i="4"/>
  <c r="G89" i="4"/>
  <c r="I81" i="4"/>
  <c r="G81" i="4"/>
  <c r="G188" i="4"/>
  <c r="I188" i="4"/>
  <c r="G148" i="4"/>
  <c r="I148" i="4"/>
  <c r="G116" i="4"/>
  <c r="I116" i="4"/>
  <c r="I100" i="4"/>
  <c r="G100" i="4"/>
  <c r="G163" i="4"/>
  <c r="I163" i="4"/>
  <c r="G123" i="4"/>
  <c r="I123" i="4"/>
  <c r="G91" i="4"/>
  <c r="I91" i="4"/>
  <c r="I154" i="4"/>
  <c r="G154" i="4"/>
  <c r="G77" i="4"/>
  <c r="I168" i="4"/>
  <c r="G168" i="4"/>
  <c r="I136" i="4"/>
  <c r="G136" i="4"/>
  <c r="I80" i="4"/>
  <c r="G80" i="4"/>
  <c r="I191" i="4"/>
  <c r="G191" i="4"/>
  <c r="G183" i="4"/>
  <c r="I183" i="4"/>
  <c r="I175" i="4"/>
  <c r="G175" i="4"/>
  <c r="I167" i="4"/>
  <c r="G167" i="4"/>
  <c r="I159" i="4"/>
  <c r="G159" i="4"/>
  <c r="G151" i="4"/>
  <c r="I151" i="4"/>
  <c r="I143" i="4"/>
  <c r="G143" i="4"/>
  <c r="I135" i="4"/>
  <c r="G135" i="4"/>
  <c r="I127" i="4"/>
  <c r="G127" i="4"/>
  <c r="I119" i="4"/>
  <c r="G119" i="4"/>
  <c r="G111" i="4"/>
  <c r="I111" i="4"/>
  <c r="I103" i="4"/>
  <c r="G103" i="4"/>
  <c r="I95" i="4"/>
  <c r="G95" i="4"/>
  <c r="I87" i="4"/>
  <c r="G87" i="4"/>
  <c r="G79" i="4"/>
  <c r="I79" i="4"/>
  <c r="I180" i="4"/>
  <c r="G180" i="4"/>
  <c r="I132" i="4"/>
  <c r="G132" i="4"/>
  <c r="G92" i="4"/>
  <c r="I92" i="4"/>
  <c r="G187" i="4"/>
  <c r="I187" i="4"/>
  <c r="G155" i="4"/>
  <c r="I155" i="4"/>
  <c r="G139" i="4"/>
  <c r="I139" i="4"/>
  <c r="G107" i="4"/>
  <c r="H107" i="4" s="1"/>
  <c r="I107" i="4"/>
  <c r="I186" i="4"/>
  <c r="G186" i="4"/>
  <c r="I138" i="4"/>
  <c r="G138" i="4"/>
  <c r="G176" i="4"/>
  <c r="I176" i="4"/>
  <c r="I160" i="4"/>
  <c r="G160" i="4"/>
  <c r="G144" i="4"/>
  <c r="I144" i="4"/>
  <c r="I128" i="4"/>
  <c r="G128" i="4"/>
  <c r="I112" i="4"/>
  <c r="G112" i="4"/>
  <c r="G104" i="4"/>
  <c r="H104" i="4" s="1"/>
  <c r="I104" i="4"/>
  <c r="G88" i="4"/>
  <c r="I88" i="4"/>
  <c r="I182" i="4"/>
  <c r="G182" i="4"/>
  <c r="I174" i="4"/>
  <c r="G174" i="4"/>
  <c r="I166" i="4"/>
  <c r="G166" i="4"/>
  <c r="I158" i="4"/>
  <c r="G158" i="4"/>
  <c r="I150" i="4"/>
  <c r="G150" i="4"/>
  <c r="I142" i="4"/>
  <c r="G142" i="4"/>
  <c r="I134" i="4"/>
  <c r="G134" i="4"/>
  <c r="I126" i="4"/>
  <c r="G126" i="4"/>
  <c r="I118" i="4"/>
  <c r="G118" i="4"/>
  <c r="I110" i="4"/>
  <c r="G110" i="4"/>
  <c r="I102" i="4"/>
  <c r="G102" i="4"/>
  <c r="I94" i="4"/>
  <c r="G94" i="4"/>
  <c r="I86" i="4"/>
  <c r="G86" i="4"/>
  <c r="I78" i="4"/>
  <c r="G78" i="4"/>
  <c r="K21" i="16"/>
  <c r="K34" i="16"/>
  <c r="K28" i="16"/>
  <c r="K49" i="16"/>
  <c r="K24" i="16"/>
  <c r="K27" i="16"/>
  <c r="K51" i="16"/>
  <c r="K41" i="16"/>
  <c r="K46" i="16"/>
  <c r="K22" i="16"/>
  <c r="K16" i="16"/>
  <c r="K19" i="16"/>
  <c r="K26" i="16"/>
  <c r="K43" i="16"/>
  <c r="K33" i="16"/>
  <c r="K37" i="16"/>
  <c r="K6" i="16"/>
  <c r="K8" i="16"/>
  <c r="K11" i="16"/>
  <c r="K18" i="16"/>
  <c r="K35" i="16"/>
  <c r="K53" i="16"/>
  <c r="K42" i="16"/>
  <c r="K17" i="16"/>
  <c r="K52" i="16"/>
  <c r="K9" i="16"/>
  <c r="K36" i="16"/>
  <c r="K15" i="16"/>
  <c r="K13" i="16"/>
  <c r="K3" i="16"/>
  <c r="K54" i="16"/>
  <c r="K55" i="16"/>
  <c r="K30" i="16"/>
  <c r="K7" i="16"/>
  <c r="K2" i="16"/>
  <c r="K45" i="16"/>
  <c r="K56" i="16"/>
  <c r="K47" i="16"/>
  <c r="K5" i="16"/>
  <c r="K40" i="16"/>
  <c r="K12" i="16"/>
  <c r="K32" i="16"/>
  <c r="K4" i="16"/>
  <c r="K23" i="16"/>
  <c r="K10" i="16"/>
  <c r="K44" i="16"/>
  <c r="K20" i="16"/>
  <c r="K25" i="16"/>
  <c r="K29" i="16"/>
  <c r="K14" i="16"/>
  <c r="K38" i="16"/>
  <c r="K50" i="16"/>
  <c r="K48" i="16"/>
  <c r="K39" i="16"/>
  <c r="K31" i="16"/>
  <c r="K57" i="16"/>
  <c r="K58" i="16"/>
  <c r="K59" i="16"/>
  <c r="K60" i="16"/>
  <c r="K1" i="16"/>
  <c r="J1" i="16"/>
  <c r="J39" i="16"/>
  <c r="J23" i="16"/>
  <c r="J46" i="16"/>
  <c r="J6" i="16"/>
  <c r="J57" i="16"/>
  <c r="J49" i="16"/>
  <c r="J41" i="16"/>
  <c r="J33" i="16"/>
  <c r="J25" i="16"/>
  <c r="J17" i="16"/>
  <c r="J9" i="16"/>
  <c r="J56" i="16"/>
  <c r="J48" i="16"/>
  <c r="J40" i="16"/>
  <c r="J32" i="16"/>
  <c r="J24" i="16"/>
  <c r="J16" i="16"/>
  <c r="J8" i="16"/>
  <c r="J47" i="16"/>
  <c r="J7" i="16"/>
  <c r="J30" i="16"/>
  <c r="J53" i="16"/>
  <c r="J29" i="16"/>
  <c r="J5" i="16"/>
  <c r="J60" i="16"/>
  <c r="J52" i="16"/>
  <c r="J44" i="16"/>
  <c r="J36" i="16"/>
  <c r="J28" i="16"/>
  <c r="J20" i="16"/>
  <c r="J12" i="16"/>
  <c r="J4" i="16"/>
  <c r="J31" i="16"/>
  <c r="J54" i="16"/>
  <c r="J22" i="16"/>
  <c r="J45" i="16"/>
  <c r="J21" i="16"/>
  <c r="J59" i="16"/>
  <c r="J51" i="16"/>
  <c r="J43" i="16"/>
  <c r="J35" i="16"/>
  <c r="J27" i="16"/>
  <c r="J19" i="16"/>
  <c r="J11" i="16"/>
  <c r="J3" i="16"/>
  <c r="J55" i="16"/>
  <c r="J15" i="16"/>
  <c r="J38" i="16"/>
  <c r="J14" i="16"/>
  <c r="J37" i="16"/>
  <c r="J13" i="16"/>
  <c r="J58" i="16"/>
  <c r="J50" i="16"/>
  <c r="J42" i="16"/>
  <c r="J34" i="16"/>
  <c r="J26" i="16"/>
  <c r="J18" i="16"/>
  <c r="J10" i="16"/>
  <c r="J2" i="16"/>
  <c r="Q4" i="4"/>
  <c r="R4" i="4" s="1"/>
  <c r="U4" i="4" s="1"/>
  <c r="Q5" i="4"/>
  <c r="R5" i="4" s="1"/>
  <c r="U5" i="4" s="1"/>
  <c r="Q6" i="4"/>
  <c r="R6" i="4" s="1"/>
  <c r="U6" i="4" s="1"/>
  <c r="Q7" i="4"/>
  <c r="R7" i="4" s="1"/>
  <c r="U7" i="4" s="1"/>
  <c r="Q8" i="4"/>
  <c r="R8" i="4" s="1"/>
  <c r="U8" i="4" s="1"/>
  <c r="Q9" i="4"/>
  <c r="R9" i="4" s="1"/>
  <c r="U9" i="4" s="1"/>
  <c r="Q10" i="4"/>
  <c r="R10" i="4" s="1"/>
  <c r="U10" i="4" s="1"/>
  <c r="Q11" i="4"/>
  <c r="R11" i="4" s="1"/>
  <c r="U11" i="4" s="1"/>
  <c r="Q12" i="4"/>
  <c r="R12" i="4" s="1"/>
  <c r="U12" i="4" s="1"/>
  <c r="Q13" i="4"/>
  <c r="R13" i="4" s="1"/>
  <c r="U13" i="4" s="1"/>
  <c r="Q14" i="4"/>
  <c r="R14" i="4" s="1"/>
  <c r="U14" i="4" s="1"/>
  <c r="Q15" i="4"/>
  <c r="R15" i="4" s="1"/>
  <c r="U15" i="4" s="1"/>
  <c r="Q16" i="4"/>
  <c r="R16" i="4" s="1"/>
  <c r="U16" i="4" s="1"/>
  <c r="Q17" i="4"/>
  <c r="R17" i="4" s="1"/>
  <c r="U17" i="4" s="1"/>
  <c r="Q18" i="4"/>
  <c r="R18" i="4" s="1"/>
  <c r="U18" i="4" s="1"/>
  <c r="Q19" i="4"/>
  <c r="R19" i="4" s="1"/>
  <c r="U19" i="4" s="1"/>
  <c r="Q20" i="4"/>
  <c r="R20" i="4" s="1"/>
  <c r="U20" i="4" s="1"/>
  <c r="Q21" i="4"/>
  <c r="R21" i="4" s="1"/>
  <c r="Q22" i="4"/>
  <c r="R22" i="4" s="1"/>
  <c r="U22" i="4" s="1"/>
  <c r="Q23" i="4"/>
  <c r="R23" i="4" s="1"/>
  <c r="U23" i="4" s="1"/>
  <c r="Q24" i="4"/>
  <c r="R24" i="4" s="1"/>
  <c r="U24" i="4" s="1"/>
  <c r="Q25" i="4"/>
  <c r="R25" i="4" s="1"/>
  <c r="U25" i="4" s="1"/>
  <c r="Q26" i="4"/>
  <c r="R26" i="4" s="1"/>
  <c r="U26" i="4" s="1"/>
  <c r="Q27" i="4"/>
  <c r="R27" i="4"/>
  <c r="U27" i="4" s="1"/>
  <c r="Q28" i="4"/>
  <c r="R28" i="4" s="1"/>
  <c r="U28" i="4" s="1"/>
  <c r="Q29" i="4"/>
  <c r="R29" i="4" s="1"/>
  <c r="U29" i="4" s="1"/>
  <c r="Q30" i="4"/>
  <c r="R30" i="4" s="1"/>
  <c r="U30" i="4" s="1"/>
  <c r="Q31" i="4"/>
  <c r="R31" i="4" s="1"/>
  <c r="U31" i="4" s="1"/>
  <c r="Q32" i="4"/>
  <c r="R32" i="4" s="1"/>
  <c r="U32" i="4" s="1"/>
  <c r="Q3" i="4"/>
  <c r="R3" i="4" s="1"/>
  <c r="U3" i="4" s="1"/>
  <c r="F4" i="4"/>
  <c r="G4" i="4" s="1"/>
  <c r="J4" i="4" s="1"/>
  <c r="F5" i="4"/>
  <c r="G5" i="4" s="1"/>
  <c r="F6" i="4"/>
  <c r="G6" i="4" s="1"/>
  <c r="J6" i="4" s="1"/>
  <c r="F7" i="4"/>
  <c r="G7" i="4" s="1"/>
  <c r="J7" i="4" s="1"/>
  <c r="F8" i="4"/>
  <c r="G8" i="4" s="1"/>
  <c r="J8" i="4" s="1"/>
  <c r="F9" i="4"/>
  <c r="G9" i="4" s="1"/>
  <c r="J9" i="4" s="1"/>
  <c r="F10" i="4"/>
  <c r="G10" i="4" s="1"/>
  <c r="J10" i="4" s="1"/>
  <c r="F11" i="4"/>
  <c r="G11" i="4" s="1"/>
  <c r="J11" i="4" s="1"/>
  <c r="F12" i="4"/>
  <c r="G12" i="4" s="1"/>
  <c r="J12" i="4" s="1"/>
  <c r="F13" i="4"/>
  <c r="G13" i="4" s="1"/>
  <c r="F14" i="4"/>
  <c r="G14" i="4" s="1"/>
  <c r="J14" i="4" s="1"/>
  <c r="F15" i="4"/>
  <c r="G15" i="4" s="1"/>
  <c r="J15" i="4" s="1"/>
  <c r="F16" i="4"/>
  <c r="G16" i="4" s="1"/>
  <c r="J16" i="4" s="1"/>
  <c r="F17" i="4"/>
  <c r="G17" i="4" s="1"/>
  <c r="J17" i="4" s="1"/>
  <c r="F18" i="4"/>
  <c r="G18" i="4" s="1"/>
  <c r="J18" i="4" s="1"/>
  <c r="F19" i="4"/>
  <c r="G19" i="4" s="1"/>
  <c r="J19" i="4" s="1"/>
  <c r="F20" i="4"/>
  <c r="G20" i="4" s="1"/>
  <c r="J20" i="4" s="1"/>
  <c r="F21" i="4"/>
  <c r="G21" i="4" s="1"/>
  <c r="F22" i="4"/>
  <c r="G22" i="4" s="1"/>
  <c r="J22" i="4" s="1"/>
  <c r="F23" i="4"/>
  <c r="G23" i="4" s="1"/>
  <c r="J23" i="4" s="1"/>
  <c r="F24" i="4"/>
  <c r="G24" i="4" s="1"/>
  <c r="J24" i="4" s="1"/>
  <c r="F25" i="4"/>
  <c r="G25" i="4" s="1"/>
  <c r="J25" i="4" s="1"/>
  <c r="F26" i="4"/>
  <c r="G26" i="4" s="1"/>
  <c r="J26" i="4" s="1"/>
  <c r="F27" i="4"/>
  <c r="G27" i="4" s="1"/>
  <c r="J27" i="4" s="1"/>
  <c r="F28" i="4"/>
  <c r="G28" i="4" s="1"/>
  <c r="J28" i="4" s="1"/>
  <c r="F29" i="4"/>
  <c r="G29" i="4" s="1"/>
  <c r="F30" i="4"/>
  <c r="G30" i="4" s="1"/>
  <c r="J30" i="4" s="1"/>
  <c r="F31" i="4"/>
  <c r="G31" i="4" s="1"/>
  <c r="J31" i="4" s="1"/>
  <c r="F32" i="4"/>
  <c r="G32" i="4" s="1"/>
  <c r="J32" i="4" s="1"/>
  <c r="H110" i="4" l="1"/>
  <c r="H128" i="4"/>
  <c r="H113" i="4"/>
  <c r="H168" i="4"/>
  <c r="H126" i="4"/>
  <c r="K104" i="4"/>
  <c r="J104" i="4"/>
  <c r="K183" i="4"/>
  <c r="J183" i="4"/>
  <c r="K110" i="4"/>
  <c r="J110" i="4"/>
  <c r="S37" i="4"/>
  <c r="R37" i="4"/>
  <c r="K132" i="4"/>
  <c r="J132" i="4"/>
  <c r="K159" i="4"/>
  <c r="J159" i="4"/>
  <c r="K113" i="4"/>
  <c r="J113" i="4"/>
  <c r="J141" i="4"/>
  <c r="K141" i="4"/>
  <c r="T12" i="4"/>
  <c r="H80" i="4"/>
  <c r="K162" i="4"/>
  <c r="J162" i="4"/>
  <c r="K126" i="4"/>
  <c r="J126" i="4"/>
  <c r="K186" i="4"/>
  <c r="J186" i="4"/>
  <c r="J171" i="4"/>
  <c r="K171" i="4"/>
  <c r="J189" i="4"/>
  <c r="K189" i="4"/>
  <c r="J83" i="4"/>
  <c r="K83" i="4"/>
  <c r="K124" i="4"/>
  <c r="J124" i="4"/>
  <c r="K92" i="4"/>
  <c r="J92" i="4"/>
  <c r="K119" i="4"/>
  <c r="J119" i="4"/>
  <c r="J168" i="4"/>
  <c r="K168" i="4"/>
  <c r="J122" i="4"/>
  <c r="K122" i="4"/>
  <c r="K101" i="4"/>
  <c r="J101" i="4"/>
  <c r="J165" i="4"/>
  <c r="K165" i="4"/>
  <c r="H122" i="4"/>
  <c r="J107" i="4"/>
  <c r="K107" i="4"/>
  <c r="K77" i="4"/>
  <c r="R36" i="4"/>
  <c r="J77" i="4"/>
  <c r="S36" i="4"/>
  <c r="K174" i="4"/>
  <c r="J174" i="4"/>
  <c r="H86" i="4"/>
  <c r="J98" i="4"/>
  <c r="K98" i="4"/>
  <c r="T4" i="4"/>
  <c r="K86" i="4"/>
  <c r="J86" i="4"/>
  <c r="K150" i="4"/>
  <c r="J150" i="4"/>
  <c r="J128" i="4"/>
  <c r="K128" i="4"/>
  <c r="K138" i="4"/>
  <c r="J138" i="4"/>
  <c r="J180" i="4"/>
  <c r="K180" i="4"/>
  <c r="K135" i="4"/>
  <c r="J135" i="4"/>
  <c r="K80" i="4"/>
  <c r="J80" i="4"/>
  <c r="K116" i="4"/>
  <c r="J116" i="4"/>
  <c r="J147" i="4"/>
  <c r="K147" i="4"/>
  <c r="K95" i="4"/>
  <c r="J95" i="4"/>
  <c r="J156" i="4"/>
  <c r="K156" i="4"/>
  <c r="J177" i="4"/>
  <c r="K177" i="4"/>
  <c r="J130" i="4"/>
  <c r="K130" i="4"/>
  <c r="J144" i="4"/>
  <c r="K144" i="4"/>
  <c r="K89" i="4"/>
  <c r="J89" i="4"/>
  <c r="J153" i="4"/>
  <c r="K153" i="4"/>
  <c r="H124" i="4"/>
  <c r="H150" i="4"/>
  <c r="H138" i="4"/>
  <c r="H101" i="4"/>
  <c r="H174" i="4"/>
  <c r="H132" i="4"/>
  <c r="H95" i="4"/>
  <c r="H159" i="4"/>
  <c r="H77" i="4"/>
  <c r="H180" i="4"/>
  <c r="H165" i="4"/>
  <c r="H186" i="4"/>
  <c r="H89" i="4"/>
  <c r="H153" i="4"/>
  <c r="H98" i="4"/>
  <c r="H130" i="4"/>
  <c r="H162" i="4"/>
  <c r="H144" i="4"/>
  <c r="H116" i="4"/>
  <c r="H156" i="4"/>
  <c r="H141" i="4"/>
  <c r="H135" i="4"/>
  <c r="H119" i="4"/>
  <c r="I29" i="4"/>
  <c r="J29" i="4"/>
  <c r="I21" i="4"/>
  <c r="J21" i="4"/>
  <c r="I13" i="4"/>
  <c r="J13" i="4"/>
  <c r="I5" i="4"/>
  <c r="J5" i="4"/>
  <c r="H92" i="4"/>
  <c r="H183" i="4"/>
  <c r="H147" i="4"/>
  <c r="T21" i="4"/>
  <c r="U21" i="4"/>
  <c r="T3" i="4"/>
  <c r="T20" i="4"/>
  <c r="T29" i="4"/>
  <c r="I25" i="4"/>
  <c r="T19" i="4"/>
  <c r="I20" i="4"/>
  <c r="I12" i="4"/>
  <c r="I4" i="4"/>
  <c r="I27" i="4"/>
  <c r="I19" i="4"/>
  <c r="I11" i="4"/>
  <c r="I28" i="4"/>
  <c r="I30" i="4"/>
  <c r="I22" i="4"/>
  <c r="I14" i="4"/>
  <c r="I6" i="4"/>
  <c r="T23" i="4"/>
  <c r="T10" i="4"/>
  <c r="T27" i="4"/>
  <c r="T15" i="4"/>
  <c r="I26" i="4"/>
  <c r="I18" i="4"/>
  <c r="I10" i="4"/>
  <c r="T7" i="4"/>
  <c r="T26" i="4"/>
  <c r="T13" i="4"/>
  <c r="T6" i="4"/>
  <c r="T11" i="4"/>
  <c r="I32" i="4"/>
  <c r="I24" i="4"/>
  <c r="I16" i="4"/>
  <c r="I8" i="4"/>
  <c r="T31" i="4"/>
  <c r="T5" i="4"/>
  <c r="I31" i="4"/>
  <c r="I23" i="4"/>
  <c r="I15" i="4"/>
  <c r="I7" i="4"/>
  <c r="T18" i="4"/>
  <c r="T28" i="4"/>
  <c r="T30" i="4"/>
  <c r="T22" i="4"/>
  <c r="T14" i="4"/>
  <c r="I17" i="4"/>
  <c r="I9" i="4"/>
  <c r="T25" i="4"/>
  <c r="T17" i="4"/>
  <c r="T9" i="4"/>
  <c r="T32" i="4"/>
  <c r="T24" i="4"/>
  <c r="T16" i="4"/>
  <c r="T8" i="4"/>
  <c r="BG69" i="3"/>
  <c r="BH730" i="3"/>
  <c r="BG730" i="3"/>
  <c r="BH729" i="3"/>
  <c r="BG729" i="3"/>
  <c r="BH728" i="3"/>
  <c r="BG728" i="3"/>
  <c r="BH727" i="3"/>
  <c r="BG727" i="3"/>
  <c r="BH726" i="3"/>
  <c r="BG726" i="3"/>
  <c r="BH725" i="3"/>
  <c r="BG725" i="3"/>
  <c r="BH724" i="3"/>
  <c r="BG724" i="3"/>
  <c r="BH723" i="3"/>
  <c r="BG723" i="3"/>
  <c r="BH722" i="3"/>
  <c r="BG722" i="3"/>
  <c r="BH721" i="3"/>
  <c r="BG721" i="3"/>
  <c r="BH720" i="3"/>
  <c r="BG720" i="3"/>
  <c r="BH689" i="3"/>
  <c r="BG689" i="3"/>
  <c r="BH688" i="3"/>
  <c r="BG688" i="3"/>
  <c r="BH687" i="3"/>
  <c r="BG687" i="3"/>
  <c r="BH686" i="3"/>
  <c r="BG686" i="3"/>
  <c r="BH685" i="3"/>
  <c r="BG685" i="3"/>
  <c r="BH684" i="3"/>
  <c r="BG684" i="3"/>
  <c r="BH683" i="3"/>
  <c r="BG683" i="3"/>
  <c r="BH682" i="3"/>
  <c r="BG682" i="3"/>
  <c r="BH681" i="3"/>
  <c r="BG681" i="3"/>
  <c r="BH680" i="3"/>
  <c r="BG680" i="3"/>
  <c r="BH679" i="3"/>
  <c r="BG679" i="3"/>
  <c r="BH648" i="3"/>
  <c r="BG648" i="3"/>
  <c r="BH647" i="3"/>
  <c r="BG647" i="3"/>
  <c r="BH646" i="3"/>
  <c r="BG646" i="3"/>
  <c r="BH645" i="3"/>
  <c r="BG645" i="3"/>
  <c r="BH644" i="3"/>
  <c r="BG644" i="3"/>
  <c r="BH643" i="3"/>
  <c r="BG643" i="3"/>
  <c r="BH642" i="3"/>
  <c r="BG642" i="3"/>
  <c r="BH641" i="3"/>
  <c r="BG641" i="3"/>
  <c r="BH640" i="3"/>
  <c r="BG640" i="3"/>
  <c r="BH639" i="3"/>
  <c r="BG639" i="3"/>
  <c r="BH638" i="3"/>
  <c r="BG638" i="3"/>
  <c r="BH607" i="3"/>
  <c r="BG607" i="3"/>
  <c r="BH606" i="3"/>
  <c r="BG606" i="3"/>
  <c r="BH605" i="3"/>
  <c r="BG605" i="3"/>
  <c r="BH604" i="3"/>
  <c r="BG604" i="3"/>
  <c r="BH603" i="3"/>
  <c r="BG603" i="3"/>
  <c r="BH602" i="3"/>
  <c r="BG602" i="3"/>
  <c r="BH601" i="3"/>
  <c r="BG601" i="3"/>
  <c r="BH600" i="3"/>
  <c r="BG600" i="3"/>
  <c r="BH599" i="3"/>
  <c r="BG599" i="3"/>
  <c r="BH598" i="3"/>
  <c r="BG598" i="3"/>
  <c r="BH597" i="3"/>
  <c r="BG597" i="3"/>
  <c r="BH566" i="3"/>
  <c r="BG566" i="3"/>
  <c r="BH565" i="3"/>
  <c r="BG565" i="3"/>
  <c r="BH564" i="3"/>
  <c r="BG564" i="3"/>
  <c r="BH563" i="3"/>
  <c r="BG563" i="3"/>
  <c r="BH562" i="3"/>
  <c r="BG562" i="3"/>
  <c r="BH561" i="3"/>
  <c r="BG561" i="3"/>
  <c r="BH560" i="3"/>
  <c r="BG560" i="3"/>
  <c r="BH559" i="3"/>
  <c r="BG559" i="3"/>
  <c r="BH558" i="3"/>
  <c r="BG558" i="3"/>
  <c r="BH557" i="3"/>
  <c r="BG557" i="3"/>
  <c r="BH556" i="3"/>
  <c r="BG556" i="3"/>
  <c r="BH525" i="3"/>
  <c r="BG525" i="3"/>
  <c r="BH524" i="3"/>
  <c r="BG524" i="3"/>
  <c r="BH523" i="3"/>
  <c r="BG523" i="3"/>
  <c r="BH522" i="3"/>
  <c r="BG522" i="3"/>
  <c r="BH521" i="3"/>
  <c r="BG521" i="3"/>
  <c r="BH520" i="3"/>
  <c r="BG520" i="3"/>
  <c r="BH519" i="3"/>
  <c r="BG519" i="3"/>
  <c r="BH518" i="3"/>
  <c r="BG518" i="3"/>
  <c r="BH517" i="3"/>
  <c r="BG517" i="3"/>
  <c r="BH516" i="3"/>
  <c r="BG516" i="3"/>
  <c r="BH515" i="3"/>
  <c r="BG515" i="3"/>
  <c r="BH484" i="3"/>
  <c r="BG484" i="3"/>
  <c r="BH483" i="3"/>
  <c r="BG483" i="3"/>
  <c r="BH482" i="3"/>
  <c r="BG482" i="3"/>
  <c r="BH481" i="3"/>
  <c r="BG481" i="3"/>
  <c r="BH480" i="3"/>
  <c r="BG480" i="3"/>
  <c r="BH479" i="3"/>
  <c r="BG479" i="3"/>
  <c r="BH478" i="3"/>
  <c r="BG478" i="3"/>
  <c r="BH477" i="3"/>
  <c r="BG477" i="3"/>
  <c r="BH476" i="3"/>
  <c r="BG476" i="3"/>
  <c r="BH475" i="3"/>
  <c r="BG475" i="3"/>
  <c r="BH474" i="3"/>
  <c r="BG474" i="3"/>
  <c r="BH443" i="3"/>
  <c r="BG443" i="3"/>
  <c r="BH442" i="3"/>
  <c r="BG442" i="3"/>
  <c r="BH441" i="3"/>
  <c r="BG441" i="3"/>
  <c r="BH440" i="3"/>
  <c r="BG440" i="3"/>
  <c r="BH439" i="3"/>
  <c r="BG439" i="3"/>
  <c r="BH438" i="3"/>
  <c r="BG438" i="3"/>
  <c r="BH437" i="3"/>
  <c r="BG437" i="3"/>
  <c r="BH436" i="3"/>
  <c r="BG436" i="3"/>
  <c r="BH435" i="3"/>
  <c r="BG435" i="3"/>
  <c r="BH434" i="3"/>
  <c r="BG434" i="3"/>
  <c r="BH433" i="3"/>
  <c r="BG433" i="3"/>
  <c r="BH402" i="3"/>
  <c r="BG402" i="3"/>
  <c r="BH401" i="3"/>
  <c r="BG401" i="3"/>
  <c r="BH400" i="3"/>
  <c r="BG400" i="3"/>
  <c r="BH399" i="3"/>
  <c r="BG399" i="3"/>
  <c r="BH398" i="3"/>
  <c r="BG398" i="3"/>
  <c r="BH397" i="3"/>
  <c r="BG397" i="3"/>
  <c r="BH396" i="3"/>
  <c r="BG396" i="3"/>
  <c r="BH395" i="3"/>
  <c r="BG395" i="3"/>
  <c r="BH394" i="3"/>
  <c r="BG394" i="3"/>
  <c r="BH393" i="3"/>
  <c r="BG393" i="3"/>
  <c r="BH392" i="3"/>
  <c r="BG392" i="3"/>
  <c r="BH361" i="3"/>
  <c r="BG361" i="3"/>
  <c r="BH360" i="3"/>
  <c r="BG360" i="3"/>
  <c r="BH359" i="3"/>
  <c r="BG359" i="3"/>
  <c r="BH358" i="3"/>
  <c r="BG358" i="3"/>
  <c r="BH357" i="3"/>
  <c r="BG357" i="3"/>
  <c r="BH356" i="3"/>
  <c r="BG356" i="3"/>
  <c r="BH355" i="3"/>
  <c r="BG355" i="3"/>
  <c r="BH354" i="3"/>
  <c r="BG354" i="3"/>
  <c r="BH353" i="3"/>
  <c r="BG353" i="3"/>
  <c r="BH352" i="3"/>
  <c r="BG352" i="3"/>
  <c r="BH351" i="3"/>
  <c r="BG351" i="3"/>
  <c r="BH320" i="3"/>
  <c r="BG320" i="3"/>
  <c r="BH319" i="3"/>
  <c r="BG319" i="3"/>
  <c r="BH318" i="3"/>
  <c r="BG318" i="3"/>
  <c r="BH317" i="3"/>
  <c r="BG317" i="3"/>
  <c r="BH316" i="3"/>
  <c r="BG316" i="3"/>
  <c r="BH315" i="3"/>
  <c r="BG315" i="3"/>
  <c r="BH314" i="3"/>
  <c r="BG314" i="3"/>
  <c r="BH313" i="3"/>
  <c r="BG313" i="3"/>
  <c r="BH312" i="3"/>
  <c r="BG312" i="3"/>
  <c r="BH311" i="3"/>
  <c r="BG311" i="3"/>
  <c r="BH310" i="3"/>
  <c r="BG310" i="3"/>
  <c r="BH279" i="3"/>
  <c r="BG279" i="3"/>
  <c r="BH278" i="3"/>
  <c r="BG278" i="3"/>
  <c r="BH277" i="3"/>
  <c r="BG277" i="3"/>
  <c r="BH276" i="3"/>
  <c r="BG276" i="3"/>
  <c r="BH275" i="3"/>
  <c r="BG275" i="3"/>
  <c r="BH274" i="3"/>
  <c r="BG274" i="3"/>
  <c r="BH273" i="3"/>
  <c r="BG273" i="3"/>
  <c r="BH272" i="3"/>
  <c r="BG272" i="3"/>
  <c r="BH271" i="3"/>
  <c r="BG271" i="3"/>
  <c r="BH270" i="3"/>
  <c r="BG270" i="3"/>
  <c r="BH269" i="3"/>
  <c r="BG269" i="3"/>
  <c r="BH238" i="3"/>
  <c r="BG238" i="3"/>
  <c r="BH237" i="3"/>
  <c r="BG237" i="3"/>
  <c r="BH236" i="3"/>
  <c r="BG236" i="3"/>
  <c r="BH235" i="3"/>
  <c r="BG235" i="3"/>
  <c r="BH234" i="3"/>
  <c r="BG234" i="3"/>
  <c r="BH233" i="3"/>
  <c r="BG233" i="3"/>
  <c r="BH232" i="3"/>
  <c r="BG232" i="3"/>
  <c r="BH231" i="3"/>
  <c r="BG231" i="3"/>
  <c r="BH230" i="3"/>
  <c r="BG230" i="3"/>
  <c r="BH229" i="3"/>
  <c r="BG229" i="3"/>
  <c r="BH228" i="3"/>
  <c r="BG228" i="3"/>
  <c r="BH197" i="3"/>
  <c r="BG197" i="3"/>
  <c r="BH196" i="3"/>
  <c r="BG196" i="3"/>
  <c r="BH195" i="3"/>
  <c r="BG195" i="3"/>
  <c r="BH194" i="3"/>
  <c r="BG194" i="3"/>
  <c r="BH193" i="3"/>
  <c r="BG193" i="3"/>
  <c r="BH192" i="3"/>
  <c r="BG192" i="3"/>
  <c r="BH191" i="3"/>
  <c r="BG191" i="3"/>
  <c r="BH190" i="3"/>
  <c r="BG190" i="3"/>
  <c r="BH189" i="3"/>
  <c r="BG189" i="3"/>
  <c r="BH188" i="3"/>
  <c r="BG188" i="3"/>
  <c r="BH187" i="3"/>
  <c r="BG187" i="3"/>
  <c r="BH156" i="3"/>
  <c r="BG156" i="3"/>
  <c r="BH155" i="3"/>
  <c r="BG155" i="3"/>
  <c r="BH154" i="3"/>
  <c r="BG154" i="3"/>
  <c r="BH153" i="3"/>
  <c r="BG153" i="3"/>
  <c r="BH152" i="3"/>
  <c r="BG152" i="3"/>
  <c r="BH151" i="3"/>
  <c r="BG151" i="3"/>
  <c r="BH150" i="3"/>
  <c r="BG150" i="3"/>
  <c r="BH149" i="3"/>
  <c r="BG149" i="3"/>
  <c r="BH148" i="3"/>
  <c r="BG148" i="3"/>
  <c r="BH147" i="3"/>
  <c r="BG147" i="3"/>
  <c r="BH146" i="3"/>
  <c r="BG146" i="3"/>
  <c r="BH115" i="3"/>
  <c r="BG115" i="3"/>
  <c r="BH114" i="3"/>
  <c r="BG114" i="3"/>
  <c r="BH113" i="3"/>
  <c r="BG113" i="3"/>
  <c r="BH112" i="3"/>
  <c r="BG112" i="3"/>
  <c r="BH111" i="3"/>
  <c r="BG111" i="3"/>
  <c r="BH110" i="3"/>
  <c r="BG110" i="3"/>
  <c r="BH109" i="3"/>
  <c r="BG109" i="3"/>
  <c r="BH108" i="3"/>
  <c r="BG108" i="3"/>
  <c r="BH107" i="3"/>
  <c r="BG107" i="3"/>
  <c r="BH106" i="3"/>
  <c r="BG106" i="3"/>
  <c r="BH105" i="3"/>
  <c r="BG105" i="3"/>
  <c r="BH74" i="3"/>
  <c r="BG74" i="3"/>
  <c r="BH73" i="3"/>
  <c r="BG73" i="3"/>
  <c r="BH72" i="3"/>
  <c r="BG72" i="3"/>
  <c r="BH71" i="3"/>
  <c r="BG71" i="3"/>
  <c r="BH70" i="3"/>
  <c r="BG70" i="3"/>
  <c r="BH69" i="3"/>
  <c r="BH68" i="3"/>
  <c r="BG68" i="3"/>
  <c r="BH67" i="3"/>
  <c r="BG67" i="3"/>
  <c r="BH66" i="3"/>
  <c r="BG66" i="3"/>
  <c r="BH65" i="3"/>
  <c r="BG65" i="3"/>
  <c r="BH64" i="3"/>
  <c r="BG64" i="3"/>
  <c r="BH33" i="3"/>
  <c r="BG33" i="3"/>
  <c r="BH32" i="3"/>
  <c r="BG32" i="3"/>
  <c r="BH31" i="3"/>
  <c r="BG31" i="3"/>
  <c r="BH30" i="3"/>
  <c r="BG30" i="3"/>
  <c r="BH29" i="3"/>
  <c r="BG29" i="3"/>
  <c r="BH28" i="3"/>
  <c r="BG28" i="3"/>
  <c r="BH27" i="3"/>
  <c r="BG27" i="3"/>
  <c r="BH26" i="3"/>
  <c r="BG26" i="3"/>
  <c r="BH25" i="3"/>
  <c r="BG25" i="3"/>
  <c r="BH24" i="3"/>
  <c r="BG24" i="3"/>
  <c r="BH23" i="3"/>
  <c r="BG23" i="3"/>
  <c r="BF1468" i="2"/>
  <c r="BE1468" i="2"/>
  <c r="BF1467" i="2"/>
  <c r="BE1467" i="2"/>
  <c r="BF1466" i="2"/>
  <c r="BE1466" i="2"/>
  <c r="BF1465" i="2"/>
  <c r="BE1465" i="2"/>
  <c r="BF1464" i="2"/>
  <c r="BE1464" i="2"/>
  <c r="BF1463" i="2"/>
  <c r="BE1463" i="2"/>
  <c r="BF1462" i="2"/>
  <c r="BE1462" i="2"/>
  <c r="BF1461" i="2"/>
  <c r="BE1461" i="2"/>
  <c r="BF1460" i="2"/>
  <c r="BE1460" i="2"/>
  <c r="BF1459" i="2"/>
  <c r="BE1459" i="2"/>
  <c r="BF1458" i="2"/>
  <c r="BE1458" i="2"/>
  <c r="BF1427" i="2"/>
  <c r="BE1427" i="2"/>
  <c r="BF1426" i="2"/>
  <c r="BE1426" i="2"/>
  <c r="BF1425" i="2"/>
  <c r="BE1425" i="2"/>
  <c r="BF1424" i="2"/>
  <c r="BE1424" i="2"/>
  <c r="BF1423" i="2"/>
  <c r="BE1423" i="2"/>
  <c r="BF1422" i="2"/>
  <c r="BE1422" i="2"/>
  <c r="BF1421" i="2"/>
  <c r="BE1421" i="2"/>
  <c r="BF1420" i="2"/>
  <c r="BE1420" i="2"/>
  <c r="BF1419" i="2"/>
  <c r="BE1419" i="2"/>
  <c r="BF1418" i="2"/>
  <c r="BE1418" i="2"/>
  <c r="BF1417" i="2"/>
  <c r="BE1417" i="2"/>
  <c r="BF1386" i="2"/>
  <c r="BE1386" i="2"/>
  <c r="BF1385" i="2"/>
  <c r="BE1385" i="2"/>
  <c r="BF1384" i="2"/>
  <c r="BE1384" i="2"/>
  <c r="BF1383" i="2"/>
  <c r="BE1383" i="2"/>
  <c r="BF1382" i="2"/>
  <c r="BE1382" i="2"/>
  <c r="BF1381" i="2"/>
  <c r="BE1381" i="2"/>
  <c r="BF1380" i="2"/>
  <c r="BE1380" i="2"/>
  <c r="BF1379" i="2"/>
  <c r="BE1379" i="2"/>
  <c r="BF1378" i="2"/>
  <c r="BE1378" i="2"/>
  <c r="BF1377" i="2"/>
  <c r="BE1377" i="2"/>
  <c r="BF1376" i="2"/>
  <c r="BE1376" i="2"/>
  <c r="BF1345" i="2"/>
  <c r="BE1345" i="2"/>
  <c r="BF1344" i="2"/>
  <c r="BE1344" i="2"/>
  <c r="BF1343" i="2"/>
  <c r="BE1343" i="2"/>
  <c r="BF1342" i="2"/>
  <c r="BE1342" i="2"/>
  <c r="BF1341" i="2"/>
  <c r="BE1341" i="2"/>
  <c r="BF1340" i="2"/>
  <c r="BE1340" i="2"/>
  <c r="BF1339" i="2"/>
  <c r="BE1339" i="2"/>
  <c r="BF1338" i="2"/>
  <c r="BE1338" i="2"/>
  <c r="BF1337" i="2"/>
  <c r="BE1337" i="2"/>
  <c r="BF1336" i="2"/>
  <c r="BE1336" i="2"/>
  <c r="BF1335" i="2"/>
  <c r="BE1335" i="2"/>
  <c r="BF1304" i="2"/>
  <c r="BE1304" i="2"/>
  <c r="BF1303" i="2"/>
  <c r="BE1303" i="2"/>
  <c r="BF1302" i="2"/>
  <c r="BE1302" i="2"/>
  <c r="BF1301" i="2"/>
  <c r="BE1301" i="2"/>
  <c r="BF1300" i="2"/>
  <c r="BE1300" i="2"/>
  <c r="BF1299" i="2"/>
  <c r="BE1299" i="2"/>
  <c r="BF1298" i="2"/>
  <c r="BE1298" i="2"/>
  <c r="BF1297" i="2"/>
  <c r="BE1297" i="2"/>
  <c r="BF1296" i="2"/>
  <c r="BE1296" i="2"/>
  <c r="BF1295" i="2"/>
  <c r="BE1295" i="2"/>
  <c r="BF1294" i="2"/>
  <c r="BE1294" i="2"/>
  <c r="BF1263" i="2"/>
  <c r="BE1263" i="2"/>
  <c r="BF1262" i="2"/>
  <c r="BE1262" i="2"/>
  <c r="BF1261" i="2"/>
  <c r="BE1261" i="2"/>
  <c r="BF1260" i="2"/>
  <c r="BE1260" i="2"/>
  <c r="BF1259" i="2"/>
  <c r="BE1259" i="2"/>
  <c r="BF1258" i="2"/>
  <c r="BE1258" i="2"/>
  <c r="BF1257" i="2"/>
  <c r="BE1257" i="2"/>
  <c r="BF1256" i="2"/>
  <c r="BE1256" i="2"/>
  <c r="BF1255" i="2"/>
  <c r="BE1255" i="2"/>
  <c r="BF1254" i="2"/>
  <c r="BE1254" i="2"/>
  <c r="BF1253" i="2"/>
  <c r="BE1253" i="2"/>
  <c r="BF1222" i="2"/>
  <c r="BE1222" i="2"/>
  <c r="BF1221" i="2"/>
  <c r="BE1221" i="2"/>
  <c r="BF1220" i="2"/>
  <c r="BE1220" i="2"/>
  <c r="BF1219" i="2"/>
  <c r="BE1219" i="2"/>
  <c r="BF1218" i="2"/>
  <c r="BE1218" i="2"/>
  <c r="BF1217" i="2"/>
  <c r="BE1217" i="2"/>
  <c r="BF1216" i="2"/>
  <c r="BE1216" i="2"/>
  <c r="BF1215" i="2"/>
  <c r="BE1215" i="2"/>
  <c r="BF1214" i="2"/>
  <c r="BE1214" i="2"/>
  <c r="BF1213" i="2"/>
  <c r="BE1213" i="2"/>
  <c r="BF1212" i="2"/>
  <c r="BE1212" i="2"/>
  <c r="BF1181" i="2"/>
  <c r="BE1181" i="2"/>
  <c r="BF1180" i="2"/>
  <c r="BE1180" i="2"/>
  <c r="BF1179" i="2"/>
  <c r="BE1179" i="2"/>
  <c r="BF1178" i="2"/>
  <c r="BE1178" i="2"/>
  <c r="BF1177" i="2"/>
  <c r="BE1177" i="2"/>
  <c r="BF1176" i="2"/>
  <c r="BE1176" i="2"/>
  <c r="BF1175" i="2"/>
  <c r="BE1175" i="2"/>
  <c r="BF1174" i="2"/>
  <c r="BE1174" i="2"/>
  <c r="BF1173" i="2"/>
  <c r="BE1173" i="2"/>
  <c r="BF1172" i="2"/>
  <c r="BE1172" i="2"/>
  <c r="BF1171" i="2"/>
  <c r="BE1171" i="2"/>
  <c r="BF1140" i="2"/>
  <c r="BE1140" i="2"/>
  <c r="BF1139" i="2"/>
  <c r="BE1139" i="2"/>
  <c r="BF1138" i="2"/>
  <c r="BE1138" i="2"/>
  <c r="BF1137" i="2"/>
  <c r="BE1137" i="2"/>
  <c r="BF1136" i="2"/>
  <c r="BE1136" i="2"/>
  <c r="BF1135" i="2"/>
  <c r="BE1135" i="2"/>
  <c r="BF1134" i="2"/>
  <c r="BE1134" i="2"/>
  <c r="BF1133" i="2"/>
  <c r="BE1133" i="2"/>
  <c r="BF1132" i="2"/>
  <c r="BE1132" i="2"/>
  <c r="BF1131" i="2"/>
  <c r="BE1131" i="2"/>
  <c r="BF1130" i="2"/>
  <c r="BE1130" i="2"/>
  <c r="BF1099" i="2"/>
  <c r="BE1099" i="2"/>
  <c r="BF1098" i="2"/>
  <c r="BE1098" i="2"/>
  <c r="BF1097" i="2"/>
  <c r="BE1097" i="2"/>
  <c r="BF1096" i="2"/>
  <c r="BE1096" i="2"/>
  <c r="BF1095" i="2"/>
  <c r="BE1095" i="2"/>
  <c r="BF1094" i="2"/>
  <c r="BE1094" i="2"/>
  <c r="BF1093" i="2"/>
  <c r="BE1093" i="2"/>
  <c r="BF1092" i="2"/>
  <c r="BE1092" i="2"/>
  <c r="BF1091" i="2"/>
  <c r="BE1091" i="2"/>
  <c r="BF1090" i="2"/>
  <c r="BE1090" i="2"/>
  <c r="BF1089" i="2"/>
  <c r="BE1089" i="2"/>
  <c r="BF1058" i="2"/>
  <c r="BE1058" i="2"/>
  <c r="BF1057" i="2"/>
  <c r="BE1057" i="2"/>
  <c r="BF1056" i="2"/>
  <c r="BE1056" i="2"/>
  <c r="BF1055" i="2"/>
  <c r="BE1055" i="2"/>
  <c r="BF1054" i="2"/>
  <c r="BE1054" i="2"/>
  <c r="BF1053" i="2"/>
  <c r="BE1053" i="2"/>
  <c r="BF1052" i="2"/>
  <c r="BE1052" i="2"/>
  <c r="BF1051" i="2"/>
  <c r="BE1051" i="2"/>
  <c r="BF1050" i="2"/>
  <c r="BE1050" i="2"/>
  <c r="BF1049" i="2"/>
  <c r="BE1049" i="2"/>
  <c r="BF1048" i="2"/>
  <c r="BE1048" i="2"/>
  <c r="BF1017" i="2"/>
  <c r="BE1017" i="2"/>
  <c r="BF1016" i="2"/>
  <c r="BE1016" i="2"/>
  <c r="BF1015" i="2"/>
  <c r="BE1015" i="2"/>
  <c r="BF1014" i="2"/>
  <c r="BE1014" i="2"/>
  <c r="BF1013" i="2"/>
  <c r="BE1013" i="2"/>
  <c r="BF1012" i="2"/>
  <c r="BE1012" i="2"/>
  <c r="BF1011" i="2"/>
  <c r="BE1011" i="2"/>
  <c r="BF1010" i="2"/>
  <c r="BE1010" i="2"/>
  <c r="BF1009" i="2"/>
  <c r="BE1009" i="2"/>
  <c r="BF1008" i="2"/>
  <c r="BE1008" i="2"/>
  <c r="BF1007" i="2"/>
  <c r="BE1007" i="2"/>
  <c r="BF976" i="2"/>
  <c r="BE976" i="2"/>
  <c r="BF975" i="2"/>
  <c r="BE975" i="2"/>
  <c r="BF974" i="2"/>
  <c r="BE974" i="2"/>
  <c r="BF973" i="2"/>
  <c r="BE973" i="2"/>
  <c r="BF972" i="2"/>
  <c r="BE972" i="2"/>
  <c r="BF971" i="2"/>
  <c r="BE971" i="2"/>
  <c r="BF970" i="2"/>
  <c r="BE970" i="2"/>
  <c r="BF969" i="2"/>
  <c r="BE969" i="2"/>
  <c r="BF968" i="2"/>
  <c r="BE968" i="2"/>
  <c r="BF967" i="2"/>
  <c r="BE967" i="2"/>
  <c r="BF966" i="2"/>
  <c r="BE966" i="2"/>
  <c r="BF935" i="2"/>
  <c r="BE935" i="2"/>
  <c r="BF934" i="2"/>
  <c r="BE934" i="2"/>
  <c r="BF933" i="2"/>
  <c r="BE933" i="2"/>
  <c r="BF932" i="2"/>
  <c r="BE932" i="2"/>
  <c r="BF931" i="2"/>
  <c r="BE931" i="2"/>
  <c r="BF930" i="2"/>
  <c r="BE930" i="2"/>
  <c r="BF929" i="2"/>
  <c r="BE929" i="2"/>
  <c r="BF928" i="2"/>
  <c r="BE928" i="2"/>
  <c r="BF927" i="2"/>
  <c r="BE927" i="2"/>
  <c r="BF926" i="2"/>
  <c r="BE926" i="2"/>
  <c r="BF925" i="2"/>
  <c r="BE925" i="2"/>
  <c r="BF894" i="2"/>
  <c r="BE894" i="2"/>
  <c r="BF893" i="2"/>
  <c r="BE893" i="2"/>
  <c r="BF892" i="2"/>
  <c r="BE892" i="2"/>
  <c r="BF891" i="2"/>
  <c r="BE891" i="2"/>
  <c r="BF890" i="2"/>
  <c r="BE890" i="2"/>
  <c r="BF889" i="2"/>
  <c r="BE889" i="2"/>
  <c r="BF888" i="2"/>
  <c r="BE888" i="2"/>
  <c r="BF887" i="2"/>
  <c r="BE887" i="2"/>
  <c r="BF886" i="2"/>
  <c r="BE886" i="2"/>
  <c r="BF885" i="2"/>
  <c r="BE885" i="2"/>
  <c r="BF884" i="2"/>
  <c r="BE884" i="2"/>
  <c r="BF848" i="2"/>
  <c r="BF853" i="2"/>
  <c r="BE853" i="2"/>
  <c r="BF852" i="2"/>
  <c r="BE852" i="2"/>
  <c r="BF851" i="2"/>
  <c r="BE851" i="2"/>
  <c r="BF850" i="2"/>
  <c r="BE850" i="2"/>
  <c r="BF849" i="2"/>
  <c r="BE849" i="2"/>
  <c r="BE848" i="2"/>
  <c r="BF847" i="2"/>
  <c r="BE847" i="2"/>
  <c r="BF846" i="2"/>
  <c r="BE846" i="2"/>
  <c r="BF845" i="2"/>
  <c r="BE845" i="2"/>
  <c r="BF844" i="2"/>
  <c r="BE844" i="2"/>
  <c r="BF843" i="2"/>
  <c r="BE843" i="2"/>
  <c r="BF812" i="2"/>
  <c r="BE812" i="2"/>
  <c r="BF811" i="2"/>
  <c r="BE811" i="2"/>
  <c r="BF810" i="2"/>
  <c r="BE810" i="2"/>
  <c r="BF809" i="2"/>
  <c r="BE809" i="2"/>
  <c r="BF808" i="2"/>
  <c r="BE808" i="2"/>
  <c r="BF807" i="2"/>
  <c r="BE807" i="2"/>
  <c r="BF806" i="2"/>
  <c r="BE806" i="2"/>
  <c r="BF805" i="2"/>
  <c r="BE805" i="2"/>
  <c r="BF804" i="2"/>
  <c r="BE804" i="2"/>
  <c r="BF803" i="2"/>
  <c r="BE803" i="2"/>
  <c r="BF802" i="2"/>
  <c r="BE802" i="2"/>
  <c r="BF771" i="2"/>
  <c r="BE771" i="2"/>
  <c r="BF770" i="2"/>
  <c r="BE770" i="2"/>
  <c r="BF769" i="2"/>
  <c r="BE769" i="2"/>
  <c r="BF768" i="2"/>
  <c r="BE768" i="2"/>
  <c r="BF767" i="2"/>
  <c r="BE767" i="2"/>
  <c r="BF766" i="2"/>
  <c r="BE766" i="2"/>
  <c r="BF765" i="2"/>
  <c r="BE765" i="2"/>
  <c r="BF764" i="2"/>
  <c r="BE764" i="2"/>
  <c r="BF763" i="2"/>
  <c r="BE763" i="2"/>
  <c r="BF762" i="2"/>
  <c r="BE762" i="2"/>
  <c r="BF761" i="2"/>
  <c r="BE761" i="2"/>
  <c r="BF730" i="2"/>
  <c r="BE730" i="2"/>
  <c r="BF729" i="2"/>
  <c r="BE729" i="2"/>
  <c r="BF728" i="2"/>
  <c r="BE728" i="2"/>
  <c r="BF727" i="2"/>
  <c r="BE727" i="2"/>
  <c r="BF726" i="2"/>
  <c r="BE726" i="2"/>
  <c r="BF725" i="2"/>
  <c r="BE725" i="2"/>
  <c r="BF724" i="2"/>
  <c r="BE724" i="2"/>
  <c r="BF723" i="2"/>
  <c r="BE723" i="2"/>
  <c r="BF722" i="2"/>
  <c r="BE722" i="2"/>
  <c r="BF721" i="2"/>
  <c r="BE721" i="2"/>
  <c r="BF720" i="2"/>
  <c r="BE720" i="2"/>
  <c r="BF689" i="2"/>
  <c r="BE689" i="2"/>
  <c r="BF688" i="2"/>
  <c r="BE688" i="2"/>
  <c r="BF687" i="2"/>
  <c r="BE687" i="2"/>
  <c r="BF686" i="2"/>
  <c r="BE686" i="2"/>
  <c r="BF685" i="2"/>
  <c r="BE685" i="2"/>
  <c r="BF684" i="2"/>
  <c r="BE684" i="2"/>
  <c r="BF683" i="2"/>
  <c r="BE683" i="2"/>
  <c r="BF682" i="2"/>
  <c r="BE682" i="2"/>
  <c r="BF681" i="2"/>
  <c r="BE681" i="2"/>
  <c r="BF680" i="2"/>
  <c r="BE680" i="2"/>
  <c r="BF679" i="2"/>
  <c r="BE679" i="2"/>
  <c r="BF648" i="2"/>
  <c r="BE648" i="2"/>
  <c r="BF647" i="2"/>
  <c r="BE647" i="2"/>
  <c r="BF646" i="2"/>
  <c r="BE646" i="2"/>
  <c r="BF645" i="2"/>
  <c r="BE645" i="2"/>
  <c r="BF644" i="2"/>
  <c r="BE644" i="2"/>
  <c r="BF643" i="2"/>
  <c r="BE643" i="2"/>
  <c r="BF642" i="2"/>
  <c r="BE642" i="2"/>
  <c r="BF641" i="2"/>
  <c r="BE641" i="2"/>
  <c r="BF640" i="2"/>
  <c r="BE640" i="2"/>
  <c r="BF639" i="2"/>
  <c r="BE639" i="2"/>
  <c r="BF638" i="2"/>
  <c r="BE638" i="2"/>
  <c r="BE601" i="2"/>
  <c r="BF607" i="2"/>
  <c r="BE607" i="2"/>
  <c r="BF606" i="2"/>
  <c r="BE606" i="2"/>
  <c r="BF605" i="2"/>
  <c r="BE605" i="2"/>
  <c r="BF604" i="2"/>
  <c r="BE604" i="2"/>
  <c r="BF603" i="2"/>
  <c r="BE603" i="2"/>
  <c r="BF602" i="2"/>
  <c r="BE602" i="2"/>
  <c r="BF601" i="2"/>
  <c r="BF600" i="2"/>
  <c r="BE600" i="2"/>
  <c r="BF599" i="2"/>
  <c r="BE599" i="2"/>
  <c r="BF598" i="2"/>
  <c r="BE598" i="2"/>
  <c r="BF597" i="2"/>
  <c r="BE597" i="2"/>
  <c r="BF566" i="2"/>
  <c r="BE566" i="2"/>
  <c r="BF565" i="2"/>
  <c r="BE565" i="2"/>
  <c r="BF564" i="2"/>
  <c r="BE564" i="2"/>
  <c r="BF563" i="2"/>
  <c r="BE563" i="2"/>
  <c r="BF562" i="2"/>
  <c r="BE562" i="2"/>
  <c r="BF561" i="2"/>
  <c r="BE561" i="2"/>
  <c r="BF560" i="2"/>
  <c r="BE560" i="2"/>
  <c r="BF559" i="2"/>
  <c r="BE559" i="2"/>
  <c r="BF558" i="2"/>
  <c r="BE558" i="2"/>
  <c r="BF557" i="2"/>
  <c r="BE557" i="2"/>
  <c r="BF556" i="2"/>
  <c r="BE556" i="2"/>
  <c r="BF525" i="2"/>
  <c r="BE525" i="2"/>
  <c r="BF524" i="2"/>
  <c r="BE524" i="2"/>
  <c r="BF523" i="2"/>
  <c r="BE523" i="2"/>
  <c r="BF522" i="2"/>
  <c r="BE522" i="2"/>
  <c r="BF521" i="2"/>
  <c r="BE521" i="2"/>
  <c r="BF520" i="2"/>
  <c r="BE520" i="2"/>
  <c r="BF519" i="2"/>
  <c r="BE519" i="2"/>
  <c r="BF518" i="2"/>
  <c r="BE518" i="2"/>
  <c r="BF517" i="2"/>
  <c r="BE517" i="2"/>
  <c r="BF516" i="2"/>
  <c r="BE516" i="2"/>
  <c r="BF515" i="2"/>
  <c r="BE515" i="2"/>
  <c r="BF484" i="2"/>
  <c r="BE484" i="2"/>
  <c r="BF483" i="2"/>
  <c r="BE483" i="2"/>
  <c r="BF482" i="2"/>
  <c r="BE482" i="2"/>
  <c r="BF481" i="2"/>
  <c r="BE481" i="2"/>
  <c r="BF480" i="2"/>
  <c r="BE480" i="2"/>
  <c r="BF479" i="2"/>
  <c r="BE479" i="2"/>
  <c r="BF478" i="2"/>
  <c r="BE478" i="2"/>
  <c r="BF477" i="2"/>
  <c r="BE477" i="2"/>
  <c r="BF476" i="2"/>
  <c r="BE476" i="2"/>
  <c r="BF475" i="2"/>
  <c r="BE475" i="2"/>
  <c r="BF474" i="2"/>
  <c r="BE474" i="2"/>
  <c r="BF443" i="2"/>
  <c r="BE443" i="2"/>
  <c r="BF442" i="2"/>
  <c r="BE442" i="2"/>
  <c r="BF441" i="2"/>
  <c r="BE441" i="2"/>
  <c r="BF440" i="2"/>
  <c r="BE440" i="2"/>
  <c r="BF439" i="2"/>
  <c r="BE439" i="2"/>
  <c r="BF438" i="2"/>
  <c r="BE438" i="2"/>
  <c r="BF437" i="2"/>
  <c r="BE437" i="2"/>
  <c r="BF436" i="2"/>
  <c r="BE436" i="2"/>
  <c r="BF435" i="2"/>
  <c r="BE435" i="2"/>
  <c r="BF434" i="2"/>
  <c r="BE434" i="2"/>
  <c r="BF433" i="2"/>
  <c r="BE433" i="2"/>
  <c r="BF402" i="2"/>
  <c r="BE402" i="2"/>
  <c r="BF401" i="2"/>
  <c r="BE401" i="2"/>
  <c r="BF400" i="2"/>
  <c r="BE400" i="2"/>
  <c r="BF399" i="2"/>
  <c r="BE399" i="2"/>
  <c r="BF398" i="2"/>
  <c r="BE398" i="2"/>
  <c r="BF397" i="2"/>
  <c r="BE397" i="2"/>
  <c r="BF396" i="2"/>
  <c r="BE396" i="2"/>
  <c r="BF395" i="2"/>
  <c r="BE395" i="2"/>
  <c r="BF394" i="2"/>
  <c r="BE394" i="2"/>
  <c r="BF393" i="2"/>
  <c r="BE393" i="2"/>
  <c r="BF392" i="2"/>
  <c r="BE392" i="2"/>
  <c r="BF361" i="2"/>
  <c r="BE361" i="2"/>
  <c r="BF360" i="2"/>
  <c r="BE360" i="2"/>
  <c r="BF359" i="2"/>
  <c r="BE359" i="2"/>
  <c r="BF358" i="2"/>
  <c r="BE358" i="2"/>
  <c r="BF357" i="2"/>
  <c r="BE357" i="2"/>
  <c r="BF356" i="2"/>
  <c r="BE356" i="2"/>
  <c r="BF355" i="2"/>
  <c r="BE355" i="2"/>
  <c r="BF354" i="2"/>
  <c r="BE354" i="2"/>
  <c r="BF353" i="2"/>
  <c r="BE353" i="2"/>
  <c r="BF352" i="2"/>
  <c r="BE352" i="2"/>
  <c r="BF351" i="2"/>
  <c r="BE351" i="2"/>
  <c r="BF320" i="2"/>
  <c r="BE320" i="2"/>
  <c r="BF319" i="2"/>
  <c r="BE319" i="2"/>
  <c r="BF318" i="2"/>
  <c r="BE318" i="2"/>
  <c r="BF317" i="2"/>
  <c r="BE317" i="2"/>
  <c r="BF316" i="2"/>
  <c r="BE316" i="2"/>
  <c r="BF315" i="2"/>
  <c r="BE315" i="2"/>
  <c r="BF314" i="2"/>
  <c r="BE314" i="2"/>
  <c r="BF313" i="2"/>
  <c r="BE313" i="2"/>
  <c r="BF312" i="2"/>
  <c r="BE312" i="2"/>
  <c r="BF311" i="2"/>
  <c r="BE311" i="2"/>
  <c r="BF310" i="2"/>
  <c r="BE310" i="2"/>
  <c r="BF279" i="2"/>
  <c r="BE279" i="2"/>
  <c r="BF278" i="2"/>
  <c r="BE278" i="2"/>
  <c r="BF277" i="2"/>
  <c r="BE277" i="2"/>
  <c r="BF276" i="2"/>
  <c r="BE276" i="2"/>
  <c r="BF275" i="2"/>
  <c r="BE275" i="2"/>
  <c r="BF274" i="2"/>
  <c r="BE274" i="2"/>
  <c r="BF273" i="2"/>
  <c r="BE273" i="2"/>
  <c r="BF272" i="2"/>
  <c r="BE272" i="2"/>
  <c r="BF271" i="2"/>
  <c r="BE271" i="2"/>
  <c r="BF270" i="2"/>
  <c r="BE270" i="2"/>
  <c r="BF269" i="2"/>
  <c r="BE269" i="2"/>
  <c r="BF238" i="2"/>
  <c r="BE238" i="2"/>
  <c r="BF237" i="2"/>
  <c r="BE237" i="2"/>
  <c r="BF236" i="2"/>
  <c r="BE236" i="2"/>
  <c r="BF235" i="2"/>
  <c r="BE235" i="2"/>
  <c r="BF234" i="2"/>
  <c r="BE234" i="2"/>
  <c r="BF233" i="2"/>
  <c r="BE233" i="2"/>
  <c r="BF232" i="2"/>
  <c r="BE232" i="2"/>
  <c r="BF231" i="2"/>
  <c r="BE231" i="2"/>
  <c r="BF230" i="2"/>
  <c r="BE230" i="2"/>
  <c r="BF229" i="2"/>
  <c r="BE229" i="2"/>
  <c r="BF228" i="2"/>
  <c r="BE228" i="2"/>
  <c r="BF197" i="2"/>
  <c r="BE197" i="2"/>
  <c r="BF196" i="2"/>
  <c r="BE196" i="2"/>
  <c r="BF195" i="2"/>
  <c r="BE195" i="2"/>
  <c r="BF194" i="2"/>
  <c r="BE194" i="2"/>
  <c r="BF193" i="2"/>
  <c r="BE193" i="2"/>
  <c r="BF192" i="2"/>
  <c r="BE192" i="2"/>
  <c r="BF191" i="2"/>
  <c r="BE191" i="2"/>
  <c r="BF190" i="2"/>
  <c r="BE190" i="2"/>
  <c r="BF189" i="2"/>
  <c r="BE189" i="2"/>
  <c r="BF188" i="2"/>
  <c r="BE188" i="2"/>
  <c r="BF187" i="2"/>
  <c r="BE187" i="2"/>
  <c r="BF156" i="2"/>
  <c r="BE156" i="2"/>
  <c r="BF155" i="2"/>
  <c r="BE155" i="2"/>
  <c r="BF154" i="2"/>
  <c r="BE154" i="2"/>
  <c r="BF153" i="2"/>
  <c r="BE153" i="2"/>
  <c r="BF152" i="2"/>
  <c r="BE152" i="2"/>
  <c r="BF151" i="2"/>
  <c r="BE151" i="2"/>
  <c r="BF150" i="2"/>
  <c r="BE150" i="2"/>
  <c r="BF149" i="2"/>
  <c r="BE149" i="2"/>
  <c r="BF148" i="2"/>
  <c r="BE148" i="2"/>
  <c r="BF147" i="2"/>
  <c r="BE147" i="2"/>
  <c r="BF146" i="2"/>
  <c r="BE146" i="2"/>
  <c r="BF115" i="2"/>
  <c r="BE115" i="2"/>
  <c r="BF114" i="2"/>
  <c r="BE114" i="2"/>
  <c r="BF113" i="2"/>
  <c r="BE113" i="2"/>
  <c r="BF112" i="2"/>
  <c r="BE112" i="2"/>
  <c r="BF111" i="2"/>
  <c r="BE111" i="2"/>
  <c r="BF110" i="2"/>
  <c r="BE110" i="2"/>
  <c r="BF109" i="2"/>
  <c r="BE109" i="2"/>
  <c r="BF108" i="2"/>
  <c r="BE108" i="2"/>
  <c r="BF107" i="2"/>
  <c r="BE107" i="2"/>
  <c r="BF106" i="2"/>
  <c r="BE106" i="2"/>
  <c r="BF105" i="2"/>
  <c r="BE105" i="2"/>
  <c r="BF74" i="2"/>
  <c r="BE74" i="2"/>
  <c r="BF73" i="2"/>
  <c r="BE73" i="2"/>
  <c r="BF72" i="2"/>
  <c r="BE72" i="2"/>
  <c r="BF71" i="2"/>
  <c r="BE71" i="2"/>
  <c r="BF70" i="2"/>
  <c r="BE70" i="2"/>
  <c r="BF69" i="2"/>
  <c r="BE69" i="2"/>
  <c r="BF68" i="2"/>
  <c r="BE68" i="2"/>
  <c r="BF67" i="2"/>
  <c r="BE67" i="2"/>
  <c r="BF66" i="2"/>
  <c r="BE66" i="2"/>
  <c r="BF65" i="2"/>
  <c r="BE65" i="2"/>
  <c r="BF64" i="2"/>
  <c r="BE64" i="2"/>
  <c r="BE29" i="2"/>
  <c r="BF33" i="2"/>
  <c r="BF32" i="2"/>
  <c r="BF31" i="2"/>
  <c r="BF30" i="2"/>
  <c r="BF29" i="2"/>
  <c r="BF28" i="2"/>
  <c r="BF27" i="2"/>
  <c r="BF26" i="2"/>
  <c r="BF25" i="2"/>
  <c r="BF24" i="2"/>
  <c r="BF23" i="2"/>
  <c r="BE33" i="2"/>
  <c r="BE32" i="2"/>
  <c r="BE31" i="2"/>
  <c r="BE30" i="2"/>
  <c r="BE28" i="2"/>
  <c r="BE27" i="2"/>
  <c r="BE26" i="2"/>
  <c r="BE25" i="2"/>
  <c r="BE24" i="2"/>
  <c r="BE23" i="2"/>
  <c r="B965" i="16"/>
  <c r="B844" i="16"/>
  <c r="B1690" i="16"/>
  <c r="B770" i="16"/>
  <c r="B487" i="16"/>
  <c r="B1910" i="16"/>
  <c r="B122" i="16"/>
  <c r="B80" i="16"/>
  <c r="B75" i="16"/>
  <c r="B873" i="16"/>
  <c r="B1671" i="16"/>
  <c r="B1815" i="16"/>
  <c r="B254" i="16"/>
  <c r="B894" i="16"/>
  <c r="B562" i="16"/>
  <c r="B774" i="16"/>
  <c r="B1359" i="16"/>
  <c r="B96" i="16"/>
  <c r="B1561" i="16"/>
  <c r="B1322" i="16"/>
  <c r="B847" i="16"/>
  <c r="B1534" i="16"/>
  <c r="B1948" i="16"/>
  <c r="B982" i="16"/>
  <c r="B1577" i="16"/>
  <c r="B924" i="16"/>
  <c r="B1765" i="16"/>
  <c r="B194" i="16"/>
  <c r="B1025" i="16"/>
  <c r="B1444" i="16"/>
  <c r="B600" i="16"/>
  <c r="B537" i="16"/>
  <c r="B1176" i="16"/>
  <c r="B1950" i="16"/>
  <c r="B1324" i="16"/>
  <c r="B1626" i="16"/>
  <c r="B175" i="16"/>
  <c r="B938" i="16"/>
  <c r="B1058" i="16"/>
  <c r="B1334" i="16"/>
  <c r="B908" i="16"/>
  <c r="B244" i="16"/>
  <c r="B443" i="16"/>
  <c r="B1823" i="16"/>
  <c r="B398" i="16"/>
  <c r="B723" i="16"/>
  <c r="B1982" i="16"/>
  <c r="B1535" i="16"/>
  <c r="B2065" i="16"/>
  <c r="B514" i="16"/>
  <c r="B2160" i="16"/>
  <c r="B2056" i="16"/>
  <c r="B279" i="16"/>
  <c r="B319" i="16"/>
  <c r="B1523" i="16"/>
  <c r="B604" i="16"/>
  <c r="B632" i="16"/>
  <c r="B473" i="16"/>
  <c r="B1224" i="16"/>
  <c r="B1194" i="16"/>
  <c r="B1481" i="16"/>
  <c r="B436" i="16"/>
  <c r="B98" i="16"/>
  <c r="B1700" i="16"/>
  <c r="B1923" i="16"/>
  <c r="B2171" i="16"/>
  <c r="B1217" i="16"/>
  <c r="B764" i="16"/>
  <c r="B836" i="16"/>
  <c r="B1882" i="16"/>
  <c r="B1464" i="16"/>
  <c r="B524" i="16"/>
  <c r="B624" i="16"/>
  <c r="B1303" i="16"/>
  <c r="B77" i="16"/>
  <c r="B166" i="16"/>
  <c r="B1572" i="16"/>
  <c r="B776" i="16"/>
  <c r="B1143" i="16"/>
  <c r="B232" i="16"/>
  <c r="B792" i="16"/>
  <c r="B1709" i="16"/>
  <c r="B813" i="16"/>
  <c r="B711" i="16"/>
  <c r="B431" i="16"/>
  <c r="B841" i="16"/>
  <c r="B411" i="16"/>
  <c r="B157" i="16"/>
  <c r="B74" i="16"/>
  <c r="B1585" i="16"/>
  <c r="B772" i="16"/>
  <c r="B82" i="16"/>
  <c r="B1057" i="16"/>
  <c r="B423" i="16"/>
  <c r="B1769" i="16"/>
  <c r="B405" i="16"/>
  <c r="B1727" i="16"/>
  <c r="B886" i="16"/>
  <c r="B2028" i="16"/>
  <c r="B1953" i="16"/>
  <c r="B973" i="16"/>
  <c r="B1270" i="16"/>
  <c r="B850" i="16"/>
  <c r="B837" i="16"/>
  <c r="B842" i="16"/>
  <c r="B1371" i="16"/>
  <c r="B470" i="16"/>
  <c r="B350" i="16"/>
  <c r="B1099" i="16"/>
  <c r="B2213" i="16"/>
  <c r="B368" i="16"/>
  <c r="B1457" i="16"/>
  <c r="B760" i="16"/>
  <c r="B1282" i="16"/>
  <c r="B675" i="16"/>
  <c r="B1298" i="16"/>
  <c r="B2131" i="16"/>
  <c r="B272" i="16"/>
  <c r="B1082" i="16"/>
  <c r="B1261" i="16"/>
  <c r="B649" i="16"/>
  <c r="B41" i="16"/>
  <c r="B481" i="16"/>
  <c r="B1083" i="16"/>
  <c r="B1215" i="16"/>
  <c r="B2078" i="16"/>
  <c r="B112" i="16"/>
  <c r="B19" i="16"/>
  <c r="B274" i="16"/>
  <c r="B642" i="16"/>
  <c r="B375" i="16"/>
  <c r="B2089" i="16"/>
  <c r="B147" i="16"/>
  <c r="B1014" i="16"/>
  <c r="B173" i="16"/>
  <c r="B951" i="16"/>
  <c r="B956" i="16"/>
  <c r="B1733" i="16"/>
  <c r="B1992" i="16"/>
  <c r="B302" i="16"/>
  <c r="B49" i="16"/>
  <c r="B1016" i="16"/>
  <c r="B2170" i="16"/>
  <c r="B627" i="16"/>
  <c r="B1403" i="16"/>
  <c r="B1348" i="16"/>
  <c r="B687" i="16"/>
  <c r="B1862" i="16"/>
  <c r="B1330" i="16"/>
  <c r="B479" i="16"/>
  <c r="B432" i="16"/>
  <c r="B2105" i="16"/>
  <c r="B1897" i="16"/>
  <c r="B2159" i="16"/>
  <c r="B890" i="16"/>
  <c r="B570" i="16"/>
  <c r="B1290" i="16"/>
  <c r="B146" i="16"/>
  <c r="B1786" i="16"/>
  <c r="B482" i="16"/>
  <c r="B1050" i="16"/>
  <c r="B1597" i="16"/>
  <c r="B720" i="16"/>
  <c r="B722" i="16"/>
  <c r="B1608" i="16"/>
  <c r="B2121" i="16"/>
  <c r="B832" i="16"/>
  <c r="B975" i="16"/>
  <c r="B455" i="16"/>
  <c r="B1133" i="16"/>
  <c r="B1784" i="16"/>
  <c r="B1764" i="16"/>
  <c r="B95" i="16"/>
  <c r="B881" i="16"/>
  <c r="B1954" i="16"/>
  <c r="B583" i="16"/>
  <c r="B338" i="16"/>
  <c r="B114" i="16"/>
  <c r="B1054" i="16"/>
  <c r="B1017" i="16"/>
  <c r="B237" i="16"/>
  <c r="B1998" i="16"/>
  <c r="B410" i="16"/>
  <c r="B113" i="16"/>
  <c r="B2053" i="16"/>
  <c r="B9" i="16"/>
  <c r="B307" i="16"/>
  <c r="B555" i="16"/>
  <c r="B607" i="16"/>
  <c r="B947" i="16"/>
  <c r="B794" i="16"/>
  <c r="B2097" i="16"/>
  <c r="B303" i="16"/>
  <c r="B1070" i="16"/>
  <c r="B1096" i="16"/>
  <c r="B118" i="16"/>
  <c r="B2038" i="16"/>
  <c r="B245" i="16"/>
  <c r="B264" i="16"/>
  <c r="B2062" i="16"/>
  <c r="B1307" i="16"/>
  <c r="B2150" i="16"/>
  <c r="B1646" i="16"/>
  <c r="B1976" i="16"/>
  <c r="B995" i="16"/>
  <c r="B1130" i="16"/>
  <c r="B653" i="16"/>
  <c r="B1850" i="16"/>
  <c r="B367" i="16"/>
  <c r="B2149" i="16"/>
  <c r="B843" i="16"/>
  <c r="B2140" i="16"/>
  <c r="B2204" i="16"/>
  <c r="B519" i="16"/>
  <c r="B1861" i="16"/>
  <c r="B2076" i="16"/>
  <c r="B1347" i="16"/>
  <c r="B821" i="16"/>
  <c r="B1927" i="16"/>
  <c r="B1247" i="16"/>
  <c r="B239" i="16"/>
  <c r="B834" i="16"/>
  <c r="B1694" i="16"/>
  <c r="B681" i="16"/>
  <c r="B1345" i="16"/>
  <c r="B2196" i="16"/>
  <c r="B702" i="16"/>
  <c r="B444" i="16"/>
  <c r="B1731" i="16"/>
  <c r="B2098" i="16"/>
  <c r="B527" i="16"/>
  <c r="B1713" i="16"/>
  <c r="B1870" i="16"/>
  <c r="B2031" i="16"/>
  <c r="B212" i="16"/>
  <c r="B1249" i="16"/>
  <c r="B151" i="16"/>
  <c r="B763" i="16"/>
  <c r="B1466" i="16"/>
  <c r="B1367" i="16"/>
  <c r="B2011" i="16"/>
  <c r="B576" i="16"/>
  <c r="B491" i="16"/>
  <c r="B1485" i="16"/>
  <c r="B1086" i="16"/>
  <c r="B936" i="16"/>
  <c r="B1126" i="16"/>
  <c r="B1641" i="16"/>
  <c r="B906" i="16"/>
  <c r="B502" i="16"/>
  <c r="B1100" i="16"/>
  <c r="B452" i="16"/>
  <c r="B1106" i="16"/>
  <c r="B2113" i="16"/>
  <c r="B743" i="16"/>
  <c r="B160" i="16"/>
  <c r="B464" i="16"/>
  <c r="B1805" i="16"/>
  <c r="B1391" i="16"/>
  <c r="B1614" i="16"/>
  <c r="B980" i="16"/>
  <c r="B1936" i="16"/>
  <c r="B1598" i="16"/>
  <c r="B1679" i="16"/>
  <c r="B1094" i="16"/>
  <c r="B2073" i="16"/>
  <c r="B433" i="16"/>
  <c r="B1181" i="16"/>
  <c r="B2163" i="16"/>
  <c r="B380" i="16"/>
  <c r="B2002" i="16"/>
  <c r="B758" i="16"/>
  <c r="B1353" i="16"/>
  <c r="B1468" i="16"/>
  <c r="B70" i="16"/>
  <c r="B1630" i="16"/>
  <c r="B584" i="16"/>
  <c r="B181" i="16"/>
  <c r="B812" i="16"/>
  <c r="B1144" i="16"/>
  <c r="B661" i="16"/>
  <c r="B746" i="16"/>
  <c r="B125" i="16"/>
  <c r="B500" i="16"/>
  <c r="B1725" i="16"/>
  <c r="B1208" i="16"/>
  <c r="B783" i="16"/>
  <c r="B1301" i="16"/>
  <c r="B355" i="16"/>
  <c r="B1435" i="16"/>
  <c r="B1155" i="16"/>
  <c r="B32" i="16"/>
  <c r="B1220" i="16"/>
  <c r="B308" i="16"/>
  <c r="B488" i="16"/>
  <c r="B629" i="16"/>
  <c r="B249" i="16"/>
  <c r="B223" i="16"/>
  <c r="B1965" i="16"/>
  <c r="B1469" i="16"/>
  <c r="B84" i="16"/>
  <c r="B1032" i="16"/>
  <c r="B273" i="16"/>
  <c r="B1787" i="16"/>
  <c r="B1022" i="16"/>
  <c r="B1375" i="16"/>
  <c r="B1031" i="16"/>
  <c r="B523" i="16"/>
  <c r="B1372" i="16"/>
  <c r="B1117" i="16"/>
  <c r="B1378" i="16"/>
  <c r="B1263" i="16"/>
  <c r="B1811" i="16"/>
  <c r="B1445" i="16"/>
  <c r="B679" i="16"/>
  <c r="B2000" i="16"/>
  <c r="B221" i="16"/>
  <c r="B1245" i="16"/>
  <c r="B235" i="16"/>
  <c r="B1639" i="16"/>
  <c r="B386" i="16"/>
  <c r="B1314" i="16"/>
  <c r="B1401" i="16"/>
  <c r="B1888" i="16"/>
  <c r="B439" i="16"/>
  <c r="B1482" i="16"/>
  <c r="B1615" i="16"/>
  <c r="B1969" i="16"/>
  <c r="B267" i="16"/>
  <c r="B1138" i="16"/>
  <c r="B1576" i="16"/>
  <c r="B2200" i="16"/>
  <c r="B2049" i="16"/>
  <c r="B652" i="16"/>
  <c r="B1778" i="16"/>
  <c r="B1820" i="16"/>
  <c r="B219" i="16"/>
  <c r="B553" i="16"/>
  <c r="B2043" i="16"/>
  <c r="B669" i="16"/>
  <c r="B1279" i="16"/>
  <c r="B887" i="16"/>
  <c r="B1471" i="16"/>
  <c r="B1506" i="16"/>
  <c r="B548" i="16"/>
  <c r="B1673" i="16"/>
  <c r="B4" i="16"/>
  <c r="B1184" i="16"/>
  <c r="B259" i="16"/>
  <c r="B1514" i="16"/>
  <c r="B1264" i="16"/>
  <c r="B1496" i="16"/>
  <c r="B1225" i="16"/>
  <c r="B417" i="16"/>
  <c r="B1349" i="16"/>
  <c r="B493" i="16"/>
  <c r="B545" i="16"/>
  <c r="B1033" i="16"/>
  <c r="B1876" i="16"/>
  <c r="B1657" i="16"/>
  <c r="B1124" i="16"/>
  <c r="B953" i="16"/>
  <c r="B366" i="16"/>
  <c r="B1186" i="16"/>
  <c r="B2055" i="16"/>
  <c r="B363" i="16"/>
  <c r="B1697" i="16"/>
  <c r="B762" i="16"/>
  <c r="B1288" i="16"/>
  <c r="B1560" i="16"/>
  <c r="B920" i="16"/>
  <c r="B1705" i="16"/>
  <c r="B258" i="16"/>
  <c r="B2001" i="16"/>
  <c r="B591" i="16"/>
  <c r="B1400" i="16"/>
  <c r="B1847" i="16"/>
  <c r="B963" i="16"/>
  <c r="B737" i="16"/>
  <c r="B203" i="16"/>
  <c r="B1402" i="16"/>
  <c r="B1416" i="16"/>
  <c r="B1832" i="16"/>
  <c r="B1874" i="16"/>
  <c r="B877" i="16"/>
  <c r="B209" i="16"/>
  <c r="B1028" i="16"/>
  <c r="B1607" i="16"/>
  <c r="B1703" i="16"/>
  <c r="B429" i="16"/>
  <c r="B1720" i="16"/>
  <c r="B486" i="16"/>
  <c r="B946" i="16"/>
  <c r="B1214" i="16"/>
  <c r="B801" i="16"/>
  <c r="B179" i="16"/>
  <c r="B1881" i="16"/>
  <c r="B512" i="16"/>
  <c r="B1339" i="16"/>
  <c r="B81" i="16"/>
  <c r="B754" i="16"/>
  <c r="B1048" i="16"/>
  <c r="B1908" i="16"/>
  <c r="B1085" i="16"/>
  <c r="B425" i="16"/>
  <c r="B786" i="16"/>
  <c r="B1997" i="16"/>
  <c r="B1819" i="16"/>
  <c r="B461" i="16"/>
  <c r="B1636" i="16"/>
  <c r="B1111" i="16"/>
  <c r="B2051" i="16"/>
  <c r="B1520" i="16"/>
  <c r="B341" i="16"/>
  <c r="B558" i="16"/>
  <c r="B1613" i="16"/>
  <c r="B462" i="16"/>
  <c r="B1336" i="16"/>
  <c r="B885" i="16"/>
  <c r="B1135" i="16"/>
  <c r="B1966" i="16"/>
  <c r="B709" i="16"/>
  <c r="B1090" i="16"/>
  <c r="B1728" i="16"/>
  <c r="B1316" i="16"/>
  <c r="B371" i="16"/>
  <c r="B2048" i="16"/>
  <c r="B1650" i="16"/>
  <c r="B372" i="16"/>
  <c r="B635" i="16"/>
  <c r="B719" i="16"/>
  <c r="B1034" i="16"/>
  <c r="B1278" i="16"/>
  <c r="B2036" i="16"/>
  <c r="B170" i="16"/>
  <c r="B1864" i="16"/>
  <c r="B987" i="16"/>
  <c r="B750" i="16"/>
  <c r="B1878" i="16"/>
  <c r="B1379" i="16"/>
  <c r="B1198" i="16"/>
  <c r="B1151" i="16"/>
  <c r="B297" i="16"/>
  <c r="B921" i="16"/>
  <c r="B1252" i="16"/>
  <c r="B126" i="16"/>
  <c r="B1659" i="16"/>
  <c r="B1539" i="16"/>
  <c r="B306" i="16"/>
  <c r="B1963" i="16"/>
  <c r="B418" i="16"/>
  <c r="B1699" i="16"/>
  <c r="B132" i="16"/>
  <c r="B1189" i="16"/>
  <c r="B1388" i="16"/>
  <c r="B1529" i="16"/>
  <c r="B47" i="16"/>
  <c r="B1729" i="16"/>
  <c r="B1724" i="16"/>
  <c r="B1154" i="16"/>
  <c r="B33" i="16"/>
  <c r="B198" i="16"/>
  <c r="B409" i="16"/>
  <c r="B636" i="16"/>
  <c r="B383" i="16"/>
  <c r="B724" i="16"/>
  <c r="B1568" i="16"/>
  <c r="B1806" i="16"/>
  <c r="B1008" i="16"/>
  <c r="B228" i="16"/>
  <c r="B594" i="16"/>
  <c r="B1755" i="16"/>
  <c r="B777" i="16"/>
  <c r="B667" i="16"/>
  <c r="B56" i="16"/>
  <c r="B1492" i="16"/>
  <c r="B5" i="16"/>
  <c r="B685" i="16"/>
  <c r="B998" i="16"/>
  <c r="B12" i="16"/>
  <c r="B1643" i="16"/>
  <c r="B1642" i="16"/>
  <c r="B1839" i="16"/>
  <c r="B638" i="16"/>
  <c r="B1667" i="16"/>
  <c r="B165" i="16"/>
  <c r="B960" i="16"/>
  <c r="B214" i="16"/>
  <c r="B91" i="16"/>
  <c r="B977" i="16"/>
  <c r="B1088" i="16"/>
  <c r="B353" i="16"/>
  <c r="B2179" i="16"/>
  <c r="B79" i="16"/>
  <c r="B30" i="16"/>
  <c r="B1507" i="16"/>
  <c r="B298" i="16"/>
  <c r="B54" i="16"/>
  <c r="B1943" i="16"/>
  <c r="B1716" i="16"/>
  <c r="B25" i="16"/>
  <c r="B153" i="16"/>
  <c r="B1565" i="16"/>
  <c r="B1588" i="16"/>
  <c r="B2116" i="16"/>
  <c r="B322" i="16"/>
  <c r="B294" i="16"/>
  <c r="B457" i="16"/>
  <c r="B729" i="16"/>
  <c r="B388" i="16"/>
  <c r="B664" i="16"/>
  <c r="B2064" i="16"/>
  <c r="B1448" i="16"/>
  <c r="B199" i="16"/>
  <c r="B826" i="16"/>
  <c r="B2007" i="16"/>
  <c r="B1792" i="16"/>
  <c r="B206" i="16"/>
  <c r="B1684" i="16"/>
  <c r="B315" i="16"/>
  <c r="B1397" i="16"/>
  <c r="B790" i="16"/>
  <c r="B1851" i="16"/>
  <c r="B1653" i="16"/>
  <c r="B1067" i="16"/>
  <c r="B2037" i="16"/>
  <c r="B989" i="16"/>
  <c r="B1604" i="16"/>
  <c r="B2080" i="16"/>
  <c r="B270" i="16"/>
  <c r="B1308" i="16"/>
  <c r="B1418" i="16"/>
  <c r="B630" i="16"/>
  <c r="B1522" i="16"/>
  <c r="B640" i="16"/>
  <c r="B477" i="16"/>
  <c r="B1753" i="16"/>
  <c r="B1202" i="16"/>
  <c r="B36" i="16"/>
  <c r="B2072" i="16"/>
  <c r="B1153" i="16"/>
  <c r="B1984" i="16"/>
  <c r="B1558" i="16"/>
  <c r="B979" i="16"/>
  <c r="B2205" i="16"/>
  <c r="B1918" i="16"/>
  <c r="B377" i="16"/>
  <c r="B533" i="16"/>
  <c r="B1887" i="16"/>
  <c r="B1081" i="16"/>
  <c r="B2014" i="16"/>
  <c r="B2052" i="16"/>
  <c r="B71" i="16"/>
  <c r="B1686" i="16"/>
  <c r="B2184" i="16"/>
  <c r="B476" i="16"/>
  <c r="B749" i="16"/>
  <c r="B286" i="16"/>
  <c r="B1287" i="16"/>
  <c r="B1988" i="16"/>
  <c r="B867" i="16"/>
  <c r="B897" i="16"/>
  <c r="B572" i="16"/>
  <c r="B339" i="16"/>
  <c r="B2015" i="16"/>
  <c r="B2146" i="16"/>
  <c r="B13" i="16"/>
  <c r="B2203" i="16"/>
  <c r="B61" i="16"/>
  <c r="B1280" i="16"/>
  <c r="B27" i="16"/>
  <c r="B785" i="16"/>
  <c r="B108" i="16"/>
  <c r="B1951" i="16"/>
  <c r="B1412" i="16"/>
  <c r="B1867" i="16"/>
  <c r="B566" i="16"/>
  <c r="B1525" i="16"/>
  <c r="B145" i="16"/>
  <c r="B2088" i="16"/>
  <c r="B1041" i="16"/>
  <c r="B2210" i="16"/>
  <c r="B456" i="16"/>
  <c r="B588" i="16"/>
  <c r="B378" i="16"/>
  <c r="B204" i="16"/>
  <c r="B1188" i="16"/>
  <c r="B1701" i="16"/>
  <c r="B2208" i="16"/>
  <c r="B1172" i="16"/>
  <c r="B855" i="16"/>
  <c r="B914" i="16"/>
  <c r="B66" i="16"/>
  <c r="B1149" i="16"/>
  <c r="B901" i="16"/>
  <c r="B1513" i="16"/>
  <c r="B727" i="16"/>
  <c r="B592" i="16"/>
  <c r="B1914" i="16"/>
  <c r="B17" i="16"/>
  <c r="B1476" i="16"/>
  <c r="B1640" i="16"/>
  <c r="B1051" i="16"/>
  <c r="B1947" i="16"/>
  <c r="B2125" i="16"/>
  <c r="B1045" i="16"/>
  <c r="B1139" i="16"/>
  <c r="B407" i="16"/>
  <c r="B818" i="16"/>
  <c r="B1404" i="16"/>
  <c r="B140" i="16"/>
  <c r="B2133" i="16"/>
  <c r="B1559" i="16"/>
  <c r="B1465" i="16"/>
  <c r="B560" i="16"/>
  <c r="B287" i="16"/>
  <c r="B2169" i="16"/>
  <c r="B1510" i="16"/>
  <c r="B105" i="16"/>
  <c r="B1681" i="16"/>
  <c r="B809" i="16"/>
  <c r="B1498" i="16"/>
  <c r="B1052" i="16"/>
  <c r="B1120" i="16"/>
  <c r="B1649" i="16"/>
  <c r="B1571" i="16"/>
  <c r="B284" i="16"/>
  <c r="B1575" i="16"/>
  <c r="B310" i="16"/>
  <c r="B1718" i="16"/>
  <c r="B580" i="16"/>
  <c r="B1814" i="16"/>
  <c r="B1256" i="16"/>
  <c r="B1644" i="16"/>
  <c r="B1063" i="16"/>
  <c r="B243" i="16"/>
  <c r="B1692" i="16"/>
  <c r="B2119" i="16"/>
  <c r="B814" i="16"/>
  <c r="B442" i="16"/>
  <c r="B1689" i="16"/>
  <c r="B598" i="16"/>
  <c r="B931" i="16"/>
  <c r="B1981" i="16"/>
  <c r="B1134" i="16"/>
  <c r="B773" i="16"/>
  <c r="B735" i="16"/>
  <c r="B1740" i="16"/>
  <c r="B1042" i="16"/>
  <c r="B1813" i="16"/>
  <c r="B394" i="16"/>
  <c r="B554" i="16"/>
  <c r="B224" i="16"/>
  <c r="B1962" i="16"/>
  <c r="B1619" i="16"/>
  <c r="B805" i="16"/>
  <c r="B2136" i="16"/>
  <c r="B1893" i="16"/>
  <c r="B1068" i="16"/>
  <c r="B247" i="16"/>
  <c r="B183" i="16"/>
  <c r="B1557" i="16"/>
  <c r="B768" i="16"/>
  <c r="B2214" i="16"/>
  <c r="B528" i="16"/>
  <c r="B131" i="16"/>
  <c r="B1044" i="16"/>
  <c r="B1632" i="16"/>
  <c r="B1299" i="16"/>
  <c r="B483" i="16"/>
  <c r="B853" i="16"/>
  <c r="B978" i="16"/>
  <c r="B193" i="16"/>
  <c r="B1759" i="16"/>
  <c r="B38" i="16"/>
  <c r="B257" i="16"/>
  <c r="B186" i="16"/>
  <c r="B810" i="16"/>
  <c r="B781" i="16"/>
  <c r="B1536" i="16"/>
  <c r="B328" i="16"/>
  <c r="B1817" i="16"/>
  <c r="B1859" i="16"/>
  <c r="B1583" i="16"/>
  <c r="B1708" i="16"/>
  <c r="B1087" i="16"/>
  <c r="B1898" i="16"/>
  <c r="B1246" i="16"/>
  <c r="B1763" i="16"/>
  <c r="B296" i="16"/>
  <c r="B1386" i="16"/>
  <c r="B1358" i="16"/>
  <c r="B1327" i="16"/>
  <c r="B543" i="16"/>
  <c r="B506" i="16"/>
  <c r="B1830" i="16"/>
  <c r="B1939" i="16"/>
  <c r="B358" i="16"/>
  <c r="B994" i="16"/>
  <c r="B1677" i="16"/>
  <c r="B2145" i="16"/>
  <c r="B1845" i="16"/>
  <c r="B1499" i="16"/>
  <c r="B1491" i="16"/>
  <c r="B1038" i="16"/>
  <c r="B1248" i="16"/>
  <c r="B1567" i="16"/>
  <c r="B564" i="16"/>
  <c r="B1356" i="16"/>
  <c r="B99" i="16"/>
  <c r="B138" i="16"/>
  <c r="B1528" i="16"/>
  <c r="B1797" i="16"/>
  <c r="B816" i="16"/>
  <c r="B64" i="16"/>
  <c r="B2212" i="16"/>
  <c r="B205" i="16"/>
  <c r="B184" i="16"/>
  <c r="B1236" i="16"/>
  <c r="B518" i="16"/>
  <c r="B734" i="16"/>
  <c r="B2047" i="16"/>
  <c r="B53" i="16"/>
  <c r="B708" i="16"/>
  <c r="B2151" i="16"/>
  <c r="B1807" i="16"/>
  <c r="B1532" i="16"/>
  <c r="B1702" i="16"/>
  <c r="B1497" i="16"/>
  <c r="B1433" i="16"/>
  <c r="B530" i="16"/>
  <c r="B799" i="16"/>
  <c r="B1340" i="16"/>
  <c r="B699" i="16"/>
  <c r="B1109" i="16"/>
  <c r="B52" i="16"/>
  <c r="B278" i="16"/>
  <c r="B1010" i="16"/>
  <c r="B714" i="16"/>
  <c r="B608" i="16"/>
  <c r="B1125" i="16"/>
  <c r="B330" i="16"/>
  <c r="B1320" i="16"/>
  <c r="B1259" i="16"/>
  <c r="B2194" i="16"/>
  <c r="B2092" i="16"/>
  <c r="B304" i="16"/>
  <c r="B1377" i="16"/>
  <c r="B197" i="16"/>
  <c r="B1459" i="16"/>
  <c r="B2068" i="16"/>
  <c r="B1066" i="16"/>
  <c r="B710" i="16"/>
  <c r="B1931" i="16"/>
  <c r="B1305" i="16"/>
  <c r="B1332" i="16"/>
  <c r="B196" i="16"/>
  <c r="B2107" i="16"/>
  <c r="B898" i="16"/>
  <c r="B169" i="16"/>
  <c r="B673" i="16"/>
  <c r="B139" i="16"/>
  <c r="B1018" i="16"/>
  <c r="B622" i="16"/>
  <c r="B1029" i="16"/>
  <c r="B1942" i="16"/>
  <c r="B683" i="16"/>
  <c r="B961" i="16"/>
  <c r="B1617" i="16"/>
  <c r="B2173" i="16"/>
  <c r="B1664" i="16"/>
  <c r="B250" i="16"/>
  <c r="B7" i="16"/>
  <c r="B1647" i="16"/>
  <c r="B1945" i="16"/>
  <c r="B275" i="16"/>
  <c r="B449" i="16"/>
  <c r="B848" i="16"/>
  <c r="B1804" i="16"/>
  <c r="B1242" i="16"/>
  <c r="B647" i="16"/>
  <c r="B1382" i="16"/>
  <c r="B1848" i="16"/>
  <c r="B1199" i="16"/>
  <c r="B1409" i="16"/>
  <c r="B1775" i="16"/>
  <c r="B1315" i="16"/>
  <c r="B1078" i="16"/>
  <c r="B1737" i="16"/>
  <c r="B496" i="16"/>
  <c r="B1434" i="16"/>
  <c r="B1655" i="16"/>
  <c r="B876" i="16"/>
  <c r="B705" i="16"/>
  <c r="B1836" i="16"/>
  <c r="B2209" i="16"/>
  <c r="B1121" i="16"/>
  <c r="B1180" i="16"/>
  <c r="B1688" i="16"/>
  <c r="B1696" i="16"/>
  <c r="B2174" i="16"/>
  <c r="B1235" i="16"/>
  <c r="B1603" i="16"/>
  <c r="B2168" i="16"/>
  <c r="B1542" i="16"/>
  <c r="B97" i="16"/>
  <c r="B234" i="16"/>
  <c r="B815" i="16"/>
  <c r="B251" i="16"/>
  <c r="B565" i="16"/>
  <c r="B498" i="16"/>
  <c r="B357" i="16"/>
  <c r="B1517" i="16"/>
  <c r="B1530" i="16"/>
  <c r="B2067" i="16"/>
  <c r="B2126" i="16"/>
  <c r="B1004" i="16"/>
  <c r="B1405" i="16"/>
  <c r="B301" i="16"/>
  <c r="B1047" i="16"/>
  <c r="B1884" i="16"/>
  <c r="B915" i="16"/>
  <c r="B215" i="16"/>
  <c r="B26" i="16"/>
  <c r="B688" i="16"/>
  <c r="B862" i="16"/>
  <c r="B35" i="16"/>
  <c r="B1782" i="16"/>
  <c r="B213" i="16"/>
  <c r="B1258" i="16"/>
  <c r="B2191" i="16"/>
  <c r="B478" i="16"/>
  <c r="B83" i="16"/>
  <c r="B1500" i="16"/>
  <c r="B1886" i="16"/>
  <c r="B1456" i="16"/>
  <c r="B1056" i="16"/>
  <c r="B509" i="16"/>
  <c r="B2177" i="16"/>
  <c r="B2111" i="16"/>
  <c r="B1744" i="16"/>
  <c r="B556" i="16"/>
  <c r="B1460" i="16"/>
  <c r="B964" i="16"/>
  <c r="B421" i="16"/>
  <c r="B899" i="16"/>
  <c r="B1994" i="16"/>
  <c r="B932" i="16"/>
  <c r="B1771" i="16"/>
  <c r="B1895" i="16"/>
  <c r="B954" i="16"/>
  <c r="B2120" i="16"/>
  <c r="B516" i="16"/>
  <c r="B1747" i="16"/>
  <c r="B534" i="16"/>
  <c r="B1447" i="16"/>
  <c r="B1852" i="16"/>
  <c r="B988" i="16"/>
  <c r="B1437" i="16"/>
  <c r="B1365" i="16"/>
  <c r="B1518" i="16"/>
  <c r="B1317" i="16"/>
  <c r="B1488" i="16"/>
  <c r="B1600" i="16"/>
  <c r="B454" i="16"/>
  <c r="B1611" i="16"/>
  <c r="B220" i="16"/>
  <c r="B1766" i="16"/>
  <c r="B164" i="16"/>
  <c r="B2027" i="16"/>
  <c r="B1855" i="16"/>
  <c r="B1955" i="16"/>
  <c r="B1072" i="16"/>
  <c r="B557" i="16"/>
  <c r="B918" i="16"/>
  <c r="B1937" i="16"/>
  <c r="B499" i="16"/>
  <c r="B1972" i="16"/>
  <c r="B827" i="16"/>
  <c r="B434" i="16"/>
  <c r="B1591" i="16"/>
  <c r="B1463" i="16"/>
  <c r="B222" i="16"/>
  <c r="B159" i="16"/>
  <c r="B614" i="16"/>
  <c r="B1541" i="16"/>
  <c r="B1593" i="16"/>
  <c r="B2096" i="16"/>
  <c r="B2059" i="16"/>
  <c r="B626" i="16"/>
  <c r="B1891" i="16"/>
  <c r="B1325" i="16"/>
  <c r="B1129" i="16"/>
  <c r="B1660" i="16"/>
  <c r="B1730" i="16"/>
  <c r="B2143" i="16"/>
  <c r="B2093" i="16"/>
  <c r="B536" i="16"/>
  <c r="B14" i="16"/>
  <c r="B43" i="16"/>
  <c r="B1838" i="16"/>
  <c r="B775" i="16"/>
  <c r="B1869" i="16"/>
  <c r="B57" i="16"/>
  <c r="B1691" i="16"/>
  <c r="B1892" i="16"/>
  <c r="B1337" i="16"/>
  <c r="B2183" i="16"/>
  <c r="B1669" i="16"/>
  <c r="B1880" i="16"/>
  <c r="B1629" i="16"/>
  <c r="B413" i="16"/>
  <c r="B1803" i="16"/>
  <c r="B1974" i="16"/>
  <c r="B525" i="16"/>
  <c r="B1800" i="16"/>
  <c r="B789" i="16"/>
  <c r="B1754" i="16"/>
  <c r="B1262" i="16"/>
  <c r="B162" i="16"/>
  <c r="B522" i="16"/>
  <c r="B1521" i="16"/>
  <c r="B529" i="16"/>
  <c r="B1374" i="16"/>
  <c r="B1625" i="16"/>
  <c r="B1473" i="16"/>
  <c r="B1662" i="16"/>
  <c r="B240" i="16"/>
  <c r="B1715" i="16"/>
  <c r="B1767" i="16"/>
  <c r="B567" i="16"/>
  <c r="B285" i="16"/>
  <c r="B1183" i="16"/>
  <c r="B2190" i="16"/>
  <c r="B1860" i="16"/>
  <c r="B381" i="16"/>
  <c r="B1809" i="16"/>
  <c r="B2180" i="16"/>
  <c r="B1274" i="16"/>
  <c r="B2156" i="16"/>
  <c r="B927" i="16"/>
  <c r="B829" i="16"/>
  <c r="B2039" i="16"/>
  <c r="B1909" i="16"/>
  <c r="B1601" i="16"/>
  <c r="B2176" i="16"/>
  <c r="B369" i="16"/>
  <c r="B1996" i="16"/>
  <c r="B1501" i="16"/>
  <c r="B1616" i="16"/>
  <c r="B904" i="16"/>
  <c r="B144" i="16"/>
  <c r="B2129" i="16"/>
  <c r="B1889" i="16"/>
  <c r="B1760" i="16"/>
  <c r="B682" i="16"/>
  <c r="B703" i="16"/>
  <c r="B909" i="16"/>
  <c r="B1620" i="16"/>
  <c r="B1055" i="16"/>
  <c r="B172" i="16"/>
  <c r="B692" i="16"/>
  <c r="B45" i="16"/>
  <c r="B1925" i="16"/>
  <c r="B2005" i="16"/>
  <c r="B263" i="16"/>
  <c r="B1077" i="16"/>
  <c r="B2069" i="16"/>
  <c r="B883" i="16"/>
  <c r="B731" i="16"/>
  <c r="B820" i="16"/>
  <c r="B1928" i="16"/>
  <c r="B382" i="16"/>
  <c r="B446" i="16"/>
  <c r="B2198" i="16"/>
  <c r="B167" i="16"/>
  <c r="B58" i="16"/>
  <c r="B227" i="16"/>
  <c r="B662" i="16"/>
  <c r="B1663" i="16"/>
  <c r="B335" i="16"/>
  <c r="B2020" i="16"/>
  <c r="B1167" i="16"/>
  <c r="B422" i="16"/>
  <c r="B1533" i="16"/>
  <c r="B744" i="16"/>
  <c r="B571" i="16"/>
  <c r="B811" i="16"/>
  <c r="B1160" i="16"/>
  <c r="B1411" i="16"/>
  <c r="B1920" i="16"/>
  <c r="B1370" i="16"/>
  <c r="B633" i="16"/>
  <c r="B1221" i="16"/>
  <c r="B1808" i="16"/>
  <c r="B1749" i="16"/>
  <c r="B195" i="16"/>
  <c r="B501" i="16"/>
  <c r="B646" i="16"/>
  <c r="B2108" i="16"/>
  <c r="B1366" i="16"/>
  <c r="B2172" i="16"/>
  <c r="B1480" i="16"/>
  <c r="B2139" i="16"/>
  <c r="B365" i="16"/>
  <c r="B1944" i="16"/>
  <c r="B324" i="16"/>
  <c r="B2090" i="16"/>
  <c r="B2061" i="16"/>
  <c r="B1233" i="16"/>
  <c r="B1240" i="16"/>
  <c r="B1075" i="16"/>
  <c r="B1472" i="16"/>
  <c r="B2103" i="16"/>
  <c r="B1241" i="16"/>
  <c r="B1046" i="16"/>
  <c r="B985" i="16"/>
  <c r="B1414" i="16"/>
  <c r="B346" i="16"/>
  <c r="B1091" i="16"/>
  <c r="B531" i="16"/>
  <c r="B1467" i="16"/>
  <c r="B1147" i="16"/>
  <c r="B2162" i="16"/>
  <c r="B621" i="16"/>
  <c r="B2044" i="16"/>
  <c r="B1351" i="16"/>
  <c r="B2042" i="16"/>
  <c r="B577" i="16"/>
  <c r="B348" i="16"/>
  <c r="B1961" i="16"/>
  <c r="B1203" i="16"/>
  <c r="B654" i="16"/>
  <c r="B1273" i="16"/>
  <c r="B1494" i="16"/>
  <c r="B689" i="16"/>
  <c r="B623" i="16"/>
  <c r="B29" i="16"/>
  <c r="B356" i="16"/>
  <c r="B1407" i="16"/>
  <c r="B1509" i="16"/>
  <c r="B539" i="16"/>
  <c r="B1941" i="16"/>
  <c r="B2188" i="16"/>
  <c r="B1475" i="16"/>
  <c r="B660" i="16"/>
  <c r="B1549" i="16"/>
  <c r="B1556" i="16"/>
  <c r="B1300" i="16"/>
  <c r="B1999" i="16"/>
  <c r="B984" i="16"/>
  <c r="B1916" i="16"/>
  <c r="B1341" i="16"/>
  <c r="B807" i="16"/>
  <c r="B1952" i="16"/>
  <c r="B1635" i="16"/>
  <c r="B1685" i="16"/>
  <c r="B1964" i="16"/>
  <c r="B156" i="16"/>
  <c r="B1732" i="16"/>
  <c r="B870" i="16"/>
  <c r="B997" i="16"/>
  <c r="B376" i="16"/>
  <c r="B1161" i="16"/>
  <c r="B1140" i="16"/>
  <c r="B171" i="16"/>
  <c r="B1761" i="16"/>
  <c r="B1289" i="16"/>
  <c r="B427" i="16"/>
  <c r="B550" i="16"/>
  <c r="B1281" i="16"/>
  <c r="B1960" i="16"/>
  <c r="B24" i="16"/>
  <c r="B426" i="16"/>
  <c r="B2118" i="16"/>
  <c r="B950" i="16"/>
  <c r="B1118" i="16"/>
  <c r="B111" i="16"/>
  <c r="B808" i="16"/>
  <c r="B416" i="16"/>
  <c r="B1612" i="16"/>
  <c r="B22" i="16"/>
  <c r="B700" i="16"/>
  <c r="B1683" i="16"/>
  <c r="B2010" i="16"/>
  <c r="B1930" i="16"/>
  <c r="B1846" i="16"/>
  <c r="B1949" i="16"/>
  <c r="B1917" i="16"/>
  <c r="B289" i="16"/>
  <c r="B1177" i="16"/>
  <c r="B136" i="16"/>
  <c r="B578" i="16"/>
  <c r="B1107" i="16"/>
  <c r="B90" i="16"/>
  <c r="B538" i="16"/>
  <c r="B1108" i="16"/>
  <c r="B489" i="16"/>
  <c r="B1104" i="16"/>
  <c r="B1244" i="16"/>
  <c r="B364" i="16"/>
  <c r="B1579" i="16"/>
  <c r="B1844" i="16"/>
  <c r="B128" i="16"/>
  <c r="B999" i="16"/>
  <c r="B1658" i="16"/>
  <c r="B1168" i="16"/>
  <c r="B1873" i="16"/>
  <c r="B2165" i="16"/>
  <c r="B802" i="16"/>
  <c r="B2199" i="16"/>
  <c r="B753" i="16"/>
  <c r="B1326" i="16"/>
  <c r="B2197" i="16"/>
  <c r="B925" i="16"/>
  <c r="B332" i="16"/>
  <c r="B1637" i="16"/>
  <c r="B428" i="16"/>
  <c r="B28" i="16"/>
  <c r="B93" i="16"/>
  <c r="B1436" i="16"/>
  <c r="B276" i="16"/>
  <c r="B1770" i="16"/>
  <c r="B2101" i="16"/>
  <c r="B1166" i="16"/>
  <c r="B163" i="16"/>
  <c r="B510" i="16"/>
  <c r="B1089" i="16"/>
  <c r="B1503" i="16"/>
  <c r="B2034" i="16"/>
  <c r="B1277" i="16"/>
  <c r="B511" i="16"/>
  <c r="B182" i="16"/>
  <c r="B246" i="16"/>
  <c r="B913" i="16"/>
  <c r="B2142" i="16"/>
  <c r="B910" i="16"/>
  <c r="B2186" i="16"/>
  <c r="B1227" i="16"/>
  <c r="B1430" i="16"/>
  <c r="B1432" i="16"/>
  <c r="B893" i="16"/>
  <c r="B788" i="16"/>
  <c r="B1440" i="16"/>
  <c r="B11" i="16"/>
  <c r="B393" i="16"/>
  <c r="B148" i="16"/>
  <c r="B1774" i="16"/>
  <c r="B1310" i="16"/>
  <c r="B993" i="16"/>
  <c r="B791" i="16"/>
  <c r="B34" i="16"/>
  <c r="B2134" i="16"/>
  <c r="B1092" i="16"/>
  <c r="B463" i="16"/>
  <c r="B107" i="16"/>
  <c r="B959" i="16"/>
  <c r="B1343" i="16"/>
  <c r="B1726" i="16"/>
  <c r="B1452" i="16"/>
  <c r="B1474" i="16"/>
  <c r="B161" i="16"/>
  <c r="B721" i="16"/>
  <c r="B269" i="16"/>
  <c r="B1415" i="16"/>
  <c r="B1656" i="16"/>
  <c r="B1080" i="16"/>
  <c r="B1768" i="16"/>
  <c r="B2104" i="16"/>
  <c r="B1422" i="16"/>
  <c r="B1479" i="16"/>
  <c r="B957" i="16"/>
  <c r="B1251" i="16"/>
  <c r="B2110" i="16"/>
  <c r="B1537" i="16"/>
  <c r="B1419" i="16"/>
  <c r="B2167" i="16"/>
  <c r="B937" i="16"/>
  <c r="B1023" i="16"/>
  <c r="B450" i="16"/>
  <c r="B248" i="16"/>
  <c r="B94" i="16"/>
  <c r="B725" i="16"/>
  <c r="B860" i="16"/>
  <c r="B1328" i="16"/>
  <c r="B1329" i="16"/>
  <c r="B605" i="16"/>
  <c r="B1723" i="16"/>
  <c r="B445" i="16"/>
  <c r="B1875" i="16"/>
  <c r="B2" i="16"/>
  <c r="B1714" i="16"/>
  <c r="B2091" i="16"/>
  <c r="B561" i="16"/>
  <c r="B1721" i="16"/>
  <c r="B1743" i="16"/>
  <c r="B189" i="16"/>
  <c r="B891" i="16"/>
  <c r="B868" i="16"/>
  <c r="B408" i="16"/>
  <c r="B2132" i="16"/>
  <c r="B659" i="16"/>
  <c r="B1645" i="16"/>
  <c r="B1590" i="16"/>
  <c r="B1384" i="16"/>
  <c r="B2021" i="16"/>
  <c r="B1197" i="16"/>
  <c r="B508" i="16"/>
  <c r="B2084" i="16"/>
  <c r="B1425" i="16"/>
  <c r="B866" i="16"/>
  <c r="B10" i="16"/>
  <c r="B1901" i="16"/>
  <c r="B453" i="16"/>
  <c r="B1894" i="16"/>
  <c r="B1357" i="16"/>
  <c r="B2137" i="16"/>
  <c r="B374" i="16"/>
  <c r="B900" i="16"/>
  <c r="B1746" i="16"/>
  <c r="B1515" i="16"/>
  <c r="B761" i="16"/>
  <c r="B78" i="16"/>
  <c r="B2083" i="16"/>
  <c r="B798" i="16"/>
  <c r="B1554" i="16"/>
  <c r="B471" i="16"/>
  <c r="B526" i="16"/>
  <c r="B1354" i="16"/>
  <c r="B1748" i="16"/>
  <c r="B684" i="16"/>
  <c r="B300" i="16"/>
  <c r="B2161" i="16"/>
  <c r="B641" i="16"/>
  <c r="B1853" i="16"/>
  <c r="B1053" i="16"/>
  <c r="B718" i="16"/>
  <c r="B390" i="16"/>
  <c r="B256" i="16"/>
  <c r="B1205" i="16"/>
  <c r="B441" i="16"/>
  <c r="B1373" i="16"/>
  <c r="B1449" i="16"/>
  <c r="B612" i="16"/>
  <c r="B226" i="16"/>
  <c r="B2207" i="16"/>
  <c r="B1990" i="16"/>
  <c r="B1007" i="16"/>
  <c r="B135" i="16"/>
  <c r="B360" i="16"/>
  <c r="B1312" i="16"/>
  <c r="B1037" i="16"/>
  <c r="B2158" i="16"/>
  <c r="B1586" i="16"/>
  <c r="B1346" i="16"/>
  <c r="B1985" i="16"/>
  <c r="B2175" i="16"/>
  <c r="B804" i="16"/>
  <c r="B1239" i="16"/>
  <c r="B1550" i="16"/>
  <c r="B2102" i="16"/>
  <c r="B974" i="16"/>
  <c r="B2023" i="16"/>
  <c r="B765" i="16"/>
  <c r="B313" i="16"/>
  <c r="B736" i="16"/>
  <c r="B1431" i="16"/>
  <c r="B1863" i="16"/>
  <c r="B549" i="16"/>
  <c r="B320" i="16"/>
  <c r="B1043" i="16"/>
  <c r="B854" i="16"/>
  <c r="B1741" i="16"/>
  <c r="B690" i="16"/>
  <c r="B1073" i="16"/>
  <c r="B325" i="16"/>
  <c r="B1652" i="16"/>
  <c r="B1001" i="16"/>
  <c r="B733" i="16"/>
  <c r="B475" i="16"/>
  <c r="B2046" i="16"/>
  <c r="B400" i="16"/>
  <c r="B1906" i="16"/>
  <c r="B484" i="16"/>
  <c r="B39" i="16"/>
  <c r="B1531" i="16"/>
  <c r="B123" i="16"/>
  <c r="B1446" i="16"/>
  <c r="B101" i="16"/>
  <c r="B1131" i="16"/>
  <c r="B1687" i="16"/>
  <c r="B1342" i="16"/>
  <c r="B759" i="16"/>
  <c r="B352" i="16"/>
  <c r="B127" i="16"/>
  <c r="B1742" i="16"/>
  <c r="B233" i="16"/>
  <c r="B1812" i="16"/>
  <c r="B158" i="16"/>
  <c r="B1835" i="16"/>
  <c r="B2147" i="16"/>
  <c r="B1383" i="16"/>
  <c r="B806" i="16"/>
  <c r="B795" i="16"/>
  <c r="B242" i="16"/>
  <c r="B141" i="16"/>
  <c r="B403" i="16"/>
  <c r="B2185" i="16"/>
  <c r="B2122" i="16"/>
  <c r="B2192" i="16"/>
  <c r="B261" i="16"/>
  <c r="B1462" i="16"/>
  <c r="B1995" i="16"/>
  <c r="B504" i="16"/>
  <c r="B1159" i="16"/>
  <c r="B2003" i="16"/>
  <c r="B676" i="16"/>
  <c r="B521" i="16"/>
  <c r="B1477" i="16"/>
  <c r="B1399" i="16"/>
  <c r="B1020" i="16"/>
  <c r="B1226" i="16"/>
  <c r="B1158" i="16"/>
  <c r="B1791" i="16"/>
  <c r="B2154" i="16"/>
  <c r="B1505" i="16"/>
  <c r="B1450" i="16"/>
  <c r="B1915" i="16"/>
  <c r="B1821" i="16"/>
  <c r="B293" i="16"/>
  <c r="B110" i="16"/>
  <c r="B513" i="16"/>
  <c r="B1011" i="16"/>
  <c r="B917" i="16"/>
  <c r="B2085" i="16"/>
  <c r="B1785" i="16"/>
  <c r="B1675" i="16"/>
  <c r="B1406" i="16"/>
  <c r="B404" i="16"/>
  <c r="B1780" i="16"/>
  <c r="B385" i="16"/>
  <c r="B691" i="16"/>
  <c r="B779" i="16"/>
  <c r="B2130" i="16"/>
  <c r="B282" i="16"/>
  <c r="B1623" i="16"/>
  <c r="B1410" i="16"/>
  <c r="B1026" i="16"/>
  <c r="B1265" i="16"/>
  <c r="B701" i="16"/>
  <c r="B787" i="16"/>
  <c r="B745" i="16"/>
  <c r="B396" i="16"/>
  <c r="B1545" i="16"/>
  <c r="B1174" i="16"/>
  <c r="B1595" i="16"/>
  <c r="B1661" i="16"/>
  <c r="B1421" i="16"/>
  <c r="B51" i="16"/>
  <c r="B459" i="16"/>
  <c r="B2009" i="16"/>
  <c r="B2081" i="16"/>
  <c r="B1975" i="16"/>
  <c r="B574" i="16"/>
  <c r="B1187" i="16"/>
  <c r="B1296" i="16"/>
  <c r="B1546" i="16"/>
  <c r="B1321" i="16"/>
  <c r="B648" i="16"/>
  <c r="B129" i="16"/>
  <c r="B948" i="16"/>
  <c r="B2019" i="16"/>
  <c r="B2040" i="16"/>
  <c r="B311" i="16"/>
  <c r="B326" i="16"/>
  <c r="B472" i="16"/>
  <c r="B1254" i="16"/>
  <c r="B922" i="16"/>
  <c r="B305" i="16"/>
  <c r="B1271" i="16"/>
  <c r="B1634" i="16"/>
  <c r="B1799" i="16"/>
  <c r="B863" i="16"/>
  <c r="B1163" i="16"/>
  <c r="B468" i="16"/>
  <c r="B1631" i="16"/>
  <c r="B1216" i="16"/>
  <c r="B1323" i="16"/>
  <c r="B150" i="16"/>
  <c r="B1137" i="16"/>
  <c r="B1776" i="16"/>
  <c r="B1060" i="16"/>
  <c r="B1360" i="16"/>
  <c r="B67" i="16"/>
  <c r="B1991" i="16"/>
  <c r="B1003" i="16"/>
  <c r="B336" i="16"/>
  <c r="B2148" i="16"/>
  <c r="B15" i="16"/>
  <c r="B1257" i="16"/>
  <c r="B912" i="16"/>
  <c r="B911" i="16"/>
  <c r="B1049" i="16"/>
  <c r="B1490" i="16"/>
  <c r="B671" i="16"/>
  <c r="B295" i="16"/>
  <c r="B2135" i="16"/>
  <c r="B1201" i="16"/>
  <c r="B149" i="16"/>
  <c r="B1486" i="16"/>
  <c r="B996" i="16"/>
  <c r="B340" i="16"/>
  <c r="B966" i="16"/>
  <c r="B1182" i="16"/>
  <c r="B1968" i="16"/>
  <c r="B2013" i="16"/>
  <c r="B1461" i="16"/>
  <c r="B497" i="16"/>
  <c r="B1219" i="16"/>
  <c r="B1228" i="16"/>
  <c r="B969" i="16"/>
  <c r="B606" i="16"/>
  <c r="B216" i="16"/>
  <c r="B492" i="16"/>
  <c r="B1157" i="16"/>
  <c r="B757" i="16"/>
  <c r="B1589" i="16"/>
  <c r="B934" i="16"/>
  <c r="B1268" i="16"/>
  <c r="B16" i="16"/>
  <c r="B1757" i="16"/>
  <c r="B1006" i="16"/>
  <c r="B1872" i="16"/>
  <c r="B2114" i="16"/>
  <c r="B316" i="16"/>
  <c r="B1097" i="16"/>
  <c r="B2006" i="16"/>
  <c r="B174" i="16"/>
  <c r="B217" i="16"/>
  <c r="B620" i="16"/>
  <c r="B1074" i="16"/>
  <c r="B542" i="16"/>
  <c r="B822" i="16"/>
  <c r="B1802" i="16"/>
  <c r="B1879" i="16"/>
  <c r="B1919" i="16"/>
  <c r="B838" i="16"/>
  <c r="B402" i="16"/>
  <c r="B1495" i="16"/>
  <c r="B435" i="16"/>
  <c r="B2211" i="16"/>
  <c r="B1204" i="16"/>
  <c r="B678" i="16"/>
  <c r="B1392" i="16"/>
  <c r="B905" i="16"/>
  <c r="B839" i="16"/>
  <c r="B1487" i="16"/>
  <c r="B1255" i="16"/>
  <c r="B1110" i="16"/>
  <c r="B1206" i="16"/>
  <c r="B271" i="16"/>
  <c r="B1736" i="16"/>
  <c r="B1207" i="16"/>
  <c r="B1798" i="16"/>
  <c r="B1922" i="16"/>
  <c r="B1816" i="16"/>
  <c r="B603" i="16"/>
  <c r="B1376" i="16"/>
  <c r="B1837" i="16"/>
  <c r="B1540" i="16"/>
  <c r="B2127" i="16"/>
  <c r="B1543" i="16"/>
  <c r="B1024" i="16"/>
  <c r="B615" i="16"/>
  <c r="B1781" i="16"/>
  <c r="B192" i="16"/>
  <c r="B1272" i="16"/>
  <c r="B650" i="16"/>
  <c r="B2017" i="16"/>
  <c r="B665" i="16"/>
  <c r="B1114" i="16"/>
  <c r="B21" i="16"/>
  <c r="B1833" i="16"/>
  <c r="B1344" i="16"/>
  <c r="B515" i="16"/>
  <c r="B672" i="16"/>
  <c r="B2024" i="16"/>
  <c r="B1212" i="16"/>
  <c r="B1170" i="16"/>
  <c r="B698" i="16"/>
  <c r="B833" i="16"/>
  <c r="B941" i="16"/>
  <c r="B168" i="16"/>
  <c r="B465" i="16"/>
  <c r="B1286" i="16"/>
  <c r="B631" i="16"/>
  <c r="B926" i="16"/>
  <c r="B76" i="16"/>
  <c r="B1710" i="16"/>
  <c r="B60" i="16"/>
  <c r="B616" i="16"/>
  <c r="B589" i="16"/>
  <c r="B559" i="16"/>
  <c r="B262" i="16"/>
  <c r="B485" i="16"/>
  <c r="B1682" i="16"/>
  <c r="B1103" i="16"/>
  <c r="B299" i="16"/>
  <c r="B318" i="16"/>
  <c r="B87" i="16"/>
  <c r="B1146" i="16"/>
  <c r="B1932" i="16"/>
  <c r="B1606" i="16"/>
  <c r="B1871" i="16"/>
  <c r="B520" i="16"/>
  <c r="B1250" i="16"/>
  <c r="B1284" i="16"/>
  <c r="B201" i="16"/>
  <c r="B741" i="16"/>
  <c r="B1573" i="16"/>
  <c r="B968" i="16"/>
  <c r="B507" i="16"/>
  <c r="B120" i="16"/>
  <c r="B1829" i="16"/>
  <c r="B1319" i="16"/>
  <c r="B935" i="16"/>
  <c r="B1394" i="16"/>
  <c r="B2181" i="16"/>
  <c r="B716" i="16"/>
  <c r="B739" i="16"/>
  <c r="B1165" i="16"/>
  <c r="B595" i="16"/>
  <c r="B955" i="16"/>
  <c r="B1570" i="16"/>
  <c r="B130" i="16"/>
  <c r="B1980" i="16"/>
  <c r="B1983" i="16"/>
  <c r="B1218" i="16"/>
  <c r="B2063" i="16"/>
  <c r="B1796" i="16"/>
  <c r="B552" i="16"/>
  <c r="B674" i="16"/>
  <c r="B869" i="16"/>
  <c r="B1285" i="16"/>
  <c r="B207" i="16"/>
  <c r="B2041" i="16"/>
  <c r="B2106" i="16"/>
  <c r="B2187" i="16"/>
  <c r="B517" i="16"/>
  <c r="B241" i="16"/>
  <c r="B1355" i="16"/>
  <c r="B706" i="16"/>
  <c r="B704" i="16"/>
  <c r="B971" i="16"/>
  <c r="B1722" i="16"/>
  <c r="B154" i="16"/>
  <c r="B1934" i="16"/>
  <c r="B1013" i="16"/>
  <c r="B384" i="16"/>
  <c r="B2070" i="16"/>
  <c r="B1136" i="16"/>
  <c r="B748" i="16"/>
  <c r="B1979" i="16"/>
  <c r="B540" i="16"/>
  <c r="B1524" i="16"/>
  <c r="B656" i="16"/>
  <c r="B6" i="16"/>
  <c r="B1512" i="16"/>
  <c r="B202" i="16"/>
  <c r="B694" i="16"/>
  <c r="B1719" i="16"/>
  <c r="B1508" i="16"/>
  <c r="B1361" i="16"/>
  <c r="B1395" i="16"/>
  <c r="B1790" i="16"/>
  <c r="B569" i="16"/>
  <c r="B930" i="16"/>
  <c r="B880" i="16"/>
  <c r="B967" i="16"/>
  <c r="B872" i="16"/>
  <c r="B1822" i="16"/>
  <c r="B756" i="16"/>
  <c r="B2157" i="16"/>
  <c r="B1350" i="16"/>
  <c r="B1902" i="16"/>
  <c r="B283" i="16"/>
  <c r="B1924" i="16"/>
  <c r="B1145" i="16"/>
  <c r="B180" i="16"/>
  <c r="B1489" i="16"/>
  <c r="B1987" i="16"/>
  <c r="B31" i="16"/>
  <c r="B1105" i="16"/>
  <c r="B2045" i="16"/>
  <c r="B546" i="16"/>
  <c r="B1986" i="16"/>
  <c r="B817" i="16"/>
  <c r="B1417" i="16"/>
  <c r="B1093" i="16"/>
  <c r="B1695" i="16"/>
  <c r="B1826" i="16"/>
  <c r="B1609" i="16"/>
  <c r="B440" i="16"/>
  <c r="B1651" i="16"/>
  <c r="B593" i="16"/>
  <c r="B916" i="16"/>
  <c r="B109" i="16"/>
  <c r="B190" i="16"/>
  <c r="B48" i="16"/>
  <c r="B1654" i="16"/>
  <c r="B2077" i="16"/>
  <c r="B1668" i="16"/>
  <c r="B1309" i="16"/>
  <c r="B742" i="16"/>
  <c r="B1223" i="16"/>
  <c r="B503" i="16"/>
  <c r="B1098" i="16"/>
  <c r="B670" i="16"/>
  <c r="B1179" i="16"/>
  <c r="B1854" i="16"/>
  <c r="B1064" i="16"/>
  <c r="B18" i="16"/>
  <c r="B857" i="16"/>
  <c r="B1842" i="16"/>
  <c r="B68" i="16"/>
  <c r="B903" i="16"/>
  <c r="B532" i="16"/>
  <c r="B541" i="16"/>
  <c r="B2086" i="16"/>
  <c r="B466" i="16"/>
  <c r="B856" i="16"/>
  <c r="B1858" i="16"/>
  <c r="B200" i="16"/>
  <c r="B2008" i="16"/>
  <c r="B1967" i="16"/>
  <c r="B1059" i="16"/>
  <c r="B1426" i="16"/>
  <c r="B2025" i="16"/>
  <c r="B1674" i="16"/>
  <c r="B1333" i="16"/>
  <c r="B747" i="16"/>
  <c r="B327" i="16"/>
  <c r="B321" i="16"/>
  <c r="B255" i="16"/>
  <c r="B229" i="16"/>
  <c r="B134" i="16"/>
  <c r="B2182" i="16"/>
  <c r="B861" i="16"/>
  <c r="B874" i="16"/>
  <c r="B1313" i="16"/>
  <c r="B121" i="16"/>
  <c r="B1738" i="16"/>
  <c r="B291" i="16"/>
  <c r="B2050" i="16"/>
  <c r="B1899" i="16"/>
  <c r="B1665" i="16"/>
  <c r="B712" i="16"/>
  <c r="B1065" i="16"/>
  <c r="B2018" i="16"/>
  <c r="B1562" i="16"/>
  <c r="B628" i="16"/>
  <c r="B1171" i="16"/>
  <c r="B1132" i="16"/>
  <c r="B65" i="16"/>
  <c r="B1678" i="16"/>
  <c r="B177" i="16"/>
  <c r="B1470" i="16"/>
  <c r="B582" i="16"/>
  <c r="B732" i="16"/>
  <c r="B2112" i="16"/>
  <c r="B1306" i="16"/>
  <c r="B835" i="16"/>
  <c r="B1592" i="16"/>
  <c r="B1553" i="16"/>
  <c r="B92" i="16"/>
  <c r="B1602" i="16"/>
  <c r="B495" i="16"/>
  <c r="B1387" i="16"/>
  <c r="B1666" i="16"/>
  <c r="B945" i="16"/>
  <c r="B1368" i="16"/>
  <c r="B1142" i="16"/>
  <c r="B940" i="16"/>
  <c r="B331" i="16"/>
  <c r="B1610" i="16"/>
  <c r="B1381" i="16"/>
  <c r="B1311" i="16"/>
  <c r="B889" i="16"/>
  <c r="B44" i="16"/>
  <c r="B389" i="16"/>
  <c r="B419" i="16"/>
  <c r="B1260" i="16"/>
  <c r="B85" i="16"/>
  <c r="B1030" i="16"/>
  <c r="B437" i="16"/>
  <c r="B752" i="16"/>
  <c r="B928" i="16"/>
  <c r="B1717" i="16"/>
  <c r="B983" i="16"/>
  <c r="B939" i="16"/>
  <c r="B50" i="16"/>
  <c r="B2141" i="16"/>
  <c r="B1231" i="16"/>
  <c r="B1101" i="16"/>
  <c r="B1772" i="16"/>
  <c r="B1190" i="16"/>
  <c r="B1230" i="16"/>
  <c r="B1115" i="16"/>
  <c r="B992" i="16"/>
  <c r="B37" i="16"/>
  <c r="B1929" i="16"/>
  <c r="B143" i="16"/>
  <c r="B782" i="16"/>
  <c r="B438" i="16"/>
  <c r="B2099" i="16"/>
  <c r="B312" i="16"/>
  <c r="B2152" i="16"/>
  <c r="B2109" i="16"/>
  <c r="B579" i="16"/>
  <c r="B103" i="16"/>
  <c r="B329" i="16"/>
  <c r="B2087" i="16"/>
  <c r="B625" i="16"/>
  <c r="B1385" i="16"/>
  <c r="B1587" i="16"/>
  <c r="B63" i="16"/>
  <c r="B1364" i="16"/>
  <c r="B1527" i="16"/>
  <c r="B494" i="16"/>
  <c r="B1267" i="16"/>
  <c r="B1584" i="16"/>
  <c r="B981" i="16"/>
  <c r="B117" i="16"/>
  <c r="B1438" i="16"/>
  <c r="B1956" i="16"/>
  <c r="B1040" i="16"/>
  <c r="B819" i="16"/>
  <c r="B1841" i="16"/>
  <c r="B1890" i="16"/>
  <c r="B1596" i="16"/>
  <c r="B882" i="16"/>
  <c r="B1102" i="16"/>
  <c r="B895" i="16"/>
  <c r="B1173" i="16"/>
  <c r="B2035" i="16"/>
  <c r="B610" i="16"/>
  <c r="B252" i="16"/>
  <c r="B102" i="16"/>
  <c r="B602" i="16"/>
  <c r="B2029" i="16"/>
  <c r="B800" i="16"/>
  <c r="B1442" i="16"/>
  <c r="B1027" i="16"/>
  <c r="B2057" i="16"/>
  <c r="B414" i="16"/>
  <c r="B1801" i="16"/>
  <c r="B1605" i="16"/>
  <c r="B986" i="16"/>
  <c r="B1670" i="16"/>
  <c r="B210" i="16"/>
  <c r="B864" i="16"/>
  <c r="B1451" i="16"/>
  <c r="B1069" i="16"/>
  <c r="B677" i="16"/>
  <c r="B1622" i="16"/>
  <c r="B1857" i="16"/>
  <c r="B991" i="16"/>
  <c r="B1794" i="16"/>
  <c r="B1164" i="16"/>
  <c r="B1454" i="16"/>
  <c r="B370" i="16"/>
  <c r="B133" i="16"/>
  <c r="B1458" i="16"/>
  <c r="B1973" i="16"/>
  <c r="B695" i="16"/>
  <c r="B535" i="16"/>
  <c r="B1112" i="16"/>
  <c r="B1408" i="16"/>
  <c r="B1127" i="16"/>
  <c r="B1253" i="16"/>
  <c r="B1978" i="16"/>
  <c r="B236" i="16"/>
  <c r="B1169" i="16"/>
  <c r="B334" i="16"/>
  <c r="B430" i="16"/>
  <c r="B73" i="16"/>
  <c r="B1185" i="16"/>
  <c r="B655" i="16"/>
  <c r="B1933" i="16"/>
  <c r="B1788" i="16"/>
  <c r="B1195" i="16"/>
  <c r="B1283" i="16"/>
  <c r="B1380" i="16"/>
  <c r="B2030" i="16"/>
  <c r="B2094" i="16"/>
  <c r="B1810" i="16"/>
  <c r="B460" i="16"/>
  <c r="B119" i="16"/>
  <c r="B1712" i="16"/>
  <c r="B1193" i="16"/>
  <c r="B62" i="16"/>
  <c r="B990" i="16"/>
  <c r="B601" i="16"/>
  <c r="B1390" i="16"/>
  <c r="B490" i="16"/>
  <c r="B1824" i="16"/>
  <c r="B793" i="16"/>
  <c r="B1095" i="16"/>
  <c r="B828" i="16"/>
  <c r="B639" i="16"/>
  <c r="B46" i="16"/>
  <c r="B1266" i="16"/>
  <c r="B1234" i="16"/>
  <c r="B1363" i="16"/>
  <c r="B1551" i="16"/>
  <c r="B730" i="16"/>
  <c r="B1544" i="16"/>
  <c r="B1580" i="16"/>
  <c r="B1840" i="16"/>
  <c r="B1005" i="16"/>
  <c r="B1706" i="16"/>
  <c r="B1885" i="16"/>
  <c r="B1076" i="16"/>
  <c r="B1877" i="16"/>
  <c r="B1222" i="16"/>
  <c r="B1648" i="16"/>
  <c r="B1229" i="16"/>
  <c r="B20" i="16"/>
  <c r="B796" i="16"/>
  <c r="B1292" i="16"/>
  <c r="B1971" i="16"/>
  <c r="B831" i="16"/>
  <c r="B347" i="16"/>
  <c r="B1036" i="16"/>
  <c r="B1128" i="16"/>
  <c r="B188" i="16"/>
  <c r="B585" i="16"/>
  <c r="B609" i="16"/>
  <c r="B1352" i="16"/>
  <c r="B2178" i="16"/>
  <c r="B1752" i="16"/>
  <c r="B575" i="16"/>
  <c r="B879" i="16"/>
  <c r="B8" i="16"/>
  <c r="B288" i="16"/>
  <c r="B1295" i="16"/>
  <c r="B1624" i="16"/>
  <c r="B1745" i="16"/>
  <c r="B1398" i="16"/>
  <c r="B738" i="16"/>
  <c r="B2202" i="16"/>
  <c r="B415" i="16"/>
  <c r="B1582" i="16"/>
  <c r="B1581" i="16"/>
  <c r="B693" i="16"/>
  <c r="B892" i="16"/>
  <c r="B755" i="16"/>
  <c r="B349" i="16"/>
  <c r="B1599" i="16"/>
  <c r="B354" i="16"/>
  <c r="B1564" i="16"/>
  <c r="B1868" i="16"/>
  <c r="B715" i="16"/>
  <c r="B573" i="16"/>
  <c r="B1834" i="16"/>
  <c r="B351" i="16"/>
  <c r="B896" i="16"/>
  <c r="B726" i="16"/>
  <c r="B178" i="16"/>
  <c r="B1938" i="16"/>
  <c r="B1062" i="16"/>
  <c r="B1035" i="16"/>
  <c r="B187" i="16"/>
  <c r="B1335" i="16"/>
  <c r="B1178" i="16"/>
  <c r="B1566" i="16"/>
  <c r="B345" i="16"/>
  <c r="B2079" i="16"/>
  <c r="B1413" i="16"/>
  <c r="B359" i="16"/>
  <c r="B663" i="16"/>
  <c r="B878" i="16"/>
  <c r="B2026" i="16"/>
  <c r="B1156" i="16"/>
  <c r="B225" i="16"/>
  <c r="B1843" i="16"/>
  <c r="B1783" i="16"/>
  <c r="B1900" i="16"/>
  <c r="B1302" i="16"/>
  <c r="B1210" i="16"/>
  <c r="B100" i="16"/>
  <c r="B943" i="16"/>
  <c r="B1627" i="16"/>
  <c r="B1905" i="16"/>
  <c r="B1594" i="16"/>
  <c r="B387" i="16"/>
  <c r="B547" i="16"/>
  <c r="B830" i="16"/>
  <c r="B1423" i="16"/>
  <c r="B1420" i="16"/>
  <c r="B1940" i="16"/>
  <c r="B1904" i="16"/>
  <c r="B1750" i="16"/>
  <c r="B1957" i="16"/>
  <c r="B845" i="16"/>
  <c r="B2206" i="16"/>
  <c r="B1511" i="16"/>
  <c r="B1789" i="16"/>
  <c r="B1970" i="16"/>
  <c r="B1021" i="16"/>
  <c r="B1751" i="16"/>
  <c r="B191" i="16"/>
  <c r="B290" i="16"/>
  <c r="B1734" i="16"/>
  <c r="B2164" i="16"/>
  <c r="B397" i="16"/>
  <c r="B1547" i="16"/>
  <c r="B1563" i="16"/>
  <c r="B1362" i="16"/>
  <c r="B1921" i="16"/>
  <c r="B825" i="16"/>
  <c r="B1828" i="16"/>
  <c r="B875" i="16"/>
  <c r="B23" i="16"/>
  <c r="B645" i="16"/>
  <c r="B803" i="16"/>
  <c r="B1297" i="16"/>
  <c r="B1478" i="16"/>
  <c r="B420" i="16"/>
  <c r="B1369" i="16"/>
  <c r="B469" i="16"/>
  <c r="B1291" i="16"/>
  <c r="B1119" i="16"/>
  <c r="B467" i="16"/>
  <c r="B1294" i="16"/>
  <c r="B958" i="16"/>
  <c r="B231" i="16"/>
  <c r="B840" i="16"/>
  <c r="B448" i="16"/>
  <c r="B696" i="16"/>
  <c r="B771" i="16"/>
  <c r="B1123" i="16"/>
  <c r="B1455" i="16"/>
  <c r="B1071" i="16"/>
  <c r="B643" i="16"/>
  <c r="B1896" i="16"/>
  <c r="B871" i="16"/>
  <c r="B2071" i="16"/>
  <c r="B88" i="16"/>
  <c r="B563" i="16"/>
  <c r="B1213" i="16"/>
  <c r="B1911" i="16"/>
  <c r="B1959" i="16"/>
  <c r="B238" i="16"/>
  <c r="B104" i="16"/>
  <c r="B1002" i="16"/>
  <c r="B1141" i="16"/>
  <c r="B1621" i="16"/>
  <c r="B1175" i="16"/>
  <c r="B717" i="16"/>
  <c r="B1293" i="16"/>
  <c r="B686" i="16"/>
  <c r="B314" i="16"/>
  <c r="B266" i="16"/>
  <c r="B949" i="16"/>
  <c r="B1318" i="16"/>
  <c r="B1958" i="16"/>
  <c r="B2074" i="16"/>
  <c r="B1396" i="16"/>
  <c r="B447" i="16"/>
  <c r="B458" i="16"/>
  <c r="B2144" i="16"/>
  <c r="B551" i="16"/>
  <c r="B680" i="16"/>
  <c r="B260" i="16"/>
  <c r="B865" i="16"/>
  <c r="B1275" i="16"/>
  <c r="B619" i="16"/>
  <c r="B884" i="16"/>
  <c r="B2128" i="16"/>
  <c r="B317" i="16"/>
  <c r="B1698" i="16"/>
  <c r="B1827" i="16"/>
  <c r="B617" i="16"/>
  <c r="B1269" i="16"/>
  <c r="B2033" i="16"/>
  <c r="B1504" i="16"/>
  <c r="B1122" i="16"/>
  <c r="B281" i="16"/>
  <c r="B1756" i="16"/>
  <c r="B590" i="16"/>
  <c r="B919" i="16"/>
  <c r="B849" i="16"/>
  <c r="B568" i="16"/>
  <c r="B933" i="16"/>
  <c r="B1427" i="16"/>
  <c r="B268" i="16"/>
  <c r="B230" i="16"/>
  <c r="B1831" i="16"/>
  <c r="B611" i="16"/>
  <c r="B944" i="16"/>
  <c r="B1483" i="16"/>
  <c r="B2195" i="16"/>
  <c r="B176" i="16"/>
  <c r="B1243" i="16"/>
  <c r="B1795" i="16"/>
  <c r="B1516" i="16"/>
  <c r="B1079" i="16"/>
  <c r="B399" i="16"/>
  <c r="B42" i="16"/>
  <c r="B2138" i="16"/>
  <c r="B618" i="16"/>
  <c r="B2117" i="16"/>
  <c r="B137" i="16"/>
  <c r="B1680" i="16"/>
  <c r="B902" i="16"/>
  <c r="B1493" i="16"/>
  <c r="B2189" i="16"/>
  <c r="B115" i="16"/>
  <c r="B599" i="16"/>
  <c r="B859" i="16"/>
  <c r="B1389" i="16"/>
  <c r="B1331" i="16"/>
  <c r="B1453" i="16"/>
  <c r="B2155" i="16"/>
  <c r="B2012" i="16"/>
  <c r="B1519" i="16"/>
  <c r="B1191" i="16"/>
  <c r="B1061" i="16"/>
  <c r="B2115" i="16"/>
  <c r="B373" i="16"/>
  <c r="B1441" i="16"/>
  <c r="B40" i="16"/>
  <c r="B597" i="16"/>
  <c r="B962" i="16"/>
  <c r="B1237" i="16"/>
  <c r="B480" i="16"/>
  <c r="B1012" i="16"/>
  <c r="B651" i="16"/>
  <c r="B707" i="16"/>
  <c r="B1633" i="16"/>
  <c r="B2016" i="16"/>
  <c r="B2022" i="16"/>
  <c r="B1304" i="16"/>
  <c r="B769" i="16"/>
  <c r="B124" i="16"/>
  <c r="B424" i="16"/>
  <c r="B644" i="16"/>
  <c r="B1429" i="16"/>
  <c r="B2082" i="16"/>
  <c r="B1913" i="16"/>
  <c r="B451" i="16"/>
  <c r="B1777" i="16"/>
  <c r="B1084" i="16"/>
  <c r="B778" i="16"/>
  <c r="B1993" i="16"/>
  <c r="B1150" i="16"/>
  <c r="B69" i="16"/>
  <c r="B858" i="16"/>
  <c r="B596" i="16"/>
  <c r="B3" i="16"/>
  <c r="B1825" i="16"/>
  <c r="B323" i="16"/>
  <c r="B1578" i="16"/>
  <c r="B823" i="16"/>
  <c r="B401" i="16"/>
  <c r="B1735" i="16"/>
  <c r="B784" i="16"/>
  <c r="B1628" i="16"/>
  <c r="B2124" i="16"/>
  <c r="B155" i="16"/>
  <c r="B1484" i="16"/>
  <c r="B342" i="16"/>
  <c r="B1711" i="16"/>
  <c r="B1338" i="16"/>
  <c r="B1443" i="16"/>
  <c r="B1424" i="16"/>
  <c r="B1211" i="16"/>
  <c r="B412" i="16"/>
  <c r="B362" i="16"/>
  <c r="B1779" i="16"/>
  <c r="B1555" i="16"/>
  <c r="B668" i="16"/>
  <c r="B1502" i="16"/>
  <c r="B952" i="16"/>
  <c r="B391" i="16"/>
  <c r="B1903" i="16"/>
  <c r="B666" i="16"/>
  <c r="B1739" i="16"/>
  <c r="B343" i="16"/>
  <c r="B581" i="16"/>
  <c r="B1773" i="16"/>
  <c r="B1019" i="16"/>
  <c r="B2004" i="16"/>
  <c r="B852" i="16"/>
  <c r="B851" i="16"/>
  <c r="B613" i="16"/>
  <c r="B780" i="16"/>
  <c r="B923" i="16"/>
  <c r="B55" i="16"/>
  <c r="B970" i="16"/>
  <c r="B1015" i="16"/>
  <c r="B2058" i="16"/>
  <c r="B379" i="16"/>
  <c r="B1113" i="16"/>
  <c r="B2032" i="16"/>
  <c r="B253" i="16"/>
  <c r="B2060" i="16"/>
  <c r="B637" i="16"/>
  <c r="B728" i="16"/>
  <c r="B505" i="16"/>
  <c r="B395" i="16"/>
  <c r="B152" i="16"/>
  <c r="B1856" i="16"/>
  <c r="B1552" i="16"/>
  <c r="B116" i="16"/>
  <c r="B1865" i="16"/>
  <c r="B1009" i="16"/>
  <c r="B2095" i="16"/>
  <c r="B740" i="16"/>
  <c r="B1200" i="16"/>
  <c r="B929" i="16"/>
  <c r="B972" i="16"/>
  <c r="B1926" i="16"/>
  <c r="B277" i="16"/>
  <c r="B2193" i="16"/>
  <c r="B767" i="16"/>
  <c r="B344" i="16"/>
  <c r="B1693" i="16"/>
  <c r="B713" i="16"/>
  <c r="B1707" i="16"/>
  <c r="B888" i="16"/>
  <c r="B208" i="16"/>
  <c r="B1849" i="16"/>
  <c r="B265" i="16"/>
  <c r="B1000" i="16"/>
  <c r="B1393" i="16"/>
  <c r="B1912" i="16"/>
  <c r="B337" i="16"/>
  <c r="B824" i="16"/>
  <c r="B474" i="16"/>
  <c r="B1907" i="16"/>
  <c r="B1935" i="16"/>
  <c r="B1569" i="16"/>
  <c r="B1526" i="16"/>
  <c r="B218" i="16"/>
  <c r="B1638" i="16"/>
  <c r="B657" i="16"/>
  <c r="B1866" i="16"/>
  <c r="B1238" i="16"/>
  <c r="B1538" i="16"/>
  <c r="B1818" i="16"/>
  <c r="B1152" i="16"/>
  <c r="B142" i="16"/>
  <c r="B361" i="16"/>
  <c r="B2100" i="16"/>
  <c r="B2054" i="16"/>
  <c r="B1548" i="16"/>
  <c r="B59" i="16"/>
  <c r="B797" i="16"/>
  <c r="B1116" i="16"/>
  <c r="B1977" i="16"/>
  <c r="B1793" i="16"/>
  <c r="B766" i="16"/>
  <c r="B2166" i="16"/>
  <c r="B1162" i="16"/>
  <c r="B586" i="16"/>
  <c r="B1196" i="16"/>
  <c r="B2123" i="16"/>
  <c r="B634" i="16"/>
  <c r="B280" i="16"/>
  <c r="B697" i="16"/>
  <c r="B1618" i="16"/>
  <c r="B292" i="16"/>
  <c r="B1039" i="16"/>
  <c r="B942" i="16"/>
  <c r="B86" i="16"/>
  <c r="B89" i="16"/>
  <c r="B1276" i="16"/>
  <c r="B587" i="16"/>
  <c r="B1428" i="16"/>
  <c r="B2153" i="16"/>
  <c r="B106" i="16"/>
  <c r="B1232" i="16"/>
  <c r="B1989" i="16"/>
  <c r="B185" i="16"/>
  <c r="B1758" i="16"/>
  <c r="B309" i="16"/>
  <c r="B658" i="16"/>
  <c r="B1439" i="16"/>
  <c r="B976" i="16"/>
  <c r="B1574" i="16"/>
  <c r="B1676" i="16"/>
  <c r="B846" i="16"/>
  <c r="B72" i="16"/>
  <c r="B392" i="16"/>
  <c r="B2075" i="16"/>
  <c r="B1672" i="16"/>
  <c r="B2066" i="16"/>
  <c r="B333" i="16"/>
  <c r="B1883" i="16"/>
  <c r="B211" i="16"/>
  <c r="B1192" i="16"/>
  <c r="B544" i="16"/>
  <c r="B406" i="16"/>
  <c r="B907" i="16"/>
  <c r="B1762" i="16"/>
  <c r="B2201" i="16"/>
  <c r="B1704" i="16"/>
  <c r="B1209" i="16"/>
  <c r="B1148" i="16"/>
  <c r="B1946" i="16"/>
  <c r="B751" i="16"/>
  <c r="AE82" i="1" l="1"/>
  <c r="AD82" i="1"/>
  <c r="R82" i="1"/>
  <c r="Q82" i="1"/>
  <c r="AE78" i="1"/>
  <c r="AD78" i="1"/>
  <c r="R78" i="1"/>
  <c r="Q78" i="1"/>
  <c r="AE74" i="1"/>
  <c r="AD74" i="1"/>
  <c r="R74" i="1"/>
  <c r="Q74" i="1"/>
  <c r="AE70" i="1"/>
  <c r="AD70" i="1"/>
  <c r="R70" i="1"/>
  <c r="Q70" i="1"/>
  <c r="AE66" i="1"/>
  <c r="AD66" i="1"/>
  <c r="R66" i="1"/>
  <c r="Q66" i="1"/>
  <c r="AE62" i="1"/>
  <c r="AD62" i="1"/>
  <c r="R62" i="1"/>
  <c r="Q62" i="1"/>
  <c r="AE58" i="1"/>
  <c r="AD58" i="1"/>
  <c r="R58" i="1"/>
  <c r="Q58" i="1"/>
  <c r="AE54" i="1"/>
  <c r="AD54" i="1"/>
  <c r="R54" i="1"/>
  <c r="Q54" i="1"/>
  <c r="AE50" i="1"/>
  <c r="AD50" i="1"/>
  <c r="R50" i="1"/>
  <c r="Q50" i="1"/>
  <c r="AE46" i="1"/>
  <c r="AD46" i="1"/>
  <c r="R46" i="1"/>
  <c r="Q46" i="1"/>
  <c r="AE81" i="1"/>
  <c r="AD81" i="1"/>
  <c r="R81" i="1"/>
  <c r="Q81" i="1"/>
  <c r="AE77" i="1"/>
  <c r="AD77" i="1"/>
  <c r="R77" i="1"/>
  <c r="Q77" i="1"/>
  <c r="AE73" i="1"/>
  <c r="AD73" i="1"/>
  <c r="R73" i="1"/>
  <c r="Q73" i="1"/>
  <c r="AE69" i="1"/>
  <c r="AD69" i="1"/>
  <c r="R69" i="1"/>
  <c r="Q69" i="1"/>
  <c r="AE65" i="1"/>
  <c r="AD65" i="1"/>
  <c r="R65" i="1"/>
  <c r="Q65" i="1"/>
  <c r="AE61" i="1"/>
  <c r="AD61" i="1"/>
  <c r="R61" i="1"/>
  <c r="Q61" i="1"/>
  <c r="AE57" i="1"/>
  <c r="AD57" i="1"/>
  <c r="R57" i="1"/>
  <c r="Q57" i="1"/>
  <c r="AE53" i="1"/>
  <c r="AD53" i="1"/>
  <c r="R53" i="1"/>
  <c r="Q53" i="1"/>
  <c r="AE49" i="1"/>
  <c r="AD49" i="1"/>
  <c r="R49" i="1"/>
  <c r="Q49" i="1"/>
  <c r="AE45" i="1"/>
  <c r="AD45" i="1"/>
  <c r="R45" i="1"/>
  <c r="Q45" i="1"/>
  <c r="AE80" i="1"/>
  <c r="AD80" i="1"/>
  <c r="R80" i="1"/>
  <c r="Q80" i="1"/>
  <c r="AE76" i="1"/>
  <c r="AD76" i="1"/>
  <c r="R76" i="1"/>
  <c r="Q76" i="1"/>
  <c r="AE72" i="1"/>
  <c r="AD72" i="1"/>
  <c r="R72" i="1"/>
  <c r="Q72" i="1"/>
  <c r="AE68" i="1"/>
  <c r="AD68" i="1"/>
  <c r="R68" i="1"/>
  <c r="Q68" i="1"/>
  <c r="AE64" i="1"/>
  <c r="AD64" i="1"/>
  <c r="R64" i="1"/>
  <c r="Q64" i="1"/>
  <c r="AE60" i="1"/>
  <c r="AD60" i="1"/>
  <c r="R60" i="1"/>
  <c r="Q60" i="1"/>
  <c r="AE56" i="1"/>
  <c r="AD56" i="1"/>
  <c r="R56" i="1"/>
  <c r="Q56" i="1"/>
  <c r="AE52" i="1"/>
  <c r="AD52" i="1"/>
  <c r="R52" i="1"/>
  <c r="Q52" i="1"/>
  <c r="AE48" i="1"/>
  <c r="AD48" i="1"/>
  <c r="R48" i="1"/>
  <c r="Q48" i="1"/>
  <c r="AE44" i="1"/>
  <c r="AD44" i="1"/>
  <c r="R44" i="1"/>
  <c r="Q44" i="1"/>
  <c r="AE79" i="1"/>
  <c r="AD79" i="1"/>
  <c r="R79" i="1"/>
  <c r="Q79" i="1"/>
  <c r="AE75" i="1"/>
  <c r="AD75" i="1"/>
  <c r="R75" i="1"/>
  <c r="Q75" i="1"/>
  <c r="AE71" i="1"/>
  <c r="AD71" i="1"/>
  <c r="R71" i="1"/>
  <c r="Q71" i="1"/>
  <c r="AE67" i="1"/>
  <c r="AD67" i="1"/>
  <c r="R67" i="1"/>
  <c r="Q67" i="1"/>
  <c r="AE63" i="1"/>
  <c r="AD63" i="1"/>
  <c r="R63" i="1"/>
  <c r="Q63" i="1"/>
  <c r="AE59" i="1"/>
  <c r="AD59" i="1"/>
  <c r="R59" i="1"/>
  <c r="Q59" i="1"/>
  <c r="AE55" i="1"/>
  <c r="AD55" i="1"/>
  <c r="R55" i="1"/>
  <c r="Q55" i="1"/>
  <c r="AE51" i="1"/>
  <c r="AD51" i="1"/>
  <c r="R51" i="1"/>
  <c r="Q51" i="1"/>
  <c r="AE47" i="1"/>
  <c r="AD47" i="1"/>
  <c r="R47" i="1"/>
  <c r="Q47" i="1"/>
  <c r="AE43" i="1"/>
  <c r="AD43" i="1"/>
  <c r="R43" i="1"/>
  <c r="Q43" i="1"/>
  <c r="AL8" i="5" l="1"/>
  <c r="AJ8" i="5"/>
  <c r="AH8" i="5"/>
  <c r="AF8" i="5"/>
  <c r="AD8" i="5"/>
  <c r="AB8" i="5"/>
  <c r="Z8" i="5"/>
  <c r="X8" i="5"/>
  <c r="V8" i="5"/>
  <c r="AL1" i="5"/>
  <c r="AJ1" i="5"/>
  <c r="AH1" i="5"/>
  <c r="AF1" i="5"/>
  <c r="AD1" i="5"/>
  <c r="AB1" i="5"/>
  <c r="Z1" i="5"/>
  <c r="X1" i="5"/>
  <c r="V1" i="5"/>
  <c r="AE739" i="3"/>
  <c r="AD739" i="3"/>
  <c r="AE738" i="3"/>
  <c r="AD738" i="3"/>
  <c r="R738" i="3"/>
  <c r="Q738" i="3"/>
  <c r="AE737" i="3"/>
  <c r="AD737" i="3"/>
  <c r="R737" i="3"/>
  <c r="Q737" i="3"/>
  <c r="AE736" i="3"/>
  <c r="AD736" i="3"/>
  <c r="R736" i="3"/>
  <c r="Q736" i="3"/>
  <c r="AE735" i="3"/>
  <c r="AD735" i="3"/>
  <c r="R735" i="3"/>
  <c r="Q735" i="3"/>
  <c r="AE734" i="3"/>
  <c r="AD734" i="3"/>
  <c r="R734" i="3"/>
  <c r="Q734" i="3"/>
  <c r="AE733" i="3"/>
  <c r="AD733" i="3"/>
  <c r="R733" i="3"/>
  <c r="Q733" i="3"/>
  <c r="AE732" i="3"/>
  <c r="AD732" i="3"/>
  <c r="R732" i="3"/>
  <c r="Q732" i="3"/>
  <c r="AE731" i="3"/>
  <c r="AD731" i="3"/>
  <c r="R731" i="3"/>
  <c r="Q731" i="3"/>
  <c r="AE730" i="3"/>
  <c r="AD730" i="3"/>
  <c r="R730" i="3"/>
  <c r="Q730" i="3"/>
  <c r="AE729" i="3"/>
  <c r="AD729" i="3"/>
  <c r="R729" i="3"/>
  <c r="Q729" i="3"/>
  <c r="AE728" i="3"/>
  <c r="AD728" i="3"/>
  <c r="R728" i="3"/>
  <c r="Q728" i="3"/>
  <c r="AE727" i="3"/>
  <c r="AD727" i="3"/>
  <c r="R727" i="3"/>
  <c r="Q727" i="3"/>
  <c r="AE726" i="3"/>
  <c r="AD726" i="3"/>
  <c r="R726" i="3"/>
  <c r="Q726" i="3"/>
  <c r="AE725" i="3"/>
  <c r="AD725" i="3"/>
  <c r="R725" i="3"/>
  <c r="Q725" i="3"/>
  <c r="AE724" i="3"/>
  <c r="AD724" i="3"/>
  <c r="R724" i="3"/>
  <c r="Q724" i="3"/>
  <c r="AE723" i="3"/>
  <c r="AD723" i="3"/>
  <c r="R723" i="3"/>
  <c r="Q723" i="3"/>
  <c r="AE722" i="3"/>
  <c r="AD722" i="3"/>
  <c r="R722" i="3"/>
  <c r="Q722" i="3"/>
  <c r="AH721" i="3"/>
  <c r="AE721" i="3"/>
  <c r="AD721" i="3"/>
  <c r="R721" i="3"/>
  <c r="Q721" i="3"/>
  <c r="AE720" i="3"/>
  <c r="AD720" i="3"/>
  <c r="R720" i="3"/>
  <c r="Q720" i="3"/>
  <c r="AE719" i="3"/>
  <c r="AD719" i="3"/>
  <c r="R719" i="3"/>
  <c r="Q719" i="3"/>
  <c r="AE718" i="3"/>
  <c r="AD718" i="3"/>
  <c r="R718" i="3"/>
  <c r="Q718" i="3"/>
  <c r="AE717" i="3"/>
  <c r="AD717" i="3"/>
  <c r="R717" i="3"/>
  <c r="Q717" i="3"/>
  <c r="AE716" i="3"/>
  <c r="AD716" i="3"/>
  <c r="R716" i="3"/>
  <c r="Q716" i="3"/>
  <c r="AK715" i="3"/>
  <c r="AK721" i="3" s="1"/>
  <c r="AJ715" i="3"/>
  <c r="AJ721" i="3" s="1"/>
  <c r="AI715" i="3"/>
  <c r="AI721" i="3" s="1"/>
  <c r="AH715" i="3"/>
  <c r="AM715" i="3" s="1"/>
  <c r="AE715" i="3"/>
  <c r="AD715" i="3"/>
  <c r="R715" i="3"/>
  <c r="Q715" i="3"/>
  <c r="AK714" i="3"/>
  <c r="AJ714" i="3"/>
  <c r="AI714" i="3"/>
  <c r="AH714" i="3"/>
  <c r="AO714" i="3" s="1"/>
  <c r="AE714" i="3"/>
  <c r="AD714" i="3"/>
  <c r="R714" i="3"/>
  <c r="Q714" i="3"/>
  <c r="AK713" i="3"/>
  <c r="AJ713" i="3"/>
  <c r="AM713" i="3" s="1"/>
  <c r="AI713" i="3"/>
  <c r="AO713" i="3" s="1"/>
  <c r="AH713" i="3"/>
  <c r="AE713" i="3"/>
  <c r="AD713" i="3"/>
  <c r="R713" i="3"/>
  <c r="Q713" i="3"/>
  <c r="AK712" i="3"/>
  <c r="AJ712" i="3"/>
  <c r="AI712" i="3"/>
  <c r="AH712" i="3"/>
  <c r="AM712" i="3" s="1"/>
  <c r="AE712" i="3"/>
  <c r="AD712" i="3"/>
  <c r="R712" i="3"/>
  <c r="Q712" i="3"/>
  <c r="AK711" i="3"/>
  <c r="AO711" i="3" s="1"/>
  <c r="AJ711" i="3"/>
  <c r="AI711" i="3"/>
  <c r="AH711" i="3"/>
  <c r="AE711" i="3"/>
  <c r="AD711" i="3"/>
  <c r="R711" i="3"/>
  <c r="Q711" i="3"/>
  <c r="AO710" i="3"/>
  <c r="AM710" i="3"/>
  <c r="AK710" i="3"/>
  <c r="AJ710" i="3"/>
  <c r="AI710" i="3"/>
  <c r="AH710" i="3"/>
  <c r="AE710" i="3"/>
  <c r="AD710" i="3"/>
  <c r="R710" i="3"/>
  <c r="Q710" i="3"/>
  <c r="AK709" i="3"/>
  <c r="AJ709" i="3"/>
  <c r="AM709" i="3" s="1"/>
  <c r="AI709" i="3"/>
  <c r="AO709" i="3" s="1"/>
  <c r="AH709" i="3"/>
  <c r="AE709" i="3"/>
  <c r="AD709" i="3"/>
  <c r="R709" i="3"/>
  <c r="Q709" i="3"/>
  <c r="AM708" i="3"/>
  <c r="AK708" i="3"/>
  <c r="AJ708" i="3"/>
  <c r="AI708" i="3"/>
  <c r="AH708" i="3"/>
  <c r="AE708" i="3"/>
  <c r="AD708" i="3"/>
  <c r="R708" i="3"/>
  <c r="Q708" i="3"/>
  <c r="AK707" i="3"/>
  <c r="AO707" i="3" s="1"/>
  <c r="AJ707" i="3"/>
  <c r="AI707" i="3"/>
  <c r="AH707" i="3"/>
  <c r="AM707" i="3" s="1"/>
  <c r="AE707" i="3"/>
  <c r="AD707" i="3"/>
  <c r="R707" i="3"/>
  <c r="Q707" i="3"/>
  <c r="AK706" i="3"/>
  <c r="AJ706" i="3"/>
  <c r="AI706" i="3"/>
  <c r="AH706" i="3"/>
  <c r="AO706" i="3" s="1"/>
  <c r="AE706" i="3"/>
  <c r="AD706" i="3"/>
  <c r="R706" i="3"/>
  <c r="Q706" i="3"/>
  <c r="AK705" i="3"/>
  <c r="AJ705" i="3"/>
  <c r="AM705" i="3" s="1"/>
  <c r="AI705" i="3"/>
  <c r="AO705" i="3" s="1"/>
  <c r="AH705" i="3"/>
  <c r="AE705" i="3"/>
  <c r="AD705" i="3"/>
  <c r="R705" i="3"/>
  <c r="Q705" i="3"/>
  <c r="AE704" i="3"/>
  <c r="AD704" i="3"/>
  <c r="R704" i="3"/>
  <c r="Q704" i="3"/>
  <c r="AE703" i="3"/>
  <c r="AD703" i="3"/>
  <c r="R703" i="3"/>
  <c r="Q703" i="3"/>
  <c r="AE702" i="3"/>
  <c r="AD702" i="3"/>
  <c r="R702" i="3"/>
  <c r="Q702" i="3"/>
  <c r="AE701" i="3"/>
  <c r="AD701" i="3"/>
  <c r="R701" i="3"/>
  <c r="Q701" i="3"/>
  <c r="AR700" i="3"/>
  <c r="AQ700" i="3"/>
  <c r="AP700" i="3"/>
  <c r="AO700" i="3"/>
  <c r="AE700" i="3"/>
  <c r="AD700" i="3"/>
  <c r="R700" i="3"/>
  <c r="Q700" i="3"/>
  <c r="AE699" i="3"/>
  <c r="AD699" i="3"/>
  <c r="R699" i="3"/>
  <c r="Q699" i="3"/>
  <c r="AE698" i="3"/>
  <c r="AD698" i="3"/>
  <c r="R698" i="3"/>
  <c r="Q698" i="3"/>
  <c r="AE697" i="3"/>
  <c r="AD697" i="3"/>
  <c r="R697" i="3"/>
  <c r="Q697" i="3"/>
  <c r="AE696" i="3"/>
  <c r="AD696" i="3"/>
  <c r="R696" i="3"/>
  <c r="Q696" i="3"/>
  <c r="AE695" i="3"/>
  <c r="AD695" i="3"/>
  <c r="R695" i="3"/>
  <c r="Q695" i="3"/>
  <c r="AE694" i="3"/>
  <c r="AD694" i="3"/>
  <c r="R694" i="3"/>
  <c r="Q694" i="3"/>
  <c r="AE693" i="3"/>
  <c r="AD693" i="3"/>
  <c r="R693" i="3"/>
  <c r="Q693" i="3"/>
  <c r="AE692" i="3"/>
  <c r="AD692" i="3"/>
  <c r="R692" i="3"/>
  <c r="Q692" i="3"/>
  <c r="AE691" i="3"/>
  <c r="AD691" i="3"/>
  <c r="R691" i="3"/>
  <c r="Q691" i="3"/>
  <c r="AE690" i="3"/>
  <c r="AD690" i="3"/>
  <c r="R690" i="3"/>
  <c r="Q690" i="3"/>
  <c r="AE689" i="3"/>
  <c r="AD689" i="3"/>
  <c r="R689" i="3"/>
  <c r="Q689" i="3"/>
  <c r="AE688" i="3"/>
  <c r="AD688" i="3"/>
  <c r="R688" i="3"/>
  <c r="Q688" i="3"/>
  <c r="AE687" i="3"/>
  <c r="AD687" i="3"/>
  <c r="R687" i="3"/>
  <c r="Q687" i="3"/>
  <c r="AE686" i="3"/>
  <c r="AD686" i="3"/>
  <c r="R686" i="3"/>
  <c r="Q686" i="3"/>
  <c r="AE685" i="3"/>
  <c r="AD685" i="3"/>
  <c r="R685" i="3"/>
  <c r="Q685" i="3"/>
  <c r="AE684" i="3"/>
  <c r="AD684" i="3"/>
  <c r="R684" i="3"/>
  <c r="Q684" i="3"/>
  <c r="AE683" i="3"/>
  <c r="AD683" i="3"/>
  <c r="R683" i="3"/>
  <c r="Q683" i="3"/>
  <c r="AE682" i="3"/>
  <c r="AD682" i="3"/>
  <c r="R682" i="3"/>
  <c r="Q682" i="3"/>
  <c r="AE681" i="3"/>
  <c r="AD681" i="3"/>
  <c r="R681" i="3"/>
  <c r="Q681" i="3"/>
  <c r="AK680" i="3"/>
  <c r="AJ680" i="3"/>
  <c r="AE680" i="3"/>
  <c r="AD680" i="3"/>
  <c r="R680" i="3"/>
  <c r="Q680" i="3"/>
  <c r="AE679" i="3"/>
  <c r="AD679" i="3"/>
  <c r="R679" i="3"/>
  <c r="Q679" i="3"/>
  <c r="AE678" i="3"/>
  <c r="AD678" i="3"/>
  <c r="R678" i="3"/>
  <c r="Q678" i="3"/>
  <c r="AE677" i="3"/>
  <c r="AD677" i="3"/>
  <c r="R677" i="3"/>
  <c r="Q677" i="3"/>
  <c r="AE676" i="3"/>
  <c r="AD676" i="3"/>
  <c r="R676" i="3"/>
  <c r="Q676" i="3"/>
  <c r="AE675" i="3"/>
  <c r="AD675" i="3"/>
  <c r="R675" i="3"/>
  <c r="Q675" i="3"/>
  <c r="AK674" i="3"/>
  <c r="AJ674" i="3"/>
  <c r="AI674" i="3"/>
  <c r="AH674" i="3"/>
  <c r="AH680" i="3" s="1"/>
  <c r="AE674" i="3"/>
  <c r="AD674" i="3"/>
  <c r="R674" i="3"/>
  <c r="Q674" i="3"/>
  <c r="AK673" i="3"/>
  <c r="AO673" i="3" s="1"/>
  <c r="AJ673" i="3"/>
  <c r="AI673" i="3"/>
  <c r="AH673" i="3"/>
  <c r="AM673" i="3" s="1"/>
  <c r="AE673" i="3"/>
  <c r="AD673" i="3"/>
  <c r="R673" i="3"/>
  <c r="Q673" i="3"/>
  <c r="AO672" i="3"/>
  <c r="AM672" i="3"/>
  <c r="AK672" i="3"/>
  <c r="AJ672" i="3"/>
  <c r="AI672" i="3"/>
  <c r="AH672" i="3"/>
  <c r="AE672" i="3"/>
  <c r="AD672" i="3"/>
  <c r="R672" i="3"/>
  <c r="Q672" i="3"/>
  <c r="AK671" i="3"/>
  <c r="AJ671" i="3"/>
  <c r="AM671" i="3" s="1"/>
  <c r="AI671" i="3"/>
  <c r="AO671" i="3" s="1"/>
  <c r="AH671" i="3"/>
  <c r="AE671" i="3"/>
  <c r="AD671" i="3"/>
  <c r="R671" i="3"/>
  <c r="Q671" i="3"/>
  <c r="AM670" i="3"/>
  <c r="AK670" i="3"/>
  <c r="AJ670" i="3"/>
  <c r="AI670" i="3"/>
  <c r="AH670" i="3"/>
  <c r="AE670" i="3"/>
  <c r="AD670" i="3"/>
  <c r="R670" i="3"/>
  <c r="Q670" i="3"/>
  <c r="AK669" i="3"/>
  <c r="AO669" i="3" s="1"/>
  <c r="AJ669" i="3"/>
  <c r="AI669" i="3"/>
  <c r="AH669" i="3"/>
  <c r="AE669" i="3"/>
  <c r="AD669" i="3"/>
  <c r="R669" i="3"/>
  <c r="Q669" i="3"/>
  <c r="AO668" i="3"/>
  <c r="AK668" i="3"/>
  <c r="AJ668" i="3"/>
  <c r="AI668" i="3"/>
  <c r="AH668" i="3"/>
  <c r="AM668" i="3" s="1"/>
  <c r="AE668" i="3"/>
  <c r="AD668" i="3"/>
  <c r="R668" i="3"/>
  <c r="Q668" i="3"/>
  <c r="AK667" i="3"/>
  <c r="AJ667" i="3"/>
  <c r="AM667" i="3" s="1"/>
  <c r="AI667" i="3"/>
  <c r="AO667" i="3" s="1"/>
  <c r="AH667" i="3"/>
  <c r="AE667" i="3"/>
  <c r="AD667" i="3"/>
  <c r="R667" i="3"/>
  <c r="Q667" i="3"/>
  <c r="AK666" i="3"/>
  <c r="AJ666" i="3"/>
  <c r="AI666" i="3"/>
  <c r="AH666" i="3"/>
  <c r="AM666" i="3" s="1"/>
  <c r="AE666" i="3"/>
  <c r="AD666" i="3"/>
  <c r="R666" i="3"/>
  <c r="Q666" i="3"/>
  <c r="AK665" i="3"/>
  <c r="AO665" i="3" s="1"/>
  <c r="AJ665" i="3"/>
  <c r="AI665" i="3"/>
  <c r="AH665" i="3"/>
  <c r="AM665" i="3" s="1"/>
  <c r="AE665" i="3"/>
  <c r="AD665" i="3"/>
  <c r="R665" i="3"/>
  <c r="Q665" i="3"/>
  <c r="AO664" i="3"/>
  <c r="AM664" i="3"/>
  <c r="AK664" i="3"/>
  <c r="AJ664" i="3"/>
  <c r="AI664" i="3"/>
  <c r="AH664" i="3"/>
  <c r="AE664" i="3"/>
  <c r="AD664" i="3"/>
  <c r="R664" i="3"/>
  <c r="Q664" i="3"/>
  <c r="AE663" i="3"/>
  <c r="AD663" i="3"/>
  <c r="R663" i="3"/>
  <c r="Q663" i="3"/>
  <c r="AE662" i="3"/>
  <c r="AD662" i="3"/>
  <c r="R662" i="3"/>
  <c r="Q662" i="3"/>
  <c r="AE661" i="3"/>
  <c r="AD661" i="3"/>
  <c r="R661" i="3"/>
  <c r="Q661" i="3"/>
  <c r="AE660" i="3"/>
  <c r="AD660" i="3"/>
  <c r="R660" i="3"/>
  <c r="Q660" i="3"/>
  <c r="AR659" i="3"/>
  <c r="AQ659" i="3"/>
  <c r="AP659" i="3"/>
  <c r="AO659" i="3"/>
  <c r="AE659" i="3"/>
  <c r="AD659" i="3"/>
  <c r="R659" i="3"/>
  <c r="Q659" i="3"/>
  <c r="AE658" i="3"/>
  <c r="AD658" i="3"/>
  <c r="R658" i="3"/>
  <c r="Q658" i="3"/>
  <c r="AE657" i="3"/>
  <c r="AD657" i="3"/>
  <c r="R657" i="3"/>
  <c r="Q657" i="3"/>
  <c r="AE656" i="3"/>
  <c r="AD656" i="3"/>
  <c r="R656" i="3"/>
  <c r="Q656" i="3"/>
  <c r="AE655" i="3"/>
  <c r="AD655" i="3"/>
  <c r="R655" i="3"/>
  <c r="Q655" i="3"/>
  <c r="AE654" i="3"/>
  <c r="AD654" i="3"/>
  <c r="R654" i="3"/>
  <c r="Q654" i="3"/>
  <c r="AE653" i="3"/>
  <c r="AD653" i="3"/>
  <c r="R653" i="3"/>
  <c r="Q653" i="3"/>
  <c r="AE652" i="3"/>
  <c r="AD652" i="3"/>
  <c r="R652" i="3"/>
  <c r="Q652" i="3"/>
  <c r="AE651" i="3"/>
  <c r="AD651" i="3"/>
  <c r="R651" i="3"/>
  <c r="Q651" i="3"/>
  <c r="AE650" i="3"/>
  <c r="AD650" i="3"/>
  <c r="R650" i="3"/>
  <c r="Q650" i="3"/>
  <c r="AE649" i="3"/>
  <c r="AD649" i="3"/>
  <c r="R649" i="3"/>
  <c r="Q649" i="3"/>
  <c r="AE648" i="3"/>
  <c r="AD648" i="3"/>
  <c r="R648" i="3"/>
  <c r="Q648" i="3"/>
  <c r="AE647" i="3"/>
  <c r="AD647" i="3"/>
  <c r="R647" i="3"/>
  <c r="Q647" i="3"/>
  <c r="AE646" i="3"/>
  <c r="AD646" i="3"/>
  <c r="R646" i="3"/>
  <c r="Q646" i="3"/>
  <c r="AE645" i="3"/>
  <c r="AD645" i="3"/>
  <c r="R645" i="3"/>
  <c r="Q645" i="3"/>
  <c r="AE644" i="3"/>
  <c r="AD644" i="3"/>
  <c r="R644" i="3"/>
  <c r="Q644" i="3"/>
  <c r="AE643" i="3"/>
  <c r="AD643" i="3"/>
  <c r="R643" i="3"/>
  <c r="Q643" i="3"/>
  <c r="AE642" i="3"/>
  <c r="AD642" i="3"/>
  <c r="R642" i="3"/>
  <c r="Q642" i="3"/>
  <c r="AE641" i="3"/>
  <c r="AD641" i="3"/>
  <c r="R641" i="3"/>
  <c r="Q641" i="3"/>
  <c r="AE640" i="3"/>
  <c r="AD640" i="3"/>
  <c r="R640" i="3"/>
  <c r="Q640" i="3"/>
  <c r="AK639" i="3"/>
  <c r="AH639" i="3"/>
  <c r="AE639" i="3"/>
  <c r="AD639" i="3"/>
  <c r="R639" i="3"/>
  <c r="Q639" i="3"/>
  <c r="AE638" i="3"/>
  <c r="AD638" i="3"/>
  <c r="R638" i="3"/>
  <c r="Q638" i="3"/>
  <c r="AE637" i="3"/>
  <c r="AD637" i="3"/>
  <c r="R637" i="3"/>
  <c r="Q637" i="3"/>
  <c r="AE636" i="3"/>
  <c r="AD636" i="3"/>
  <c r="R636" i="3"/>
  <c r="Q636" i="3"/>
  <c r="AE635" i="3"/>
  <c r="AD635" i="3"/>
  <c r="R635" i="3"/>
  <c r="Q635" i="3"/>
  <c r="AE634" i="3"/>
  <c r="AD634" i="3"/>
  <c r="R634" i="3"/>
  <c r="Q634" i="3"/>
  <c r="AK633" i="3"/>
  <c r="AJ633" i="3"/>
  <c r="AI633" i="3"/>
  <c r="AO633" i="3" s="1"/>
  <c r="AH633" i="3"/>
  <c r="AE633" i="3"/>
  <c r="AD633" i="3"/>
  <c r="R633" i="3"/>
  <c r="Q633" i="3"/>
  <c r="AK632" i="3"/>
  <c r="AJ632" i="3"/>
  <c r="AI632" i="3"/>
  <c r="AO632" i="3" s="1"/>
  <c r="AH632" i="3"/>
  <c r="AM632" i="3" s="1"/>
  <c r="AE632" i="3"/>
  <c r="AD632" i="3"/>
  <c r="R632" i="3"/>
  <c r="Q632" i="3"/>
  <c r="AK631" i="3"/>
  <c r="AO631" i="3" s="1"/>
  <c r="AJ631" i="3"/>
  <c r="AI631" i="3"/>
  <c r="AH631" i="3"/>
  <c r="AE631" i="3"/>
  <c r="AD631" i="3"/>
  <c r="R631" i="3"/>
  <c r="Q631" i="3"/>
  <c r="AO630" i="3"/>
  <c r="AM630" i="3"/>
  <c r="AK630" i="3"/>
  <c r="AJ630" i="3"/>
  <c r="AI630" i="3"/>
  <c r="AH630" i="3"/>
  <c r="AE630" i="3"/>
  <c r="AD630" i="3"/>
  <c r="R630" i="3"/>
  <c r="Q630" i="3"/>
  <c r="AK629" i="3"/>
  <c r="AJ629" i="3"/>
  <c r="AM629" i="3" s="1"/>
  <c r="AI629" i="3"/>
  <c r="AH629" i="3"/>
  <c r="AE629" i="3"/>
  <c r="AD629" i="3"/>
  <c r="R629" i="3"/>
  <c r="Q629" i="3"/>
  <c r="AK628" i="3"/>
  <c r="AJ628" i="3"/>
  <c r="AI628" i="3"/>
  <c r="AO628" i="3" s="1"/>
  <c r="AH628" i="3"/>
  <c r="AM628" i="3" s="1"/>
  <c r="AE628" i="3"/>
  <c r="AD628" i="3"/>
  <c r="R628" i="3"/>
  <c r="Q628" i="3"/>
  <c r="AK627" i="3"/>
  <c r="AJ627" i="3"/>
  <c r="AO627" i="3" s="1"/>
  <c r="AI627" i="3"/>
  <c r="AH627" i="3"/>
  <c r="AM627" i="3" s="1"/>
  <c r="AE627" i="3"/>
  <c r="AD627" i="3"/>
  <c r="R627" i="3"/>
  <c r="Q627" i="3"/>
  <c r="AK626" i="3"/>
  <c r="AJ626" i="3"/>
  <c r="AI626" i="3"/>
  <c r="AH626" i="3"/>
  <c r="AO626" i="3" s="1"/>
  <c r="AE626" i="3"/>
  <c r="AD626" i="3"/>
  <c r="R626" i="3"/>
  <c r="Q626" i="3"/>
  <c r="AK625" i="3"/>
  <c r="AJ625" i="3"/>
  <c r="AM625" i="3" s="1"/>
  <c r="AI625" i="3"/>
  <c r="AO625" i="3" s="1"/>
  <c r="AH625" i="3"/>
  <c r="AE625" i="3"/>
  <c r="AD625" i="3"/>
  <c r="R625" i="3"/>
  <c r="Q625" i="3"/>
  <c r="AK624" i="3"/>
  <c r="AJ624" i="3"/>
  <c r="AI624" i="3"/>
  <c r="AO624" i="3" s="1"/>
  <c r="AH624" i="3"/>
  <c r="AM624" i="3" s="1"/>
  <c r="AE624" i="3"/>
  <c r="AD624" i="3"/>
  <c r="R624" i="3"/>
  <c r="Q624" i="3"/>
  <c r="AK623" i="3"/>
  <c r="AO623" i="3" s="1"/>
  <c r="AJ623" i="3"/>
  <c r="AI623" i="3"/>
  <c r="AH623" i="3"/>
  <c r="AE623" i="3"/>
  <c r="AD623" i="3"/>
  <c r="R623" i="3"/>
  <c r="Q623" i="3"/>
  <c r="AE622" i="3"/>
  <c r="AD622" i="3"/>
  <c r="R622" i="3"/>
  <c r="Q622" i="3"/>
  <c r="AE621" i="3"/>
  <c r="AD621" i="3"/>
  <c r="R621" i="3"/>
  <c r="Q621" i="3"/>
  <c r="AE620" i="3"/>
  <c r="AD620" i="3"/>
  <c r="R620" i="3"/>
  <c r="Q620" i="3"/>
  <c r="AE619" i="3"/>
  <c r="AD619" i="3"/>
  <c r="R619" i="3"/>
  <c r="Q619" i="3"/>
  <c r="AR618" i="3"/>
  <c r="AQ618" i="3"/>
  <c r="AP618" i="3"/>
  <c r="AO618" i="3"/>
  <c r="AE618" i="3"/>
  <c r="AD618" i="3"/>
  <c r="R618" i="3"/>
  <c r="Q618" i="3"/>
  <c r="AE617" i="3"/>
  <c r="AD617" i="3"/>
  <c r="R617" i="3"/>
  <c r="Q617" i="3"/>
  <c r="AE616" i="3"/>
  <c r="AD616" i="3"/>
  <c r="R616" i="3"/>
  <c r="Q616" i="3"/>
  <c r="AE615" i="3"/>
  <c r="AD615" i="3"/>
  <c r="R615" i="3"/>
  <c r="Q615" i="3"/>
  <c r="AE614" i="3"/>
  <c r="AD614" i="3"/>
  <c r="R614" i="3"/>
  <c r="Q614" i="3"/>
  <c r="AE613" i="3"/>
  <c r="AD613" i="3"/>
  <c r="R613" i="3"/>
  <c r="Q613" i="3"/>
  <c r="AE612" i="3"/>
  <c r="AD612" i="3"/>
  <c r="R612" i="3"/>
  <c r="Q612" i="3"/>
  <c r="AE611" i="3"/>
  <c r="AD611" i="3"/>
  <c r="R611" i="3"/>
  <c r="Q611" i="3"/>
  <c r="AE610" i="3"/>
  <c r="AD610" i="3"/>
  <c r="R610" i="3"/>
  <c r="Q610" i="3"/>
  <c r="AE609" i="3"/>
  <c r="AD609" i="3"/>
  <c r="R609" i="3"/>
  <c r="Q609" i="3"/>
  <c r="AE608" i="3"/>
  <c r="AD608" i="3"/>
  <c r="R608" i="3"/>
  <c r="Q608" i="3"/>
  <c r="AE607" i="3"/>
  <c r="AD607" i="3"/>
  <c r="R607" i="3"/>
  <c r="Q607" i="3"/>
  <c r="AE606" i="3"/>
  <c r="AD606" i="3"/>
  <c r="R606" i="3"/>
  <c r="Q606" i="3"/>
  <c r="AE605" i="3"/>
  <c r="AD605" i="3"/>
  <c r="R605" i="3"/>
  <c r="Q605" i="3"/>
  <c r="AE604" i="3"/>
  <c r="AD604" i="3"/>
  <c r="R604" i="3"/>
  <c r="Q604" i="3"/>
  <c r="AE603" i="3"/>
  <c r="AD603" i="3"/>
  <c r="R603" i="3"/>
  <c r="Q603" i="3"/>
  <c r="AE602" i="3"/>
  <c r="AD602" i="3"/>
  <c r="R602" i="3"/>
  <c r="Q602" i="3"/>
  <c r="AE601" i="3"/>
  <c r="AD601" i="3"/>
  <c r="R601" i="3"/>
  <c r="Q601" i="3"/>
  <c r="AE600" i="3"/>
  <c r="AD600" i="3"/>
  <c r="R600" i="3"/>
  <c r="Q600" i="3"/>
  <c r="AE599" i="3"/>
  <c r="AD599" i="3"/>
  <c r="R599" i="3"/>
  <c r="Q599" i="3"/>
  <c r="AJ598" i="3"/>
  <c r="AI598" i="3"/>
  <c r="AE598" i="3"/>
  <c r="AD598" i="3"/>
  <c r="R598" i="3"/>
  <c r="Q598" i="3"/>
  <c r="AE597" i="3"/>
  <c r="AD597" i="3"/>
  <c r="R597" i="3"/>
  <c r="Q597" i="3"/>
  <c r="AE596" i="3"/>
  <c r="AD596" i="3"/>
  <c r="R596" i="3"/>
  <c r="Q596" i="3"/>
  <c r="AE595" i="3"/>
  <c r="AD595" i="3"/>
  <c r="R595" i="3"/>
  <c r="Q595" i="3"/>
  <c r="AE594" i="3"/>
  <c r="AD594" i="3"/>
  <c r="R594" i="3"/>
  <c r="Q594" i="3"/>
  <c r="AE593" i="3"/>
  <c r="AD593" i="3"/>
  <c r="R593" i="3"/>
  <c r="Q593" i="3"/>
  <c r="AM592" i="3"/>
  <c r="AK592" i="3"/>
  <c r="AK598" i="3" s="1"/>
  <c r="AJ592" i="3"/>
  <c r="AI592" i="3"/>
  <c r="AH592" i="3"/>
  <c r="AH598" i="3" s="1"/>
  <c r="AE592" i="3"/>
  <c r="AD592" i="3"/>
  <c r="R592" i="3"/>
  <c r="Q592" i="3"/>
  <c r="AK591" i="3"/>
  <c r="AJ591" i="3"/>
  <c r="AM591" i="3" s="1"/>
  <c r="AI591" i="3"/>
  <c r="AH591" i="3"/>
  <c r="AE591" i="3"/>
  <c r="AD591" i="3"/>
  <c r="R591" i="3"/>
  <c r="Q591" i="3"/>
  <c r="AM590" i="3"/>
  <c r="AK590" i="3"/>
  <c r="AJ590" i="3"/>
  <c r="AI590" i="3"/>
  <c r="AH590" i="3"/>
  <c r="AE590" i="3"/>
  <c r="AD590" i="3"/>
  <c r="R590" i="3"/>
  <c r="Q590" i="3"/>
  <c r="AO589" i="3"/>
  <c r="AK589" i="3"/>
  <c r="AJ589" i="3"/>
  <c r="AI589" i="3"/>
  <c r="AH589" i="3"/>
  <c r="AM589" i="3" s="1"/>
  <c r="AE589" i="3"/>
  <c r="AD589" i="3"/>
  <c r="R589" i="3"/>
  <c r="Q589" i="3"/>
  <c r="AK588" i="3"/>
  <c r="AJ588" i="3"/>
  <c r="AI588" i="3"/>
  <c r="AH588" i="3"/>
  <c r="AO588" i="3" s="1"/>
  <c r="AE588" i="3"/>
  <c r="AD588" i="3"/>
  <c r="R588" i="3"/>
  <c r="Q588" i="3"/>
  <c r="AK587" i="3"/>
  <c r="AJ587" i="3"/>
  <c r="AM587" i="3" s="1"/>
  <c r="AI587" i="3"/>
  <c r="AH587" i="3"/>
  <c r="AE587" i="3"/>
  <c r="AD587" i="3"/>
  <c r="R587" i="3"/>
  <c r="Q587" i="3"/>
  <c r="AK586" i="3"/>
  <c r="AJ586" i="3"/>
  <c r="AI586" i="3"/>
  <c r="AH586" i="3"/>
  <c r="AM586" i="3" s="1"/>
  <c r="AE586" i="3"/>
  <c r="AD586" i="3"/>
  <c r="R586" i="3"/>
  <c r="Q586" i="3"/>
  <c r="AK585" i="3"/>
  <c r="AJ585" i="3"/>
  <c r="AO585" i="3" s="1"/>
  <c r="AI585" i="3"/>
  <c r="AH585" i="3"/>
  <c r="AM585" i="3" s="1"/>
  <c r="AE585" i="3"/>
  <c r="AD585" i="3"/>
  <c r="R585" i="3"/>
  <c r="Q585" i="3"/>
  <c r="AM584" i="3"/>
  <c r="AK584" i="3"/>
  <c r="AJ584" i="3"/>
  <c r="AI584" i="3"/>
  <c r="AH584" i="3"/>
  <c r="AO584" i="3" s="1"/>
  <c r="AE584" i="3"/>
  <c r="AD584" i="3"/>
  <c r="R584" i="3"/>
  <c r="Q584" i="3"/>
  <c r="AK583" i="3"/>
  <c r="AJ583" i="3"/>
  <c r="AM583" i="3" s="1"/>
  <c r="AI583" i="3"/>
  <c r="AH583" i="3"/>
  <c r="AE583" i="3"/>
  <c r="AD583" i="3"/>
  <c r="R583" i="3"/>
  <c r="Q583" i="3"/>
  <c r="AM582" i="3"/>
  <c r="AK582" i="3"/>
  <c r="AJ582" i="3"/>
  <c r="AI582" i="3"/>
  <c r="AH582" i="3"/>
  <c r="AE582" i="3"/>
  <c r="AD582" i="3"/>
  <c r="R582" i="3"/>
  <c r="Q582" i="3"/>
  <c r="AE581" i="3"/>
  <c r="AD581" i="3"/>
  <c r="R581" i="3"/>
  <c r="Q581" i="3"/>
  <c r="AE580" i="3"/>
  <c r="AD580" i="3"/>
  <c r="R580" i="3"/>
  <c r="Q580" i="3"/>
  <c r="AE579" i="3"/>
  <c r="AD579" i="3"/>
  <c r="R579" i="3"/>
  <c r="Q579" i="3"/>
  <c r="AE578" i="3"/>
  <c r="AD578" i="3"/>
  <c r="R578" i="3"/>
  <c r="Q578" i="3"/>
  <c r="AR577" i="3"/>
  <c r="AQ577" i="3"/>
  <c r="AP577" i="3"/>
  <c r="AO577" i="3"/>
  <c r="AE577" i="3"/>
  <c r="AD577" i="3"/>
  <c r="R577" i="3"/>
  <c r="Q577" i="3"/>
  <c r="AE576" i="3"/>
  <c r="AD576" i="3"/>
  <c r="R576" i="3"/>
  <c r="Q576" i="3"/>
  <c r="AE575" i="3"/>
  <c r="AD575" i="3"/>
  <c r="R575" i="3"/>
  <c r="Q575" i="3"/>
  <c r="AE574" i="3"/>
  <c r="AD574" i="3"/>
  <c r="R574" i="3"/>
  <c r="Q574" i="3"/>
  <c r="AE573" i="3"/>
  <c r="AD573" i="3"/>
  <c r="R573" i="3"/>
  <c r="Q573" i="3"/>
  <c r="AE572" i="3"/>
  <c r="AD572" i="3"/>
  <c r="R572" i="3"/>
  <c r="Q572" i="3"/>
  <c r="AE571" i="3"/>
  <c r="AD571" i="3"/>
  <c r="R571" i="3"/>
  <c r="Q571" i="3"/>
  <c r="AE570" i="3"/>
  <c r="AD570" i="3"/>
  <c r="R570" i="3"/>
  <c r="Q570" i="3"/>
  <c r="AE569" i="3"/>
  <c r="AD569" i="3"/>
  <c r="R569" i="3"/>
  <c r="Q569" i="3"/>
  <c r="AE568" i="3"/>
  <c r="AD568" i="3"/>
  <c r="R568" i="3"/>
  <c r="Q568" i="3"/>
  <c r="AE567" i="3"/>
  <c r="AD567" i="3"/>
  <c r="R567" i="3"/>
  <c r="Q567" i="3"/>
  <c r="AE566" i="3"/>
  <c r="AD566" i="3"/>
  <c r="R566" i="3"/>
  <c r="Q566" i="3"/>
  <c r="AE565" i="3"/>
  <c r="AD565" i="3"/>
  <c r="R565" i="3"/>
  <c r="Q565" i="3"/>
  <c r="AE564" i="3"/>
  <c r="AD564" i="3"/>
  <c r="R564" i="3"/>
  <c r="Q564" i="3"/>
  <c r="AE563" i="3"/>
  <c r="AD563" i="3"/>
  <c r="R563" i="3"/>
  <c r="Q563" i="3"/>
  <c r="AE562" i="3"/>
  <c r="AD562" i="3"/>
  <c r="R562" i="3"/>
  <c r="Q562" i="3"/>
  <c r="AE561" i="3"/>
  <c r="AD561" i="3"/>
  <c r="R561" i="3"/>
  <c r="Q561" i="3"/>
  <c r="AE560" i="3"/>
  <c r="AD560" i="3"/>
  <c r="R560" i="3"/>
  <c r="Q560" i="3"/>
  <c r="AE559" i="3"/>
  <c r="AD559" i="3"/>
  <c r="R559" i="3"/>
  <c r="Q559" i="3"/>
  <c r="AE558" i="3"/>
  <c r="AD558" i="3"/>
  <c r="R558" i="3"/>
  <c r="Q558" i="3"/>
  <c r="AH557" i="3"/>
  <c r="AE557" i="3"/>
  <c r="AD557" i="3"/>
  <c r="R557" i="3"/>
  <c r="Q557" i="3"/>
  <c r="AE556" i="3"/>
  <c r="AD556" i="3"/>
  <c r="R556" i="3"/>
  <c r="Q556" i="3"/>
  <c r="AE555" i="3"/>
  <c r="AD555" i="3"/>
  <c r="R555" i="3"/>
  <c r="Q555" i="3"/>
  <c r="AE554" i="3"/>
  <c r="AD554" i="3"/>
  <c r="R554" i="3"/>
  <c r="Q554" i="3"/>
  <c r="AE553" i="3"/>
  <c r="AD553" i="3"/>
  <c r="R553" i="3"/>
  <c r="Q553" i="3"/>
  <c r="AE552" i="3"/>
  <c r="AD552" i="3"/>
  <c r="R552" i="3"/>
  <c r="Q552" i="3"/>
  <c r="AK551" i="3"/>
  <c r="AK557" i="3" s="1"/>
  <c r="AJ551" i="3"/>
  <c r="AJ557" i="3" s="1"/>
  <c r="AI551" i="3"/>
  <c r="AI557" i="3" s="1"/>
  <c r="AH551" i="3"/>
  <c r="AE551" i="3"/>
  <c r="AD551" i="3"/>
  <c r="R551" i="3"/>
  <c r="Q551" i="3"/>
  <c r="AO550" i="3"/>
  <c r="AM550" i="3"/>
  <c r="AK550" i="3"/>
  <c r="AJ550" i="3"/>
  <c r="AI550" i="3"/>
  <c r="AH550" i="3"/>
  <c r="AE550" i="3"/>
  <c r="AD550" i="3"/>
  <c r="R550" i="3"/>
  <c r="Q550" i="3"/>
  <c r="AK549" i="3"/>
  <c r="AJ549" i="3"/>
  <c r="AM549" i="3" s="1"/>
  <c r="AI549" i="3"/>
  <c r="AO549" i="3" s="1"/>
  <c r="AH549" i="3"/>
  <c r="AE549" i="3"/>
  <c r="AD549" i="3"/>
  <c r="R549" i="3"/>
  <c r="Q549" i="3"/>
  <c r="AM548" i="3"/>
  <c r="AK548" i="3"/>
  <c r="AJ548" i="3"/>
  <c r="AI548" i="3"/>
  <c r="AH548" i="3"/>
  <c r="AE548" i="3"/>
  <c r="AD548" i="3"/>
  <c r="R548" i="3"/>
  <c r="Q548" i="3"/>
  <c r="AK547" i="3"/>
  <c r="AO547" i="3" s="1"/>
  <c r="AJ547" i="3"/>
  <c r="AI547" i="3"/>
  <c r="AH547" i="3"/>
  <c r="AM547" i="3" s="1"/>
  <c r="AE547" i="3"/>
  <c r="AD547" i="3"/>
  <c r="R547" i="3"/>
  <c r="Q547" i="3"/>
  <c r="AK546" i="3"/>
  <c r="AJ546" i="3"/>
  <c r="AI546" i="3"/>
  <c r="AH546" i="3"/>
  <c r="AO546" i="3" s="1"/>
  <c r="AE546" i="3"/>
  <c r="AD546" i="3"/>
  <c r="R546" i="3"/>
  <c r="Q546" i="3"/>
  <c r="AK545" i="3"/>
  <c r="AJ545" i="3"/>
  <c r="AM545" i="3" s="1"/>
  <c r="AI545" i="3"/>
  <c r="AO545" i="3" s="1"/>
  <c r="AH545" i="3"/>
  <c r="AE545" i="3"/>
  <c r="AD545" i="3"/>
  <c r="R545" i="3"/>
  <c r="Q545" i="3"/>
  <c r="AK544" i="3"/>
  <c r="AJ544" i="3"/>
  <c r="AI544" i="3"/>
  <c r="AH544" i="3"/>
  <c r="AM544" i="3" s="1"/>
  <c r="AE544" i="3"/>
  <c r="AD544" i="3"/>
  <c r="R544" i="3"/>
  <c r="Q544" i="3"/>
  <c r="AK543" i="3"/>
  <c r="AO543" i="3" s="1"/>
  <c r="AJ543" i="3"/>
  <c r="AI543" i="3"/>
  <c r="AH543" i="3"/>
  <c r="AE543" i="3"/>
  <c r="AD543" i="3"/>
  <c r="R543" i="3"/>
  <c r="Q543" i="3"/>
  <c r="AO542" i="3"/>
  <c r="AM542" i="3"/>
  <c r="AK542" i="3"/>
  <c r="AJ542" i="3"/>
  <c r="AI542" i="3"/>
  <c r="AH542" i="3"/>
  <c r="AE542" i="3"/>
  <c r="AD542" i="3"/>
  <c r="R542" i="3"/>
  <c r="Q542" i="3"/>
  <c r="AK541" i="3"/>
  <c r="AJ541" i="3"/>
  <c r="AM541" i="3" s="1"/>
  <c r="AI541" i="3"/>
  <c r="AO541" i="3" s="1"/>
  <c r="AH541" i="3"/>
  <c r="AE541" i="3"/>
  <c r="AD541" i="3"/>
  <c r="R541" i="3"/>
  <c r="Q541" i="3"/>
  <c r="AE540" i="3"/>
  <c r="AD540" i="3"/>
  <c r="R540" i="3"/>
  <c r="Q540" i="3"/>
  <c r="AE539" i="3"/>
  <c r="AD539" i="3"/>
  <c r="R539" i="3"/>
  <c r="Q539" i="3"/>
  <c r="AE538" i="3"/>
  <c r="AD538" i="3"/>
  <c r="R538" i="3"/>
  <c r="Q538" i="3"/>
  <c r="AE537" i="3"/>
  <c r="AD537" i="3"/>
  <c r="R537" i="3"/>
  <c r="Q537" i="3"/>
  <c r="AR536" i="3"/>
  <c r="AQ536" i="3"/>
  <c r="AP536" i="3"/>
  <c r="AO536" i="3"/>
  <c r="AE536" i="3"/>
  <c r="AD536" i="3"/>
  <c r="R536" i="3"/>
  <c r="Q536" i="3"/>
  <c r="AE535" i="3"/>
  <c r="AD535" i="3"/>
  <c r="R535" i="3"/>
  <c r="Q535" i="3"/>
  <c r="AE534" i="3"/>
  <c r="AD534" i="3"/>
  <c r="R534" i="3"/>
  <c r="Q534" i="3"/>
  <c r="AE533" i="3"/>
  <c r="AD533" i="3"/>
  <c r="R533" i="3"/>
  <c r="Q533" i="3"/>
  <c r="AE532" i="3"/>
  <c r="AD532" i="3"/>
  <c r="R532" i="3"/>
  <c r="Q532" i="3"/>
  <c r="AE531" i="3"/>
  <c r="AD531" i="3"/>
  <c r="R531" i="3"/>
  <c r="Q531" i="3"/>
  <c r="AE530" i="3"/>
  <c r="AD530" i="3"/>
  <c r="R530" i="3"/>
  <c r="Q530" i="3"/>
  <c r="AE529" i="3"/>
  <c r="AD529" i="3"/>
  <c r="R529" i="3"/>
  <c r="Q529" i="3"/>
  <c r="AE528" i="3"/>
  <c r="AD528" i="3"/>
  <c r="R528" i="3"/>
  <c r="Q528" i="3"/>
  <c r="AE527" i="3"/>
  <c r="AD527" i="3"/>
  <c r="R527" i="3"/>
  <c r="Q527" i="3"/>
  <c r="AE526" i="3"/>
  <c r="AD526" i="3"/>
  <c r="R526" i="3"/>
  <c r="Q526" i="3"/>
  <c r="AE525" i="3"/>
  <c r="AD525" i="3"/>
  <c r="R525" i="3"/>
  <c r="Q525" i="3"/>
  <c r="AE524" i="3"/>
  <c r="AD524" i="3"/>
  <c r="R524" i="3"/>
  <c r="Q524" i="3"/>
  <c r="AE523" i="3"/>
  <c r="AD523" i="3"/>
  <c r="R523" i="3"/>
  <c r="Q523" i="3"/>
  <c r="AE522" i="3"/>
  <c r="AD522" i="3"/>
  <c r="R522" i="3"/>
  <c r="Q522" i="3"/>
  <c r="AE521" i="3"/>
  <c r="AD521" i="3"/>
  <c r="R521" i="3"/>
  <c r="Q521" i="3"/>
  <c r="AE520" i="3"/>
  <c r="AD520" i="3"/>
  <c r="R520" i="3"/>
  <c r="Q520" i="3"/>
  <c r="AE519" i="3"/>
  <c r="AD519" i="3"/>
  <c r="R519" i="3"/>
  <c r="Q519" i="3"/>
  <c r="AE518" i="3"/>
  <c r="AD518" i="3"/>
  <c r="R518" i="3"/>
  <c r="Q518" i="3"/>
  <c r="AE517" i="3"/>
  <c r="AD517" i="3"/>
  <c r="R517" i="3"/>
  <c r="Q517" i="3"/>
  <c r="AJ516" i="3"/>
  <c r="AE516" i="3"/>
  <c r="AD516" i="3"/>
  <c r="R516" i="3"/>
  <c r="Q516" i="3"/>
  <c r="AE515" i="3"/>
  <c r="AD515" i="3"/>
  <c r="R515" i="3"/>
  <c r="Q515" i="3"/>
  <c r="AE514" i="3"/>
  <c r="AD514" i="3"/>
  <c r="R514" i="3"/>
  <c r="Q514" i="3"/>
  <c r="AE513" i="3"/>
  <c r="AD513" i="3"/>
  <c r="R513" i="3"/>
  <c r="Q513" i="3"/>
  <c r="AE512" i="3"/>
  <c r="AD512" i="3"/>
  <c r="R512" i="3"/>
  <c r="Q512" i="3"/>
  <c r="AE511" i="3"/>
  <c r="AD511" i="3"/>
  <c r="R511" i="3"/>
  <c r="Q511" i="3"/>
  <c r="AM510" i="3"/>
  <c r="AK510" i="3"/>
  <c r="AK516" i="3" s="1"/>
  <c r="AJ510" i="3"/>
  <c r="AI510" i="3"/>
  <c r="AH510" i="3"/>
  <c r="AH516" i="3" s="1"/>
  <c r="AE510" i="3"/>
  <c r="AD510" i="3"/>
  <c r="R510" i="3"/>
  <c r="Q510" i="3"/>
  <c r="AK509" i="3"/>
  <c r="AO509" i="3" s="1"/>
  <c r="AJ509" i="3"/>
  <c r="AI509" i="3"/>
  <c r="AH509" i="3"/>
  <c r="AE509" i="3"/>
  <c r="AD509" i="3"/>
  <c r="R509" i="3"/>
  <c r="Q509" i="3"/>
  <c r="AO508" i="3"/>
  <c r="AK508" i="3"/>
  <c r="AJ508" i="3"/>
  <c r="AI508" i="3"/>
  <c r="AH508" i="3"/>
  <c r="AM508" i="3" s="1"/>
  <c r="AE508" i="3"/>
  <c r="AD508" i="3"/>
  <c r="R508" i="3"/>
  <c r="Q508" i="3"/>
  <c r="AK507" i="3"/>
  <c r="AJ507" i="3"/>
  <c r="AM507" i="3" s="1"/>
  <c r="AI507" i="3"/>
  <c r="AO507" i="3" s="1"/>
  <c r="AH507" i="3"/>
  <c r="AE507" i="3"/>
  <c r="AD507" i="3"/>
  <c r="R507" i="3"/>
  <c r="Q507" i="3"/>
  <c r="AK506" i="3"/>
  <c r="AJ506" i="3"/>
  <c r="AI506" i="3"/>
  <c r="AH506" i="3"/>
  <c r="AM506" i="3" s="1"/>
  <c r="AE506" i="3"/>
  <c r="AD506" i="3"/>
  <c r="R506" i="3"/>
  <c r="Q506" i="3"/>
  <c r="AK505" i="3"/>
  <c r="AO505" i="3" s="1"/>
  <c r="AJ505" i="3"/>
  <c r="AI505" i="3"/>
  <c r="AH505" i="3"/>
  <c r="AM505" i="3" s="1"/>
  <c r="AE505" i="3"/>
  <c r="AD505" i="3"/>
  <c r="R505" i="3"/>
  <c r="Q505" i="3"/>
  <c r="AO504" i="3"/>
  <c r="AM504" i="3"/>
  <c r="AK504" i="3"/>
  <c r="AJ504" i="3"/>
  <c r="AI504" i="3"/>
  <c r="AH504" i="3"/>
  <c r="AE504" i="3"/>
  <c r="AD504" i="3"/>
  <c r="R504" i="3"/>
  <c r="Q504" i="3"/>
  <c r="AK503" i="3"/>
  <c r="AJ503" i="3"/>
  <c r="AM503" i="3" s="1"/>
  <c r="AI503" i="3"/>
  <c r="AO503" i="3" s="1"/>
  <c r="AH503" i="3"/>
  <c r="AE503" i="3"/>
  <c r="AD503" i="3"/>
  <c r="R503" i="3"/>
  <c r="Q503" i="3"/>
  <c r="AM502" i="3"/>
  <c r="AK502" i="3"/>
  <c r="AJ502" i="3"/>
  <c r="AI502" i="3"/>
  <c r="AH502" i="3"/>
  <c r="AE502" i="3"/>
  <c r="AD502" i="3"/>
  <c r="R502" i="3"/>
  <c r="Q502" i="3"/>
  <c r="AK501" i="3"/>
  <c r="AO501" i="3" s="1"/>
  <c r="AJ501" i="3"/>
  <c r="AI501" i="3"/>
  <c r="AH501" i="3"/>
  <c r="AE501" i="3"/>
  <c r="AD501" i="3"/>
  <c r="R501" i="3"/>
  <c r="Q501" i="3"/>
  <c r="AO500" i="3"/>
  <c r="AK500" i="3"/>
  <c r="AJ500" i="3"/>
  <c r="AI500" i="3"/>
  <c r="AH500" i="3"/>
  <c r="AM500" i="3" s="1"/>
  <c r="AE500" i="3"/>
  <c r="AD500" i="3"/>
  <c r="R500" i="3"/>
  <c r="Q500" i="3"/>
  <c r="AE499" i="3"/>
  <c r="AD499" i="3"/>
  <c r="R499" i="3"/>
  <c r="Q499" i="3"/>
  <c r="AE498" i="3"/>
  <c r="AD498" i="3"/>
  <c r="R498" i="3"/>
  <c r="Q498" i="3"/>
  <c r="AE497" i="3"/>
  <c r="AD497" i="3"/>
  <c r="R497" i="3"/>
  <c r="Q497" i="3"/>
  <c r="AE496" i="3"/>
  <c r="AD496" i="3"/>
  <c r="R496" i="3"/>
  <c r="Q496" i="3"/>
  <c r="AR495" i="3"/>
  <c r="AQ495" i="3"/>
  <c r="AP495" i="3"/>
  <c r="AO495" i="3"/>
  <c r="AE495" i="3"/>
  <c r="AD495" i="3"/>
  <c r="R495" i="3"/>
  <c r="Q495" i="3"/>
  <c r="AE494" i="3"/>
  <c r="AD494" i="3"/>
  <c r="R494" i="3"/>
  <c r="Q494" i="3"/>
  <c r="AE493" i="3"/>
  <c r="AD493" i="3"/>
  <c r="R493" i="3"/>
  <c r="Q493" i="3"/>
  <c r="AE492" i="3"/>
  <c r="AD492" i="3"/>
  <c r="R492" i="3"/>
  <c r="Q492" i="3"/>
  <c r="AE491" i="3"/>
  <c r="AD491" i="3"/>
  <c r="R491" i="3"/>
  <c r="Q491" i="3"/>
  <c r="AE490" i="3"/>
  <c r="AD490" i="3"/>
  <c r="R490" i="3"/>
  <c r="Q490" i="3"/>
  <c r="AE489" i="3"/>
  <c r="AD489" i="3"/>
  <c r="R489" i="3"/>
  <c r="Q489" i="3"/>
  <c r="AE488" i="3"/>
  <c r="AD488" i="3"/>
  <c r="R488" i="3"/>
  <c r="Q488" i="3"/>
  <c r="AE487" i="3"/>
  <c r="AD487" i="3"/>
  <c r="R487" i="3"/>
  <c r="Q487" i="3"/>
  <c r="AE486" i="3"/>
  <c r="AD486" i="3"/>
  <c r="R486" i="3"/>
  <c r="Q486" i="3"/>
  <c r="AE485" i="3"/>
  <c r="AD485" i="3"/>
  <c r="R485" i="3"/>
  <c r="Q485" i="3"/>
  <c r="AE484" i="3"/>
  <c r="AD484" i="3"/>
  <c r="R484" i="3"/>
  <c r="Q484" i="3"/>
  <c r="AE483" i="3"/>
  <c r="AD483" i="3"/>
  <c r="R483" i="3"/>
  <c r="Q483" i="3"/>
  <c r="AE482" i="3"/>
  <c r="AD482" i="3"/>
  <c r="R482" i="3"/>
  <c r="Q482" i="3"/>
  <c r="AE481" i="3"/>
  <c r="AD481" i="3"/>
  <c r="R481" i="3"/>
  <c r="Q481" i="3"/>
  <c r="AE480" i="3"/>
  <c r="AD480" i="3"/>
  <c r="R480" i="3"/>
  <c r="Q480" i="3"/>
  <c r="AE479" i="3"/>
  <c r="AD479" i="3"/>
  <c r="R479" i="3"/>
  <c r="Q479" i="3"/>
  <c r="AE478" i="3"/>
  <c r="AD478" i="3"/>
  <c r="R478" i="3"/>
  <c r="Q478" i="3"/>
  <c r="AE477" i="3"/>
  <c r="AD477" i="3"/>
  <c r="R477" i="3"/>
  <c r="Q477" i="3"/>
  <c r="AE476" i="3"/>
  <c r="AD476" i="3"/>
  <c r="R476" i="3"/>
  <c r="Q476" i="3"/>
  <c r="AK475" i="3"/>
  <c r="AI475" i="3"/>
  <c r="AH475" i="3"/>
  <c r="AE475" i="3"/>
  <c r="AD475" i="3"/>
  <c r="R475" i="3"/>
  <c r="Q475" i="3"/>
  <c r="AE474" i="3"/>
  <c r="AD474" i="3"/>
  <c r="R474" i="3"/>
  <c r="Q474" i="3"/>
  <c r="AE473" i="3"/>
  <c r="AD473" i="3"/>
  <c r="R473" i="3"/>
  <c r="Q473" i="3"/>
  <c r="AE472" i="3"/>
  <c r="AD472" i="3"/>
  <c r="R472" i="3"/>
  <c r="Q472" i="3"/>
  <c r="AE471" i="3"/>
  <c r="AD471" i="3"/>
  <c r="R471" i="3"/>
  <c r="Q471" i="3"/>
  <c r="AE470" i="3"/>
  <c r="AD470" i="3"/>
  <c r="R470" i="3"/>
  <c r="Q470" i="3"/>
  <c r="AM469" i="3"/>
  <c r="AK469" i="3"/>
  <c r="AJ469" i="3"/>
  <c r="AJ475" i="3" s="1"/>
  <c r="AI469" i="3"/>
  <c r="AO469" i="3" s="1"/>
  <c r="AH469" i="3"/>
  <c r="AE469" i="3"/>
  <c r="AD469" i="3"/>
  <c r="R469" i="3"/>
  <c r="Q469" i="3"/>
  <c r="AK468" i="3"/>
  <c r="AJ468" i="3"/>
  <c r="AI468" i="3"/>
  <c r="AH468" i="3"/>
  <c r="AM468" i="3" s="1"/>
  <c r="AE468" i="3"/>
  <c r="AD468" i="3"/>
  <c r="R468" i="3"/>
  <c r="Q468" i="3"/>
  <c r="AK467" i="3"/>
  <c r="AO467" i="3" s="1"/>
  <c r="AJ467" i="3"/>
  <c r="AI467" i="3"/>
  <c r="AH467" i="3"/>
  <c r="AM467" i="3" s="1"/>
  <c r="AE467" i="3"/>
  <c r="AD467" i="3"/>
  <c r="R467" i="3"/>
  <c r="Q467" i="3"/>
  <c r="AO466" i="3"/>
  <c r="AM466" i="3"/>
  <c r="AK466" i="3"/>
  <c r="AJ466" i="3"/>
  <c r="AI466" i="3"/>
  <c r="AH466" i="3"/>
  <c r="AE466" i="3"/>
  <c r="AD466" i="3"/>
  <c r="R466" i="3"/>
  <c r="Q466" i="3"/>
  <c r="AM465" i="3"/>
  <c r="AK465" i="3"/>
  <c r="AJ465" i="3"/>
  <c r="AI465" i="3"/>
  <c r="AH465" i="3"/>
  <c r="AE465" i="3"/>
  <c r="AD465" i="3"/>
  <c r="R465" i="3"/>
  <c r="Q465" i="3"/>
  <c r="AM464" i="3"/>
  <c r="AK464" i="3"/>
  <c r="AJ464" i="3"/>
  <c r="AI464" i="3"/>
  <c r="AH464" i="3"/>
  <c r="AE464" i="3"/>
  <c r="AD464" i="3"/>
  <c r="R464" i="3"/>
  <c r="Q464" i="3"/>
  <c r="AO463" i="3"/>
  <c r="AK463" i="3"/>
  <c r="AJ463" i="3"/>
  <c r="AI463" i="3"/>
  <c r="AH463" i="3"/>
  <c r="AM463" i="3" s="1"/>
  <c r="AE463" i="3"/>
  <c r="AD463" i="3"/>
  <c r="R463" i="3"/>
  <c r="Q463" i="3"/>
  <c r="AK462" i="3"/>
  <c r="AJ462" i="3"/>
  <c r="AI462" i="3"/>
  <c r="AH462" i="3"/>
  <c r="AO462" i="3" s="1"/>
  <c r="AE462" i="3"/>
  <c r="AD462" i="3"/>
  <c r="R462" i="3"/>
  <c r="Q462" i="3"/>
  <c r="AM461" i="3"/>
  <c r="AK461" i="3"/>
  <c r="AJ461" i="3"/>
  <c r="AI461" i="3"/>
  <c r="AO461" i="3" s="1"/>
  <c r="AH461" i="3"/>
  <c r="AE461" i="3"/>
  <c r="AD461" i="3"/>
  <c r="R461" i="3"/>
  <c r="Q461" i="3"/>
  <c r="AK460" i="3"/>
  <c r="AJ460" i="3"/>
  <c r="AI460" i="3"/>
  <c r="AH460" i="3"/>
  <c r="AM460" i="3" s="1"/>
  <c r="AE460" i="3"/>
  <c r="AD460" i="3"/>
  <c r="R460" i="3"/>
  <c r="Q460" i="3"/>
  <c r="AK459" i="3"/>
  <c r="AO459" i="3" s="1"/>
  <c r="AJ459" i="3"/>
  <c r="AI459" i="3"/>
  <c r="AH459" i="3"/>
  <c r="AM459" i="3" s="1"/>
  <c r="AE459" i="3"/>
  <c r="AD459" i="3"/>
  <c r="R459" i="3"/>
  <c r="Q459" i="3"/>
  <c r="AE458" i="3"/>
  <c r="AD458" i="3"/>
  <c r="R458" i="3"/>
  <c r="Q458" i="3"/>
  <c r="AE457" i="3"/>
  <c r="AD457" i="3"/>
  <c r="R457" i="3"/>
  <c r="Q457" i="3"/>
  <c r="AE456" i="3"/>
  <c r="AD456" i="3"/>
  <c r="R456" i="3"/>
  <c r="Q456" i="3"/>
  <c r="AE455" i="3"/>
  <c r="AD455" i="3"/>
  <c r="R455" i="3"/>
  <c r="Q455" i="3"/>
  <c r="AR454" i="3"/>
  <c r="AQ454" i="3"/>
  <c r="AP454" i="3"/>
  <c r="AO454" i="3"/>
  <c r="AE454" i="3"/>
  <c r="AD454" i="3"/>
  <c r="R454" i="3"/>
  <c r="Q454" i="3"/>
  <c r="AE453" i="3"/>
  <c r="AD453" i="3"/>
  <c r="R453" i="3"/>
  <c r="Q453" i="3"/>
  <c r="AE452" i="3"/>
  <c r="AD452" i="3"/>
  <c r="R452" i="3"/>
  <c r="Q452" i="3"/>
  <c r="AE451" i="3"/>
  <c r="AD451" i="3"/>
  <c r="R451" i="3"/>
  <c r="Q451" i="3"/>
  <c r="AE450" i="3"/>
  <c r="AD450" i="3"/>
  <c r="R450" i="3"/>
  <c r="Q450" i="3"/>
  <c r="AE449" i="3"/>
  <c r="AD449" i="3"/>
  <c r="R449" i="3"/>
  <c r="Q449" i="3"/>
  <c r="AE448" i="3"/>
  <c r="AD448" i="3"/>
  <c r="R448" i="3"/>
  <c r="Q448" i="3"/>
  <c r="AE447" i="3"/>
  <c r="AD447" i="3"/>
  <c r="R447" i="3"/>
  <c r="Q447" i="3"/>
  <c r="AE446" i="3"/>
  <c r="AD446" i="3"/>
  <c r="R446" i="3"/>
  <c r="Q446" i="3"/>
  <c r="AE445" i="3"/>
  <c r="AD445" i="3"/>
  <c r="R445" i="3"/>
  <c r="Q445" i="3"/>
  <c r="AE444" i="3"/>
  <c r="AD444" i="3"/>
  <c r="R444" i="3"/>
  <c r="Q444" i="3"/>
  <c r="AE443" i="3"/>
  <c r="AD443" i="3"/>
  <c r="R443" i="3"/>
  <c r="Q443" i="3"/>
  <c r="AE442" i="3"/>
  <c r="AD442" i="3"/>
  <c r="R442" i="3"/>
  <c r="Q442" i="3"/>
  <c r="AE441" i="3"/>
  <c r="AD441" i="3"/>
  <c r="R441" i="3"/>
  <c r="Q441" i="3"/>
  <c r="AE440" i="3"/>
  <c r="AD440" i="3"/>
  <c r="R440" i="3"/>
  <c r="Q440" i="3"/>
  <c r="AE439" i="3"/>
  <c r="AD439" i="3"/>
  <c r="R439" i="3"/>
  <c r="Q439" i="3"/>
  <c r="AE438" i="3"/>
  <c r="AD438" i="3"/>
  <c r="R438" i="3"/>
  <c r="Q438" i="3"/>
  <c r="AE437" i="3"/>
  <c r="AD437" i="3"/>
  <c r="R437" i="3"/>
  <c r="Q437" i="3"/>
  <c r="AE436" i="3"/>
  <c r="AD436" i="3"/>
  <c r="R436" i="3"/>
  <c r="Q436" i="3"/>
  <c r="AE435" i="3"/>
  <c r="AD435" i="3"/>
  <c r="R435" i="3"/>
  <c r="Q435" i="3"/>
  <c r="AK434" i="3"/>
  <c r="AJ434" i="3"/>
  <c r="AI434" i="3"/>
  <c r="AE434" i="3"/>
  <c r="AD434" i="3"/>
  <c r="R434" i="3"/>
  <c r="Q434" i="3"/>
  <c r="AE433" i="3"/>
  <c r="AD433" i="3"/>
  <c r="R433" i="3"/>
  <c r="Q433" i="3"/>
  <c r="AE432" i="3"/>
  <c r="AD432" i="3"/>
  <c r="R432" i="3"/>
  <c r="Q432" i="3"/>
  <c r="AE431" i="3"/>
  <c r="AD431" i="3"/>
  <c r="R431" i="3"/>
  <c r="Q431" i="3"/>
  <c r="AE430" i="3"/>
  <c r="AD430" i="3"/>
  <c r="R430" i="3"/>
  <c r="Q430" i="3"/>
  <c r="AE429" i="3"/>
  <c r="AD429" i="3"/>
  <c r="R429" i="3"/>
  <c r="Q429" i="3"/>
  <c r="AM428" i="3"/>
  <c r="AK428" i="3"/>
  <c r="AJ428" i="3"/>
  <c r="AI428" i="3"/>
  <c r="AH428" i="3"/>
  <c r="AH434" i="3" s="1"/>
  <c r="AE428" i="3"/>
  <c r="AD428" i="3"/>
  <c r="R428" i="3"/>
  <c r="Q428" i="3"/>
  <c r="AM427" i="3"/>
  <c r="AK427" i="3"/>
  <c r="AJ427" i="3"/>
  <c r="AI427" i="3"/>
  <c r="AO427" i="3" s="1"/>
  <c r="AH427" i="3"/>
  <c r="AE427" i="3"/>
  <c r="AD427" i="3"/>
  <c r="R427" i="3"/>
  <c r="Q427" i="3"/>
  <c r="AM426" i="3"/>
  <c r="AK426" i="3"/>
  <c r="AJ426" i="3"/>
  <c r="AI426" i="3"/>
  <c r="AH426" i="3"/>
  <c r="AE426" i="3"/>
  <c r="AD426" i="3"/>
  <c r="R426" i="3"/>
  <c r="Q426" i="3"/>
  <c r="AK425" i="3"/>
  <c r="AO425" i="3" s="1"/>
  <c r="AJ425" i="3"/>
  <c r="AI425" i="3"/>
  <c r="AH425" i="3"/>
  <c r="AM425" i="3" s="1"/>
  <c r="AE425" i="3"/>
  <c r="AD425" i="3"/>
  <c r="R425" i="3"/>
  <c r="Q425" i="3"/>
  <c r="AK424" i="3"/>
  <c r="AJ424" i="3"/>
  <c r="AI424" i="3"/>
  <c r="AH424" i="3"/>
  <c r="AO424" i="3" s="1"/>
  <c r="AE424" i="3"/>
  <c r="AD424" i="3"/>
  <c r="R424" i="3"/>
  <c r="Q424" i="3"/>
  <c r="AM423" i="3"/>
  <c r="AK423" i="3"/>
  <c r="AJ423" i="3"/>
  <c r="AI423" i="3"/>
  <c r="AO423" i="3" s="1"/>
  <c r="AH423" i="3"/>
  <c r="AE423" i="3"/>
  <c r="AD423" i="3"/>
  <c r="R423" i="3"/>
  <c r="Q423" i="3"/>
  <c r="AM422" i="3"/>
  <c r="AK422" i="3"/>
  <c r="AJ422" i="3"/>
  <c r="AI422" i="3"/>
  <c r="AO422" i="3" s="1"/>
  <c r="AH422" i="3"/>
  <c r="AE422" i="3"/>
  <c r="AD422" i="3"/>
  <c r="R422" i="3"/>
  <c r="Q422" i="3"/>
  <c r="AK421" i="3"/>
  <c r="AO421" i="3" s="1"/>
  <c r="AJ421" i="3"/>
  <c r="AI421" i="3"/>
  <c r="AH421" i="3"/>
  <c r="AE421" i="3"/>
  <c r="AD421" i="3"/>
  <c r="R421" i="3"/>
  <c r="Q421" i="3"/>
  <c r="AO420" i="3"/>
  <c r="AM420" i="3"/>
  <c r="AK420" i="3"/>
  <c r="AJ420" i="3"/>
  <c r="AI420" i="3"/>
  <c r="AH420" i="3"/>
  <c r="AE420" i="3"/>
  <c r="AD420" i="3"/>
  <c r="R420" i="3"/>
  <c r="Q420" i="3"/>
  <c r="AK419" i="3"/>
  <c r="AJ419" i="3"/>
  <c r="AM419" i="3" s="1"/>
  <c r="AI419" i="3"/>
  <c r="AH419" i="3"/>
  <c r="AE419" i="3"/>
  <c r="AD419" i="3"/>
  <c r="R419" i="3"/>
  <c r="Q419" i="3"/>
  <c r="AK418" i="3"/>
  <c r="AJ418" i="3"/>
  <c r="AI418" i="3"/>
  <c r="AO418" i="3" s="1"/>
  <c r="AH418" i="3"/>
  <c r="AM418" i="3" s="1"/>
  <c r="AE418" i="3"/>
  <c r="AD418" i="3"/>
  <c r="R418" i="3"/>
  <c r="Q418" i="3"/>
  <c r="AE417" i="3"/>
  <c r="AD417" i="3"/>
  <c r="R417" i="3"/>
  <c r="Q417" i="3"/>
  <c r="AE416" i="3"/>
  <c r="AD416" i="3"/>
  <c r="R416" i="3"/>
  <c r="Q416" i="3"/>
  <c r="AE415" i="3"/>
  <c r="AD415" i="3"/>
  <c r="R415" i="3"/>
  <c r="Q415" i="3"/>
  <c r="AE414" i="3"/>
  <c r="AD414" i="3"/>
  <c r="R414" i="3"/>
  <c r="Q414" i="3"/>
  <c r="AR413" i="3"/>
  <c r="AQ413" i="3"/>
  <c r="AP413" i="3"/>
  <c r="AO413" i="3"/>
  <c r="AE413" i="3"/>
  <c r="AD413" i="3"/>
  <c r="R413" i="3"/>
  <c r="Q413" i="3"/>
  <c r="AE412" i="3"/>
  <c r="AD412" i="3"/>
  <c r="R412" i="3"/>
  <c r="Q412" i="3"/>
  <c r="AE411" i="3"/>
  <c r="AD411" i="3"/>
  <c r="R411" i="3"/>
  <c r="Q411" i="3"/>
  <c r="AE410" i="3"/>
  <c r="AD410" i="3"/>
  <c r="R410" i="3"/>
  <c r="Q410" i="3"/>
  <c r="AE409" i="3"/>
  <c r="AD409" i="3"/>
  <c r="R409" i="3"/>
  <c r="Q409" i="3"/>
  <c r="AE408" i="3"/>
  <c r="AD408" i="3"/>
  <c r="R408" i="3"/>
  <c r="Q408" i="3"/>
  <c r="AE407" i="3"/>
  <c r="AD407" i="3"/>
  <c r="R407" i="3"/>
  <c r="Q407" i="3"/>
  <c r="AE406" i="3"/>
  <c r="AD406" i="3"/>
  <c r="R406" i="3"/>
  <c r="Q406" i="3"/>
  <c r="AE405" i="3"/>
  <c r="AD405" i="3"/>
  <c r="R405" i="3"/>
  <c r="Q405" i="3"/>
  <c r="AE404" i="3"/>
  <c r="AD404" i="3"/>
  <c r="R404" i="3"/>
  <c r="Q404" i="3"/>
  <c r="AE403" i="3"/>
  <c r="AD403" i="3"/>
  <c r="R403" i="3"/>
  <c r="Q403" i="3"/>
  <c r="AE402" i="3"/>
  <c r="AD402" i="3"/>
  <c r="R402" i="3"/>
  <c r="Q402" i="3"/>
  <c r="AE401" i="3"/>
  <c r="AD401" i="3"/>
  <c r="R401" i="3"/>
  <c r="Q401" i="3"/>
  <c r="AE400" i="3"/>
  <c r="AD400" i="3"/>
  <c r="R400" i="3"/>
  <c r="Q400" i="3"/>
  <c r="AE399" i="3"/>
  <c r="AD399" i="3"/>
  <c r="R399" i="3"/>
  <c r="Q399" i="3"/>
  <c r="AE398" i="3"/>
  <c r="AD398" i="3"/>
  <c r="R398" i="3"/>
  <c r="Q398" i="3"/>
  <c r="AE397" i="3"/>
  <c r="AD397" i="3"/>
  <c r="R397" i="3"/>
  <c r="Q397" i="3"/>
  <c r="AE396" i="3"/>
  <c r="AD396" i="3"/>
  <c r="R396" i="3"/>
  <c r="Q396" i="3"/>
  <c r="AE395" i="3"/>
  <c r="AD395" i="3"/>
  <c r="R395" i="3"/>
  <c r="Q395" i="3"/>
  <c r="AE394" i="3"/>
  <c r="AD394" i="3"/>
  <c r="R394" i="3"/>
  <c r="Q394" i="3"/>
  <c r="AI393" i="3"/>
  <c r="AH393" i="3"/>
  <c r="AE393" i="3"/>
  <c r="AD393" i="3"/>
  <c r="R393" i="3"/>
  <c r="Q393" i="3"/>
  <c r="AE392" i="3"/>
  <c r="AD392" i="3"/>
  <c r="R392" i="3"/>
  <c r="Q392" i="3"/>
  <c r="AE391" i="3"/>
  <c r="AD391" i="3"/>
  <c r="R391" i="3"/>
  <c r="Q391" i="3"/>
  <c r="AE390" i="3"/>
  <c r="AD390" i="3"/>
  <c r="R390" i="3"/>
  <c r="Q390" i="3"/>
  <c r="AE389" i="3"/>
  <c r="AD389" i="3"/>
  <c r="R389" i="3"/>
  <c r="Q389" i="3"/>
  <c r="AE388" i="3"/>
  <c r="AD388" i="3"/>
  <c r="R388" i="3"/>
  <c r="Q388" i="3"/>
  <c r="AO387" i="3"/>
  <c r="AK387" i="3"/>
  <c r="AK393" i="3" s="1"/>
  <c r="AJ387" i="3"/>
  <c r="AJ393" i="3" s="1"/>
  <c r="AI387" i="3"/>
  <c r="AH387" i="3"/>
  <c r="AM387" i="3" s="1"/>
  <c r="AE387" i="3"/>
  <c r="AD387" i="3"/>
  <c r="R387" i="3"/>
  <c r="Q387" i="3"/>
  <c r="AK386" i="3"/>
  <c r="AJ386" i="3"/>
  <c r="AI386" i="3"/>
  <c r="AH386" i="3"/>
  <c r="AO386" i="3" s="1"/>
  <c r="AE386" i="3"/>
  <c r="AD386" i="3"/>
  <c r="R386" i="3"/>
  <c r="Q386" i="3"/>
  <c r="AM385" i="3"/>
  <c r="AK385" i="3"/>
  <c r="AJ385" i="3"/>
  <c r="AI385" i="3"/>
  <c r="AO385" i="3" s="1"/>
  <c r="AH385" i="3"/>
  <c r="AE385" i="3"/>
  <c r="AD385" i="3"/>
  <c r="R385" i="3"/>
  <c r="Q385" i="3"/>
  <c r="AK384" i="3"/>
  <c r="AJ384" i="3"/>
  <c r="AI384" i="3"/>
  <c r="AH384" i="3"/>
  <c r="AM384" i="3" s="1"/>
  <c r="AE384" i="3"/>
  <c r="AD384" i="3"/>
  <c r="R384" i="3"/>
  <c r="Q384" i="3"/>
  <c r="AK383" i="3"/>
  <c r="AO383" i="3" s="1"/>
  <c r="AJ383" i="3"/>
  <c r="AI383" i="3"/>
  <c r="AH383" i="3"/>
  <c r="AM383" i="3" s="1"/>
  <c r="AE383" i="3"/>
  <c r="AD383" i="3"/>
  <c r="R383" i="3"/>
  <c r="Q383" i="3"/>
  <c r="AO382" i="3"/>
  <c r="AM382" i="3"/>
  <c r="AK382" i="3"/>
  <c r="AJ382" i="3"/>
  <c r="AI382" i="3"/>
  <c r="AH382" i="3"/>
  <c r="AE382" i="3"/>
  <c r="AD382" i="3"/>
  <c r="R382" i="3"/>
  <c r="Q382" i="3"/>
  <c r="AM381" i="3"/>
  <c r="AK381" i="3"/>
  <c r="AJ381" i="3"/>
  <c r="AI381" i="3"/>
  <c r="AH381" i="3"/>
  <c r="AE381" i="3"/>
  <c r="AD381" i="3"/>
  <c r="R381" i="3"/>
  <c r="Q381" i="3"/>
  <c r="AM380" i="3"/>
  <c r="AK380" i="3"/>
  <c r="AJ380" i="3"/>
  <c r="AI380" i="3"/>
  <c r="AO380" i="3" s="1"/>
  <c r="AH380" i="3"/>
  <c r="AE380" i="3"/>
  <c r="AD380" i="3"/>
  <c r="R380" i="3"/>
  <c r="Q380" i="3"/>
  <c r="AK379" i="3"/>
  <c r="AJ379" i="3"/>
  <c r="AO379" i="3" s="1"/>
  <c r="AI379" i="3"/>
  <c r="AH379" i="3"/>
  <c r="AM379" i="3" s="1"/>
  <c r="AE379" i="3"/>
  <c r="AD379" i="3"/>
  <c r="R379" i="3"/>
  <c r="Q379" i="3"/>
  <c r="AK378" i="3"/>
  <c r="AJ378" i="3"/>
  <c r="AI378" i="3"/>
  <c r="AH378" i="3"/>
  <c r="AM378" i="3" s="1"/>
  <c r="AE378" i="3"/>
  <c r="AD378" i="3"/>
  <c r="R378" i="3"/>
  <c r="Q378" i="3"/>
  <c r="AK377" i="3"/>
  <c r="AJ377" i="3"/>
  <c r="AM377" i="3" s="1"/>
  <c r="AI377" i="3"/>
  <c r="AO377" i="3" s="1"/>
  <c r="AH377" i="3"/>
  <c r="AE377" i="3"/>
  <c r="AD377" i="3"/>
  <c r="R377" i="3"/>
  <c r="Q377" i="3"/>
  <c r="AE376" i="3"/>
  <c r="AD376" i="3"/>
  <c r="R376" i="3"/>
  <c r="Q376" i="3"/>
  <c r="AE375" i="3"/>
  <c r="AD375" i="3"/>
  <c r="R375" i="3"/>
  <c r="Q375" i="3"/>
  <c r="AE374" i="3"/>
  <c r="AD374" i="3"/>
  <c r="R374" i="3"/>
  <c r="Q374" i="3"/>
  <c r="AE373" i="3"/>
  <c r="AD373" i="3"/>
  <c r="R373" i="3"/>
  <c r="Q373" i="3"/>
  <c r="AR372" i="3"/>
  <c r="AQ372" i="3"/>
  <c r="AP372" i="3"/>
  <c r="AO372" i="3"/>
  <c r="AE372" i="3"/>
  <c r="AD372" i="3"/>
  <c r="R372" i="3"/>
  <c r="Q372" i="3"/>
  <c r="AE371" i="3"/>
  <c r="AD371" i="3"/>
  <c r="R371" i="3"/>
  <c r="Q371" i="3"/>
  <c r="AE370" i="3"/>
  <c r="AD370" i="3"/>
  <c r="R370" i="3"/>
  <c r="Q370" i="3"/>
  <c r="AE369" i="3"/>
  <c r="AD369" i="3"/>
  <c r="R369" i="3"/>
  <c r="Q369" i="3"/>
  <c r="AE368" i="3"/>
  <c r="AD368" i="3"/>
  <c r="R368" i="3"/>
  <c r="Q368" i="3"/>
  <c r="AE367" i="3"/>
  <c r="AD367" i="3"/>
  <c r="R367" i="3"/>
  <c r="Q367" i="3"/>
  <c r="AE366" i="3"/>
  <c r="AD366" i="3"/>
  <c r="R366" i="3"/>
  <c r="Q366" i="3"/>
  <c r="AE365" i="3"/>
  <c r="AD365" i="3"/>
  <c r="R365" i="3"/>
  <c r="Q365" i="3"/>
  <c r="AE364" i="3"/>
  <c r="AD364" i="3"/>
  <c r="R364" i="3"/>
  <c r="Q364" i="3"/>
  <c r="AE363" i="3"/>
  <c r="AD363" i="3"/>
  <c r="R363" i="3"/>
  <c r="Q363" i="3"/>
  <c r="AE362" i="3"/>
  <c r="AD362" i="3"/>
  <c r="R362" i="3"/>
  <c r="Q362" i="3"/>
  <c r="AE361" i="3"/>
  <c r="AD361" i="3"/>
  <c r="R361" i="3"/>
  <c r="Q361" i="3"/>
  <c r="AE360" i="3"/>
  <c r="AD360" i="3"/>
  <c r="R360" i="3"/>
  <c r="Q360" i="3"/>
  <c r="AE359" i="3"/>
  <c r="AD359" i="3"/>
  <c r="R359" i="3"/>
  <c r="Q359" i="3"/>
  <c r="AE358" i="3"/>
  <c r="AD358" i="3"/>
  <c r="R358" i="3"/>
  <c r="Q358" i="3"/>
  <c r="AE357" i="3"/>
  <c r="AD357" i="3"/>
  <c r="R357" i="3"/>
  <c r="Q357" i="3"/>
  <c r="AE356" i="3"/>
  <c r="AD356" i="3"/>
  <c r="R356" i="3"/>
  <c r="Q356" i="3"/>
  <c r="AE355" i="3"/>
  <c r="AD355" i="3"/>
  <c r="R355" i="3"/>
  <c r="Q355" i="3"/>
  <c r="AE354" i="3"/>
  <c r="AD354" i="3"/>
  <c r="R354" i="3"/>
  <c r="Q354" i="3"/>
  <c r="AE353" i="3"/>
  <c r="AD353" i="3"/>
  <c r="R353" i="3"/>
  <c r="Q353" i="3"/>
  <c r="AJ352" i="3"/>
  <c r="AE352" i="3"/>
  <c r="AD352" i="3"/>
  <c r="R352" i="3"/>
  <c r="Q352" i="3"/>
  <c r="AE351" i="3"/>
  <c r="AD351" i="3"/>
  <c r="R351" i="3"/>
  <c r="Q351" i="3"/>
  <c r="AE350" i="3"/>
  <c r="AD350" i="3"/>
  <c r="R350" i="3"/>
  <c r="Q350" i="3"/>
  <c r="AE349" i="3"/>
  <c r="AD349" i="3"/>
  <c r="R349" i="3"/>
  <c r="Q349" i="3"/>
  <c r="AE348" i="3"/>
  <c r="AD348" i="3"/>
  <c r="R348" i="3"/>
  <c r="Q348" i="3"/>
  <c r="AE347" i="3"/>
  <c r="AD347" i="3"/>
  <c r="R347" i="3"/>
  <c r="Q347" i="3"/>
  <c r="AK346" i="3"/>
  <c r="AK352" i="3" s="1"/>
  <c r="AJ346" i="3"/>
  <c r="AI346" i="3"/>
  <c r="AH346" i="3"/>
  <c r="AH352" i="3" s="1"/>
  <c r="AE346" i="3"/>
  <c r="AD346" i="3"/>
  <c r="R346" i="3"/>
  <c r="Q346" i="3"/>
  <c r="AK345" i="3"/>
  <c r="AJ345" i="3"/>
  <c r="AO345" i="3" s="1"/>
  <c r="AI345" i="3"/>
  <c r="AH345" i="3"/>
  <c r="AM345" i="3" s="1"/>
  <c r="AE345" i="3"/>
  <c r="AD345" i="3"/>
  <c r="R345" i="3"/>
  <c r="Q345" i="3"/>
  <c r="AM344" i="3"/>
  <c r="AK344" i="3"/>
  <c r="AJ344" i="3"/>
  <c r="AI344" i="3"/>
  <c r="AH344" i="3"/>
  <c r="AO344" i="3" s="1"/>
  <c r="AE344" i="3"/>
  <c r="AD344" i="3"/>
  <c r="R344" i="3"/>
  <c r="Q344" i="3"/>
  <c r="AK343" i="3"/>
  <c r="AJ343" i="3"/>
  <c r="AM343" i="3" s="1"/>
  <c r="AI343" i="3"/>
  <c r="AH343" i="3"/>
  <c r="AE343" i="3"/>
  <c r="AD343" i="3"/>
  <c r="R343" i="3"/>
  <c r="Q343" i="3"/>
  <c r="AM342" i="3"/>
  <c r="AK342" i="3"/>
  <c r="AJ342" i="3"/>
  <c r="AI342" i="3"/>
  <c r="AH342" i="3"/>
  <c r="AE342" i="3"/>
  <c r="AD342" i="3"/>
  <c r="R342" i="3"/>
  <c r="Q342" i="3"/>
  <c r="AO341" i="3"/>
  <c r="AK341" i="3"/>
  <c r="AJ341" i="3"/>
  <c r="AI341" i="3"/>
  <c r="AH341" i="3"/>
  <c r="AM341" i="3" s="1"/>
  <c r="AE341" i="3"/>
  <c r="AD341" i="3"/>
  <c r="R341" i="3"/>
  <c r="Q341" i="3"/>
  <c r="AK340" i="3"/>
  <c r="AJ340" i="3"/>
  <c r="AI340" i="3"/>
  <c r="AH340" i="3"/>
  <c r="AO340" i="3" s="1"/>
  <c r="AE340" i="3"/>
  <c r="AD340" i="3"/>
  <c r="R340" i="3"/>
  <c r="Q340" i="3"/>
  <c r="AK339" i="3"/>
  <c r="AJ339" i="3"/>
  <c r="AM339" i="3" s="1"/>
  <c r="AI339" i="3"/>
  <c r="AH339" i="3"/>
  <c r="AE339" i="3"/>
  <c r="AD339" i="3"/>
  <c r="R339" i="3"/>
  <c r="Q339" i="3"/>
  <c r="AK338" i="3"/>
  <c r="AJ338" i="3"/>
  <c r="AI338" i="3"/>
  <c r="AH338" i="3"/>
  <c r="AM338" i="3" s="1"/>
  <c r="AE338" i="3"/>
  <c r="AD338" i="3"/>
  <c r="R338" i="3"/>
  <c r="Q338" i="3"/>
  <c r="AK337" i="3"/>
  <c r="AJ337" i="3"/>
  <c r="AO337" i="3" s="1"/>
  <c r="AI337" i="3"/>
  <c r="AH337" i="3"/>
  <c r="AM337" i="3" s="1"/>
  <c r="AE337" i="3"/>
  <c r="AD337" i="3"/>
  <c r="R337" i="3"/>
  <c r="Q337" i="3"/>
  <c r="AM336" i="3"/>
  <c r="AK336" i="3"/>
  <c r="AJ336" i="3"/>
  <c r="AI336" i="3"/>
  <c r="AH336" i="3"/>
  <c r="AO336" i="3" s="1"/>
  <c r="AE336" i="3"/>
  <c r="AD336" i="3"/>
  <c r="R336" i="3"/>
  <c r="Q336" i="3"/>
  <c r="AE335" i="3"/>
  <c r="AD335" i="3"/>
  <c r="R335" i="3"/>
  <c r="Q335" i="3"/>
  <c r="AE334" i="3"/>
  <c r="AD334" i="3"/>
  <c r="R334" i="3"/>
  <c r="Q334" i="3"/>
  <c r="AE333" i="3"/>
  <c r="AD333" i="3"/>
  <c r="R333" i="3"/>
  <c r="Q333" i="3"/>
  <c r="AE332" i="3"/>
  <c r="AD332" i="3"/>
  <c r="R332" i="3"/>
  <c r="Q332" i="3"/>
  <c r="AR331" i="3"/>
  <c r="AQ331" i="3"/>
  <c r="AP331" i="3"/>
  <c r="AO331" i="3"/>
  <c r="AE331" i="3"/>
  <c r="AD331" i="3"/>
  <c r="R331" i="3"/>
  <c r="Q331" i="3"/>
  <c r="AE330" i="3"/>
  <c r="AD330" i="3"/>
  <c r="R330" i="3"/>
  <c r="Q330" i="3"/>
  <c r="AE329" i="3"/>
  <c r="AD329" i="3"/>
  <c r="R329" i="3"/>
  <c r="Q329" i="3"/>
  <c r="AE328" i="3"/>
  <c r="AD328" i="3"/>
  <c r="R328" i="3"/>
  <c r="Q328" i="3"/>
  <c r="AE327" i="3"/>
  <c r="AD327" i="3"/>
  <c r="R327" i="3"/>
  <c r="Q327" i="3"/>
  <c r="AE326" i="3"/>
  <c r="AD326" i="3"/>
  <c r="R326" i="3"/>
  <c r="Q326" i="3"/>
  <c r="AE325" i="3"/>
  <c r="AD325" i="3"/>
  <c r="R325" i="3"/>
  <c r="Q325" i="3"/>
  <c r="AE324" i="3"/>
  <c r="AD324" i="3"/>
  <c r="R324" i="3"/>
  <c r="Q324" i="3"/>
  <c r="AE323" i="3"/>
  <c r="AD323" i="3"/>
  <c r="R323" i="3"/>
  <c r="Q323" i="3"/>
  <c r="AE322" i="3"/>
  <c r="AD322" i="3"/>
  <c r="R322" i="3"/>
  <c r="Q322" i="3"/>
  <c r="AE321" i="3"/>
  <c r="AD321" i="3"/>
  <c r="R321" i="3"/>
  <c r="Q321" i="3"/>
  <c r="AE320" i="3"/>
  <c r="AD320" i="3"/>
  <c r="R320" i="3"/>
  <c r="Q320" i="3"/>
  <c r="AE319" i="3"/>
  <c r="AD319" i="3"/>
  <c r="R319" i="3"/>
  <c r="Q319" i="3"/>
  <c r="AE318" i="3"/>
  <c r="AD318" i="3"/>
  <c r="R318" i="3"/>
  <c r="Q318" i="3"/>
  <c r="AE317" i="3"/>
  <c r="AD317" i="3"/>
  <c r="R317" i="3"/>
  <c r="Q317" i="3"/>
  <c r="AE316" i="3"/>
  <c r="AD316" i="3"/>
  <c r="R316" i="3"/>
  <c r="Q316" i="3"/>
  <c r="AE315" i="3"/>
  <c r="AD315" i="3"/>
  <c r="R315" i="3"/>
  <c r="Q315" i="3"/>
  <c r="AE314" i="3"/>
  <c r="AD314" i="3"/>
  <c r="R314" i="3"/>
  <c r="Q314" i="3"/>
  <c r="AE313" i="3"/>
  <c r="AD313" i="3"/>
  <c r="R313" i="3"/>
  <c r="Q313" i="3"/>
  <c r="AE312" i="3"/>
  <c r="AD312" i="3"/>
  <c r="R312" i="3"/>
  <c r="Q312" i="3"/>
  <c r="AK311" i="3"/>
  <c r="AH311" i="3"/>
  <c r="AE311" i="3"/>
  <c r="AD311" i="3"/>
  <c r="R311" i="3"/>
  <c r="Q311" i="3"/>
  <c r="AE310" i="3"/>
  <c r="AD310" i="3"/>
  <c r="R310" i="3"/>
  <c r="Q310" i="3"/>
  <c r="AE309" i="3"/>
  <c r="AD309" i="3"/>
  <c r="R309" i="3"/>
  <c r="Q309" i="3"/>
  <c r="AE308" i="3"/>
  <c r="AD308" i="3"/>
  <c r="R308" i="3"/>
  <c r="Q308" i="3"/>
  <c r="AE307" i="3"/>
  <c r="AD307" i="3"/>
  <c r="R307" i="3"/>
  <c r="Q307" i="3"/>
  <c r="AE306" i="3"/>
  <c r="AD306" i="3"/>
  <c r="R306" i="3"/>
  <c r="Q306" i="3"/>
  <c r="AK305" i="3"/>
  <c r="AJ305" i="3"/>
  <c r="AI305" i="3"/>
  <c r="AO305" i="3" s="1"/>
  <c r="AH305" i="3"/>
  <c r="AE305" i="3"/>
  <c r="AD305" i="3"/>
  <c r="R305" i="3"/>
  <c r="Q305" i="3"/>
  <c r="AM304" i="3"/>
  <c r="AK304" i="3"/>
  <c r="AJ304" i="3"/>
  <c r="AI304" i="3"/>
  <c r="AH304" i="3"/>
  <c r="AE304" i="3"/>
  <c r="AD304" i="3"/>
  <c r="R304" i="3"/>
  <c r="Q304" i="3"/>
  <c r="AK303" i="3"/>
  <c r="AO303" i="3" s="1"/>
  <c r="AJ303" i="3"/>
  <c r="AI303" i="3"/>
  <c r="AH303" i="3"/>
  <c r="AE303" i="3"/>
  <c r="AD303" i="3"/>
  <c r="R303" i="3"/>
  <c r="Q303" i="3"/>
  <c r="AO302" i="3"/>
  <c r="AM302" i="3"/>
  <c r="AK302" i="3"/>
  <c r="AJ302" i="3"/>
  <c r="AI302" i="3"/>
  <c r="AH302" i="3"/>
  <c r="AE302" i="3"/>
  <c r="AD302" i="3"/>
  <c r="R302" i="3"/>
  <c r="Q302" i="3"/>
  <c r="AK301" i="3"/>
  <c r="AJ301" i="3"/>
  <c r="AM301" i="3" s="1"/>
  <c r="AI301" i="3"/>
  <c r="AO301" i="3" s="1"/>
  <c r="AH301" i="3"/>
  <c r="AE301" i="3"/>
  <c r="AD301" i="3"/>
  <c r="R301" i="3"/>
  <c r="Q301" i="3"/>
  <c r="AK300" i="3"/>
  <c r="AJ300" i="3"/>
  <c r="AI300" i="3"/>
  <c r="AH300" i="3"/>
  <c r="AM300" i="3" s="1"/>
  <c r="AE300" i="3"/>
  <c r="AD300" i="3"/>
  <c r="R300" i="3"/>
  <c r="Q300" i="3"/>
  <c r="AK299" i="3"/>
  <c r="AO299" i="3" s="1"/>
  <c r="AJ299" i="3"/>
  <c r="AI299" i="3"/>
  <c r="AH299" i="3"/>
  <c r="AM299" i="3" s="1"/>
  <c r="AE299" i="3"/>
  <c r="AD299" i="3"/>
  <c r="R299" i="3"/>
  <c r="Q299" i="3"/>
  <c r="AO298" i="3"/>
  <c r="AK298" i="3"/>
  <c r="AJ298" i="3"/>
  <c r="AI298" i="3"/>
  <c r="AH298" i="3"/>
  <c r="AM298" i="3" s="1"/>
  <c r="AE298" i="3"/>
  <c r="AD298" i="3"/>
  <c r="R298" i="3"/>
  <c r="Q298" i="3"/>
  <c r="AK297" i="3"/>
  <c r="AJ297" i="3"/>
  <c r="AM297" i="3" s="1"/>
  <c r="AI297" i="3"/>
  <c r="AO297" i="3" s="1"/>
  <c r="AH297" i="3"/>
  <c r="AE297" i="3"/>
  <c r="AD297" i="3"/>
  <c r="R297" i="3"/>
  <c r="Q297" i="3"/>
  <c r="AM296" i="3"/>
  <c r="AK296" i="3"/>
  <c r="AJ296" i="3"/>
  <c r="AI296" i="3"/>
  <c r="AH296" i="3"/>
  <c r="AE296" i="3"/>
  <c r="AD296" i="3"/>
  <c r="R296" i="3"/>
  <c r="Q296" i="3"/>
  <c r="AK295" i="3"/>
  <c r="AO295" i="3" s="1"/>
  <c r="AJ295" i="3"/>
  <c r="AI295" i="3"/>
  <c r="AH295" i="3"/>
  <c r="AE295" i="3"/>
  <c r="AD295" i="3"/>
  <c r="R295" i="3"/>
  <c r="Q295" i="3"/>
  <c r="AE294" i="3"/>
  <c r="AD294" i="3"/>
  <c r="R294" i="3"/>
  <c r="Q294" i="3"/>
  <c r="AE293" i="3"/>
  <c r="AD293" i="3"/>
  <c r="R293" i="3"/>
  <c r="Q293" i="3"/>
  <c r="AE292" i="3"/>
  <c r="AD292" i="3"/>
  <c r="R292" i="3"/>
  <c r="Q292" i="3"/>
  <c r="AE291" i="3"/>
  <c r="AD291" i="3"/>
  <c r="R291" i="3"/>
  <c r="Q291" i="3"/>
  <c r="AR290" i="3"/>
  <c r="AQ290" i="3"/>
  <c r="AP290" i="3"/>
  <c r="AO290" i="3"/>
  <c r="AE290" i="3"/>
  <c r="AD290" i="3"/>
  <c r="R290" i="3"/>
  <c r="Q290" i="3"/>
  <c r="AE289" i="3"/>
  <c r="AD289" i="3"/>
  <c r="R289" i="3"/>
  <c r="Q289" i="3"/>
  <c r="AE288" i="3"/>
  <c r="AD288" i="3"/>
  <c r="R288" i="3"/>
  <c r="Q288" i="3"/>
  <c r="AE287" i="3"/>
  <c r="AD287" i="3"/>
  <c r="R287" i="3"/>
  <c r="Q287" i="3"/>
  <c r="AE286" i="3"/>
  <c r="AD286" i="3"/>
  <c r="R286" i="3"/>
  <c r="Q286" i="3"/>
  <c r="AE285" i="3"/>
  <c r="AD285" i="3"/>
  <c r="R285" i="3"/>
  <c r="Q285" i="3"/>
  <c r="AE284" i="3"/>
  <c r="AD284" i="3"/>
  <c r="R284" i="3"/>
  <c r="Q284" i="3"/>
  <c r="AE283" i="3"/>
  <c r="AD283" i="3"/>
  <c r="R283" i="3"/>
  <c r="Q283" i="3"/>
  <c r="AE282" i="3"/>
  <c r="AD282" i="3"/>
  <c r="R282" i="3"/>
  <c r="Q282" i="3"/>
  <c r="AE281" i="3"/>
  <c r="AD281" i="3"/>
  <c r="R281" i="3"/>
  <c r="Q281" i="3"/>
  <c r="AE280" i="3"/>
  <c r="AD280" i="3"/>
  <c r="R280" i="3"/>
  <c r="Q280" i="3"/>
  <c r="AE279" i="3"/>
  <c r="AD279" i="3"/>
  <c r="R279" i="3"/>
  <c r="Q279" i="3"/>
  <c r="AE278" i="3"/>
  <c r="AD278" i="3"/>
  <c r="R278" i="3"/>
  <c r="Q278" i="3"/>
  <c r="AE277" i="3"/>
  <c r="AD277" i="3"/>
  <c r="R277" i="3"/>
  <c r="Q277" i="3"/>
  <c r="AE276" i="3"/>
  <c r="AD276" i="3"/>
  <c r="R276" i="3"/>
  <c r="Q276" i="3"/>
  <c r="AE275" i="3"/>
  <c r="AD275" i="3"/>
  <c r="R275" i="3"/>
  <c r="Q275" i="3"/>
  <c r="AE274" i="3"/>
  <c r="AD274" i="3"/>
  <c r="R274" i="3"/>
  <c r="Q274" i="3"/>
  <c r="AE273" i="3"/>
  <c r="AD273" i="3"/>
  <c r="R273" i="3"/>
  <c r="Q273" i="3"/>
  <c r="AE272" i="3"/>
  <c r="AD272" i="3"/>
  <c r="R272" i="3"/>
  <c r="Q272" i="3"/>
  <c r="AE271" i="3"/>
  <c r="AD271" i="3"/>
  <c r="R271" i="3"/>
  <c r="Q271" i="3"/>
  <c r="AK270" i="3"/>
  <c r="AJ270" i="3"/>
  <c r="AI270" i="3"/>
  <c r="AE270" i="3"/>
  <c r="AD270" i="3"/>
  <c r="R270" i="3"/>
  <c r="Q270" i="3"/>
  <c r="AE269" i="3"/>
  <c r="AD269" i="3"/>
  <c r="R269" i="3"/>
  <c r="Q269" i="3"/>
  <c r="AE268" i="3"/>
  <c r="AD268" i="3"/>
  <c r="R268" i="3"/>
  <c r="Q268" i="3"/>
  <c r="AE267" i="3"/>
  <c r="AD267" i="3"/>
  <c r="R267" i="3"/>
  <c r="Q267" i="3"/>
  <c r="AE266" i="3"/>
  <c r="AD266" i="3"/>
  <c r="R266" i="3"/>
  <c r="Q266" i="3"/>
  <c r="AE265" i="3"/>
  <c r="AD265" i="3"/>
  <c r="R265" i="3"/>
  <c r="Q265" i="3"/>
  <c r="AO264" i="3"/>
  <c r="AM264" i="3"/>
  <c r="AK264" i="3"/>
  <c r="AJ264" i="3"/>
  <c r="AI264" i="3"/>
  <c r="AH264" i="3"/>
  <c r="AH270" i="3" s="1"/>
  <c r="AE264" i="3"/>
  <c r="AD264" i="3"/>
  <c r="R264" i="3"/>
  <c r="Q264" i="3"/>
  <c r="AM263" i="3"/>
  <c r="AK263" i="3"/>
  <c r="AJ263" i="3"/>
  <c r="AI263" i="3"/>
  <c r="AO263" i="3" s="1"/>
  <c r="AH263" i="3"/>
  <c r="AE263" i="3"/>
  <c r="AD263" i="3"/>
  <c r="R263" i="3"/>
  <c r="Q263" i="3"/>
  <c r="AK262" i="3"/>
  <c r="AJ262" i="3"/>
  <c r="AI262" i="3"/>
  <c r="AH262" i="3"/>
  <c r="AM262" i="3" s="1"/>
  <c r="AE262" i="3"/>
  <c r="AD262" i="3"/>
  <c r="R262" i="3"/>
  <c r="Q262" i="3"/>
  <c r="AK261" i="3"/>
  <c r="AO261" i="3" s="1"/>
  <c r="AJ261" i="3"/>
  <c r="AI261" i="3"/>
  <c r="AH261" i="3"/>
  <c r="AM261" i="3" s="1"/>
  <c r="AE261" i="3"/>
  <c r="AD261" i="3"/>
  <c r="R261" i="3"/>
  <c r="Q261" i="3"/>
  <c r="AO260" i="3"/>
  <c r="AK260" i="3"/>
  <c r="AJ260" i="3"/>
  <c r="AI260" i="3"/>
  <c r="AH260" i="3"/>
  <c r="AM260" i="3" s="1"/>
  <c r="AE260" i="3"/>
  <c r="AD260" i="3"/>
  <c r="R260" i="3"/>
  <c r="Q260" i="3"/>
  <c r="AK259" i="3"/>
  <c r="AJ259" i="3"/>
  <c r="AM259" i="3" s="1"/>
  <c r="AI259" i="3"/>
  <c r="AO259" i="3" s="1"/>
  <c r="AH259" i="3"/>
  <c r="AE259" i="3"/>
  <c r="AD259" i="3"/>
  <c r="R259" i="3"/>
  <c r="Q259" i="3"/>
  <c r="AM258" i="3"/>
  <c r="AK258" i="3"/>
  <c r="AJ258" i="3"/>
  <c r="AI258" i="3"/>
  <c r="AH258" i="3"/>
  <c r="AE258" i="3"/>
  <c r="AD258" i="3"/>
  <c r="R258" i="3"/>
  <c r="Q258" i="3"/>
  <c r="AK257" i="3"/>
  <c r="AO257" i="3" s="1"/>
  <c r="AJ257" i="3"/>
  <c r="AI257" i="3"/>
  <c r="AH257" i="3"/>
  <c r="AE257" i="3"/>
  <c r="AD257" i="3"/>
  <c r="R257" i="3"/>
  <c r="Q257" i="3"/>
  <c r="AO256" i="3"/>
  <c r="AM256" i="3"/>
  <c r="AK256" i="3"/>
  <c r="AJ256" i="3"/>
  <c r="AI256" i="3"/>
  <c r="AH256" i="3"/>
  <c r="AE256" i="3"/>
  <c r="AD256" i="3"/>
  <c r="R256" i="3"/>
  <c r="Q256" i="3"/>
  <c r="AK255" i="3"/>
  <c r="AJ255" i="3"/>
  <c r="AM255" i="3" s="1"/>
  <c r="AI255" i="3"/>
  <c r="AO255" i="3" s="1"/>
  <c r="AH255" i="3"/>
  <c r="AE255" i="3"/>
  <c r="AD255" i="3"/>
  <c r="R255" i="3"/>
  <c r="Q255" i="3"/>
  <c r="AK254" i="3"/>
  <c r="AJ254" i="3"/>
  <c r="AI254" i="3"/>
  <c r="AH254" i="3"/>
  <c r="AM254" i="3" s="1"/>
  <c r="AE254" i="3"/>
  <c r="AD254" i="3"/>
  <c r="R254" i="3"/>
  <c r="Q254" i="3"/>
  <c r="AE253" i="3"/>
  <c r="AD253" i="3"/>
  <c r="R253" i="3"/>
  <c r="Q253" i="3"/>
  <c r="AE252" i="3"/>
  <c r="AD252" i="3"/>
  <c r="R252" i="3"/>
  <c r="Q252" i="3"/>
  <c r="AE251" i="3"/>
  <c r="AD251" i="3"/>
  <c r="R251" i="3"/>
  <c r="Q251" i="3"/>
  <c r="AE250" i="3"/>
  <c r="AD250" i="3"/>
  <c r="R250" i="3"/>
  <c r="Q250" i="3"/>
  <c r="AR249" i="3"/>
  <c r="AQ249" i="3"/>
  <c r="AP249" i="3"/>
  <c r="AO249" i="3"/>
  <c r="AE249" i="3"/>
  <c r="AD249" i="3"/>
  <c r="R249" i="3"/>
  <c r="Q249" i="3"/>
  <c r="AE248" i="3"/>
  <c r="AD248" i="3"/>
  <c r="R248" i="3"/>
  <c r="Q248" i="3"/>
  <c r="AE247" i="3"/>
  <c r="AD247" i="3"/>
  <c r="R247" i="3"/>
  <c r="Q247" i="3"/>
  <c r="AE246" i="3"/>
  <c r="AD246" i="3"/>
  <c r="R246" i="3"/>
  <c r="Q246" i="3"/>
  <c r="AE245" i="3"/>
  <c r="AD245" i="3"/>
  <c r="R245" i="3"/>
  <c r="Q245" i="3"/>
  <c r="AE244" i="3"/>
  <c r="AD244" i="3"/>
  <c r="R244" i="3"/>
  <c r="Q244" i="3"/>
  <c r="AE243" i="3"/>
  <c r="AD243" i="3"/>
  <c r="R243" i="3"/>
  <c r="Q243" i="3"/>
  <c r="AE242" i="3"/>
  <c r="AD242" i="3"/>
  <c r="R242" i="3"/>
  <c r="Q242" i="3"/>
  <c r="AE241" i="3"/>
  <c r="AD241" i="3"/>
  <c r="R241" i="3"/>
  <c r="Q241" i="3"/>
  <c r="AE240" i="3"/>
  <c r="AD240" i="3"/>
  <c r="R240" i="3"/>
  <c r="Q240" i="3"/>
  <c r="AE239" i="3"/>
  <c r="AD239" i="3"/>
  <c r="R239" i="3"/>
  <c r="Q239" i="3"/>
  <c r="AE238" i="3"/>
  <c r="AD238" i="3"/>
  <c r="R238" i="3"/>
  <c r="Q238" i="3"/>
  <c r="AE237" i="3"/>
  <c r="AD237" i="3"/>
  <c r="R237" i="3"/>
  <c r="Q237" i="3"/>
  <c r="AE236" i="3"/>
  <c r="AD236" i="3"/>
  <c r="R236" i="3"/>
  <c r="Q236" i="3"/>
  <c r="AE235" i="3"/>
  <c r="AD235" i="3"/>
  <c r="R235" i="3"/>
  <c r="Q235" i="3"/>
  <c r="AE234" i="3"/>
  <c r="AD234" i="3"/>
  <c r="R234" i="3"/>
  <c r="Q234" i="3"/>
  <c r="AE233" i="3"/>
  <c r="AD233" i="3"/>
  <c r="R233" i="3"/>
  <c r="Q233" i="3"/>
  <c r="AE232" i="3"/>
  <c r="AD232" i="3"/>
  <c r="R232" i="3"/>
  <c r="Q232" i="3"/>
  <c r="AE231" i="3"/>
  <c r="AD231" i="3"/>
  <c r="R231" i="3"/>
  <c r="Q231" i="3"/>
  <c r="AE230" i="3"/>
  <c r="AD230" i="3"/>
  <c r="R230" i="3"/>
  <c r="Q230" i="3"/>
  <c r="AI229" i="3"/>
  <c r="AH229" i="3"/>
  <c r="AE229" i="3"/>
  <c r="AD229" i="3"/>
  <c r="R229" i="3"/>
  <c r="Q229" i="3"/>
  <c r="AE228" i="3"/>
  <c r="AD228" i="3"/>
  <c r="R228" i="3"/>
  <c r="Q228" i="3"/>
  <c r="AE227" i="3"/>
  <c r="AD227" i="3"/>
  <c r="R227" i="3"/>
  <c r="Q227" i="3"/>
  <c r="AE226" i="3"/>
  <c r="AD226" i="3"/>
  <c r="R226" i="3"/>
  <c r="Q226" i="3"/>
  <c r="AE225" i="3"/>
  <c r="AD225" i="3"/>
  <c r="R225" i="3"/>
  <c r="Q225" i="3"/>
  <c r="AE224" i="3"/>
  <c r="AD224" i="3"/>
  <c r="R224" i="3"/>
  <c r="Q224" i="3"/>
  <c r="AK223" i="3"/>
  <c r="AK229" i="3" s="1"/>
  <c r="AJ223" i="3"/>
  <c r="AJ229" i="3" s="1"/>
  <c r="AI223" i="3"/>
  <c r="AH223" i="3"/>
  <c r="AM223" i="3" s="1"/>
  <c r="AE223" i="3"/>
  <c r="AD223" i="3"/>
  <c r="R223" i="3"/>
  <c r="Q223" i="3"/>
  <c r="AK222" i="3"/>
  <c r="AJ222" i="3"/>
  <c r="AI222" i="3"/>
  <c r="AH222" i="3"/>
  <c r="AO222" i="3" s="1"/>
  <c r="AE222" i="3"/>
  <c r="AD222" i="3"/>
  <c r="R222" i="3"/>
  <c r="Q222" i="3"/>
  <c r="AM221" i="3"/>
  <c r="AK221" i="3"/>
  <c r="AJ221" i="3"/>
  <c r="AI221" i="3"/>
  <c r="AO221" i="3" s="1"/>
  <c r="AH221" i="3"/>
  <c r="AE221" i="3"/>
  <c r="AD221" i="3"/>
  <c r="R221" i="3"/>
  <c r="Q221" i="3"/>
  <c r="AK220" i="3"/>
  <c r="AJ220" i="3"/>
  <c r="AI220" i="3"/>
  <c r="AO220" i="3" s="1"/>
  <c r="AH220" i="3"/>
  <c r="AM220" i="3" s="1"/>
  <c r="AE220" i="3"/>
  <c r="AD220" i="3"/>
  <c r="R220" i="3"/>
  <c r="Q220" i="3"/>
  <c r="AK219" i="3"/>
  <c r="AO219" i="3" s="1"/>
  <c r="AJ219" i="3"/>
  <c r="AI219" i="3"/>
  <c r="AH219" i="3"/>
  <c r="AE219" i="3"/>
  <c r="AD219" i="3"/>
  <c r="R219" i="3"/>
  <c r="Q219" i="3"/>
  <c r="AO218" i="3"/>
  <c r="AM218" i="3"/>
  <c r="AK218" i="3"/>
  <c r="AJ218" i="3"/>
  <c r="AI218" i="3"/>
  <c r="AH218" i="3"/>
  <c r="AE218" i="3"/>
  <c r="AD218" i="3"/>
  <c r="R218" i="3"/>
  <c r="Q218" i="3"/>
  <c r="AK217" i="3"/>
  <c r="AJ217" i="3"/>
  <c r="AM217" i="3" s="1"/>
  <c r="AI217" i="3"/>
  <c r="AH217" i="3"/>
  <c r="AE217" i="3"/>
  <c r="AD217" i="3"/>
  <c r="R217" i="3"/>
  <c r="Q217" i="3"/>
  <c r="AK216" i="3"/>
  <c r="AJ216" i="3"/>
  <c r="AI216" i="3"/>
  <c r="AO216" i="3" s="1"/>
  <c r="AH216" i="3"/>
  <c r="AM216" i="3" s="1"/>
  <c r="AE216" i="3"/>
  <c r="AD216" i="3"/>
  <c r="R216" i="3"/>
  <c r="Q216" i="3"/>
  <c r="AK215" i="3"/>
  <c r="AJ215" i="3"/>
  <c r="AO215" i="3" s="1"/>
  <c r="AI215" i="3"/>
  <c r="AH215" i="3"/>
  <c r="AM215" i="3" s="1"/>
  <c r="AE215" i="3"/>
  <c r="AD215" i="3"/>
  <c r="R215" i="3"/>
  <c r="Q215" i="3"/>
  <c r="AK214" i="3"/>
  <c r="AJ214" i="3"/>
  <c r="AI214" i="3"/>
  <c r="AH214" i="3"/>
  <c r="AM214" i="3" s="1"/>
  <c r="AE214" i="3"/>
  <c r="AD214" i="3"/>
  <c r="R214" i="3"/>
  <c r="Q214" i="3"/>
  <c r="AK213" i="3"/>
  <c r="AJ213" i="3"/>
  <c r="AM213" i="3" s="1"/>
  <c r="AI213" i="3"/>
  <c r="AO213" i="3" s="1"/>
  <c r="AH213" i="3"/>
  <c r="AE213" i="3"/>
  <c r="AD213" i="3"/>
  <c r="R213" i="3"/>
  <c r="Q213" i="3"/>
  <c r="AE212" i="3"/>
  <c r="AD212" i="3"/>
  <c r="R212" i="3"/>
  <c r="Q212" i="3"/>
  <c r="AE211" i="3"/>
  <c r="AD211" i="3"/>
  <c r="R211" i="3"/>
  <c r="Q211" i="3"/>
  <c r="AE210" i="3"/>
  <c r="AD210" i="3"/>
  <c r="R210" i="3"/>
  <c r="Q210" i="3"/>
  <c r="AE209" i="3"/>
  <c r="AD209" i="3"/>
  <c r="R209" i="3"/>
  <c r="Q209" i="3"/>
  <c r="AR208" i="3"/>
  <c r="AQ208" i="3"/>
  <c r="AP208" i="3"/>
  <c r="AO208" i="3"/>
  <c r="AE208" i="3"/>
  <c r="AD208" i="3"/>
  <c r="R208" i="3"/>
  <c r="Q208" i="3"/>
  <c r="AE207" i="3"/>
  <c r="AD207" i="3"/>
  <c r="R207" i="3"/>
  <c r="Q207" i="3"/>
  <c r="AE206" i="3"/>
  <c r="AD206" i="3"/>
  <c r="R206" i="3"/>
  <c r="Q206" i="3"/>
  <c r="AE205" i="3"/>
  <c r="AD205" i="3"/>
  <c r="R205" i="3"/>
  <c r="Q205" i="3"/>
  <c r="AE204" i="3"/>
  <c r="AD204" i="3"/>
  <c r="R204" i="3"/>
  <c r="Q204" i="3"/>
  <c r="AE203" i="3"/>
  <c r="AD203" i="3"/>
  <c r="R203" i="3"/>
  <c r="Q203" i="3"/>
  <c r="AE202" i="3"/>
  <c r="AD202" i="3"/>
  <c r="R202" i="3"/>
  <c r="Q202" i="3"/>
  <c r="AE201" i="3"/>
  <c r="AD201" i="3"/>
  <c r="R201" i="3"/>
  <c r="Q201" i="3"/>
  <c r="AE200" i="3"/>
  <c r="AD200" i="3"/>
  <c r="R200" i="3"/>
  <c r="Q200" i="3"/>
  <c r="AE199" i="3"/>
  <c r="AD199" i="3"/>
  <c r="R199" i="3"/>
  <c r="Q199" i="3"/>
  <c r="AE198" i="3"/>
  <c r="AD198" i="3"/>
  <c r="R198" i="3"/>
  <c r="Q198" i="3"/>
  <c r="AE197" i="3"/>
  <c r="AD197" i="3"/>
  <c r="R197" i="3"/>
  <c r="Q197" i="3"/>
  <c r="AE196" i="3"/>
  <c r="AD196" i="3"/>
  <c r="R196" i="3"/>
  <c r="Q196" i="3"/>
  <c r="AE195" i="3"/>
  <c r="AD195" i="3"/>
  <c r="R195" i="3"/>
  <c r="Q195" i="3"/>
  <c r="AE194" i="3"/>
  <c r="AD194" i="3"/>
  <c r="R194" i="3"/>
  <c r="Q194" i="3"/>
  <c r="AE193" i="3"/>
  <c r="AD193" i="3"/>
  <c r="R193" i="3"/>
  <c r="Q193" i="3"/>
  <c r="AE192" i="3"/>
  <c r="AD192" i="3"/>
  <c r="R192" i="3"/>
  <c r="Q192" i="3"/>
  <c r="AE191" i="3"/>
  <c r="AD191" i="3"/>
  <c r="R191" i="3"/>
  <c r="Q191" i="3"/>
  <c r="AE190" i="3"/>
  <c r="AD190" i="3"/>
  <c r="R190" i="3"/>
  <c r="Q190" i="3"/>
  <c r="AE189" i="3"/>
  <c r="AD189" i="3"/>
  <c r="R189" i="3"/>
  <c r="Q189" i="3"/>
  <c r="AJ188" i="3"/>
  <c r="AE188" i="3"/>
  <c r="AD188" i="3"/>
  <c r="R188" i="3"/>
  <c r="Q188" i="3"/>
  <c r="AE187" i="3"/>
  <c r="AD187" i="3"/>
  <c r="R187" i="3"/>
  <c r="Q187" i="3"/>
  <c r="AE186" i="3"/>
  <c r="AD186" i="3"/>
  <c r="R186" i="3"/>
  <c r="Q186" i="3"/>
  <c r="AE185" i="3"/>
  <c r="AD185" i="3"/>
  <c r="R185" i="3"/>
  <c r="Q185" i="3"/>
  <c r="AE184" i="3"/>
  <c r="AD184" i="3"/>
  <c r="R184" i="3"/>
  <c r="Q184" i="3"/>
  <c r="AE183" i="3"/>
  <c r="AD183" i="3"/>
  <c r="R183" i="3"/>
  <c r="Q183" i="3"/>
  <c r="AK182" i="3"/>
  <c r="AK188" i="3" s="1"/>
  <c r="AJ182" i="3"/>
  <c r="AI182" i="3"/>
  <c r="AH182" i="3"/>
  <c r="AH188" i="3" s="1"/>
  <c r="AE182" i="3"/>
  <c r="AD182" i="3"/>
  <c r="R182" i="3"/>
  <c r="Q182" i="3"/>
  <c r="AK181" i="3"/>
  <c r="AJ181" i="3"/>
  <c r="AO181" i="3" s="1"/>
  <c r="AI181" i="3"/>
  <c r="AH181" i="3"/>
  <c r="AM181" i="3" s="1"/>
  <c r="AE181" i="3"/>
  <c r="AD181" i="3"/>
  <c r="R181" i="3"/>
  <c r="Q181" i="3"/>
  <c r="AM180" i="3"/>
  <c r="AK180" i="3"/>
  <c r="AJ180" i="3"/>
  <c r="AI180" i="3"/>
  <c r="AH180" i="3"/>
  <c r="AO180" i="3" s="1"/>
  <c r="AE180" i="3"/>
  <c r="AD180" i="3"/>
  <c r="R180" i="3"/>
  <c r="Q180" i="3"/>
  <c r="AK179" i="3"/>
  <c r="AJ179" i="3"/>
  <c r="AM179" i="3" s="1"/>
  <c r="AI179" i="3"/>
  <c r="AH179" i="3"/>
  <c r="AE179" i="3"/>
  <c r="AD179" i="3"/>
  <c r="R179" i="3"/>
  <c r="Q179" i="3"/>
  <c r="AM178" i="3"/>
  <c r="AK178" i="3"/>
  <c r="AJ178" i="3"/>
  <c r="AI178" i="3"/>
  <c r="AH178" i="3"/>
  <c r="AE178" i="3"/>
  <c r="AD178" i="3"/>
  <c r="R178" i="3"/>
  <c r="Q178" i="3"/>
  <c r="AO177" i="3"/>
  <c r="AK177" i="3"/>
  <c r="AJ177" i="3"/>
  <c r="AI177" i="3"/>
  <c r="AH177" i="3"/>
  <c r="AM177" i="3" s="1"/>
  <c r="AE177" i="3"/>
  <c r="AD177" i="3"/>
  <c r="R177" i="3"/>
  <c r="Q177" i="3"/>
  <c r="AK176" i="3"/>
  <c r="AJ176" i="3"/>
  <c r="AI176" i="3"/>
  <c r="AH176" i="3"/>
  <c r="AO176" i="3" s="1"/>
  <c r="AE176" i="3"/>
  <c r="AD176" i="3"/>
  <c r="R176" i="3"/>
  <c r="Q176" i="3"/>
  <c r="AK175" i="3"/>
  <c r="AJ175" i="3"/>
  <c r="AM175" i="3" s="1"/>
  <c r="AI175" i="3"/>
  <c r="AH175" i="3"/>
  <c r="AE175" i="3"/>
  <c r="AD175" i="3"/>
  <c r="R175" i="3"/>
  <c r="Q175" i="3"/>
  <c r="AK174" i="3"/>
  <c r="AJ174" i="3"/>
  <c r="AI174" i="3"/>
  <c r="AH174" i="3"/>
  <c r="AM174" i="3" s="1"/>
  <c r="AE174" i="3"/>
  <c r="AD174" i="3"/>
  <c r="R174" i="3"/>
  <c r="Q174" i="3"/>
  <c r="AK173" i="3"/>
  <c r="AJ173" i="3"/>
  <c r="AO173" i="3" s="1"/>
  <c r="AI173" i="3"/>
  <c r="AH173" i="3"/>
  <c r="AM173" i="3" s="1"/>
  <c r="AE173" i="3"/>
  <c r="AD173" i="3"/>
  <c r="R173" i="3"/>
  <c r="Q173" i="3"/>
  <c r="AM172" i="3"/>
  <c r="AK172" i="3"/>
  <c r="AJ172" i="3"/>
  <c r="AI172" i="3"/>
  <c r="AH172" i="3"/>
  <c r="AO172" i="3" s="1"/>
  <c r="AE172" i="3"/>
  <c r="AD172" i="3"/>
  <c r="R172" i="3"/>
  <c r="Q172" i="3"/>
  <c r="AE171" i="3"/>
  <c r="AD171" i="3"/>
  <c r="R171" i="3"/>
  <c r="Q171" i="3"/>
  <c r="AE170" i="3"/>
  <c r="AD170" i="3"/>
  <c r="R170" i="3"/>
  <c r="Q170" i="3"/>
  <c r="AE169" i="3"/>
  <c r="AD169" i="3"/>
  <c r="R169" i="3"/>
  <c r="Q169" i="3"/>
  <c r="AE168" i="3"/>
  <c r="AD168" i="3"/>
  <c r="R168" i="3"/>
  <c r="Q168" i="3"/>
  <c r="AR167" i="3"/>
  <c r="AQ167" i="3"/>
  <c r="AP167" i="3"/>
  <c r="AO167" i="3"/>
  <c r="AE167" i="3"/>
  <c r="AD167" i="3"/>
  <c r="R167" i="3"/>
  <c r="Q167" i="3"/>
  <c r="AE166" i="3"/>
  <c r="AD166" i="3"/>
  <c r="R166" i="3"/>
  <c r="Q166" i="3"/>
  <c r="AE165" i="3"/>
  <c r="AD165" i="3"/>
  <c r="R165" i="3"/>
  <c r="Q165" i="3"/>
  <c r="AE164" i="3"/>
  <c r="AD164" i="3"/>
  <c r="R164" i="3"/>
  <c r="Q164" i="3"/>
  <c r="AE163" i="3"/>
  <c r="AD163" i="3"/>
  <c r="R163" i="3"/>
  <c r="Q163" i="3"/>
  <c r="AE162" i="3"/>
  <c r="AD162" i="3"/>
  <c r="R162" i="3"/>
  <c r="Q162" i="3"/>
  <c r="AE161" i="3"/>
  <c r="AD161" i="3"/>
  <c r="R161" i="3"/>
  <c r="Q161" i="3"/>
  <c r="AE160" i="3"/>
  <c r="AD160" i="3"/>
  <c r="R160" i="3"/>
  <c r="Q160" i="3"/>
  <c r="AE159" i="3"/>
  <c r="AD159" i="3"/>
  <c r="R159" i="3"/>
  <c r="Q159" i="3"/>
  <c r="AE158" i="3"/>
  <c r="AD158" i="3"/>
  <c r="R158" i="3"/>
  <c r="Q158" i="3"/>
  <c r="AE157" i="3"/>
  <c r="AD157" i="3"/>
  <c r="R157" i="3"/>
  <c r="Q157" i="3"/>
  <c r="AE156" i="3"/>
  <c r="AD156" i="3"/>
  <c r="R156" i="3"/>
  <c r="Q156" i="3"/>
  <c r="AE155" i="3"/>
  <c r="AD155" i="3"/>
  <c r="R155" i="3"/>
  <c r="Q155" i="3"/>
  <c r="AE154" i="3"/>
  <c r="AD154" i="3"/>
  <c r="R154" i="3"/>
  <c r="Q154" i="3"/>
  <c r="AE153" i="3"/>
  <c r="AD153" i="3"/>
  <c r="R153" i="3"/>
  <c r="Q153" i="3"/>
  <c r="AE152" i="3"/>
  <c r="AD152" i="3"/>
  <c r="R152" i="3"/>
  <c r="Q152" i="3"/>
  <c r="AE151" i="3"/>
  <c r="AD151" i="3"/>
  <c r="R151" i="3"/>
  <c r="Q151" i="3"/>
  <c r="AE150" i="3"/>
  <c r="AD150" i="3"/>
  <c r="R150" i="3"/>
  <c r="Q150" i="3"/>
  <c r="AE149" i="3"/>
  <c r="AD149" i="3"/>
  <c r="R149" i="3"/>
  <c r="Q149" i="3"/>
  <c r="AE148" i="3"/>
  <c r="AD148" i="3"/>
  <c r="R148" i="3"/>
  <c r="Q148" i="3"/>
  <c r="AK147" i="3"/>
  <c r="AH147" i="3"/>
  <c r="AE147" i="3"/>
  <c r="AD147" i="3"/>
  <c r="R147" i="3"/>
  <c r="Q147" i="3"/>
  <c r="AE146" i="3"/>
  <c r="AD146" i="3"/>
  <c r="R146" i="3"/>
  <c r="Q146" i="3"/>
  <c r="AE145" i="3"/>
  <c r="AD145" i="3"/>
  <c r="R145" i="3"/>
  <c r="Q145" i="3"/>
  <c r="AE144" i="3"/>
  <c r="AD144" i="3"/>
  <c r="R144" i="3"/>
  <c r="Q144" i="3"/>
  <c r="AE143" i="3"/>
  <c r="AD143" i="3"/>
  <c r="R143" i="3"/>
  <c r="Q143" i="3"/>
  <c r="AE142" i="3"/>
  <c r="AD142" i="3"/>
  <c r="R142" i="3"/>
  <c r="Q142" i="3"/>
  <c r="AK141" i="3"/>
  <c r="AJ141" i="3"/>
  <c r="AI141" i="3"/>
  <c r="AO141" i="3" s="1"/>
  <c r="AH141" i="3"/>
  <c r="AE141" i="3"/>
  <c r="AD141" i="3"/>
  <c r="R141" i="3"/>
  <c r="Q141" i="3"/>
  <c r="AM140" i="3"/>
  <c r="AK140" i="3"/>
  <c r="AJ140" i="3"/>
  <c r="AI140" i="3"/>
  <c r="AH140" i="3"/>
  <c r="AE140" i="3"/>
  <c r="AD140" i="3"/>
  <c r="R140" i="3"/>
  <c r="Q140" i="3"/>
  <c r="AK139" i="3"/>
  <c r="AO139" i="3" s="1"/>
  <c r="AJ139" i="3"/>
  <c r="AI139" i="3"/>
  <c r="AH139" i="3"/>
  <c r="AE139" i="3"/>
  <c r="AD139" i="3"/>
  <c r="R139" i="3"/>
  <c r="Q139" i="3"/>
  <c r="AO138" i="3"/>
  <c r="AM138" i="3"/>
  <c r="AK138" i="3"/>
  <c r="AJ138" i="3"/>
  <c r="AI138" i="3"/>
  <c r="AH138" i="3"/>
  <c r="AE138" i="3"/>
  <c r="AD138" i="3"/>
  <c r="R138" i="3"/>
  <c r="Q138" i="3"/>
  <c r="AK137" i="3"/>
  <c r="AJ137" i="3"/>
  <c r="AM137" i="3" s="1"/>
  <c r="AI137" i="3"/>
  <c r="AO137" i="3" s="1"/>
  <c r="AH137" i="3"/>
  <c r="AE137" i="3"/>
  <c r="AD137" i="3"/>
  <c r="R137" i="3"/>
  <c r="Q137" i="3"/>
  <c r="AK136" i="3"/>
  <c r="AJ136" i="3"/>
  <c r="AI136" i="3"/>
  <c r="AH136" i="3"/>
  <c r="AM136" i="3" s="1"/>
  <c r="AE136" i="3"/>
  <c r="AD136" i="3"/>
  <c r="R136" i="3"/>
  <c r="Q136" i="3"/>
  <c r="AK135" i="3"/>
  <c r="AO135" i="3" s="1"/>
  <c r="AJ135" i="3"/>
  <c r="AI135" i="3"/>
  <c r="AH135" i="3"/>
  <c r="AM135" i="3" s="1"/>
  <c r="AE135" i="3"/>
  <c r="AD135" i="3"/>
  <c r="R135" i="3"/>
  <c r="Q135" i="3"/>
  <c r="AO134" i="3"/>
  <c r="AK134" i="3"/>
  <c r="AJ134" i="3"/>
  <c r="AI134" i="3"/>
  <c r="AH134" i="3"/>
  <c r="AM134" i="3" s="1"/>
  <c r="AE134" i="3"/>
  <c r="AD134" i="3"/>
  <c r="R134" i="3"/>
  <c r="Q134" i="3"/>
  <c r="AK133" i="3"/>
  <c r="AJ133" i="3"/>
  <c r="AM133" i="3" s="1"/>
  <c r="AI133" i="3"/>
  <c r="AO133" i="3" s="1"/>
  <c r="AH133" i="3"/>
  <c r="AE133" i="3"/>
  <c r="AD133" i="3"/>
  <c r="R133" i="3"/>
  <c r="Q133" i="3"/>
  <c r="AM132" i="3"/>
  <c r="AK132" i="3"/>
  <c r="AJ132" i="3"/>
  <c r="AI132" i="3"/>
  <c r="AH132" i="3"/>
  <c r="AE132" i="3"/>
  <c r="AD132" i="3"/>
  <c r="R132" i="3"/>
  <c r="Q132" i="3"/>
  <c r="AK131" i="3"/>
  <c r="AO131" i="3" s="1"/>
  <c r="AJ131" i="3"/>
  <c r="AI131" i="3"/>
  <c r="AH131" i="3"/>
  <c r="AE131" i="3"/>
  <c r="AD131" i="3"/>
  <c r="R131" i="3"/>
  <c r="Q131" i="3"/>
  <c r="AE130" i="3"/>
  <c r="AD130" i="3"/>
  <c r="R130" i="3"/>
  <c r="Q130" i="3"/>
  <c r="AE129" i="3"/>
  <c r="AD129" i="3"/>
  <c r="R129" i="3"/>
  <c r="Q129" i="3"/>
  <c r="AE128" i="3"/>
  <c r="AD128" i="3"/>
  <c r="R128" i="3"/>
  <c r="Q128" i="3"/>
  <c r="AE127" i="3"/>
  <c r="AD127" i="3"/>
  <c r="R127" i="3"/>
  <c r="Q127" i="3"/>
  <c r="AR126" i="3"/>
  <c r="AQ126" i="3"/>
  <c r="AP126" i="3"/>
  <c r="AO126" i="3"/>
  <c r="AE126" i="3"/>
  <c r="AD126" i="3"/>
  <c r="R126" i="3"/>
  <c r="Q126" i="3"/>
  <c r="AE125" i="3"/>
  <c r="AD125" i="3"/>
  <c r="R125" i="3"/>
  <c r="Q125" i="3"/>
  <c r="AE124" i="3"/>
  <c r="AD124" i="3"/>
  <c r="R124" i="3"/>
  <c r="Q124" i="3"/>
  <c r="AE123" i="3"/>
  <c r="AD123" i="3"/>
  <c r="R123" i="3"/>
  <c r="Q123" i="3"/>
  <c r="AE122" i="3"/>
  <c r="AD122" i="3"/>
  <c r="R122" i="3"/>
  <c r="Q122" i="3"/>
  <c r="AE121" i="3"/>
  <c r="AD121" i="3"/>
  <c r="R121" i="3"/>
  <c r="Q121" i="3"/>
  <c r="AE120" i="3"/>
  <c r="AD120" i="3"/>
  <c r="R120" i="3"/>
  <c r="Q120" i="3"/>
  <c r="AE119" i="3"/>
  <c r="AD119" i="3"/>
  <c r="R119" i="3"/>
  <c r="Q119" i="3"/>
  <c r="AE118" i="3"/>
  <c r="AD118" i="3"/>
  <c r="R118" i="3"/>
  <c r="Q118" i="3"/>
  <c r="AE117" i="3"/>
  <c r="AD117" i="3"/>
  <c r="R117" i="3"/>
  <c r="Q117" i="3"/>
  <c r="AE116" i="3"/>
  <c r="AD116" i="3"/>
  <c r="R116" i="3"/>
  <c r="Q116" i="3"/>
  <c r="AE115" i="3"/>
  <c r="AD115" i="3"/>
  <c r="R115" i="3"/>
  <c r="Q115" i="3"/>
  <c r="AE114" i="3"/>
  <c r="AD114" i="3"/>
  <c r="R114" i="3"/>
  <c r="Q114" i="3"/>
  <c r="AE113" i="3"/>
  <c r="AD113" i="3"/>
  <c r="R113" i="3"/>
  <c r="Q113" i="3"/>
  <c r="AE112" i="3"/>
  <c r="AD112" i="3"/>
  <c r="R112" i="3"/>
  <c r="Q112" i="3"/>
  <c r="AE111" i="3"/>
  <c r="AD111" i="3"/>
  <c r="R111" i="3"/>
  <c r="Q111" i="3"/>
  <c r="AE110" i="3"/>
  <c r="AD110" i="3"/>
  <c r="R110" i="3"/>
  <c r="Q110" i="3"/>
  <c r="AE109" i="3"/>
  <c r="AD109" i="3"/>
  <c r="R109" i="3"/>
  <c r="Q109" i="3"/>
  <c r="AE108" i="3"/>
  <c r="AD108" i="3"/>
  <c r="R108" i="3"/>
  <c r="Q108" i="3"/>
  <c r="AE107" i="3"/>
  <c r="AD107" i="3"/>
  <c r="R107" i="3"/>
  <c r="Q107" i="3"/>
  <c r="AK106" i="3"/>
  <c r="AJ106" i="3"/>
  <c r="AI106" i="3"/>
  <c r="AE106" i="3"/>
  <c r="AD106" i="3"/>
  <c r="R106" i="3"/>
  <c r="Q106" i="3"/>
  <c r="AE105" i="3"/>
  <c r="AD105" i="3"/>
  <c r="R105" i="3"/>
  <c r="Q105" i="3"/>
  <c r="AE104" i="3"/>
  <c r="AD104" i="3"/>
  <c r="R104" i="3"/>
  <c r="Q104" i="3"/>
  <c r="AE103" i="3"/>
  <c r="AD103" i="3"/>
  <c r="R103" i="3"/>
  <c r="Q103" i="3"/>
  <c r="AE102" i="3"/>
  <c r="AD102" i="3"/>
  <c r="R102" i="3"/>
  <c r="Q102" i="3"/>
  <c r="AE101" i="3"/>
  <c r="AD101" i="3"/>
  <c r="R101" i="3"/>
  <c r="Q101" i="3"/>
  <c r="AO100" i="3"/>
  <c r="AM100" i="3"/>
  <c r="AK100" i="3"/>
  <c r="AJ100" i="3"/>
  <c r="AI100" i="3"/>
  <c r="AH100" i="3"/>
  <c r="AH106" i="3" s="1"/>
  <c r="AE100" i="3"/>
  <c r="AD100" i="3"/>
  <c r="R100" i="3"/>
  <c r="Q100" i="3"/>
  <c r="AK99" i="3"/>
  <c r="AJ99" i="3"/>
  <c r="AM99" i="3" s="1"/>
  <c r="AI99" i="3"/>
  <c r="AH99" i="3"/>
  <c r="AE99" i="3"/>
  <c r="AD99" i="3"/>
  <c r="R99" i="3"/>
  <c r="Q99" i="3"/>
  <c r="AM98" i="3"/>
  <c r="AK98" i="3"/>
  <c r="AJ98" i="3"/>
  <c r="AI98" i="3"/>
  <c r="AO98" i="3" s="1"/>
  <c r="AH98" i="3"/>
  <c r="AE98" i="3"/>
  <c r="AD98" i="3"/>
  <c r="R98" i="3"/>
  <c r="Q98" i="3"/>
  <c r="AK97" i="3"/>
  <c r="AJ97" i="3"/>
  <c r="AO97" i="3" s="1"/>
  <c r="AI97" i="3"/>
  <c r="AH97" i="3"/>
  <c r="AM97" i="3" s="1"/>
  <c r="AE97" i="3"/>
  <c r="AD97" i="3"/>
  <c r="R97" i="3"/>
  <c r="Q97" i="3"/>
  <c r="AK96" i="3"/>
  <c r="AJ96" i="3"/>
  <c r="AI96" i="3"/>
  <c r="AH96" i="3"/>
  <c r="AM96" i="3" s="1"/>
  <c r="AE96" i="3"/>
  <c r="AD96" i="3"/>
  <c r="R96" i="3"/>
  <c r="Q96" i="3"/>
  <c r="AK95" i="3"/>
  <c r="AJ95" i="3"/>
  <c r="AM95" i="3" s="1"/>
  <c r="AI95" i="3"/>
  <c r="AO95" i="3" s="1"/>
  <c r="AH95" i="3"/>
  <c r="AE95" i="3"/>
  <c r="AD95" i="3"/>
  <c r="R95" i="3"/>
  <c r="Q95" i="3"/>
  <c r="AK94" i="3"/>
  <c r="AJ94" i="3"/>
  <c r="AI94" i="3"/>
  <c r="AO94" i="3" s="1"/>
  <c r="AH94" i="3"/>
  <c r="AM94" i="3" s="1"/>
  <c r="AE94" i="3"/>
  <c r="AD94" i="3"/>
  <c r="R94" i="3"/>
  <c r="Q94" i="3"/>
  <c r="AK93" i="3"/>
  <c r="AO93" i="3" s="1"/>
  <c r="AJ93" i="3"/>
  <c r="AI93" i="3"/>
  <c r="AH93" i="3"/>
  <c r="AE93" i="3"/>
  <c r="AD93" i="3"/>
  <c r="R93" i="3"/>
  <c r="Q93" i="3"/>
  <c r="AO92" i="3"/>
  <c r="AM92" i="3"/>
  <c r="AK92" i="3"/>
  <c r="AJ92" i="3"/>
  <c r="AI92" i="3"/>
  <c r="AH92" i="3"/>
  <c r="AE92" i="3"/>
  <c r="AD92" i="3"/>
  <c r="R92" i="3"/>
  <c r="Q92" i="3"/>
  <c r="AK91" i="3"/>
  <c r="AJ91" i="3"/>
  <c r="AM91" i="3" s="1"/>
  <c r="AI91" i="3"/>
  <c r="AH91" i="3"/>
  <c r="AE91" i="3"/>
  <c r="AD91" i="3"/>
  <c r="R91" i="3"/>
  <c r="Q91" i="3"/>
  <c r="AM90" i="3"/>
  <c r="AK90" i="3"/>
  <c r="AJ90" i="3"/>
  <c r="AI90" i="3"/>
  <c r="AO90" i="3" s="1"/>
  <c r="AH90" i="3"/>
  <c r="AE90" i="3"/>
  <c r="AD90" i="3"/>
  <c r="R90" i="3"/>
  <c r="Q90" i="3"/>
  <c r="AE89" i="3"/>
  <c r="AD89" i="3"/>
  <c r="R89" i="3"/>
  <c r="Q89" i="3"/>
  <c r="AE88" i="3"/>
  <c r="AD88" i="3"/>
  <c r="R88" i="3"/>
  <c r="Q88" i="3"/>
  <c r="AE87" i="3"/>
  <c r="AD87" i="3"/>
  <c r="R87" i="3"/>
  <c r="Q87" i="3"/>
  <c r="AE86" i="3"/>
  <c r="AD86" i="3"/>
  <c r="R86" i="3"/>
  <c r="Q86" i="3"/>
  <c r="AR85" i="3"/>
  <c r="AQ85" i="3"/>
  <c r="AP85" i="3"/>
  <c r="AO85" i="3"/>
  <c r="AE85" i="3"/>
  <c r="AD85" i="3"/>
  <c r="R85" i="3"/>
  <c r="Q85" i="3"/>
  <c r="AE84" i="3"/>
  <c r="AD84" i="3"/>
  <c r="R84" i="3"/>
  <c r="Q84" i="3"/>
  <c r="AE83" i="3"/>
  <c r="AD83" i="3"/>
  <c r="R83" i="3"/>
  <c r="Q83" i="3"/>
  <c r="AE82" i="3"/>
  <c r="AD82" i="3"/>
  <c r="R82" i="3"/>
  <c r="Q82" i="3"/>
  <c r="AE81" i="3"/>
  <c r="AD81" i="3"/>
  <c r="R81" i="3"/>
  <c r="Q81" i="3"/>
  <c r="AE80" i="3"/>
  <c r="AD80" i="3"/>
  <c r="R80" i="3"/>
  <c r="Q80" i="3"/>
  <c r="AE79" i="3"/>
  <c r="AD79" i="3"/>
  <c r="R79" i="3"/>
  <c r="Q79" i="3"/>
  <c r="AE78" i="3"/>
  <c r="AD78" i="3"/>
  <c r="R78" i="3"/>
  <c r="Q78" i="3"/>
  <c r="AE77" i="3"/>
  <c r="AD77" i="3"/>
  <c r="R77" i="3"/>
  <c r="Q77" i="3"/>
  <c r="AE76" i="3"/>
  <c r="AD76" i="3"/>
  <c r="R76" i="3"/>
  <c r="Q76" i="3"/>
  <c r="AE75" i="3"/>
  <c r="AD75" i="3"/>
  <c r="R75" i="3"/>
  <c r="Q75" i="3"/>
  <c r="AE74" i="3"/>
  <c r="AD74" i="3"/>
  <c r="R74" i="3"/>
  <c r="Q74" i="3"/>
  <c r="AE73" i="3"/>
  <c r="AD73" i="3"/>
  <c r="R73" i="3"/>
  <c r="Q73" i="3"/>
  <c r="AE72" i="3"/>
  <c r="AD72" i="3"/>
  <c r="R72" i="3"/>
  <c r="Q72" i="3"/>
  <c r="AE71" i="3"/>
  <c r="AD71" i="3"/>
  <c r="R71" i="3"/>
  <c r="Q71" i="3"/>
  <c r="AE70" i="3"/>
  <c r="AD70" i="3"/>
  <c r="R70" i="3"/>
  <c r="Q70" i="3"/>
  <c r="AE69" i="3"/>
  <c r="AD69" i="3"/>
  <c r="R69" i="3"/>
  <c r="Q69" i="3"/>
  <c r="AE68" i="3"/>
  <c r="AD68" i="3"/>
  <c r="R68" i="3"/>
  <c r="Q68" i="3"/>
  <c r="AE67" i="3"/>
  <c r="AD67" i="3"/>
  <c r="R67" i="3"/>
  <c r="Q67" i="3"/>
  <c r="AE66" i="3"/>
  <c r="AD66" i="3"/>
  <c r="R66" i="3"/>
  <c r="Q66" i="3"/>
  <c r="AI65" i="3"/>
  <c r="AH65" i="3"/>
  <c r="AE65" i="3"/>
  <c r="AD65" i="3"/>
  <c r="R65" i="3"/>
  <c r="Q65" i="3"/>
  <c r="AE64" i="3"/>
  <c r="AD64" i="3"/>
  <c r="R64" i="3"/>
  <c r="Q64" i="3"/>
  <c r="AE63" i="3"/>
  <c r="AD63" i="3"/>
  <c r="R63" i="3"/>
  <c r="Q63" i="3"/>
  <c r="AE62" i="3"/>
  <c r="AD62" i="3"/>
  <c r="R62" i="3"/>
  <c r="Q62" i="3"/>
  <c r="AE61" i="3"/>
  <c r="AD61" i="3"/>
  <c r="R61" i="3"/>
  <c r="Q61" i="3"/>
  <c r="AE60" i="3"/>
  <c r="AD60" i="3"/>
  <c r="R60" i="3"/>
  <c r="Q60" i="3"/>
  <c r="AO59" i="3"/>
  <c r="AK59" i="3"/>
  <c r="AK65" i="3" s="1"/>
  <c r="AJ59" i="3"/>
  <c r="AJ65" i="3" s="1"/>
  <c r="AI59" i="3"/>
  <c r="AH59" i="3"/>
  <c r="AM59" i="3" s="1"/>
  <c r="AE59" i="3"/>
  <c r="AD59" i="3"/>
  <c r="R59" i="3"/>
  <c r="Q59" i="3"/>
  <c r="AK58" i="3"/>
  <c r="AJ58" i="3"/>
  <c r="AI58" i="3"/>
  <c r="AH58" i="3"/>
  <c r="AO58" i="3" s="1"/>
  <c r="AE58" i="3"/>
  <c r="AD58" i="3"/>
  <c r="R58" i="3"/>
  <c r="Q58" i="3"/>
  <c r="AK57" i="3"/>
  <c r="AJ57" i="3"/>
  <c r="AM57" i="3" s="1"/>
  <c r="AI57" i="3"/>
  <c r="AH57" i="3"/>
  <c r="AE57" i="3"/>
  <c r="AD57" i="3"/>
  <c r="R57" i="3"/>
  <c r="Q57" i="3"/>
  <c r="AK56" i="3"/>
  <c r="AJ56" i="3"/>
  <c r="AI56" i="3"/>
  <c r="AH56" i="3"/>
  <c r="AM56" i="3" s="1"/>
  <c r="AE56" i="3"/>
  <c r="AD56" i="3"/>
  <c r="R56" i="3"/>
  <c r="Q56" i="3"/>
  <c r="AK55" i="3"/>
  <c r="AJ55" i="3"/>
  <c r="AO55" i="3" s="1"/>
  <c r="AI55" i="3"/>
  <c r="AH55" i="3"/>
  <c r="AM55" i="3" s="1"/>
  <c r="AE55" i="3"/>
  <c r="AD55" i="3"/>
  <c r="R55" i="3"/>
  <c r="Q55" i="3"/>
  <c r="AM54" i="3"/>
  <c r="AK54" i="3"/>
  <c r="AJ54" i="3"/>
  <c r="AI54" i="3"/>
  <c r="AH54" i="3"/>
  <c r="AO54" i="3" s="1"/>
  <c r="AE54" i="3"/>
  <c r="AD54" i="3"/>
  <c r="R54" i="3"/>
  <c r="Q54" i="3"/>
  <c r="AK53" i="3"/>
  <c r="AJ53" i="3"/>
  <c r="AM53" i="3" s="1"/>
  <c r="AI53" i="3"/>
  <c r="AH53" i="3"/>
  <c r="AE53" i="3"/>
  <c r="AD53" i="3"/>
  <c r="R53" i="3"/>
  <c r="Q53" i="3"/>
  <c r="AM52" i="3"/>
  <c r="AK52" i="3"/>
  <c r="AJ52" i="3"/>
  <c r="AI52" i="3"/>
  <c r="AH52" i="3"/>
  <c r="AE52" i="3"/>
  <c r="AD52" i="3"/>
  <c r="R52" i="3"/>
  <c r="Q52" i="3"/>
  <c r="AO51" i="3"/>
  <c r="AK51" i="3"/>
  <c r="AJ51" i="3"/>
  <c r="AI51" i="3"/>
  <c r="AH51" i="3"/>
  <c r="AM51" i="3" s="1"/>
  <c r="AE51" i="3"/>
  <c r="AD51" i="3"/>
  <c r="R51" i="3"/>
  <c r="Q51" i="3"/>
  <c r="AK50" i="3"/>
  <c r="AJ50" i="3"/>
  <c r="AI50" i="3"/>
  <c r="AH50" i="3"/>
  <c r="AO50" i="3" s="1"/>
  <c r="AE50" i="3"/>
  <c r="AD50" i="3"/>
  <c r="R50" i="3"/>
  <c r="Q50" i="3"/>
  <c r="AK49" i="3"/>
  <c r="AJ49" i="3"/>
  <c r="AM49" i="3" s="1"/>
  <c r="AI49" i="3"/>
  <c r="AH49" i="3"/>
  <c r="AE49" i="3"/>
  <c r="AD49" i="3"/>
  <c r="R49" i="3"/>
  <c r="Q49" i="3"/>
  <c r="AE48" i="3"/>
  <c r="AD48" i="3"/>
  <c r="R48" i="3"/>
  <c r="Q48" i="3"/>
  <c r="AE47" i="3"/>
  <c r="AD47" i="3"/>
  <c r="R47" i="3"/>
  <c r="Q47" i="3"/>
  <c r="AE46" i="3"/>
  <c r="AD46" i="3"/>
  <c r="R46" i="3"/>
  <c r="Q46" i="3"/>
  <c r="AE45" i="3"/>
  <c r="AD45" i="3"/>
  <c r="R45" i="3"/>
  <c r="Q45" i="3"/>
  <c r="AR44" i="3"/>
  <c r="AQ44" i="3"/>
  <c r="AP44" i="3"/>
  <c r="AO44" i="3"/>
  <c r="AE44" i="3"/>
  <c r="AD44" i="3"/>
  <c r="R44" i="3"/>
  <c r="Q44" i="3"/>
  <c r="AE43" i="3"/>
  <c r="AD43" i="3"/>
  <c r="R43" i="3"/>
  <c r="Q43" i="3"/>
  <c r="AE42" i="3"/>
  <c r="AD42" i="3"/>
  <c r="R42" i="3"/>
  <c r="Q42" i="3"/>
  <c r="AE41" i="3"/>
  <c r="AD41" i="3"/>
  <c r="R41" i="3"/>
  <c r="Q41" i="3"/>
  <c r="AE40" i="3"/>
  <c r="AD40" i="3"/>
  <c r="R40" i="3"/>
  <c r="Q40" i="3"/>
  <c r="AE39" i="3"/>
  <c r="AD39" i="3"/>
  <c r="R39" i="3"/>
  <c r="Q39" i="3"/>
  <c r="AE38" i="3"/>
  <c r="AD38" i="3"/>
  <c r="R38" i="3"/>
  <c r="Q38" i="3"/>
  <c r="AE37" i="3"/>
  <c r="AD37" i="3"/>
  <c r="R37" i="3"/>
  <c r="Q37" i="3"/>
  <c r="AE36" i="3"/>
  <c r="AD36" i="3"/>
  <c r="R36" i="3"/>
  <c r="Q36" i="3"/>
  <c r="AE35" i="3"/>
  <c r="AD35" i="3"/>
  <c r="R35" i="3"/>
  <c r="Q35" i="3"/>
  <c r="AE34" i="3"/>
  <c r="AD34" i="3"/>
  <c r="R34" i="3"/>
  <c r="Q34" i="3"/>
  <c r="AE33" i="3"/>
  <c r="AD33" i="3"/>
  <c r="R33" i="3"/>
  <c r="Q33" i="3"/>
  <c r="AE32" i="3"/>
  <c r="AD32" i="3"/>
  <c r="R32" i="3"/>
  <c r="Q32" i="3"/>
  <c r="AE31" i="3"/>
  <c r="AD31" i="3"/>
  <c r="R31" i="3"/>
  <c r="Q31" i="3"/>
  <c r="AE30" i="3"/>
  <c r="AD30" i="3"/>
  <c r="R30" i="3"/>
  <c r="Q30" i="3"/>
  <c r="AE29" i="3"/>
  <c r="AD29" i="3"/>
  <c r="R29" i="3"/>
  <c r="Q29" i="3"/>
  <c r="AE28" i="3"/>
  <c r="AD28" i="3"/>
  <c r="R28" i="3"/>
  <c r="Q28" i="3"/>
  <c r="AE27" i="3"/>
  <c r="AD27" i="3"/>
  <c r="R27" i="3"/>
  <c r="Q27" i="3"/>
  <c r="AE26" i="3"/>
  <c r="AD26" i="3"/>
  <c r="R26" i="3"/>
  <c r="Q26" i="3"/>
  <c r="AE25" i="3"/>
  <c r="AD25" i="3"/>
  <c r="R25" i="3"/>
  <c r="Q25" i="3"/>
  <c r="AK24" i="3"/>
  <c r="AJ24" i="3"/>
  <c r="AE24" i="3"/>
  <c r="AD24" i="3"/>
  <c r="R24" i="3"/>
  <c r="Q24" i="3"/>
  <c r="AE23" i="3"/>
  <c r="AD23" i="3"/>
  <c r="R23" i="3"/>
  <c r="Q23" i="3"/>
  <c r="AE22" i="3"/>
  <c r="AD22" i="3"/>
  <c r="R22" i="3"/>
  <c r="Q22" i="3"/>
  <c r="AE21" i="3"/>
  <c r="AD21" i="3"/>
  <c r="R21" i="3"/>
  <c r="Q21" i="3"/>
  <c r="AE20" i="3"/>
  <c r="AD20" i="3"/>
  <c r="R20" i="3"/>
  <c r="Q20" i="3"/>
  <c r="AE19" i="3"/>
  <c r="AD19" i="3"/>
  <c r="R19" i="3"/>
  <c r="Q19" i="3"/>
  <c r="AK18" i="3"/>
  <c r="AJ18" i="3"/>
  <c r="AI18" i="3"/>
  <c r="AH18" i="3"/>
  <c r="AH24" i="3" s="1"/>
  <c r="AE18" i="3"/>
  <c r="AD18" i="3"/>
  <c r="R18" i="3"/>
  <c r="Q18" i="3"/>
  <c r="AK17" i="3"/>
  <c r="AJ17" i="3"/>
  <c r="AO17" i="3" s="1"/>
  <c r="AI17" i="3"/>
  <c r="AH17" i="3"/>
  <c r="AM17" i="3" s="1"/>
  <c r="AE17" i="3"/>
  <c r="AD17" i="3"/>
  <c r="R17" i="3"/>
  <c r="Q17" i="3"/>
  <c r="AK16" i="3"/>
  <c r="AJ16" i="3"/>
  <c r="AI16" i="3"/>
  <c r="AH16" i="3"/>
  <c r="AO16" i="3" s="1"/>
  <c r="AE16" i="3"/>
  <c r="AD16" i="3"/>
  <c r="R16" i="3"/>
  <c r="Q16" i="3"/>
  <c r="AK15" i="3"/>
  <c r="AJ15" i="3"/>
  <c r="AM15" i="3" s="1"/>
  <c r="AI15" i="3"/>
  <c r="AO15" i="3" s="1"/>
  <c r="AH15" i="3"/>
  <c r="AE15" i="3"/>
  <c r="AD15" i="3"/>
  <c r="R15" i="3"/>
  <c r="Q15" i="3"/>
  <c r="AM14" i="3"/>
  <c r="AK14" i="3"/>
  <c r="AJ14" i="3"/>
  <c r="AI14" i="3"/>
  <c r="AO14" i="3" s="1"/>
  <c r="AH14" i="3"/>
  <c r="AE14" i="3"/>
  <c r="AD14" i="3"/>
  <c r="R14" i="3"/>
  <c r="Q14" i="3"/>
  <c r="AK13" i="3"/>
  <c r="AO13" i="3" s="1"/>
  <c r="AJ13" i="3"/>
  <c r="AI13" i="3"/>
  <c r="AH13" i="3"/>
  <c r="AE13" i="3"/>
  <c r="AD13" i="3"/>
  <c r="R13" i="3"/>
  <c r="Q13" i="3"/>
  <c r="AO12" i="3"/>
  <c r="AM12" i="3"/>
  <c r="AK12" i="3"/>
  <c r="AJ12" i="3"/>
  <c r="AI12" i="3"/>
  <c r="AH12" i="3"/>
  <c r="AE12" i="3"/>
  <c r="AD12" i="3"/>
  <c r="R12" i="3"/>
  <c r="Q12" i="3"/>
  <c r="AK11" i="3"/>
  <c r="AJ11" i="3"/>
  <c r="AM11" i="3" s="1"/>
  <c r="AI11" i="3"/>
  <c r="AH11" i="3"/>
  <c r="AE11" i="3"/>
  <c r="AD11" i="3"/>
  <c r="R11" i="3"/>
  <c r="Q11" i="3"/>
  <c r="AK10" i="3"/>
  <c r="AJ10" i="3"/>
  <c r="AI10" i="3"/>
  <c r="AO10" i="3" s="1"/>
  <c r="AH10" i="3"/>
  <c r="AM10" i="3" s="1"/>
  <c r="AE10" i="3"/>
  <c r="AD10" i="3"/>
  <c r="R10" i="3"/>
  <c r="Q10" i="3"/>
  <c r="AK9" i="3"/>
  <c r="AJ9" i="3"/>
  <c r="AO9" i="3" s="1"/>
  <c r="AI9" i="3"/>
  <c r="AH9" i="3"/>
  <c r="AM9" i="3" s="1"/>
  <c r="AE9" i="3"/>
  <c r="AD9" i="3"/>
  <c r="R9" i="3"/>
  <c r="Q9" i="3"/>
  <c r="AK8" i="3"/>
  <c r="AJ8" i="3"/>
  <c r="AI8" i="3"/>
  <c r="AH8" i="3"/>
  <c r="AM8" i="3" s="1"/>
  <c r="AE8" i="3"/>
  <c r="AD8" i="3"/>
  <c r="R8" i="3"/>
  <c r="Q8" i="3"/>
  <c r="AE7" i="3"/>
  <c r="AD7" i="3"/>
  <c r="R7" i="3"/>
  <c r="Q7" i="3"/>
  <c r="AE6" i="3"/>
  <c r="AD6" i="3"/>
  <c r="R6" i="3"/>
  <c r="Q6" i="3"/>
  <c r="AE5" i="3"/>
  <c r="AD5" i="3"/>
  <c r="R5" i="3"/>
  <c r="Q5" i="3"/>
  <c r="AE4" i="3"/>
  <c r="AD4" i="3"/>
  <c r="R4" i="3"/>
  <c r="Q4" i="3"/>
  <c r="AR3" i="3"/>
  <c r="AQ3" i="3"/>
  <c r="AP3" i="3"/>
  <c r="AO3" i="3"/>
  <c r="AE3" i="3"/>
  <c r="AD3" i="3"/>
  <c r="R3" i="3"/>
  <c r="Q3" i="3"/>
  <c r="AE2" i="3"/>
  <c r="AD2" i="3"/>
  <c r="R2" i="3"/>
  <c r="Q2" i="3"/>
  <c r="AE1476" i="2"/>
  <c r="AD1476" i="2"/>
  <c r="R1476" i="2"/>
  <c r="Q1476" i="2"/>
  <c r="AE1475" i="2"/>
  <c r="AD1475" i="2"/>
  <c r="R1475" i="2"/>
  <c r="Q1475" i="2"/>
  <c r="AE1474" i="2"/>
  <c r="AD1474" i="2"/>
  <c r="R1474" i="2"/>
  <c r="Q1474" i="2"/>
  <c r="AE1473" i="2"/>
  <c r="AD1473" i="2"/>
  <c r="R1473" i="2"/>
  <c r="Q1473" i="2"/>
  <c r="AE1472" i="2"/>
  <c r="AD1472" i="2"/>
  <c r="R1472" i="2"/>
  <c r="Q1472" i="2"/>
  <c r="AE1471" i="2"/>
  <c r="AD1471" i="2"/>
  <c r="R1471" i="2"/>
  <c r="Q1471" i="2"/>
  <c r="AE1470" i="2"/>
  <c r="AD1470" i="2"/>
  <c r="R1470" i="2"/>
  <c r="Q1470" i="2"/>
  <c r="AE1469" i="2"/>
  <c r="AD1469" i="2"/>
  <c r="R1469" i="2"/>
  <c r="Q1469" i="2"/>
  <c r="AE1468" i="2"/>
  <c r="AD1468" i="2"/>
  <c r="R1468" i="2"/>
  <c r="Q1468" i="2"/>
  <c r="AE1467" i="2"/>
  <c r="AD1467" i="2"/>
  <c r="R1467" i="2"/>
  <c r="Q1467" i="2"/>
  <c r="AE1466" i="2"/>
  <c r="AD1466" i="2"/>
  <c r="R1466" i="2"/>
  <c r="Q1466" i="2"/>
  <c r="AE1465" i="2"/>
  <c r="AD1465" i="2"/>
  <c r="R1465" i="2"/>
  <c r="Q1465" i="2"/>
  <c r="AE1464" i="2"/>
  <c r="AD1464" i="2"/>
  <c r="R1464" i="2"/>
  <c r="Q1464" i="2"/>
  <c r="AE1463" i="2"/>
  <c r="AD1463" i="2"/>
  <c r="R1463" i="2"/>
  <c r="Q1463" i="2"/>
  <c r="AE1462" i="2"/>
  <c r="AD1462" i="2"/>
  <c r="R1462" i="2"/>
  <c r="Q1462" i="2"/>
  <c r="AE1461" i="2"/>
  <c r="AD1461" i="2"/>
  <c r="R1461" i="2"/>
  <c r="Q1461" i="2"/>
  <c r="AE1460" i="2"/>
  <c r="AD1460" i="2"/>
  <c r="R1460" i="2"/>
  <c r="Q1460" i="2"/>
  <c r="AE1459" i="2"/>
  <c r="AD1459" i="2"/>
  <c r="R1459" i="2"/>
  <c r="Q1459" i="2"/>
  <c r="AE1458" i="2"/>
  <c r="AD1458" i="2"/>
  <c r="R1458" i="2"/>
  <c r="Q1458" i="2"/>
  <c r="AE1457" i="2"/>
  <c r="AD1457" i="2"/>
  <c r="R1457" i="2"/>
  <c r="Q1457" i="2"/>
  <c r="AE1456" i="2"/>
  <c r="AD1456" i="2"/>
  <c r="R1456" i="2"/>
  <c r="Q1456" i="2"/>
  <c r="AE1455" i="2"/>
  <c r="AD1455" i="2"/>
  <c r="R1455" i="2"/>
  <c r="Q1455" i="2"/>
  <c r="AE1454" i="2"/>
  <c r="AD1454" i="2"/>
  <c r="R1454" i="2"/>
  <c r="Q1454" i="2"/>
  <c r="AK1453" i="2"/>
  <c r="AK1459" i="2" s="1"/>
  <c r="AJ1453" i="2"/>
  <c r="AJ1459" i="2" s="1"/>
  <c r="AI1453" i="2"/>
  <c r="AI1459" i="2" s="1"/>
  <c r="AH1453" i="2"/>
  <c r="AH1459" i="2" s="1"/>
  <c r="AE1453" i="2"/>
  <c r="AD1453" i="2"/>
  <c r="R1453" i="2"/>
  <c r="Q1453" i="2"/>
  <c r="AK1452" i="2"/>
  <c r="AJ1452" i="2"/>
  <c r="AI1452" i="2"/>
  <c r="AH1452" i="2"/>
  <c r="AE1452" i="2"/>
  <c r="AD1452" i="2"/>
  <c r="R1452" i="2"/>
  <c r="Q1452" i="2"/>
  <c r="AK1451" i="2"/>
  <c r="AJ1451" i="2"/>
  <c r="AI1451" i="2"/>
  <c r="AH1451" i="2"/>
  <c r="AM1451" i="2" s="1"/>
  <c r="AE1451" i="2"/>
  <c r="AD1451" i="2"/>
  <c r="R1451" i="2"/>
  <c r="Q1451" i="2"/>
  <c r="AK1450" i="2"/>
  <c r="AJ1450" i="2"/>
  <c r="AI1450" i="2"/>
  <c r="AH1450" i="2"/>
  <c r="AM1450" i="2" s="1"/>
  <c r="AE1450" i="2"/>
  <c r="AD1450" i="2"/>
  <c r="R1450" i="2"/>
  <c r="Q1450" i="2"/>
  <c r="AK1449" i="2"/>
  <c r="AJ1449" i="2"/>
  <c r="AI1449" i="2"/>
  <c r="AH1449" i="2"/>
  <c r="AE1449" i="2"/>
  <c r="AD1449" i="2"/>
  <c r="R1449" i="2"/>
  <c r="Q1449" i="2"/>
  <c r="AK1448" i="2"/>
  <c r="AJ1448" i="2"/>
  <c r="AI1448" i="2"/>
  <c r="AH1448" i="2"/>
  <c r="AE1448" i="2"/>
  <c r="AD1448" i="2"/>
  <c r="R1448" i="2"/>
  <c r="Q1448" i="2"/>
  <c r="AK1447" i="2"/>
  <c r="AJ1447" i="2"/>
  <c r="AI1447" i="2"/>
  <c r="AH1447" i="2"/>
  <c r="AM1447" i="2" s="1"/>
  <c r="AE1447" i="2"/>
  <c r="AD1447" i="2"/>
  <c r="R1447" i="2"/>
  <c r="Q1447" i="2"/>
  <c r="AK1446" i="2"/>
  <c r="AJ1446" i="2"/>
  <c r="AI1446" i="2"/>
  <c r="AH1446" i="2"/>
  <c r="AM1446" i="2" s="1"/>
  <c r="AE1446" i="2"/>
  <c r="AD1446" i="2"/>
  <c r="R1446" i="2"/>
  <c r="Q1446" i="2"/>
  <c r="AK1445" i="2"/>
  <c r="AJ1445" i="2"/>
  <c r="AI1445" i="2"/>
  <c r="AH1445" i="2"/>
  <c r="AE1445" i="2"/>
  <c r="AD1445" i="2"/>
  <c r="R1445" i="2"/>
  <c r="Q1445" i="2"/>
  <c r="AK1444" i="2"/>
  <c r="AJ1444" i="2"/>
  <c r="AI1444" i="2"/>
  <c r="AH1444" i="2"/>
  <c r="AE1444" i="2"/>
  <c r="AD1444" i="2"/>
  <c r="R1444" i="2"/>
  <c r="Q1444" i="2"/>
  <c r="AK1443" i="2"/>
  <c r="AJ1443" i="2"/>
  <c r="AI1443" i="2"/>
  <c r="AH1443" i="2"/>
  <c r="AM1443" i="2" s="1"/>
  <c r="AE1443" i="2"/>
  <c r="AD1443" i="2"/>
  <c r="R1443" i="2"/>
  <c r="Q1443" i="2"/>
  <c r="AE1442" i="2"/>
  <c r="AD1442" i="2"/>
  <c r="R1442" i="2"/>
  <c r="Q1442" i="2"/>
  <c r="AE1441" i="2"/>
  <c r="AD1441" i="2"/>
  <c r="R1441" i="2"/>
  <c r="Q1441" i="2"/>
  <c r="AE1440" i="2"/>
  <c r="AD1440" i="2"/>
  <c r="R1440" i="2"/>
  <c r="Q1440" i="2"/>
  <c r="AE1439" i="2"/>
  <c r="AD1439" i="2"/>
  <c r="R1439" i="2"/>
  <c r="Q1439" i="2"/>
  <c r="AR1438" i="2"/>
  <c r="AQ1438" i="2"/>
  <c r="AP1438" i="2"/>
  <c r="AO1438" i="2"/>
  <c r="AE1438" i="2"/>
  <c r="AD1438" i="2"/>
  <c r="R1438" i="2"/>
  <c r="Q1438" i="2"/>
  <c r="AE1437" i="2"/>
  <c r="AD1437" i="2"/>
  <c r="R1437" i="2"/>
  <c r="Q1437" i="2"/>
  <c r="AE1436" i="2"/>
  <c r="AD1436" i="2"/>
  <c r="R1436" i="2"/>
  <c r="Q1436" i="2"/>
  <c r="AE1435" i="2"/>
  <c r="AD1435" i="2"/>
  <c r="R1435" i="2"/>
  <c r="Q1435" i="2"/>
  <c r="AE1434" i="2"/>
  <c r="AD1434" i="2"/>
  <c r="R1434" i="2"/>
  <c r="Q1434" i="2"/>
  <c r="AE1433" i="2"/>
  <c r="AD1433" i="2"/>
  <c r="R1433" i="2"/>
  <c r="Q1433" i="2"/>
  <c r="AE1432" i="2"/>
  <c r="AD1432" i="2"/>
  <c r="R1432" i="2"/>
  <c r="Q1432" i="2"/>
  <c r="AE1431" i="2"/>
  <c r="AD1431" i="2"/>
  <c r="R1431" i="2"/>
  <c r="Q1431" i="2"/>
  <c r="AE1430" i="2"/>
  <c r="AD1430" i="2"/>
  <c r="R1430" i="2"/>
  <c r="Q1430" i="2"/>
  <c r="AE1429" i="2"/>
  <c r="AD1429" i="2"/>
  <c r="R1429" i="2"/>
  <c r="Q1429" i="2"/>
  <c r="AE1428" i="2"/>
  <c r="AD1428" i="2"/>
  <c r="R1428" i="2"/>
  <c r="Q1428" i="2"/>
  <c r="AE1427" i="2"/>
  <c r="AD1427" i="2"/>
  <c r="R1427" i="2"/>
  <c r="Q1427" i="2"/>
  <c r="AE1426" i="2"/>
  <c r="AD1426" i="2"/>
  <c r="R1426" i="2"/>
  <c r="Q1426" i="2"/>
  <c r="AE1425" i="2"/>
  <c r="AD1425" i="2"/>
  <c r="R1425" i="2"/>
  <c r="Q1425" i="2"/>
  <c r="AE1424" i="2"/>
  <c r="AD1424" i="2"/>
  <c r="R1424" i="2"/>
  <c r="Q1424" i="2"/>
  <c r="AE1423" i="2"/>
  <c r="AD1423" i="2"/>
  <c r="R1423" i="2"/>
  <c r="Q1423" i="2"/>
  <c r="AE1422" i="2"/>
  <c r="AD1422" i="2"/>
  <c r="R1422" i="2"/>
  <c r="Q1422" i="2"/>
  <c r="AE1421" i="2"/>
  <c r="AD1421" i="2"/>
  <c r="R1421" i="2"/>
  <c r="Q1421" i="2"/>
  <c r="AE1420" i="2"/>
  <c r="AD1420" i="2"/>
  <c r="R1420" i="2"/>
  <c r="Q1420" i="2"/>
  <c r="AE1419" i="2"/>
  <c r="AD1419" i="2"/>
  <c r="R1419" i="2"/>
  <c r="Q1419" i="2"/>
  <c r="AE1418" i="2"/>
  <c r="AD1418" i="2"/>
  <c r="R1418" i="2"/>
  <c r="Q1418" i="2"/>
  <c r="AE1417" i="2"/>
  <c r="AD1417" i="2"/>
  <c r="R1417" i="2"/>
  <c r="Q1417" i="2"/>
  <c r="AE1416" i="2"/>
  <c r="AD1416" i="2"/>
  <c r="R1416" i="2"/>
  <c r="Q1416" i="2"/>
  <c r="AE1415" i="2"/>
  <c r="AD1415" i="2"/>
  <c r="R1415" i="2"/>
  <c r="Q1415" i="2"/>
  <c r="AE1414" i="2"/>
  <c r="AD1414" i="2"/>
  <c r="R1414" i="2"/>
  <c r="Q1414" i="2"/>
  <c r="AE1413" i="2"/>
  <c r="AD1413" i="2"/>
  <c r="R1413" i="2"/>
  <c r="Q1413" i="2"/>
  <c r="AK1412" i="2"/>
  <c r="AK1418" i="2" s="1"/>
  <c r="AJ1412" i="2"/>
  <c r="AJ1418" i="2" s="1"/>
  <c r="AI1412" i="2"/>
  <c r="AI1418" i="2" s="1"/>
  <c r="AH1412" i="2"/>
  <c r="AE1412" i="2"/>
  <c r="AD1412" i="2"/>
  <c r="R1412" i="2"/>
  <c r="Q1412" i="2"/>
  <c r="AK1411" i="2"/>
  <c r="AJ1411" i="2"/>
  <c r="AI1411" i="2"/>
  <c r="AH1411" i="2"/>
  <c r="AE1411" i="2"/>
  <c r="AD1411" i="2"/>
  <c r="R1411" i="2"/>
  <c r="Q1411" i="2"/>
  <c r="AK1410" i="2"/>
  <c r="AJ1410" i="2"/>
  <c r="AI1410" i="2"/>
  <c r="AH1410" i="2"/>
  <c r="AE1410" i="2"/>
  <c r="AD1410" i="2"/>
  <c r="R1410" i="2"/>
  <c r="Q1410" i="2"/>
  <c r="AK1409" i="2"/>
  <c r="AJ1409" i="2"/>
  <c r="AI1409" i="2"/>
  <c r="AH1409" i="2"/>
  <c r="AM1409" i="2" s="1"/>
  <c r="AE1409" i="2"/>
  <c r="AD1409" i="2"/>
  <c r="R1409" i="2"/>
  <c r="Q1409" i="2"/>
  <c r="AK1408" i="2"/>
  <c r="AJ1408" i="2"/>
  <c r="AI1408" i="2"/>
  <c r="AH1408" i="2"/>
  <c r="AE1408" i="2"/>
  <c r="AD1408" i="2"/>
  <c r="R1408" i="2"/>
  <c r="Q1408" i="2"/>
  <c r="AK1407" i="2"/>
  <c r="AJ1407" i="2"/>
  <c r="AI1407" i="2"/>
  <c r="AH1407" i="2"/>
  <c r="AM1407" i="2" s="1"/>
  <c r="AE1407" i="2"/>
  <c r="AD1407" i="2"/>
  <c r="R1407" i="2"/>
  <c r="Q1407" i="2"/>
  <c r="AK1406" i="2"/>
  <c r="AJ1406" i="2"/>
  <c r="AI1406" i="2"/>
  <c r="AH1406" i="2"/>
  <c r="AE1406" i="2"/>
  <c r="AD1406" i="2"/>
  <c r="R1406" i="2"/>
  <c r="Q1406" i="2"/>
  <c r="AK1405" i="2"/>
  <c r="AJ1405" i="2"/>
  <c r="AI1405" i="2"/>
  <c r="AH1405" i="2"/>
  <c r="AM1405" i="2" s="1"/>
  <c r="AE1405" i="2"/>
  <c r="AD1405" i="2"/>
  <c r="R1405" i="2"/>
  <c r="Q1405" i="2"/>
  <c r="AK1404" i="2"/>
  <c r="AJ1404" i="2"/>
  <c r="AI1404" i="2"/>
  <c r="AH1404" i="2"/>
  <c r="AM1404" i="2" s="1"/>
  <c r="AE1404" i="2"/>
  <c r="AD1404" i="2"/>
  <c r="R1404" i="2"/>
  <c r="Q1404" i="2"/>
  <c r="AK1403" i="2"/>
  <c r="AJ1403" i="2"/>
  <c r="AI1403" i="2"/>
  <c r="AH1403" i="2"/>
  <c r="AE1403" i="2"/>
  <c r="AD1403" i="2"/>
  <c r="R1403" i="2"/>
  <c r="Q1403" i="2"/>
  <c r="AK1402" i="2"/>
  <c r="AJ1402" i="2"/>
  <c r="AI1402" i="2"/>
  <c r="AH1402" i="2"/>
  <c r="AE1402" i="2"/>
  <c r="AD1402" i="2"/>
  <c r="R1402" i="2"/>
  <c r="Q1402" i="2"/>
  <c r="AE1401" i="2"/>
  <c r="AD1401" i="2"/>
  <c r="R1401" i="2"/>
  <c r="Q1401" i="2"/>
  <c r="AE1400" i="2"/>
  <c r="AD1400" i="2"/>
  <c r="R1400" i="2"/>
  <c r="Q1400" i="2"/>
  <c r="AE1399" i="2"/>
  <c r="AD1399" i="2"/>
  <c r="R1399" i="2"/>
  <c r="Q1399" i="2"/>
  <c r="AE1398" i="2"/>
  <c r="AD1398" i="2"/>
  <c r="R1398" i="2"/>
  <c r="Q1398" i="2"/>
  <c r="AR1397" i="2"/>
  <c r="AQ1397" i="2"/>
  <c r="AP1397" i="2"/>
  <c r="AO1397" i="2"/>
  <c r="AE1397" i="2"/>
  <c r="AD1397" i="2"/>
  <c r="R1397" i="2"/>
  <c r="Q1397" i="2"/>
  <c r="AE1396" i="2"/>
  <c r="AD1396" i="2"/>
  <c r="R1396" i="2"/>
  <c r="Q1396" i="2"/>
  <c r="AE1395" i="2"/>
  <c r="AD1395" i="2"/>
  <c r="R1395" i="2"/>
  <c r="Q1395" i="2"/>
  <c r="AE1394" i="2"/>
  <c r="AD1394" i="2"/>
  <c r="R1394" i="2"/>
  <c r="Q1394" i="2"/>
  <c r="AE1393" i="2"/>
  <c r="AD1393" i="2"/>
  <c r="R1393" i="2"/>
  <c r="Q1393" i="2"/>
  <c r="AE1392" i="2"/>
  <c r="AD1392" i="2"/>
  <c r="R1392" i="2"/>
  <c r="Q1392" i="2"/>
  <c r="AE1391" i="2"/>
  <c r="AD1391" i="2"/>
  <c r="R1391" i="2"/>
  <c r="Q1391" i="2"/>
  <c r="AE1390" i="2"/>
  <c r="AD1390" i="2"/>
  <c r="R1390" i="2"/>
  <c r="Q1390" i="2"/>
  <c r="AE1389" i="2"/>
  <c r="AD1389" i="2"/>
  <c r="R1389" i="2"/>
  <c r="Q1389" i="2"/>
  <c r="AE1388" i="2"/>
  <c r="AD1388" i="2"/>
  <c r="R1388" i="2"/>
  <c r="Q1388" i="2"/>
  <c r="AE1387" i="2"/>
  <c r="AD1387" i="2"/>
  <c r="R1387" i="2"/>
  <c r="Q1387" i="2"/>
  <c r="AE1386" i="2"/>
  <c r="AD1386" i="2"/>
  <c r="R1386" i="2"/>
  <c r="Q1386" i="2"/>
  <c r="AE1385" i="2"/>
  <c r="AD1385" i="2"/>
  <c r="R1385" i="2"/>
  <c r="Q1385" i="2"/>
  <c r="AE1384" i="2"/>
  <c r="AD1384" i="2"/>
  <c r="R1384" i="2"/>
  <c r="Q1384" i="2"/>
  <c r="AE1383" i="2"/>
  <c r="AD1383" i="2"/>
  <c r="R1383" i="2"/>
  <c r="Q1383" i="2"/>
  <c r="AE1382" i="2"/>
  <c r="AD1382" i="2"/>
  <c r="R1382" i="2"/>
  <c r="Q1382" i="2"/>
  <c r="AE1381" i="2"/>
  <c r="AD1381" i="2"/>
  <c r="R1381" i="2"/>
  <c r="Q1381" i="2"/>
  <c r="AE1380" i="2"/>
  <c r="AD1380" i="2"/>
  <c r="R1380" i="2"/>
  <c r="Q1380" i="2"/>
  <c r="AE1379" i="2"/>
  <c r="AD1379" i="2"/>
  <c r="R1379" i="2"/>
  <c r="Q1379" i="2"/>
  <c r="AE1378" i="2"/>
  <c r="AD1378" i="2"/>
  <c r="R1378" i="2"/>
  <c r="Q1378" i="2"/>
  <c r="AK1377" i="2"/>
  <c r="AE1377" i="2"/>
  <c r="AD1377" i="2"/>
  <c r="R1377" i="2"/>
  <c r="Q1377" i="2"/>
  <c r="AE1376" i="2"/>
  <c r="AD1376" i="2"/>
  <c r="R1376" i="2"/>
  <c r="Q1376" i="2"/>
  <c r="AE1375" i="2"/>
  <c r="AD1375" i="2"/>
  <c r="R1375" i="2"/>
  <c r="Q1375" i="2"/>
  <c r="AE1374" i="2"/>
  <c r="AD1374" i="2"/>
  <c r="R1374" i="2"/>
  <c r="Q1374" i="2"/>
  <c r="AE1373" i="2"/>
  <c r="AD1373" i="2"/>
  <c r="R1373" i="2"/>
  <c r="Q1373" i="2"/>
  <c r="AE1372" i="2"/>
  <c r="AD1372" i="2"/>
  <c r="R1372" i="2"/>
  <c r="Q1372" i="2"/>
  <c r="AK1371" i="2"/>
  <c r="AJ1371" i="2"/>
  <c r="AJ1377" i="2" s="1"/>
  <c r="AI1371" i="2"/>
  <c r="AH1371" i="2"/>
  <c r="AE1371" i="2"/>
  <c r="AD1371" i="2"/>
  <c r="R1371" i="2"/>
  <c r="Q1371" i="2"/>
  <c r="AK1370" i="2"/>
  <c r="AJ1370" i="2"/>
  <c r="AI1370" i="2"/>
  <c r="AH1370" i="2"/>
  <c r="AM1370" i="2" s="1"/>
  <c r="AE1370" i="2"/>
  <c r="AD1370" i="2"/>
  <c r="R1370" i="2"/>
  <c r="Q1370" i="2"/>
  <c r="AK1369" i="2"/>
  <c r="AJ1369" i="2"/>
  <c r="AI1369" i="2"/>
  <c r="AH1369" i="2"/>
  <c r="AE1369" i="2"/>
  <c r="AD1369" i="2"/>
  <c r="R1369" i="2"/>
  <c r="Q1369" i="2"/>
  <c r="AK1368" i="2"/>
  <c r="AJ1368" i="2"/>
  <c r="AI1368" i="2"/>
  <c r="AH1368" i="2"/>
  <c r="AE1368" i="2"/>
  <c r="AD1368" i="2"/>
  <c r="R1368" i="2"/>
  <c r="Q1368" i="2"/>
  <c r="AK1367" i="2"/>
  <c r="AJ1367" i="2"/>
  <c r="AI1367" i="2"/>
  <c r="AH1367" i="2"/>
  <c r="AE1367" i="2"/>
  <c r="AD1367" i="2"/>
  <c r="R1367" i="2"/>
  <c r="Q1367" i="2"/>
  <c r="AK1366" i="2"/>
  <c r="AJ1366" i="2"/>
  <c r="AI1366" i="2"/>
  <c r="AO1366" i="2" s="1"/>
  <c r="AH1366" i="2"/>
  <c r="AE1366" i="2"/>
  <c r="AD1366" i="2"/>
  <c r="R1366" i="2"/>
  <c r="Q1366" i="2"/>
  <c r="AK1365" i="2"/>
  <c r="AJ1365" i="2"/>
  <c r="AI1365" i="2"/>
  <c r="AH1365" i="2"/>
  <c r="AE1365" i="2"/>
  <c r="AD1365" i="2"/>
  <c r="R1365" i="2"/>
  <c r="Q1365" i="2"/>
  <c r="AK1364" i="2"/>
  <c r="AJ1364" i="2"/>
  <c r="AI1364" i="2"/>
  <c r="AH1364" i="2"/>
  <c r="AE1364" i="2"/>
  <c r="AD1364" i="2"/>
  <c r="R1364" i="2"/>
  <c r="Q1364" i="2"/>
  <c r="AK1363" i="2"/>
  <c r="AJ1363" i="2"/>
  <c r="AI1363" i="2"/>
  <c r="AH1363" i="2"/>
  <c r="AE1363" i="2"/>
  <c r="AD1363" i="2"/>
  <c r="R1363" i="2"/>
  <c r="Q1363" i="2"/>
  <c r="AK1362" i="2"/>
  <c r="AJ1362" i="2"/>
  <c r="AI1362" i="2"/>
  <c r="AH1362" i="2"/>
  <c r="AE1362" i="2"/>
  <c r="AD1362" i="2"/>
  <c r="R1362" i="2"/>
  <c r="Q1362" i="2"/>
  <c r="AK1361" i="2"/>
  <c r="AJ1361" i="2"/>
  <c r="AI1361" i="2"/>
  <c r="AH1361" i="2"/>
  <c r="AE1361" i="2"/>
  <c r="AD1361" i="2"/>
  <c r="R1361" i="2"/>
  <c r="Q1361" i="2"/>
  <c r="AE1360" i="2"/>
  <c r="AD1360" i="2"/>
  <c r="R1360" i="2"/>
  <c r="Q1360" i="2"/>
  <c r="AE1359" i="2"/>
  <c r="AD1359" i="2"/>
  <c r="R1359" i="2"/>
  <c r="Q1359" i="2"/>
  <c r="AE1358" i="2"/>
  <c r="AD1358" i="2"/>
  <c r="R1358" i="2"/>
  <c r="Q1358" i="2"/>
  <c r="AE1357" i="2"/>
  <c r="AD1357" i="2"/>
  <c r="R1357" i="2"/>
  <c r="Q1357" i="2"/>
  <c r="AR1356" i="2"/>
  <c r="AQ1356" i="2"/>
  <c r="AP1356" i="2"/>
  <c r="AO1356" i="2"/>
  <c r="AE1356" i="2"/>
  <c r="AD1356" i="2"/>
  <c r="R1356" i="2"/>
  <c r="Q1356" i="2"/>
  <c r="AE1355" i="2"/>
  <c r="AD1355" i="2"/>
  <c r="R1355" i="2"/>
  <c r="Q1355" i="2"/>
  <c r="AE1354" i="2"/>
  <c r="AD1354" i="2"/>
  <c r="R1354" i="2"/>
  <c r="Q1354" i="2"/>
  <c r="AE1353" i="2"/>
  <c r="AD1353" i="2"/>
  <c r="R1353" i="2"/>
  <c r="Q1353" i="2"/>
  <c r="AE1352" i="2"/>
  <c r="AD1352" i="2"/>
  <c r="R1352" i="2"/>
  <c r="Q1352" i="2"/>
  <c r="AE1351" i="2"/>
  <c r="AD1351" i="2"/>
  <c r="R1351" i="2"/>
  <c r="Q1351" i="2"/>
  <c r="AE1350" i="2"/>
  <c r="AD1350" i="2"/>
  <c r="R1350" i="2"/>
  <c r="Q1350" i="2"/>
  <c r="AE1349" i="2"/>
  <c r="AD1349" i="2"/>
  <c r="R1349" i="2"/>
  <c r="Q1349" i="2"/>
  <c r="AE1348" i="2"/>
  <c r="AD1348" i="2"/>
  <c r="R1348" i="2"/>
  <c r="Q1348" i="2"/>
  <c r="AE1347" i="2"/>
  <c r="AD1347" i="2"/>
  <c r="R1347" i="2"/>
  <c r="Q1347" i="2"/>
  <c r="AE1346" i="2"/>
  <c r="AD1346" i="2"/>
  <c r="R1346" i="2"/>
  <c r="Q1346" i="2"/>
  <c r="AE1345" i="2"/>
  <c r="AD1345" i="2"/>
  <c r="R1345" i="2"/>
  <c r="Q1345" i="2"/>
  <c r="AE1344" i="2"/>
  <c r="AD1344" i="2"/>
  <c r="R1344" i="2"/>
  <c r="Q1344" i="2"/>
  <c r="AE1343" i="2"/>
  <c r="AD1343" i="2"/>
  <c r="R1343" i="2"/>
  <c r="Q1343" i="2"/>
  <c r="AE1342" i="2"/>
  <c r="AD1342" i="2"/>
  <c r="R1342" i="2"/>
  <c r="Q1342" i="2"/>
  <c r="AE1341" i="2"/>
  <c r="AD1341" i="2"/>
  <c r="R1341" i="2"/>
  <c r="Q1341" i="2"/>
  <c r="AE1340" i="2"/>
  <c r="AD1340" i="2"/>
  <c r="R1340" i="2"/>
  <c r="Q1340" i="2"/>
  <c r="AE1339" i="2"/>
  <c r="AD1339" i="2"/>
  <c r="R1339" i="2"/>
  <c r="Q1339" i="2"/>
  <c r="AE1338" i="2"/>
  <c r="AD1338" i="2"/>
  <c r="R1338" i="2"/>
  <c r="Q1338" i="2"/>
  <c r="AE1337" i="2"/>
  <c r="AD1337" i="2"/>
  <c r="R1337" i="2"/>
  <c r="Q1337" i="2"/>
  <c r="AE1336" i="2"/>
  <c r="AD1336" i="2"/>
  <c r="R1336" i="2"/>
  <c r="Q1336" i="2"/>
  <c r="AE1335" i="2"/>
  <c r="AD1335" i="2"/>
  <c r="R1335" i="2"/>
  <c r="Q1335" i="2"/>
  <c r="AE1334" i="2"/>
  <c r="AD1334" i="2"/>
  <c r="R1334" i="2"/>
  <c r="Q1334" i="2"/>
  <c r="AE1333" i="2"/>
  <c r="AD1333" i="2"/>
  <c r="R1333" i="2"/>
  <c r="Q1333" i="2"/>
  <c r="AE1332" i="2"/>
  <c r="AD1332" i="2"/>
  <c r="R1332" i="2"/>
  <c r="Q1332" i="2"/>
  <c r="AE1331" i="2"/>
  <c r="AD1331" i="2"/>
  <c r="R1331" i="2"/>
  <c r="Q1331" i="2"/>
  <c r="AK1330" i="2"/>
  <c r="AK1336" i="2" s="1"/>
  <c r="AJ1330" i="2"/>
  <c r="AJ1336" i="2" s="1"/>
  <c r="AI1330" i="2"/>
  <c r="AI1336" i="2" s="1"/>
  <c r="AH1330" i="2"/>
  <c r="AE1330" i="2"/>
  <c r="AD1330" i="2"/>
  <c r="R1330" i="2"/>
  <c r="Q1330" i="2"/>
  <c r="AK1329" i="2"/>
  <c r="AJ1329" i="2"/>
  <c r="AI1329" i="2"/>
  <c r="AH1329" i="2"/>
  <c r="AE1329" i="2"/>
  <c r="AD1329" i="2"/>
  <c r="R1329" i="2"/>
  <c r="Q1329" i="2"/>
  <c r="AM1328" i="2"/>
  <c r="AK1328" i="2"/>
  <c r="AJ1328" i="2"/>
  <c r="AI1328" i="2"/>
  <c r="AH1328" i="2"/>
  <c r="AE1328" i="2"/>
  <c r="AD1328" i="2"/>
  <c r="R1328" i="2"/>
  <c r="Q1328" i="2"/>
  <c r="AK1327" i="2"/>
  <c r="AJ1327" i="2"/>
  <c r="AI1327" i="2"/>
  <c r="AH1327" i="2"/>
  <c r="AE1327" i="2"/>
  <c r="AD1327" i="2"/>
  <c r="R1327" i="2"/>
  <c r="Q1327" i="2"/>
  <c r="AK1326" i="2"/>
  <c r="AJ1326" i="2"/>
  <c r="AI1326" i="2"/>
  <c r="AH1326" i="2"/>
  <c r="AE1326" i="2"/>
  <c r="AD1326" i="2"/>
  <c r="R1326" i="2"/>
  <c r="Q1326" i="2"/>
  <c r="AK1325" i="2"/>
  <c r="AJ1325" i="2"/>
  <c r="AI1325" i="2"/>
  <c r="AH1325" i="2"/>
  <c r="AE1325" i="2"/>
  <c r="AD1325" i="2"/>
  <c r="R1325" i="2"/>
  <c r="Q1325" i="2"/>
  <c r="AK1324" i="2"/>
  <c r="AJ1324" i="2"/>
  <c r="AI1324" i="2"/>
  <c r="AH1324" i="2"/>
  <c r="AE1324" i="2"/>
  <c r="AD1324" i="2"/>
  <c r="R1324" i="2"/>
  <c r="Q1324" i="2"/>
  <c r="AK1323" i="2"/>
  <c r="AJ1323" i="2"/>
  <c r="AI1323" i="2"/>
  <c r="AH1323" i="2"/>
  <c r="AM1323" i="2" s="1"/>
  <c r="AE1323" i="2"/>
  <c r="AD1323" i="2"/>
  <c r="R1323" i="2"/>
  <c r="Q1323" i="2"/>
  <c r="AK1322" i="2"/>
  <c r="AJ1322" i="2"/>
  <c r="AI1322" i="2"/>
  <c r="AH1322" i="2"/>
  <c r="AM1322" i="2" s="1"/>
  <c r="AE1322" i="2"/>
  <c r="AD1322" i="2"/>
  <c r="R1322" i="2"/>
  <c r="Q1322" i="2"/>
  <c r="AK1321" i="2"/>
  <c r="AJ1321" i="2"/>
  <c r="AI1321" i="2"/>
  <c r="AH1321" i="2"/>
  <c r="AM1321" i="2" s="1"/>
  <c r="AE1321" i="2"/>
  <c r="AD1321" i="2"/>
  <c r="R1321" i="2"/>
  <c r="Q1321" i="2"/>
  <c r="AK1320" i="2"/>
  <c r="AJ1320" i="2"/>
  <c r="AI1320" i="2"/>
  <c r="AH1320" i="2"/>
  <c r="AM1320" i="2" s="1"/>
  <c r="AE1320" i="2"/>
  <c r="AD1320" i="2"/>
  <c r="R1320" i="2"/>
  <c r="Q1320" i="2"/>
  <c r="AE1319" i="2"/>
  <c r="AD1319" i="2"/>
  <c r="R1319" i="2"/>
  <c r="Q1319" i="2"/>
  <c r="AE1318" i="2"/>
  <c r="AD1318" i="2"/>
  <c r="R1318" i="2"/>
  <c r="Q1318" i="2"/>
  <c r="AE1317" i="2"/>
  <c r="AD1317" i="2"/>
  <c r="R1317" i="2"/>
  <c r="Q1317" i="2"/>
  <c r="AE1316" i="2"/>
  <c r="AD1316" i="2"/>
  <c r="R1316" i="2"/>
  <c r="Q1316" i="2"/>
  <c r="AR1315" i="2"/>
  <c r="AQ1315" i="2"/>
  <c r="AP1315" i="2"/>
  <c r="AO1315" i="2"/>
  <c r="AE1315" i="2"/>
  <c r="AD1315" i="2"/>
  <c r="R1315" i="2"/>
  <c r="Q1315" i="2"/>
  <c r="AE1314" i="2"/>
  <c r="AD1314" i="2"/>
  <c r="R1314" i="2"/>
  <c r="Q1314" i="2"/>
  <c r="AE1313" i="2"/>
  <c r="AD1313" i="2"/>
  <c r="R1313" i="2"/>
  <c r="Q1313" i="2"/>
  <c r="AE1312" i="2"/>
  <c r="AD1312" i="2"/>
  <c r="R1312" i="2"/>
  <c r="Q1312" i="2"/>
  <c r="AE1311" i="2"/>
  <c r="AD1311" i="2"/>
  <c r="R1311" i="2"/>
  <c r="Q1311" i="2"/>
  <c r="AE1310" i="2"/>
  <c r="AD1310" i="2"/>
  <c r="R1310" i="2"/>
  <c r="Q1310" i="2"/>
  <c r="AE1309" i="2"/>
  <c r="AD1309" i="2"/>
  <c r="R1309" i="2"/>
  <c r="Q1309" i="2"/>
  <c r="AE1308" i="2"/>
  <c r="AD1308" i="2"/>
  <c r="R1308" i="2"/>
  <c r="Q1308" i="2"/>
  <c r="AE1307" i="2"/>
  <c r="AD1307" i="2"/>
  <c r="R1307" i="2"/>
  <c r="Q1307" i="2"/>
  <c r="AE1306" i="2"/>
  <c r="AD1306" i="2"/>
  <c r="R1306" i="2"/>
  <c r="Q1306" i="2"/>
  <c r="AE1305" i="2"/>
  <c r="AD1305" i="2"/>
  <c r="R1305" i="2"/>
  <c r="Q1305" i="2"/>
  <c r="AE1304" i="2"/>
  <c r="AD1304" i="2"/>
  <c r="R1304" i="2"/>
  <c r="Q1304" i="2"/>
  <c r="AE1303" i="2"/>
  <c r="AD1303" i="2"/>
  <c r="R1303" i="2"/>
  <c r="Q1303" i="2"/>
  <c r="AE1302" i="2"/>
  <c r="AD1302" i="2"/>
  <c r="R1302" i="2"/>
  <c r="Q1302" i="2"/>
  <c r="AE1301" i="2"/>
  <c r="AD1301" i="2"/>
  <c r="R1301" i="2"/>
  <c r="Q1301" i="2"/>
  <c r="AE1300" i="2"/>
  <c r="AD1300" i="2"/>
  <c r="R1300" i="2"/>
  <c r="Q1300" i="2"/>
  <c r="AE1299" i="2"/>
  <c r="AD1299" i="2"/>
  <c r="R1299" i="2"/>
  <c r="Q1299" i="2"/>
  <c r="AE1298" i="2"/>
  <c r="AD1298" i="2"/>
  <c r="R1298" i="2"/>
  <c r="Q1298" i="2"/>
  <c r="AE1297" i="2"/>
  <c r="AD1297" i="2"/>
  <c r="R1297" i="2"/>
  <c r="Q1297" i="2"/>
  <c r="AE1296" i="2"/>
  <c r="AD1296" i="2"/>
  <c r="R1296" i="2"/>
  <c r="Q1296" i="2"/>
  <c r="AH1295" i="2"/>
  <c r="AE1295" i="2"/>
  <c r="AD1295" i="2"/>
  <c r="R1295" i="2"/>
  <c r="Q1295" i="2"/>
  <c r="AE1294" i="2"/>
  <c r="AD1294" i="2"/>
  <c r="R1294" i="2"/>
  <c r="Q1294" i="2"/>
  <c r="AE1293" i="2"/>
  <c r="AD1293" i="2"/>
  <c r="R1293" i="2"/>
  <c r="Q1293" i="2"/>
  <c r="AE1292" i="2"/>
  <c r="AD1292" i="2"/>
  <c r="R1292" i="2"/>
  <c r="Q1292" i="2"/>
  <c r="AE1291" i="2"/>
  <c r="AD1291" i="2"/>
  <c r="R1291" i="2"/>
  <c r="Q1291" i="2"/>
  <c r="AE1290" i="2"/>
  <c r="AD1290" i="2"/>
  <c r="R1290" i="2"/>
  <c r="Q1290" i="2"/>
  <c r="AK1289" i="2"/>
  <c r="AK1295" i="2" s="1"/>
  <c r="AJ1289" i="2"/>
  <c r="AJ1295" i="2" s="1"/>
  <c r="AI1289" i="2"/>
  <c r="AI1295" i="2" s="1"/>
  <c r="AH1289" i="2"/>
  <c r="AE1289" i="2"/>
  <c r="AD1289" i="2"/>
  <c r="R1289" i="2"/>
  <c r="Q1289" i="2"/>
  <c r="AK1288" i="2"/>
  <c r="AJ1288" i="2"/>
  <c r="AI1288" i="2"/>
  <c r="AH1288" i="2"/>
  <c r="AE1288" i="2"/>
  <c r="AD1288" i="2"/>
  <c r="R1288" i="2"/>
  <c r="Q1288" i="2"/>
  <c r="AK1287" i="2"/>
  <c r="AJ1287" i="2"/>
  <c r="AI1287" i="2"/>
  <c r="AH1287" i="2"/>
  <c r="AE1287" i="2"/>
  <c r="AD1287" i="2"/>
  <c r="R1287" i="2"/>
  <c r="Q1287" i="2"/>
  <c r="AK1286" i="2"/>
  <c r="AJ1286" i="2"/>
  <c r="AI1286" i="2"/>
  <c r="AH1286" i="2"/>
  <c r="AE1286" i="2"/>
  <c r="AD1286" i="2"/>
  <c r="R1286" i="2"/>
  <c r="Q1286" i="2"/>
  <c r="AK1285" i="2"/>
  <c r="AJ1285" i="2"/>
  <c r="AI1285" i="2"/>
  <c r="AH1285" i="2"/>
  <c r="AE1285" i="2"/>
  <c r="AD1285" i="2"/>
  <c r="R1285" i="2"/>
  <c r="Q1285" i="2"/>
  <c r="AK1284" i="2"/>
  <c r="AJ1284" i="2"/>
  <c r="AI1284" i="2"/>
  <c r="AH1284" i="2"/>
  <c r="AE1284" i="2"/>
  <c r="AD1284" i="2"/>
  <c r="R1284" i="2"/>
  <c r="Q1284" i="2"/>
  <c r="AK1283" i="2"/>
  <c r="AJ1283" i="2"/>
  <c r="AI1283" i="2"/>
  <c r="AH1283" i="2"/>
  <c r="AE1283" i="2"/>
  <c r="AD1283" i="2"/>
  <c r="R1283" i="2"/>
  <c r="Q1283" i="2"/>
  <c r="AK1282" i="2"/>
  <c r="AJ1282" i="2"/>
  <c r="AI1282" i="2"/>
  <c r="AH1282" i="2"/>
  <c r="AE1282" i="2"/>
  <c r="AD1282" i="2"/>
  <c r="R1282" i="2"/>
  <c r="Q1282" i="2"/>
  <c r="AK1281" i="2"/>
  <c r="AJ1281" i="2"/>
  <c r="AI1281" i="2"/>
  <c r="AH1281" i="2"/>
  <c r="AE1281" i="2"/>
  <c r="AD1281" i="2"/>
  <c r="R1281" i="2"/>
  <c r="Q1281" i="2"/>
  <c r="AK1280" i="2"/>
  <c r="AJ1280" i="2"/>
  <c r="AI1280" i="2"/>
  <c r="AH1280" i="2"/>
  <c r="AE1280" i="2"/>
  <c r="AD1280" i="2"/>
  <c r="R1280" i="2"/>
  <c r="Q1280" i="2"/>
  <c r="AK1279" i="2"/>
  <c r="AJ1279" i="2"/>
  <c r="AI1279" i="2"/>
  <c r="AH1279" i="2"/>
  <c r="AE1279" i="2"/>
  <c r="AD1279" i="2"/>
  <c r="R1279" i="2"/>
  <c r="Q1279" i="2"/>
  <c r="AE1278" i="2"/>
  <c r="AD1278" i="2"/>
  <c r="R1278" i="2"/>
  <c r="Q1278" i="2"/>
  <c r="AE1277" i="2"/>
  <c r="AD1277" i="2"/>
  <c r="R1277" i="2"/>
  <c r="Q1277" i="2"/>
  <c r="AE1276" i="2"/>
  <c r="AD1276" i="2"/>
  <c r="R1276" i="2"/>
  <c r="Q1276" i="2"/>
  <c r="AE1275" i="2"/>
  <c r="AD1275" i="2"/>
  <c r="R1275" i="2"/>
  <c r="Q1275" i="2"/>
  <c r="AR1274" i="2"/>
  <c r="AQ1274" i="2"/>
  <c r="AP1274" i="2"/>
  <c r="AO1274" i="2"/>
  <c r="AE1274" i="2"/>
  <c r="AD1274" i="2"/>
  <c r="R1274" i="2"/>
  <c r="Q1274" i="2"/>
  <c r="AE1273" i="2"/>
  <c r="AD1273" i="2"/>
  <c r="R1273" i="2"/>
  <c r="Q1273" i="2"/>
  <c r="AE1272" i="2"/>
  <c r="AD1272" i="2"/>
  <c r="R1272" i="2"/>
  <c r="Q1272" i="2"/>
  <c r="AE1271" i="2"/>
  <c r="AD1271" i="2"/>
  <c r="R1271" i="2"/>
  <c r="Q1271" i="2"/>
  <c r="AE1270" i="2"/>
  <c r="AD1270" i="2"/>
  <c r="R1270" i="2"/>
  <c r="Q1270" i="2"/>
  <c r="AE1269" i="2"/>
  <c r="AD1269" i="2"/>
  <c r="R1269" i="2"/>
  <c r="Q1269" i="2"/>
  <c r="AE1268" i="2"/>
  <c r="AD1268" i="2"/>
  <c r="R1268" i="2"/>
  <c r="Q1268" i="2"/>
  <c r="AE1267" i="2"/>
  <c r="AD1267" i="2"/>
  <c r="R1267" i="2"/>
  <c r="Q1267" i="2"/>
  <c r="AE1266" i="2"/>
  <c r="AD1266" i="2"/>
  <c r="R1266" i="2"/>
  <c r="Q1266" i="2"/>
  <c r="AE1265" i="2"/>
  <c r="AD1265" i="2"/>
  <c r="R1265" i="2"/>
  <c r="Q1265" i="2"/>
  <c r="AE1264" i="2"/>
  <c r="AD1264" i="2"/>
  <c r="R1264" i="2"/>
  <c r="Q1264" i="2"/>
  <c r="AE1263" i="2"/>
  <c r="AD1263" i="2"/>
  <c r="R1263" i="2"/>
  <c r="Q1263" i="2"/>
  <c r="AE1262" i="2"/>
  <c r="AD1262" i="2"/>
  <c r="R1262" i="2"/>
  <c r="Q1262" i="2"/>
  <c r="AE1261" i="2"/>
  <c r="AD1261" i="2"/>
  <c r="R1261" i="2"/>
  <c r="Q1261" i="2"/>
  <c r="AE1260" i="2"/>
  <c r="AD1260" i="2"/>
  <c r="R1260" i="2"/>
  <c r="Q1260" i="2"/>
  <c r="AE1259" i="2"/>
  <c r="AD1259" i="2"/>
  <c r="R1259" i="2"/>
  <c r="Q1259" i="2"/>
  <c r="AE1258" i="2"/>
  <c r="AD1258" i="2"/>
  <c r="R1258" i="2"/>
  <c r="Q1258" i="2"/>
  <c r="AE1257" i="2"/>
  <c r="AD1257" i="2"/>
  <c r="R1257" i="2"/>
  <c r="Q1257" i="2"/>
  <c r="AE1256" i="2"/>
  <c r="AD1256" i="2"/>
  <c r="R1256" i="2"/>
  <c r="Q1256" i="2"/>
  <c r="AE1255" i="2"/>
  <c r="AD1255" i="2"/>
  <c r="R1255" i="2"/>
  <c r="Q1255" i="2"/>
  <c r="AE1254" i="2"/>
  <c r="AD1254" i="2"/>
  <c r="R1254" i="2"/>
  <c r="Q1254" i="2"/>
  <c r="AE1253" i="2"/>
  <c r="AD1253" i="2"/>
  <c r="R1253" i="2"/>
  <c r="Q1253" i="2"/>
  <c r="AE1252" i="2"/>
  <c r="AD1252" i="2"/>
  <c r="R1252" i="2"/>
  <c r="Q1252" i="2"/>
  <c r="AE1251" i="2"/>
  <c r="AD1251" i="2"/>
  <c r="R1251" i="2"/>
  <c r="Q1251" i="2"/>
  <c r="AE1250" i="2"/>
  <c r="AD1250" i="2"/>
  <c r="R1250" i="2"/>
  <c r="Q1250" i="2"/>
  <c r="AE1249" i="2"/>
  <c r="AD1249" i="2"/>
  <c r="R1249" i="2"/>
  <c r="Q1249" i="2"/>
  <c r="AK1248" i="2"/>
  <c r="AK1254" i="2" s="1"/>
  <c r="AJ1248" i="2"/>
  <c r="AJ1254" i="2" s="1"/>
  <c r="AI1248" i="2"/>
  <c r="AI1254" i="2" s="1"/>
  <c r="AH1248" i="2"/>
  <c r="AH1254" i="2" s="1"/>
  <c r="AE1248" i="2"/>
  <c r="AD1248" i="2"/>
  <c r="R1248" i="2"/>
  <c r="Q1248" i="2"/>
  <c r="AK1247" i="2"/>
  <c r="AJ1247" i="2"/>
  <c r="AI1247" i="2"/>
  <c r="AH1247" i="2"/>
  <c r="AM1247" i="2" s="1"/>
  <c r="AE1247" i="2"/>
  <c r="AD1247" i="2"/>
  <c r="R1247" i="2"/>
  <c r="Q1247" i="2"/>
  <c r="AK1246" i="2"/>
  <c r="AJ1246" i="2"/>
  <c r="AI1246" i="2"/>
  <c r="AH1246" i="2"/>
  <c r="AO1246" i="2" s="1"/>
  <c r="AE1246" i="2"/>
  <c r="AD1246" i="2"/>
  <c r="R1246" i="2"/>
  <c r="Q1246" i="2"/>
  <c r="AK1245" i="2"/>
  <c r="AJ1245" i="2"/>
  <c r="AI1245" i="2"/>
  <c r="AH1245" i="2"/>
  <c r="AM1245" i="2" s="1"/>
  <c r="AE1245" i="2"/>
  <c r="AD1245" i="2"/>
  <c r="R1245" i="2"/>
  <c r="Q1245" i="2"/>
  <c r="AK1244" i="2"/>
  <c r="AJ1244" i="2"/>
  <c r="AI1244" i="2"/>
  <c r="AH1244" i="2"/>
  <c r="AM1244" i="2" s="1"/>
  <c r="AE1244" i="2"/>
  <c r="AD1244" i="2"/>
  <c r="R1244" i="2"/>
  <c r="Q1244" i="2"/>
  <c r="AK1243" i="2"/>
  <c r="AJ1243" i="2"/>
  <c r="AI1243" i="2"/>
  <c r="AH1243" i="2"/>
  <c r="AE1243" i="2"/>
  <c r="AD1243" i="2"/>
  <c r="R1243" i="2"/>
  <c r="Q1243" i="2"/>
  <c r="AK1242" i="2"/>
  <c r="AJ1242" i="2"/>
  <c r="AI1242" i="2"/>
  <c r="AH1242" i="2"/>
  <c r="AE1242" i="2"/>
  <c r="AD1242" i="2"/>
  <c r="R1242" i="2"/>
  <c r="Q1242" i="2"/>
  <c r="AK1241" i="2"/>
  <c r="AJ1241" i="2"/>
  <c r="AI1241" i="2"/>
  <c r="AH1241" i="2"/>
  <c r="AM1241" i="2" s="1"/>
  <c r="AE1241" i="2"/>
  <c r="AD1241" i="2"/>
  <c r="R1241" i="2"/>
  <c r="Q1241" i="2"/>
  <c r="AK1240" i="2"/>
  <c r="AJ1240" i="2"/>
  <c r="AI1240" i="2"/>
  <c r="AH1240" i="2"/>
  <c r="AE1240" i="2"/>
  <c r="AD1240" i="2"/>
  <c r="R1240" i="2"/>
  <c r="Q1240" i="2"/>
  <c r="AK1239" i="2"/>
  <c r="AJ1239" i="2"/>
  <c r="AI1239" i="2"/>
  <c r="AH1239" i="2"/>
  <c r="AM1239" i="2" s="1"/>
  <c r="AE1239" i="2"/>
  <c r="AD1239" i="2"/>
  <c r="R1239" i="2"/>
  <c r="Q1239" i="2"/>
  <c r="AK1238" i="2"/>
  <c r="AJ1238" i="2"/>
  <c r="AI1238" i="2"/>
  <c r="AH1238" i="2"/>
  <c r="AO1238" i="2" s="1"/>
  <c r="AE1238" i="2"/>
  <c r="AD1238" i="2"/>
  <c r="R1238" i="2"/>
  <c r="Q1238" i="2"/>
  <c r="AE1237" i="2"/>
  <c r="AD1237" i="2"/>
  <c r="R1237" i="2"/>
  <c r="Q1237" i="2"/>
  <c r="AE1236" i="2"/>
  <c r="AD1236" i="2"/>
  <c r="R1236" i="2"/>
  <c r="Q1236" i="2"/>
  <c r="AE1235" i="2"/>
  <c r="AD1235" i="2"/>
  <c r="R1235" i="2"/>
  <c r="Q1235" i="2"/>
  <c r="AE1234" i="2"/>
  <c r="AD1234" i="2"/>
  <c r="R1234" i="2"/>
  <c r="Q1234" i="2"/>
  <c r="AR1233" i="2"/>
  <c r="AQ1233" i="2"/>
  <c r="AP1233" i="2"/>
  <c r="AO1233" i="2"/>
  <c r="AE1233" i="2"/>
  <c r="AD1233" i="2"/>
  <c r="R1233" i="2"/>
  <c r="Q1233" i="2"/>
  <c r="AE1232" i="2"/>
  <c r="AD1232" i="2"/>
  <c r="R1232" i="2"/>
  <c r="Q1232" i="2"/>
  <c r="AE1231" i="2"/>
  <c r="AD1231" i="2"/>
  <c r="R1231" i="2"/>
  <c r="Q1231" i="2"/>
  <c r="AE1230" i="2"/>
  <c r="AD1230" i="2"/>
  <c r="R1230" i="2"/>
  <c r="Q1230" i="2"/>
  <c r="AE1229" i="2"/>
  <c r="AD1229" i="2"/>
  <c r="R1229" i="2"/>
  <c r="Q1229" i="2"/>
  <c r="AE1228" i="2"/>
  <c r="AD1228" i="2"/>
  <c r="R1228" i="2"/>
  <c r="Q1228" i="2"/>
  <c r="AE1227" i="2"/>
  <c r="AD1227" i="2"/>
  <c r="R1227" i="2"/>
  <c r="Q1227" i="2"/>
  <c r="AE1226" i="2"/>
  <c r="AD1226" i="2"/>
  <c r="R1226" i="2"/>
  <c r="Q1226" i="2"/>
  <c r="AE1225" i="2"/>
  <c r="AD1225" i="2"/>
  <c r="R1225" i="2"/>
  <c r="Q1225" i="2"/>
  <c r="AE1224" i="2"/>
  <c r="AD1224" i="2"/>
  <c r="R1224" i="2"/>
  <c r="Q1224" i="2"/>
  <c r="AE1223" i="2"/>
  <c r="AD1223" i="2"/>
  <c r="R1223" i="2"/>
  <c r="Q1223" i="2"/>
  <c r="AE1222" i="2"/>
  <c r="AD1222" i="2"/>
  <c r="R1222" i="2"/>
  <c r="Q1222" i="2"/>
  <c r="AE1221" i="2"/>
  <c r="AD1221" i="2"/>
  <c r="R1221" i="2"/>
  <c r="Q1221" i="2"/>
  <c r="AE1220" i="2"/>
  <c r="AD1220" i="2"/>
  <c r="R1220" i="2"/>
  <c r="Q1220" i="2"/>
  <c r="AE1219" i="2"/>
  <c r="AD1219" i="2"/>
  <c r="R1219" i="2"/>
  <c r="Q1219" i="2"/>
  <c r="AE1218" i="2"/>
  <c r="AD1218" i="2"/>
  <c r="R1218" i="2"/>
  <c r="Q1218" i="2"/>
  <c r="AE1217" i="2"/>
  <c r="AD1217" i="2"/>
  <c r="R1217" i="2"/>
  <c r="Q1217" i="2"/>
  <c r="AE1216" i="2"/>
  <c r="AD1216" i="2"/>
  <c r="R1216" i="2"/>
  <c r="Q1216" i="2"/>
  <c r="AE1215" i="2"/>
  <c r="AD1215" i="2"/>
  <c r="R1215" i="2"/>
  <c r="Q1215" i="2"/>
  <c r="AE1214" i="2"/>
  <c r="AD1214" i="2"/>
  <c r="R1214" i="2"/>
  <c r="Q1214" i="2"/>
  <c r="AE1213" i="2"/>
  <c r="AD1213" i="2"/>
  <c r="R1213" i="2"/>
  <c r="Q1213" i="2"/>
  <c r="AE1212" i="2"/>
  <c r="AD1212" i="2"/>
  <c r="R1212" i="2"/>
  <c r="Q1212" i="2"/>
  <c r="AE1211" i="2"/>
  <c r="AD1211" i="2"/>
  <c r="R1211" i="2"/>
  <c r="Q1211" i="2"/>
  <c r="AE1210" i="2"/>
  <c r="AD1210" i="2"/>
  <c r="R1210" i="2"/>
  <c r="Q1210" i="2"/>
  <c r="AE1209" i="2"/>
  <c r="AD1209" i="2"/>
  <c r="R1209" i="2"/>
  <c r="Q1209" i="2"/>
  <c r="AE1208" i="2"/>
  <c r="AD1208" i="2"/>
  <c r="R1208" i="2"/>
  <c r="Q1208" i="2"/>
  <c r="AK1207" i="2"/>
  <c r="AK1213" i="2" s="1"/>
  <c r="AJ1207" i="2"/>
  <c r="AJ1213" i="2" s="1"/>
  <c r="AI1207" i="2"/>
  <c r="AH1207" i="2"/>
  <c r="AH1213" i="2" s="1"/>
  <c r="AE1207" i="2"/>
  <c r="AD1207" i="2"/>
  <c r="R1207" i="2"/>
  <c r="Q1207" i="2"/>
  <c r="AK1206" i="2"/>
  <c r="AJ1206" i="2"/>
  <c r="AI1206" i="2"/>
  <c r="AH1206" i="2"/>
  <c r="AM1206" i="2" s="1"/>
  <c r="AE1206" i="2"/>
  <c r="AD1206" i="2"/>
  <c r="R1206" i="2"/>
  <c r="Q1206" i="2"/>
  <c r="AK1205" i="2"/>
  <c r="AJ1205" i="2"/>
  <c r="AI1205" i="2"/>
  <c r="AH1205" i="2"/>
  <c r="AM1205" i="2" s="1"/>
  <c r="AE1205" i="2"/>
  <c r="AD1205" i="2"/>
  <c r="R1205" i="2"/>
  <c r="Q1205" i="2"/>
  <c r="AK1204" i="2"/>
  <c r="AJ1204" i="2"/>
  <c r="AI1204" i="2"/>
  <c r="AH1204" i="2"/>
  <c r="AE1204" i="2"/>
  <c r="AD1204" i="2"/>
  <c r="R1204" i="2"/>
  <c r="Q1204" i="2"/>
  <c r="AK1203" i="2"/>
  <c r="AJ1203" i="2"/>
  <c r="AI1203" i="2"/>
  <c r="AH1203" i="2"/>
  <c r="AM1203" i="2" s="1"/>
  <c r="AE1203" i="2"/>
  <c r="AD1203" i="2"/>
  <c r="R1203" i="2"/>
  <c r="Q1203" i="2"/>
  <c r="AK1202" i="2"/>
  <c r="AJ1202" i="2"/>
  <c r="AI1202" i="2"/>
  <c r="AH1202" i="2"/>
  <c r="AM1202" i="2" s="1"/>
  <c r="AE1202" i="2"/>
  <c r="AD1202" i="2"/>
  <c r="R1202" i="2"/>
  <c r="Q1202" i="2"/>
  <c r="AK1201" i="2"/>
  <c r="AJ1201" i="2"/>
  <c r="AI1201" i="2"/>
  <c r="AH1201" i="2"/>
  <c r="AM1201" i="2" s="1"/>
  <c r="AE1201" i="2"/>
  <c r="AD1201" i="2"/>
  <c r="R1201" i="2"/>
  <c r="Q1201" i="2"/>
  <c r="AM1200" i="2"/>
  <c r="AK1200" i="2"/>
  <c r="AJ1200" i="2"/>
  <c r="AI1200" i="2"/>
  <c r="AH1200" i="2"/>
  <c r="AE1200" i="2"/>
  <c r="AD1200" i="2"/>
  <c r="R1200" i="2"/>
  <c r="Q1200" i="2"/>
  <c r="AK1199" i="2"/>
  <c r="AJ1199" i="2"/>
  <c r="AI1199" i="2"/>
  <c r="AH1199" i="2"/>
  <c r="AM1199" i="2" s="1"/>
  <c r="AE1199" i="2"/>
  <c r="AD1199" i="2"/>
  <c r="R1199" i="2"/>
  <c r="Q1199" i="2"/>
  <c r="AK1198" i="2"/>
  <c r="AJ1198" i="2"/>
  <c r="AI1198" i="2"/>
  <c r="AH1198" i="2"/>
  <c r="AM1198" i="2" s="1"/>
  <c r="AE1198" i="2"/>
  <c r="AD1198" i="2"/>
  <c r="R1198" i="2"/>
  <c r="Q1198" i="2"/>
  <c r="AK1197" i="2"/>
  <c r="AJ1197" i="2"/>
  <c r="AI1197" i="2"/>
  <c r="AH1197" i="2"/>
  <c r="AE1197" i="2"/>
  <c r="AD1197" i="2"/>
  <c r="R1197" i="2"/>
  <c r="Q1197" i="2"/>
  <c r="AE1196" i="2"/>
  <c r="AD1196" i="2"/>
  <c r="R1196" i="2"/>
  <c r="Q1196" i="2"/>
  <c r="AE1195" i="2"/>
  <c r="AD1195" i="2"/>
  <c r="R1195" i="2"/>
  <c r="Q1195" i="2"/>
  <c r="AE1194" i="2"/>
  <c r="AD1194" i="2"/>
  <c r="R1194" i="2"/>
  <c r="Q1194" i="2"/>
  <c r="AE1193" i="2"/>
  <c r="AD1193" i="2"/>
  <c r="R1193" i="2"/>
  <c r="Q1193" i="2"/>
  <c r="AR1192" i="2"/>
  <c r="AQ1192" i="2"/>
  <c r="AP1192" i="2"/>
  <c r="AO1192" i="2"/>
  <c r="AE1192" i="2"/>
  <c r="AD1192" i="2"/>
  <c r="R1192" i="2"/>
  <c r="Q1192" i="2"/>
  <c r="AE1191" i="2"/>
  <c r="AD1191" i="2"/>
  <c r="R1191" i="2"/>
  <c r="Q1191" i="2"/>
  <c r="AE1190" i="2"/>
  <c r="AD1190" i="2"/>
  <c r="R1190" i="2"/>
  <c r="Q1190" i="2"/>
  <c r="AE1189" i="2"/>
  <c r="AD1189" i="2"/>
  <c r="R1189" i="2"/>
  <c r="Q1189" i="2"/>
  <c r="AE1188" i="2"/>
  <c r="AD1188" i="2"/>
  <c r="R1188" i="2"/>
  <c r="Q1188" i="2"/>
  <c r="AE1187" i="2"/>
  <c r="AD1187" i="2"/>
  <c r="R1187" i="2"/>
  <c r="Q1187" i="2"/>
  <c r="AE1186" i="2"/>
  <c r="AD1186" i="2"/>
  <c r="R1186" i="2"/>
  <c r="Q1186" i="2"/>
  <c r="AE1185" i="2"/>
  <c r="AD1185" i="2"/>
  <c r="R1185" i="2"/>
  <c r="Q1185" i="2"/>
  <c r="AE1184" i="2"/>
  <c r="AD1184" i="2"/>
  <c r="R1184" i="2"/>
  <c r="Q1184" i="2"/>
  <c r="AE1183" i="2"/>
  <c r="AD1183" i="2"/>
  <c r="R1183" i="2"/>
  <c r="Q1183" i="2"/>
  <c r="AE1182" i="2"/>
  <c r="AD1182" i="2"/>
  <c r="R1182" i="2"/>
  <c r="Q1182" i="2"/>
  <c r="AE1181" i="2"/>
  <c r="AD1181" i="2"/>
  <c r="R1181" i="2"/>
  <c r="Q1181" i="2"/>
  <c r="AE1180" i="2"/>
  <c r="AD1180" i="2"/>
  <c r="R1180" i="2"/>
  <c r="Q1180" i="2"/>
  <c r="AE1179" i="2"/>
  <c r="AD1179" i="2"/>
  <c r="R1179" i="2"/>
  <c r="Q1179" i="2"/>
  <c r="AE1178" i="2"/>
  <c r="AD1178" i="2"/>
  <c r="R1178" i="2"/>
  <c r="Q1178" i="2"/>
  <c r="AE1177" i="2"/>
  <c r="AD1177" i="2"/>
  <c r="R1177" i="2"/>
  <c r="Q1177" i="2"/>
  <c r="AE1176" i="2"/>
  <c r="AD1176" i="2"/>
  <c r="R1176" i="2"/>
  <c r="Q1176" i="2"/>
  <c r="AE1175" i="2"/>
  <c r="AD1175" i="2"/>
  <c r="R1175" i="2"/>
  <c r="Q1175" i="2"/>
  <c r="AE1174" i="2"/>
  <c r="AD1174" i="2"/>
  <c r="R1174" i="2"/>
  <c r="Q1174" i="2"/>
  <c r="AE1173" i="2"/>
  <c r="AD1173" i="2"/>
  <c r="R1173" i="2"/>
  <c r="Q1173" i="2"/>
  <c r="AJ1172" i="2"/>
  <c r="AH1172" i="2"/>
  <c r="AE1172" i="2"/>
  <c r="AD1172" i="2"/>
  <c r="R1172" i="2"/>
  <c r="Q1172" i="2"/>
  <c r="AE1171" i="2"/>
  <c r="AD1171" i="2"/>
  <c r="R1171" i="2"/>
  <c r="Q1171" i="2"/>
  <c r="AE1170" i="2"/>
  <c r="AD1170" i="2"/>
  <c r="R1170" i="2"/>
  <c r="Q1170" i="2"/>
  <c r="AE1169" i="2"/>
  <c r="AD1169" i="2"/>
  <c r="R1169" i="2"/>
  <c r="Q1169" i="2"/>
  <c r="AE1168" i="2"/>
  <c r="AD1168" i="2"/>
  <c r="R1168" i="2"/>
  <c r="Q1168" i="2"/>
  <c r="AE1167" i="2"/>
  <c r="AD1167" i="2"/>
  <c r="R1167" i="2"/>
  <c r="Q1167" i="2"/>
  <c r="AK1166" i="2"/>
  <c r="AK1172" i="2" s="1"/>
  <c r="AJ1166" i="2"/>
  <c r="AI1166" i="2"/>
  <c r="AI1172" i="2" s="1"/>
  <c r="AH1166" i="2"/>
  <c r="AE1166" i="2"/>
  <c r="AD1166" i="2"/>
  <c r="R1166" i="2"/>
  <c r="Q1166" i="2"/>
  <c r="AK1165" i="2"/>
  <c r="AJ1165" i="2"/>
  <c r="AI1165" i="2"/>
  <c r="AH1165" i="2"/>
  <c r="AE1165" i="2"/>
  <c r="AD1165" i="2"/>
  <c r="R1165" i="2"/>
  <c r="Q1165" i="2"/>
  <c r="AK1164" i="2"/>
  <c r="AJ1164" i="2"/>
  <c r="AI1164" i="2"/>
  <c r="AH1164" i="2"/>
  <c r="AE1164" i="2"/>
  <c r="AD1164" i="2"/>
  <c r="R1164" i="2"/>
  <c r="Q1164" i="2"/>
  <c r="AM1163" i="2"/>
  <c r="AK1163" i="2"/>
  <c r="AJ1163" i="2"/>
  <c r="AI1163" i="2"/>
  <c r="AH1163" i="2"/>
  <c r="AE1163" i="2"/>
  <c r="AD1163" i="2"/>
  <c r="R1163" i="2"/>
  <c r="Q1163" i="2"/>
  <c r="AK1162" i="2"/>
  <c r="AJ1162" i="2"/>
  <c r="AI1162" i="2"/>
  <c r="AH1162" i="2"/>
  <c r="AE1162" i="2"/>
  <c r="AD1162" i="2"/>
  <c r="R1162" i="2"/>
  <c r="Q1162" i="2"/>
  <c r="AK1161" i="2"/>
  <c r="AJ1161" i="2"/>
  <c r="AI1161" i="2"/>
  <c r="AH1161" i="2"/>
  <c r="AE1161" i="2"/>
  <c r="AD1161" i="2"/>
  <c r="R1161" i="2"/>
  <c r="Q1161" i="2"/>
  <c r="AK1160" i="2"/>
  <c r="AJ1160" i="2"/>
  <c r="AI1160" i="2"/>
  <c r="AH1160" i="2"/>
  <c r="AM1160" i="2" s="1"/>
  <c r="AE1160" i="2"/>
  <c r="AD1160" i="2"/>
  <c r="R1160" i="2"/>
  <c r="Q1160" i="2"/>
  <c r="AK1159" i="2"/>
  <c r="AJ1159" i="2"/>
  <c r="AI1159" i="2"/>
  <c r="AH1159" i="2"/>
  <c r="AE1159" i="2"/>
  <c r="AD1159" i="2"/>
  <c r="R1159" i="2"/>
  <c r="Q1159" i="2"/>
  <c r="AK1158" i="2"/>
  <c r="AJ1158" i="2"/>
  <c r="AI1158" i="2"/>
  <c r="AH1158" i="2"/>
  <c r="AE1158" i="2"/>
  <c r="AD1158" i="2"/>
  <c r="R1158" i="2"/>
  <c r="Q1158" i="2"/>
  <c r="AK1157" i="2"/>
  <c r="AJ1157" i="2"/>
  <c r="AI1157" i="2"/>
  <c r="AH1157" i="2"/>
  <c r="AE1157" i="2"/>
  <c r="AD1157" i="2"/>
  <c r="R1157" i="2"/>
  <c r="Q1157" i="2"/>
  <c r="AK1156" i="2"/>
  <c r="AJ1156" i="2"/>
  <c r="AI1156" i="2"/>
  <c r="AH1156" i="2"/>
  <c r="AE1156" i="2"/>
  <c r="AD1156" i="2"/>
  <c r="R1156" i="2"/>
  <c r="Q1156" i="2"/>
  <c r="AE1155" i="2"/>
  <c r="AD1155" i="2"/>
  <c r="R1155" i="2"/>
  <c r="Q1155" i="2"/>
  <c r="AE1154" i="2"/>
  <c r="AD1154" i="2"/>
  <c r="R1154" i="2"/>
  <c r="Q1154" i="2"/>
  <c r="AE1153" i="2"/>
  <c r="AD1153" i="2"/>
  <c r="R1153" i="2"/>
  <c r="Q1153" i="2"/>
  <c r="AE1152" i="2"/>
  <c r="AD1152" i="2"/>
  <c r="R1152" i="2"/>
  <c r="Q1152" i="2"/>
  <c r="AR1151" i="2"/>
  <c r="AQ1151" i="2"/>
  <c r="AP1151" i="2"/>
  <c r="AO1151" i="2"/>
  <c r="AE1151" i="2"/>
  <c r="AD1151" i="2"/>
  <c r="R1151" i="2"/>
  <c r="Q1151" i="2"/>
  <c r="AE1150" i="2"/>
  <c r="AD1150" i="2"/>
  <c r="R1150" i="2"/>
  <c r="Q1150" i="2"/>
  <c r="AE1149" i="2"/>
  <c r="AD1149" i="2"/>
  <c r="R1149" i="2"/>
  <c r="Q1149" i="2"/>
  <c r="AE1148" i="2"/>
  <c r="AD1148" i="2"/>
  <c r="R1148" i="2"/>
  <c r="Q1148" i="2"/>
  <c r="AE1147" i="2"/>
  <c r="AD1147" i="2"/>
  <c r="R1147" i="2"/>
  <c r="Q1147" i="2"/>
  <c r="AE1146" i="2"/>
  <c r="AD1146" i="2"/>
  <c r="R1146" i="2"/>
  <c r="Q1146" i="2"/>
  <c r="AE1145" i="2"/>
  <c r="AD1145" i="2"/>
  <c r="R1145" i="2"/>
  <c r="Q1145" i="2"/>
  <c r="AE1144" i="2"/>
  <c r="AD1144" i="2"/>
  <c r="R1144" i="2"/>
  <c r="Q1144" i="2"/>
  <c r="AE1143" i="2"/>
  <c r="AD1143" i="2"/>
  <c r="R1143" i="2"/>
  <c r="Q1143" i="2"/>
  <c r="AE1142" i="2"/>
  <c r="AD1142" i="2"/>
  <c r="R1142" i="2"/>
  <c r="Q1142" i="2"/>
  <c r="AE1141" i="2"/>
  <c r="AD1141" i="2"/>
  <c r="R1141" i="2"/>
  <c r="Q1141" i="2"/>
  <c r="AE1140" i="2"/>
  <c r="AD1140" i="2"/>
  <c r="R1140" i="2"/>
  <c r="Q1140" i="2"/>
  <c r="AE1139" i="2"/>
  <c r="AD1139" i="2"/>
  <c r="R1139" i="2"/>
  <c r="Q1139" i="2"/>
  <c r="AE1138" i="2"/>
  <c r="AD1138" i="2"/>
  <c r="R1138" i="2"/>
  <c r="Q1138" i="2"/>
  <c r="AE1137" i="2"/>
  <c r="AD1137" i="2"/>
  <c r="R1137" i="2"/>
  <c r="Q1137" i="2"/>
  <c r="AE1136" i="2"/>
  <c r="AD1136" i="2"/>
  <c r="R1136" i="2"/>
  <c r="Q1136" i="2"/>
  <c r="AE1135" i="2"/>
  <c r="AD1135" i="2"/>
  <c r="R1135" i="2"/>
  <c r="Q1135" i="2"/>
  <c r="AE1134" i="2"/>
  <c r="AD1134" i="2"/>
  <c r="R1134" i="2"/>
  <c r="Q1134" i="2"/>
  <c r="AE1133" i="2"/>
  <c r="AD1133" i="2"/>
  <c r="R1133" i="2"/>
  <c r="Q1133" i="2"/>
  <c r="AE1132" i="2"/>
  <c r="AD1132" i="2"/>
  <c r="R1132" i="2"/>
  <c r="Q1132" i="2"/>
  <c r="AE1131" i="2"/>
  <c r="AD1131" i="2"/>
  <c r="R1131" i="2"/>
  <c r="Q1131" i="2"/>
  <c r="AE1130" i="2"/>
  <c r="AD1130" i="2"/>
  <c r="R1130" i="2"/>
  <c r="Q1130" i="2"/>
  <c r="AE1129" i="2"/>
  <c r="AD1129" i="2"/>
  <c r="R1129" i="2"/>
  <c r="Q1129" i="2"/>
  <c r="AE1128" i="2"/>
  <c r="AD1128" i="2"/>
  <c r="R1128" i="2"/>
  <c r="Q1128" i="2"/>
  <c r="AE1127" i="2"/>
  <c r="AD1127" i="2"/>
  <c r="R1127" i="2"/>
  <c r="Q1127" i="2"/>
  <c r="AE1126" i="2"/>
  <c r="AD1126" i="2"/>
  <c r="R1126" i="2"/>
  <c r="Q1126" i="2"/>
  <c r="AK1125" i="2"/>
  <c r="AK1131" i="2" s="1"/>
  <c r="AJ1125" i="2"/>
  <c r="AJ1131" i="2" s="1"/>
  <c r="AI1125" i="2"/>
  <c r="AI1131" i="2" s="1"/>
  <c r="AH1125" i="2"/>
  <c r="AH1131" i="2" s="1"/>
  <c r="AE1125" i="2"/>
  <c r="AD1125" i="2"/>
  <c r="R1125" i="2"/>
  <c r="Q1125" i="2"/>
  <c r="AK1124" i="2"/>
  <c r="AJ1124" i="2"/>
  <c r="AI1124" i="2"/>
  <c r="AH1124" i="2"/>
  <c r="AE1124" i="2"/>
  <c r="AD1124" i="2"/>
  <c r="R1124" i="2"/>
  <c r="Q1124" i="2"/>
  <c r="AK1123" i="2"/>
  <c r="AJ1123" i="2"/>
  <c r="AI1123" i="2"/>
  <c r="AH1123" i="2"/>
  <c r="AE1123" i="2"/>
  <c r="AD1123" i="2"/>
  <c r="R1123" i="2"/>
  <c r="Q1123" i="2"/>
  <c r="AK1122" i="2"/>
  <c r="AJ1122" i="2"/>
  <c r="AI1122" i="2"/>
  <c r="AH1122" i="2"/>
  <c r="AM1122" i="2" s="1"/>
  <c r="AE1122" i="2"/>
  <c r="AD1122" i="2"/>
  <c r="R1122" i="2"/>
  <c r="Q1122" i="2"/>
  <c r="AK1121" i="2"/>
  <c r="AJ1121" i="2"/>
  <c r="AO1121" i="2" s="1"/>
  <c r="AI1121" i="2"/>
  <c r="AH1121" i="2"/>
  <c r="AE1121" i="2"/>
  <c r="AD1121" i="2"/>
  <c r="R1121" i="2"/>
  <c r="Q1121" i="2"/>
  <c r="AK1120" i="2"/>
  <c r="AJ1120" i="2"/>
  <c r="AI1120" i="2"/>
  <c r="AH1120" i="2"/>
  <c r="AE1120" i="2"/>
  <c r="AD1120" i="2"/>
  <c r="R1120" i="2"/>
  <c r="Q1120" i="2"/>
  <c r="AK1119" i="2"/>
  <c r="AJ1119" i="2"/>
  <c r="AI1119" i="2"/>
  <c r="AH1119" i="2"/>
  <c r="AE1119" i="2"/>
  <c r="AD1119" i="2"/>
  <c r="R1119" i="2"/>
  <c r="Q1119" i="2"/>
  <c r="AK1118" i="2"/>
  <c r="AJ1118" i="2"/>
  <c r="AI1118" i="2"/>
  <c r="AH1118" i="2"/>
  <c r="AE1118" i="2"/>
  <c r="AD1118" i="2"/>
  <c r="R1118" i="2"/>
  <c r="Q1118" i="2"/>
  <c r="AK1117" i="2"/>
  <c r="AJ1117" i="2"/>
  <c r="AI1117" i="2"/>
  <c r="AH1117" i="2"/>
  <c r="AE1117" i="2"/>
  <c r="AD1117" i="2"/>
  <c r="R1117" i="2"/>
  <c r="Q1117" i="2"/>
  <c r="AK1116" i="2"/>
  <c r="AJ1116" i="2"/>
  <c r="AI1116" i="2"/>
  <c r="AH1116" i="2"/>
  <c r="AE1116" i="2"/>
  <c r="AD1116" i="2"/>
  <c r="R1116" i="2"/>
  <c r="Q1116" i="2"/>
  <c r="AK1115" i="2"/>
  <c r="AJ1115" i="2"/>
  <c r="AI1115" i="2"/>
  <c r="AH1115" i="2"/>
  <c r="AE1115" i="2"/>
  <c r="AD1115" i="2"/>
  <c r="R1115" i="2"/>
  <c r="Q1115" i="2"/>
  <c r="AE1114" i="2"/>
  <c r="AD1114" i="2"/>
  <c r="R1114" i="2"/>
  <c r="Q1114" i="2"/>
  <c r="AE1113" i="2"/>
  <c r="AD1113" i="2"/>
  <c r="R1113" i="2"/>
  <c r="Q1113" i="2"/>
  <c r="AE1112" i="2"/>
  <c r="AD1112" i="2"/>
  <c r="R1112" i="2"/>
  <c r="Q1112" i="2"/>
  <c r="AE1111" i="2"/>
  <c r="AD1111" i="2"/>
  <c r="R1111" i="2"/>
  <c r="Q1111" i="2"/>
  <c r="AR1110" i="2"/>
  <c r="AQ1110" i="2"/>
  <c r="AP1110" i="2"/>
  <c r="AO1110" i="2"/>
  <c r="AE1110" i="2"/>
  <c r="AD1110" i="2"/>
  <c r="R1110" i="2"/>
  <c r="Q1110" i="2"/>
  <c r="AE1109" i="2"/>
  <c r="AD1109" i="2"/>
  <c r="R1109" i="2"/>
  <c r="Q1109" i="2"/>
  <c r="AE1108" i="2"/>
  <c r="AD1108" i="2"/>
  <c r="R1108" i="2"/>
  <c r="Q1108" i="2"/>
  <c r="AE1107" i="2"/>
  <c r="AD1107" i="2"/>
  <c r="R1107" i="2"/>
  <c r="Q1107" i="2"/>
  <c r="AE1106" i="2"/>
  <c r="AD1106" i="2"/>
  <c r="R1106" i="2"/>
  <c r="Q1106" i="2"/>
  <c r="AE1105" i="2"/>
  <c r="AD1105" i="2"/>
  <c r="R1105" i="2"/>
  <c r="Q1105" i="2"/>
  <c r="AE1104" i="2"/>
  <c r="AD1104" i="2"/>
  <c r="R1104" i="2"/>
  <c r="Q1104" i="2"/>
  <c r="AE1103" i="2"/>
  <c r="AD1103" i="2"/>
  <c r="R1103" i="2"/>
  <c r="Q1103" i="2"/>
  <c r="AE1102" i="2"/>
  <c r="AD1102" i="2"/>
  <c r="R1102" i="2"/>
  <c r="Q1102" i="2"/>
  <c r="AE1101" i="2"/>
  <c r="AD1101" i="2"/>
  <c r="R1101" i="2"/>
  <c r="Q1101" i="2"/>
  <c r="AE1100" i="2"/>
  <c r="AD1100" i="2"/>
  <c r="R1100" i="2"/>
  <c r="Q1100" i="2"/>
  <c r="AE1099" i="2"/>
  <c r="AD1099" i="2"/>
  <c r="R1099" i="2"/>
  <c r="Q1099" i="2"/>
  <c r="AE1098" i="2"/>
  <c r="AD1098" i="2"/>
  <c r="R1098" i="2"/>
  <c r="Q1098" i="2"/>
  <c r="AE1097" i="2"/>
  <c r="AD1097" i="2"/>
  <c r="R1097" i="2"/>
  <c r="Q1097" i="2"/>
  <c r="AE1096" i="2"/>
  <c r="AD1096" i="2"/>
  <c r="R1096" i="2"/>
  <c r="Q1096" i="2"/>
  <c r="AE1095" i="2"/>
  <c r="AD1095" i="2"/>
  <c r="R1095" i="2"/>
  <c r="Q1095" i="2"/>
  <c r="AE1094" i="2"/>
  <c r="AD1094" i="2"/>
  <c r="R1094" i="2"/>
  <c r="Q1094" i="2"/>
  <c r="AE1093" i="2"/>
  <c r="AD1093" i="2"/>
  <c r="R1093" i="2"/>
  <c r="Q1093" i="2"/>
  <c r="AE1092" i="2"/>
  <c r="AD1092" i="2"/>
  <c r="R1092" i="2"/>
  <c r="Q1092" i="2"/>
  <c r="AE1091" i="2"/>
  <c r="AD1091" i="2"/>
  <c r="R1091" i="2"/>
  <c r="Q1091" i="2"/>
  <c r="AE1090" i="2"/>
  <c r="AD1090" i="2"/>
  <c r="R1090" i="2"/>
  <c r="Q1090" i="2"/>
  <c r="AE1089" i="2"/>
  <c r="AD1089" i="2"/>
  <c r="R1089" i="2"/>
  <c r="Q1089" i="2"/>
  <c r="AE1088" i="2"/>
  <c r="AD1088" i="2"/>
  <c r="R1088" i="2"/>
  <c r="Q1088" i="2"/>
  <c r="AE1087" i="2"/>
  <c r="AD1087" i="2"/>
  <c r="R1087" i="2"/>
  <c r="Q1087" i="2"/>
  <c r="AE1086" i="2"/>
  <c r="AD1086" i="2"/>
  <c r="R1086" i="2"/>
  <c r="Q1086" i="2"/>
  <c r="AE1085" i="2"/>
  <c r="AD1085" i="2"/>
  <c r="R1085" i="2"/>
  <c r="Q1085" i="2"/>
  <c r="AK1084" i="2"/>
  <c r="AK1090" i="2" s="1"/>
  <c r="AJ1084" i="2"/>
  <c r="AJ1090" i="2" s="1"/>
  <c r="AI1084" i="2"/>
  <c r="AI1090" i="2" s="1"/>
  <c r="AH1084" i="2"/>
  <c r="AE1084" i="2"/>
  <c r="AD1084" i="2"/>
  <c r="R1084" i="2"/>
  <c r="Q1084" i="2"/>
  <c r="AM1083" i="2"/>
  <c r="AK1083" i="2"/>
  <c r="AJ1083" i="2"/>
  <c r="AI1083" i="2"/>
  <c r="AH1083" i="2"/>
  <c r="AE1083" i="2"/>
  <c r="AD1083" i="2"/>
  <c r="R1083" i="2"/>
  <c r="Q1083" i="2"/>
  <c r="AK1082" i="2"/>
  <c r="AJ1082" i="2"/>
  <c r="AM1082" i="2" s="1"/>
  <c r="AI1082" i="2"/>
  <c r="AH1082" i="2"/>
  <c r="AE1082" i="2"/>
  <c r="AD1082" i="2"/>
  <c r="R1082" i="2"/>
  <c r="Q1082" i="2"/>
  <c r="AK1081" i="2"/>
  <c r="AJ1081" i="2"/>
  <c r="AI1081" i="2"/>
  <c r="AH1081" i="2"/>
  <c r="AE1081" i="2"/>
  <c r="AD1081" i="2"/>
  <c r="R1081" i="2"/>
  <c r="Q1081" i="2"/>
  <c r="AK1080" i="2"/>
  <c r="AJ1080" i="2"/>
  <c r="AM1080" i="2" s="1"/>
  <c r="AI1080" i="2"/>
  <c r="AH1080" i="2"/>
  <c r="AE1080" i="2"/>
  <c r="AD1080" i="2"/>
  <c r="R1080" i="2"/>
  <c r="Q1080" i="2"/>
  <c r="AK1079" i="2"/>
  <c r="AJ1079" i="2"/>
  <c r="AI1079" i="2"/>
  <c r="AH1079" i="2"/>
  <c r="AE1079" i="2"/>
  <c r="AD1079" i="2"/>
  <c r="R1079" i="2"/>
  <c r="Q1079" i="2"/>
  <c r="AK1078" i="2"/>
  <c r="AJ1078" i="2"/>
  <c r="AI1078" i="2"/>
  <c r="AH1078" i="2"/>
  <c r="AE1078" i="2"/>
  <c r="AD1078" i="2"/>
  <c r="R1078" i="2"/>
  <c r="Q1078" i="2"/>
  <c r="AK1077" i="2"/>
  <c r="AJ1077" i="2"/>
  <c r="AI1077" i="2"/>
  <c r="AH1077" i="2"/>
  <c r="AE1077" i="2"/>
  <c r="AD1077" i="2"/>
  <c r="R1077" i="2"/>
  <c r="Q1077" i="2"/>
  <c r="AK1076" i="2"/>
  <c r="AJ1076" i="2"/>
  <c r="AI1076" i="2"/>
  <c r="AH1076" i="2"/>
  <c r="AE1076" i="2"/>
  <c r="AD1076" i="2"/>
  <c r="R1076" i="2"/>
  <c r="Q1076" i="2"/>
  <c r="AK1075" i="2"/>
  <c r="AJ1075" i="2"/>
  <c r="AI1075" i="2"/>
  <c r="AH1075" i="2"/>
  <c r="AE1075" i="2"/>
  <c r="AD1075" i="2"/>
  <c r="R1075" i="2"/>
  <c r="Q1075" i="2"/>
  <c r="AK1074" i="2"/>
  <c r="AJ1074" i="2"/>
  <c r="AI1074" i="2"/>
  <c r="AH1074" i="2"/>
  <c r="AE1074" i="2"/>
  <c r="AD1074" i="2"/>
  <c r="R1074" i="2"/>
  <c r="Q1074" i="2"/>
  <c r="AE1073" i="2"/>
  <c r="AD1073" i="2"/>
  <c r="R1073" i="2"/>
  <c r="Q1073" i="2"/>
  <c r="AE1072" i="2"/>
  <c r="AD1072" i="2"/>
  <c r="R1072" i="2"/>
  <c r="Q1072" i="2"/>
  <c r="AE1071" i="2"/>
  <c r="AD1071" i="2"/>
  <c r="R1071" i="2"/>
  <c r="Q1071" i="2"/>
  <c r="AE1070" i="2"/>
  <c r="AD1070" i="2"/>
  <c r="R1070" i="2"/>
  <c r="Q1070" i="2"/>
  <c r="AR1069" i="2"/>
  <c r="AQ1069" i="2"/>
  <c r="AP1069" i="2"/>
  <c r="AO1069" i="2"/>
  <c r="AE1069" i="2"/>
  <c r="AD1069" i="2"/>
  <c r="R1069" i="2"/>
  <c r="Q1069" i="2"/>
  <c r="AE1068" i="2"/>
  <c r="AD1068" i="2"/>
  <c r="R1068" i="2"/>
  <c r="Q1068" i="2"/>
  <c r="AE1067" i="2"/>
  <c r="AD1067" i="2"/>
  <c r="R1067" i="2"/>
  <c r="Q1067" i="2"/>
  <c r="AE1066" i="2"/>
  <c r="AD1066" i="2"/>
  <c r="R1066" i="2"/>
  <c r="Q1066" i="2"/>
  <c r="AE1065" i="2"/>
  <c r="AD1065" i="2"/>
  <c r="R1065" i="2"/>
  <c r="Q1065" i="2"/>
  <c r="AE1064" i="2"/>
  <c r="AD1064" i="2"/>
  <c r="R1064" i="2"/>
  <c r="Q1064" i="2"/>
  <c r="AE1063" i="2"/>
  <c r="AD1063" i="2"/>
  <c r="R1063" i="2"/>
  <c r="Q1063" i="2"/>
  <c r="AE1062" i="2"/>
  <c r="AD1062" i="2"/>
  <c r="R1062" i="2"/>
  <c r="Q1062" i="2"/>
  <c r="AE1061" i="2"/>
  <c r="AD1061" i="2"/>
  <c r="R1061" i="2"/>
  <c r="Q1061" i="2"/>
  <c r="AE1060" i="2"/>
  <c r="AD1060" i="2"/>
  <c r="R1060" i="2"/>
  <c r="Q1060" i="2"/>
  <c r="AE1059" i="2"/>
  <c r="AD1059" i="2"/>
  <c r="R1059" i="2"/>
  <c r="Q1059" i="2"/>
  <c r="AE1058" i="2"/>
  <c r="AD1058" i="2"/>
  <c r="R1058" i="2"/>
  <c r="Q1058" i="2"/>
  <c r="AE1057" i="2"/>
  <c r="AD1057" i="2"/>
  <c r="R1057" i="2"/>
  <c r="Q1057" i="2"/>
  <c r="AE1056" i="2"/>
  <c r="AD1056" i="2"/>
  <c r="R1056" i="2"/>
  <c r="Q1056" i="2"/>
  <c r="AE1055" i="2"/>
  <c r="AD1055" i="2"/>
  <c r="R1055" i="2"/>
  <c r="Q1055" i="2"/>
  <c r="AE1054" i="2"/>
  <c r="AD1054" i="2"/>
  <c r="R1054" i="2"/>
  <c r="Q1054" i="2"/>
  <c r="AE1053" i="2"/>
  <c r="AD1053" i="2"/>
  <c r="R1053" i="2"/>
  <c r="Q1053" i="2"/>
  <c r="AE1052" i="2"/>
  <c r="AD1052" i="2"/>
  <c r="R1052" i="2"/>
  <c r="Q1052" i="2"/>
  <c r="AE1051" i="2"/>
  <c r="AD1051" i="2"/>
  <c r="R1051" i="2"/>
  <c r="Q1051" i="2"/>
  <c r="AE1050" i="2"/>
  <c r="AD1050" i="2"/>
  <c r="R1050" i="2"/>
  <c r="Q1050" i="2"/>
  <c r="AK1049" i="2"/>
  <c r="AE1049" i="2"/>
  <c r="AD1049" i="2"/>
  <c r="R1049" i="2"/>
  <c r="Q1049" i="2"/>
  <c r="AE1048" i="2"/>
  <c r="AD1048" i="2"/>
  <c r="R1048" i="2"/>
  <c r="Q1048" i="2"/>
  <c r="AE1047" i="2"/>
  <c r="AD1047" i="2"/>
  <c r="R1047" i="2"/>
  <c r="Q1047" i="2"/>
  <c r="AE1046" i="2"/>
  <c r="AD1046" i="2"/>
  <c r="R1046" i="2"/>
  <c r="Q1046" i="2"/>
  <c r="AE1045" i="2"/>
  <c r="AD1045" i="2"/>
  <c r="R1045" i="2"/>
  <c r="Q1045" i="2"/>
  <c r="AE1044" i="2"/>
  <c r="AD1044" i="2"/>
  <c r="R1044" i="2"/>
  <c r="Q1044" i="2"/>
  <c r="AK1043" i="2"/>
  <c r="AJ1043" i="2"/>
  <c r="AJ1049" i="2" s="1"/>
  <c r="AI1043" i="2"/>
  <c r="AH1043" i="2"/>
  <c r="AE1043" i="2"/>
  <c r="AD1043" i="2"/>
  <c r="R1043" i="2"/>
  <c r="Q1043" i="2"/>
  <c r="AK1042" i="2"/>
  <c r="AJ1042" i="2"/>
  <c r="AI1042" i="2"/>
  <c r="AH1042" i="2"/>
  <c r="AM1042" i="2" s="1"/>
  <c r="AE1042" i="2"/>
  <c r="AD1042" i="2"/>
  <c r="R1042" i="2"/>
  <c r="Q1042" i="2"/>
  <c r="AK1041" i="2"/>
  <c r="AJ1041" i="2"/>
  <c r="AI1041" i="2"/>
  <c r="AH1041" i="2"/>
  <c r="AM1041" i="2" s="1"/>
  <c r="AE1041" i="2"/>
  <c r="AD1041" i="2"/>
  <c r="R1041" i="2"/>
  <c r="Q1041" i="2"/>
  <c r="AK1040" i="2"/>
  <c r="AJ1040" i="2"/>
  <c r="AI1040" i="2"/>
  <c r="AH1040" i="2"/>
  <c r="AE1040" i="2"/>
  <c r="AD1040" i="2"/>
  <c r="R1040" i="2"/>
  <c r="Q1040" i="2"/>
  <c r="AK1039" i="2"/>
  <c r="AJ1039" i="2"/>
  <c r="AI1039" i="2"/>
  <c r="AH1039" i="2"/>
  <c r="AM1039" i="2" s="1"/>
  <c r="AE1039" i="2"/>
  <c r="AD1039" i="2"/>
  <c r="R1039" i="2"/>
  <c r="Q1039" i="2"/>
  <c r="AK1038" i="2"/>
  <c r="AJ1038" i="2"/>
  <c r="AI1038" i="2"/>
  <c r="AH1038" i="2"/>
  <c r="AM1038" i="2" s="1"/>
  <c r="AE1038" i="2"/>
  <c r="AD1038" i="2"/>
  <c r="R1038" i="2"/>
  <c r="Q1038" i="2"/>
  <c r="AK1037" i="2"/>
  <c r="AJ1037" i="2"/>
  <c r="AI1037" i="2"/>
  <c r="AH1037" i="2"/>
  <c r="AE1037" i="2"/>
  <c r="AD1037" i="2"/>
  <c r="R1037" i="2"/>
  <c r="Q1037" i="2"/>
  <c r="AK1036" i="2"/>
  <c r="AJ1036" i="2"/>
  <c r="AI1036" i="2"/>
  <c r="AH1036" i="2"/>
  <c r="AE1036" i="2"/>
  <c r="AD1036" i="2"/>
  <c r="R1036" i="2"/>
  <c r="Q1036" i="2"/>
  <c r="AK1035" i="2"/>
  <c r="AJ1035" i="2"/>
  <c r="AI1035" i="2"/>
  <c r="AH1035" i="2"/>
  <c r="AM1035" i="2" s="1"/>
  <c r="AE1035" i="2"/>
  <c r="AD1035" i="2"/>
  <c r="R1035" i="2"/>
  <c r="Q1035" i="2"/>
  <c r="AK1034" i="2"/>
  <c r="AJ1034" i="2"/>
  <c r="AI1034" i="2"/>
  <c r="AH1034" i="2"/>
  <c r="AE1034" i="2"/>
  <c r="AD1034" i="2"/>
  <c r="R1034" i="2"/>
  <c r="Q1034" i="2"/>
  <c r="AK1033" i="2"/>
  <c r="AJ1033" i="2"/>
  <c r="AI1033" i="2"/>
  <c r="AH1033" i="2"/>
  <c r="AE1033" i="2"/>
  <c r="AD1033" i="2"/>
  <c r="R1033" i="2"/>
  <c r="Q1033" i="2"/>
  <c r="AE1032" i="2"/>
  <c r="AD1032" i="2"/>
  <c r="R1032" i="2"/>
  <c r="Q1032" i="2"/>
  <c r="AE1031" i="2"/>
  <c r="AD1031" i="2"/>
  <c r="R1031" i="2"/>
  <c r="Q1031" i="2"/>
  <c r="AE1030" i="2"/>
  <c r="AD1030" i="2"/>
  <c r="R1030" i="2"/>
  <c r="Q1030" i="2"/>
  <c r="AE1029" i="2"/>
  <c r="AD1029" i="2"/>
  <c r="R1029" i="2"/>
  <c r="Q1029" i="2"/>
  <c r="AR1028" i="2"/>
  <c r="AQ1028" i="2"/>
  <c r="AP1028" i="2"/>
  <c r="AO1028" i="2"/>
  <c r="AE1028" i="2"/>
  <c r="AD1028" i="2"/>
  <c r="R1028" i="2"/>
  <c r="Q1028" i="2"/>
  <c r="AE1027" i="2"/>
  <c r="AD1027" i="2"/>
  <c r="R1027" i="2"/>
  <c r="Q1027" i="2"/>
  <c r="AE1026" i="2"/>
  <c r="AD1026" i="2"/>
  <c r="R1026" i="2"/>
  <c r="Q1026" i="2"/>
  <c r="AE1025" i="2"/>
  <c r="AD1025" i="2"/>
  <c r="R1025" i="2"/>
  <c r="Q1025" i="2"/>
  <c r="AE1024" i="2"/>
  <c r="AD1024" i="2"/>
  <c r="R1024" i="2"/>
  <c r="Q1024" i="2"/>
  <c r="AE1023" i="2"/>
  <c r="AD1023" i="2"/>
  <c r="R1023" i="2"/>
  <c r="Q1023" i="2"/>
  <c r="AE1022" i="2"/>
  <c r="AD1022" i="2"/>
  <c r="R1022" i="2"/>
  <c r="Q1022" i="2"/>
  <c r="AE1021" i="2"/>
  <c r="AD1021" i="2"/>
  <c r="R1021" i="2"/>
  <c r="Q1021" i="2"/>
  <c r="AE1020" i="2"/>
  <c r="AD1020" i="2"/>
  <c r="R1020" i="2"/>
  <c r="Q1020" i="2"/>
  <c r="AE1019" i="2"/>
  <c r="AD1019" i="2"/>
  <c r="R1019" i="2"/>
  <c r="Q1019" i="2"/>
  <c r="AE1018" i="2"/>
  <c r="AD1018" i="2"/>
  <c r="R1018" i="2"/>
  <c r="Q1018" i="2"/>
  <c r="AE1017" i="2"/>
  <c r="AD1017" i="2"/>
  <c r="R1017" i="2"/>
  <c r="Q1017" i="2"/>
  <c r="AE1016" i="2"/>
  <c r="AD1016" i="2"/>
  <c r="R1016" i="2"/>
  <c r="Q1016" i="2"/>
  <c r="AE1015" i="2"/>
  <c r="AD1015" i="2"/>
  <c r="R1015" i="2"/>
  <c r="Q1015" i="2"/>
  <c r="AE1014" i="2"/>
  <c r="AD1014" i="2"/>
  <c r="R1014" i="2"/>
  <c r="Q1014" i="2"/>
  <c r="AE1013" i="2"/>
  <c r="AD1013" i="2"/>
  <c r="R1013" i="2"/>
  <c r="Q1013" i="2"/>
  <c r="AE1012" i="2"/>
  <c r="AD1012" i="2"/>
  <c r="R1012" i="2"/>
  <c r="Q1012" i="2"/>
  <c r="AE1011" i="2"/>
  <c r="AD1011" i="2"/>
  <c r="R1011" i="2"/>
  <c r="Q1011" i="2"/>
  <c r="AE1010" i="2"/>
  <c r="AD1010" i="2"/>
  <c r="R1010" i="2"/>
  <c r="Q1010" i="2"/>
  <c r="AE1009" i="2"/>
  <c r="AD1009" i="2"/>
  <c r="R1009" i="2"/>
  <c r="Q1009" i="2"/>
  <c r="AE1008" i="2"/>
  <c r="AD1008" i="2"/>
  <c r="R1008" i="2"/>
  <c r="Q1008" i="2"/>
  <c r="AE1007" i="2"/>
  <c r="AD1007" i="2"/>
  <c r="R1007" i="2"/>
  <c r="Q1007" i="2"/>
  <c r="AE1006" i="2"/>
  <c r="AD1006" i="2"/>
  <c r="R1006" i="2"/>
  <c r="Q1006" i="2"/>
  <c r="AE1005" i="2"/>
  <c r="AD1005" i="2"/>
  <c r="R1005" i="2"/>
  <c r="Q1005" i="2"/>
  <c r="AE1004" i="2"/>
  <c r="AD1004" i="2"/>
  <c r="R1004" i="2"/>
  <c r="Q1004" i="2"/>
  <c r="AE1003" i="2"/>
  <c r="AD1003" i="2"/>
  <c r="R1003" i="2"/>
  <c r="Q1003" i="2"/>
  <c r="AK1002" i="2"/>
  <c r="AK1008" i="2" s="1"/>
  <c r="AJ1002" i="2"/>
  <c r="AJ1008" i="2" s="1"/>
  <c r="AI1002" i="2"/>
  <c r="AI1008" i="2" s="1"/>
  <c r="AH1002" i="2"/>
  <c r="AH1008" i="2" s="1"/>
  <c r="AE1002" i="2"/>
  <c r="AD1002" i="2"/>
  <c r="R1002" i="2"/>
  <c r="Q1002" i="2"/>
  <c r="AK1001" i="2"/>
  <c r="AJ1001" i="2"/>
  <c r="AI1001" i="2"/>
  <c r="AO1001" i="2" s="1"/>
  <c r="AH1001" i="2"/>
  <c r="AE1001" i="2"/>
  <c r="AD1001" i="2"/>
  <c r="R1001" i="2"/>
  <c r="Q1001" i="2"/>
  <c r="AK1000" i="2"/>
  <c r="AJ1000" i="2"/>
  <c r="AI1000" i="2"/>
  <c r="AH1000" i="2"/>
  <c r="AM1000" i="2" s="1"/>
  <c r="AE1000" i="2"/>
  <c r="AD1000" i="2"/>
  <c r="R1000" i="2"/>
  <c r="Q1000" i="2"/>
  <c r="AK999" i="2"/>
  <c r="AJ999" i="2"/>
  <c r="AI999" i="2"/>
  <c r="AH999" i="2"/>
  <c r="AM999" i="2" s="1"/>
  <c r="AE999" i="2"/>
  <c r="AD999" i="2"/>
  <c r="R999" i="2"/>
  <c r="Q999" i="2"/>
  <c r="AM998" i="2"/>
  <c r="AK998" i="2"/>
  <c r="AJ998" i="2"/>
  <c r="AI998" i="2"/>
  <c r="AH998" i="2"/>
  <c r="AE998" i="2"/>
  <c r="AD998" i="2"/>
  <c r="R998" i="2"/>
  <c r="Q998" i="2"/>
  <c r="AK997" i="2"/>
  <c r="AJ997" i="2"/>
  <c r="AI997" i="2"/>
  <c r="AH997" i="2"/>
  <c r="AM997" i="2" s="1"/>
  <c r="AE997" i="2"/>
  <c r="AD997" i="2"/>
  <c r="R997" i="2"/>
  <c r="Q997" i="2"/>
  <c r="AK996" i="2"/>
  <c r="AJ996" i="2"/>
  <c r="AI996" i="2"/>
  <c r="AH996" i="2"/>
  <c r="AM996" i="2" s="1"/>
  <c r="AE996" i="2"/>
  <c r="AD996" i="2"/>
  <c r="R996" i="2"/>
  <c r="Q996" i="2"/>
  <c r="AK995" i="2"/>
  <c r="AJ995" i="2"/>
  <c r="AO995" i="2" s="1"/>
  <c r="AI995" i="2"/>
  <c r="AH995" i="2"/>
  <c r="AE995" i="2"/>
  <c r="AD995" i="2"/>
  <c r="R995" i="2"/>
  <c r="Q995" i="2"/>
  <c r="AK994" i="2"/>
  <c r="AJ994" i="2"/>
  <c r="AI994" i="2"/>
  <c r="AH994" i="2"/>
  <c r="AE994" i="2"/>
  <c r="AD994" i="2"/>
  <c r="R994" i="2"/>
  <c r="Q994" i="2"/>
  <c r="AK993" i="2"/>
  <c r="AJ993" i="2"/>
  <c r="AI993" i="2"/>
  <c r="AH993" i="2"/>
  <c r="AE993" i="2"/>
  <c r="AD993" i="2"/>
  <c r="R993" i="2"/>
  <c r="Q993" i="2"/>
  <c r="AK992" i="2"/>
  <c r="AJ992" i="2"/>
  <c r="AI992" i="2"/>
  <c r="AH992" i="2"/>
  <c r="AE992" i="2"/>
  <c r="AD992" i="2"/>
  <c r="R992" i="2"/>
  <c r="Q992" i="2"/>
  <c r="AE991" i="2"/>
  <c r="AD991" i="2"/>
  <c r="R991" i="2"/>
  <c r="Q991" i="2"/>
  <c r="AE990" i="2"/>
  <c r="AD990" i="2"/>
  <c r="R990" i="2"/>
  <c r="Q990" i="2"/>
  <c r="AE989" i="2"/>
  <c r="AD989" i="2"/>
  <c r="R989" i="2"/>
  <c r="Q989" i="2"/>
  <c r="AE988" i="2"/>
  <c r="AD988" i="2"/>
  <c r="R988" i="2"/>
  <c r="Q988" i="2"/>
  <c r="AR987" i="2"/>
  <c r="AQ987" i="2"/>
  <c r="AP987" i="2"/>
  <c r="AO987" i="2"/>
  <c r="AE987" i="2"/>
  <c r="AD987" i="2"/>
  <c r="R987" i="2"/>
  <c r="Q987" i="2"/>
  <c r="AE986" i="2"/>
  <c r="AD986" i="2"/>
  <c r="R986" i="2"/>
  <c r="Q986" i="2"/>
  <c r="AE985" i="2"/>
  <c r="AD985" i="2"/>
  <c r="R985" i="2"/>
  <c r="Q985" i="2"/>
  <c r="AE984" i="2"/>
  <c r="AD984" i="2"/>
  <c r="R984" i="2"/>
  <c r="Q984" i="2"/>
  <c r="AE983" i="2"/>
  <c r="AD983" i="2"/>
  <c r="R983" i="2"/>
  <c r="Q983" i="2"/>
  <c r="AE982" i="2"/>
  <c r="AD982" i="2"/>
  <c r="R982" i="2"/>
  <c r="Q982" i="2"/>
  <c r="AE981" i="2"/>
  <c r="AD981" i="2"/>
  <c r="R981" i="2"/>
  <c r="Q981" i="2"/>
  <c r="AE980" i="2"/>
  <c r="AD980" i="2"/>
  <c r="R980" i="2"/>
  <c r="Q980" i="2"/>
  <c r="AE979" i="2"/>
  <c r="AD979" i="2"/>
  <c r="R979" i="2"/>
  <c r="Q979" i="2"/>
  <c r="AE978" i="2"/>
  <c r="AD978" i="2"/>
  <c r="R978" i="2"/>
  <c r="Q978" i="2"/>
  <c r="AE977" i="2"/>
  <c r="AD977" i="2"/>
  <c r="R977" i="2"/>
  <c r="Q977" i="2"/>
  <c r="AE976" i="2"/>
  <c r="AD976" i="2"/>
  <c r="R976" i="2"/>
  <c r="Q976" i="2"/>
  <c r="AE975" i="2"/>
  <c r="AD975" i="2"/>
  <c r="R975" i="2"/>
  <c r="Q975" i="2"/>
  <c r="AE974" i="2"/>
  <c r="AD974" i="2"/>
  <c r="R974" i="2"/>
  <c r="Q974" i="2"/>
  <c r="AE973" i="2"/>
  <c r="AD973" i="2"/>
  <c r="R973" i="2"/>
  <c r="Q973" i="2"/>
  <c r="AE972" i="2"/>
  <c r="AD972" i="2"/>
  <c r="R972" i="2"/>
  <c r="Q972" i="2"/>
  <c r="AE971" i="2"/>
  <c r="AD971" i="2"/>
  <c r="R971" i="2"/>
  <c r="Q971" i="2"/>
  <c r="AE970" i="2"/>
  <c r="AD970" i="2"/>
  <c r="R970" i="2"/>
  <c r="Q970" i="2"/>
  <c r="AE969" i="2"/>
  <c r="AD969" i="2"/>
  <c r="R969" i="2"/>
  <c r="Q969" i="2"/>
  <c r="AE968" i="2"/>
  <c r="AD968" i="2"/>
  <c r="R968" i="2"/>
  <c r="Q968" i="2"/>
  <c r="AH967" i="2"/>
  <c r="AE967" i="2"/>
  <c r="AD967" i="2"/>
  <c r="R967" i="2"/>
  <c r="Q967" i="2"/>
  <c r="AE966" i="2"/>
  <c r="AD966" i="2"/>
  <c r="R966" i="2"/>
  <c r="Q966" i="2"/>
  <c r="AE965" i="2"/>
  <c r="AD965" i="2"/>
  <c r="R965" i="2"/>
  <c r="Q965" i="2"/>
  <c r="AE964" i="2"/>
  <c r="AD964" i="2"/>
  <c r="R964" i="2"/>
  <c r="Q964" i="2"/>
  <c r="AE963" i="2"/>
  <c r="AD963" i="2"/>
  <c r="R963" i="2"/>
  <c r="Q963" i="2"/>
  <c r="AE962" i="2"/>
  <c r="AD962" i="2"/>
  <c r="R962" i="2"/>
  <c r="Q962" i="2"/>
  <c r="AK961" i="2"/>
  <c r="AK967" i="2" s="1"/>
  <c r="AJ961" i="2"/>
  <c r="AJ967" i="2" s="1"/>
  <c r="AI961" i="2"/>
  <c r="AI967" i="2" s="1"/>
  <c r="AH961" i="2"/>
  <c r="AE961" i="2"/>
  <c r="AD961" i="2"/>
  <c r="R961" i="2"/>
  <c r="Q961" i="2"/>
  <c r="AK960" i="2"/>
  <c r="AJ960" i="2"/>
  <c r="AI960" i="2"/>
  <c r="AH960" i="2"/>
  <c r="AM960" i="2" s="1"/>
  <c r="AE960" i="2"/>
  <c r="AD960" i="2"/>
  <c r="R960" i="2"/>
  <c r="Q960" i="2"/>
  <c r="AK959" i="2"/>
  <c r="AJ959" i="2"/>
  <c r="AI959" i="2"/>
  <c r="AH959" i="2"/>
  <c r="AE959" i="2"/>
  <c r="AD959" i="2"/>
  <c r="R959" i="2"/>
  <c r="Q959" i="2"/>
  <c r="AK958" i="2"/>
  <c r="AJ958" i="2"/>
  <c r="AI958" i="2"/>
  <c r="AH958" i="2"/>
  <c r="AE958" i="2"/>
  <c r="AD958" i="2"/>
  <c r="R958" i="2"/>
  <c r="Q958" i="2"/>
  <c r="AK957" i="2"/>
  <c r="AJ957" i="2"/>
  <c r="AI957" i="2"/>
  <c r="AH957" i="2"/>
  <c r="AE957" i="2"/>
  <c r="AD957" i="2"/>
  <c r="R957" i="2"/>
  <c r="Q957" i="2"/>
  <c r="AK956" i="2"/>
  <c r="AJ956" i="2"/>
  <c r="AI956" i="2"/>
  <c r="AH956" i="2"/>
  <c r="AM956" i="2" s="1"/>
  <c r="AE956" i="2"/>
  <c r="AD956" i="2"/>
  <c r="R956" i="2"/>
  <c r="Q956" i="2"/>
  <c r="AK955" i="2"/>
  <c r="AJ955" i="2"/>
  <c r="AI955" i="2"/>
  <c r="AH955" i="2"/>
  <c r="AE955" i="2"/>
  <c r="AD955" i="2"/>
  <c r="R955" i="2"/>
  <c r="Q955" i="2"/>
  <c r="AK954" i="2"/>
  <c r="AJ954" i="2"/>
  <c r="AI954" i="2"/>
  <c r="AH954" i="2"/>
  <c r="AM954" i="2" s="1"/>
  <c r="AE954" i="2"/>
  <c r="AD954" i="2"/>
  <c r="R954" i="2"/>
  <c r="Q954" i="2"/>
  <c r="AK953" i="2"/>
  <c r="AJ953" i="2"/>
  <c r="AI953" i="2"/>
  <c r="AH953" i="2"/>
  <c r="AO953" i="2" s="1"/>
  <c r="AE953" i="2"/>
  <c r="AD953" i="2"/>
  <c r="R953" i="2"/>
  <c r="Q953" i="2"/>
  <c r="AK952" i="2"/>
  <c r="AJ952" i="2"/>
  <c r="AI952" i="2"/>
  <c r="AH952" i="2"/>
  <c r="AO952" i="2" s="1"/>
  <c r="AE952" i="2"/>
  <c r="AD952" i="2"/>
  <c r="R952" i="2"/>
  <c r="Q952" i="2"/>
  <c r="AK951" i="2"/>
  <c r="AJ951" i="2"/>
  <c r="AI951" i="2"/>
  <c r="AH951" i="2"/>
  <c r="AM951" i="2" s="1"/>
  <c r="AE951" i="2"/>
  <c r="AD951" i="2"/>
  <c r="R951" i="2"/>
  <c r="Q951" i="2"/>
  <c r="AE950" i="2"/>
  <c r="AD950" i="2"/>
  <c r="R950" i="2"/>
  <c r="Q950" i="2"/>
  <c r="AE949" i="2"/>
  <c r="AD949" i="2"/>
  <c r="R949" i="2"/>
  <c r="Q949" i="2"/>
  <c r="AE948" i="2"/>
  <c r="AD948" i="2"/>
  <c r="R948" i="2"/>
  <c r="Q948" i="2"/>
  <c r="AE947" i="2"/>
  <c r="AD947" i="2"/>
  <c r="R947" i="2"/>
  <c r="Q947" i="2"/>
  <c r="AR946" i="2"/>
  <c r="AQ946" i="2"/>
  <c r="AP946" i="2"/>
  <c r="AO946" i="2"/>
  <c r="AE946" i="2"/>
  <c r="AD946" i="2"/>
  <c r="R946" i="2"/>
  <c r="Q946" i="2"/>
  <c r="AE945" i="2"/>
  <c r="AD945" i="2"/>
  <c r="R945" i="2"/>
  <c r="Q945" i="2"/>
  <c r="AE944" i="2"/>
  <c r="AD944" i="2"/>
  <c r="R944" i="2"/>
  <c r="Q944" i="2"/>
  <c r="AE943" i="2"/>
  <c r="AD943" i="2"/>
  <c r="R943" i="2"/>
  <c r="Q943" i="2"/>
  <c r="AE942" i="2"/>
  <c r="AD942" i="2"/>
  <c r="R942" i="2"/>
  <c r="Q942" i="2"/>
  <c r="AE941" i="2"/>
  <c r="AD941" i="2"/>
  <c r="R941" i="2"/>
  <c r="Q941" i="2"/>
  <c r="AE940" i="2"/>
  <c r="AD940" i="2"/>
  <c r="R940" i="2"/>
  <c r="Q940" i="2"/>
  <c r="AE939" i="2"/>
  <c r="AD939" i="2"/>
  <c r="R939" i="2"/>
  <c r="Q939" i="2"/>
  <c r="AE938" i="2"/>
  <c r="AD938" i="2"/>
  <c r="R938" i="2"/>
  <c r="Q938" i="2"/>
  <c r="AE937" i="2"/>
  <c r="AD937" i="2"/>
  <c r="R937" i="2"/>
  <c r="Q937" i="2"/>
  <c r="AE936" i="2"/>
  <c r="AD936" i="2"/>
  <c r="R936" i="2"/>
  <c r="Q936" i="2"/>
  <c r="AE935" i="2"/>
  <c r="AD935" i="2"/>
  <c r="R935" i="2"/>
  <c r="Q935" i="2"/>
  <c r="AE934" i="2"/>
  <c r="AD934" i="2"/>
  <c r="R934" i="2"/>
  <c r="Q934" i="2"/>
  <c r="AE933" i="2"/>
  <c r="AD933" i="2"/>
  <c r="R933" i="2"/>
  <c r="Q933" i="2"/>
  <c r="AE932" i="2"/>
  <c r="AD932" i="2"/>
  <c r="R932" i="2"/>
  <c r="Q932" i="2"/>
  <c r="AE931" i="2"/>
  <c r="AD931" i="2"/>
  <c r="R931" i="2"/>
  <c r="Q931" i="2"/>
  <c r="AE930" i="2"/>
  <c r="AD930" i="2"/>
  <c r="R930" i="2"/>
  <c r="Q930" i="2"/>
  <c r="AE929" i="2"/>
  <c r="AD929" i="2"/>
  <c r="R929" i="2"/>
  <c r="Q929" i="2"/>
  <c r="AE928" i="2"/>
  <c r="AD928" i="2"/>
  <c r="R928" i="2"/>
  <c r="Q928" i="2"/>
  <c r="AE927" i="2"/>
  <c r="AD927" i="2"/>
  <c r="R927" i="2"/>
  <c r="Q927" i="2"/>
  <c r="AE926" i="2"/>
  <c r="AD926" i="2"/>
  <c r="R926" i="2"/>
  <c r="Q926" i="2"/>
  <c r="AE925" i="2"/>
  <c r="AD925" i="2"/>
  <c r="R925" i="2"/>
  <c r="Q925" i="2"/>
  <c r="AE924" i="2"/>
  <c r="AD924" i="2"/>
  <c r="R924" i="2"/>
  <c r="Q924" i="2"/>
  <c r="AE923" i="2"/>
  <c r="AD923" i="2"/>
  <c r="R923" i="2"/>
  <c r="Q923" i="2"/>
  <c r="AE922" i="2"/>
  <c r="AD922" i="2"/>
  <c r="R922" i="2"/>
  <c r="Q922" i="2"/>
  <c r="AE921" i="2"/>
  <c r="AD921" i="2"/>
  <c r="R921" i="2"/>
  <c r="Q921" i="2"/>
  <c r="AK920" i="2"/>
  <c r="AK926" i="2" s="1"/>
  <c r="AJ920" i="2"/>
  <c r="AJ926" i="2" s="1"/>
  <c r="AI920" i="2"/>
  <c r="AI926" i="2" s="1"/>
  <c r="AH920" i="2"/>
  <c r="AH926" i="2" s="1"/>
  <c r="AE920" i="2"/>
  <c r="AD920" i="2"/>
  <c r="R920" i="2"/>
  <c r="Q920" i="2"/>
  <c r="AK919" i="2"/>
  <c r="AJ919" i="2"/>
  <c r="AI919" i="2"/>
  <c r="AH919" i="2"/>
  <c r="AM919" i="2" s="1"/>
  <c r="AE919" i="2"/>
  <c r="AD919" i="2"/>
  <c r="R919" i="2"/>
  <c r="Q919" i="2"/>
  <c r="AK918" i="2"/>
  <c r="AJ918" i="2"/>
  <c r="AI918" i="2"/>
  <c r="AH918" i="2"/>
  <c r="AE918" i="2"/>
  <c r="AD918" i="2"/>
  <c r="R918" i="2"/>
  <c r="Q918" i="2"/>
  <c r="AK917" i="2"/>
  <c r="AJ917" i="2"/>
  <c r="AI917" i="2"/>
  <c r="AH917" i="2"/>
  <c r="AE917" i="2"/>
  <c r="AD917" i="2"/>
  <c r="R917" i="2"/>
  <c r="Q917" i="2"/>
  <c r="AK916" i="2"/>
  <c r="AJ916" i="2"/>
  <c r="AI916" i="2"/>
  <c r="AH916" i="2"/>
  <c r="AE916" i="2"/>
  <c r="AD916" i="2"/>
  <c r="R916" i="2"/>
  <c r="Q916" i="2"/>
  <c r="AK915" i="2"/>
  <c r="AJ915" i="2"/>
  <c r="AI915" i="2"/>
  <c r="AH915" i="2"/>
  <c r="AE915" i="2"/>
  <c r="AD915" i="2"/>
  <c r="R915" i="2"/>
  <c r="Q915" i="2"/>
  <c r="AK914" i="2"/>
  <c r="AJ914" i="2"/>
  <c r="AI914" i="2"/>
  <c r="AH914" i="2"/>
  <c r="AO914" i="2" s="1"/>
  <c r="AE914" i="2"/>
  <c r="AD914" i="2"/>
  <c r="R914" i="2"/>
  <c r="Q914" i="2"/>
  <c r="AK913" i="2"/>
  <c r="AJ913" i="2"/>
  <c r="AI913" i="2"/>
  <c r="AH913" i="2"/>
  <c r="AM913" i="2" s="1"/>
  <c r="AE913" i="2"/>
  <c r="AD913" i="2"/>
  <c r="R913" i="2"/>
  <c r="Q913" i="2"/>
  <c r="AK912" i="2"/>
  <c r="AJ912" i="2"/>
  <c r="AI912" i="2"/>
  <c r="AH912" i="2"/>
  <c r="AM912" i="2" s="1"/>
  <c r="AE912" i="2"/>
  <c r="AD912" i="2"/>
  <c r="R912" i="2"/>
  <c r="Q912" i="2"/>
  <c r="AK911" i="2"/>
  <c r="AJ911" i="2"/>
  <c r="AI911" i="2"/>
  <c r="AH911" i="2"/>
  <c r="AM911" i="2" s="1"/>
  <c r="AE911" i="2"/>
  <c r="AD911" i="2"/>
  <c r="R911" i="2"/>
  <c r="Q911" i="2"/>
  <c r="AK910" i="2"/>
  <c r="AJ910" i="2"/>
  <c r="AI910" i="2"/>
  <c r="AH910" i="2"/>
  <c r="AO910" i="2" s="1"/>
  <c r="AE910" i="2"/>
  <c r="AD910" i="2"/>
  <c r="R910" i="2"/>
  <c r="Q910" i="2"/>
  <c r="AE909" i="2"/>
  <c r="AD909" i="2"/>
  <c r="R909" i="2"/>
  <c r="Q909" i="2"/>
  <c r="AE908" i="2"/>
  <c r="AD908" i="2"/>
  <c r="R908" i="2"/>
  <c r="Q908" i="2"/>
  <c r="AE907" i="2"/>
  <c r="AD907" i="2"/>
  <c r="R907" i="2"/>
  <c r="Q907" i="2"/>
  <c r="AE906" i="2"/>
  <c r="AD906" i="2"/>
  <c r="R906" i="2"/>
  <c r="Q906" i="2"/>
  <c r="AR905" i="2"/>
  <c r="AQ905" i="2"/>
  <c r="AP905" i="2"/>
  <c r="AO905" i="2"/>
  <c r="AE905" i="2"/>
  <c r="AD905" i="2"/>
  <c r="R905" i="2"/>
  <c r="Q905" i="2"/>
  <c r="AE904" i="2"/>
  <c r="AD904" i="2"/>
  <c r="R904" i="2"/>
  <c r="Q904" i="2"/>
  <c r="AE903" i="2"/>
  <c r="AD903" i="2"/>
  <c r="R903" i="2"/>
  <c r="Q903" i="2"/>
  <c r="AE902" i="2"/>
  <c r="AD902" i="2"/>
  <c r="R902" i="2"/>
  <c r="Q902" i="2"/>
  <c r="AE901" i="2"/>
  <c r="AD901" i="2"/>
  <c r="R901" i="2"/>
  <c r="Q901" i="2"/>
  <c r="AE900" i="2"/>
  <c r="AD900" i="2"/>
  <c r="R900" i="2"/>
  <c r="Q900" i="2"/>
  <c r="AE899" i="2"/>
  <c r="AD899" i="2"/>
  <c r="R899" i="2"/>
  <c r="Q899" i="2"/>
  <c r="AE898" i="2"/>
  <c r="AD898" i="2"/>
  <c r="R898" i="2"/>
  <c r="Q898" i="2"/>
  <c r="AE897" i="2"/>
  <c r="AD897" i="2"/>
  <c r="R897" i="2"/>
  <c r="Q897" i="2"/>
  <c r="AE896" i="2"/>
  <c r="AD896" i="2"/>
  <c r="R896" i="2"/>
  <c r="Q896" i="2"/>
  <c r="AE895" i="2"/>
  <c r="AD895" i="2"/>
  <c r="R895" i="2"/>
  <c r="Q895" i="2"/>
  <c r="AE894" i="2"/>
  <c r="AD894" i="2"/>
  <c r="R894" i="2"/>
  <c r="Q894" i="2"/>
  <c r="AE893" i="2"/>
  <c r="AD893" i="2"/>
  <c r="R893" i="2"/>
  <c r="Q893" i="2"/>
  <c r="AE892" i="2"/>
  <c r="AD892" i="2"/>
  <c r="R892" i="2"/>
  <c r="Q892" i="2"/>
  <c r="AE891" i="2"/>
  <c r="AD891" i="2"/>
  <c r="R891" i="2"/>
  <c r="Q891" i="2"/>
  <c r="AE890" i="2"/>
  <c r="AD890" i="2"/>
  <c r="R890" i="2"/>
  <c r="Q890" i="2"/>
  <c r="AE889" i="2"/>
  <c r="AD889" i="2"/>
  <c r="R889" i="2"/>
  <c r="Q889" i="2"/>
  <c r="AE888" i="2"/>
  <c r="AD888" i="2"/>
  <c r="R888" i="2"/>
  <c r="Q888" i="2"/>
  <c r="AE887" i="2"/>
  <c r="AD887" i="2"/>
  <c r="R887" i="2"/>
  <c r="Q887" i="2"/>
  <c r="AE886" i="2"/>
  <c r="AD886" i="2"/>
  <c r="R886" i="2"/>
  <c r="Q886" i="2"/>
  <c r="AE885" i="2"/>
  <c r="AD885" i="2"/>
  <c r="R885" i="2"/>
  <c r="Q885" i="2"/>
  <c r="AE884" i="2"/>
  <c r="AD884" i="2"/>
  <c r="R884" i="2"/>
  <c r="Q884" i="2"/>
  <c r="AE883" i="2"/>
  <c r="AD883" i="2"/>
  <c r="R883" i="2"/>
  <c r="Q883" i="2"/>
  <c r="AE882" i="2"/>
  <c r="AD882" i="2"/>
  <c r="R882" i="2"/>
  <c r="Q882" i="2"/>
  <c r="AE881" i="2"/>
  <c r="AD881" i="2"/>
  <c r="R881" i="2"/>
  <c r="Q881" i="2"/>
  <c r="AE880" i="2"/>
  <c r="AD880" i="2"/>
  <c r="R880" i="2"/>
  <c r="Q880" i="2"/>
  <c r="AK879" i="2"/>
  <c r="AK885" i="2" s="1"/>
  <c r="AJ879" i="2"/>
  <c r="AJ885" i="2" s="1"/>
  <c r="AI879" i="2"/>
  <c r="AH879" i="2"/>
  <c r="AE879" i="2"/>
  <c r="AD879" i="2"/>
  <c r="R879" i="2"/>
  <c r="Q879" i="2"/>
  <c r="AK878" i="2"/>
  <c r="AJ878" i="2"/>
  <c r="AI878" i="2"/>
  <c r="AH878" i="2"/>
  <c r="AE878" i="2"/>
  <c r="AD878" i="2"/>
  <c r="R878" i="2"/>
  <c r="Q878" i="2"/>
  <c r="AK877" i="2"/>
  <c r="AJ877" i="2"/>
  <c r="AI877" i="2"/>
  <c r="AH877" i="2"/>
  <c r="AE877" i="2"/>
  <c r="AD877" i="2"/>
  <c r="R877" i="2"/>
  <c r="Q877" i="2"/>
  <c r="AK876" i="2"/>
  <c r="AJ876" i="2"/>
  <c r="AI876" i="2"/>
  <c r="AH876" i="2"/>
  <c r="AE876" i="2"/>
  <c r="AD876" i="2"/>
  <c r="R876" i="2"/>
  <c r="Q876" i="2"/>
  <c r="AK875" i="2"/>
  <c r="AJ875" i="2"/>
  <c r="AI875" i="2"/>
  <c r="AH875" i="2"/>
  <c r="AE875" i="2"/>
  <c r="AD875" i="2"/>
  <c r="R875" i="2"/>
  <c r="Q875" i="2"/>
  <c r="AK874" i="2"/>
  <c r="AJ874" i="2"/>
  <c r="AI874" i="2"/>
  <c r="AH874" i="2"/>
  <c r="AM874" i="2" s="1"/>
  <c r="AE874" i="2"/>
  <c r="AD874" i="2"/>
  <c r="R874" i="2"/>
  <c r="Q874" i="2"/>
  <c r="AK873" i="2"/>
  <c r="AJ873" i="2"/>
  <c r="AI873" i="2"/>
  <c r="AH873" i="2"/>
  <c r="AO873" i="2" s="1"/>
  <c r="AE873" i="2"/>
  <c r="AD873" i="2"/>
  <c r="R873" i="2"/>
  <c r="Q873" i="2"/>
  <c r="AK872" i="2"/>
  <c r="AJ872" i="2"/>
  <c r="AI872" i="2"/>
  <c r="AH872" i="2"/>
  <c r="AM872" i="2" s="1"/>
  <c r="AE872" i="2"/>
  <c r="AD872" i="2"/>
  <c r="R872" i="2"/>
  <c r="Q872" i="2"/>
  <c r="AK871" i="2"/>
  <c r="AJ871" i="2"/>
  <c r="AI871" i="2"/>
  <c r="AH871" i="2"/>
  <c r="AM871" i="2" s="1"/>
  <c r="AE871" i="2"/>
  <c r="AD871" i="2"/>
  <c r="R871" i="2"/>
  <c r="Q871" i="2"/>
  <c r="AK870" i="2"/>
  <c r="AJ870" i="2"/>
  <c r="AI870" i="2"/>
  <c r="AH870" i="2"/>
  <c r="AO870" i="2" s="1"/>
  <c r="AE870" i="2"/>
  <c r="AD870" i="2"/>
  <c r="R870" i="2"/>
  <c r="Q870" i="2"/>
  <c r="AK869" i="2"/>
  <c r="AJ869" i="2"/>
  <c r="AI869" i="2"/>
  <c r="AH869" i="2"/>
  <c r="AE869" i="2"/>
  <c r="AD869" i="2"/>
  <c r="R869" i="2"/>
  <c r="Q869" i="2"/>
  <c r="AE868" i="2"/>
  <c r="AD868" i="2"/>
  <c r="R868" i="2"/>
  <c r="Q868" i="2"/>
  <c r="AE867" i="2"/>
  <c r="AD867" i="2"/>
  <c r="R867" i="2"/>
  <c r="Q867" i="2"/>
  <c r="AE866" i="2"/>
  <c r="AD866" i="2"/>
  <c r="R866" i="2"/>
  <c r="Q866" i="2"/>
  <c r="AE865" i="2"/>
  <c r="AD865" i="2"/>
  <c r="R865" i="2"/>
  <c r="Q865" i="2"/>
  <c r="AR864" i="2"/>
  <c r="AQ864" i="2"/>
  <c r="AP864" i="2"/>
  <c r="AO864" i="2"/>
  <c r="AE864" i="2"/>
  <c r="AD864" i="2"/>
  <c r="R864" i="2"/>
  <c r="Q864" i="2"/>
  <c r="AE863" i="2"/>
  <c r="AD863" i="2"/>
  <c r="R863" i="2"/>
  <c r="Q863" i="2"/>
  <c r="AE862" i="2"/>
  <c r="AD862" i="2"/>
  <c r="R862" i="2"/>
  <c r="Q862" i="2"/>
  <c r="AE861" i="2"/>
  <c r="AD861" i="2"/>
  <c r="R861" i="2"/>
  <c r="Q861" i="2"/>
  <c r="AE860" i="2"/>
  <c r="AD860" i="2"/>
  <c r="R860" i="2"/>
  <c r="Q860" i="2"/>
  <c r="AE859" i="2"/>
  <c r="AD859" i="2"/>
  <c r="R859" i="2"/>
  <c r="Q859" i="2"/>
  <c r="AE858" i="2"/>
  <c r="AD858" i="2"/>
  <c r="R858" i="2"/>
  <c r="Q858" i="2"/>
  <c r="AE857" i="2"/>
  <c r="AD857" i="2"/>
  <c r="R857" i="2"/>
  <c r="Q857" i="2"/>
  <c r="AE856" i="2"/>
  <c r="AD856" i="2"/>
  <c r="R856" i="2"/>
  <c r="Q856" i="2"/>
  <c r="AE855" i="2"/>
  <c r="AD855" i="2"/>
  <c r="R855" i="2"/>
  <c r="Q855" i="2"/>
  <c r="AE854" i="2"/>
  <c r="AD854" i="2"/>
  <c r="R854" i="2"/>
  <c r="Q854" i="2"/>
  <c r="AE853" i="2"/>
  <c r="AD853" i="2"/>
  <c r="R853" i="2"/>
  <c r="Q853" i="2"/>
  <c r="AE852" i="2"/>
  <c r="AD852" i="2"/>
  <c r="R852" i="2"/>
  <c r="Q852" i="2"/>
  <c r="AE851" i="2"/>
  <c r="AD851" i="2"/>
  <c r="R851" i="2"/>
  <c r="Q851" i="2"/>
  <c r="AE850" i="2"/>
  <c r="AD850" i="2"/>
  <c r="R850" i="2"/>
  <c r="Q850" i="2"/>
  <c r="AE849" i="2"/>
  <c r="AD849" i="2"/>
  <c r="R849" i="2"/>
  <c r="Q849" i="2"/>
  <c r="AE848" i="2"/>
  <c r="AD848" i="2"/>
  <c r="R848" i="2"/>
  <c r="Q848" i="2"/>
  <c r="AE847" i="2"/>
  <c r="AD847" i="2"/>
  <c r="R847" i="2"/>
  <c r="Q847" i="2"/>
  <c r="AE846" i="2"/>
  <c r="AD846" i="2"/>
  <c r="R846" i="2"/>
  <c r="Q846" i="2"/>
  <c r="AE845" i="2"/>
  <c r="AD845" i="2"/>
  <c r="R845" i="2"/>
  <c r="Q845" i="2"/>
  <c r="AE844" i="2"/>
  <c r="AD844" i="2"/>
  <c r="R844" i="2"/>
  <c r="Q844" i="2"/>
  <c r="AE843" i="2"/>
  <c r="AD843" i="2"/>
  <c r="R843" i="2"/>
  <c r="Q843" i="2"/>
  <c r="AE842" i="2"/>
  <c r="AD842" i="2"/>
  <c r="R842" i="2"/>
  <c r="Q842" i="2"/>
  <c r="AE841" i="2"/>
  <c r="AD841" i="2"/>
  <c r="R841" i="2"/>
  <c r="Q841" i="2"/>
  <c r="AE840" i="2"/>
  <c r="AD840" i="2"/>
  <c r="R840" i="2"/>
  <c r="Q840" i="2"/>
  <c r="AE839" i="2"/>
  <c r="AD839" i="2"/>
  <c r="R839" i="2"/>
  <c r="Q839" i="2"/>
  <c r="AK838" i="2"/>
  <c r="AK844" i="2" s="1"/>
  <c r="AJ838" i="2"/>
  <c r="AJ844" i="2" s="1"/>
  <c r="AI838" i="2"/>
  <c r="AI844" i="2" s="1"/>
  <c r="AH838" i="2"/>
  <c r="AE838" i="2"/>
  <c r="AD838" i="2"/>
  <c r="R838" i="2"/>
  <c r="Q838" i="2"/>
  <c r="AK837" i="2"/>
  <c r="AJ837" i="2"/>
  <c r="AI837" i="2"/>
  <c r="AH837" i="2"/>
  <c r="AE837" i="2"/>
  <c r="AD837" i="2"/>
  <c r="R837" i="2"/>
  <c r="Q837" i="2"/>
  <c r="AK836" i="2"/>
  <c r="AJ836" i="2"/>
  <c r="AI836" i="2"/>
  <c r="AH836" i="2"/>
  <c r="AE836" i="2"/>
  <c r="AD836" i="2"/>
  <c r="R836" i="2"/>
  <c r="Q836" i="2"/>
  <c r="AK835" i="2"/>
  <c r="AJ835" i="2"/>
  <c r="AI835" i="2"/>
  <c r="AH835" i="2"/>
  <c r="AE835" i="2"/>
  <c r="AD835" i="2"/>
  <c r="R835" i="2"/>
  <c r="Q835" i="2"/>
  <c r="AK834" i="2"/>
  <c r="AJ834" i="2"/>
  <c r="AI834" i="2"/>
  <c r="AH834" i="2"/>
  <c r="AE834" i="2"/>
  <c r="AD834" i="2"/>
  <c r="R834" i="2"/>
  <c r="Q834" i="2"/>
  <c r="AK833" i="2"/>
  <c r="AJ833" i="2"/>
  <c r="AI833" i="2"/>
  <c r="AH833" i="2"/>
  <c r="AE833" i="2"/>
  <c r="AD833" i="2"/>
  <c r="R833" i="2"/>
  <c r="Q833" i="2"/>
  <c r="AK832" i="2"/>
  <c r="AJ832" i="2"/>
  <c r="AI832" i="2"/>
  <c r="AH832" i="2"/>
  <c r="AM832" i="2" s="1"/>
  <c r="AE832" i="2"/>
  <c r="AD832" i="2"/>
  <c r="R832" i="2"/>
  <c r="Q832" i="2"/>
  <c r="AK831" i="2"/>
  <c r="AJ831" i="2"/>
  <c r="AI831" i="2"/>
  <c r="AH831" i="2"/>
  <c r="AE831" i="2"/>
  <c r="AD831" i="2"/>
  <c r="R831" i="2"/>
  <c r="Q831" i="2"/>
  <c r="AK830" i="2"/>
  <c r="AJ830" i="2"/>
  <c r="AM830" i="2" s="1"/>
  <c r="AI830" i="2"/>
  <c r="AH830" i="2"/>
  <c r="AE830" i="2"/>
  <c r="AD830" i="2"/>
  <c r="R830" i="2"/>
  <c r="Q830" i="2"/>
  <c r="AK829" i="2"/>
  <c r="AJ829" i="2"/>
  <c r="AI829" i="2"/>
  <c r="AH829" i="2"/>
  <c r="AE829" i="2"/>
  <c r="AD829" i="2"/>
  <c r="R829" i="2"/>
  <c r="Q829" i="2"/>
  <c r="AK828" i="2"/>
  <c r="AJ828" i="2"/>
  <c r="AI828" i="2"/>
  <c r="AH828" i="2"/>
  <c r="AE828" i="2"/>
  <c r="AD828" i="2"/>
  <c r="R828" i="2"/>
  <c r="Q828" i="2"/>
  <c r="AE827" i="2"/>
  <c r="AD827" i="2"/>
  <c r="R827" i="2"/>
  <c r="Q827" i="2"/>
  <c r="AE826" i="2"/>
  <c r="AD826" i="2"/>
  <c r="R826" i="2"/>
  <c r="Q826" i="2"/>
  <c r="AE825" i="2"/>
  <c r="AD825" i="2"/>
  <c r="R825" i="2"/>
  <c r="Q825" i="2"/>
  <c r="AE824" i="2"/>
  <c r="AD824" i="2"/>
  <c r="R824" i="2"/>
  <c r="Q824" i="2"/>
  <c r="AR823" i="2"/>
  <c r="AQ823" i="2"/>
  <c r="AP823" i="2"/>
  <c r="AO823" i="2"/>
  <c r="AE823" i="2"/>
  <c r="AD823" i="2"/>
  <c r="R823" i="2"/>
  <c r="Q823" i="2"/>
  <c r="AE822" i="2"/>
  <c r="AD822" i="2"/>
  <c r="R822" i="2"/>
  <c r="Q822" i="2"/>
  <c r="AE821" i="2"/>
  <c r="AD821" i="2"/>
  <c r="R821" i="2"/>
  <c r="Q821" i="2"/>
  <c r="AE820" i="2"/>
  <c r="AD820" i="2"/>
  <c r="R820" i="2"/>
  <c r="Q820" i="2"/>
  <c r="AE819" i="2"/>
  <c r="AD819" i="2"/>
  <c r="R819" i="2"/>
  <c r="Q819" i="2"/>
  <c r="AE818" i="2"/>
  <c r="AD818" i="2"/>
  <c r="R818" i="2"/>
  <c r="Q818" i="2"/>
  <c r="AE817" i="2"/>
  <c r="AD817" i="2"/>
  <c r="R817" i="2"/>
  <c r="Q817" i="2"/>
  <c r="AE816" i="2"/>
  <c r="AD816" i="2"/>
  <c r="R816" i="2"/>
  <c r="Q816" i="2"/>
  <c r="AE815" i="2"/>
  <c r="AD815" i="2"/>
  <c r="R815" i="2"/>
  <c r="Q815" i="2"/>
  <c r="AE814" i="2"/>
  <c r="AD814" i="2"/>
  <c r="R814" i="2"/>
  <c r="Q814" i="2"/>
  <c r="AE813" i="2"/>
  <c r="AD813" i="2"/>
  <c r="R813" i="2"/>
  <c r="Q813" i="2"/>
  <c r="AE812" i="2"/>
  <c r="AD812" i="2"/>
  <c r="R812" i="2"/>
  <c r="Q812" i="2"/>
  <c r="AE811" i="2"/>
  <c r="AD811" i="2"/>
  <c r="R811" i="2"/>
  <c r="Q811" i="2"/>
  <c r="AE810" i="2"/>
  <c r="AD810" i="2"/>
  <c r="R810" i="2"/>
  <c r="Q810" i="2"/>
  <c r="AE809" i="2"/>
  <c r="AD809" i="2"/>
  <c r="R809" i="2"/>
  <c r="Q809" i="2"/>
  <c r="AE808" i="2"/>
  <c r="AD808" i="2"/>
  <c r="R808" i="2"/>
  <c r="Q808" i="2"/>
  <c r="AE807" i="2"/>
  <c r="AD807" i="2"/>
  <c r="R807" i="2"/>
  <c r="Q807" i="2"/>
  <c r="AE806" i="2"/>
  <c r="AD806" i="2"/>
  <c r="R806" i="2"/>
  <c r="Q806" i="2"/>
  <c r="AE805" i="2"/>
  <c r="AD805" i="2"/>
  <c r="R805" i="2"/>
  <c r="Q805" i="2"/>
  <c r="AE804" i="2"/>
  <c r="AD804" i="2"/>
  <c r="R804" i="2"/>
  <c r="Q804" i="2"/>
  <c r="AH803" i="2"/>
  <c r="AE803" i="2"/>
  <c r="AD803" i="2"/>
  <c r="R803" i="2"/>
  <c r="Q803" i="2"/>
  <c r="AE802" i="2"/>
  <c r="AD802" i="2"/>
  <c r="R802" i="2"/>
  <c r="Q802" i="2"/>
  <c r="AE801" i="2"/>
  <c r="AD801" i="2"/>
  <c r="R801" i="2"/>
  <c r="Q801" i="2"/>
  <c r="AE800" i="2"/>
  <c r="AD800" i="2"/>
  <c r="R800" i="2"/>
  <c r="Q800" i="2"/>
  <c r="AE799" i="2"/>
  <c r="AD799" i="2"/>
  <c r="R799" i="2"/>
  <c r="Q799" i="2"/>
  <c r="AE798" i="2"/>
  <c r="AD798" i="2"/>
  <c r="R798" i="2"/>
  <c r="Q798" i="2"/>
  <c r="AK797" i="2"/>
  <c r="AK803" i="2" s="1"/>
  <c r="AJ797" i="2"/>
  <c r="AI797" i="2"/>
  <c r="AI803" i="2" s="1"/>
  <c r="AH797" i="2"/>
  <c r="AE797" i="2"/>
  <c r="AD797" i="2"/>
  <c r="R797" i="2"/>
  <c r="Q797" i="2"/>
  <c r="AK796" i="2"/>
  <c r="AJ796" i="2"/>
  <c r="AI796" i="2"/>
  <c r="AH796" i="2"/>
  <c r="AE796" i="2"/>
  <c r="AD796" i="2"/>
  <c r="R796" i="2"/>
  <c r="Q796" i="2"/>
  <c r="AK795" i="2"/>
  <c r="AJ795" i="2"/>
  <c r="AI795" i="2"/>
  <c r="AH795" i="2"/>
  <c r="AE795" i="2"/>
  <c r="AD795" i="2"/>
  <c r="R795" i="2"/>
  <c r="Q795" i="2"/>
  <c r="AK794" i="2"/>
  <c r="AJ794" i="2"/>
  <c r="AI794" i="2"/>
  <c r="AH794" i="2"/>
  <c r="AE794" i="2"/>
  <c r="AD794" i="2"/>
  <c r="R794" i="2"/>
  <c r="Q794" i="2"/>
  <c r="AM793" i="2"/>
  <c r="AK793" i="2"/>
  <c r="AJ793" i="2"/>
  <c r="AI793" i="2"/>
  <c r="AH793" i="2"/>
  <c r="AE793" i="2"/>
  <c r="AD793" i="2"/>
  <c r="R793" i="2"/>
  <c r="Q793" i="2"/>
  <c r="AK792" i="2"/>
  <c r="AJ792" i="2"/>
  <c r="AI792" i="2"/>
  <c r="AH792" i="2"/>
  <c r="AM792" i="2" s="1"/>
  <c r="AE792" i="2"/>
  <c r="AD792" i="2"/>
  <c r="R792" i="2"/>
  <c r="Q792" i="2"/>
  <c r="AK791" i="2"/>
  <c r="AJ791" i="2"/>
  <c r="AI791" i="2"/>
  <c r="AH791" i="2"/>
  <c r="AM791" i="2" s="1"/>
  <c r="AE791" i="2"/>
  <c r="AD791" i="2"/>
  <c r="R791" i="2"/>
  <c r="Q791" i="2"/>
  <c r="AK790" i="2"/>
  <c r="AJ790" i="2"/>
  <c r="AI790" i="2"/>
  <c r="AH790" i="2"/>
  <c r="AE790" i="2"/>
  <c r="AD790" i="2"/>
  <c r="R790" i="2"/>
  <c r="Q790" i="2"/>
  <c r="AK789" i="2"/>
  <c r="AJ789" i="2"/>
  <c r="AI789" i="2"/>
  <c r="AH789" i="2"/>
  <c r="AM789" i="2" s="1"/>
  <c r="AE789" i="2"/>
  <c r="AD789" i="2"/>
  <c r="R789" i="2"/>
  <c r="Q789" i="2"/>
  <c r="AK788" i="2"/>
  <c r="AJ788" i="2"/>
  <c r="AI788" i="2"/>
  <c r="AH788" i="2"/>
  <c r="AE788" i="2"/>
  <c r="AD788" i="2"/>
  <c r="R788" i="2"/>
  <c r="Q788" i="2"/>
  <c r="AK787" i="2"/>
  <c r="AJ787" i="2"/>
  <c r="AI787" i="2"/>
  <c r="AH787" i="2"/>
  <c r="AE787" i="2"/>
  <c r="AD787" i="2"/>
  <c r="R787" i="2"/>
  <c r="Q787" i="2"/>
  <c r="AE786" i="2"/>
  <c r="AD786" i="2"/>
  <c r="R786" i="2"/>
  <c r="Q786" i="2"/>
  <c r="AE785" i="2"/>
  <c r="AD785" i="2"/>
  <c r="R785" i="2"/>
  <c r="Q785" i="2"/>
  <c r="AE784" i="2"/>
  <c r="AD784" i="2"/>
  <c r="R784" i="2"/>
  <c r="Q784" i="2"/>
  <c r="AE783" i="2"/>
  <c r="AD783" i="2"/>
  <c r="R783" i="2"/>
  <c r="Q783" i="2"/>
  <c r="AR782" i="2"/>
  <c r="AQ782" i="2"/>
  <c r="AP782" i="2"/>
  <c r="AO782" i="2"/>
  <c r="AE782" i="2"/>
  <c r="AD782" i="2"/>
  <c r="R782" i="2"/>
  <c r="Q782" i="2"/>
  <c r="AE781" i="2"/>
  <c r="AD781" i="2"/>
  <c r="R781" i="2"/>
  <c r="Q781" i="2"/>
  <c r="AE780" i="2"/>
  <c r="AD780" i="2"/>
  <c r="R780" i="2"/>
  <c r="Q780" i="2"/>
  <c r="AE779" i="2"/>
  <c r="AD779" i="2"/>
  <c r="R779" i="2"/>
  <c r="Q779" i="2"/>
  <c r="AE778" i="2"/>
  <c r="AD778" i="2"/>
  <c r="R778" i="2"/>
  <c r="Q778" i="2"/>
  <c r="AE777" i="2"/>
  <c r="AD777" i="2"/>
  <c r="R777" i="2"/>
  <c r="Q777" i="2"/>
  <c r="AE776" i="2"/>
  <c r="AD776" i="2"/>
  <c r="R776" i="2"/>
  <c r="Q776" i="2"/>
  <c r="AE775" i="2"/>
  <c r="AD775" i="2"/>
  <c r="R775" i="2"/>
  <c r="Q775" i="2"/>
  <c r="AE774" i="2"/>
  <c r="AD774" i="2"/>
  <c r="R774" i="2"/>
  <c r="Q774" i="2"/>
  <c r="AE773" i="2"/>
  <c r="AD773" i="2"/>
  <c r="R773" i="2"/>
  <c r="Q773" i="2"/>
  <c r="AE772" i="2"/>
  <c r="AD772" i="2"/>
  <c r="R772" i="2"/>
  <c r="Q772" i="2"/>
  <c r="AE771" i="2"/>
  <c r="AD771" i="2"/>
  <c r="R771" i="2"/>
  <c r="Q771" i="2"/>
  <c r="AE770" i="2"/>
  <c r="AD770" i="2"/>
  <c r="R770" i="2"/>
  <c r="Q770" i="2"/>
  <c r="AE769" i="2"/>
  <c r="AD769" i="2"/>
  <c r="R769" i="2"/>
  <c r="Q769" i="2"/>
  <c r="AE768" i="2"/>
  <c r="AD768" i="2"/>
  <c r="R768" i="2"/>
  <c r="Q768" i="2"/>
  <c r="AE767" i="2"/>
  <c r="AD767" i="2"/>
  <c r="R767" i="2"/>
  <c r="Q767" i="2"/>
  <c r="AE766" i="2"/>
  <c r="AD766" i="2"/>
  <c r="R766" i="2"/>
  <c r="Q766" i="2"/>
  <c r="AE765" i="2"/>
  <c r="AD765" i="2"/>
  <c r="R765" i="2"/>
  <c r="Q765" i="2"/>
  <c r="AE764" i="2"/>
  <c r="AD764" i="2"/>
  <c r="R764" i="2"/>
  <c r="Q764" i="2"/>
  <c r="AE763" i="2"/>
  <c r="AD763" i="2"/>
  <c r="R763" i="2"/>
  <c r="Q763" i="2"/>
  <c r="AE762" i="2"/>
  <c r="AD762" i="2"/>
  <c r="R762" i="2"/>
  <c r="Q762" i="2"/>
  <c r="AE761" i="2"/>
  <c r="AD761" i="2"/>
  <c r="R761" i="2"/>
  <c r="Q761" i="2"/>
  <c r="AE760" i="2"/>
  <c r="AD760" i="2"/>
  <c r="R760" i="2"/>
  <c r="Q760" i="2"/>
  <c r="AE759" i="2"/>
  <c r="AD759" i="2"/>
  <c r="R759" i="2"/>
  <c r="Q759" i="2"/>
  <c r="AE758" i="2"/>
  <c r="AD758" i="2"/>
  <c r="R758" i="2"/>
  <c r="Q758" i="2"/>
  <c r="AE757" i="2"/>
  <c r="AD757" i="2"/>
  <c r="R757" i="2"/>
  <c r="Q757" i="2"/>
  <c r="AK756" i="2"/>
  <c r="AK762" i="2" s="1"/>
  <c r="AJ756" i="2"/>
  <c r="AI756" i="2"/>
  <c r="AH756" i="2"/>
  <c r="AH762" i="2" s="1"/>
  <c r="AE756" i="2"/>
  <c r="AD756" i="2"/>
  <c r="R756" i="2"/>
  <c r="Q756" i="2"/>
  <c r="AM755" i="2"/>
  <c r="AK755" i="2"/>
  <c r="AJ755" i="2"/>
  <c r="AI755" i="2"/>
  <c r="AH755" i="2"/>
  <c r="AE755" i="2"/>
  <c r="AD755" i="2"/>
  <c r="R755" i="2"/>
  <c r="Q755" i="2"/>
  <c r="AK754" i="2"/>
  <c r="AJ754" i="2"/>
  <c r="AI754" i="2"/>
  <c r="AH754" i="2"/>
  <c r="AE754" i="2"/>
  <c r="AD754" i="2"/>
  <c r="R754" i="2"/>
  <c r="Q754" i="2"/>
  <c r="AK753" i="2"/>
  <c r="AJ753" i="2"/>
  <c r="AI753" i="2"/>
  <c r="AH753" i="2"/>
  <c r="AE753" i="2"/>
  <c r="AD753" i="2"/>
  <c r="R753" i="2"/>
  <c r="Q753" i="2"/>
  <c r="AK752" i="2"/>
  <c r="AJ752" i="2"/>
  <c r="AI752" i="2"/>
  <c r="AH752" i="2"/>
  <c r="AE752" i="2"/>
  <c r="AD752" i="2"/>
  <c r="R752" i="2"/>
  <c r="Q752" i="2"/>
  <c r="AK751" i="2"/>
  <c r="AJ751" i="2"/>
  <c r="AI751" i="2"/>
  <c r="AH751" i="2"/>
  <c r="AM751" i="2" s="1"/>
  <c r="AE751" i="2"/>
  <c r="AD751" i="2"/>
  <c r="R751" i="2"/>
  <c r="Q751" i="2"/>
  <c r="AK750" i="2"/>
  <c r="AJ750" i="2"/>
  <c r="AI750" i="2"/>
  <c r="AH750" i="2"/>
  <c r="AM750" i="2" s="1"/>
  <c r="AE750" i="2"/>
  <c r="AD750" i="2"/>
  <c r="R750" i="2"/>
  <c r="Q750" i="2"/>
  <c r="AK749" i="2"/>
  <c r="AJ749" i="2"/>
  <c r="AI749" i="2"/>
  <c r="AH749" i="2"/>
  <c r="AM749" i="2" s="1"/>
  <c r="AE749" i="2"/>
  <c r="AD749" i="2"/>
  <c r="R749" i="2"/>
  <c r="Q749" i="2"/>
  <c r="AK748" i="2"/>
  <c r="AJ748" i="2"/>
  <c r="AI748" i="2"/>
  <c r="AH748" i="2"/>
  <c r="AE748" i="2"/>
  <c r="AD748" i="2"/>
  <c r="R748" i="2"/>
  <c r="Q748" i="2"/>
  <c r="AK747" i="2"/>
  <c r="AJ747" i="2"/>
  <c r="AI747" i="2"/>
  <c r="AH747" i="2"/>
  <c r="AM747" i="2" s="1"/>
  <c r="AE747" i="2"/>
  <c r="AD747" i="2"/>
  <c r="R747" i="2"/>
  <c r="Q747" i="2"/>
  <c r="AK746" i="2"/>
  <c r="AJ746" i="2"/>
  <c r="AI746" i="2"/>
  <c r="AH746" i="2"/>
  <c r="AE746" i="2"/>
  <c r="AD746" i="2"/>
  <c r="R746" i="2"/>
  <c r="Q746" i="2"/>
  <c r="AE745" i="2"/>
  <c r="AD745" i="2"/>
  <c r="R745" i="2"/>
  <c r="Q745" i="2"/>
  <c r="AE744" i="2"/>
  <c r="AD744" i="2"/>
  <c r="R744" i="2"/>
  <c r="Q744" i="2"/>
  <c r="AE743" i="2"/>
  <c r="AD743" i="2"/>
  <c r="R743" i="2"/>
  <c r="Q743" i="2"/>
  <c r="AE742" i="2"/>
  <c r="AD742" i="2"/>
  <c r="R742" i="2"/>
  <c r="Q742" i="2"/>
  <c r="AR741" i="2"/>
  <c r="AQ741" i="2"/>
  <c r="AP741" i="2"/>
  <c r="AO741" i="2"/>
  <c r="AE741" i="2"/>
  <c r="AD741" i="2"/>
  <c r="R741" i="2"/>
  <c r="Q741" i="2"/>
  <c r="AE740" i="2"/>
  <c r="AD740" i="2"/>
  <c r="R740" i="2"/>
  <c r="Q740" i="2"/>
  <c r="AE739" i="2"/>
  <c r="AD739" i="2"/>
  <c r="R739" i="2"/>
  <c r="Q739" i="2"/>
  <c r="AE738" i="2"/>
  <c r="AD738" i="2"/>
  <c r="R738" i="2"/>
  <c r="Q738" i="2"/>
  <c r="AE737" i="2"/>
  <c r="AD737" i="2"/>
  <c r="R737" i="2"/>
  <c r="Q737" i="2"/>
  <c r="AE736" i="2"/>
  <c r="AD736" i="2"/>
  <c r="R736" i="2"/>
  <c r="Q736" i="2"/>
  <c r="AE735" i="2"/>
  <c r="AD735" i="2"/>
  <c r="R735" i="2"/>
  <c r="Q735" i="2"/>
  <c r="AE734" i="2"/>
  <c r="AD734" i="2"/>
  <c r="R734" i="2"/>
  <c r="Q734" i="2"/>
  <c r="AE733" i="2"/>
  <c r="AD733" i="2"/>
  <c r="R733" i="2"/>
  <c r="Q733" i="2"/>
  <c r="AE732" i="2"/>
  <c r="AD732" i="2"/>
  <c r="R732" i="2"/>
  <c r="Q732" i="2"/>
  <c r="AE731" i="2"/>
  <c r="AD731" i="2"/>
  <c r="R731" i="2"/>
  <c r="Q731" i="2"/>
  <c r="AE730" i="2"/>
  <c r="AD730" i="2"/>
  <c r="R730" i="2"/>
  <c r="Q730" i="2"/>
  <c r="AE729" i="2"/>
  <c r="AD729" i="2"/>
  <c r="R729" i="2"/>
  <c r="Q729" i="2"/>
  <c r="AE728" i="2"/>
  <c r="AD728" i="2"/>
  <c r="R728" i="2"/>
  <c r="Q728" i="2"/>
  <c r="AE727" i="2"/>
  <c r="AD727" i="2"/>
  <c r="R727" i="2"/>
  <c r="Q727" i="2"/>
  <c r="AE726" i="2"/>
  <c r="AD726" i="2"/>
  <c r="R726" i="2"/>
  <c r="Q726" i="2"/>
  <c r="AE725" i="2"/>
  <c r="AD725" i="2"/>
  <c r="R725" i="2"/>
  <c r="Q725" i="2"/>
  <c r="AE724" i="2"/>
  <c r="AD724" i="2"/>
  <c r="R724" i="2"/>
  <c r="Q724" i="2"/>
  <c r="AE723" i="2"/>
  <c r="AD723" i="2"/>
  <c r="R723" i="2"/>
  <c r="Q723" i="2"/>
  <c r="AE722" i="2"/>
  <c r="AD722" i="2"/>
  <c r="R722" i="2"/>
  <c r="Q722" i="2"/>
  <c r="AJ721" i="2"/>
  <c r="AE721" i="2"/>
  <c r="AD721" i="2"/>
  <c r="R721" i="2"/>
  <c r="Q721" i="2"/>
  <c r="AE720" i="2"/>
  <c r="AD720" i="2"/>
  <c r="R720" i="2"/>
  <c r="Q720" i="2"/>
  <c r="AE719" i="2"/>
  <c r="AD719" i="2"/>
  <c r="R719" i="2"/>
  <c r="Q719" i="2"/>
  <c r="AE718" i="2"/>
  <c r="AD718" i="2"/>
  <c r="R718" i="2"/>
  <c r="Q718" i="2"/>
  <c r="AE717" i="2"/>
  <c r="AD717" i="2"/>
  <c r="R717" i="2"/>
  <c r="Q717" i="2"/>
  <c r="AE716" i="2"/>
  <c r="AD716" i="2"/>
  <c r="R716" i="2"/>
  <c r="Q716" i="2"/>
  <c r="AK715" i="2"/>
  <c r="AK721" i="2" s="1"/>
  <c r="AJ715" i="2"/>
  <c r="AI715" i="2"/>
  <c r="AI721" i="2" s="1"/>
  <c r="AH715" i="2"/>
  <c r="AE715" i="2"/>
  <c r="AD715" i="2"/>
  <c r="R715" i="2"/>
  <c r="Q715" i="2"/>
  <c r="AK714" i="2"/>
  <c r="AJ714" i="2"/>
  <c r="AI714" i="2"/>
  <c r="AH714" i="2"/>
  <c r="AE714" i="2"/>
  <c r="AD714" i="2"/>
  <c r="R714" i="2"/>
  <c r="Q714" i="2"/>
  <c r="AK713" i="2"/>
  <c r="AJ713" i="2"/>
  <c r="AM713" i="2" s="1"/>
  <c r="AI713" i="2"/>
  <c r="AO713" i="2" s="1"/>
  <c r="AH713" i="2"/>
  <c r="AE713" i="2"/>
  <c r="AD713" i="2"/>
  <c r="R713" i="2"/>
  <c r="Q713" i="2"/>
  <c r="AK712" i="2"/>
  <c r="AJ712" i="2"/>
  <c r="AI712" i="2"/>
  <c r="AH712" i="2"/>
  <c r="AE712" i="2"/>
  <c r="AD712" i="2"/>
  <c r="R712" i="2"/>
  <c r="Q712" i="2"/>
  <c r="AK711" i="2"/>
  <c r="AJ711" i="2"/>
  <c r="AI711" i="2"/>
  <c r="AO711" i="2" s="1"/>
  <c r="AH711" i="2"/>
  <c r="AE711" i="2"/>
  <c r="AD711" i="2"/>
  <c r="R711" i="2"/>
  <c r="Q711" i="2"/>
  <c r="AK710" i="2"/>
  <c r="AJ710" i="2"/>
  <c r="AM710" i="2" s="1"/>
  <c r="AI710" i="2"/>
  <c r="AH710" i="2"/>
  <c r="AE710" i="2"/>
  <c r="AD710" i="2"/>
  <c r="R710" i="2"/>
  <c r="Q710" i="2"/>
  <c r="AK709" i="2"/>
  <c r="AJ709" i="2"/>
  <c r="AM709" i="2" s="1"/>
  <c r="AI709" i="2"/>
  <c r="AH709" i="2"/>
  <c r="AE709" i="2"/>
  <c r="AD709" i="2"/>
  <c r="R709" i="2"/>
  <c r="Q709" i="2"/>
  <c r="AK708" i="2"/>
  <c r="AJ708" i="2"/>
  <c r="AI708" i="2"/>
  <c r="AH708" i="2"/>
  <c r="AE708" i="2"/>
  <c r="AD708" i="2"/>
  <c r="R708" i="2"/>
  <c r="Q708" i="2"/>
  <c r="AK707" i="2"/>
  <c r="AJ707" i="2"/>
  <c r="AI707" i="2"/>
  <c r="AO707" i="2" s="1"/>
  <c r="AH707" i="2"/>
  <c r="AE707" i="2"/>
  <c r="AD707" i="2"/>
  <c r="R707" i="2"/>
  <c r="Q707" i="2"/>
  <c r="AK706" i="2"/>
  <c r="AJ706" i="2"/>
  <c r="AI706" i="2"/>
  <c r="AH706" i="2"/>
  <c r="AE706" i="2"/>
  <c r="AD706" i="2"/>
  <c r="R706" i="2"/>
  <c r="Q706" i="2"/>
  <c r="AK705" i="2"/>
  <c r="AJ705" i="2"/>
  <c r="AI705" i="2"/>
  <c r="AH705" i="2"/>
  <c r="AM705" i="2" s="1"/>
  <c r="AE705" i="2"/>
  <c r="AD705" i="2"/>
  <c r="R705" i="2"/>
  <c r="Q705" i="2"/>
  <c r="AE704" i="2"/>
  <c r="AD704" i="2"/>
  <c r="R704" i="2"/>
  <c r="Q704" i="2"/>
  <c r="AE703" i="2"/>
  <c r="AD703" i="2"/>
  <c r="R703" i="2"/>
  <c r="Q703" i="2"/>
  <c r="AE702" i="2"/>
  <c r="AD702" i="2"/>
  <c r="R702" i="2"/>
  <c r="Q702" i="2"/>
  <c r="AE701" i="2"/>
  <c r="AD701" i="2"/>
  <c r="R701" i="2"/>
  <c r="Q701" i="2"/>
  <c r="AR700" i="2"/>
  <c r="AQ700" i="2"/>
  <c r="AP700" i="2"/>
  <c r="AO700" i="2"/>
  <c r="AE700" i="2"/>
  <c r="AD700" i="2"/>
  <c r="R700" i="2"/>
  <c r="Q700" i="2"/>
  <c r="AE699" i="2"/>
  <c r="AD699" i="2"/>
  <c r="R699" i="2"/>
  <c r="Q699" i="2"/>
  <c r="AE698" i="2"/>
  <c r="AD698" i="2"/>
  <c r="R698" i="2"/>
  <c r="Q698" i="2"/>
  <c r="AE697" i="2"/>
  <c r="AD697" i="2"/>
  <c r="R697" i="2"/>
  <c r="Q697" i="2"/>
  <c r="AE696" i="2"/>
  <c r="AD696" i="2"/>
  <c r="R696" i="2"/>
  <c r="Q696" i="2"/>
  <c r="AE695" i="2"/>
  <c r="AD695" i="2"/>
  <c r="R695" i="2"/>
  <c r="Q695" i="2"/>
  <c r="AE694" i="2"/>
  <c r="AD694" i="2"/>
  <c r="R694" i="2"/>
  <c r="Q694" i="2"/>
  <c r="AE693" i="2"/>
  <c r="AD693" i="2"/>
  <c r="R693" i="2"/>
  <c r="Q693" i="2"/>
  <c r="AE692" i="2"/>
  <c r="AD692" i="2"/>
  <c r="R692" i="2"/>
  <c r="Q692" i="2"/>
  <c r="AE691" i="2"/>
  <c r="AD691" i="2"/>
  <c r="R691" i="2"/>
  <c r="Q691" i="2"/>
  <c r="AE690" i="2"/>
  <c r="AD690" i="2"/>
  <c r="R690" i="2"/>
  <c r="Q690" i="2"/>
  <c r="AE689" i="2"/>
  <c r="AD689" i="2"/>
  <c r="R689" i="2"/>
  <c r="Q689" i="2"/>
  <c r="AE688" i="2"/>
  <c r="AD688" i="2"/>
  <c r="R688" i="2"/>
  <c r="Q688" i="2"/>
  <c r="AE687" i="2"/>
  <c r="AD687" i="2"/>
  <c r="R687" i="2"/>
  <c r="Q687" i="2"/>
  <c r="AE686" i="2"/>
  <c r="AD686" i="2"/>
  <c r="R686" i="2"/>
  <c r="Q686" i="2"/>
  <c r="AE685" i="2"/>
  <c r="AD685" i="2"/>
  <c r="R685" i="2"/>
  <c r="Q685" i="2"/>
  <c r="AE684" i="2"/>
  <c r="AD684" i="2"/>
  <c r="R684" i="2"/>
  <c r="Q684" i="2"/>
  <c r="AE683" i="2"/>
  <c r="AD683" i="2"/>
  <c r="R683" i="2"/>
  <c r="Q683" i="2"/>
  <c r="AE682" i="2"/>
  <c r="AD682" i="2"/>
  <c r="R682" i="2"/>
  <c r="Q682" i="2"/>
  <c r="AE681" i="2"/>
  <c r="AD681" i="2"/>
  <c r="R681" i="2"/>
  <c r="Q681" i="2"/>
  <c r="AH680" i="2"/>
  <c r="AE680" i="2"/>
  <c r="AD680" i="2"/>
  <c r="R680" i="2"/>
  <c r="Q680" i="2"/>
  <c r="AE679" i="2"/>
  <c r="AD679" i="2"/>
  <c r="R679" i="2"/>
  <c r="Q679" i="2"/>
  <c r="AE678" i="2"/>
  <c r="AD678" i="2"/>
  <c r="R678" i="2"/>
  <c r="Q678" i="2"/>
  <c r="AE677" i="2"/>
  <c r="AD677" i="2"/>
  <c r="R677" i="2"/>
  <c r="Q677" i="2"/>
  <c r="AE676" i="2"/>
  <c r="AD676" i="2"/>
  <c r="R676" i="2"/>
  <c r="Q676" i="2"/>
  <c r="AE675" i="2"/>
  <c r="AD675" i="2"/>
  <c r="R675" i="2"/>
  <c r="Q675" i="2"/>
  <c r="AK674" i="2"/>
  <c r="AJ674" i="2"/>
  <c r="AJ680" i="2" s="1"/>
  <c r="AI674" i="2"/>
  <c r="AI680" i="2" s="1"/>
  <c r="AH674" i="2"/>
  <c r="AE674" i="2"/>
  <c r="AD674" i="2"/>
  <c r="R674" i="2"/>
  <c r="Q674" i="2"/>
  <c r="AK673" i="2"/>
  <c r="AJ673" i="2"/>
  <c r="AI673" i="2"/>
  <c r="AH673" i="2"/>
  <c r="AE673" i="2"/>
  <c r="AD673" i="2"/>
  <c r="R673" i="2"/>
  <c r="Q673" i="2"/>
  <c r="AK672" i="2"/>
  <c r="AJ672" i="2"/>
  <c r="AI672" i="2"/>
  <c r="AH672" i="2"/>
  <c r="AE672" i="2"/>
  <c r="AD672" i="2"/>
  <c r="R672" i="2"/>
  <c r="Q672" i="2"/>
  <c r="AM671" i="2"/>
  <c r="AK671" i="2"/>
  <c r="AJ671" i="2"/>
  <c r="AI671" i="2"/>
  <c r="AH671" i="2"/>
  <c r="AE671" i="2"/>
  <c r="AD671" i="2"/>
  <c r="R671" i="2"/>
  <c r="Q671" i="2"/>
  <c r="AK670" i="2"/>
  <c r="AJ670" i="2"/>
  <c r="AI670" i="2"/>
  <c r="AH670" i="2"/>
  <c r="AE670" i="2"/>
  <c r="AD670" i="2"/>
  <c r="R670" i="2"/>
  <c r="Q670" i="2"/>
  <c r="AK669" i="2"/>
  <c r="AJ669" i="2"/>
  <c r="AI669" i="2"/>
  <c r="AH669" i="2"/>
  <c r="AE669" i="2"/>
  <c r="AD669" i="2"/>
  <c r="R669" i="2"/>
  <c r="Q669" i="2"/>
  <c r="AK668" i="2"/>
  <c r="AJ668" i="2"/>
  <c r="AI668" i="2"/>
  <c r="AH668" i="2"/>
  <c r="AE668" i="2"/>
  <c r="AD668" i="2"/>
  <c r="R668" i="2"/>
  <c r="Q668" i="2"/>
  <c r="AK667" i="2"/>
  <c r="AJ667" i="2"/>
  <c r="AI667" i="2"/>
  <c r="AH667" i="2"/>
  <c r="AE667" i="2"/>
  <c r="AD667" i="2"/>
  <c r="R667" i="2"/>
  <c r="Q667" i="2"/>
  <c r="AK666" i="2"/>
  <c r="AO666" i="2" s="1"/>
  <c r="AJ666" i="2"/>
  <c r="AI666" i="2"/>
  <c r="AH666" i="2"/>
  <c r="AE666" i="2"/>
  <c r="AD666" i="2"/>
  <c r="R666" i="2"/>
  <c r="Q666" i="2"/>
  <c r="AK665" i="2"/>
  <c r="AJ665" i="2"/>
  <c r="AI665" i="2"/>
  <c r="AH665" i="2"/>
  <c r="AE665" i="2"/>
  <c r="AD665" i="2"/>
  <c r="R665" i="2"/>
  <c r="Q665" i="2"/>
  <c r="AK664" i="2"/>
  <c r="AJ664" i="2"/>
  <c r="AM664" i="2" s="1"/>
  <c r="AI664" i="2"/>
  <c r="AH664" i="2"/>
  <c r="AE664" i="2"/>
  <c r="AD664" i="2"/>
  <c r="R664" i="2"/>
  <c r="Q664" i="2"/>
  <c r="AE663" i="2"/>
  <c r="AD663" i="2"/>
  <c r="R663" i="2"/>
  <c r="Q663" i="2"/>
  <c r="AE662" i="2"/>
  <c r="AD662" i="2"/>
  <c r="R662" i="2"/>
  <c r="Q662" i="2"/>
  <c r="AE661" i="2"/>
  <c r="AD661" i="2"/>
  <c r="R661" i="2"/>
  <c r="Q661" i="2"/>
  <c r="AE660" i="2"/>
  <c r="AD660" i="2"/>
  <c r="R660" i="2"/>
  <c r="Q660" i="2"/>
  <c r="AR659" i="2"/>
  <c r="AQ659" i="2"/>
  <c r="AP659" i="2"/>
  <c r="AO659" i="2"/>
  <c r="AE659" i="2"/>
  <c r="AD659" i="2"/>
  <c r="R659" i="2"/>
  <c r="Q659" i="2"/>
  <c r="AE658" i="2"/>
  <c r="AD658" i="2"/>
  <c r="R658" i="2"/>
  <c r="Q658" i="2"/>
  <c r="AE657" i="2"/>
  <c r="AD657" i="2"/>
  <c r="R657" i="2"/>
  <c r="Q657" i="2"/>
  <c r="AE656" i="2"/>
  <c r="AD656" i="2"/>
  <c r="R656" i="2"/>
  <c r="Q656" i="2"/>
  <c r="AE655" i="2"/>
  <c r="AD655" i="2"/>
  <c r="R655" i="2"/>
  <c r="Q655" i="2"/>
  <c r="AE654" i="2"/>
  <c r="AD654" i="2"/>
  <c r="R654" i="2"/>
  <c r="Q654" i="2"/>
  <c r="AE653" i="2"/>
  <c r="AD653" i="2"/>
  <c r="R653" i="2"/>
  <c r="Q653" i="2"/>
  <c r="AE652" i="2"/>
  <c r="AD652" i="2"/>
  <c r="R652" i="2"/>
  <c r="Q652" i="2"/>
  <c r="AE651" i="2"/>
  <c r="AD651" i="2"/>
  <c r="R651" i="2"/>
  <c r="Q651" i="2"/>
  <c r="AE650" i="2"/>
  <c r="AD650" i="2"/>
  <c r="R650" i="2"/>
  <c r="Q650" i="2"/>
  <c r="AE649" i="2"/>
  <c r="AD649" i="2"/>
  <c r="R649" i="2"/>
  <c r="Q649" i="2"/>
  <c r="AE648" i="2"/>
  <c r="AD648" i="2"/>
  <c r="R648" i="2"/>
  <c r="Q648" i="2"/>
  <c r="AE647" i="2"/>
  <c r="AD647" i="2"/>
  <c r="R647" i="2"/>
  <c r="Q647" i="2"/>
  <c r="AE646" i="2"/>
  <c r="AD646" i="2"/>
  <c r="R646" i="2"/>
  <c r="Q646" i="2"/>
  <c r="AE645" i="2"/>
  <c r="AD645" i="2"/>
  <c r="R645" i="2"/>
  <c r="Q645" i="2"/>
  <c r="AE644" i="2"/>
  <c r="AD644" i="2"/>
  <c r="R644" i="2"/>
  <c r="Q644" i="2"/>
  <c r="AE643" i="2"/>
  <c r="AD643" i="2"/>
  <c r="R643" i="2"/>
  <c r="Q643" i="2"/>
  <c r="AE642" i="2"/>
  <c r="AD642" i="2"/>
  <c r="R642" i="2"/>
  <c r="Q642" i="2"/>
  <c r="AE641" i="2"/>
  <c r="AD641" i="2"/>
  <c r="R641" i="2"/>
  <c r="Q641" i="2"/>
  <c r="AE640" i="2"/>
  <c r="AD640" i="2"/>
  <c r="R640" i="2"/>
  <c r="Q640" i="2"/>
  <c r="AJ639" i="2"/>
  <c r="AE639" i="2"/>
  <c r="AD639" i="2"/>
  <c r="R639" i="2"/>
  <c r="Q639" i="2"/>
  <c r="AE638" i="2"/>
  <c r="AD638" i="2"/>
  <c r="R638" i="2"/>
  <c r="Q638" i="2"/>
  <c r="AE637" i="2"/>
  <c r="AD637" i="2"/>
  <c r="R637" i="2"/>
  <c r="Q637" i="2"/>
  <c r="AE636" i="2"/>
  <c r="AD636" i="2"/>
  <c r="R636" i="2"/>
  <c r="Q636" i="2"/>
  <c r="AE635" i="2"/>
  <c r="AD635" i="2"/>
  <c r="R635" i="2"/>
  <c r="Q635" i="2"/>
  <c r="AE634" i="2"/>
  <c r="AD634" i="2"/>
  <c r="R634" i="2"/>
  <c r="Q634" i="2"/>
  <c r="AK633" i="2"/>
  <c r="AK639" i="2" s="1"/>
  <c r="AJ633" i="2"/>
  <c r="AI633" i="2"/>
  <c r="AI639" i="2" s="1"/>
  <c r="AH633" i="2"/>
  <c r="AH639" i="2" s="1"/>
  <c r="AE633" i="2"/>
  <c r="AD633" i="2"/>
  <c r="R633" i="2"/>
  <c r="Q633" i="2"/>
  <c r="AK632" i="2"/>
  <c r="AJ632" i="2"/>
  <c r="AI632" i="2"/>
  <c r="AH632" i="2"/>
  <c r="AE632" i="2"/>
  <c r="AD632" i="2"/>
  <c r="R632" i="2"/>
  <c r="Q632" i="2"/>
  <c r="AK631" i="2"/>
  <c r="AJ631" i="2"/>
  <c r="AI631" i="2"/>
  <c r="AH631" i="2"/>
  <c r="AE631" i="2"/>
  <c r="AD631" i="2"/>
  <c r="R631" i="2"/>
  <c r="Q631" i="2"/>
  <c r="AK630" i="2"/>
  <c r="AJ630" i="2"/>
  <c r="AI630" i="2"/>
  <c r="AH630" i="2"/>
  <c r="AE630" i="2"/>
  <c r="AD630" i="2"/>
  <c r="R630" i="2"/>
  <c r="Q630" i="2"/>
  <c r="AK629" i="2"/>
  <c r="AJ629" i="2"/>
  <c r="AI629" i="2"/>
  <c r="AH629" i="2"/>
  <c r="AM629" i="2" s="1"/>
  <c r="AE629" i="2"/>
  <c r="AD629" i="2"/>
  <c r="R629" i="2"/>
  <c r="Q629" i="2"/>
  <c r="AK628" i="2"/>
  <c r="AJ628" i="2"/>
  <c r="AI628" i="2"/>
  <c r="AH628" i="2"/>
  <c r="AE628" i="2"/>
  <c r="AD628" i="2"/>
  <c r="R628" i="2"/>
  <c r="Q628" i="2"/>
  <c r="AK627" i="2"/>
  <c r="AJ627" i="2"/>
  <c r="AI627" i="2"/>
  <c r="AO627" i="2" s="1"/>
  <c r="AH627" i="2"/>
  <c r="AE627" i="2"/>
  <c r="AD627" i="2"/>
  <c r="R627" i="2"/>
  <c r="Q627" i="2"/>
  <c r="AK626" i="2"/>
  <c r="AJ626" i="2"/>
  <c r="AI626" i="2"/>
  <c r="AH626" i="2"/>
  <c r="AE626" i="2"/>
  <c r="AD626" i="2"/>
  <c r="R626" i="2"/>
  <c r="Q626" i="2"/>
  <c r="AK625" i="2"/>
  <c r="AJ625" i="2"/>
  <c r="AI625" i="2"/>
  <c r="AH625" i="2"/>
  <c r="AE625" i="2"/>
  <c r="AD625" i="2"/>
  <c r="R625" i="2"/>
  <c r="Q625" i="2"/>
  <c r="AK624" i="2"/>
  <c r="AJ624" i="2"/>
  <c r="AI624" i="2"/>
  <c r="AH624" i="2"/>
  <c r="AE624" i="2"/>
  <c r="AD624" i="2"/>
  <c r="R624" i="2"/>
  <c r="Q624" i="2"/>
  <c r="AK623" i="2"/>
  <c r="AJ623" i="2"/>
  <c r="AI623" i="2"/>
  <c r="AH623" i="2"/>
  <c r="AE623" i="2"/>
  <c r="AD623" i="2"/>
  <c r="R623" i="2"/>
  <c r="Q623" i="2"/>
  <c r="AE622" i="2"/>
  <c r="AD622" i="2"/>
  <c r="R622" i="2"/>
  <c r="Q622" i="2"/>
  <c r="AE621" i="2"/>
  <c r="AD621" i="2"/>
  <c r="R621" i="2"/>
  <c r="Q621" i="2"/>
  <c r="AE620" i="2"/>
  <c r="AD620" i="2"/>
  <c r="R620" i="2"/>
  <c r="Q620" i="2"/>
  <c r="AE619" i="2"/>
  <c r="AD619" i="2"/>
  <c r="R619" i="2"/>
  <c r="Q619" i="2"/>
  <c r="AR618" i="2"/>
  <c r="AQ618" i="2"/>
  <c r="AP618" i="2"/>
  <c r="AO618" i="2"/>
  <c r="AE618" i="2"/>
  <c r="AD618" i="2"/>
  <c r="R618" i="2"/>
  <c r="Q618" i="2"/>
  <c r="AE617" i="2"/>
  <c r="AD617" i="2"/>
  <c r="R617" i="2"/>
  <c r="Q617" i="2"/>
  <c r="AE616" i="2"/>
  <c r="AD616" i="2"/>
  <c r="R616" i="2"/>
  <c r="Q616" i="2"/>
  <c r="AE615" i="2"/>
  <c r="AD615" i="2"/>
  <c r="R615" i="2"/>
  <c r="Q615" i="2"/>
  <c r="AE614" i="2"/>
  <c r="AD614" i="2"/>
  <c r="R614" i="2"/>
  <c r="Q614" i="2"/>
  <c r="AE613" i="2"/>
  <c r="AD613" i="2"/>
  <c r="R613" i="2"/>
  <c r="Q613" i="2"/>
  <c r="AE612" i="2"/>
  <c r="AD612" i="2"/>
  <c r="R612" i="2"/>
  <c r="Q612" i="2"/>
  <c r="AE611" i="2"/>
  <c r="AD611" i="2"/>
  <c r="R611" i="2"/>
  <c r="Q611" i="2"/>
  <c r="AE610" i="2"/>
  <c r="AD610" i="2"/>
  <c r="R610" i="2"/>
  <c r="Q610" i="2"/>
  <c r="AE609" i="2"/>
  <c r="AD609" i="2"/>
  <c r="R609" i="2"/>
  <c r="Q609" i="2"/>
  <c r="AE608" i="2"/>
  <c r="AD608" i="2"/>
  <c r="R608" i="2"/>
  <c r="Q608" i="2"/>
  <c r="AE607" i="2"/>
  <c r="AD607" i="2"/>
  <c r="R607" i="2"/>
  <c r="Q607" i="2"/>
  <c r="AE606" i="2"/>
  <c r="AD606" i="2"/>
  <c r="R606" i="2"/>
  <c r="Q606" i="2"/>
  <c r="AE605" i="2"/>
  <c r="AD605" i="2"/>
  <c r="R605" i="2"/>
  <c r="Q605" i="2"/>
  <c r="AE604" i="2"/>
  <c r="AD604" i="2"/>
  <c r="R604" i="2"/>
  <c r="Q604" i="2"/>
  <c r="AE603" i="2"/>
  <c r="AD603" i="2"/>
  <c r="R603" i="2"/>
  <c r="Q603" i="2"/>
  <c r="AE602" i="2"/>
  <c r="AD602" i="2"/>
  <c r="R602" i="2"/>
  <c r="Q602" i="2"/>
  <c r="AE601" i="2"/>
  <c r="AD601" i="2"/>
  <c r="R601" i="2"/>
  <c r="Q601" i="2"/>
  <c r="AE600" i="2"/>
  <c r="AD600" i="2"/>
  <c r="R600" i="2"/>
  <c r="Q600" i="2"/>
  <c r="AE599" i="2"/>
  <c r="AD599" i="2"/>
  <c r="R599" i="2"/>
  <c r="Q599" i="2"/>
  <c r="AE598" i="2"/>
  <c r="AD598" i="2"/>
  <c r="R598" i="2"/>
  <c r="Q598" i="2"/>
  <c r="AE597" i="2"/>
  <c r="AD597" i="2"/>
  <c r="R597" i="2"/>
  <c r="Q597" i="2"/>
  <c r="AE596" i="2"/>
  <c r="AD596" i="2"/>
  <c r="R596" i="2"/>
  <c r="Q596" i="2"/>
  <c r="AE595" i="2"/>
  <c r="AD595" i="2"/>
  <c r="R595" i="2"/>
  <c r="Q595" i="2"/>
  <c r="AE594" i="2"/>
  <c r="AD594" i="2"/>
  <c r="R594" i="2"/>
  <c r="Q594" i="2"/>
  <c r="AE593" i="2"/>
  <c r="AD593" i="2"/>
  <c r="R593" i="2"/>
  <c r="Q593" i="2"/>
  <c r="AK592" i="2"/>
  <c r="AK598" i="2" s="1"/>
  <c r="AJ592" i="2"/>
  <c r="AI592" i="2"/>
  <c r="AI598" i="2" s="1"/>
  <c r="AH592" i="2"/>
  <c r="AH598" i="2" s="1"/>
  <c r="AE592" i="2"/>
  <c r="AD592" i="2"/>
  <c r="R592" i="2"/>
  <c r="Q592" i="2"/>
  <c r="AK591" i="2"/>
  <c r="AJ591" i="2"/>
  <c r="AI591" i="2"/>
  <c r="AH591" i="2"/>
  <c r="AM591" i="2" s="1"/>
  <c r="AE591" i="2"/>
  <c r="AD591" i="2"/>
  <c r="R591" i="2"/>
  <c r="Q591" i="2"/>
  <c r="AK590" i="2"/>
  <c r="AJ590" i="2"/>
  <c r="AI590" i="2"/>
  <c r="AH590" i="2"/>
  <c r="AE590" i="2"/>
  <c r="AD590" i="2"/>
  <c r="R590" i="2"/>
  <c r="Q590" i="2"/>
  <c r="AK589" i="2"/>
  <c r="AJ589" i="2"/>
  <c r="AI589" i="2"/>
  <c r="AH589" i="2"/>
  <c r="AM589" i="2" s="1"/>
  <c r="AE589" i="2"/>
  <c r="AD589" i="2"/>
  <c r="R589" i="2"/>
  <c r="Q589" i="2"/>
  <c r="AK588" i="2"/>
  <c r="AJ588" i="2"/>
  <c r="AI588" i="2"/>
  <c r="AH588" i="2"/>
  <c r="AE588" i="2"/>
  <c r="AD588" i="2"/>
  <c r="R588" i="2"/>
  <c r="Q588" i="2"/>
  <c r="AK587" i="2"/>
  <c r="AJ587" i="2"/>
  <c r="AI587" i="2"/>
  <c r="AH587" i="2"/>
  <c r="AE587" i="2"/>
  <c r="AD587" i="2"/>
  <c r="R587" i="2"/>
  <c r="Q587" i="2"/>
  <c r="AK586" i="2"/>
  <c r="AJ586" i="2"/>
  <c r="AI586" i="2"/>
  <c r="AH586" i="2"/>
  <c r="AE586" i="2"/>
  <c r="AD586" i="2"/>
  <c r="R586" i="2"/>
  <c r="Q586" i="2"/>
  <c r="AK585" i="2"/>
  <c r="AJ585" i="2"/>
  <c r="AI585" i="2"/>
  <c r="AH585" i="2"/>
  <c r="AE585" i="2"/>
  <c r="AD585" i="2"/>
  <c r="R585" i="2"/>
  <c r="Q585" i="2"/>
  <c r="AK584" i="2"/>
  <c r="AJ584" i="2"/>
  <c r="AI584" i="2"/>
  <c r="AH584" i="2"/>
  <c r="AE584" i="2"/>
  <c r="AD584" i="2"/>
  <c r="R584" i="2"/>
  <c r="Q584" i="2"/>
  <c r="AK583" i="2"/>
  <c r="AJ583" i="2"/>
  <c r="AI583" i="2"/>
  <c r="AH583" i="2"/>
  <c r="AM583" i="2" s="1"/>
  <c r="AE583" i="2"/>
  <c r="AD583" i="2"/>
  <c r="R583" i="2"/>
  <c r="Q583" i="2"/>
  <c r="AK582" i="2"/>
  <c r="AJ582" i="2"/>
  <c r="AI582" i="2"/>
  <c r="AO582" i="2" s="1"/>
  <c r="AH582" i="2"/>
  <c r="AE582" i="2"/>
  <c r="AD582" i="2"/>
  <c r="R582" i="2"/>
  <c r="Q582" i="2"/>
  <c r="AE581" i="2"/>
  <c r="AD581" i="2"/>
  <c r="R581" i="2"/>
  <c r="Q581" i="2"/>
  <c r="AE580" i="2"/>
  <c r="AD580" i="2"/>
  <c r="R580" i="2"/>
  <c r="Q580" i="2"/>
  <c r="AE579" i="2"/>
  <c r="AD579" i="2"/>
  <c r="R579" i="2"/>
  <c r="Q579" i="2"/>
  <c r="AE578" i="2"/>
  <c r="AD578" i="2"/>
  <c r="R578" i="2"/>
  <c r="Q578" i="2"/>
  <c r="AR577" i="2"/>
  <c r="AQ577" i="2"/>
  <c r="AP577" i="2"/>
  <c r="AO577" i="2"/>
  <c r="AE577" i="2"/>
  <c r="AD577" i="2"/>
  <c r="R577" i="2"/>
  <c r="Q577" i="2"/>
  <c r="AE576" i="2"/>
  <c r="AD576" i="2"/>
  <c r="R576" i="2"/>
  <c r="Q576" i="2"/>
  <c r="AE575" i="2"/>
  <c r="AD575" i="2"/>
  <c r="R575" i="2"/>
  <c r="Q575" i="2"/>
  <c r="AE574" i="2"/>
  <c r="AD574" i="2"/>
  <c r="R574" i="2"/>
  <c r="Q574" i="2"/>
  <c r="AE573" i="2"/>
  <c r="AD573" i="2"/>
  <c r="R573" i="2"/>
  <c r="Q573" i="2"/>
  <c r="AE572" i="2"/>
  <c r="AD572" i="2"/>
  <c r="R572" i="2"/>
  <c r="Q572" i="2"/>
  <c r="AE571" i="2"/>
  <c r="AD571" i="2"/>
  <c r="R571" i="2"/>
  <c r="Q571" i="2"/>
  <c r="AE570" i="2"/>
  <c r="AD570" i="2"/>
  <c r="R570" i="2"/>
  <c r="Q570" i="2"/>
  <c r="AE569" i="2"/>
  <c r="AD569" i="2"/>
  <c r="R569" i="2"/>
  <c r="Q569" i="2"/>
  <c r="AE568" i="2"/>
  <c r="AD568" i="2"/>
  <c r="R568" i="2"/>
  <c r="Q568" i="2"/>
  <c r="AE567" i="2"/>
  <c r="AD567" i="2"/>
  <c r="R567" i="2"/>
  <c r="Q567" i="2"/>
  <c r="AE566" i="2"/>
  <c r="AD566" i="2"/>
  <c r="R566" i="2"/>
  <c r="Q566" i="2"/>
  <c r="AE565" i="2"/>
  <c r="AD565" i="2"/>
  <c r="R565" i="2"/>
  <c r="Q565" i="2"/>
  <c r="AE564" i="2"/>
  <c r="AD564" i="2"/>
  <c r="R564" i="2"/>
  <c r="Q564" i="2"/>
  <c r="AE563" i="2"/>
  <c r="AD563" i="2"/>
  <c r="R563" i="2"/>
  <c r="Q563" i="2"/>
  <c r="AE562" i="2"/>
  <c r="AD562" i="2"/>
  <c r="R562" i="2"/>
  <c r="Q562" i="2"/>
  <c r="AE561" i="2"/>
  <c r="AD561" i="2"/>
  <c r="R561" i="2"/>
  <c r="Q561" i="2"/>
  <c r="AE560" i="2"/>
  <c r="AD560" i="2"/>
  <c r="R560" i="2"/>
  <c r="Q560" i="2"/>
  <c r="AE559" i="2"/>
  <c r="AD559" i="2"/>
  <c r="R559" i="2"/>
  <c r="Q559" i="2"/>
  <c r="AE558" i="2"/>
  <c r="AD558" i="2"/>
  <c r="R558" i="2"/>
  <c r="Q558" i="2"/>
  <c r="AE557" i="2"/>
  <c r="AD557" i="2"/>
  <c r="R557" i="2"/>
  <c r="Q557" i="2"/>
  <c r="AE556" i="2"/>
  <c r="AD556" i="2"/>
  <c r="R556" i="2"/>
  <c r="Q556" i="2"/>
  <c r="AE555" i="2"/>
  <c r="AD555" i="2"/>
  <c r="R555" i="2"/>
  <c r="Q555" i="2"/>
  <c r="AE554" i="2"/>
  <c r="AD554" i="2"/>
  <c r="R554" i="2"/>
  <c r="Q554" i="2"/>
  <c r="AE553" i="2"/>
  <c r="AD553" i="2"/>
  <c r="R553" i="2"/>
  <c r="Q553" i="2"/>
  <c r="AE552" i="2"/>
  <c r="AD552" i="2"/>
  <c r="R552" i="2"/>
  <c r="Q552" i="2"/>
  <c r="AO551" i="2"/>
  <c r="AK551" i="2"/>
  <c r="AK557" i="2" s="1"/>
  <c r="AJ551" i="2"/>
  <c r="AJ557" i="2" s="1"/>
  <c r="AI551" i="2"/>
  <c r="AI557" i="2" s="1"/>
  <c r="AH551" i="2"/>
  <c r="AE551" i="2"/>
  <c r="AD551" i="2"/>
  <c r="R551" i="2"/>
  <c r="Q551" i="2"/>
  <c r="AK550" i="2"/>
  <c r="AJ550" i="2"/>
  <c r="AI550" i="2"/>
  <c r="AH550" i="2"/>
  <c r="AE550" i="2"/>
  <c r="AD550" i="2"/>
  <c r="R550" i="2"/>
  <c r="Q550" i="2"/>
  <c r="AK549" i="2"/>
  <c r="AJ549" i="2"/>
  <c r="AI549" i="2"/>
  <c r="AH549" i="2"/>
  <c r="AO549" i="2" s="1"/>
  <c r="AE549" i="2"/>
  <c r="AD549" i="2"/>
  <c r="R549" i="2"/>
  <c r="Q549" i="2"/>
  <c r="AK548" i="2"/>
  <c r="AJ548" i="2"/>
  <c r="AI548" i="2"/>
  <c r="AH548" i="2"/>
  <c r="AM548" i="2" s="1"/>
  <c r="AE548" i="2"/>
  <c r="AD548" i="2"/>
  <c r="R548" i="2"/>
  <c r="Q548" i="2"/>
  <c r="AK547" i="2"/>
  <c r="AJ547" i="2"/>
  <c r="AI547" i="2"/>
  <c r="AH547" i="2"/>
  <c r="AE547" i="2"/>
  <c r="AD547" i="2"/>
  <c r="R547" i="2"/>
  <c r="Q547" i="2"/>
  <c r="AK546" i="2"/>
  <c r="AJ546" i="2"/>
  <c r="AI546" i="2"/>
  <c r="AH546" i="2"/>
  <c r="AE546" i="2"/>
  <c r="AD546" i="2"/>
  <c r="R546" i="2"/>
  <c r="Q546" i="2"/>
  <c r="AK545" i="2"/>
  <c r="AJ545" i="2"/>
  <c r="AI545" i="2"/>
  <c r="AH545" i="2"/>
  <c r="AM545" i="2" s="1"/>
  <c r="AE545" i="2"/>
  <c r="AD545" i="2"/>
  <c r="R545" i="2"/>
  <c r="Q545" i="2"/>
  <c r="AK544" i="2"/>
  <c r="AJ544" i="2"/>
  <c r="AI544" i="2"/>
  <c r="AH544" i="2"/>
  <c r="AM544" i="2" s="1"/>
  <c r="AE544" i="2"/>
  <c r="AD544" i="2"/>
  <c r="R544" i="2"/>
  <c r="Q544" i="2"/>
  <c r="AK543" i="2"/>
  <c r="AJ543" i="2"/>
  <c r="AI543" i="2"/>
  <c r="AH543" i="2"/>
  <c r="AE543" i="2"/>
  <c r="AD543" i="2"/>
  <c r="R543" i="2"/>
  <c r="Q543" i="2"/>
  <c r="AK542" i="2"/>
  <c r="AJ542" i="2"/>
  <c r="AI542" i="2"/>
  <c r="AH542" i="2"/>
  <c r="AE542" i="2"/>
  <c r="AD542" i="2"/>
  <c r="R542" i="2"/>
  <c r="Q542" i="2"/>
  <c r="AM541" i="2"/>
  <c r="AK541" i="2"/>
  <c r="AJ541" i="2"/>
  <c r="AI541" i="2"/>
  <c r="AO541" i="2" s="1"/>
  <c r="AH541" i="2"/>
  <c r="AE541" i="2"/>
  <c r="AD541" i="2"/>
  <c r="R541" i="2"/>
  <c r="Q541" i="2"/>
  <c r="AE540" i="2"/>
  <c r="AD540" i="2"/>
  <c r="R540" i="2"/>
  <c r="Q540" i="2"/>
  <c r="AE539" i="2"/>
  <c r="AD539" i="2"/>
  <c r="R539" i="2"/>
  <c r="Q539" i="2"/>
  <c r="AE538" i="2"/>
  <c r="AD538" i="2"/>
  <c r="R538" i="2"/>
  <c r="Q538" i="2"/>
  <c r="AE537" i="2"/>
  <c r="AD537" i="2"/>
  <c r="R537" i="2"/>
  <c r="Q537" i="2"/>
  <c r="AR536" i="2"/>
  <c r="AQ536" i="2"/>
  <c r="AP536" i="2"/>
  <c r="AO536" i="2"/>
  <c r="AE536" i="2"/>
  <c r="AD536" i="2"/>
  <c r="R536" i="2"/>
  <c r="Q536" i="2"/>
  <c r="AE535" i="2"/>
  <c r="AD535" i="2"/>
  <c r="R535" i="2"/>
  <c r="Q535" i="2"/>
  <c r="AE534" i="2"/>
  <c r="AD534" i="2"/>
  <c r="R534" i="2"/>
  <c r="Q534" i="2"/>
  <c r="AE533" i="2"/>
  <c r="AD533" i="2"/>
  <c r="R533" i="2"/>
  <c r="Q533" i="2"/>
  <c r="AE532" i="2"/>
  <c r="AD532" i="2"/>
  <c r="R532" i="2"/>
  <c r="Q532" i="2"/>
  <c r="AE531" i="2"/>
  <c r="AD531" i="2"/>
  <c r="R531" i="2"/>
  <c r="Q531" i="2"/>
  <c r="AE530" i="2"/>
  <c r="AD530" i="2"/>
  <c r="R530" i="2"/>
  <c r="Q530" i="2"/>
  <c r="AE529" i="2"/>
  <c r="AD529" i="2"/>
  <c r="R529" i="2"/>
  <c r="Q529" i="2"/>
  <c r="AE528" i="2"/>
  <c r="AD528" i="2"/>
  <c r="R528" i="2"/>
  <c r="Q528" i="2"/>
  <c r="AE527" i="2"/>
  <c r="AD527" i="2"/>
  <c r="R527" i="2"/>
  <c r="Q527" i="2"/>
  <c r="AE526" i="2"/>
  <c r="AD526" i="2"/>
  <c r="R526" i="2"/>
  <c r="Q526" i="2"/>
  <c r="AE525" i="2"/>
  <c r="AD525" i="2"/>
  <c r="R525" i="2"/>
  <c r="Q525" i="2"/>
  <c r="AE524" i="2"/>
  <c r="AD524" i="2"/>
  <c r="R524" i="2"/>
  <c r="Q524" i="2"/>
  <c r="AE523" i="2"/>
  <c r="AD523" i="2"/>
  <c r="R523" i="2"/>
  <c r="Q523" i="2"/>
  <c r="AE522" i="2"/>
  <c r="AD522" i="2"/>
  <c r="R522" i="2"/>
  <c r="Q522" i="2"/>
  <c r="AE521" i="2"/>
  <c r="AD521" i="2"/>
  <c r="R521" i="2"/>
  <c r="Q521" i="2"/>
  <c r="AE520" i="2"/>
  <c r="AD520" i="2"/>
  <c r="R520" i="2"/>
  <c r="Q520" i="2"/>
  <c r="AE519" i="2"/>
  <c r="AD519" i="2"/>
  <c r="R519" i="2"/>
  <c r="Q519" i="2"/>
  <c r="AE518" i="2"/>
  <c r="AD518" i="2"/>
  <c r="R518" i="2"/>
  <c r="Q518" i="2"/>
  <c r="AE517" i="2"/>
  <c r="AD517" i="2"/>
  <c r="R517" i="2"/>
  <c r="Q517" i="2"/>
  <c r="AE516" i="2"/>
  <c r="AD516" i="2"/>
  <c r="R516" i="2"/>
  <c r="Q516" i="2"/>
  <c r="AE515" i="2"/>
  <c r="AD515" i="2"/>
  <c r="R515" i="2"/>
  <c r="Q515" i="2"/>
  <c r="AE514" i="2"/>
  <c r="AD514" i="2"/>
  <c r="R514" i="2"/>
  <c r="Q514" i="2"/>
  <c r="AE513" i="2"/>
  <c r="AD513" i="2"/>
  <c r="R513" i="2"/>
  <c r="Q513" i="2"/>
  <c r="AE512" i="2"/>
  <c r="AD512" i="2"/>
  <c r="R512" i="2"/>
  <c r="Q512" i="2"/>
  <c r="AE511" i="2"/>
  <c r="AD511" i="2"/>
  <c r="R511" i="2"/>
  <c r="Q511" i="2"/>
  <c r="AK510" i="2"/>
  <c r="AJ510" i="2"/>
  <c r="AI510" i="2"/>
  <c r="AH510" i="2"/>
  <c r="AE510" i="2"/>
  <c r="AD510" i="2"/>
  <c r="R510" i="2"/>
  <c r="Q510" i="2"/>
  <c r="AK509" i="2"/>
  <c r="AJ509" i="2"/>
  <c r="AI509" i="2"/>
  <c r="AH509" i="2"/>
  <c r="AM509" i="2" s="1"/>
  <c r="AE509" i="2"/>
  <c r="AD509" i="2"/>
  <c r="R509" i="2"/>
  <c r="Q509" i="2"/>
  <c r="AK508" i="2"/>
  <c r="AJ508" i="2"/>
  <c r="AI508" i="2"/>
  <c r="AH508" i="2"/>
  <c r="AM508" i="2" s="1"/>
  <c r="AE508" i="2"/>
  <c r="AD508" i="2"/>
  <c r="R508" i="2"/>
  <c r="Q508" i="2"/>
  <c r="AK507" i="2"/>
  <c r="AJ507" i="2"/>
  <c r="AI507" i="2"/>
  <c r="AH507" i="2"/>
  <c r="AE507" i="2"/>
  <c r="AD507" i="2"/>
  <c r="R507" i="2"/>
  <c r="Q507" i="2"/>
  <c r="AK506" i="2"/>
  <c r="AJ506" i="2"/>
  <c r="AI506" i="2"/>
  <c r="AH506" i="2"/>
  <c r="AE506" i="2"/>
  <c r="AD506" i="2"/>
  <c r="R506" i="2"/>
  <c r="Q506" i="2"/>
  <c r="AK505" i="2"/>
  <c r="AJ505" i="2"/>
  <c r="AI505" i="2"/>
  <c r="AH505" i="2"/>
  <c r="AM505" i="2" s="1"/>
  <c r="AE505" i="2"/>
  <c r="AD505" i="2"/>
  <c r="R505" i="2"/>
  <c r="Q505" i="2"/>
  <c r="AK504" i="2"/>
  <c r="AJ504" i="2"/>
  <c r="AI504" i="2"/>
  <c r="AH504" i="2"/>
  <c r="AM504" i="2" s="1"/>
  <c r="AE504" i="2"/>
  <c r="AD504" i="2"/>
  <c r="R504" i="2"/>
  <c r="Q504" i="2"/>
  <c r="AK503" i="2"/>
  <c r="AJ503" i="2"/>
  <c r="AI503" i="2"/>
  <c r="AH503" i="2"/>
  <c r="AM503" i="2" s="1"/>
  <c r="AE503" i="2"/>
  <c r="AD503" i="2"/>
  <c r="R503" i="2"/>
  <c r="Q503" i="2"/>
  <c r="AK502" i="2"/>
  <c r="AJ502" i="2"/>
  <c r="AI502" i="2"/>
  <c r="AH502" i="2"/>
  <c r="AE502" i="2"/>
  <c r="AD502" i="2"/>
  <c r="R502" i="2"/>
  <c r="Q502" i="2"/>
  <c r="AK501" i="2"/>
  <c r="AJ501" i="2"/>
  <c r="AM501" i="2" s="1"/>
  <c r="AI501" i="2"/>
  <c r="AH501" i="2"/>
  <c r="AE501" i="2"/>
  <c r="AD501" i="2"/>
  <c r="R501" i="2"/>
  <c r="Q501" i="2"/>
  <c r="AK500" i="2"/>
  <c r="AJ500" i="2"/>
  <c r="AI500" i="2"/>
  <c r="AH500" i="2"/>
  <c r="AE500" i="2"/>
  <c r="AD500" i="2"/>
  <c r="R500" i="2"/>
  <c r="Q500" i="2"/>
  <c r="AE499" i="2"/>
  <c r="AD499" i="2"/>
  <c r="R499" i="2"/>
  <c r="Q499" i="2"/>
  <c r="AE498" i="2"/>
  <c r="AD498" i="2"/>
  <c r="R498" i="2"/>
  <c r="Q498" i="2"/>
  <c r="AE497" i="2"/>
  <c r="AD497" i="2"/>
  <c r="R497" i="2"/>
  <c r="Q497" i="2"/>
  <c r="AR496" i="2"/>
  <c r="AQ496" i="2"/>
  <c r="AP496" i="2"/>
  <c r="AO496" i="2"/>
  <c r="AE496" i="2"/>
  <c r="AD496" i="2"/>
  <c r="R496" i="2"/>
  <c r="Q496" i="2"/>
  <c r="AE495" i="2"/>
  <c r="AD495" i="2"/>
  <c r="R495" i="2"/>
  <c r="Q495" i="2"/>
  <c r="AE494" i="2"/>
  <c r="AD494" i="2"/>
  <c r="R494" i="2"/>
  <c r="Q494" i="2"/>
  <c r="AE493" i="2"/>
  <c r="AD493" i="2"/>
  <c r="R493" i="2"/>
  <c r="Q493" i="2"/>
  <c r="AE492" i="2"/>
  <c r="AD492" i="2"/>
  <c r="R492" i="2"/>
  <c r="Q492" i="2"/>
  <c r="AE491" i="2"/>
  <c r="AD491" i="2"/>
  <c r="R491" i="2"/>
  <c r="Q491" i="2"/>
  <c r="AE490" i="2"/>
  <c r="AD490" i="2"/>
  <c r="R490" i="2"/>
  <c r="Q490" i="2"/>
  <c r="AE489" i="2"/>
  <c r="AD489" i="2"/>
  <c r="R489" i="2"/>
  <c r="Q489" i="2"/>
  <c r="AE488" i="2"/>
  <c r="AD488" i="2"/>
  <c r="R488" i="2"/>
  <c r="Q488" i="2"/>
  <c r="AE487" i="2"/>
  <c r="AD487" i="2"/>
  <c r="R487" i="2"/>
  <c r="Q487" i="2"/>
  <c r="AE486" i="2"/>
  <c r="AD486" i="2"/>
  <c r="R486" i="2"/>
  <c r="Q486" i="2"/>
  <c r="AE485" i="2"/>
  <c r="AD485" i="2"/>
  <c r="R485" i="2"/>
  <c r="Q485" i="2"/>
  <c r="AE484" i="2"/>
  <c r="AD484" i="2"/>
  <c r="R484" i="2"/>
  <c r="Q484" i="2"/>
  <c r="AE483" i="2"/>
  <c r="AD483" i="2"/>
  <c r="R483" i="2"/>
  <c r="Q483" i="2"/>
  <c r="AE482" i="2"/>
  <c r="AD482" i="2"/>
  <c r="R482" i="2"/>
  <c r="Q482" i="2"/>
  <c r="AE481" i="2"/>
  <c r="AD481" i="2"/>
  <c r="R481" i="2"/>
  <c r="Q481" i="2"/>
  <c r="AE480" i="2"/>
  <c r="AD480" i="2"/>
  <c r="R480" i="2"/>
  <c r="Q480" i="2"/>
  <c r="AE479" i="2"/>
  <c r="AD479" i="2"/>
  <c r="R479" i="2"/>
  <c r="Q479" i="2"/>
  <c r="AE478" i="2"/>
  <c r="AD478" i="2"/>
  <c r="R478" i="2"/>
  <c r="Q478" i="2"/>
  <c r="AE477" i="2"/>
  <c r="AD477" i="2"/>
  <c r="R477" i="2"/>
  <c r="Q477" i="2"/>
  <c r="AE476" i="2"/>
  <c r="AD476" i="2"/>
  <c r="R476" i="2"/>
  <c r="Q476" i="2"/>
  <c r="AK475" i="2"/>
  <c r="AI475" i="2"/>
  <c r="AE475" i="2"/>
  <c r="AD475" i="2"/>
  <c r="R475" i="2"/>
  <c r="Q475" i="2"/>
  <c r="AE474" i="2"/>
  <c r="AD474" i="2"/>
  <c r="R474" i="2"/>
  <c r="Q474" i="2"/>
  <c r="AE473" i="2"/>
  <c r="AD473" i="2"/>
  <c r="R473" i="2"/>
  <c r="Q473" i="2"/>
  <c r="AE472" i="2"/>
  <c r="AD472" i="2"/>
  <c r="R472" i="2"/>
  <c r="Q472" i="2"/>
  <c r="AE471" i="2"/>
  <c r="AD471" i="2"/>
  <c r="R471" i="2"/>
  <c r="Q471" i="2"/>
  <c r="AE470" i="2"/>
  <c r="AD470" i="2"/>
  <c r="R470" i="2"/>
  <c r="Q470" i="2"/>
  <c r="AK469" i="2"/>
  <c r="AJ469" i="2"/>
  <c r="AJ475" i="2" s="1"/>
  <c r="AI469" i="2"/>
  <c r="AH469" i="2"/>
  <c r="AH475" i="2" s="1"/>
  <c r="AE469" i="2"/>
  <c r="AD469" i="2"/>
  <c r="R469" i="2"/>
  <c r="Q469" i="2"/>
  <c r="AK468" i="2"/>
  <c r="AJ468" i="2"/>
  <c r="AI468" i="2"/>
  <c r="AH468" i="2"/>
  <c r="AE468" i="2"/>
  <c r="AD468" i="2"/>
  <c r="R468" i="2"/>
  <c r="Q468" i="2"/>
  <c r="AK467" i="2"/>
  <c r="AJ467" i="2"/>
  <c r="AI467" i="2"/>
  <c r="AH467" i="2"/>
  <c r="AE467" i="2"/>
  <c r="AD467" i="2"/>
  <c r="R467" i="2"/>
  <c r="Q467" i="2"/>
  <c r="AK466" i="2"/>
  <c r="AJ466" i="2"/>
  <c r="AI466" i="2"/>
  <c r="AH466" i="2"/>
  <c r="AE466" i="2"/>
  <c r="AD466" i="2"/>
  <c r="R466" i="2"/>
  <c r="Q466" i="2"/>
  <c r="AK465" i="2"/>
  <c r="AJ465" i="2"/>
  <c r="AI465" i="2"/>
  <c r="AH465" i="2"/>
  <c r="AE465" i="2"/>
  <c r="AD465" i="2"/>
  <c r="R465" i="2"/>
  <c r="Q465" i="2"/>
  <c r="AK464" i="2"/>
  <c r="AJ464" i="2"/>
  <c r="AI464" i="2"/>
  <c r="AH464" i="2"/>
  <c r="AM464" i="2" s="1"/>
  <c r="AE464" i="2"/>
  <c r="AD464" i="2"/>
  <c r="R464" i="2"/>
  <c r="Q464" i="2"/>
  <c r="AK463" i="2"/>
  <c r="AJ463" i="2"/>
  <c r="AI463" i="2"/>
  <c r="AH463" i="2"/>
  <c r="AM463" i="2" s="1"/>
  <c r="AE463" i="2"/>
  <c r="AD463" i="2"/>
  <c r="R463" i="2"/>
  <c r="Q463" i="2"/>
  <c r="AK462" i="2"/>
  <c r="AJ462" i="2"/>
  <c r="AI462" i="2"/>
  <c r="AH462" i="2"/>
  <c r="AM462" i="2" s="1"/>
  <c r="AE462" i="2"/>
  <c r="AD462" i="2"/>
  <c r="R462" i="2"/>
  <c r="Q462" i="2"/>
  <c r="AK461" i="2"/>
  <c r="AJ461" i="2"/>
  <c r="AI461" i="2"/>
  <c r="AH461" i="2"/>
  <c r="AM461" i="2" s="1"/>
  <c r="AE461" i="2"/>
  <c r="AD461" i="2"/>
  <c r="R461" i="2"/>
  <c r="Q461" i="2"/>
  <c r="AK460" i="2"/>
  <c r="AJ460" i="2"/>
  <c r="AI460" i="2"/>
  <c r="AH460" i="2"/>
  <c r="AE460" i="2"/>
  <c r="AD460" i="2"/>
  <c r="R460" i="2"/>
  <c r="Q460" i="2"/>
  <c r="AK459" i="2"/>
  <c r="AJ459" i="2"/>
  <c r="AI459" i="2"/>
  <c r="AH459" i="2"/>
  <c r="AE459" i="2"/>
  <c r="AD459" i="2"/>
  <c r="R459" i="2"/>
  <c r="Q459" i="2"/>
  <c r="AE458" i="2"/>
  <c r="AD458" i="2"/>
  <c r="R458" i="2"/>
  <c r="Q458" i="2"/>
  <c r="AE457" i="2"/>
  <c r="AD457" i="2"/>
  <c r="R457" i="2"/>
  <c r="Q457" i="2"/>
  <c r="AE456" i="2"/>
  <c r="AD456" i="2"/>
  <c r="R456" i="2"/>
  <c r="Q456" i="2"/>
  <c r="AE455" i="2"/>
  <c r="AD455" i="2"/>
  <c r="R455" i="2"/>
  <c r="Q455" i="2"/>
  <c r="AR454" i="2"/>
  <c r="AQ454" i="2"/>
  <c r="AP454" i="2"/>
  <c r="AO454" i="2"/>
  <c r="AE454" i="2"/>
  <c r="AD454" i="2"/>
  <c r="R454" i="2"/>
  <c r="Q454" i="2"/>
  <c r="AE453" i="2"/>
  <c r="AD453" i="2"/>
  <c r="R453" i="2"/>
  <c r="Q453" i="2"/>
  <c r="AE452" i="2"/>
  <c r="AD452" i="2"/>
  <c r="R452" i="2"/>
  <c r="Q452" i="2"/>
  <c r="AE451" i="2"/>
  <c r="AD451" i="2"/>
  <c r="R451" i="2"/>
  <c r="Q451" i="2"/>
  <c r="AE450" i="2"/>
  <c r="AD450" i="2"/>
  <c r="R450" i="2"/>
  <c r="Q450" i="2"/>
  <c r="AE449" i="2"/>
  <c r="AD449" i="2"/>
  <c r="R449" i="2"/>
  <c r="Q449" i="2"/>
  <c r="AE448" i="2"/>
  <c r="AD448" i="2"/>
  <c r="R448" i="2"/>
  <c r="Q448" i="2"/>
  <c r="AE447" i="2"/>
  <c r="AD447" i="2"/>
  <c r="R447" i="2"/>
  <c r="Q447" i="2"/>
  <c r="AE446" i="2"/>
  <c r="AD446" i="2"/>
  <c r="R446" i="2"/>
  <c r="Q446" i="2"/>
  <c r="AE445" i="2"/>
  <c r="AD445" i="2"/>
  <c r="R445" i="2"/>
  <c r="Q445" i="2"/>
  <c r="AE444" i="2"/>
  <c r="AD444" i="2"/>
  <c r="R444" i="2"/>
  <c r="Q444" i="2"/>
  <c r="AE443" i="2"/>
  <c r="AD443" i="2"/>
  <c r="R443" i="2"/>
  <c r="Q443" i="2"/>
  <c r="AE442" i="2"/>
  <c r="AD442" i="2"/>
  <c r="R442" i="2"/>
  <c r="Q442" i="2"/>
  <c r="AE441" i="2"/>
  <c r="AD441" i="2"/>
  <c r="R441" i="2"/>
  <c r="Q441" i="2"/>
  <c r="AE440" i="2"/>
  <c r="AD440" i="2"/>
  <c r="R440" i="2"/>
  <c r="Q440" i="2"/>
  <c r="AE439" i="2"/>
  <c r="AD439" i="2"/>
  <c r="R439" i="2"/>
  <c r="Q439" i="2"/>
  <c r="AE438" i="2"/>
  <c r="AD438" i="2"/>
  <c r="R438" i="2"/>
  <c r="Q438" i="2"/>
  <c r="AE437" i="2"/>
  <c r="AD437" i="2"/>
  <c r="R437" i="2"/>
  <c r="Q437" i="2"/>
  <c r="AE436" i="2"/>
  <c r="AD436" i="2"/>
  <c r="R436" i="2"/>
  <c r="Q436" i="2"/>
  <c r="AE435" i="2"/>
  <c r="AD435" i="2"/>
  <c r="R435" i="2"/>
  <c r="Q435" i="2"/>
  <c r="AI434" i="2"/>
  <c r="AE434" i="2"/>
  <c r="AD434" i="2"/>
  <c r="R434" i="2"/>
  <c r="Q434" i="2"/>
  <c r="AE433" i="2"/>
  <c r="AD433" i="2"/>
  <c r="R433" i="2"/>
  <c r="Q433" i="2"/>
  <c r="AE432" i="2"/>
  <c r="AD432" i="2"/>
  <c r="R432" i="2"/>
  <c r="Q432" i="2"/>
  <c r="AE431" i="2"/>
  <c r="AD431" i="2"/>
  <c r="R431" i="2"/>
  <c r="Q431" i="2"/>
  <c r="AE430" i="2"/>
  <c r="AD430" i="2"/>
  <c r="R430" i="2"/>
  <c r="Q430" i="2"/>
  <c r="AE429" i="2"/>
  <c r="AD429" i="2"/>
  <c r="R429" i="2"/>
  <c r="Q429" i="2"/>
  <c r="AK428" i="2"/>
  <c r="AK434" i="2" s="1"/>
  <c r="AJ428" i="2"/>
  <c r="AJ434" i="2" s="1"/>
  <c r="AI428" i="2"/>
  <c r="AH428" i="2"/>
  <c r="AE428" i="2"/>
  <c r="AD428" i="2"/>
  <c r="R428" i="2"/>
  <c r="Q428" i="2"/>
  <c r="AK427" i="2"/>
  <c r="AJ427" i="2"/>
  <c r="AO427" i="2" s="1"/>
  <c r="AI427" i="2"/>
  <c r="AH427" i="2"/>
  <c r="AE427" i="2"/>
  <c r="AD427" i="2"/>
  <c r="R427" i="2"/>
  <c r="Q427" i="2"/>
  <c r="AK426" i="2"/>
  <c r="AJ426" i="2"/>
  <c r="AM426" i="2" s="1"/>
  <c r="AI426" i="2"/>
  <c r="AH426" i="2"/>
  <c r="AE426" i="2"/>
  <c r="AD426" i="2"/>
  <c r="R426" i="2"/>
  <c r="Q426" i="2"/>
  <c r="AK425" i="2"/>
  <c r="AJ425" i="2"/>
  <c r="AI425" i="2"/>
  <c r="AH425" i="2"/>
  <c r="AE425" i="2"/>
  <c r="AD425" i="2"/>
  <c r="R425" i="2"/>
  <c r="Q425" i="2"/>
  <c r="AK424" i="2"/>
  <c r="AJ424" i="2"/>
  <c r="AI424" i="2"/>
  <c r="AH424" i="2"/>
  <c r="AE424" i="2"/>
  <c r="AD424" i="2"/>
  <c r="R424" i="2"/>
  <c r="Q424" i="2"/>
  <c r="AK423" i="2"/>
  <c r="AJ423" i="2"/>
  <c r="AI423" i="2"/>
  <c r="AH423" i="2"/>
  <c r="AE423" i="2"/>
  <c r="AD423" i="2"/>
  <c r="R423" i="2"/>
  <c r="Q423" i="2"/>
  <c r="AK422" i="2"/>
  <c r="AJ422" i="2"/>
  <c r="AI422" i="2"/>
  <c r="AH422" i="2"/>
  <c r="AE422" i="2"/>
  <c r="AD422" i="2"/>
  <c r="R422" i="2"/>
  <c r="Q422" i="2"/>
  <c r="AK421" i="2"/>
  <c r="AJ421" i="2"/>
  <c r="AI421" i="2"/>
  <c r="AH421" i="2"/>
  <c r="AE421" i="2"/>
  <c r="AD421" i="2"/>
  <c r="R421" i="2"/>
  <c r="Q421" i="2"/>
  <c r="AK420" i="2"/>
  <c r="AJ420" i="2"/>
  <c r="AI420" i="2"/>
  <c r="AH420" i="2"/>
  <c r="AE420" i="2"/>
  <c r="AD420" i="2"/>
  <c r="R420" i="2"/>
  <c r="Q420" i="2"/>
  <c r="AK419" i="2"/>
  <c r="AJ419" i="2"/>
  <c r="AI419" i="2"/>
  <c r="AH419" i="2"/>
  <c r="AE419" i="2"/>
  <c r="AD419" i="2"/>
  <c r="R419" i="2"/>
  <c r="Q419" i="2"/>
  <c r="AK418" i="2"/>
  <c r="AJ418" i="2"/>
  <c r="AI418" i="2"/>
  <c r="AH418" i="2"/>
  <c r="AE418" i="2"/>
  <c r="AD418" i="2"/>
  <c r="R418" i="2"/>
  <c r="Q418" i="2"/>
  <c r="AE417" i="2"/>
  <c r="AD417" i="2"/>
  <c r="R417" i="2"/>
  <c r="Q417" i="2"/>
  <c r="AE416" i="2"/>
  <c r="AD416" i="2"/>
  <c r="R416" i="2"/>
  <c r="Q416" i="2"/>
  <c r="AE415" i="2"/>
  <c r="AD415" i="2"/>
  <c r="R415" i="2"/>
  <c r="Q415" i="2"/>
  <c r="AE414" i="2"/>
  <c r="AD414" i="2"/>
  <c r="R414" i="2"/>
  <c r="Q414" i="2"/>
  <c r="AR413" i="2"/>
  <c r="AQ413" i="2"/>
  <c r="AP413" i="2"/>
  <c r="AO413" i="2"/>
  <c r="AE413" i="2"/>
  <c r="AD413" i="2"/>
  <c r="R413" i="2"/>
  <c r="Q413" i="2"/>
  <c r="AE412" i="2"/>
  <c r="AD412" i="2"/>
  <c r="R412" i="2"/>
  <c r="Q412" i="2"/>
  <c r="AE411" i="2"/>
  <c r="AD411" i="2"/>
  <c r="R411" i="2"/>
  <c r="Q411" i="2"/>
  <c r="AE410" i="2"/>
  <c r="AD410" i="2"/>
  <c r="R410" i="2"/>
  <c r="Q410" i="2"/>
  <c r="AE409" i="2"/>
  <c r="AD409" i="2"/>
  <c r="R409" i="2"/>
  <c r="Q409" i="2"/>
  <c r="AE408" i="2"/>
  <c r="AD408" i="2"/>
  <c r="R408" i="2"/>
  <c r="Q408" i="2"/>
  <c r="AE407" i="2"/>
  <c r="AD407" i="2"/>
  <c r="R407" i="2"/>
  <c r="Q407" i="2"/>
  <c r="AE406" i="2"/>
  <c r="AD406" i="2"/>
  <c r="R406" i="2"/>
  <c r="Q406" i="2"/>
  <c r="AE405" i="2"/>
  <c r="AD405" i="2"/>
  <c r="R405" i="2"/>
  <c r="Q405" i="2"/>
  <c r="AE404" i="2"/>
  <c r="AD404" i="2"/>
  <c r="R404" i="2"/>
  <c r="Q404" i="2"/>
  <c r="AE403" i="2"/>
  <c r="AD403" i="2"/>
  <c r="R403" i="2"/>
  <c r="Q403" i="2"/>
  <c r="AE402" i="2"/>
  <c r="AD402" i="2"/>
  <c r="R402" i="2"/>
  <c r="Q402" i="2"/>
  <c r="AE401" i="2"/>
  <c r="AD401" i="2"/>
  <c r="R401" i="2"/>
  <c r="Q401" i="2"/>
  <c r="AE400" i="2"/>
  <c r="AD400" i="2"/>
  <c r="R400" i="2"/>
  <c r="Q400" i="2"/>
  <c r="AE399" i="2"/>
  <c r="AD399" i="2"/>
  <c r="R399" i="2"/>
  <c r="Q399" i="2"/>
  <c r="AE398" i="2"/>
  <c r="AD398" i="2"/>
  <c r="R398" i="2"/>
  <c r="Q398" i="2"/>
  <c r="AE397" i="2"/>
  <c r="AD397" i="2"/>
  <c r="R397" i="2"/>
  <c r="Q397" i="2"/>
  <c r="AE396" i="2"/>
  <c r="AD396" i="2"/>
  <c r="R396" i="2"/>
  <c r="Q396" i="2"/>
  <c r="AE395" i="2"/>
  <c r="AD395" i="2"/>
  <c r="R395" i="2"/>
  <c r="Q395" i="2"/>
  <c r="AE394" i="2"/>
  <c r="AD394" i="2"/>
  <c r="R394" i="2"/>
  <c r="Q394" i="2"/>
  <c r="AK393" i="2"/>
  <c r="AE393" i="2"/>
  <c r="AD393" i="2"/>
  <c r="R393" i="2"/>
  <c r="Q393" i="2"/>
  <c r="AE392" i="2"/>
  <c r="AD392" i="2"/>
  <c r="R392" i="2"/>
  <c r="Q392" i="2"/>
  <c r="AE391" i="2"/>
  <c r="AD391" i="2"/>
  <c r="R391" i="2"/>
  <c r="Q391" i="2"/>
  <c r="AE390" i="2"/>
  <c r="AD390" i="2"/>
  <c r="R390" i="2"/>
  <c r="Q390" i="2"/>
  <c r="AE389" i="2"/>
  <c r="AD389" i="2"/>
  <c r="R389" i="2"/>
  <c r="Q389" i="2"/>
  <c r="AE388" i="2"/>
  <c r="AD388" i="2"/>
  <c r="R388" i="2"/>
  <c r="Q388" i="2"/>
  <c r="AK387" i="2"/>
  <c r="AJ387" i="2"/>
  <c r="AJ393" i="2" s="1"/>
  <c r="AI387" i="2"/>
  <c r="AI393" i="2" s="1"/>
  <c r="AH387" i="2"/>
  <c r="AE387" i="2"/>
  <c r="AD387" i="2"/>
  <c r="R387" i="2"/>
  <c r="Q387" i="2"/>
  <c r="AK386" i="2"/>
  <c r="AJ386" i="2"/>
  <c r="AI386" i="2"/>
  <c r="AH386" i="2"/>
  <c r="AE386" i="2"/>
  <c r="AD386" i="2"/>
  <c r="R386" i="2"/>
  <c r="Q386" i="2"/>
  <c r="AK385" i="2"/>
  <c r="AJ385" i="2"/>
  <c r="AI385" i="2"/>
  <c r="AH385" i="2"/>
  <c r="AE385" i="2"/>
  <c r="AD385" i="2"/>
  <c r="R385" i="2"/>
  <c r="Q385" i="2"/>
  <c r="AK384" i="2"/>
  <c r="AJ384" i="2"/>
  <c r="AI384" i="2"/>
  <c r="AH384" i="2"/>
  <c r="AE384" i="2"/>
  <c r="AD384" i="2"/>
  <c r="R384" i="2"/>
  <c r="Q384" i="2"/>
  <c r="AK383" i="2"/>
  <c r="AJ383" i="2"/>
  <c r="AI383" i="2"/>
  <c r="AH383" i="2"/>
  <c r="AM383" i="2" s="1"/>
  <c r="AE383" i="2"/>
  <c r="AD383" i="2"/>
  <c r="R383" i="2"/>
  <c r="Q383" i="2"/>
  <c r="AK382" i="2"/>
  <c r="AJ382" i="2"/>
  <c r="AI382" i="2"/>
  <c r="AH382" i="2"/>
  <c r="AE382" i="2"/>
  <c r="AD382" i="2"/>
  <c r="R382" i="2"/>
  <c r="Q382" i="2"/>
  <c r="AK381" i="2"/>
  <c r="AJ381" i="2"/>
  <c r="AI381" i="2"/>
  <c r="AH381" i="2"/>
  <c r="AE381" i="2"/>
  <c r="AD381" i="2"/>
  <c r="R381" i="2"/>
  <c r="Q381" i="2"/>
  <c r="AK380" i="2"/>
  <c r="AJ380" i="2"/>
  <c r="AI380" i="2"/>
  <c r="AH380" i="2"/>
  <c r="AE380" i="2"/>
  <c r="AD380" i="2"/>
  <c r="R380" i="2"/>
  <c r="Q380" i="2"/>
  <c r="AK379" i="2"/>
  <c r="AJ379" i="2"/>
  <c r="AI379" i="2"/>
  <c r="AH379" i="2"/>
  <c r="AE379" i="2"/>
  <c r="AD379" i="2"/>
  <c r="R379" i="2"/>
  <c r="Q379" i="2"/>
  <c r="AK378" i="2"/>
  <c r="AJ378" i="2"/>
  <c r="AO378" i="2" s="1"/>
  <c r="AI378" i="2"/>
  <c r="AH378" i="2"/>
  <c r="AE378" i="2"/>
  <c r="AD378" i="2"/>
  <c r="R378" i="2"/>
  <c r="Q378" i="2"/>
  <c r="AK377" i="2"/>
  <c r="AJ377" i="2"/>
  <c r="AI377" i="2"/>
  <c r="AH377" i="2"/>
  <c r="AE377" i="2"/>
  <c r="AD377" i="2"/>
  <c r="R377" i="2"/>
  <c r="Q377" i="2"/>
  <c r="AE376" i="2"/>
  <c r="AD376" i="2"/>
  <c r="R376" i="2"/>
  <c r="Q376" i="2"/>
  <c r="AE375" i="2"/>
  <c r="AD375" i="2"/>
  <c r="R375" i="2"/>
  <c r="Q375" i="2"/>
  <c r="AE374" i="2"/>
  <c r="AD374" i="2"/>
  <c r="R374" i="2"/>
  <c r="Q374" i="2"/>
  <c r="AE373" i="2"/>
  <c r="AD373" i="2"/>
  <c r="R373" i="2"/>
  <c r="Q373" i="2"/>
  <c r="AR372" i="2"/>
  <c r="AQ372" i="2"/>
  <c r="AP372" i="2"/>
  <c r="AO372" i="2"/>
  <c r="AE372" i="2"/>
  <c r="AD372" i="2"/>
  <c r="R372" i="2"/>
  <c r="Q372" i="2"/>
  <c r="AE371" i="2"/>
  <c r="AD371" i="2"/>
  <c r="R371" i="2"/>
  <c r="Q371" i="2"/>
  <c r="AE370" i="2"/>
  <c r="AD370" i="2"/>
  <c r="R370" i="2"/>
  <c r="Q370" i="2"/>
  <c r="AE369" i="2"/>
  <c r="AD369" i="2"/>
  <c r="R369" i="2"/>
  <c r="Q369" i="2"/>
  <c r="AE368" i="2"/>
  <c r="AD368" i="2"/>
  <c r="R368" i="2"/>
  <c r="Q368" i="2"/>
  <c r="AE367" i="2"/>
  <c r="AD367" i="2"/>
  <c r="R367" i="2"/>
  <c r="Q367" i="2"/>
  <c r="AE366" i="2"/>
  <c r="AD366" i="2"/>
  <c r="R366" i="2"/>
  <c r="Q366" i="2"/>
  <c r="AE365" i="2"/>
  <c r="AD365" i="2"/>
  <c r="R365" i="2"/>
  <c r="Q365" i="2"/>
  <c r="AE364" i="2"/>
  <c r="AD364" i="2"/>
  <c r="R364" i="2"/>
  <c r="Q364" i="2"/>
  <c r="AE363" i="2"/>
  <c r="AD363" i="2"/>
  <c r="R363" i="2"/>
  <c r="Q363" i="2"/>
  <c r="AE362" i="2"/>
  <c r="AD362" i="2"/>
  <c r="R362" i="2"/>
  <c r="Q362" i="2"/>
  <c r="AE361" i="2"/>
  <c r="AD361" i="2"/>
  <c r="R361" i="2"/>
  <c r="Q361" i="2"/>
  <c r="AE360" i="2"/>
  <c r="AD360" i="2"/>
  <c r="R360" i="2"/>
  <c r="Q360" i="2"/>
  <c r="AE359" i="2"/>
  <c r="AD359" i="2"/>
  <c r="R359" i="2"/>
  <c r="Q359" i="2"/>
  <c r="AE358" i="2"/>
  <c r="AD358" i="2"/>
  <c r="R358" i="2"/>
  <c r="Q358" i="2"/>
  <c r="AE357" i="2"/>
  <c r="AD357" i="2"/>
  <c r="R357" i="2"/>
  <c r="Q357" i="2"/>
  <c r="AE356" i="2"/>
  <c r="AD356" i="2"/>
  <c r="R356" i="2"/>
  <c r="Q356" i="2"/>
  <c r="AE355" i="2"/>
  <c r="AD355" i="2"/>
  <c r="R355" i="2"/>
  <c r="Q355" i="2"/>
  <c r="AE354" i="2"/>
  <c r="AD354" i="2"/>
  <c r="R354" i="2"/>
  <c r="Q354" i="2"/>
  <c r="AE353" i="2"/>
  <c r="AD353" i="2"/>
  <c r="R353" i="2"/>
  <c r="Q353" i="2"/>
  <c r="AE352" i="2"/>
  <c r="AD352" i="2"/>
  <c r="R352" i="2"/>
  <c r="Q352" i="2"/>
  <c r="AE351" i="2"/>
  <c r="AD351" i="2"/>
  <c r="R351" i="2"/>
  <c r="Q351" i="2"/>
  <c r="AE350" i="2"/>
  <c r="AD350" i="2"/>
  <c r="R350" i="2"/>
  <c r="Q350" i="2"/>
  <c r="AE349" i="2"/>
  <c r="AD349" i="2"/>
  <c r="R349" i="2"/>
  <c r="Q349" i="2"/>
  <c r="AE348" i="2"/>
  <c r="AD348" i="2"/>
  <c r="R348" i="2"/>
  <c r="Q348" i="2"/>
  <c r="AE347" i="2"/>
  <c r="AD347" i="2"/>
  <c r="R347" i="2"/>
  <c r="Q347" i="2"/>
  <c r="AK346" i="2"/>
  <c r="AK352" i="2" s="1"/>
  <c r="AJ346" i="2"/>
  <c r="AJ352" i="2" s="1"/>
  <c r="AI346" i="2"/>
  <c r="AH346" i="2"/>
  <c r="AE346" i="2"/>
  <c r="AD346" i="2"/>
  <c r="R346" i="2"/>
  <c r="Q346" i="2"/>
  <c r="AK345" i="2"/>
  <c r="AJ345" i="2"/>
  <c r="AI345" i="2"/>
  <c r="AH345" i="2"/>
  <c r="AE345" i="2"/>
  <c r="AD345" i="2"/>
  <c r="R345" i="2"/>
  <c r="Q345" i="2"/>
  <c r="AM344" i="2"/>
  <c r="AK344" i="2"/>
  <c r="AJ344" i="2"/>
  <c r="AI344" i="2"/>
  <c r="AH344" i="2"/>
  <c r="AE344" i="2"/>
  <c r="AD344" i="2"/>
  <c r="R344" i="2"/>
  <c r="Q344" i="2"/>
  <c r="AK343" i="2"/>
  <c r="AJ343" i="2"/>
  <c r="AI343" i="2"/>
  <c r="AH343" i="2"/>
  <c r="AM343" i="2" s="1"/>
  <c r="AE343" i="2"/>
  <c r="AD343" i="2"/>
  <c r="R343" i="2"/>
  <c r="Q343" i="2"/>
  <c r="AK342" i="2"/>
  <c r="AJ342" i="2"/>
  <c r="AI342" i="2"/>
  <c r="AH342" i="2"/>
  <c r="AM342" i="2" s="1"/>
  <c r="AE342" i="2"/>
  <c r="AD342" i="2"/>
  <c r="R342" i="2"/>
  <c r="Q342" i="2"/>
  <c r="AK341" i="2"/>
  <c r="AJ341" i="2"/>
  <c r="AI341" i="2"/>
  <c r="AH341" i="2"/>
  <c r="AM341" i="2" s="1"/>
  <c r="AE341" i="2"/>
  <c r="AD341" i="2"/>
  <c r="R341" i="2"/>
  <c r="Q341" i="2"/>
  <c r="AK340" i="2"/>
  <c r="AJ340" i="2"/>
  <c r="AI340" i="2"/>
  <c r="AH340" i="2"/>
  <c r="AM340" i="2" s="1"/>
  <c r="AE340" i="2"/>
  <c r="AD340" i="2"/>
  <c r="R340" i="2"/>
  <c r="Q340" i="2"/>
  <c r="AK339" i="2"/>
  <c r="AJ339" i="2"/>
  <c r="AI339" i="2"/>
  <c r="AH339" i="2"/>
  <c r="AM339" i="2" s="1"/>
  <c r="AE339" i="2"/>
  <c r="AD339" i="2"/>
  <c r="R339" i="2"/>
  <c r="Q339" i="2"/>
  <c r="AK338" i="2"/>
  <c r="AJ338" i="2"/>
  <c r="AI338" i="2"/>
  <c r="AH338" i="2"/>
  <c r="AM338" i="2" s="1"/>
  <c r="AE338" i="2"/>
  <c r="AD338" i="2"/>
  <c r="R338" i="2"/>
  <c r="Q338" i="2"/>
  <c r="AK337" i="2"/>
  <c r="AJ337" i="2"/>
  <c r="AI337" i="2"/>
  <c r="AH337" i="2"/>
  <c r="AE337" i="2"/>
  <c r="AD337" i="2"/>
  <c r="R337" i="2"/>
  <c r="Q337" i="2"/>
  <c r="AK336" i="2"/>
  <c r="AJ336" i="2"/>
  <c r="AI336" i="2"/>
  <c r="AH336" i="2"/>
  <c r="AE336" i="2"/>
  <c r="AD336" i="2"/>
  <c r="R336" i="2"/>
  <c r="Q336" i="2"/>
  <c r="AE335" i="2"/>
  <c r="AD335" i="2"/>
  <c r="R335" i="2"/>
  <c r="Q335" i="2"/>
  <c r="AE334" i="2"/>
  <c r="AD334" i="2"/>
  <c r="R334" i="2"/>
  <c r="Q334" i="2"/>
  <c r="AE333" i="2"/>
  <c r="AD333" i="2"/>
  <c r="R333" i="2"/>
  <c r="Q333" i="2"/>
  <c r="AE332" i="2"/>
  <c r="AD332" i="2"/>
  <c r="R332" i="2"/>
  <c r="Q332" i="2"/>
  <c r="AR331" i="2"/>
  <c r="AQ331" i="2"/>
  <c r="AP331" i="2"/>
  <c r="AO331" i="2"/>
  <c r="AE331" i="2"/>
  <c r="AD331" i="2"/>
  <c r="R331" i="2"/>
  <c r="Q331" i="2"/>
  <c r="AE330" i="2"/>
  <c r="AD330" i="2"/>
  <c r="R330" i="2"/>
  <c r="Q330" i="2"/>
  <c r="AE329" i="2"/>
  <c r="AD329" i="2"/>
  <c r="R329" i="2"/>
  <c r="Q329" i="2"/>
  <c r="AE328" i="2"/>
  <c r="AD328" i="2"/>
  <c r="R328" i="2"/>
  <c r="Q328" i="2"/>
  <c r="AE327" i="2"/>
  <c r="AD327" i="2"/>
  <c r="R327" i="2"/>
  <c r="Q327" i="2"/>
  <c r="AE326" i="2"/>
  <c r="AD326" i="2"/>
  <c r="R326" i="2"/>
  <c r="Q326" i="2"/>
  <c r="AE325" i="2"/>
  <c r="AD325" i="2"/>
  <c r="R325" i="2"/>
  <c r="Q325" i="2"/>
  <c r="AE324" i="2"/>
  <c r="AD324" i="2"/>
  <c r="R324" i="2"/>
  <c r="Q324" i="2"/>
  <c r="AE323" i="2"/>
  <c r="AD323" i="2"/>
  <c r="R323" i="2"/>
  <c r="Q323" i="2"/>
  <c r="AE322" i="2"/>
  <c r="AD322" i="2"/>
  <c r="R322" i="2"/>
  <c r="Q322" i="2"/>
  <c r="AE321" i="2"/>
  <c r="AD321" i="2"/>
  <c r="R321" i="2"/>
  <c r="Q321" i="2"/>
  <c r="AE320" i="2"/>
  <c r="AD320" i="2"/>
  <c r="R320" i="2"/>
  <c r="Q320" i="2"/>
  <c r="AE319" i="2"/>
  <c r="AD319" i="2"/>
  <c r="R319" i="2"/>
  <c r="Q319" i="2"/>
  <c r="AE318" i="2"/>
  <c r="AD318" i="2"/>
  <c r="R318" i="2"/>
  <c r="Q318" i="2"/>
  <c r="AE317" i="2"/>
  <c r="AD317" i="2"/>
  <c r="R317" i="2"/>
  <c r="Q317" i="2"/>
  <c r="AE316" i="2"/>
  <c r="AD316" i="2"/>
  <c r="R316" i="2"/>
  <c r="Q316" i="2"/>
  <c r="AE315" i="2"/>
  <c r="AD315" i="2"/>
  <c r="R315" i="2"/>
  <c r="Q315" i="2"/>
  <c r="AE314" i="2"/>
  <c r="AD314" i="2"/>
  <c r="R314" i="2"/>
  <c r="Q314" i="2"/>
  <c r="AE313" i="2"/>
  <c r="AD313" i="2"/>
  <c r="R313" i="2"/>
  <c r="Q313" i="2"/>
  <c r="AE312" i="2"/>
  <c r="AD312" i="2"/>
  <c r="R312" i="2"/>
  <c r="Q312" i="2"/>
  <c r="AK311" i="2"/>
  <c r="AE311" i="2"/>
  <c r="AD311" i="2"/>
  <c r="R311" i="2"/>
  <c r="Q311" i="2"/>
  <c r="AE310" i="2"/>
  <c r="AD310" i="2"/>
  <c r="R310" i="2"/>
  <c r="Q310" i="2"/>
  <c r="AE309" i="2"/>
  <c r="AD309" i="2"/>
  <c r="R309" i="2"/>
  <c r="Q309" i="2"/>
  <c r="AE308" i="2"/>
  <c r="AD308" i="2"/>
  <c r="R308" i="2"/>
  <c r="Q308" i="2"/>
  <c r="AE307" i="2"/>
  <c r="AD307" i="2"/>
  <c r="R307" i="2"/>
  <c r="Q307" i="2"/>
  <c r="AE306" i="2"/>
  <c r="AD306" i="2"/>
  <c r="R306" i="2"/>
  <c r="Q306" i="2"/>
  <c r="AK305" i="2"/>
  <c r="AJ305" i="2"/>
  <c r="AJ311" i="2" s="1"/>
  <c r="AI305" i="2"/>
  <c r="AI311" i="2" s="1"/>
  <c r="AH305" i="2"/>
  <c r="AH311" i="2" s="1"/>
  <c r="AE305" i="2"/>
  <c r="AD305" i="2"/>
  <c r="R305" i="2"/>
  <c r="Q305" i="2"/>
  <c r="AK304" i="2"/>
  <c r="AJ304" i="2"/>
  <c r="AI304" i="2"/>
  <c r="AH304" i="2"/>
  <c r="AM304" i="2" s="1"/>
  <c r="AE304" i="2"/>
  <c r="AD304" i="2"/>
  <c r="R304" i="2"/>
  <c r="Q304" i="2"/>
  <c r="AK303" i="2"/>
  <c r="AJ303" i="2"/>
  <c r="AI303" i="2"/>
  <c r="AH303" i="2"/>
  <c r="AM303" i="2" s="1"/>
  <c r="AE303" i="2"/>
  <c r="AD303" i="2"/>
  <c r="R303" i="2"/>
  <c r="Q303" i="2"/>
  <c r="AK302" i="2"/>
  <c r="AJ302" i="2"/>
  <c r="AI302" i="2"/>
  <c r="AH302" i="2"/>
  <c r="AM302" i="2" s="1"/>
  <c r="AE302" i="2"/>
  <c r="AD302" i="2"/>
  <c r="R302" i="2"/>
  <c r="Q302" i="2"/>
  <c r="AK301" i="2"/>
  <c r="AJ301" i="2"/>
  <c r="AI301" i="2"/>
  <c r="AH301" i="2"/>
  <c r="AM301" i="2" s="1"/>
  <c r="AE301" i="2"/>
  <c r="AD301" i="2"/>
  <c r="R301" i="2"/>
  <c r="Q301" i="2"/>
  <c r="AK300" i="2"/>
  <c r="AJ300" i="2"/>
  <c r="AI300" i="2"/>
  <c r="AH300" i="2"/>
  <c r="AE300" i="2"/>
  <c r="AD300" i="2"/>
  <c r="R300" i="2"/>
  <c r="Q300" i="2"/>
  <c r="AK299" i="2"/>
  <c r="AJ299" i="2"/>
  <c r="AI299" i="2"/>
  <c r="AH299" i="2"/>
  <c r="AE299" i="2"/>
  <c r="AD299" i="2"/>
  <c r="R299" i="2"/>
  <c r="Q299" i="2"/>
  <c r="AK298" i="2"/>
  <c r="AJ298" i="2"/>
  <c r="AI298" i="2"/>
  <c r="AH298" i="2"/>
  <c r="AE298" i="2"/>
  <c r="AD298" i="2"/>
  <c r="R298" i="2"/>
  <c r="Q298" i="2"/>
  <c r="AK297" i="2"/>
  <c r="AJ297" i="2"/>
  <c r="AI297" i="2"/>
  <c r="AH297" i="2"/>
  <c r="AE297" i="2"/>
  <c r="AD297" i="2"/>
  <c r="R297" i="2"/>
  <c r="Q297" i="2"/>
  <c r="AK296" i="2"/>
  <c r="AJ296" i="2"/>
  <c r="AI296" i="2"/>
  <c r="AH296" i="2"/>
  <c r="AE296" i="2"/>
  <c r="AD296" i="2"/>
  <c r="R296" i="2"/>
  <c r="Q296" i="2"/>
  <c r="AK295" i="2"/>
  <c r="AJ295" i="2"/>
  <c r="AI295" i="2"/>
  <c r="AH295" i="2"/>
  <c r="AM295" i="2" s="1"/>
  <c r="AE295" i="2"/>
  <c r="AD295" i="2"/>
  <c r="R295" i="2"/>
  <c r="Q295" i="2"/>
  <c r="AE294" i="2"/>
  <c r="AD294" i="2"/>
  <c r="R294" i="2"/>
  <c r="Q294" i="2"/>
  <c r="AE293" i="2"/>
  <c r="AD293" i="2"/>
  <c r="R293" i="2"/>
  <c r="Q293" i="2"/>
  <c r="AE292" i="2"/>
  <c r="AD292" i="2"/>
  <c r="R292" i="2"/>
  <c r="Q292" i="2"/>
  <c r="AE291" i="2"/>
  <c r="AD291" i="2"/>
  <c r="R291" i="2"/>
  <c r="Q291" i="2"/>
  <c r="AR290" i="2"/>
  <c r="AQ290" i="2"/>
  <c r="AP290" i="2"/>
  <c r="AO290" i="2"/>
  <c r="AE290" i="2"/>
  <c r="AD290" i="2"/>
  <c r="R290" i="2"/>
  <c r="Q290" i="2"/>
  <c r="AE289" i="2"/>
  <c r="AD289" i="2"/>
  <c r="R289" i="2"/>
  <c r="Q289" i="2"/>
  <c r="AE288" i="2"/>
  <c r="AD288" i="2"/>
  <c r="R288" i="2"/>
  <c r="Q288" i="2"/>
  <c r="AE287" i="2"/>
  <c r="AD287" i="2"/>
  <c r="R287" i="2"/>
  <c r="Q287" i="2"/>
  <c r="AE286" i="2"/>
  <c r="AD286" i="2"/>
  <c r="R286" i="2"/>
  <c r="Q286" i="2"/>
  <c r="AE285" i="2"/>
  <c r="AD285" i="2"/>
  <c r="R285" i="2"/>
  <c r="Q285" i="2"/>
  <c r="AE284" i="2"/>
  <c r="AD284" i="2"/>
  <c r="R284" i="2"/>
  <c r="Q284" i="2"/>
  <c r="AE283" i="2"/>
  <c r="AD283" i="2"/>
  <c r="R283" i="2"/>
  <c r="Q283" i="2"/>
  <c r="AE282" i="2"/>
  <c r="AD282" i="2"/>
  <c r="R282" i="2"/>
  <c r="Q282" i="2"/>
  <c r="AE281" i="2"/>
  <c r="AD281" i="2"/>
  <c r="R281" i="2"/>
  <c r="Q281" i="2"/>
  <c r="AE280" i="2"/>
  <c r="AD280" i="2"/>
  <c r="R280" i="2"/>
  <c r="Q280" i="2"/>
  <c r="AE279" i="2"/>
  <c r="AD279" i="2"/>
  <c r="R279" i="2"/>
  <c r="Q279" i="2"/>
  <c r="AE278" i="2"/>
  <c r="AD278" i="2"/>
  <c r="R278" i="2"/>
  <c r="Q278" i="2"/>
  <c r="AE277" i="2"/>
  <c r="AD277" i="2"/>
  <c r="R277" i="2"/>
  <c r="Q277" i="2"/>
  <c r="AE276" i="2"/>
  <c r="AD276" i="2"/>
  <c r="R276" i="2"/>
  <c r="Q276" i="2"/>
  <c r="AE275" i="2"/>
  <c r="AD275" i="2"/>
  <c r="R275" i="2"/>
  <c r="Q275" i="2"/>
  <c r="AE274" i="2"/>
  <c r="AD274" i="2"/>
  <c r="R274" i="2"/>
  <c r="Q274" i="2"/>
  <c r="AE273" i="2"/>
  <c r="AD273" i="2"/>
  <c r="R273" i="2"/>
  <c r="Q273" i="2"/>
  <c r="AE272" i="2"/>
  <c r="AD272" i="2"/>
  <c r="R272" i="2"/>
  <c r="Q272" i="2"/>
  <c r="AE271" i="2"/>
  <c r="AD271" i="2"/>
  <c r="R271" i="2"/>
  <c r="Q271" i="2"/>
  <c r="AE270" i="2"/>
  <c r="AD270" i="2"/>
  <c r="R270" i="2"/>
  <c r="Q270" i="2"/>
  <c r="AE269" i="2"/>
  <c r="AD269" i="2"/>
  <c r="R269" i="2"/>
  <c r="Q269" i="2"/>
  <c r="AE268" i="2"/>
  <c r="AD268" i="2"/>
  <c r="R268" i="2"/>
  <c r="Q268" i="2"/>
  <c r="AE267" i="2"/>
  <c r="AD267" i="2"/>
  <c r="R267" i="2"/>
  <c r="Q267" i="2"/>
  <c r="AE266" i="2"/>
  <c r="AD266" i="2"/>
  <c r="R266" i="2"/>
  <c r="Q266" i="2"/>
  <c r="AE265" i="2"/>
  <c r="AD265" i="2"/>
  <c r="R265" i="2"/>
  <c r="Q265" i="2"/>
  <c r="AK264" i="2"/>
  <c r="AK270" i="2" s="1"/>
  <c r="AJ264" i="2"/>
  <c r="AJ270" i="2" s="1"/>
  <c r="AI264" i="2"/>
  <c r="AI270" i="2" s="1"/>
  <c r="AH264" i="2"/>
  <c r="AH270" i="2" s="1"/>
  <c r="AE264" i="2"/>
  <c r="AD264" i="2"/>
  <c r="R264" i="2"/>
  <c r="Q264" i="2"/>
  <c r="AM263" i="2"/>
  <c r="AK263" i="2"/>
  <c r="AJ263" i="2"/>
  <c r="AI263" i="2"/>
  <c r="AH263" i="2"/>
  <c r="AE263" i="2"/>
  <c r="AD263" i="2"/>
  <c r="R263" i="2"/>
  <c r="Q263" i="2"/>
  <c r="AK262" i="2"/>
  <c r="AJ262" i="2"/>
  <c r="AI262" i="2"/>
  <c r="AH262" i="2"/>
  <c r="AM262" i="2" s="1"/>
  <c r="AE262" i="2"/>
  <c r="AD262" i="2"/>
  <c r="R262" i="2"/>
  <c r="Q262" i="2"/>
  <c r="AM261" i="2"/>
  <c r="AK261" i="2"/>
  <c r="AJ261" i="2"/>
  <c r="AI261" i="2"/>
  <c r="AH261" i="2"/>
  <c r="AE261" i="2"/>
  <c r="AD261" i="2"/>
  <c r="R261" i="2"/>
  <c r="Q261" i="2"/>
  <c r="AK260" i="2"/>
  <c r="AJ260" i="2"/>
  <c r="AI260" i="2"/>
  <c r="AH260" i="2"/>
  <c r="AE260" i="2"/>
  <c r="AD260" i="2"/>
  <c r="R260" i="2"/>
  <c r="Q260" i="2"/>
  <c r="AK259" i="2"/>
  <c r="AJ259" i="2"/>
  <c r="AI259" i="2"/>
  <c r="AH259" i="2"/>
  <c r="AE259" i="2"/>
  <c r="AD259" i="2"/>
  <c r="R259" i="2"/>
  <c r="Q259" i="2"/>
  <c r="AK258" i="2"/>
  <c r="AJ258" i="2"/>
  <c r="AI258" i="2"/>
  <c r="AH258" i="2"/>
  <c r="AE258" i="2"/>
  <c r="AD258" i="2"/>
  <c r="R258" i="2"/>
  <c r="Q258" i="2"/>
  <c r="AK257" i="2"/>
  <c r="AJ257" i="2"/>
  <c r="AI257" i="2"/>
  <c r="AH257" i="2"/>
  <c r="AE257" i="2"/>
  <c r="AD257" i="2"/>
  <c r="R257" i="2"/>
  <c r="Q257" i="2"/>
  <c r="AK256" i="2"/>
  <c r="AJ256" i="2"/>
  <c r="AI256" i="2"/>
  <c r="AH256" i="2"/>
  <c r="AO256" i="2" s="1"/>
  <c r="AE256" i="2"/>
  <c r="AD256" i="2"/>
  <c r="R256" i="2"/>
  <c r="Q256" i="2"/>
  <c r="AM255" i="2"/>
  <c r="AK255" i="2"/>
  <c r="AJ255" i="2"/>
  <c r="AI255" i="2"/>
  <c r="AH255" i="2"/>
  <c r="AE255" i="2"/>
  <c r="AD255" i="2"/>
  <c r="R255" i="2"/>
  <c r="Q255" i="2"/>
  <c r="AK254" i="2"/>
  <c r="AJ254" i="2"/>
  <c r="AI254" i="2"/>
  <c r="AH254" i="2"/>
  <c r="AE254" i="2"/>
  <c r="AD254" i="2"/>
  <c r="R254" i="2"/>
  <c r="Q254" i="2"/>
  <c r="AE253" i="2"/>
  <c r="AD253" i="2"/>
  <c r="R253" i="2"/>
  <c r="Q253" i="2"/>
  <c r="AE252" i="2"/>
  <c r="AD252" i="2"/>
  <c r="R252" i="2"/>
  <c r="Q252" i="2"/>
  <c r="AE251" i="2"/>
  <c r="AD251" i="2"/>
  <c r="R251" i="2"/>
  <c r="Q251" i="2"/>
  <c r="AE250" i="2"/>
  <c r="AD250" i="2"/>
  <c r="R250" i="2"/>
  <c r="Q250" i="2"/>
  <c r="AR249" i="2"/>
  <c r="AQ249" i="2"/>
  <c r="AP249" i="2"/>
  <c r="AO249" i="2"/>
  <c r="AE249" i="2"/>
  <c r="AD249" i="2"/>
  <c r="R249" i="2"/>
  <c r="Q249" i="2"/>
  <c r="AE248" i="2"/>
  <c r="AD248" i="2"/>
  <c r="R248" i="2"/>
  <c r="Q248" i="2"/>
  <c r="AE247" i="2"/>
  <c r="AD247" i="2"/>
  <c r="R247" i="2"/>
  <c r="Q247" i="2"/>
  <c r="AE246" i="2"/>
  <c r="AD246" i="2"/>
  <c r="R246" i="2"/>
  <c r="Q246" i="2"/>
  <c r="AE245" i="2"/>
  <c r="AD245" i="2"/>
  <c r="R245" i="2"/>
  <c r="Q245" i="2"/>
  <c r="AE244" i="2"/>
  <c r="AD244" i="2"/>
  <c r="R244" i="2"/>
  <c r="Q244" i="2"/>
  <c r="AE243" i="2"/>
  <c r="AD243" i="2"/>
  <c r="R243" i="2"/>
  <c r="Q243" i="2"/>
  <c r="AE242" i="2"/>
  <c r="AD242" i="2"/>
  <c r="R242" i="2"/>
  <c r="Q242" i="2"/>
  <c r="AE241" i="2"/>
  <c r="AD241" i="2"/>
  <c r="R241" i="2"/>
  <c r="Q241" i="2"/>
  <c r="AE240" i="2"/>
  <c r="AD240" i="2"/>
  <c r="R240" i="2"/>
  <c r="Q240" i="2"/>
  <c r="AE239" i="2"/>
  <c r="AD239" i="2"/>
  <c r="R239" i="2"/>
  <c r="Q239" i="2"/>
  <c r="AE238" i="2"/>
  <c r="AD238" i="2"/>
  <c r="R238" i="2"/>
  <c r="Q238" i="2"/>
  <c r="AE237" i="2"/>
  <c r="AD237" i="2"/>
  <c r="R237" i="2"/>
  <c r="Q237" i="2"/>
  <c r="AE236" i="2"/>
  <c r="AD236" i="2"/>
  <c r="R236" i="2"/>
  <c r="Q236" i="2"/>
  <c r="AE235" i="2"/>
  <c r="AD235" i="2"/>
  <c r="R235" i="2"/>
  <c r="Q235" i="2"/>
  <c r="AE234" i="2"/>
  <c r="AD234" i="2"/>
  <c r="R234" i="2"/>
  <c r="Q234" i="2"/>
  <c r="AE233" i="2"/>
  <c r="AD233" i="2"/>
  <c r="R233" i="2"/>
  <c r="Q233" i="2"/>
  <c r="AE232" i="2"/>
  <c r="AD232" i="2"/>
  <c r="R232" i="2"/>
  <c r="Q232" i="2"/>
  <c r="AE231" i="2"/>
  <c r="AD231" i="2"/>
  <c r="R231" i="2"/>
  <c r="Q231" i="2"/>
  <c r="AE230" i="2"/>
  <c r="AD230" i="2"/>
  <c r="R230" i="2"/>
  <c r="Q230" i="2"/>
  <c r="AI229" i="2"/>
  <c r="AE229" i="2"/>
  <c r="AD229" i="2"/>
  <c r="R229" i="2"/>
  <c r="Q229" i="2"/>
  <c r="AE228" i="2"/>
  <c r="AD228" i="2"/>
  <c r="R228" i="2"/>
  <c r="Q228" i="2"/>
  <c r="AE227" i="2"/>
  <c r="AD227" i="2"/>
  <c r="R227" i="2"/>
  <c r="Q227" i="2"/>
  <c r="AE226" i="2"/>
  <c r="AD226" i="2"/>
  <c r="R226" i="2"/>
  <c r="Q226" i="2"/>
  <c r="AE225" i="2"/>
  <c r="AD225" i="2"/>
  <c r="R225" i="2"/>
  <c r="Q225" i="2"/>
  <c r="AE224" i="2"/>
  <c r="AD224" i="2"/>
  <c r="R224" i="2"/>
  <c r="Q224" i="2"/>
  <c r="AK223" i="2"/>
  <c r="AK229" i="2" s="1"/>
  <c r="AJ223" i="2"/>
  <c r="AJ229" i="2" s="1"/>
  <c r="AI223" i="2"/>
  <c r="AH223" i="2"/>
  <c r="AE223" i="2"/>
  <c r="AD223" i="2"/>
  <c r="R223" i="2"/>
  <c r="Q223" i="2"/>
  <c r="AK222" i="2"/>
  <c r="AO222" i="2" s="1"/>
  <c r="AJ222" i="2"/>
  <c r="AI222" i="2"/>
  <c r="AH222" i="2"/>
  <c r="AE222" i="2"/>
  <c r="AD222" i="2"/>
  <c r="R222" i="2"/>
  <c r="Q222" i="2"/>
  <c r="AK221" i="2"/>
  <c r="AJ221" i="2"/>
  <c r="AI221" i="2"/>
  <c r="AH221" i="2"/>
  <c r="AE221" i="2"/>
  <c r="AD221" i="2"/>
  <c r="R221" i="2"/>
  <c r="Q221" i="2"/>
  <c r="AK220" i="2"/>
  <c r="AJ220" i="2"/>
  <c r="AI220" i="2"/>
  <c r="AH220" i="2"/>
  <c r="AE220" i="2"/>
  <c r="AD220" i="2"/>
  <c r="R220" i="2"/>
  <c r="Q220" i="2"/>
  <c r="AK219" i="2"/>
  <c r="AJ219" i="2"/>
  <c r="AM219" i="2" s="1"/>
  <c r="AI219" i="2"/>
  <c r="AH219" i="2"/>
  <c r="AE219" i="2"/>
  <c r="AD219" i="2"/>
  <c r="R219" i="2"/>
  <c r="Q219" i="2"/>
  <c r="AK218" i="2"/>
  <c r="AJ218" i="2"/>
  <c r="AI218" i="2"/>
  <c r="AH218" i="2"/>
  <c r="AE218" i="2"/>
  <c r="AD218" i="2"/>
  <c r="R218" i="2"/>
  <c r="Q218" i="2"/>
  <c r="AK217" i="2"/>
  <c r="AJ217" i="2"/>
  <c r="AI217" i="2"/>
  <c r="AH217" i="2"/>
  <c r="AE217" i="2"/>
  <c r="AD217" i="2"/>
  <c r="R217" i="2"/>
  <c r="Q217" i="2"/>
  <c r="AK216" i="2"/>
  <c r="AJ216" i="2"/>
  <c r="AI216" i="2"/>
  <c r="AH216" i="2"/>
  <c r="AE216" i="2"/>
  <c r="AD216" i="2"/>
  <c r="R216" i="2"/>
  <c r="Q216" i="2"/>
  <c r="AK215" i="2"/>
  <c r="AJ215" i="2"/>
  <c r="AI215" i="2"/>
  <c r="AH215" i="2"/>
  <c r="AE215" i="2"/>
  <c r="AD215" i="2"/>
  <c r="R215" i="2"/>
  <c r="Q215" i="2"/>
  <c r="AK214" i="2"/>
  <c r="AJ214" i="2"/>
  <c r="AM214" i="2" s="1"/>
  <c r="AI214" i="2"/>
  <c r="AH214" i="2"/>
  <c r="AE214" i="2"/>
  <c r="AD214" i="2"/>
  <c r="R214" i="2"/>
  <c r="Q214" i="2"/>
  <c r="AK213" i="2"/>
  <c r="AJ213" i="2"/>
  <c r="AI213" i="2"/>
  <c r="AH213" i="2"/>
  <c r="AE213" i="2"/>
  <c r="AD213" i="2"/>
  <c r="R213" i="2"/>
  <c r="Q213" i="2"/>
  <c r="AE212" i="2"/>
  <c r="AD212" i="2"/>
  <c r="R212" i="2"/>
  <c r="Q212" i="2"/>
  <c r="AE211" i="2"/>
  <c r="AD211" i="2"/>
  <c r="R211" i="2"/>
  <c r="Q211" i="2"/>
  <c r="AE210" i="2"/>
  <c r="AD210" i="2"/>
  <c r="R210" i="2"/>
  <c r="Q210" i="2"/>
  <c r="AE209" i="2"/>
  <c r="AD209" i="2"/>
  <c r="R209" i="2"/>
  <c r="Q209" i="2"/>
  <c r="AR208" i="2"/>
  <c r="AQ208" i="2"/>
  <c r="AP208" i="2"/>
  <c r="AO208" i="2"/>
  <c r="AE208" i="2"/>
  <c r="AD208" i="2"/>
  <c r="R208" i="2"/>
  <c r="Q208" i="2"/>
  <c r="AE207" i="2"/>
  <c r="AD207" i="2"/>
  <c r="R207" i="2"/>
  <c r="Q207" i="2"/>
  <c r="AE206" i="2"/>
  <c r="AD206" i="2"/>
  <c r="R206" i="2"/>
  <c r="Q206" i="2"/>
  <c r="AE205" i="2"/>
  <c r="AD205" i="2"/>
  <c r="R205" i="2"/>
  <c r="Q205" i="2"/>
  <c r="AE204" i="2"/>
  <c r="AD204" i="2"/>
  <c r="R204" i="2"/>
  <c r="Q204" i="2"/>
  <c r="AE203" i="2"/>
  <c r="AD203" i="2"/>
  <c r="R203" i="2"/>
  <c r="Q203" i="2"/>
  <c r="AE202" i="2"/>
  <c r="AD202" i="2"/>
  <c r="R202" i="2"/>
  <c r="Q202" i="2"/>
  <c r="AE201" i="2"/>
  <c r="AD201" i="2"/>
  <c r="R201" i="2"/>
  <c r="Q201" i="2"/>
  <c r="AE200" i="2"/>
  <c r="AD200" i="2"/>
  <c r="R200" i="2"/>
  <c r="Q200" i="2"/>
  <c r="AE199" i="2"/>
  <c r="AD199" i="2"/>
  <c r="R199" i="2"/>
  <c r="Q199" i="2"/>
  <c r="AE198" i="2"/>
  <c r="AD198" i="2"/>
  <c r="R198" i="2"/>
  <c r="Q198" i="2"/>
  <c r="AE197" i="2"/>
  <c r="AD197" i="2"/>
  <c r="R197" i="2"/>
  <c r="Q197" i="2"/>
  <c r="AE196" i="2"/>
  <c r="AD196" i="2"/>
  <c r="R196" i="2"/>
  <c r="Q196" i="2"/>
  <c r="AE195" i="2"/>
  <c r="AD195" i="2"/>
  <c r="R195" i="2"/>
  <c r="Q195" i="2"/>
  <c r="AE194" i="2"/>
  <c r="AD194" i="2"/>
  <c r="R194" i="2"/>
  <c r="Q194" i="2"/>
  <c r="AE193" i="2"/>
  <c r="AD193" i="2"/>
  <c r="R193" i="2"/>
  <c r="Q193" i="2"/>
  <c r="AE192" i="2"/>
  <c r="AD192" i="2"/>
  <c r="R192" i="2"/>
  <c r="Q192" i="2"/>
  <c r="AE191" i="2"/>
  <c r="AD191" i="2"/>
  <c r="R191" i="2"/>
  <c r="Q191" i="2"/>
  <c r="AE190" i="2"/>
  <c r="AD190" i="2"/>
  <c r="R190" i="2"/>
  <c r="Q190" i="2"/>
  <c r="AE189" i="2"/>
  <c r="AD189" i="2"/>
  <c r="R189" i="2"/>
  <c r="Q189" i="2"/>
  <c r="AE188" i="2"/>
  <c r="AD188" i="2"/>
  <c r="R188" i="2"/>
  <c r="Q188" i="2"/>
  <c r="AE187" i="2"/>
  <c r="AD187" i="2"/>
  <c r="R187" i="2"/>
  <c r="Q187" i="2"/>
  <c r="AE186" i="2"/>
  <c r="AD186" i="2"/>
  <c r="R186" i="2"/>
  <c r="Q186" i="2"/>
  <c r="AE185" i="2"/>
  <c r="AD185" i="2"/>
  <c r="R185" i="2"/>
  <c r="Q185" i="2"/>
  <c r="AE184" i="2"/>
  <c r="AD184" i="2"/>
  <c r="R184" i="2"/>
  <c r="Q184" i="2"/>
  <c r="AE183" i="2"/>
  <c r="AD183" i="2"/>
  <c r="R183" i="2"/>
  <c r="Q183" i="2"/>
  <c r="AK182" i="2"/>
  <c r="AK188" i="2" s="1"/>
  <c r="AJ182" i="2"/>
  <c r="AJ188" i="2" s="1"/>
  <c r="AI182" i="2"/>
  <c r="AH182" i="2"/>
  <c r="AH188" i="2" s="1"/>
  <c r="AE182" i="2"/>
  <c r="AD182" i="2"/>
  <c r="R182" i="2"/>
  <c r="Q182" i="2"/>
  <c r="AK181" i="2"/>
  <c r="AJ181" i="2"/>
  <c r="AI181" i="2"/>
  <c r="AH181" i="2"/>
  <c r="AE181" i="2"/>
  <c r="AD181" i="2"/>
  <c r="R181" i="2"/>
  <c r="Q181" i="2"/>
  <c r="AK180" i="2"/>
  <c r="AJ180" i="2"/>
  <c r="AI180" i="2"/>
  <c r="AH180" i="2"/>
  <c r="AE180" i="2"/>
  <c r="AD180" i="2"/>
  <c r="R180" i="2"/>
  <c r="Q180" i="2"/>
  <c r="AK179" i="2"/>
  <c r="AJ179" i="2"/>
  <c r="AI179" i="2"/>
  <c r="AH179" i="2"/>
  <c r="AE179" i="2"/>
  <c r="AD179" i="2"/>
  <c r="R179" i="2"/>
  <c r="Q179" i="2"/>
  <c r="AK178" i="2"/>
  <c r="AJ178" i="2"/>
  <c r="AI178" i="2"/>
  <c r="AH178" i="2"/>
  <c r="AE178" i="2"/>
  <c r="AD178" i="2"/>
  <c r="R178" i="2"/>
  <c r="Q178" i="2"/>
  <c r="AK177" i="2"/>
  <c r="AJ177" i="2"/>
  <c r="AI177" i="2"/>
  <c r="AH177" i="2"/>
  <c r="AM177" i="2" s="1"/>
  <c r="AE177" i="2"/>
  <c r="AD177" i="2"/>
  <c r="R177" i="2"/>
  <c r="Q177" i="2"/>
  <c r="AK176" i="2"/>
  <c r="AJ176" i="2"/>
  <c r="AI176" i="2"/>
  <c r="AH176" i="2"/>
  <c r="AM176" i="2" s="1"/>
  <c r="AE176" i="2"/>
  <c r="AD176" i="2"/>
  <c r="R176" i="2"/>
  <c r="Q176" i="2"/>
  <c r="AK175" i="2"/>
  <c r="AJ175" i="2"/>
  <c r="AI175" i="2"/>
  <c r="AH175" i="2"/>
  <c r="AE175" i="2"/>
  <c r="AD175" i="2"/>
  <c r="R175" i="2"/>
  <c r="Q175" i="2"/>
  <c r="AK174" i="2"/>
  <c r="AJ174" i="2"/>
  <c r="AI174" i="2"/>
  <c r="AH174" i="2"/>
  <c r="AE174" i="2"/>
  <c r="AD174" i="2"/>
  <c r="R174" i="2"/>
  <c r="Q174" i="2"/>
  <c r="AK173" i="2"/>
  <c r="AJ173" i="2"/>
  <c r="AI173" i="2"/>
  <c r="AH173" i="2"/>
  <c r="AE173" i="2"/>
  <c r="AD173" i="2"/>
  <c r="R173" i="2"/>
  <c r="Q173" i="2"/>
  <c r="AK172" i="2"/>
  <c r="AJ172" i="2"/>
  <c r="AI172" i="2"/>
  <c r="AH172" i="2"/>
  <c r="AE172" i="2"/>
  <c r="AD172" i="2"/>
  <c r="R172" i="2"/>
  <c r="Q172" i="2"/>
  <c r="AE171" i="2"/>
  <c r="AD171" i="2"/>
  <c r="R171" i="2"/>
  <c r="Q171" i="2"/>
  <c r="AE170" i="2"/>
  <c r="AD170" i="2"/>
  <c r="R170" i="2"/>
  <c r="Q170" i="2"/>
  <c r="AE169" i="2"/>
  <c r="AD169" i="2"/>
  <c r="R169" i="2"/>
  <c r="Q169" i="2"/>
  <c r="AE168" i="2"/>
  <c r="AD168" i="2"/>
  <c r="R168" i="2"/>
  <c r="Q168" i="2"/>
  <c r="AR167" i="2"/>
  <c r="AQ167" i="2"/>
  <c r="AP167" i="2"/>
  <c r="AO167" i="2"/>
  <c r="AE167" i="2"/>
  <c r="AD167" i="2"/>
  <c r="R167" i="2"/>
  <c r="Q167" i="2"/>
  <c r="AE166" i="2"/>
  <c r="AD166" i="2"/>
  <c r="R166" i="2"/>
  <c r="Q166" i="2"/>
  <c r="AE165" i="2"/>
  <c r="AD165" i="2"/>
  <c r="R165" i="2"/>
  <c r="Q165" i="2"/>
  <c r="AE164" i="2"/>
  <c r="AD164" i="2"/>
  <c r="R164" i="2"/>
  <c r="Q164" i="2"/>
  <c r="AE163" i="2"/>
  <c r="AD163" i="2"/>
  <c r="R163" i="2"/>
  <c r="Q163" i="2"/>
  <c r="AE162" i="2"/>
  <c r="AD162" i="2"/>
  <c r="R162" i="2"/>
  <c r="Q162" i="2"/>
  <c r="AE161" i="2"/>
  <c r="AD161" i="2"/>
  <c r="R161" i="2"/>
  <c r="Q161" i="2"/>
  <c r="AE160" i="2"/>
  <c r="AD160" i="2"/>
  <c r="R160" i="2"/>
  <c r="Q160" i="2"/>
  <c r="AE159" i="2"/>
  <c r="AD159" i="2"/>
  <c r="R159" i="2"/>
  <c r="Q159" i="2"/>
  <c r="AE158" i="2"/>
  <c r="AD158" i="2"/>
  <c r="R158" i="2"/>
  <c r="Q158" i="2"/>
  <c r="AE157" i="2"/>
  <c r="AD157" i="2"/>
  <c r="R157" i="2"/>
  <c r="Q157" i="2"/>
  <c r="AE156" i="2"/>
  <c r="AD156" i="2"/>
  <c r="R156" i="2"/>
  <c r="Q156" i="2"/>
  <c r="AE155" i="2"/>
  <c r="AD155" i="2"/>
  <c r="R155" i="2"/>
  <c r="Q155" i="2"/>
  <c r="AE154" i="2"/>
  <c r="AD154" i="2"/>
  <c r="R154" i="2"/>
  <c r="Q154" i="2"/>
  <c r="AE153" i="2"/>
  <c r="AD153" i="2"/>
  <c r="R153" i="2"/>
  <c r="Q153" i="2"/>
  <c r="AE152" i="2"/>
  <c r="AD152" i="2"/>
  <c r="R152" i="2"/>
  <c r="Q152" i="2"/>
  <c r="AE151" i="2"/>
  <c r="AD151" i="2"/>
  <c r="R151" i="2"/>
  <c r="Q151" i="2"/>
  <c r="AE150" i="2"/>
  <c r="AD150" i="2"/>
  <c r="R150" i="2"/>
  <c r="Q150" i="2"/>
  <c r="AE149" i="2"/>
  <c r="AD149" i="2"/>
  <c r="R149" i="2"/>
  <c r="Q149" i="2"/>
  <c r="AE148" i="2"/>
  <c r="AD148" i="2"/>
  <c r="R148" i="2"/>
  <c r="Q148" i="2"/>
  <c r="AJ147" i="2"/>
  <c r="AI147" i="2"/>
  <c r="AE147" i="2"/>
  <c r="AD147" i="2"/>
  <c r="R147" i="2"/>
  <c r="Q147" i="2"/>
  <c r="AE146" i="2"/>
  <c r="AD146" i="2"/>
  <c r="R146" i="2"/>
  <c r="Q146" i="2"/>
  <c r="AE145" i="2"/>
  <c r="AD145" i="2"/>
  <c r="R145" i="2"/>
  <c r="Q145" i="2"/>
  <c r="AE144" i="2"/>
  <c r="AD144" i="2"/>
  <c r="R144" i="2"/>
  <c r="Q144" i="2"/>
  <c r="AE143" i="2"/>
  <c r="AD143" i="2"/>
  <c r="R143" i="2"/>
  <c r="Q143" i="2"/>
  <c r="AE142" i="2"/>
  <c r="AD142" i="2"/>
  <c r="R142" i="2"/>
  <c r="Q142" i="2"/>
  <c r="AK141" i="2"/>
  <c r="AK147" i="2" s="1"/>
  <c r="AJ141" i="2"/>
  <c r="AI141" i="2"/>
  <c r="AH141" i="2"/>
  <c r="AH147" i="2" s="1"/>
  <c r="AE141" i="2"/>
  <c r="AD141" i="2"/>
  <c r="R141" i="2"/>
  <c r="Q141" i="2"/>
  <c r="AK140" i="2"/>
  <c r="AJ140" i="2"/>
  <c r="AI140" i="2"/>
  <c r="AH140" i="2"/>
  <c r="AE140" i="2"/>
  <c r="AD140" i="2"/>
  <c r="R140" i="2"/>
  <c r="Q140" i="2"/>
  <c r="AK139" i="2"/>
  <c r="AJ139" i="2"/>
  <c r="AI139" i="2"/>
  <c r="AH139" i="2"/>
  <c r="AE139" i="2"/>
  <c r="AD139" i="2"/>
  <c r="R139" i="2"/>
  <c r="Q139" i="2"/>
  <c r="AK138" i="2"/>
  <c r="AJ138" i="2"/>
  <c r="AI138" i="2"/>
  <c r="AH138" i="2"/>
  <c r="AM138" i="2" s="1"/>
  <c r="AE138" i="2"/>
  <c r="AD138" i="2"/>
  <c r="R138" i="2"/>
  <c r="Q138" i="2"/>
  <c r="AK137" i="2"/>
  <c r="AJ137" i="2"/>
  <c r="AI137" i="2"/>
  <c r="AH137" i="2"/>
  <c r="AE137" i="2"/>
  <c r="AD137" i="2"/>
  <c r="R137" i="2"/>
  <c r="Q137" i="2"/>
  <c r="AK136" i="2"/>
  <c r="AJ136" i="2"/>
  <c r="AI136" i="2"/>
  <c r="AH136" i="2"/>
  <c r="AE136" i="2"/>
  <c r="AD136" i="2"/>
  <c r="R136" i="2"/>
  <c r="Q136" i="2"/>
  <c r="AK135" i="2"/>
  <c r="AJ135" i="2"/>
  <c r="AI135" i="2"/>
  <c r="AH135" i="2"/>
  <c r="AE135" i="2"/>
  <c r="AD135" i="2"/>
  <c r="R135" i="2"/>
  <c r="Q135" i="2"/>
  <c r="AK134" i="2"/>
  <c r="AJ134" i="2"/>
  <c r="AI134" i="2"/>
  <c r="AH134" i="2"/>
  <c r="AE134" i="2"/>
  <c r="AD134" i="2"/>
  <c r="R134" i="2"/>
  <c r="Q134" i="2"/>
  <c r="AK133" i="2"/>
  <c r="AJ133" i="2"/>
  <c r="AI133" i="2"/>
  <c r="AH133" i="2"/>
  <c r="AO133" i="2" s="1"/>
  <c r="AE133" i="2"/>
  <c r="AD133" i="2"/>
  <c r="R133" i="2"/>
  <c r="Q133" i="2"/>
  <c r="AK132" i="2"/>
  <c r="AJ132" i="2"/>
  <c r="AI132" i="2"/>
  <c r="AH132" i="2"/>
  <c r="AE132" i="2"/>
  <c r="AD132" i="2"/>
  <c r="R132" i="2"/>
  <c r="Q132" i="2"/>
  <c r="AK131" i="2"/>
  <c r="AJ131" i="2"/>
  <c r="AI131" i="2"/>
  <c r="AH131" i="2"/>
  <c r="AM131" i="2" s="1"/>
  <c r="AE131" i="2"/>
  <c r="AD131" i="2"/>
  <c r="R131" i="2"/>
  <c r="Q131" i="2"/>
  <c r="AE130" i="2"/>
  <c r="AD130" i="2"/>
  <c r="R130" i="2"/>
  <c r="Q130" i="2"/>
  <c r="AE129" i="2"/>
  <c r="AD129" i="2"/>
  <c r="R129" i="2"/>
  <c r="Q129" i="2"/>
  <c r="AE128" i="2"/>
  <c r="AD128" i="2"/>
  <c r="R128" i="2"/>
  <c r="Q128" i="2"/>
  <c r="AE127" i="2"/>
  <c r="AD127" i="2"/>
  <c r="R127" i="2"/>
  <c r="Q127" i="2"/>
  <c r="AR126" i="2"/>
  <c r="AQ126" i="2"/>
  <c r="AP126" i="2"/>
  <c r="AO126" i="2"/>
  <c r="AE126" i="2"/>
  <c r="AD126" i="2"/>
  <c r="R126" i="2"/>
  <c r="Q126" i="2"/>
  <c r="AE125" i="2"/>
  <c r="AD125" i="2"/>
  <c r="R125" i="2"/>
  <c r="Q125" i="2"/>
  <c r="AE124" i="2"/>
  <c r="AD124" i="2"/>
  <c r="R124" i="2"/>
  <c r="Q124" i="2"/>
  <c r="AE123" i="2"/>
  <c r="AD123" i="2"/>
  <c r="R123" i="2"/>
  <c r="Q123" i="2"/>
  <c r="AE122" i="2"/>
  <c r="AD122" i="2"/>
  <c r="R122" i="2"/>
  <c r="Q122" i="2"/>
  <c r="AE121" i="2"/>
  <c r="AD121" i="2"/>
  <c r="R121" i="2"/>
  <c r="Q121" i="2"/>
  <c r="AE120" i="2"/>
  <c r="AD120" i="2"/>
  <c r="R120" i="2"/>
  <c r="Q120" i="2"/>
  <c r="AE119" i="2"/>
  <c r="AD119" i="2"/>
  <c r="R119" i="2"/>
  <c r="Q119" i="2"/>
  <c r="AE118" i="2"/>
  <c r="AD118" i="2"/>
  <c r="R118" i="2"/>
  <c r="Q118" i="2"/>
  <c r="AE117" i="2"/>
  <c r="AD117" i="2"/>
  <c r="R117" i="2"/>
  <c r="Q117" i="2"/>
  <c r="AE116" i="2"/>
  <c r="AD116" i="2"/>
  <c r="R116" i="2"/>
  <c r="Q116" i="2"/>
  <c r="AE115" i="2"/>
  <c r="AD115" i="2"/>
  <c r="R115" i="2"/>
  <c r="Q115" i="2"/>
  <c r="AE114" i="2"/>
  <c r="AD114" i="2"/>
  <c r="R114" i="2"/>
  <c r="Q114" i="2"/>
  <c r="AE113" i="2"/>
  <c r="AD113" i="2"/>
  <c r="R113" i="2"/>
  <c r="Q113" i="2"/>
  <c r="AE112" i="2"/>
  <c r="AD112" i="2"/>
  <c r="R112" i="2"/>
  <c r="Q112" i="2"/>
  <c r="AE111" i="2"/>
  <c r="AD111" i="2"/>
  <c r="R111" i="2"/>
  <c r="Q111" i="2"/>
  <c r="AE110" i="2"/>
  <c r="AD110" i="2"/>
  <c r="R110" i="2"/>
  <c r="Q110" i="2"/>
  <c r="AE109" i="2"/>
  <c r="AD109" i="2"/>
  <c r="R109" i="2"/>
  <c r="Q109" i="2"/>
  <c r="AE108" i="2"/>
  <c r="AD108" i="2"/>
  <c r="R108" i="2"/>
  <c r="Q108" i="2"/>
  <c r="AE107" i="2"/>
  <c r="AD107" i="2"/>
  <c r="R107" i="2"/>
  <c r="Q107" i="2"/>
  <c r="AE106" i="2"/>
  <c r="AD106" i="2"/>
  <c r="R106" i="2"/>
  <c r="Q106" i="2"/>
  <c r="AE105" i="2"/>
  <c r="AD105" i="2"/>
  <c r="R105" i="2"/>
  <c r="Q105" i="2"/>
  <c r="AE104" i="2"/>
  <c r="AD104" i="2"/>
  <c r="R104" i="2"/>
  <c r="Q104" i="2"/>
  <c r="AE103" i="2"/>
  <c r="AD103" i="2"/>
  <c r="R103" i="2"/>
  <c r="Q103" i="2"/>
  <c r="AE102" i="2"/>
  <c r="AD102" i="2"/>
  <c r="R102" i="2"/>
  <c r="Q102" i="2"/>
  <c r="AE101" i="2"/>
  <c r="AD101" i="2"/>
  <c r="R101" i="2"/>
  <c r="Q101" i="2"/>
  <c r="AM100" i="2"/>
  <c r="AK100" i="2"/>
  <c r="AK106" i="2" s="1"/>
  <c r="AJ100" i="2"/>
  <c r="AJ106" i="2" s="1"/>
  <c r="AI100" i="2"/>
  <c r="AI106" i="2" s="1"/>
  <c r="AH100" i="2"/>
  <c r="AH106" i="2" s="1"/>
  <c r="AE100" i="2"/>
  <c r="AD100" i="2"/>
  <c r="R100" i="2"/>
  <c r="Q100" i="2"/>
  <c r="AK99" i="2"/>
  <c r="AO99" i="2" s="1"/>
  <c r="AJ99" i="2"/>
  <c r="AI99" i="2"/>
  <c r="AH99" i="2"/>
  <c r="AE99" i="2"/>
  <c r="AD99" i="2"/>
  <c r="R99" i="2"/>
  <c r="Q99" i="2"/>
  <c r="AK98" i="2"/>
  <c r="AJ98" i="2"/>
  <c r="AI98" i="2"/>
  <c r="AH98" i="2"/>
  <c r="AE98" i="2"/>
  <c r="AD98" i="2"/>
  <c r="R98" i="2"/>
  <c r="Q98" i="2"/>
  <c r="AK97" i="2"/>
  <c r="AJ97" i="2"/>
  <c r="AI97" i="2"/>
  <c r="AH97" i="2"/>
  <c r="AE97" i="2"/>
  <c r="AD97" i="2"/>
  <c r="R97" i="2"/>
  <c r="Q97" i="2"/>
  <c r="AK96" i="2"/>
  <c r="AJ96" i="2"/>
  <c r="AI96" i="2"/>
  <c r="AH96" i="2"/>
  <c r="AE96" i="2"/>
  <c r="AD96" i="2"/>
  <c r="R96" i="2"/>
  <c r="Q96" i="2"/>
  <c r="AK95" i="2"/>
  <c r="AJ95" i="2"/>
  <c r="AI95" i="2"/>
  <c r="AH95" i="2"/>
  <c r="AE95" i="2"/>
  <c r="AD95" i="2"/>
  <c r="R95" i="2"/>
  <c r="Q95" i="2"/>
  <c r="AK94" i="2"/>
  <c r="AJ94" i="2"/>
  <c r="AI94" i="2"/>
  <c r="AH94" i="2"/>
  <c r="AE94" i="2"/>
  <c r="AD94" i="2"/>
  <c r="R94" i="2"/>
  <c r="Q94" i="2"/>
  <c r="AK93" i="2"/>
  <c r="AJ93" i="2"/>
  <c r="AM93" i="2" s="1"/>
  <c r="AI93" i="2"/>
  <c r="AH93" i="2"/>
  <c r="AE93" i="2"/>
  <c r="AD93" i="2"/>
  <c r="R93" i="2"/>
  <c r="Q93" i="2"/>
  <c r="AK92" i="2"/>
  <c r="AJ92" i="2"/>
  <c r="AI92" i="2"/>
  <c r="AH92" i="2"/>
  <c r="AE92" i="2"/>
  <c r="AD92" i="2"/>
  <c r="R92" i="2"/>
  <c r="Q92" i="2"/>
  <c r="AK91" i="2"/>
  <c r="AJ91" i="2"/>
  <c r="AI91" i="2"/>
  <c r="AH91" i="2"/>
  <c r="AE91" i="2"/>
  <c r="AD91" i="2"/>
  <c r="R91" i="2"/>
  <c r="Q91" i="2"/>
  <c r="AK90" i="2"/>
  <c r="AJ90" i="2"/>
  <c r="AI90" i="2"/>
  <c r="AH90" i="2"/>
  <c r="AE90" i="2"/>
  <c r="AD90" i="2"/>
  <c r="R90" i="2"/>
  <c r="Q90" i="2"/>
  <c r="AE89" i="2"/>
  <c r="AD89" i="2"/>
  <c r="R89" i="2"/>
  <c r="Q89" i="2"/>
  <c r="AE88" i="2"/>
  <c r="AD88" i="2"/>
  <c r="R88" i="2"/>
  <c r="Q88" i="2"/>
  <c r="AE87" i="2"/>
  <c r="AD87" i="2"/>
  <c r="R87" i="2"/>
  <c r="Q87" i="2"/>
  <c r="AE86" i="2"/>
  <c r="AD86" i="2"/>
  <c r="R86" i="2"/>
  <c r="Q86" i="2"/>
  <c r="AR85" i="2"/>
  <c r="AQ85" i="2"/>
  <c r="AP85" i="2"/>
  <c r="AO85" i="2"/>
  <c r="AE85" i="2"/>
  <c r="AD85" i="2"/>
  <c r="R85" i="2"/>
  <c r="Q85" i="2"/>
  <c r="AE84" i="2"/>
  <c r="AD84" i="2"/>
  <c r="R84" i="2"/>
  <c r="Q84" i="2"/>
  <c r="AE83" i="2"/>
  <c r="AD83" i="2"/>
  <c r="R83" i="2"/>
  <c r="Q83" i="2"/>
  <c r="AE82" i="2"/>
  <c r="AD82" i="2"/>
  <c r="R82" i="2"/>
  <c r="Q82" i="2"/>
  <c r="AE81" i="2"/>
  <c r="AD81" i="2"/>
  <c r="R81" i="2"/>
  <c r="Q81" i="2"/>
  <c r="AE80" i="2"/>
  <c r="AD80" i="2"/>
  <c r="R80" i="2"/>
  <c r="Q80" i="2"/>
  <c r="AE79" i="2"/>
  <c r="AD79" i="2"/>
  <c r="R79" i="2"/>
  <c r="Q79" i="2"/>
  <c r="AE78" i="2"/>
  <c r="AD78" i="2"/>
  <c r="R78" i="2"/>
  <c r="Q78" i="2"/>
  <c r="AE77" i="2"/>
  <c r="AD77" i="2"/>
  <c r="R77" i="2"/>
  <c r="Q77" i="2"/>
  <c r="AE76" i="2"/>
  <c r="AD76" i="2"/>
  <c r="R76" i="2"/>
  <c r="Q76" i="2"/>
  <c r="AE75" i="2"/>
  <c r="AD75" i="2"/>
  <c r="R75" i="2"/>
  <c r="Q75" i="2"/>
  <c r="AE74" i="2"/>
  <c r="AD74" i="2"/>
  <c r="R74" i="2"/>
  <c r="Q74" i="2"/>
  <c r="AE73" i="2"/>
  <c r="AD73" i="2"/>
  <c r="R73" i="2"/>
  <c r="Q73" i="2"/>
  <c r="AE72" i="2"/>
  <c r="AD72" i="2"/>
  <c r="R72" i="2"/>
  <c r="Q72" i="2"/>
  <c r="AE71" i="2"/>
  <c r="AD71" i="2"/>
  <c r="R71" i="2"/>
  <c r="Q71" i="2"/>
  <c r="AE70" i="2"/>
  <c r="AD70" i="2"/>
  <c r="R70" i="2"/>
  <c r="Q70" i="2"/>
  <c r="AE69" i="2"/>
  <c r="AD69" i="2"/>
  <c r="R69" i="2"/>
  <c r="Q69" i="2"/>
  <c r="AE68" i="2"/>
  <c r="AD68" i="2"/>
  <c r="R68" i="2"/>
  <c r="Q68" i="2"/>
  <c r="AE67" i="2"/>
  <c r="AD67" i="2"/>
  <c r="R67" i="2"/>
  <c r="Q67" i="2"/>
  <c r="AE66" i="2"/>
  <c r="AD66" i="2"/>
  <c r="R66" i="2"/>
  <c r="Q66" i="2"/>
  <c r="AE65" i="2"/>
  <c r="AD65" i="2"/>
  <c r="R65" i="2"/>
  <c r="Q65" i="2"/>
  <c r="AE64" i="2"/>
  <c r="AD64" i="2"/>
  <c r="R64" i="2"/>
  <c r="Q64" i="2"/>
  <c r="AE63" i="2"/>
  <c r="AD63" i="2"/>
  <c r="R63" i="2"/>
  <c r="Q63" i="2"/>
  <c r="AE62" i="2"/>
  <c r="AD62" i="2"/>
  <c r="R62" i="2"/>
  <c r="Q62" i="2"/>
  <c r="AE61" i="2"/>
  <c r="AD61" i="2"/>
  <c r="R61" i="2"/>
  <c r="Q61" i="2"/>
  <c r="AE60" i="2"/>
  <c r="AD60" i="2"/>
  <c r="R60" i="2"/>
  <c r="Q60" i="2"/>
  <c r="AK59" i="2"/>
  <c r="AK65" i="2" s="1"/>
  <c r="AJ59" i="2"/>
  <c r="AJ65" i="2" s="1"/>
  <c r="AI59" i="2"/>
  <c r="AH59" i="2"/>
  <c r="AH65" i="2" s="1"/>
  <c r="AE59" i="2"/>
  <c r="AD59" i="2"/>
  <c r="R59" i="2"/>
  <c r="Q59" i="2"/>
  <c r="AK58" i="2"/>
  <c r="AJ58" i="2"/>
  <c r="AI58" i="2"/>
  <c r="AH58" i="2"/>
  <c r="AM58" i="2" s="1"/>
  <c r="AE58" i="2"/>
  <c r="AD58" i="2"/>
  <c r="R58" i="2"/>
  <c r="Q58" i="2"/>
  <c r="AK57" i="2"/>
  <c r="AJ57" i="2"/>
  <c r="AI57" i="2"/>
  <c r="AH57" i="2"/>
  <c r="AE57" i="2"/>
  <c r="AD57" i="2"/>
  <c r="R57" i="2"/>
  <c r="Q57" i="2"/>
  <c r="AK56" i="2"/>
  <c r="AJ56" i="2"/>
  <c r="AI56" i="2"/>
  <c r="AH56" i="2"/>
  <c r="AE56" i="2"/>
  <c r="AD56" i="2"/>
  <c r="R56" i="2"/>
  <c r="Q56" i="2"/>
  <c r="AK55" i="2"/>
  <c r="AJ55" i="2"/>
  <c r="AI55" i="2"/>
  <c r="AH55" i="2"/>
  <c r="AE55" i="2"/>
  <c r="AD55" i="2"/>
  <c r="R55" i="2"/>
  <c r="Q55" i="2"/>
  <c r="AK54" i="2"/>
  <c r="AJ54" i="2"/>
  <c r="AI54" i="2"/>
  <c r="AH54" i="2"/>
  <c r="AE54" i="2"/>
  <c r="AD54" i="2"/>
  <c r="R54" i="2"/>
  <c r="Q54" i="2"/>
  <c r="AK53" i="2"/>
  <c r="AJ53" i="2"/>
  <c r="AI53" i="2"/>
  <c r="AH53" i="2"/>
  <c r="AE53" i="2"/>
  <c r="AD53" i="2"/>
  <c r="R53" i="2"/>
  <c r="Q53" i="2"/>
  <c r="AK52" i="2"/>
  <c r="AJ52" i="2"/>
  <c r="AI52" i="2"/>
  <c r="AH52" i="2"/>
  <c r="AE52" i="2"/>
  <c r="AD52" i="2"/>
  <c r="R52" i="2"/>
  <c r="Q52" i="2"/>
  <c r="AK51" i="2"/>
  <c r="AJ51" i="2"/>
  <c r="AI51" i="2"/>
  <c r="AH51" i="2"/>
  <c r="AM51" i="2" s="1"/>
  <c r="AE51" i="2"/>
  <c r="AD51" i="2"/>
  <c r="R51" i="2"/>
  <c r="Q51" i="2"/>
  <c r="AK50" i="2"/>
  <c r="AJ50" i="2"/>
  <c r="AI50" i="2"/>
  <c r="AH50" i="2"/>
  <c r="AM50" i="2" s="1"/>
  <c r="AE50" i="2"/>
  <c r="AD50" i="2"/>
  <c r="R50" i="2"/>
  <c r="Q50" i="2"/>
  <c r="AK49" i="2"/>
  <c r="AJ49" i="2"/>
  <c r="AI49" i="2"/>
  <c r="AH49" i="2"/>
  <c r="AE49" i="2"/>
  <c r="AD49" i="2"/>
  <c r="R49" i="2"/>
  <c r="Q49" i="2"/>
  <c r="AE48" i="2"/>
  <c r="AD48" i="2"/>
  <c r="R48" i="2"/>
  <c r="Q48" i="2"/>
  <c r="AE47" i="2"/>
  <c r="AD47" i="2"/>
  <c r="R47" i="2"/>
  <c r="Q47" i="2"/>
  <c r="AE46" i="2"/>
  <c r="AD46" i="2"/>
  <c r="R46" i="2"/>
  <c r="Q46" i="2"/>
  <c r="AE45" i="2"/>
  <c r="AD45" i="2"/>
  <c r="R45" i="2"/>
  <c r="Q45" i="2"/>
  <c r="AR44" i="2"/>
  <c r="AQ44" i="2"/>
  <c r="AP44" i="2"/>
  <c r="AO44" i="2"/>
  <c r="AE44" i="2"/>
  <c r="AD44" i="2"/>
  <c r="R44" i="2"/>
  <c r="Q44" i="2"/>
  <c r="AE43" i="2"/>
  <c r="AD43" i="2"/>
  <c r="R43" i="2"/>
  <c r="Q43" i="2"/>
  <c r="AE41" i="2"/>
  <c r="AD41" i="2"/>
  <c r="R41" i="2"/>
  <c r="Q41" i="2"/>
  <c r="AE40" i="2"/>
  <c r="AD40" i="2"/>
  <c r="R40" i="2"/>
  <c r="Q40" i="2"/>
  <c r="AE39" i="2"/>
  <c r="AD39" i="2"/>
  <c r="R39" i="2"/>
  <c r="Q39" i="2"/>
  <c r="AE38" i="2"/>
  <c r="AD38" i="2"/>
  <c r="R38" i="2"/>
  <c r="Q38" i="2"/>
  <c r="AE37" i="2"/>
  <c r="AD37" i="2"/>
  <c r="R37" i="2"/>
  <c r="Q37" i="2"/>
  <c r="AE36" i="2"/>
  <c r="AD36" i="2"/>
  <c r="R36" i="2"/>
  <c r="Q36" i="2"/>
  <c r="AE35" i="2"/>
  <c r="AD35" i="2"/>
  <c r="R35" i="2"/>
  <c r="Q35" i="2"/>
  <c r="AE34" i="2"/>
  <c r="AD34" i="2"/>
  <c r="R34" i="2"/>
  <c r="Q34" i="2"/>
  <c r="AE33" i="2"/>
  <c r="AD33" i="2"/>
  <c r="R33" i="2"/>
  <c r="Q33" i="2"/>
  <c r="AE32" i="2"/>
  <c r="AD32" i="2"/>
  <c r="R32" i="2"/>
  <c r="Q32" i="2"/>
  <c r="AE31" i="2"/>
  <c r="AD31" i="2"/>
  <c r="R31" i="2"/>
  <c r="Q31" i="2"/>
  <c r="AE30" i="2"/>
  <c r="AD30" i="2"/>
  <c r="R30" i="2"/>
  <c r="Q30" i="2"/>
  <c r="AE29" i="2"/>
  <c r="AD29" i="2"/>
  <c r="R29" i="2"/>
  <c r="Q29" i="2"/>
  <c r="AE28" i="2"/>
  <c r="AD28" i="2"/>
  <c r="R28" i="2"/>
  <c r="Q28" i="2"/>
  <c r="AE27" i="2"/>
  <c r="AD27" i="2"/>
  <c r="R27" i="2"/>
  <c r="Q27" i="2"/>
  <c r="AE26" i="2"/>
  <c r="AD26" i="2"/>
  <c r="R26" i="2"/>
  <c r="Q26" i="2"/>
  <c r="AE25" i="2"/>
  <c r="AD25" i="2"/>
  <c r="R25" i="2"/>
  <c r="Q25" i="2"/>
  <c r="AI24" i="2"/>
  <c r="AE24" i="2"/>
  <c r="AD24" i="2"/>
  <c r="R24" i="2"/>
  <c r="Q24" i="2"/>
  <c r="AE23" i="2"/>
  <c r="AD23" i="2"/>
  <c r="R23" i="2"/>
  <c r="Q23" i="2"/>
  <c r="AE22" i="2"/>
  <c r="AD22" i="2"/>
  <c r="R22" i="2"/>
  <c r="Q22" i="2"/>
  <c r="AE21" i="2"/>
  <c r="AD21" i="2"/>
  <c r="R21" i="2"/>
  <c r="Q21" i="2"/>
  <c r="AE20" i="2"/>
  <c r="AD20" i="2"/>
  <c r="R20" i="2"/>
  <c r="Q20" i="2"/>
  <c r="AE19" i="2"/>
  <c r="AD19" i="2"/>
  <c r="R19" i="2"/>
  <c r="Q19" i="2"/>
  <c r="AK18" i="2"/>
  <c r="AK24" i="2" s="1"/>
  <c r="AJ18" i="2"/>
  <c r="AJ24" i="2" s="1"/>
  <c r="AI18" i="2"/>
  <c r="AH18" i="2"/>
  <c r="AE18" i="2"/>
  <c r="AD18" i="2"/>
  <c r="R18" i="2"/>
  <c r="Q18" i="2"/>
  <c r="AM17" i="2"/>
  <c r="AK17" i="2"/>
  <c r="AJ17" i="2"/>
  <c r="AI17" i="2"/>
  <c r="AH17" i="2"/>
  <c r="AE17" i="2"/>
  <c r="AD17" i="2"/>
  <c r="R17" i="2"/>
  <c r="Q17" i="2"/>
  <c r="AK16" i="2"/>
  <c r="AJ16" i="2"/>
  <c r="AI16" i="2"/>
  <c r="AH16" i="2"/>
  <c r="AE16" i="2"/>
  <c r="AD16" i="2"/>
  <c r="R16" i="2"/>
  <c r="Q16" i="2"/>
  <c r="AK15" i="2"/>
  <c r="AJ15" i="2"/>
  <c r="AM15" i="2" s="1"/>
  <c r="AI15" i="2"/>
  <c r="AH15" i="2"/>
  <c r="AE15" i="2"/>
  <c r="AD15" i="2"/>
  <c r="R15" i="2"/>
  <c r="Q15" i="2"/>
  <c r="AK14" i="2"/>
  <c r="AJ14" i="2"/>
  <c r="AI14" i="2"/>
  <c r="AH14" i="2"/>
  <c r="AE14" i="2"/>
  <c r="AD14" i="2"/>
  <c r="R14" i="2"/>
  <c r="Q14" i="2"/>
  <c r="AK13" i="2"/>
  <c r="AJ13" i="2"/>
  <c r="AI13" i="2"/>
  <c r="AH13" i="2"/>
  <c r="AE13" i="2"/>
  <c r="AD13" i="2"/>
  <c r="R13" i="2"/>
  <c r="Q13" i="2"/>
  <c r="AK12" i="2"/>
  <c r="AJ12" i="2"/>
  <c r="AI12" i="2"/>
  <c r="AH12" i="2"/>
  <c r="AE12" i="2"/>
  <c r="AD12" i="2"/>
  <c r="R12" i="2"/>
  <c r="Q12" i="2"/>
  <c r="AM11" i="2"/>
  <c r="AK11" i="2"/>
  <c r="AJ11" i="2"/>
  <c r="AI11" i="2"/>
  <c r="AH11" i="2"/>
  <c r="AE11" i="2"/>
  <c r="AD11" i="2"/>
  <c r="R11" i="2"/>
  <c r="Q11" i="2"/>
  <c r="AM10" i="2"/>
  <c r="AK10" i="2"/>
  <c r="AJ10" i="2"/>
  <c r="AI10" i="2"/>
  <c r="AH10" i="2"/>
  <c r="AE10" i="2"/>
  <c r="AD10" i="2"/>
  <c r="R10" i="2"/>
  <c r="Q10" i="2"/>
  <c r="AK9" i="2"/>
  <c r="AJ9" i="2"/>
  <c r="AI9" i="2"/>
  <c r="AH9" i="2"/>
  <c r="AE9" i="2"/>
  <c r="AD9" i="2"/>
  <c r="R9" i="2"/>
  <c r="Q9" i="2"/>
  <c r="AK8" i="2"/>
  <c r="AJ8" i="2"/>
  <c r="AI8" i="2"/>
  <c r="AH8" i="2"/>
  <c r="AE8" i="2"/>
  <c r="AD8" i="2"/>
  <c r="R8" i="2"/>
  <c r="Q8" i="2"/>
  <c r="AE7" i="2"/>
  <c r="AD7" i="2"/>
  <c r="R7" i="2"/>
  <c r="Q7" i="2"/>
  <c r="AE6" i="2"/>
  <c r="AD6" i="2"/>
  <c r="R6" i="2"/>
  <c r="Q6" i="2"/>
  <c r="AE5" i="2"/>
  <c r="AD5" i="2"/>
  <c r="R5" i="2"/>
  <c r="Q5" i="2"/>
  <c r="AE4" i="2"/>
  <c r="AD4" i="2"/>
  <c r="R4" i="2"/>
  <c r="Q4" i="2"/>
  <c r="AR3" i="2"/>
  <c r="AQ3" i="2"/>
  <c r="AP3" i="2"/>
  <c r="AO3" i="2"/>
  <c r="AE3" i="2"/>
  <c r="AD3" i="2"/>
  <c r="R3" i="2"/>
  <c r="Q3" i="2"/>
  <c r="AE2" i="2"/>
  <c r="AD2" i="2"/>
  <c r="R2" i="2"/>
  <c r="Q2" i="2"/>
  <c r="AE41" i="1"/>
  <c r="AD41" i="1"/>
  <c r="R41" i="1"/>
  <c r="Q41" i="1"/>
  <c r="AE40" i="1"/>
  <c r="AD40" i="1"/>
  <c r="R40" i="1"/>
  <c r="Q40" i="1"/>
  <c r="AE39" i="1"/>
  <c r="AD39" i="1"/>
  <c r="R39" i="1"/>
  <c r="Q39" i="1"/>
  <c r="AE38" i="1"/>
  <c r="AD38" i="1"/>
  <c r="R38" i="1"/>
  <c r="Q38" i="1"/>
  <c r="AE37" i="1"/>
  <c r="AD37" i="1"/>
  <c r="R37" i="1"/>
  <c r="Q37" i="1"/>
  <c r="AE36" i="1"/>
  <c r="AD36" i="1"/>
  <c r="R36" i="1"/>
  <c r="Q36" i="1"/>
  <c r="AE35" i="1"/>
  <c r="AD35" i="1"/>
  <c r="R35" i="1"/>
  <c r="Q35" i="1"/>
  <c r="AE34" i="1"/>
  <c r="AD34" i="1"/>
  <c r="R34" i="1"/>
  <c r="Q34" i="1"/>
  <c r="AE33" i="1"/>
  <c r="AD33" i="1"/>
  <c r="R33" i="1"/>
  <c r="Q33" i="1"/>
  <c r="AE32" i="1"/>
  <c r="AD32" i="1"/>
  <c r="R32" i="1"/>
  <c r="Q32" i="1"/>
  <c r="AE31" i="1"/>
  <c r="AD31" i="1"/>
  <c r="R31" i="1"/>
  <c r="Q31" i="1"/>
  <c r="AE30" i="1"/>
  <c r="AD30" i="1"/>
  <c r="R30" i="1"/>
  <c r="Q30" i="1"/>
  <c r="AE29" i="1"/>
  <c r="AD29" i="1"/>
  <c r="R29" i="1"/>
  <c r="Q29" i="1"/>
  <c r="AE28" i="1"/>
  <c r="AD28" i="1"/>
  <c r="R28" i="1"/>
  <c r="Q28" i="1"/>
  <c r="AE27" i="1"/>
  <c r="AD27" i="1"/>
  <c r="R27" i="1"/>
  <c r="Q27" i="1"/>
  <c r="AE26" i="1"/>
  <c r="AD26" i="1"/>
  <c r="R26" i="1"/>
  <c r="Q26" i="1"/>
  <c r="AE25" i="1"/>
  <c r="AD25" i="1"/>
  <c r="R25" i="1"/>
  <c r="Q25" i="1"/>
  <c r="AE24" i="1"/>
  <c r="AD24" i="1"/>
  <c r="R24" i="1"/>
  <c r="Q24" i="1"/>
  <c r="AE23" i="1"/>
  <c r="AD23" i="1"/>
  <c r="R23" i="1"/>
  <c r="Q23" i="1"/>
  <c r="AE22" i="1"/>
  <c r="AD22" i="1"/>
  <c r="R22" i="1"/>
  <c r="Q22" i="1"/>
  <c r="AE21" i="1"/>
  <c r="AD21" i="1"/>
  <c r="R21" i="1"/>
  <c r="Q21" i="1"/>
  <c r="AE20" i="1"/>
  <c r="AD20" i="1"/>
  <c r="R20" i="1"/>
  <c r="Q20" i="1"/>
  <c r="AE19" i="1"/>
  <c r="AD19" i="1"/>
  <c r="R19" i="1"/>
  <c r="Q19" i="1"/>
  <c r="AE18" i="1"/>
  <c r="AD18" i="1"/>
  <c r="R18" i="1"/>
  <c r="Q18" i="1"/>
  <c r="AE17" i="1"/>
  <c r="AD17" i="1"/>
  <c r="R17" i="1"/>
  <c r="Q17" i="1"/>
  <c r="AE16" i="1"/>
  <c r="AD16" i="1"/>
  <c r="R16" i="1"/>
  <c r="Q16" i="1"/>
  <c r="AE15" i="1"/>
  <c r="AD15" i="1"/>
  <c r="R15" i="1"/>
  <c r="Q15" i="1"/>
  <c r="AE14" i="1"/>
  <c r="AD14" i="1"/>
  <c r="R14" i="1"/>
  <c r="Q14" i="1"/>
  <c r="AE13" i="1"/>
  <c r="AD13" i="1"/>
  <c r="R13" i="1"/>
  <c r="Q13" i="1"/>
  <c r="AE12" i="1"/>
  <c r="AD12" i="1"/>
  <c r="R12" i="1"/>
  <c r="Q12" i="1"/>
  <c r="AE11" i="1"/>
  <c r="AD11" i="1"/>
  <c r="R11" i="1"/>
  <c r="Q11" i="1"/>
  <c r="AE10" i="1"/>
  <c r="AD10" i="1"/>
  <c r="R10" i="1"/>
  <c r="Q10" i="1"/>
  <c r="AE9" i="1"/>
  <c r="AD9" i="1"/>
  <c r="R9" i="1"/>
  <c r="Q9" i="1"/>
  <c r="AE8" i="1"/>
  <c r="AD8" i="1"/>
  <c r="R8" i="1"/>
  <c r="Q8" i="1"/>
  <c r="AE7" i="1"/>
  <c r="AD7" i="1"/>
  <c r="R7" i="1"/>
  <c r="Q7" i="1"/>
  <c r="AE6" i="1"/>
  <c r="AD6" i="1"/>
  <c r="R6" i="1"/>
  <c r="Q6" i="1"/>
  <c r="AE5" i="1"/>
  <c r="AD5" i="1"/>
  <c r="R5" i="1"/>
  <c r="Q5" i="1"/>
  <c r="AE4" i="1"/>
  <c r="AD4" i="1"/>
  <c r="R4" i="1"/>
  <c r="Q4" i="1"/>
  <c r="AE3" i="1"/>
  <c r="AD3" i="1"/>
  <c r="R3" i="1"/>
  <c r="Q3" i="1"/>
  <c r="AE2" i="1"/>
  <c r="AD2" i="1"/>
  <c r="R2" i="1"/>
  <c r="Q2" i="1"/>
  <c r="AO544" i="3" l="1"/>
  <c r="AM55" i="2"/>
  <c r="AO56" i="3"/>
  <c r="AO174" i="3"/>
  <c r="AI188" i="3"/>
  <c r="AO182" i="3"/>
  <c r="AO338" i="3"/>
  <c r="AI352" i="3"/>
  <c r="AO346" i="3"/>
  <c r="AO586" i="3"/>
  <c r="AM633" i="3"/>
  <c r="AJ639" i="3"/>
  <c r="AM8" i="2"/>
  <c r="AM9" i="2"/>
  <c r="AO136" i="2"/>
  <c r="AO344" i="2"/>
  <c r="AM465" i="2"/>
  <c r="AM468" i="2"/>
  <c r="AO628" i="2"/>
  <c r="AO629" i="2"/>
  <c r="AO957" i="2"/>
  <c r="AO49" i="3"/>
  <c r="AO57" i="3"/>
  <c r="AO136" i="3"/>
  <c r="AO175" i="3"/>
  <c r="AO254" i="3"/>
  <c r="AO262" i="3"/>
  <c r="AO300" i="3"/>
  <c r="AO339" i="3"/>
  <c r="AO428" i="3"/>
  <c r="AO468" i="3"/>
  <c r="AO506" i="3"/>
  <c r="AO551" i="3"/>
  <c r="AO587" i="3"/>
  <c r="AO592" i="3"/>
  <c r="AO666" i="3"/>
  <c r="AI680" i="3"/>
  <c r="AO674" i="3"/>
  <c r="AM141" i="3"/>
  <c r="AJ147" i="3"/>
  <c r="AO384" i="3"/>
  <c r="AO460" i="3"/>
  <c r="AO712" i="3"/>
  <c r="AM175" i="2"/>
  <c r="AM346" i="2"/>
  <c r="AH352" i="2"/>
  <c r="AO750" i="2"/>
  <c r="AM16" i="3"/>
  <c r="AI147" i="3"/>
  <c r="AI311" i="3"/>
  <c r="AM626" i="3"/>
  <c r="AO17" i="2"/>
  <c r="AO94" i="2"/>
  <c r="AO96" i="2"/>
  <c r="AM215" i="2"/>
  <c r="AM217" i="2"/>
  <c r="AM218" i="2"/>
  <c r="AM222" i="2"/>
  <c r="AM584" i="2"/>
  <c r="AO586" i="2"/>
  <c r="AO829" i="2"/>
  <c r="AO830" i="2"/>
  <c r="AM1166" i="2"/>
  <c r="AO1405" i="2"/>
  <c r="AO1409" i="2"/>
  <c r="AO8" i="3"/>
  <c r="AO11" i="3"/>
  <c r="AO91" i="3"/>
  <c r="AO96" i="3"/>
  <c r="AO99" i="3"/>
  <c r="AM131" i="3"/>
  <c r="AM139" i="3"/>
  <c r="AM182" i="3"/>
  <c r="AO214" i="3"/>
  <c r="AO217" i="3"/>
  <c r="AM222" i="3"/>
  <c r="AM257" i="3"/>
  <c r="AM295" i="3"/>
  <c r="AM303" i="3"/>
  <c r="AM346" i="3"/>
  <c r="AO378" i="3"/>
  <c r="AO381" i="3"/>
  <c r="AO419" i="3"/>
  <c r="AM424" i="3"/>
  <c r="AO426" i="3"/>
  <c r="AM501" i="3"/>
  <c r="AM509" i="3"/>
  <c r="AM546" i="3"/>
  <c r="AO548" i="3"/>
  <c r="AO629" i="3"/>
  <c r="AI639" i="3"/>
  <c r="AM669" i="3"/>
  <c r="AM706" i="3"/>
  <c r="AO708" i="3"/>
  <c r="AM714" i="3"/>
  <c r="AO172" i="2"/>
  <c r="AO264" i="2"/>
  <c r="AI24" i="3"/>
  <c r="AO18" i="3"/>
  <c r="AM223" i="2"/>
  <c r="AM256" i="2"/>
  <c r="AO260" i="2"/>
  <c r="AO262" i="2"/>
  <c r="AO263" i="2"/>
  <c r="AO667" i="2"/>
  <c r="AO787" i="2"/>
  <c r="AM13" i="3"/>
  <c r="AM50" i="3"/>
  <c r="AO52" i="3"/>
  <c r="AM58" i="3"/>
  <c r="AM93" i="3"/>
  <c r="AM176" i="3"/>
  <c r="AO178" i="3"/>
  <c r="AM219" i="3"/>
  <c r="AM340" i="3"/>
  <c r="AO342" i="3"/>
  <c r="AM386" i="3"/>
  <c r="AM421" i="3"/>
  <c r="AM462" i="3"/>
  <c r="AO464" i="3"/>
  <c r="AO582" i="3"/>
  <c r="AM588" i="3"/>
  <c r="AO590" i="3"/>
  <c r="AM623" i="3"/>
  <c r="AM631" i="3"/>
  <c r="AM674" i="3"/>
  <c r="AO715" i="3"/>
  <c r="AM305" i="3"/>
  <c r="AJ311" i="3"/>
  <c r="AM49" i="2"/>
  <c r="AM379" i="2"/>
  <c r="AM381" i="2"/>
  <c r="AO997" i="2"/>
  <c r="AO1369" i="2"/>
  <c r="AM18" i="3"/>
  <c r="AO53" i="3"/>
  <c r="AO132" i="3"/>
  <c r="AO140" i="3"/>
  <c r="AO179" i="3"/>
  <c r="AO223" i="3"/>
  <c r="AO258" i="3"/>
  <c r="AO296" i="3"/>
  <c r="AO304" i="3"/>
  <c r="AO343" i="3"/>
  <c r="AO465" i="3"/>
  <c r="AO502" i="3"/>
  <c r="AI516" i="3"/>
  <c r="AO510" i="3"/>
  <c r="AM543" i="3"/>
  <c r="AM551" i="3"/>
  <c r="AO583" i="3"/>
  <c r="AO591" i="3"/>
  <c r="AO670" i="3"/>
  <c r="AM711" i="3"/>
  <c r="AM96" i="2"/>
  <c r="AM99" i="2"/>
  <c r="AO337" i="2"/>
  <c r="AM384" i="2"/>
  <c r="AM385" i="2"/>
  <c r="AO386" i="2"/>
  <c r="AM500" i="2"/>
  <c r="AM542" i="2"/>
  <c r="AM550" i="2"/>
  <c r="AO589" i="2"/>
  <c r="AM630" i="2"/>
  <c r="AM633" i="2"/>
  <c r="AO670" i="2"/>
  <c r="AM672" i="2"/>
  <c r="AM1075" i="2"/>
  <c r="AM1079" i="2"/>
  <c r="AM1124" i="2"/>
  <c r="AM1402" i="2"/>
  <c r="AO461" i="2"/>
  <c r="AO463" i="2"/>
  <c r="AM506" i="2"/>
  <c r="AO835" i="2"/>
  <c r="AM836" i="2"/>
  <c r="AO1158" i="2"/>
  <c r="AM1362" i="2"/>
  <c r="AM1368" i="2"/>
  <c r="AM667" i="2"/>
  <c r="AO755" i="2"/>
  <c r="AO1034" i="2"/>
  <c r="AO1038" i="2"/>
  <c r="AO1041" i="2"/>
  <c r="AO1198" i="2"/>
  <c r="AM1207" i="2"/>
  <c r="AM1329" i="2"/>
  <c r="AM1330" i="2"/>
  <c r="AO1361" i="2"/>
  <c r="AM1448" i="2"/>
  <c r="AM419" i="2"/>
  <c r="AM421" i="2"/>
  <c r="AM422" i="2"/>
  <c r="AM423" i="2"/>
  <c r="AM623" i="2"/>
  <c r="AM624" i="2"/>
  <c r="AM625" i="2"/>
  <c r="AM627" i="2"/>
  <c r="AM669" i="2"/>
  <c r="AM670" i="2"/>
  <c r="AM707" i="2"/>
  <c r="AM752" i="2"/>
  <c r="AO754" i="2"/>
  <c r="AO792" i="2"/>
  <c r="AO793" i="2"/>
  <c r="AM794" i="2"/>
  <c r="AM992" i="2"/>
  <c r="AM1033" i="2"/>
  <c r="AM1034" i="2"/>
  <c r="AM1115" i="2"/>
  <c r="AO1116" i="2"/>
  <c r="AM1118" i="2"/>
  <c r="AM1119" i="2"/>
  <c r="AO1120" i="2"/>
  <c r="AO1163" i="2"/>
  <c r="AM1279" i="2"/>
  <c r="AO1281" i="2"/>
  <c r="AM1282" i="2"/>
  <c r="AM1286" i="2"/>
  <c r="AM1288" i="2"/>
  <c r="AM1326" i="2"/>
  <c r="AM213" i="2"/>
  <c r="AO214" i="2"/>
  <c r="AM386" i="2"/>
  <c r="AO459" i="2"/>
  <c r="AO708" i="2"/>
  <c r="AO709" i="2"/>
  <c r="AM714" i="2"/>
  <c r="AJ803" i="2"/>
  <c r="AM797" i="2"/>
  <c r="AO1037" i="2"/>
  <c r="AO1407" i="2"/>
  <c r="AO92" i="2"/>
  <c r="AO57" i="2"/>
  <c r="AM57" i="2"/>
  <c r="AO911" i="2"/>
  <c r="AM995" i="2"/>
  <c r="AO999" i="2"/>
  <c r="AO134" i="2"/>
  <c r="AM420" i="2"/>
  <c r="AO420" i="2"/>
  <c r="AO545" i="2"/>
  <c r="AO961" i="2"/>
  <c r="AO1241" i="2"/>
  <c r="AO1365" i="2"/>
  <c r="AM1369" i="2"/>
  <c r="AO56" i="2"/>
  <c r="AO217" i="2"/>
  <c r="AO54" i="2"/>
  <c r="AO543" i="2"/>
  <c r="AM746" i="2"/>
  <c r="AO746" i="2"/>
  <c r="AO138" i="2"/>
  <c r="AO298" i="2"/>
  <c r="AO500" i="2"/>
  <c r="AO501" i="2"/>
  <c r="AM502" i="2"/>
  <c r="AM585" i="2"/>
  <c r="AM586" i="2"/>
  <c r="AO625" i="2"/>
  <c r="AO747" i="2"/>
  <c r="AO832" i="2"/>
  <c r="AO869" i="2"/>
  <c r="AM920" i="2"/>
  <c r="AO1074" i="2"/>
  <c r="AM1074" i="2"/>
  <c r="AO1201" i="2"/>
  <c r="AO1239" i="2"/>
  <c r="AO1289" i="2"/>
  <c r="AO1445" i="2"/>
  <c r="AO1450" i="2"/>
  <c r="AO1033" i="2"/>
  <c r="AO50" i="2"/>
  <c r="AO137" i="2"/>
  <c r="AM137" i="2"/>
  <c r="AO1242" i="2"/>
  <c r="AM1242" i="2"/>
  <c r="AM133" i="2"/>
  <c r="AM914" i="2"/>
  <c r="AO10" i="2"/>
  <c r="AO16" i="2"/>
  <c r="AM18" i="2"/>
  <c r="AH24" i="2"/>
  <c r="AO58" i="2"/>
  <c r="AO100" i="2"/>
  <c r="AO141" i="2"/>
  <c r="AO180" i="2"/>
  <c r="AO218" i="2"/>
  <c r="AO302" i="2"/>
  <c r="AM378" i="2"/>
  <c r="AM469" i="2"/>
  <c r="AO504" i="2"/>
  <c r="AO507" i="2"/>
  <c r="AM549" i="2"/>
  <c r="AM590" i="2"/>
  <c r="AO590" i="2"/>
  <c r="AO671" i="2"/>
  <c r="AM673" i="2"/>
  <c r="AM674" i="2"/>
  <c r="AM708" i="2"/>
  <c r="AH844" i="2"/>
  <c r="AM838" i="2"/>
  <c r="AO1165" i="2"/>
  <c r="AH1336" i="2"/>
  <c r="AM1449" i="2"/>
  <c r="AO1449" i="2"/>
  <c r="AO587" i="2"/>
  <c r="AM587" i="2"/>
  <c r="AO1280" i="2"/>
  <c r="AM1280" i="2"/>
  <c r="AO18" i="2"/>
  <c r="AM547" i="2"/>
  <c r="AO547" i="2"/>
  <c r="AO712" i="2"/>
  <c r="AO796" i="2"/>
  <c r="AO216" i="2"/>
  <c r="AO1370" i="2"/>
  <c r="AO14" i="2"/>
  <c r="AO95" i="2"/>
  <c r="AM95" i="2"/>
  <c r="AO382" i="2"/>
  <c r="AM382" i="2"/>
  <c r="AO469" i="2"/>
  <c r="AO715" i="2"/>
  <c r="AO833" i="2"/>
  <c r="AO834" i="2"/>
  <c r="AO837" i="2"/>
  <c r="AO838" i="2"/>
  <c r="AO1036" i="2"/>
  <c r="AO1040" i="2"/>
  <c r="AM1040" i="2"/>
  <c r="AM1158" i="2"/>
  <c r="AO1406" i="2"/>
  <c r="AO1410" i="2"/>
  <c r="AM1410" i="2"/>
  <c r="AO1448" i="2"/>
  <c r="AO11" i="2"/>
  <c r="AM12" i="2"/>
  <c r="AO13" i="2"/>
  <c r="AO51" i="2"/>
  <c r="AM52" i="2"/>
  <c r="AM53" i="2"/>
  <c r="AM90" i="2"/>
  <c r="AM91" i="2"/>
  <c r="AO132" i="2"/>
  <c r="AM135" i="2"/>
  <c r="AM141" i="2"/>
  <c r="AO176" i="2"/>
  <c r="AM178" i="2"/>
  <c r="AM179" i="2"/>
  <c r="AO181" i="2"/>
  <c r="AM182" i="2"/>
  <c r="AM296" i="2"/>
  <c r="AM297" i="2"/>
  <c r="AO299" i="2"/>
  <c r="AM300" i="2"/>
  <c r="AO380" i="2"/>
  <c r="AO381" i="2"/>
  <c r="AO466" i="2"/>
  <c r="AO505" i="2"/>
  <c r="AM507" i="2"/>
  <c r="AM543" i="2"/>
  <c r="AO584" i="2"/>
  <c r="AO585" i="2"/>
  <c r="AO632" i="2"/>
  <c r="AM668" i="2"/>
  <c r="AM706" i="2"/>
  <c r="AM711" i="2"/>
  <c r="AM712" i="2"/>
  <c r="AO788" i="2"/>
  <c r="AM790" i="2"/>
  <c r="AM795" i="2"/>
  <c r="AM796" i="2"/>
  <c r="AM833" i="2"/>
  <c r="AM834" i="2"/>
  <c r="AO836" i="2"/>
  <c r="AM1001" i="2"/>
  <c r="AO1002" i="2"/>
  <c r="AO1083" i="2"/>
  <c r="AO1197" i="2"/>
  <c r="AM1248" i="2"/>
  <c r="AO1327" i="2"/>
  <c r="AO1329" i="2"/>
  <c r="AO1330" i="2"/>
  <c r="AM1361" i="2"/>
  <c r="AO1362" i="2"/>
  <c r="AM1363" i="2"/>
  <c r="AM1366" i="2"/>
  <c r="AM1367" i="2"/>
  <c r="AO1368" i="2"/>
  <c r="AO1402" i="2"/>
  <c r="AO1446" i="2"/>
  <c r="AM97" i="2"/>
  <c r="AM139" i="2"/>
  <c r="AM220" i="2"/>
  <c r="AM221" i="2"/>
  <c r="AO254" i="2"/>
  <c r="AO255" i="2"/>
  <c r="AO336" i="2"/>
  <c r="AM418" i="2"/>
  <c r="AM460" i="2"/>
  <c r="AO508" i="2"/>
  <c r="AO509" i="2"/>
  <c r="AM510" i="2"/>
  <c r="AO544" i="2"/>
  <c r="AM546" i="2"/>
  <c r="AM588" i="2"/>
  <c r="AM628" i="2"/>
  <c r="AM665" i="2"/>
  <c r="AM666" i="2"/>
  <c r="AO749" i="2"/>
  <c r="AM787" i="2"/>
  <c r="AM873" i="2"/>
  <c r="AM875" i="2"/>
  <c r="AM876" i="2"/>
  <c r="AO878" i="2"/>
  <c r="AM879" i="2"/>
  <c r="AO913" i="2"/>
  <c r="AM916" i="2"/>
  <c r="AM917" i="2"/>
  <c r="AO918" i="2"/>
  <c r="AM953" i="2"/>
  <c r="AO954" i="2"/>
  <c r="AM955" i="2"/>
  <c r="AO956" i="2"/>
  <c r="AM1076" i="2"/>
  <c r="AM1077" i="2"/>
  <c r="AO1078" i="2"/>
  <c r="AO1118" i="2"/>
  <c r="AO1157" i="2"/>
  <c r="AO1205" i="2"/>
  <c r="AO1206" i="2"/>
  <c r="AM1240" i="2"/>
  <c r="AO1245" i="2"/>
  <c r="AM1281" i="2"/>
  <c r="AO1282" i="2"/>
  <c r="AM1283" i="2"/>
  <c r="AM1287" i="2"/>
  <c r="AO1288" i="2"/>
  <c r="AM1408" i="2"/>
  <c r="AO98" i="2"/>
  <c r="AO140" i="2"/>
  <c r="AO173" i="2"/>
  <c r="AM174" i="2"/>
  <c r="AM259" i="2"/>
  <c r="AO261" i="2"/>
  <c r="AO340" i="2"/>
  <c r="AM377" i="2"/>
  <c r="AM387" i="2"/>
  <c r="AM425" i="2"/>
  <c r="AM466" i="2"/>
  <c r="AM467" i="2"/>
  <c r="AM582" i="2"/>
  <c r="AO592" i="2"/>
  <c r="AO624" i="2"/>
  <c r="AM626" i="2"/>
  <c r="AM631" i="2"/>
  <c r="AM632" i="2"/>
  <c r="AM748" i="2"/>
  <c r="AO751" i="2"/>
  <c r="AM753" i="2"/>
  <c r="AM754" i="2"/>
  <c r="AM788" i="2"/>
  <c r="AO917" i="2"/>
  <c r="AM958" i="2"/>
  <c r="AM959" i="2"/>
  <c r="AO960" i="2"/>
  <c r="AM993" i="2"/>
  <c r="AO994" i="2"/>
  <c r="AO1042" i="2"/>
  <c r="AM1043" i="2"/>
  <c r="AO1075" i="2"/>
  <c r="AO1077" i="2"/>
  <c r="AM1081" i="2"/>
  <c r="AO1082" i="2"/>
  <c r="AO1117" i="2"/>
  <c r="AM1121" i="2"/>
  <c r="AO1122" i="2"/>
  <c r="AM1123" i="2"/>
  <c r="AO1124" i="2"/>
  <c r="AM1161" i="2"/>
  <c r="AO1162" i="2"/>
  <c r="AO1247" i="2"/>
  <c r="AO1286" i="2"/>
  <c r="AO1321" i="2"/>
  <c r="AO1322" i="2"/>
  <c r="AM1324" i="2"/>
  <c r="AO345" i="2"/>
  <c r="AO421" i="2"/>
  <c r="AO465" i="2"/>
  <c r="AO548" i="2"/>
  <c r="AO631" i="2"/>
  <c r="AO705" i="2"/>
  <c r="AO753" i="2"/>
  <c r="AO789" i="2"/>
  <c r="AO828" i="2"/>
  <c r="AO877" i="2"/>
  <c r="AO915" i="2"/>
  <c r="AO919" i="2"/>
  <c r="AO958" i="2"/>
  <c r="AO993" i="2"/>
  <c r="AO998" i="2"/>
  <c r="AO1079" i="2"/>
  <c r="AO1081" i="2"/>
  <c r="AO1159" i="2"/>
  <c r="AO1161" i="2"/>
  <c r="AO1166" i="2"/>
  <c r="AO1200" i="2"/>
  <c r="AO1285" i="2"/>
  <c r="AO1323" i="2"/>
  <c r="AO1325" i="2"/>
  <c r="AO1326" i="2"/>
  <c r="AO9" i="2"/>
  <c r="AO49" i="2"/>
  <c r="AO257" i="2"/>
  <c r="AM424" i="2"/>
  <c r="AO424" i="2"/>
  <c r="AO756" i="2"/>
  <c r="AI762" i="2"/>
  <c r="AO1364" i="2"/>
  <c r="AM1364" i="2"/>
  <c r="AO1444" i="2"/>
  <c r="AM1444" i="2"/>
  <c r="AO12" i="2"/>
  <c r="AO52" i="2"/>
  <c r="AO90" i="2"/>
  <c r="AO178" i="2"/>
  <c r="AO179" i="2"/>
  <c r="AM258" i="2"/>
  <c r="AO296" i="2"/>
  <c r="AO297" i="2"/>
  <c r="AO304" i="2"/>
  <c r="AO305" i="2"/>
  <c r="AO342" i="2"/>
  <c r="AO343" i="2"/>
  <c r="AO583" i="2"/>
  <c r="AO1202" i="2"/>
  <c r="AO1204" i="2"/>
  <c r="AM1204" i="2"/>
  <c r="AI65" i="2"/>
  <c r="AO59" i="2"/>
  <c r="AO97" i="2"/>
  <c r="AM98" i="2"/>
  <c r="AO135" i="2"/>
  <c r="AM136" i="2"/>
  <c r="AO219" i="2"/>
  <c r="AO258" i="2"/>
  <c r="AO259" i="2"/>
  <c r="AM264" i="2"/>
  <c r="AO383" i="2"/>
  <c r="AO503" i="2"/>
  <c r="AO665" i="2"/>
  <c r="AO748" i="2"/>
  <c r="AO791" i="2"/>
  <c r="AM1156" i="2"/>
  <c r="AM1371" i="2"/>
  <c r="AH1377" i="2"/>
  <c r="AM13" i="2"/>
  <c r="AO213" i="2"/>
  <c r="AO220" i="2"/>
  <c r="AM257" i="2"/>
  <c r="AM305" i="2"/>
  <c r="AO384" i="2"/>
  <c r="AH1049" i="2"/>
  <c r="AH1090" i="2"/>
  <c r="AM1084" i="2"/>
  <c r="AM1116" i="2"/>
  <c r="AO1284" i="2"/>
  <c r="AM1284" i="2"/>
  <c r="AH1418" i="2"/>
  <c r="AM1412" i="2"/>
  <c r="AO15" i="2"/>
  <c r="AM16" i="2"/>
  <c r="AO53" i="2"/>
  <c r="AO55" i="2"/>
  <c r="AM56" i="2"/>
  <c r="AM59" i="2"/>
  <c r="AO91" i="2"/>
  <c r="AO93" i="2"/>
  <c r="AM94" i="2"/>
  <c r="AO131" i="2"/>
  <c r="AM132" i="2"/>
  <c r="AM172" i="2"/>
  <c r="AO174" i="2"/>
  <c r="AO175" i="2"/>
  <c r="AM180" i="2"/>
  <c r="AO182" i="2"/>
  <c r="AI188" i="2"/>
  <c r="AM254" i="2"/>
  <c r="AM298" i="2"/>
  <c r="AO300" i="2"/>
  <c r="AO301" i="2"/>
  <c r="AM336" i="2"/>
  <c r="AO338" i="2"/>
  <c r="AO339" i="2"/>
  <c r="AO346" i="2"/>
  <c r="AI352" i="2"/>
  <c r="AO418" i="2"/>
  <c r="AO419" i="2"/>
  <c r="AM427" i="2"/>
  <c r="AM459" i="2"/>
  <c r="AO588" i="2"/>
  <c r="AO623" i="2"/>
  <c r="AO669" i="2"/>
  <c r="AO795" i="2"/>
  <c r="AH885" i="2"/>
  <c r="AM952" i="2"/>
  <c r="AM1120" i="2"/>
  <c r="AM1164" i="2"/>
  <c r="AM1243" i="2"/>
  <c r="AO1243" i="2"/>
  <c r="AM134" i="2"/>
  <c r="AO1403" i="2"/>
  <c r="AM1403" i="2"/>
  <c r="AO1452" i="2"/>
  <c r="AM1452" i="2"/>
  <c r="AO8" i="2"/>
  <c r="AO221" i="2"/>
  <c r="AO377" i="2"/>
  <c r="AO425" i="2"/>
  <c r="AM828" i="2"/>
  <c r="AM14" i="2"/>
  <c r="AM92" i="2"/>
  <c r="AO215" i="2"/>
  <c r="AH229" i="2"/>
  <c r="AO223" i="2"/>
  <c r="AM260" i="2"/>
  <c r="AO379" i="2"/>
  <c r="AH393" i="2"/>
  <c r="AO387" i="2"/>
  <c r="AO591" i="2"/>
  <c r="AM915" i="2"/>
  <c r="AO1411" i="2"/>
  <c r="AM1411" i="2"/>
  <c r="AM428" i="2"/>
  <c r="AH434" i="2"/>
  <c r="AO385" i="2"/>
  <c r="AO831" i="2"/>
  <c r="AM831" i="2"/>
  <c r="AM54" i="2"/>
  <c r="AO139" i="2"/>
  <c r="AM140" i="2"/>
  <c r="AM173" i="2"/>
  <c r="AO177" i="2"/>
  <c r="AM181" i="2"/>
  <c r="AM216" i="2"/>
  <c r="AO295" i="2"/>
  <c r="AM299" i="2"/>
  <c r="AO303" i="2"/>
  <c r="AM337" i="2"/>
  <c r="AO341" i="2"/>
  <c r="AM345" i="2"/>
  <c r="AM380" i="2"/>
  <c r="AO422" i="2"/>
  <c r="AO423" i="2"/>
  <c r="AO428" i="2"/>
  <c r="AO467" i="2"/>
  <c r="AM551" i="2"/>
  <c r="AH557" i="2"/>
  <c r="AO673" i="2"/>
  <c r="AK680" i="2"/>
  <c r="AO674" i="2"/>
  <c r="AM835" i="2"/>
  <c r="AM1036" i="2"/>
  <c r="AO462" i="2"/>
  <c r="AO464" i="2"/>
  <c r="AO542" i="2"/>
  <c r="AO550" i="2"/>
  <c r="AO633" i="2"/>
  <c r="AO668" i="2"/>
  <c r="AO794" i="2"/>
  <c r="AM829" i="2"/>
  <c r="AM837" i="2"/>
  <c r="AO875" i="2"/>
  <c r="AO876" i="2"/>
  <c r="AO955" i="2"/>
  <c r="AM961" i="2"/>
  <c r="AM994" i="2"/>
  <c r="AO996" i="2"/>
  <c r="AM1002" i="2"/>
  <c r="AO1035" i="2"/>
  <c r="AO1043" i="2"/>
  <c r="AI1049" i="2"/>
  <c r="AO1115" i="2"/>
  <c r="AO1123" i="2"/>
  <c r="AO1156" i="2"/>
  <c r="AM1157" i="2"/>
  <c r="AM1162" i="2"/>
  <c r="AO1164" i="2"/>
  <c r="AM1165" i="2"/>
  <c r="AO1203" i="2"/>
  <c r="AO1283" i="2"/>
  <c r="AM1289" i="2"/>
  <c r="AO1324" i="2"/>
  <c r="AM1325" i="2"/>
  <c r="AO1363" i="2"/>
  <c r="AO1371" i="2"/>
  <c r="AI1377" i="2"/>
  <c r="AO1443" i="2"/>
  <c r="AO1451" i="2"/>
  <c r="AO460" i="2"/>
  <c r="AO502" i="2"/>
  <c r="AO510" i="2"/>
  <c r="AO630" i="2"/>
  <c r="AO710" i="2"/>
  <c r="AM756" i="2"/>
  <c r="AJ762" i="2"/>
  <c r="AO916" i="2"/>
  <c r="AO1076" i="2"/>
  <c r="AO1244" i="2"/>
  <c r="AO1404" i="2"/>
  <c r="AO546" i="2"/>
  <c r="AM592" i="2"/>
  <c r="AJ598" i="2"/>
  <c r="AO664" i="2"/>
  <c r="AO672" i="2"/>
  <c r="AO790" i="2"/>
  <c r="AM869" i="2"/>
  <c r="AO871" i="2"/>
  <c r="AO872" i="2"/>
  <c r="AM877" i="2"/>
  <c r="AO879" i="2"/>
  <c r="AI885" i="2"/>
  <c r="AO951" i="2"/>
  <c r="AM957" i="2"/>
  <c r="AO959" i="2"/>
  <c r="AO992" i="2"/>
  <c r="AO1000" i="2"/>
  <c r="AM1037" i="2"/>
  <c r="AO1039" i="2"/>
  <c r="AM1117" i="2"/>
  <c r="AO1119" i="2"/>
  <c r="AM1125" i="2"/>
  <c r="AO1160" i="2"/>
  <c r="AM1197" i="2"/>
  <c r="AO1199" i="2"/>
  <c r="AO1207" i="2"/>
  <c r="AI1213" i="2"/>
  <c r="AO1279" i="2"/>
  <c r="AM1285" i="2"/>
  <c r="AO1287" i="2"/>
  <c r="AO1320" i="2"/>
  <c r="AO1328" i="2"/>
  <c r="AM1365" i="2"/>
  <c r="AO1367" i="2"/>
  <c r="AM1445" i="2"/>
  <c r="AO1447" i="2"/>
  <c r="AM1453" i="2"/>
  <c r="AO426" i="2"/>
  <c r="AM715" i="2"/>
  <c r="AH721" i="2"/>
  <c r="AO752" i="2"/>
  <c r="AO1125" i="2"/>
  <c r="AM1159" i="2"/>
  <c r="AM1327" i="2"/>
  <c r="AO1453" i="2"/>
  <c r="AO468" i="2"/>
  <c r="AO506" i="2"/>
  <c r="AO626" i="2"/>
  <c r="AO706" i="2"/>
  <c r="AO714" i="2"/>
  <c r="AM870" i="2"/>
  <c r="AO874" i="2"/>
  <c r="AM878" i="2"/>
  <c r="AM910" i="2"/>
  <c r="AO912" i="2"/>
  <c r="AM918" i="2"/>
  <c r="AM1078" i="2"/>
  <c r="AO1080" i="2"/>
  <c r="AM1238" i="2"/>
  <c r="AO1240" i="2"/>
  <c r="AM1246" i="2"/>
  <c r="AM1406" i="2"/>
  <c r="AO1408" i="2"/>
  <c r="AO920" i="2"/>
  <c r="AO1084" i="2"/>
  <c r="AO1248" i="2"/>
  <c r="AO1412" i="2"/>
  <c r="AO797" i="2"/>
</calcChain>
</file>

<file path=xl/sharedStrings.xml><?xml version="1.0" encoding="utf-8"?>
<sst xmlns="http://schemas.openxmlformats.org/spreadsheetml/2006/main" count="3209" uniqueCount="384">
  <si>
    <t>Pore Size (x1)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</si>
  <si>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</si>
  <si>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</si>
  <si>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</si>
  <si>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</si>
  <si>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</si>
  <si>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</si>
  <si>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</si>
  <si>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</si>
  <si>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</si>
  <si>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Avg x</t>
  </si>
  <si>
    <t>Std Dev</t>
  </si>
  <si>
    <t>wt% PPF</t>
  </si>
  <si>
    <t>Pressure (bar)</t>
  </si>
  <si>
    <t>Speed (mm/s)</t>
  </si>
  <si>
    <t>Spacing (mm)</t>
  </si>
  <si>
    <t>Scaffold #</t>
  </si>
  <si>
    <t>Layer #</t>
  </si>
  <si>
    <t>Fiber Size (x1)</t>
  </si>
  <si>
    <t>Layer</t>
  </si>
  <si>
    <t>Avg Fiber</t>
  </si>
  <si>
    <t>SD</t>
  </si>
  <si>
    <t>All</t>
  </si>
  <si>
    <t>Avg Pore</t>
  </si>
  <si>
    <t>Fiber spacing</t>
  </si>
  <si>
    <t>Experimental</t>
  </si>
  <si>
    <t>Speed tuning</t>
  </si>
  <si>
    <t>Machine Precision</t>
  </si>
  <si>
    <t>Material Accuracy</t>
  </si>
  <si>
    <r>
      <t xml:space="preserve">1.15 </t>
    </r>
    <r>
      <rPr>
        <u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0.09mm</t>
    </r>
  </si>
  <si>
    <r>
      <t xml:space="preserve">0.625 </t>
    </r>
    <r>
      <rPr>
        <u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 0.016um</t>
    </r>
  </si>
  <si>
    <t>No Data</t>
  </si>
  <si>
    <t>Solid</t>
  </si>
  <si>
    <t>Disconnected fibers throughout scaffold</t>
  </si>
  <si>
    <t>Failed scaffold setting</t>
  </si>
  <si>
    <t>No data / not interconnected</t>
  </si>
  <si>
    <t>No data, fibers beaded</t>
  </si>
  <si>
    <t>Fibers not connected</t>
  </si>
  <si>
    <t>Pores not connected</t>
  </si>
  <si>
    <t>No data - only 9 layers</t>
  </si>
  <si>
    <t>No data, didn't extrude</t>
  </si>
  <si>
    <t>No data, only 9 layers</t>
  </si>
  <si>
    <t>Didn't extrude</t>
  </si>
  <si>
    <t>No data, 9 layers only</t>
  </si>
  <si>
    <t>No data</t>
  </si>
  <si>
    <t>No data, 9 layers</t>
  </si>
  <si>
    <t>No data, syringe broke</t>
  </si>
  <si>
    <t>PPF</t>
  </si>
  <si>
    <t>P (bar)</t>
  </si>
  <si>
    <t>F (mm/s)</t>
  </si>
  <si>
    <t>s (mm)</t>
  </si>
  <si>
    <t>Machine precision</t>
  </si>
  <si>
    <t>Avg</t>
  </si>
  <si>
    <t>90:10 PPF:DEF</t>
  </si>
  <si>
    <t>Average</t>
  </si>
  <si>
    <t>85:15 PPF:DEF</t>
  </si>
  <si>
    <t>Material accuracy</t>
  </si>
  <si>
    <t>Label</t>
  </si>
  <si>
    <t>90:10 PPF:DEF, 2.5bar, 5mm/s, 1.2mm</t>
  </si>
  <si>
    <t>90:10 PPF:DEF, 2.5bar, 5mm/s, 1mm</t>
  </si>
  <si>
    <t>90:10 PPF:DEF, 2.5bar, 5mm/s, 0.8mm</t>
  </si>
  <si>
    <t>90:10 PPF:DEF, 3bar, 5mm/s, 1.2mm</t>
  </si>
  <si>
    <t>90:10 PPF:DEF, 3bar, 5mm/s, 1mm</t>
  </si>
  <si>
    <t>90:10 PPF:DEF, 3bar, 5mm/s, 0.8mm</t>
  </si>
  <si>
    <t>90:10 PPF:DEF, 3bar, 7.5mm/s, 1.2mm</t>
  </si>
  <si>
    <t>90:10 PPF:DEF, 3bar, 7.5mm/s, 1mm</t>
  </si>
  <si>
    <t>90:10 PPF:DEF, 3bar, 7.5mm/s, 0.8mm</t>
  </si>
  <si>
    <t>90:10 PPF:DEF, 3bar, 7.5mm/s, 0.7mm</t>
  </si>
  <si>
    <t>90:10 PPF:DEF, 3bar, 7.5mm/s, 0.6mm</t>
  </si>
  <si>
    <t>90:10 PPF:DEF, 3bar, 7.5mm/s, 0.5mm</t>
  </si>
  <si>
    <t>90:10 PPF:DEF, 4bar, 5mm/s, 1.2mm</t>
  </si>
  <si>
    <t>90:10 PPF:DEF, 4bar, 5mm/s, 1mm</t>
  </si>
  <si>
    <t>90:10 PPF:DEF, 4bar, 5mm/s, 0.8mm</t>
  </si>
  <si>
    <t>90:10 PPF:DEF, 4bar, 5mm/s, 0.6mm</t>
  </si>
  <si>
    <t>90:10 PPF:DEF, 4bar, 5mm/s, 0.5mm</t>
  </si>
  <si>
    <t>90:10 PPF:DEF, 4bar, 5mm/s, 0.4mm</t>
  </si>
  <si>
    <t>85:15 PPF:DEF, 2bar, 5mm/s, 1.2mm</t>
  </si>
  <si>
    <t>85:15 PPF:DEF, 2bar, 5mm/s, 1mm</t>
  </si>
  <si>
    <t>85:15 PPF:DEF, 2bar, 5mm/s, 0.8mm</t>
  </si>
  <si>
    <t>85:15 PPF:DEF, 2bar, 7.5mm/s, 1.2mm</t>
  </si>
  <si>
    <t>85:15 PPF:DEF, 2bar, 7.5mm/s, 1mm</t>
  </si>
  <si>
    <t>85:15 PPF:DEF, 2bar, 7.5mm/s, 0.8mm</t>
  </si>
  <si>
    <t>85:15 PPF:DEF, 2bar, 10mm/s, 1.2mm</t>
  </si>
  <si>
    <t>85:15 PPF:DEF, 2bar, 10mm/s, 1mm</t>
  </si>
  <si>
    <t>85:15 PPF:DEF, 2bar, 10mm/s, 0.8mm</t>
  </si>
  <si>
    <t>85:15 PPF:DEF, 2bar, 15mm/s, 1.2mm</t>
  </si>
  <si>
    <t>85:15 PPF:DEF, 2bar, 15mm/s, 1mm</t>
  </si>
  <si>
    <t>85:15 PPF:DEF, 2bar, 15mm/s, 0.8mm</t>
  </si>
  <si>
    <t>85:15 PPF:DEF, 2.5bar, 5mm/s, 1.2mm</t>
  </si>
  <si>
    <t>85:15 PPF:DEF, 2.5bar, 5mm/s, 1mm</t>
  </si>
  <si>
    <t>85:15 PPF:DEF, 2.5bar, 5mm/s, 0.8mm</t>
  </si>
  <si>
    <t>85:15 PPF:DEF, 2.5bar, 7.5mm/s, 1.2mm</t>
  </si>
  <si>
    <t>85:15 PPF:DEF, 2.5bar, 7.5mm/s, 1mm</t>
  </si>
  <si>
    <t>85:15 PPF:DEF, 2.5bar, 7.5mm/s, 0.8mm</t>
  </si>
  <si>
    <t>85:15 PPF:DEF, 2.5bar, 10mm/s, 1.2mm</t>
  </si>
  <si>
    <t>85:15 PPF:DEF, 2.5bar, 10mm/s, 1mm</t>
  </si>
  <si>
    <t>85:15 PPF:DEF, 2.5bar, 10mm/s, 0.8mm</t>
  </si>
  <si>
    <t>85:15 PPF:DEF, 2.5bar, 15mm/s, 1.2mm</t>
  </si>
  <si>
    <t>85:15 PPF:DEF, 2.5bar, 15mm/s, 1mm</t>
  </si>
  <si>
    <t>85:15 PPF:DEF, 2.5bar, 15mm/s, 0.8mm</t>
  </si>
  <si>
    <t>85:15 PPF:DEF, 2.5bar, 20mm/s, 1.2mm</t>
  </si>
  <si>
    <t>85:15 PPF:DEF, 2.5bar, 20mm/s, 1mm</t>
  </si>
  <si>
    <t>85:15 PPF:DEF, 2.5bar, 20mm/s, 0.8mm</t>
  </si>
  <si>
    <t>85:15 PPF:DEF, 3bar, 5mm/s, 1.2mm</t>
  </si>
  <si>
    <t>85:15 PPF:DEF, 3bar, 5mm/s, 1mm</t>
  </si>
  <si>
    <t>85:15 PPF:DEF, 3bar, 5mm/s, 0.8mm</t>
  </si>
  <si>
    <t>85:15 PPF:DEF, 3bar, 7.5mm/s, 1.2mm</t>
  </si>
  <si>
    <t>85:15 PPF:DEF, 3bar, 7.5mm/s, 1mm</t>
  </si>
  <si>
    <t>85:15 PPF:DEF, 3bar, 7.5mm/s, 0.8mm</t>
  </si>
  <si>
    <t>85:15 PPF:DEF, 3bar, 10mm/s, 1.2mm</t>
  </si>
  <si>
    <t>85:15 PPF:DEF, 3bar, 10mm/s, 1mm</t>
  </si>
  <si>
    <t>85:15 PPF:DEF, 3bar, 10mm/s, 0.8mm</t>
  </si>
  <si>
    <t>X - axis</t>
  </si>
  <si>
    <t>90:10 PPF:DEF, 2.5bar, 1.2mm</t>
  </si>
  <si>
    <t>90:10 PPF:DEF, 5mm/s, 1.2mm</t>
  </si>
  <si>
    <t>90:10 PPF:DEF, 2.5bar, 1mm</t>
  </si>
  <si>
    <t>90:10 PPF:DEF, 5mm/s, 1mm</t>
  </si>
  <si>
    <t>90:10 PPF:DEF, 2.5bar, 0.8mm</t>
  </si>
  <si>
    <t>90:10 PPF:DEF, 5mm/s, 0.8mm</t>
  </si>
  <si>
    <t>90:10 PPF:DEF, 3bar, 1.2mm</t>
  </si>
  <si>
    <t>90:10 PPF:DEF, 3bar, 1mm</t>
  </si>
  <si>
    <t>90:10 PPF:DEF, 3bar, 0.8mm</t>
  </si>
  <si>
    <t>90:10 PPF:DEF, 7.5mm/s, 1.2mm</t>
  </si>
  <si>
    <t>90:10 PPF:DEF, 7.5mm/s, 1mm</t>
  </si>
  <si>
    <t>90:10 PPF:DEF, 7.5mm/s, 0.8mm</t>
  </si>
  <si>
    <t>90:10 PPF:DEF, 3bar, 0.7mm</t>
  </si>
  <si>
    <t>90:10 PPF:DEF, 7.5mm/s, 0.7mm</t>
  </si>
  <si>
    <t>90:10 PPF:DEF, 3bar, 0.6mm</t>
  </si>
  <si>
    <t>90:10 PPF:DEF, 7.5mm/s, 0.6mm</t>
  </si>
  <si>
    <t>90:10 PPF:DEF, 3bar, 0.5mm</t>
  </si>
  <si>
    <t>90:10 PPF:DEF, 7.5mm/s, 0.5mm</t>
  </si>
  <si>
    <t>90:10 PPF:DEF, 4bar, 1.2mm</t>
  </si>
  <si>
    <t>90:10 PPF:DEF, 4bar, 1mm</t>
  </si>
  <si>
    <t>90:10 PPF:DEF, 4bar, 0.8mm</t>
  </si>
  <si>
    <t>90:10 PPF:DEF, 4bar, 0.6mm</t>
  </si>
  <si>
    <t>90:10 PPF:DEF, 5mm/s, 0.6mm</t>
  </si>
  <si>
    <t>90:10 PPF:DEF, 4bar, 0.5mm</t>
  </si>
  <si>
    <t>90:10 PPF:DEF, 5mm/s, 0.5mm</t>
  </si>
  <si>
    <t>90:10 PPF:DEF, 4bar, 0.4mm</t>
  </si>
  <si>
    <t>90:10 PPF:DEF, 5mm/s, 0.4mm</t>
  </si>
  <si>
    <t>85:15 PPF:DEF, 2bar, 1.2mm</t>
  </si>
  <si>
    <t>85:15 PPF:DEF, 5mm/s, 1.2mm</t>
  </si>
  <si>
    <t>85:15 PPF:DEF, 2bar, 1mm</t>
  </si>
  <si>
    <t>85:15 PPF:DEF, 5mm/s, 1mm</t>
  </si>
  <si>
    <t>85:15 PPF:DEF, 2bar, 0.8mm</t>
  </si>
  <si>
    <t>85:15 PPF:DEF, 5mm/s, 0.8mm</t>
  </si>
  <si>
    <t>85:15 PPF:DEF, 7.5mm/s, 1.2mm</t>
  </si>
  <si>
    <t>85:15 PPF:DEF, 7.5mm/s, 1mm</t>
  </si>
  <si>
    <t>85:15 PPF:DEF, 7.5mm/s, 0.8mm</t>
  </si>
  <si>
    <t>85:15 PPF:DEF, 10mm/s, 1.2mm</t>
  </si>
  <si>
    <t>85:15 PPF:DEF, 10mm/s, 1mm</t>
  </si>
  <si>
    <t>85:15 PPF:DEF, 10mm/s, 0.8mm</t>
  </si>
  <si>
    <t>85:15 PPF:DEF, 15mm/s, 1.2mm</t>
  </si>
  <si>
    <t>85:15 PPF:DEF, 15mm/s, 1mm</t>
  </si>
  <si>
    <t>85:15 PPF:DEF, 15mm/s, 0.8mm</t>
  </si>
  <si>
    <t>85:15 PPF:DEF, 2.5bar, 1.2mm</t>
  </si>
  <si>
    <t>85:15 PPF:DEF, 2.5bar, 1mm</t>
  </si>
  <si>
    <t>85:15 PPF:DEF, 2.5bar, 0.8mm</t>
  </si>
  <si>
    <t>85:15 PPF:DEF, 20mm/s, 1.2mm</t>
  </si>
  <si>
    <t>85:15 PPF:DEF, 20mm/s, 1mm</t>
  </si>
  <si>
    <t>85:15 PPF:DEF, 20mm/s, 0.8mm</t>
  </si>
  <si>
    <t>85:15 PPF:DEF, 3bar, 1.2mm</t>
  </si>
  <si>
    <t>85:15 PPF:DEF, 3bar, 1mm</t>
  </si>
  <si>
    <t>85:15 PPF:DEF, 3bar, 0.8mm</t>
  </si>
  <si>
    <t xml:space="preserve">PORE </t>
  </si>
  <si>
    <t>FIBER</t>
  </si>
  <si>
    <t>SPACING</t>
  </si>
  <si>
    <t>3, 5</t>
  </si>
  <si>
    <t>2, 5</t>
  </si>
  <si>
    <t>4, 5</t>
  </si>
  <si>
    <t>2.5, 5</t>
  </si>
  <si>
    <t>85:15 PPF</t>
  </si>
  <si>
    <t>90:10 PPF</t>
  </si>
  <si>
    <t>Pressure (Pa)</t>
  </si>
  <si>
    <t>V/deltaT (mm^3/s)</t>
  </si>
  <si>
    <t>V/deltaT (m^3/s)</t>
  </si>
  <si>
    <t>n (kg/m*s)</t>
  </si>
  <si>
    <t>pi</t>
  </si>
  <si>
    <t>d</t>
  </si>
  <si>
    <t>m</t>
  </si>
  <si>
    <t>L</t>
  </si>
  <si>
    <t>kg/m*s = Pa*s</t>
  </si>
  <si>
    <t>% PPF</t>
  </si>
  <si>
    <t>Fiber width</t>
  </si>
  <si>
    <t>2.5 bar</t>
  </si>
  <si>
    <t>3 bar</t>
  </si>
  <si>
    <t>3.5 bar</t>
  </si>
  <si>
    <t>4 bar</t>
  </si>
  <si>
    <t>5 mm/s</t>
  </si>
  <si>
    <t>6.25 mm/s</t>
  </si>
  <si>
    <t>7.5 mm/s</t>
  </si>
  <si>
    <t>8.75 mm/s</t>
  </si>
  <si>
    <t>85 PPF</t>
  </si>
  <si>
    <t>90 PPF</t>
  </si>
  <si>
    <t>10 mm/s</t>
  </si>
  <si>
    <t>85 PPF, 5 mm/s, 2.5 bar</t>
  </si>
  <si>
    <t>85 PPF, 6.25 mm/s, 2.5 bar</t>
  </si>
  <si>
    <t>85 PPF, 7.5 mm/s, 2.5 bar</t>
  </si>
  <si>
    <t>85 PPF, 8.75 mm/s, 2.5 bar</t>
  </si>
  <si>
    <t>85 PPF, 10 mm/s, 2.5 bar</t>
  </si>
  <si>
    <t>85 PPF, 5 mm/s, 3 bar</t>
  </si>
  <si>
    <t>85 PPF, 6.25 mm/s, 3 bar</t>
  </si>
  <si>
    <t>85 PPF, 7.5 mm/s, 3 bar</t>
  </si>
  <si>
    <t>85 PPF, 8.75 mm/s, 3 bar</t>
  </si>
  <si>
    <t>85 PPF, 10 mm/s, 3 bar</t>
  </si>
  <si>
    <t>85 PPF, 5 mm/s, 3.5 bar</t>
  </si>
  <si>
    <t>85 PPF, 6.25 mm/s, 3.5 bar</t>
  </si>
  <si>
    <t>85 PPF, 7.5 mm/s, 3.5 bar</t>
  </si>
  <si>
    <t>85 PPF, 8.75 mm/s, 3.5 bar</t>
  </si>
  <si>
    <t>85 PPF, 10 mm/s, 3.5 bar</t>
  </si>
  <si>
    <t>85 PPF, 5 mm/s, 4 bar</t>
  </si>
  <si>
    <t>85 PPF, 6.25 mm/s, 4 bar</t>
  </si>
  <si>
    <t>85 PPF, 7.5 mm/s, 4 bar</t>
  </si>
  <si>
    <t>85 PPF, 8.75 mm/s, 4 bar</t>
  </si>
  <si>
    <t>85 PPF, 10 mm/s, 4 bar</t>
  </si>
  <si>
    <t>90 PPF, 5 mm/s, 2.5 bar</t>
  </si>
  <si>
    <t>90 PPF, 6.25 mm/s, 2.5 bar</t>
  </si>
  <si>
    <t>90 PPF, 7.5 mm/s, 2.5 bar</t>
  </si>
  <si>
    <t>90 PPF, 8.75 mm/s, 2.5 bar</t>
  </si>
  <si>
    <t>90 PPF, 10 mm/s, 2.5 bar</t>
  </si>
  <si>
    <t>90 PPF, 5 mm/s, 3 bar</t>
  </si>
  <si>
    <t>90 PPF, 6.25 mm/s, 3 bar</t>
  </si>
  <si>
    <t>90 PPF, 7.5 mm/s, 3 bar</t>
  </si>
  <si>
    <t>90 PPF, 8.75 mm/s, 3 bar</t>
  </si>
  <si>
    <t>90 PPF, 10 mm/s, 3 bar</t>
  </si>
  <si>
    <t>90 PPF, 5 mm/s, 3.5 bar</t>
  </si>
  <si>
    <t>90 PPF, 6.25 mm/s, 3.5 bar</t>
  </si>
  <si>
    <t>90 PPF, 7.5 mm/s, 3.5 bar</t>
  </si>
  <si>
    <t>90 PPF, 8.75 mm/s, 3.5 bar</t>
  </si>
  <si>
    <t>90 PPF, 10 mm/s, 3.5 bar</t>
  </si>
  <si>
    <t>90 PPF, 5 mm/s, 4 bar</t>
  </si>
  <si>
    <t>90 PPF, 6.25 mm/s, 4 bar</t>
  </si>
  <si>
    <t>90 PPF, 7.5 mm/s, 4 bar</t>
  </si>
  <si>
    <t>90 PPF, 8.75 mm/s, 4 bar</t>
  </si>
  <si>
    <t>90 PPF, 10 mm/s, 4 bar</t>
  </si>
  <si>
    <t>Mean fiber</t>
  </si>
  <si>
    <t>Mean pore</t>
  </si>
  <si>
    <t>Mean spacing</t>
  </si>
  <si>
    <t>Linear pore</t>
  </si>
  <si>
    <t>Quadratic pore</t>
  </si>
  <si>
    <t>Quadratic fiber</t>
  </si>
  <si>
    <t>Linear fiber</t>
  </si>
  <si>
    <t>median</t>
  </si>
  <si>
    <t>q1</t>
  </si>
  <si>
    <t>min</t>
  </si>
  <si>
    <t>max</t>
  </si>
  <si>
    <t>q3</t>
  </si>
  <si>
    <t>statistic</t>
  </si>
  <si>
    <t>mean</t>
  </si>
  <si>
    <t>q1-min</t>
  </si>
  <si>
    <t>median-q1</t>
  </si>
  <si>
    <t>q3-median</t>
  </si>
  <si>
    <t>max-q3</t>
  </si>
  <si>
    <t>SD/ speed</t>
  </si>
  <si>
    <t>SD/speed</t>
  </si>
  <si>
    <t>SD/fiber</t>
  </si>
  <si>
    <t>SD/value</t>
  </si>
  <si>
    <t>value</t>
  </si>
  <si>
    <t>Actual fiber spacing</t>
  </si>
  <si>
    <t>Actual fiber diameter</t>
  </si>
  <si>
    <t>Pressure</t>
  </si>
  <si>
    <t>Speed</t>
  </si>
  <si>
    <t>Spacing</t>
  </si>
  <si>
    <t>Fiber SD</t>
  </si>
  <si>
    <t>Pore SD</t>
  </si>
  <si>
    <t>90, 3, 7.5</t>
  </si>
  <si>
    <t>Fiber</t>
  </si>
  <si>
    <t>3, 7.5</t>
  </si>
  <si>
    <t>Fiber spacing (actual)</t>
  </si>
  <si>
    <t>PORE</t>
  </si>
  <si>
    <t>4th Pore</t>
  </si>
  <si>
    <t>4th Fiber</t>
  </si>
  <si>
    <t>4th order pore</t>
  </si>
  <si>
    <t>4th order fiber</t>
  </si>
  <si>
    <t>Fiber (lin, step)</t>
  </si>
  <si>
    <t>Pore (lin, step)</t>
  </si>
  <si>
    <t>Pore (quad, step)</t>
  </si>
  <si>
    <t>Fiber (quad, step)</t>
  </si>
  <si>
    <t>Term*</t>
  </si>
  <si>
    <t>Constant term</t>
  </si>
  <si>
    <t>Constant estimate</t>
  </si>
  <si>
    <t>Pore - Linear</t>
  </si>
  <si>
    <t>Intercept</t>
  </si>
  <si>
    <t>a1</t>
  </si>
  <si>
    <t>s</t>
  </si>
  <si>
    <t>a2</t>
  </si>
  <si>
    <t>(F – F1)*(P – P1)</t>
  </si>
  <si>
    <t>a3</t>
  </si>
  <si>
    <t>W</t>
  </si>
  <si>
    <t>a4</t>
  </si>
  <si>
    <t>P</t>
  </si>
  <si>
    <t>a­5</t>
  </si>
  <si>
    <t>(F – F1)*(W – W1)</t>
  </si>
  <si>
    <t>a6</t>
  </si>
  <si>
    <t>F</t>
  </si>
  <si>
    <t>a7</t>
  </si>
  <si>
    <t>(s – s1)*(P – P1)</t>
  </si>
  <si>
    <t>a8</t>
  </si>
  <si>
    <t>(W – W1)*(P – P1)</t>
  </si>
  <si>
    <t>a9</t>
  </si>
  <si>
    <t>Fiber - Linear</t>
  </si>
  <si>
    <t>b1</t>
  </si>
  <si>
    <t>b2</t>
  </si>
  <si>
    <t>(F – F2)*(P – P2)</t>
  </si>
  <si>
    <t>b3</t>
  </si>
  <si>
    <t>b4</t>
  </si>
  <si>
    <t>b­5</t>
  </si>
  <si>
    <t>b6</t>
  </si>
  <si>
    <t>(W – W2)*(F – F2)</t>
  </si>
  <si>
    <t>b7</t>
  </si>
  <si>
    <t>(s – s2)*(P – P2)</t>
  </si>
  <si>
    <t>b8</t>
  </si>
  <si>
    <t>(s – s2)*(F – F2)</t>
  </si>
  <si>
    <t>b9</t>
  </si>
  <si>
    <t>b10</t>
  </si>
  <si>
    <t>Pore - Quadratic</t>
  </si>
  <si>
    <t>c1</t>
  </si>
  <si>
    <t>c2</t>
  </si>
  <si>
    <t>c3</t>
  </si>
  <si>
    <t>c4</t>
  </si>
  <si>
    <t>(P – P1)2</t>
  </si>
  <si>
    <t>c­5</t>
  </si>
  <si>
    <t>(P – P1)*(F – F1)</t>
  </si>
  <si>
    <t>c6</t>
  </si>
  <si>
    <t>c7</t>
  </si>
  <si>
    <t>c8</t>
  </si>
  <si>
    <t>c9</t>
  </si>
  <si>
    <t>(F – F1)2</t>
  </si>
  <si>
    <t>c10</t>
  </si>
  <si>
    <t>(s – s1)*(F – F1)</t>
  </si>
  <si>
    <t>c11</t>
  </si>
  <si>
    <t>Fiber - Quadratic</t>
  </si>
  <si>
    <t>d1</t>
  </si>
  <si>
    <t>d2</t>
  </si>
  <si>
    <t>d3</t>
  </si>
  <si>
    <t>(P – P2)2</t>
  </si>
  <si>
    <t>d4</t>
  </si>
  <si>
    <t>d­5</t>
  </si>
  <si>
    <t>d6</t>
  </si>
  <si>
    <t>(W – W­2)*(P – P2)</t>
  </si>
  <si>
    <t>d7</t>
  </si>
  <si>
    <t>(F – F2)2</t>
  </si>
  <si>
    <t>d8</t>
  </si>
  <si>
    <t>(s – s­2)*(P – P2)</t>
  </si>
  <si>
    <t>d9</t>
  </si>
  <si>
    <t>(s – s­2)*(F – F2)</t>
  </si>
  <si>
    <t>d10</t>
  </si>
  <si>
    <t>d11</t>
  </si>
  <si>
    <t>F1</t>
  </si>
  <si>
    <t>F2</t>
  </si>
  <si>
    <t>P1</t>
  </si>
  <si>
    <t>P2</t>
  </si>
  <si>
    <t>W1</t>
  </si>
  <si>
    <t>W2</t>
  </si>
  <si>
    <t>s1</t>
  </si>
  <si>
    <t>s2</t>
  </si>
  <si>
    <t>(W – W2)( P – P2)</t>
  </si>
  <si>
    <t>Stepwise models</t>
  </si>
  <si>
    <t>Predicts maximum extremes to some degree</t>
  </si>
  <si>
    <t>BEST</t>
  </si>
  <si>
    <t>BEST?</t>
  </si>
  <si>
    <t>Sum (lin, step)</t>
  </si>
  <si>
    <t>Sum (quad, step)</t>
  </si>
  <si>
    <t>Linear sum</t>
  </si>
  <si>
    <t>Quadratic sum</t>
  </si>
  <si>
    <t>Programmed spacing</t>
  </si>
  <si>
    <t>132-191</t>
  </si>
  <si>
    <t>n (kg/m*s) (Pressure drop)</t>
  </si>
  <si>
    <t>n (kg/m*s) (Pressure drop = P-Patm)</t>
  </si>
  <si>
    <t>n (kg/m*s) (Pressure drop = rho * g * L)</t>
  </si>
  <si>
    <t>Not significant</t>
  </si>
  <si>
    <t>P ~ 30 Pa due to gravity</t>
  </si>
  <si>
    <t>fiber height</t>
  </si>
  <si>
    <t>mm</t>
  </si>
  <si>
    <t>Circular fiber</t>
  </si>
  <si>
    <t>Elliptical fiber</t>
  </si>
  <si>
    <t>Avg Fiber width</t>
  </si>
  <si>
    <t>Pressure = applied pressure</t>
  </si>
  <si>
    <t>Pressure = pressure drop (Papp - Patm)</t>
  </si>
  <si>
    <t>Circular</t>
  </si>
  <si>
    <t>Elliptical</t>
  </si>
  <si>
    <t>Mean n (circular)</t>
  </si>
  <si>
    <t>Mean n (elliptical)</t>
  </si>
  <si>
    <t>Shear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</si>
</sst>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262626"/>
      <name val="Arial"/>
      <family val="2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2" borderId="0" xfId="0" applyFill="1"/>
    <xf numFmtId="0" fontId="0" fillId="3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/>
    <xf numFmtId="0" fontId="0" fillId="0" borderId="1" xfId="0" applyBorder="1"/>
    <xf numFmtId="0" fontId="0" fillId="0" borderId="0" xfId="0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2" fillId="0" borderId="0" xfId="0" applyFont="1"/>
    <xf numFmtId="0" fontId="0" fillId="0" borderId="0" xfId="0" applyAlignment="1">
      <alignment horizontal="center"/>
    </xf>
    <xf numFmtId="0" fontId="0" fillId="10" borderId="0" xfId="0" applyFill="1"/>
    <xf numFmtId="0" fontId="0" fillId="0" borderId="0" xfId="0" applyBorder="1"/>
    <xf numFmtId="0" fontId="0" fillId="0" borderId="0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/>
    <xf numFmtId="0" fontId="0" fillId="0" borderId="0" xfId="0" applyFill="1" applyAlignment="1"/>
    <xf numFmtId="0" fontId="0" fillId="0" borderId="2" xfId="0" applyFill="1" applyBorder="1"/>
    <xf numFmtId="0" fontId="0" fillId="0" borderId="3" xfId="0" applyFill="1" applyBorder="1"/>
    <xf numFmtId="0" fontId="0" fillId="0" borderId="5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0" xfId="0" applyAlignment="1">
      <alignment horizontal="center"/>
    </xf>
    <xf numFmtId="46" fontId="0" fillId="4" borderId="0" xfId="0" applyNumberFormat="1" applyFill="1"/>
    <xf numFmtId="0" fontId="0" fillId="11" borderId="1" xfId="0" applyFill="1" applyBorder="1"/>
    <xf numFmtId="0" fontId="0" fillId="11" borderId="10" xfId="0" applyFill="1" applyBorder="1"/>
    <xf numFmtId="0" fontId="0" fillId="11" borderId="11" xfId="0" applyFill="1" applyBorder="1"/>
    <xf numFmtId="0" fontId="0" fillId="11" borderId="12" xfId="0" applyFill="1" applyBorder="1"/>
    <xf numFmtId="0" fontId="0" fillId="0" borderId="0" xfId="0" applyFill="1" applyBorder="1" applyAlignment="1"/>
    <xf numFmtId="0" fontId="4" fillId="0" borderId="0" xfId="0" applyFont="1" applyAlignment="1">
      <alignment horizontal="left" vertical="center" wrapText="1"/>
    </xf>
    <xf numFmtId="49" fontId="0" fillId="0" borderId="0" xfId="0" applyNumberFormat="1" applyFill="1" applyBorder="1"/>
    <xf numFmtId="0" fontId="3" fillId="6" borderId="0" xfId="0" applyFont="1" applyFill="1"/>
    <xf numFmtId="0" fontId="0" fillId="6" borderId="5" xfId="0" applyFill="1" applyBorder="1"/>
    <xf numFmtId="0" fontId="0" fillId="6" borderId="0" xfId="0" applyFill="1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1" xfId="0" applyFill="1" applyBorder="1"/>
    <xf numFmtId="0" fontId="0" fillId="6" borderId="3" xfId="0" applyFill="1" applyBorder="1"/>
    <xf numFmtId="0" fontId="0" fillId="6" borderId="4" xfId="0" applyFill="1" applyBorder="1"/>
    <xf numFmtId="11" fontId="0" fillId="0" borderId="0" xfId="0" applyNumberFormat="1"/>
    <xf numFmtId="0" fontId="2" fillId="0" borderId="1" xfId="0" applyFont="1" applyBorder="1"/>
    <xf numFmtId="164" fontId="0" fillId="0" borderId="0" xfId="0" applyNumberFormat="1"/>
    <xf numFmtId="0" fontId="0" fillId="0" borderId="13" xfId="0" applyFill="1" applyBorder="1"/>
    <xf numFmtId="0" fontId="5" fillId="4" borderId="0" xfId="0" applyFont="1" applyFill="1" applyBorder="1"/>
    <xf numFmtId="0" fontId="0" fillId="4" borderId="0" xfId="0" applyFill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4" borderId="1" xfId="0" applyFill="1" applyBorder="1" applyAlignment="1">
      <alignment horizontal="center" wrapText="1"/>
    </xf>
    <xf numFmtId="0" fontId="0" fillId="4" borderId="1" xfId="0" applyFill="1" applyBorder="1"/>
    <xf numFmtId="0" fontId="0" fillId="4" borderId="0" xfId="0" applyFill="1" applyBorder="1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9" fontId="0" fillId="0" borderId="5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12" borderId="0" xfId="0" applyFill="1" applyBorder="1"/>
    <xf numFmtId="0" fontId="0" fillId="12" borderId="0" xfId="0" applyFill="1"/>
    <xf numFmtId="0" fontId="0" fillId="12" borderId="1" xfId="0" applyFill="1" applyBorder="1"/>
    <xf numFmtId="164" fontId="0" fillId="12" borderId="0" xfId="0" applyNumberFormat="1" applyFill="1"/>
    <xf numFmtId="0" fontId="0" fillId="12" borderId="0" xfId="0" applyFill="1" applyAlignment="1">
      <alignment horizontal="center"/>
    </xf>
    <xf numFmtId="2" fontId="0" fillId="12" borderId="0" xfId="0" applyNumberFormat="1" applyFill="1"/>
    <xf numFmtId="2" fontId="0" fillId="12" borderId="0" xfId="0" applyNumberFormat="1" applyFill="1" applyAlignment="1">
      <alignment horizontal="center"/>
    </xf>
    <xf numFmtId="11" fontId="0" fillId="12" borderId="0" xfId="0" applyNumberFormat="1" applyFill="1"/>
    <xf numFmtId="0" fontId="2" fillId="1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90FD8"/>
      <color rgb="FFF4F77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(Raw)'!$AH$499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(Raw)'!$AI$500:$AI$509</c:f>
                <c:numCache>
                  <c:formatCode>General</c:formatCode>
                  <c:ptCount val="10"/>
                  <c:pt idx="0">
                    <c:v>3.4575669524637156E-2</c:v>
                  </c:pt>
                  <c:pt idx="1">
                    <c:v>6.6635229767398357E-2</c:v>
                  </c:pt>
                  <c:pt idx="2">
                    <c:v>5.7893752153937578E-2</c:v>
                  </c:pt>
                  <c:pt idx="3">
                    <c:v>4.457743910234277E-2</c:v>
                  </c:pt>
                  <c:pt idx="4">
                    <c:v>3.9634993280025822E-2</c:v>
                  </c:pt>
                  <c:pt idx="5">
                    <c:v>5.1114746479780704E-2</c:v>
                  </c:pt>
                  <c:pt idx="6">
                    <c:v>5.9845184884384214E-2</c:v>
                  </c:pt>
                  <c:pt idx="7">
                    <c:v>5.2848786464488748E-2</c:v>
                  </c:pt>
                  <c:pt idx="8">
                    <c:v>3.8340503788672771E-2</c:v>
                  </c:pt>
                  <c:pt idx="9">
                    <c:v>5.290770265282671E-2</c:v>
                  </c:pt>
                </c:numCache>
              </c:numRef>
            </c:plus>
            <c:minus>
              <c:numRef>
                <c:f>'85PPF (Raw)'!$AI$500:$AI$509</c:f>
                <c:numCache>
                  <c:formatCode>General</c:formatCode>
                  <c:ptCount val="10"/>
                  <c:pt idx="0">
                    <c:v>3.4575669524637156E-2</c:v>
                  </c:pt>
                  <c:pt idx="1">
                    <c:v>6.6635229767398357E-2</c:v>
                  </c:pt>
                  <c:pt idx="2">
                    <c:v>5.7893752153937578E-2</c:v>
                  </c:pt>
                  <c:pt idx="3">
                    <c:v>4.457743910234277E-2</c:v>
                  </c:pt>
                  <c:pt idx="4">
                    <c:v>3.9634993280025822E-2</c:v>
                  </c:pt>
                  <c:pt idx="5">
                    <c:v>5.1114746479780704E-2</c:v>
                  </c:pt>
                  <c:pt idx="6">
                    <c:v>5.9845184884384214E-2</c:v>
                  </c:pt>
                  <c:pt idx="7">
                    <c:v>5.2848786464488748E-2</c:v>
                  </c:pt>
                  <c:pt idx="8">
                    <c:v>3.8340503788672771E-2</c:v>
                  </c:pt>
                  <c:pt idx="9">
                    <c:v>5.290770265282671E-2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(Raw)'!$AH$500:$AH$509</c:f>
              <c:numCache>
                <c:formatCode>General</c:formatCode>
                <c:ptCount val="10"/>
                <c:pt idx="0">
                  <c:v>0.53010000000000013</c:v>
                </c:pt>
                <c:pt idx="1">
                  <c:v>0.50354999999999994</c:v>
                </c:pt>
                <c:pt idx="2">
                  <c:v>0.49342499999999995</c:v>
                </c:pt>
                <c:pt idx="3">
                  <c:v>0.49207499999999998</c:v>
                </c:pt>
                <c:pt idx="4">
                  <c:v>0.43987499999999996</c:v>
                </c:pt>
                <c:pt idx="5">
                  <c:v>0.44572500000000004</c:v>
                </c:pt>
                <c:pt idx="6">
                  <c:v>0.42930000000000001</c:v>
                </c:pt>
                <c:pt idx="7">
                  <c:v>0.44032500000000008</c:v>
                </c:pt>
                <c:pt idx="8">
                  <c:v>0.41782499999999995</c:v>
                </c:pt>
                <c:pt idx="9">
                  <c:v>0.41557500000000003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133504"/>
        <c:axId val="78135680"/>
      </c:barChart>
      <c:catAx>
        <c:axId val="78133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135680"/>
        <c:crosses val="autoZero"/>
        <c:auto val="1"/>
        <c:lblAlgn val="ctr"/>
        <c:lblOffset val="100"/>
        <c:noMultiLvlLbl val="0"/>
      </c:catAx>
      <c:valAx>
        <c:axId val="7813568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1335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(Raw)'!$AJ$499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(Raw)'!$AK$500:$AK$509</c:f>
                <c:numCache>
                  <c:formatCode>General</c:formatCode>
                  <c:ptCount val="10"/>
                  <c:pt idx="0">
                    <c:v>5.0409477130946193E-2</c:v>
                  </c:pt>
                  <c:pt idx="1">
                    <c:v>3.8599646271794921E-2</c:v>
                  </c:pt>
                  <c:pt idx="2">
                    <c:v>3.3856370835543582E-2</c:v>
                  </c:pt>
                  <c:pt idx="3">
                    <c:v>4.7658399856930544E-2</c:v>
                  </c:pt>
                  <c:pt idx="4">
                    <c:v>3.5750336200678412E-2</c:v>
                  </c:pt>
                  <c:pt idx="5">
                    <c:v>5.2470651137271312E-2</c:v>
                  </c:pt>
                  <c:pt idx="6">
                    <c:v>5.4007211056986137E-2</c:v>
                  </c:pt>
                  <c:pt idx="7">
                    <c:v>6.0277004800274432E-2</c:v>
                  </c:pt>
                  <c:pt idx="8">
                    <c:v>5.3145156809512692E-2</c:v>
                  </c:pt>
                  <c:pt idx="9">
                    <c:v>7.9526338162514656E-2</c:v>
                  </c:pt>
                </c:numCache>
              </c:numRef>
            </c:plus>
            <c:minus>
              <c:numRef>
                <c:f>'85PPF (Raw)'!$AK$500:$AK$509</c:f>
                <c:numCache>
                  <c:formatCode>General</c:formatCode>
                  <c:ptCount val="10"/>
                  <c:pt idx="0">
                    <c:v>5.0409477130946193E-2</c:v>
                  </c:pt>
                  <c:pt idx="1">
                    <c:v>3.8599646271794921E-2</c:v>
                  </c:pt>
                  <c:pt idx="2">
                    <c:v>3.3856370835543582E-2</c:v>
                  </c:pt>
                  <c:pt idx="3">
                    <c:v>4.7658399856930544E-2</c:v>
                  </c:pt>
                  <c:pt idx="4">
                    <c:v>3.5750336200678412E-2</c:v>
                  </c:pt>
                  <c:pt idx="5">
                    <c:v>5.2470651137271312E-2</c:v>
                  </c:pt>
                  <c:pt idx="6">
                    <c:v>5.4007211056986137E-2</c:v>
                  </c:pt>
                  <c:pt idx="7">
                    <c:v>6.0277004800274432E-2</c:v>
                  </c:pt>
                  <c:pt idx="8">
                    <c:v>5.3145156809512692E-2</c:v>
                  </c:pt>
                  <c:pt idx="9">
                    <c:v>7.9526338162514656E-2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(Raw)'!$AJ$500:$AJ$509</c:f>
              <c:numCache>
                <c:formatCode>General</c:formatCode>
                <c:ptCount val="10"/>
                <c:pt idx="0">
                  <c:v>0.61875000000000024</c:v>
                </c:pt>
                <c:pt idx="1">
                  <c:v>0.68062499999999981</c:v>
                </c:pt>
                <c:pt idx="2">
                  <c:v>0.6664500000000001</c:v>
                </c:pt>
                <c:pt idx="3">
                  <c:v>0.65790000000000004</c:v>
                </c:pt>
                <c:pt idx="4">
                  <c:v>0.68962500000000004</c:v>
                </c:pt>
                <c:pt idx="5">
                  <c:v>0.71189999999999998</c:v>
                </c:pt>
                <c:pt idx="6">
                  <c:v>0.69412499999999988</c:v>
                </c:pt>
                <c:pt idx="7">
                  <c:v>0.70762499999999995</c:v>
                </c:pt>
                <c:pt idx="8">
                  <c:v>0.70605000000000007</c:v>
                </c:pt>
                <c:pt idx="9">
                  <c:v>0.7438499999999999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1893760"/>
        <c:axId val="71895680"/>
      </c:barChart>
      <c:catAx>
        <c:axId val="7189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1895680"/>
        <c:crosses val="autoZero"/>
        <c:auto val="1"/>
        <c:lblAlgn val="ctr"/>
        <c:lblOffset val="100"/>
        <c:noMultiLvlLbl val="0"/>
      </c:catAx>
      <c:valAx>
        <c:axId val="7189568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18937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(Raw)'!$AH$540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(Raw)'!$AI$541:$AI$550</c:f>
                <c:numCache>
                  <c:formatCode>General</c:formatCode>
                  <c:ptCount val="10"/>
                  <c:pt idx="0">
                    <c:v>2.3000228831813595E-2</c:v>
                  </c:pt>
                  <c:pt idx="1">
                    <c:v>4.412947457556899E-2</c:v>
                  </c:pt>
                  <c:pt idx="2">
                    <c:v>3.7770602603779464E-2</c:v>
                  </c:pt>
                  <c:pt idx="3">
                    <c:v>7.8390117529672024E-2</c:v>
                  </c:pt>
                  <c:pt idx="4">
                    <c:v>4.7408193828759861E-2</c:v>
                  </c:pt>
                  <c:pt idx="5">
                    <c:v>8.4360130268671729E-2</c:v>
                  </c:pt>
                  <c:pt idx="6">
                    <c:v>4.7758603523619859E-2</c:v>
                  </c:pt>
                  <c:pt idx="7">
                    <c:v>5.7956789711683214E-2</c:v>
                  </c:pt>
                  <c:pt idx="8">
                    <c:v>5.9489406398821464E-2</c:v>
                  </c:pt>
                  <c:pt idx="9">
                    <c:v>5.7467611015157703E-2</c:v>
                  </c:pt>
                </c:numCache>
              </c:numRef>
            </c:plus>
            <c:minus>
              <c:numRef>
                <c:f>'85PPF (Raw)'!$AI$541:$AI$550</c:f>
                <c:numCache>
                  <c:formatCode>General</c:formatCode>
                  <c:ptCount val="10"/>
                  <c:pt idx="0">
                    <c:v>2.3000228831813595E-2</c:v>
                  </c:pt>
                  <c:pt idx="1">
                    <c:v>4.412947457556899E-2</c:v>
                  </c:pt>
                  <c:pt idx="2">
                    <c:v>3.7770602603779464E-2</c:v>
                  </c:pt>
                  <c:pt idx="3">
                    <c:v>7.8390117529672024E-2</c:v>
                  </c:pt>
                  <c:pt idx="4">
                    <c:v>4.7408193828759861E-2</c:v>
                  </c:pt>
                  <c:pt idx="5">
                    <c:v>8.4360130268671729E-2</c:v>
                  </c:pt>
                  <c:pt idx="6">
                    <c:v>4.7758603523619859E-2</c:v>
                  </c:pt>
                  <c:pt idx="7">
                    <c:v>5.7956789711683214E-2</c:v>
                  </c:pt>
                  <c:pt idx="8">
                    <c:v>5.9489406398821464E-2</c:v>
                  </c:pt>
                  <c:pt idx="9">
                    <c:v>5.7467611015157703E-2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(Raw)'!$AH$541:$AH$550</c:f>
              <c:numCache>
                <c:formatCode>General</c:formatCode>
                <c:ptCount val="10"/>
                <c:pt idx="0">
                  <c:v>0.47880000000000011</c:v>
                </c:pt>
                <c:pt idx="1">
                  <c:v>0.50340000000000007</c:v>
                </c:pt>
                <c:pt idx="2">
                  <c:v>0.46275000000000011</c:v>
                </c:pt>
                <c:pt idx="3">
                  <c:v>0.50880000000000003</c:v>
                </c:pt>
                <c:pt idx="4">
                  <c:v>0.47820000000000001</c:v>
                </c:pt>
                <c:pt idx="5">
                  <c:v>0.47400000000000009</c:v>
                </c:pt>
                <c:pt idx="6">
                  <c:v>0.4734000000000001</c:v>
                </c:pt>
                <c:pt idx="7">
                  <c:v>0.46559999999999996</c:v>
                </c:pt>
                <c:pt idx="8">
                  <c:v>0.48540000000000011</c:v>
                </c:pt>
                <c:pt idx="9">
                  <c:v>0.4830000000000001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1922048"/>
        <c:axId val="71923968"/>
      </c:barChart>
      <c:catAx>
        <c:axId val="71922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1923968"/>
        <c:crosses val="autoZero"/>
        <c:auto val="1"/>
        <c:lblAlgn val="ctr"/>
        <c:lblOffset val="100"/>
        <c:noMultiLvlLbl val="0"/>
      </c:catAx>
      <c:valAx>
        <c:axId val="719239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19220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(Raw)'!$AJ$540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(Raw)'!$AK$541:$AK$550</c:f>
                <c:numCache>
                  <c:formatCode>General</c:formatCode>
                  <c:ptCount val="10"/>
                  <c:pt idx="0">
                    <c:v>2.6938526509932136E-2</c:v>
                  </c:pt>
                  <c:pt idx="1">
                    <c:v>4.4641731715137536E-2</c:v>
                  </c:pt>
                  <c:pt idx="2">
                    <c:v>3.3739559788723422E-2</c:v>
                  </c:pt>
                  <c:pt idx="3">
                    <c:v>4.5649004139711187E-2</c:v>
                  </c:pt>
                  <c:pt idx="4">
                    <c:v>4.5282272585707502E-2</c:v>
                  </c:pt>
                  <c:pt idx="5">
                    <c:v>6.685853092833198E-2</c:v>
                  </c:pt>
                  <c:pt idx="6">
                    <c:v>5.8126540726608902E-2</c:v>
                  </c:pt>
                  <c:pt idx="7">
                    <c:v>5.5947343664895448E-2</c:v>
                  </c:pt>
                  <c:pt idx="8">
                    <c:v>4.4539751612286869E-2</c:v>
                  </c:pt>
                  <c:pt idx="9">
                    <c:v>8.0073650308226108E-2</c:v>
                  </c:pt>
                </c:numCache>
              </c:numRef>
            </c:plus>
            <c:minus>
              <c:numRef>
                <c:f>'85PPF (Raw)'!$AK$541:$AK$550</c:f>
                <c:numCache>
                  <c:formatCode>General</c:formatCode>
                  <c:ptCount val="10"/>
                  <c:pt idx="0">
                    <c:v>2.6938526509932136E-2</c:v>
                  </c:pt>
                  <c:pt idx="1">
                    <c:v>4.4641731715137536E-2</c:v>
                  </c:pt>
                  <c:pt idx="2">
                    <c:v>3.3739559788723422E-2</c:v>
                  </c:pt>
                  <c:pt idx="3">
                    <c:v>4.5649004139711187E-2</c:v>
                  </c:pt>
                  <c:pt idx="4">
                    <c:v>4.5282272585707502E-2</c:v>
                  </c:pt>
                  <c:pt idx="5">
                    <c:v>6.685853092833198E-2</c:v>
                  </c:pt>
                  <c:pt idx="6">
                    <c:v>5.8126540726608902E-2</c:v>
                  </c:pt>
                  <c:pt idx="7">
                    <c:v>5.5947343664895448E-2</c:v>
                  </c:pt>
                  <c:pt idx="8">
                    <c:v>4.4539751612286869E-2</c:v>
                  </c:pt>
                  <c:pt idx="9">
                    <c:v>8.0073650308226108E-2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(Raw)'!$AJ$541:$AJ$550</c:f>
              <c:numCache>
                <c:formatCode>General</c:formatCode>
                <c:ptCount val="10"/>
                <c:pt idx="0">
                  <c:v>0.44100000000000011</c:v>
                </c:pt>
                <c:pt idx="1">
                  <c:v>0.43740000000000007</c:v>
                </c:pt>
                <c:pt idx="2">
                  <c:v>0.46140000000000009</c:v>
                </c:pt>
                <c:pt idx="3">
                  <c:v>0.44340000000000002</c:v>
                </c:pt>
                <c:pt idx="4">
                  <c:v>0.46020000000000011</c:v>
                </c:pt>
                <c:pt idx="5">
                  <c:v>0.4788</c:v>
                </c:pt>
                <c:pt idx="6">
                  <c:v>0.50520000000000009</c:v>
                </c:pt>
                <c:pt idx="7">
                  <c:v>0.49799999999999994</c:v>
                </c:pt>
                <c:pt idx="8">
                  <c:v>0.48299999999999998</c:v>
                </c:pt>
                <c:pt idx="9">
                  <c:v>0.50400000000000011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7531008"/>
        <c:axId val="77533184"/>
      </c:barChart>
      <c:catAx>
        <c:axId val="77531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533184"/>
        <c:crosses val="autoZero"/>
        <c:auto val="1"/>
        <c:lblAlgn val="ctr"/>
        <c:lblOffset val="100"/>
        <c:noMultiLvlLbl val="0"/>
      </c:catAx>
      <c:valAx>
        <c:axId val="775331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5310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(Raw)'!$AH$581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(Raw)'!$AI$582:$AI$591</c:f>
                <c:numCache>
                  <c:formatCode>General</c:formatCode>
                  <c:ptCount val="10"/>
                  <c:pt idx="0">
                    <c:v>2.7050829348118938E-2</c:v>
                  </c:pt>
                  <c:pt idx="1">
                    <c:v>5.8967966326063159E-2</c:v>
                  </c:pt>
                  <c:pt idx="2">
                    <c:v>4.5051549421336871E-2</c:v>
                  </c:pt>
                  <c:pt idx="3">
                    <c:v>5.6079267207465526E-2</c:v>
                  </c:pt>
                  <c:pt idx="4">
                    <c:v>2.9160896672373468E-2</c:v>
                  </c:pt>
                  <c:pt idx="5">
                    <c:v>4.8251970235203334E-2</c:v>
                  </c:pt>
                  <c:pt idx="6">
                    <c:v>3.1868149418634625E-2</c:v>
                  </c:pt>
                  <c:pt idx="7">
                    <c:v>5.1643998989030153E-2</c:v>
                  </c:pt>
                  <c:pt idx="8">
                    <c:v>3.1980915361640612E-2</c:v>
                  </c:pt>
                  <c:pt idx="9">
                    <c:v>6.2183429845645642E-2</c:v>
                  </c:pt>
                </c:numCache>
              </c:numRef>
            </c:plus>
            <c:minus>
              <c:numRef>
                <c:f>'85PPF (Raw)'!$AI$582:$AI$591</c:f>
                <c:numCache>
                  <c:formatCode>General</c:formatCode>
                  <c:ptCount val="10"/>
                  <c:pt idx="0">
                    <c:v>2.7050829348118938E-2</c:v>
                  </c:pt>
                  <c:pt idx="1">
                    <c:v>5.8967966326063159E-2</c:v>
                  </c:pt>
                  <c:pt idx="2">
                    <c:v>4.5051549421336871E-2</c:v>
                  </c:pt>
                  <c:pt idx="3">
                    <c:v>5.6079267207465526E-2</c:v>
                  </c:pt>
                  <c:pt idx="4">
                    <c:v>2.9160896672373468E-2</c:v>
                  </c:pt>
                  <c:pt idx="5">
                    <c:v>4.8251970235203334E-2</c:v>
                  </c:pt>
                  <c:pt idx="6">
                    <c:v>3.1868149418634625E-2</c:v>
                  </c:pt>
                  <c:pt idx="7">
                    <c:v>5.1643998989030153E-2</c:v>
                  </c:pt>
                  <c:pt idx="8">
                    <c:v>3.1980915361640612E-2</c:v>
                  </c:pt>
                  <c:pt idx="9">
                    <c:v>6.2183429845645642E-2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(Raw)'!$AH$582:$AH$591</c:f>
              <c:numCache>
                <c:formatCode>General</c:formatCode>
                <c:ptCount val="10"/>
                <c:pt idx="0">
                  <c:v>0.4758</c:v>
                </c:pt>
                <c:pt idx="1">
                  <c:v>0.4847999999999999</c:v>
                </c:pt>
                <c:pt idx="2">
                  <c:v>0.52920000000000011</c:v>
                </c:pt>
                <c:pt idx="3">
                  <c:v>0.53339999999999999</c:v>
                </c:pt>
                <c:pt idx="4">
                  <c:v>0.5364000000000001</c:v>
                </c:pt>
                <c:pt idx="5">
                  <c:v>0.50639999999999996</c:v>
                </c:pt>
                <c:pt idx="6">
                  <c:v>0.50400000000000011</c:v>
                </c:pt>
                <c:pt idx="7">
                  <c:v>0.50505</c:v>
                </c:pt>
                <c:pt idx="8">
                  <c:v>0.47339999999999999</c:v>
                </c:pt>
                <c:pt idx="9">
                  <c:v>0.42360000000000009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7582336"/>
        <c:axId val="77584256"/>
      </c:barChart>
      <c:catAx>
        <c:axId val="7758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584256"/>
        <c:crosses val="autoZero"/>
        <c:auto val="1"/>
        <c:lblAlgn val="ctr"/>
        <c:lblOffset val="100"/>
        <c:noMultiLvlLbl val="0"/>
      </c:catAx>
      <c:valAx>
        <c:axId val="7758425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5823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(Raw)'!$AJ$581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(Raw)'!$AK$582:$AK$591</c:f>
                <c:numCache>
                  <c:formatCode>General</c:formatCode>
                  <c:ptCount val="10"/>
                  <c:pt idx="0">
                    <c:v>9.9890255570274505E-2</c:v>
                  </c:pt>
                  <c:pt idx="1">
                    <c:v>4.5220250470686202E-2</c:v>
                  </c:pt>
                  <c:pt idx="2">
                    <c:v>3.3127504870535784E-2</c:v>
                  </c:pt>
                  <c:pt idx="3">
                    <c:v>5.0293873227367739E-2</c:v>
                  </c:pt>
                  <c:pt idx="4">
                    <c:v>4.9135259073403784E-2</c:v>
                  </c:pt>
                  <c:pt idx="5">
                    <c:v>4.7284135539144657E-2</c:v>
                  </c:pt>
                  <c:pt idx="6">
                    <c:v>3.7119437382305727E-2</c:v>
                  </c:pt>
                  <c:pt idx="7">
                    <c:v>4.2555721985229791E-2</c:v>
                  </c:pt>
                  <c:pt idx="8">
                    <c:v>3.7317979298822766E-2</c:v>
                  </c:pt>
                  <c:pt idx="9">
                    <c:v>5.8201464984274802E-2</c:v>
                  </c:pt>
                </c:numCache>
              </c:numRef>
            </c:plus>
            <c:minus>
              <c:numRef>
                <c:f>'85PPF (Raw)'!$AK$582:$AK$591</c:f>
                <c:numCache>
                  <c:formatCode>General</c:formatCode>
                  <c:ptCount val="10"/>
                  <c:pt idx="0">
                    <c:v>9.9890255570274505E-2</c:v>
                  </c:pt>
                  <c:pt idx="1">
                    <c:v>4.5220250470686202E-2</c:v>
                  </c:pt>
                  <c:pt idx="2">
                    <c:v>3.3127504870535784E-2</c:v>
                  </c:pt>
                  <c:pt idx="3">
                    <c:v>5.0293873227367739E-2</c:v>
                  </c:pt>
                  <c:pt idx="4">
                    <c:v>4.9135259073403784E-2</c:v>
                  </c:pt>
                  <c:pt idx="5">
                    <c:v>4.7284135539144657E-2</c:v>
                  </c:pt>
                  <c:pt idx="6">
                    <c:v>3.7119437382305727E-2</c:v>
                  </c:pt>
                  <c:pt idx="7">
                    <c:v>4.2555721985229791E-2</c:v>
                  </c:pt>
                  <c:pt idx="8">
                    <c:v>3.7317979298822766E-2</c:v>
                  </c:pt>
                  <c:pt idx="9">
                    <c:v>5.8201464984274802E-2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(Raw)'!$AJ$582:$AJ$591</c:f>
              <c:numCache>
                <c:formatCode>General</c:formatCode>
                <c:ptCount val="10"/>
                <c:pt idx="0">
                  <c:v>0.32819999999999999</c:v>
                </c:pt>
                <c:pt idx="1">
                  <c:v>0.24584999999999999</c:v>
                </c:pt>
                <c:pt idx="2">
                  <c:v>0.26700000000000002</c:v>
                </c:pt>
                <c:pt idx="3">
                  <c:v>0.20400000000000001</c:v>
                </c:pt>
                <c:pt idx="4">
                  <c:v>0.23220000000000005</c:v>
                </c:pt>
                <c:pt idx="5">
                  <c:v>0.23400000000000004</c:v>
                </c:pt>
                <c:pt idx="6">
                  <c:v>0.22920000000000007</c:v>
                </c:pt>
                <c:pt idx="7">
                  <c:v>0.21660000000000007</c:v>
                </c:pt>
                <c:pt idx="8">
                  <c:v>0.27300000000000002</c:v>
                </c:pt>
                <c:pt idx="9">
                  <c:v>0.27540000000000003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7945088"/>
        <c:axId val="77951360"/>
      </c:barChart>
      <c:catAx>
        <c:axId val="7794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951360"/>
        <c:crosses val="autoZero"/>
        <c:auto val="1"/>
        <c:lblAlgn val="ctr"/>
        <c:lblOffset val="100"/>
        <c:noMultiLvlLbl val="0"/>
      </c:catAx>
      <c:valAx>
        <c:axId val="779513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9450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(Raw)'!$AH$622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(Raw)'!$AI$623:$AI$632</c:f>
                <c:numCache>
                  <c:formatCode>General</c:formatCode>
                  <c:ptCount val="10"/>
                  <c:pt idx="0">
                    <c:v>8.7932441599868391E-2</c:v>
                  </c:pt>
                  <c:pt idx="1">
                    <c:v>3.44453801042508E-2</c:v>
                  </c:pt>
                  <c:pt idx="2">
                    <c:v>3.719592507392798E-2</c:v>
                  </c:pt>
                  <c:pt idx="3">
                    <c:v>3.3372538348011141E-2</c:v>
                  </c:pt>
                  <c:pt idx="4">
                    <c:v>2.2525774710668429E-2</c:v>
                  </c:pt>
                  <c:pt idx="5">
                    <c:v>4.4065023723918191E-2</c:v>
                  </c:pt>
                  <c:pt idx="6">
                    <c:v>3.682733538526712E-2</c:v>
                  </c:pt>
                  <c:pt idx="7">
                    <c:v>4.3284128609383889E-2</c:v>
                  </c:pt>
                  <c:pt idx="8">
                    <c:v>4.5553438832579556E-2</c:v>
                  </c:pt>
                  <c:pt idx="9">
                    <c:v>4.1473390327572184E-2</c:v>
                  </c:pt>
                </c:numCache>
              </c:numRef>
            </c:plus>
            <c:minus>
              <c:numRef>
                <c:f>'85PPF (Raw)'!$AI$623:$AI$632</c:f>
                <c:numCache>
                  <c:formatCode>General</c:formatCode>
                  <c:ptCount val="10"/>
                  <c:pt idx="0">
                    <c:v>8.7932441599868391E-2</c:v>
                  </c:pt>
                  <c:pt idx="1">
                    <c:v>3.44453801042508E-2</c:v>
                  </c:pt>
                  <c:pt idx="2">
                    <c:v>3.719592507392798E-2</c:v>
                  </c:pt>
                  <c:pt idx="3">
                    <c:v>3.3372538348011141E-2</c:v>
                  </c:pt>
                  <c:pt idx="4">
                    <c:v>2.2525774710668429E-2</c:v>
                  </c:pt>
                  <c:pt idx="5">
                    <c:v>4.4065023723918191E-2</c:v>
                  </c:pt>
                  <c:pt idx="6">
                    <c:v>3.682733538526712E-2</c:v>
                  </c:pt>
                  <c:pt idx="7">
                    <c:v>4.3284128609383889E-2</c:v>
                  </c:pt>
                  <c:pt idx="8">
                    <c:v>4.5553438832579556E-2</c:v>
                  </c:pt>
                  <c:pt idx="9">
                    <c:v>4.1473390327572184E-2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(Raw)'!$AH$623:$AH$632</c:f>
              <c:numCache>
                <c:formatCode>General</c:formatCode>
                <c:ptCount val="10"/>
                <c:pt idx="0">
                  <c:v>0.46160000000000001</c:v>
                </c:pt>
                <c:pt idx="1">
                  <c:v>0.49980000000000002</c:v>
                </c:pt>
                <c:pt idx="2">
                  <c:v>0.47220000000000006</c:v>
                </c:pt>
                <c:pt idx="3">
                  <c:v>0.46860000000000002</c:v>
                </c:pt>
                <c:pt idx="4">
                  <c:v>0.46860000000000018</c:v>
                </c:pt>
                <c:pt idx="5">
                  <c:v>0.44040000000000007</c:v>
                </c:pt>
                <c:pt idx="6">
                  <c:v>0.4506</c:v>
                </c:pt>
                <c:pt idx="7">
                  <c:v>0.43440000000000001</c:v>
                </c:pt>
                <c:pt idx="8">
                  <c:v>0.40680000000000016</c:v>
                </c:pt>
                <c:pt idx="9">
                  <c:v>0.40259999999999996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7978240"/>
        <c:axId val="78074624"/>
      </c:barChart>
      <c:catAx>
        <c:axId val="77978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074624"/>
        <c:crosses val="autoZero"/>
        <c:auto val="1"/>
        <c:lblAlgn val="ctr"/>
        <c:lblOffset val="100"/>
        <c:noMultiLvlLbl val="0"/>
      </c:catAx>
      <c:valAx>
        <c:axId val="7807462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79782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(Raw)'!$AJ$622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(Raw)'!$AK$623:$AK$632</c:f>
                <c:numCache>
                  <c:formatCode>General</c:formatCode>
                  <c:ptCount val="10"/>
                  <c:pt idx="0">
                    <c:v>8.7031028949451514E-2</c:v>
                  </c:pt>
                  <c:pt idx="1">
                    <c:v>4.136359955832003E-2</c:v>
                  </c:pt>
                  <c:pt idx="2">
                    <c:v>4.7667267816108687E-2</c:v>
                  </c:pt>
                  <c:pt idx="3">
                    <c:v>3.623083885601501E-2</c:v>
                  </c:pt>
                  <c:pt idx="4">
                    <c:v>4.2090128859014225E-2</c:v>
                  </c:pt>
                  <c:pt idx="5">
                    <c:v>6.3318742548275048E-2</c:v>
                  </c:pt>
                  <c:pt idx="6">
                    <c:v>3.1122170131342216E-2</c:v>
                  </c:pt>
                  <c:pt idx="7">
                    <c:v>5.8282795150252677E-2</c:v>
                  </c:pt>
                  <c:pt idx="8">
                    <c:v>5.1983398159513659E-2</c:v>
                  </c:pt>
                  <c:pt idx="9">
                    <c:v>0.11326801007020186</c:v>
                  </c:pt>
                </c:numCache>
              </c:numRef>
            </c:plus>
            <c:minus>
              <c:numRef>
                <c:f>'85PPF (Raw)'!$AK$623:$AK$632</c:f>
                <c:numCache>
                  <c:formatCode>General</c:formatCode>
                  <c:ptCount val="10"/>
                  <c:pt idx="0">
                    <c:v>8.7031028949451514E-2</c:v>
                  </c:pt>
                  <c:pt idx="1">
                    <c:v>4.136359955832003E-2</c:v>
                  </c:pt>
                  <c:pt idx="2">
                    <c:v>4.7667267816108687E-2</c:v>
                  </c:pt>
                  <c:pt idx="3">
                    <c:v>3.623083885601501E-2</c:v>
                  </c:pt>
                  <c:pt idx="4">
                    <c:v>4.2090128859014225E-2</c:v>
                  </c:pt>
                  <c:pt idx="5">
                    <c:v>6.3318742548275048E-2</c:v>
                  </c:pt>
                  <c:pt idx="6">
                    <c:v>3.1122170131342216E-2</c:v>
                  </c:pt>
                  <c:pt idx="7">
                    <c:v>5.8282795150252677E-2</c:v>
                  </c:pt>
                  <c:pt idx="8">
                    <c:v>5.1983398159513659E-2</c:v>
                  </c:pt>
                  <c:pt idx="9">
                    <c:v>0.11326801007020186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(Raw)'!$AJ$623:$AJ$632</c:f>
              <c:numCache>
                <c:formatCode>General</c:formatCode>
                <c:ptCount val="10"/>
                <c:pt idx="0">
                  <c:v>0.64559999999999984</c:v>
                </c:pt>
                <c:pt idx="1">
                  <c:v>0.61499999999999988</c:v>
                </c:pt>
                <c:pt idx="2">
                  <c:v>0.65639999999999998</c:v>
                </c:pt>
                <c:pt idx="3">
                  <c:v>0.64559999999999984</c:v>
                </c:pt>
                <c:pt idx="4">
                  <c:v>0.65699999999999992</c:v>
                </c:pt>
                <c:pt idx="5">
                  <c:v>0.67800000000000005</c:v>
                </c:pt>
                <c:pt idx="6">
                  <c:v>0.68280000000000007</c:v>
                </c:pt>
                <c:pt idx="7">
                  <c:v>0.68039999999999989</c:v>
                </c:pt>
                <c:pt idx="8">
                  <c:v>0.72419999999999995</c:v>
                </c:pt>
                <c:pt idx="9">
                  <c:v>0.69120000000000004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185216"/>
        <c:axId val="78187136"/>
      </c:barChart>
      <c:catAx>
        <c:axId val="7818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187136"/>
        <c:crosses val="autoZero"/>
        <c:auto val="1"/>
        <c:lblAlgn val="ctr"/>
        <c:lblOffset val="100"/>
        <c:noMultiLvlLbl val="0"/>
      </c:catAx>
      <c:valAx>
        <c:axId val="7818713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1852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(Raw)'!$AH$663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(Raw)'!$AI$664:$AI$673</c:f>
                <c:numCache>
                  <c:formatCode>General</c:formatCode>
                  <c:ptCount val="10"/>
                  <c:pt idx="0">
                    <c:v>5.3022735937669124E-2</c:v>
                  </c:pt>
                  <c:pt idx="1">
                    <c:v>4.8825791286335962E-2</c:v>
                  </c:pt>
                  <c:pt idx="2">
                    <c:v>2.2045407685048618E-2</c:v>
                  </c:pt>
                  <c:pt idx="3">
                    <c:v>1.9341460784107232E-2</c:v>
                  </c:pt>
                  <c:pt idx="4">
                    <c:v>2.8994736364418034E-2</c:v>
                  </c:pt>
                  <c:pt idx="5">
                    <c:v>3.9444131042326323E-2</c:v>
                  </c:pt>
                  <c:pt idx="6">
                    <c:v>2.4824171158050985E-2</c:v>
                  </c:pt>
                  <c:pt idx="7">
                    <c:v>2.1709263121146186E-2</c:v>
                  </c:pt>
                  <c:pt idx="8">
                    <c:v>3.0777811556550381E-2</c:v>
                  </c:pt>
                  <c:pt idx="9">
                    <c:v>3.359887216152227E-2</c:v>
                  </c:pt>
                </c:numCache>
              </c:numRef>
            </c:plus>
            <c:minus>
              <c:numRef>
                <c:f>'85PPF (Raw)'!$AI$664:$AI$673</c:f>
                <c:numCache>
                  <c:formatCode>General</c:formatCode>
                  <c:ptCount val="10"/>
                  <c:pt idx="0">
                    <c:v>5.3022735937669124E-2</c:v>
                  </c:pt>
                  <c:pt idx="1">
                    <c:v>4.8825791286335962E-2</c:v>
                  </c:pt>
                  <c:pt idx="2">
                    <c:v>2.2045407685048618E-2</c:v>
                  </c:pt>
                  <c:pt idx="3">
                    <c:v>1.9341460784107232E-2</c:v>
                  </c:pt>
                  <c:pt idx="4">
                    <c:v>2.8994736364418034E-2</c:v>
                  </c:pt>
                  <c:pt idx="5">
                    <c:v>3.9444131042326323E-2</c:v>
                  </c:pt>
                  <c:pt idx="6">
                    <c:v>2.4824171158050985E-2</c:v>
                  </c:pt>
                  <c:pt idx="7">
                    <c:v>2.1709263121146186E-2</c:v>
                  </c:pt>
                  <c:pt idx="8">
                    <c:v>3.0777811556550381E-2</c:v>
                  </c:pt>
                  <c:pt idx="9">
                    <c:v>3.359887216152227E-2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(Raw)'!$AH$664:$AH$673</c:f>
              <c:numCache>
                <c:formatCode>General</c:formatCode>
                <c:ptCount val="10"/>
                <c:pt idx="0">
                  <c:v>0.55139999999999989</c:v>
                </c:pt>
                <c:pt idx="1">
                  <c:v>0.52980000000000005</c:v>
                </c:pt>
                <c:pt idx="2">
                  <c:v>0.501</c:v>
                </c:pt>
                <c:pt idx="3">
                  <c:v>0.53325</c:v>
                </c:pt>
                <c:pt idx="4">
                  <c:v>0.49680000000000002</c:v>
                </c:pt>
                <c:pt idx="5">
                  <c:v>0.47205000000000003</c:v>
                </c:pt>
                <c:pt idx="6">
                  <c:v>0.45584999999999998</c:v>
                </c:pt>
                <c:pt idx="7">
                  <c:v>0.44684999999999997</c:v>
                </c:pt>
                <c:pt idx="8">
                  <c:v>0.44370000000000004</c:v>
                </c:pt>
                <c:pt idx="9">
                  <c:v>0.43740000000000007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219520"/>
        <c:axId val="78229888"/>
      </c:barChart>
      <c:catAx>
        <c:axId val="78219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229888"/>
        <c:crosses val="autoZero"/>
        <c:auto val="1"/>
        <c:lblAlgn val="ctr"/>
        <c:lblOffset val="100"/>
        <c:noMultiLvlLbl val="0"/>
      </c:catAx>
      <c:valAx>
        <c:axId val="7822988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21952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(Raw)'!$AJ$663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(Raw)'!$AK$664:$AK$673</c:f>
                <c:numCache>
                  <c:formatCode>General</c:formatCode>
                  <c:ptCount val="10"/>
                  <c:pt idx="0">
                    <c:v>4.8094643535866857E-2</c:v>
                  </c:pt>
                  <c:pt idx="1">
                    <c:v>3.8463106040929257E-2</c:v>
                  </c:pt>
                  <c:pt idx="2">
                    <c:v>4.0460507060329179E-2</c:v>
                  </c:pt>
                  <c:pt idx="3">
                    <c:v>2.3263875316396485E-2</c:v>
                  </c:pt>
                  <c:pt idx="4">
                    <c:v>2.5606125911791629E-2</c:v>
                  </c:pt>
                  <c:pt idx="5">
                    <c:v>4.2112630934323339E-2</c:v>
                  </c:pt>
                  <c:pt idx="6">
                    <c:v>2.0832414014804203E-2</c:v>
                  </c:pt>
                  <c:pt idx="7">
                    <c:v>4.6938257317459077E-2</c:v>
                  </c:pt>
                  <c:pt idx="8">
                    <c:v>4.1012546219034274E-2</c:v>
                  </c:pt>
                  <c:pt idx="9">
                    <c:v>5.6163670595295083E-2</c:v>
                  </c:pt>
                </c:numCache>
              </c:numRef>
            </c:plus>
            <c:minus>
              <c:numRef>
                <c:f>'85PPF (Raw)'!$AK$664:$AK$673</c:f>
                <c:numCache>
                  <c:formatCode>General</c:formatCode>
                  <c:ptCount val="10"/>
                  <c:pt idx="0">
                    <c:v>4.8094643535866857E-2</c:v>
                  </c:pt>
                  <c:pt idx="1">
                    <c:v>3.8463106040929257E-2</c:v>
                  </c:pt>
                  <c:pt idx="2">
                    <c:v>4.0460507060329179E-2</c:v>
                  </c:pt>
                  <c:pt idx="3">
                    <c:v>2.3263875316396485E-2</c:v>
                  </c:pt>
                  <c:pt idx="4">
                    <c:v>2.5606125911791629E-2</c:v>
                  </c:pt>
                  <c:pt idx="5">
                    <c:v>4.2112630934323339E-2</c:v>
                  </c:pt>
                  <c:pt idx="6">
                    <c:v>2.0832414014804203E-2</c:v>
                  </c:pt>
                  <c:pt idx="7">
                    <c:v>4.6938257317459077E-2</c:v>
                  </c:pt>
                  <c:pt idx="8">
                    <c:v>4.1012546219034274E-2</c:v>
                  </c:pt>
                  <c:pt idx="9">
                    <c:v>5.6163670595295083E-2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(Raw)'!$AJ$664:$AJ$673</c:f>
              <c:numCache>
                <c:formatCode>General</c:formatCode>
                <c:ptCount val="10"/>
                <c:pt idx="0">
                  <c:v>0.36240000000000006</c:v>
                </c:pt>
                <c:pt idx="1">
                  <c:v>0.36960000000000004</c:v>
                </c:pt>
                <c:pt idx="2">
                  <c:v>0.43574999999999997</c:v>
                </c:pt>
                <c:pt idx="3">
                  <c:v>0.40815000000000001</c:v>
                </c:pt>
                <c:pt idx="4">
                  <c:v>0.44189999999999996</c:v>
                </c:pt>
                <c:pt idx="5">
                  <c:v>0.45899999999999996</c:v>
                </c:pt>
                <c:pt idx="6">
                  <c:v>0.48690000000000005</c:v>
                </c:pt>
                <c:pt idx="7">
                  <c:v>0.47160000000000002</c:v>
                </c:pt>
                <c:pt idx="8">
                  <c:v>0.50265000000000004</c:v>
                </c:pt>
                <c:pt idx="9">
                  <c:v>0.44760000000000011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471552"/>
        <c:axId val="78473472"/>
      </c:barChart>
      <c:catAx>
        <c:axId val="7847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473472"/>
        <c:crosses val="autoZero"/>
        <c:auto val="1"/>
        <c:lblAlgn val="ctr"/>
        <c:lblOffset val="100"/>
        <c:noMultiLvlLbl val="0"/>
      </c:catAx>
      <c:valAx>
        <c:axId val="7847347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4715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(Raw)'!$AH$704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(Raw)'!$AI$705:$AI$714</c:f>
                <c:numCache>
                  <c:formatCode>General</c:formatCode>
                  <c:ptCount val="10"/>
                  <c:pt idx="0">
                    <c:v>2.3624028802092675E-2</c:v>
                  </c:pt>
                  <c:pt idx="1">
                    <c:v>8.1261420250034411E-2</c:v>
                  </c:pt>
                  <c:pt idx="2">
                    <c:v>2.3227195947400685E-2</c:v>
                  </c:pt>
                  <c:pt idx="3">
                    <c:v>5.5883596124350052E-2</c:v>
                  </c:pt>
                  <c:pt idx="4">
                    <c:v>2.6214901346973976E-2</c:v>
                  </c:pt>
                  <c:pt idx="5">
                    <c:v>6.7070740345743979E-2</c:v>
                  </c:pt>
                  <c:pt idx="6">
                    <c:v>2.976022601781747E-2</c:v>
                  </c:pt>
                  <c:pt idx="7">
                    <c:v>6.7058026718420469E-2</c:v>
                  </c:pt>
                  <c:pt idx="8">
                    <c:v>3.0006315124793684E-2</c:v>
                  </c:pt>
                  <c:pt idx="9">
                    <c:v>4.2974410990727969E-2</c:v>
                  </c:pt>
                </c:numCache>
              </c:numRef>
            </c:plus>
            <c:minus>
              <c:numRef>
                <c:f>'85PPF (Raw)'!$AI$705:$AI$714</c:f>
                <c:numCache>
                  <c:formatCode>General</c:formatCode>
                  <c:ptCount val="10"/>
                  <c:pt idx="0">
                    <c:v>2.3624028802092675E-2</c:v>
                  </c:pt>
                  <c:pt idx="1">
                    <c:v>8.1261420250034411E-2</c:v>
                  </c:pt>
                  <c:pt idx="2">
                    <c:v>2.3227195947400685E-2</c:v>
                  </c:pt>
                  <c:pt idx="3">
                    <c:v>5.5883596124350052E-2</c:v>
                  </c:pt>
                  <c:pt idx="4">
                    <c:v>2.6214901346973976E-2</c:v>
                  </c:pt>
                  <c:pt idx="5">
                    <c:v>6.7070740345743979E-2</c:v>
                  </c:pt>
                  <c:pt idx="6">
                    <c:v>2.976022601781747E-2</c:v>
                  </c:pt>
                  <c:pt idx="7">
                    <c:v>6.7058026718420469E-2</c:v>
                  </c:pt>
                  <c:pt idx="8">
                    <c:v>3.0006315124793684E-2</c:v>
                  </c:pt>
                  <c:pt idx="9">
                    <c:v>4.2974410990727969E-2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(Raw)'!$AH$705:$AH$714</c:f>
              <c:numCache>
                <c:formatCode>General</c:formatCode>
                <c:ptCount val="10"/>
                <c:pt idx="0">
                  <c:v>0.55110000000000003</c:v>
                </c:pt>
                <c:pt idx="1">
                  <c:v>0.53504999999999991</c:v>
                </c:pt>
                <c:pt idx="2">
                  <c:v>0.54315000000000002</c:v>
                </c:pt>
                <c:pt idx="3">
                  <c:v>0.5593499999999999</c:v>
                </c:pt>
                <c:pt idx="4">
                  <c:v>0.55980000000000008</c:v>
                </c:pt>
                <c:pt idx="5">
                  <c:v>0.54180000000000006</c:v>
                </c:pt>
                <c:pt idx="6">
                  <c:v>0.53325</c:v>
                </c:pt>
                <c:pt idx="7">
                  <c:v>0.49140000000000006</c:v>
                </c:pt>
                <c:pt idx="8">
                  <c:v>0.51479999999999992</c:v>
                </c:pt>
                <c:pt idx="9">
                  <c:v>0.4788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382976"/>
        <c:axId val="78385152"/>
      </c:barChart>
      <c:catAx>
        <c:axId val="7838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385152"/>
        <c:crosses val="autoZero"/>
        <c:auto val="1"/>
        <c:lblAlgn val="ctr"/>
        <c:lblOffset val="100"/>
        <c:noMultiLvlLbl val="0"/>
      </c:catAx>
      <c:valAx>
        <c:axId val="7838515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3829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(Raw)'!$AJ$704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(Raw)'!$AK$705:$AK$714</c:f>
                <c:numCache>
                  <c:formatCode>General</c:formatCode>
                  <c:ptCount val="10"/>
                  <c:pt idx="0">
                    <c:v>1.9609610962618901E-2</c:v>
                  </c:pt>
                  <c:pt idx="1">
                    <c:v>5.5755669997248618E-2</c:v>
                  </c:pt>
                  <c:pt idx="2">
                    <c:v>3.8913669631769537E-2</c:v>
                  </c:pt>
                  <c:pt idx="3">
                    <c:v>3.6645528197068358E-2</c:v>
                  </c:pt>
                  <c:pt idx="4">
                    <c:v>2.9960105052166227E-2</c:v>
                  </c:pt>
                  <c:pt idx="5">
                    <c:v>5.4696170365315266E-2</c:v>
                  </c:pt>
                  <c:pt idx="6">
                    <c:v>3.0523976770642905E-2</c:v>
                  </c:pt>
                  <c:pt idx="7">
                    <c:v>7.1182696744289398E-2</c:v>
                  </c:pt>
                  <c:pt idx="8">
                    <c:v>3.1350774354576859E-2</c:v>
                  </c:pt>
                  <c:pt idx="9">
                    <c:v>4.8650850590281507E-2</c:v>
                  </c:pt>
                </c:numCache>
              </c:numRef>
            </c:plus>
            <c:minus>
              <c:numRef>
                <c:f>'85PPF (Raw)'!$AK$705:$AK$714</c:f>
                <c:numCache>
                  <c:formatCode>General</c:formatCode>
                  <c:ptCount val="10"/>
                  <c:pt idx="0">
                    <c:v>1.9609610962618901E-2</c:v>
                  </c:pt>
                  <c:pt idx="1">
                    <c:v>5.5755669997248618E-2</c:v>
                  </c:pt>
                  <c:pt idx="2">
                    <c:v>3.8913669631769537E-2</c:v>
                  </c:pt>
                  <c:pt idx="3">
                    <c:v>3.6645528197068358E-2</c:v>
                  </c:pt>
                  <c:pt idx="4">
                    <c:v>2.9960105052166227E-2</c:v>
                  </c:pt>
                  <c:pt idx="5">
                    <c:v>5.4696170365315266E-2</c:v>
                  </c:pt>
                  <c:pt idx="6">
                    <c:v>3.0523976770642905E-2</c:v>
                  </c:pt>
                  <c:pt idx="7">
                    <c:v>7.1182696744289398E-2</c:v>
                  </c:pt>
                  <c:pt idx="8">
                    <c:v>3.1350774354576859E-2</c:v>
                  </c:pt>
                  <c:pt idx="9">
                    <c:v>4.8650850590281507E-2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(Raw)'!$AJ$705:$AJ$714</c:f>
              <c:numCache>
                <c:formatCode>General</c:formatCode>
                <c:ptCount val="10"/>
                <c:pt idx="0">
                  <c:v>0.20130000000000003</c:v>
                </c:pt>
                <c:pt idx="1">
                  <c:v>0.21420000000000003</c:v>
                </c:pt>
                <c:pt idx="2">
                  <c:v>0.21644999999999998</c:v>
                </c:pt>
                <c:pt idx="3">
                  <c:v>0.18675000000000003</c:v>
                </c:pt>
                <c:pt idx="4">
                  <c:v>0.19665000000000005</c:v>
                </c:pt>
                <c:pt idx="5">
                  <c:v>0.20924999999999999</c:v>
                </c:pt>
                <c:pt idx="6">
                  <c:v>0.19935</c:v>
                </c:pt>
                <c:pt idx="7">
                  <c:v>0.23265000000000002</c:v>
                </c:pt>
                <c:pt idx="8">
                  <c:v>0.21734999999999999</c:v>
                </c:pt>
                <c:pt idx="9">
                  <c:v>0.25380000000000003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442496"/>
        <c:axId val="78444416"/>
      </c:barChart>
      <c:catAx>
        <c:axId val="7844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444416"/>
        <c:crosses val="autoZero"/>
        <c:auto val="1"/>
        <c:lblAlgn val="ctr"/>
        <c:lblOffset val="100"/>
        <c:noMultiLvlLbl val="0"/>
      </c:catAx>
      <c:valAx>
        <c:axId val="7844441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4424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(Raw)'!$AH$745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(Raw)'!$AI$746:$AI$755</c:f>
                <c:numCache>
                  <c:formatCode>General</c:formatCode>
                  <c:ptCount val="10"/>
                  <c:pt idx="0">
                    <c:v>0.13242419877444112</c:v>
                  </c:pt>
                  <c:pt idx="1">
                    <c:v>6.9710982295700413E-2</c:v>
                  </c:pt>
                  <c:pt idx="2">
                    <c:v>6.9165248347326874E-2</c:v>
                  </c:pt>
                  <c:pt idx="3">
                    <c:v>6.4360497855521961E-2</c:v>
                  </c:pt>
                  <c:pt idx="4">
                    <c:v>5.3877053019864257E-2</c:v>
                  </c:pt>
                  <c:pt idx="5">
                    <c:v>9.0187173787571032E-2</c:v>
                  </c:pt>
                  <c:pt idx="6">
                    <c:v>5.1866630586737086E-2</c:v>
                  </c:pt>
                  <c:pt idx="7">
                    <c:v>0.10722352452016465</c:v>
                  </c:pt>
                  <c:pt idx="8">
                    <c:v>4.7699056594444289E-2</c:v>
                  </c:pt>
                  <c:pt idx="9">
                    <c:v>6.4092039081966687E-2</c:v>
                  </c:pt>
                </c:numCache>
              </c:numRef>
            </c:plus>
            <c:minus>
              <c:numRef>
                <c:f>'85PPF (Raw)'!$AI$746:$AI$755</c:f>
                <c:numCache>
                  <c:formatCode>General</c:formatCode>
                  <c:ptCount val="10"/>
                  <c:pt idx="0">
                    <c:v>0.13242419877444112</c:v>
                  </c:pt>
                  <c:pt idx="1">
                    <c:v>6.9710982295700413E-2</c:v>
                  </c:pt>
                  <c:pt idx="2">
                    <c:v>6.9165248347326874E-2</c:v>
                  </c:pt>
                  <c:pt idx="3">
                    <c:v>6.4360497855521961E-2</c:v>
                  </c:pt>
                  <c:pt idx="4">
                    <c:v>5.3877053019864257E-2</c:v>
                  </c:pt>
                  <c:pt idx="5">
                    <c:v>9.0187173787571032E-2</c:v>
                  </c:pt>
                  <c:pt idx="6">
                    <c:v>5.1866630586737086E-2</c:v>
                  </c:pt>
                  <c:pt idx="7">
                    <c:v>0.10722352452016465</c:v>
                  </c:pt>
                  <c:pt idx="8">
                    <c:v>4.7699056594444289E-2</c:v>
                  </c:pt>
                  <c:pt idx="9">
                    <c:v>6.4092039081966687E-2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(Raw)'!$AH$746:$AH$755</c:f>
              <c:numCache>
                <c:formatCode>General</c:formatCode>
                <c:ptCount val="10"/>
                <c:pt idx="0">
                  <c:v>0.62519999999999998</c:v>
                </c:pt>
                <c:pt idx="1">
                  <c:v>0.57840000000000003</c:v>
                </c:pt>
                <c:pt idx="2">
                  <c:v>0.63840000000000008</c:v>
                </c:pt>
                <c:pt idx="3">
                  <c:v>0.57779999999999987</c:v>
                </c:pt>
                <c:pt idx="4">
                  <c:v>0.59400000000000008</c:v>
                </c:pt>
                <c:pt idx="5">
                  <c:v>0.53759999999999997</c:v>
                </c:pt>
                <c:pt idx="6">
                  <c:v>0.54660000000000009</c:v>
                </c:pt>
                <c:pt idx="7">
                  <c:v>0.50460000000000005</c:v>
                </c:pt>
                <c:pt idx="8">
                  <c:v>0.52439999999999998</c:v>
                </c:pt>
                <c:pt idx="9">
                  <c:v>0.50399999999999989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522240"/>
        <c:axId val="78544896"/>
      </c:barChart>
      <c:catAx>
        <c:axId val="78522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544896"/>
        <c:crosses val="autoZero"/>
        <c:auto val="1"/>
        <c:lblAlgn val="ctr"/>
        <c:lblOffset val="100"/>
        <c:noMultiLvlLbl val="0"/>
      </c:catAx>
      <c:valAx>
        <c:axId val="785448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5222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(Raw)'!$AJ$745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(Raw)'!$AK$746:$AK$755</c:f>
                <c:numCache>
                  <c:formatCode>General</c:formatCode>
                  <c:ptCount val="10"/>
                  <c:pt idx="0">
                    <c:v>0.12772651705066843</c:v>
                  </c:pt>
                  <c:pt idx="1">
                    <c:v>5.7256210878912382E-2</c:v>
                  </c:pt>
                  <c:pt idx="2">
                    <c:v>5.148898706979662E-2</c:v>
                  </c:pt>
                  <c:pt idx="3">
                    <c:v>6.9602177824365175E-2</c:v>
                  </c:pt>
                  <c:pt idx="4">
                    <c:v>3.1695259482834484E-2</c:v>
                  </c:pt>
                  <c:pt idx="5">
                    <c:v>8.4126220957747438E-2</c:v>
                  </c:pt>
                  <c:pt idx="6">
                    <c:v>6.4727444760805455E-2</c:v>
                  </c:pt>
                  <c:pt idx="7">
                    <c:v>8.3072321060121815E-2</c:v>
                  </c:pt>
                  <c:pt idx="8">
                    <c:v>7.8106809461215565E-2</c:v>
                  </c:pt>
                  <c:pt idx="9">
                    <c:v>6.656030111267984E-2</c:v>
                  </c:pt>
                </c:numCache>
              </c:numRef>
            </c:plus>
            <c:minus>
              <c:numRef>
                <c:f>'85PPF (Raw)'!$AK$746:$AK$755</c:f>
                <c:numCache>
                  <c:formatCode>General</c:formatCode>
                  <c:ptCount val="10"/>
                  <c:pt idx="0">
                    <c:v>0.12772651705066843</c:v>
                  </c:pt>
                  <c:pt idx="1">
                    <c:v>5.7256210878912382E-2</c:v>
                  </c:pt>
                  <c:pt idx="2">
                    <c:v>5.148898706979662E-2</c:v>
                  </c:pt>
                  <c:pt idx="3">
                    <c:v>6.9602177824365175E-2</c:v>
                  </c:pt>
                  <c:pt idx="4">
                    <c:v>3.1695259482834484E-2</c:v>
                  </c:pt>
                  <c:pt idx="5">
                    <c:v>8.4126220957747438E-2</c:v>
                  </c:pt>
                  <c:pt idx="6">
                    <c:v>6.4727444760805455E-2</c:v>
                  </c:pt>
                  <c:pt idx="7">
                    <c:v>8.3072321060121815E-2</c:v>
                  </c:pt>
                  <c:pt idx="8">
                    <c:v>7.8106809461215565E-2</c:v>
                  </c:pt>
                  <c:pt idx="9">
                    <c:v>6.656030111267984E-2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(Raw)'!$AJ$746:$AJ$755</c:f>
              <c:numCache>
                <c:formatCode>General</c:formatCode>
                <c:ptCount val="10"/>
                <c:pt idx="0">
                  <c:v>0.5082000000000001</c:v>
                </c:pt>
                <c:pt idx="1">
                  <c:v>0.53820000000000001</c:v>
                </c:pt>
                <c:pt idx="2">
                  <c:v>0.48840000000000006</c:v>
                </c:pt>
                <c:pt idx="3">
                  <c:v>0.55079999999999996</c:v>
                </c:pt>
                <c:pt idx="4">
                  <c:v>0.54180000000000006</c:v>
                </c:pt>
                <c:pt idx="5">
                  <c:v>0.60119999999999985</c:v>
                </c:pt>
                <c:pt idx="6">
                  <c:v>0.58079999999999998</c:v>
                </c:pt>
                <c:pt idx="7">
                  <c:v>0.63179999999999992</c:v>
                </c:pt>
                <c:pt idx="8">
                  <c:v>0.61859999999999993</c:v>
                </c:pt>
                <c:pt idx="9">
                  <c:v>0.61979999999999991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044992"/>
        <c:axId val="79046912"/>
      </c:barChart>
      <c:catAx>
        <c:axId val="79044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46912"/>
        <c:crosses val="autoZero"/>
        <c:auto val="1"/>
        <c:lblAlgn val="ctr"/>
        <c:lblOffset val="100"/>
        <c:noMultiLvlLbl val="0"/>
      </c:catAx>
      <c:valAx>
        <c:axId val="7904691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449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(Raw)'!$AH$786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(Raw)'!$AI$787:$AI$796</c:f>
                <c:numCache>
                  <c:formatCode>General</c:formatCode>
                  <c:ptCount val="10"/>
                  <c:pt idx="0">
                    <c:v>7.2075453884325361E-2</c:v>
                  </c:pt>
                  <c:pt idx="1">
                    <c:v>6.8906401047095195E-2</c:v>
                  </c:pt>
                  <c:pt idx="2">
                    <c:v>6.6585916007261964E-2</c:v>
                  </c:pt>
                  <c:pt idx="3">
                    <c:v>0.10053074942000134</c:v>
                  </c:pt>
                  <c:pt idx="4">
                    <c:v>4.8270373391640767E-2</c:v>
                  </c:pt>
                  <c:pt idx="5">
                    <c:v>7.6790624427725204E-2</c:v>
                  </c:pt>
                  <c:pt idx="6">
                    <c:v>8.1388541803143755E-2</c:v>
                  </c:pt>
                  <c:pt idx="7">
                    <c:v>6.493275874236866E-2</c:v>
                  </c:pt>
                  <c:pt idx="8">
                    <c:v>4.8166487585413462E-2</c:v>
                  </c:pt>
                  <c:pt idx="9">
                    <c:v>5.3849791085945474E-2</c:v>
                  </c:pt>
                </c:numCache>
              </c:numRef>
            </c:plus>
            <c:minus>
              <c:numRef>
                <c:f>'85PPF (Raw)'!$AI$787:$AI$796</c:f>
                <c:numCache>
                  <c:formatCode>General</c:formatCode>
                  <c:ptCount val="10"/>
                  <c:pt idx="0">
                    <c:v>7.2075453884325361E-2</c:v>
                  </c:pt>
                  <c:pt idx="1">
                    <c:v>6.8906401047095195E-2</c:v>
                  </c:pt>
                  <c:pt idx="2">
                    <c:v>6.6585916007261964E-2</c:v>
                  </c:pt>
                  <c:pt idx="3">
                    <c:v>0.10053074942000134</c:v>
                  </c:pt>
                  <c:pt idx="4">
                    <c:v>4.8270373391640767E-2</c:v>
                  </c:pt>
                  <c:pt idx="5">
                    <c:v>7.6790624427725204E-2</c:v>
                  </c:pt>
                  <c:pt idx="6">
                    <c:v>8.1388541803143755E-2</c:v>
                  </c:pt>
                  <c:pt idx="7">
                    <c:v>6.493275874236866E-2</c:v>
                  </c:pt>
                  <c:pt idx="8">
                    <c:v>4.8166487585413462E-2</c:v>
                  </c:pt>
                  <c:pt idx="9">
                    <c:v>5.3849791085945474E-2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(Raw)'!$AH$787:$AH$796</c:f>
              <c:numCache>
                <c:formatCode>General</c:formatCode>
                <c:ptCount val="10"/>
                <c:pt idx="0">
                  <c:v>0.65565000000000007</c:v>
                </c:pt>
                <c:pt idx="1">
                  <c:v>0.59625000000000006</c:v>
                </c:pt>
                <c:pt idx="2">
                  <c:v>0.6120000000000001</c:v>
                </c:pt>
                <c:pt idx="3">
                  <c:v>0.63330000000000009</c:v>
                </c:pt>
                <c:pt idx="4">
                  <c:v>0.60165000000000002</c:v>
                </c:pt>
                <c:pt idx="5">
                  <c:v>0.5292</c:v>
                </c:pt>
                <c:pt idx="6">
                  <c:v>0.57689999999999997</c:v>
                </c:pt>
                <c:pt idx="7">
                  <c:v>0.54449999999999998</c:v>
                </c:pt>
                <c:pt idx="8">
                  <c:v>0.56069999999999998</c:v>
                </c:pt>
                <c:pt idx="9">
                  <c:v>0.46170000000000011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087872"/>
        <c:axId val="79094144"/>
      </c:barChart>
      <c:catAx>
        <c:axId val="7908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94144"/>
        <c:crosses val="autoZero"/>
        <c:auto val="1"/>
        <c:lblAlgn val="ctr"/>
        <c:lblOffset val="100"/>
        <c:noMultiLvlLbl val="0"/>
      </c:catAx>
      <c:valAx>
        <c:axId val="7909414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878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(Raw)'!$AJ$786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(Raw)'!$AK$787:$AK$796</c:f>
                <c:numCache>
                  <c:formatCode>General</c:formatCode>
                  <c:ptCount val="10"/>
                  <c:pt idx="0">
                    <c:v>5.8290109299135945E-2</c:v>
                  </c:pt>
                  <c:pt idx="1">
                    <c:v>5.320466936374383E-2</c:v>
                  </c:pt>
                  <c:pt idx="2">
                    <c:v>4.9631165930078068E-2</c:v>
                  </c:pt>
                  <c:pt idx="3">
                    <c:v>8.6492713413814329E-2</c:v>
                  </c:pt>
                  <c:pt idx="4">
                    <c:v>5.2517140059222714E-2</c:v>
                  </c:pt>
                  <c:pt idx="5">
                    <c:v>5.4946960071077647E-2</c:v>
                  </c:pt>
                  <c:pt idx="6">
                    <c:v>6.8348872858683934E-2</c:v>
                  </c:pt>
                  <c:pt idx="7">
                    <c:v>5.775927813370161E-2</c:v>
                  </c:pt>
                  <c:pt idx="8">
                    <c:v>6.5839038171653486E-2</c:v>
                  </c:pt>
                  <c:pt idx="9">
                    <c:v>5.2109676846558144E-2</c:v>
                  </c:pt>
                </c:numCache>
              </c:numRef>
            </c:plus>
            <c:minus>
              <c:numRef>
                <c:f>'85PPF (Raw)'!$AK$787:$AK$796</c:f>
                <c:numCache>
                  <c:formatCode>General</c:formatCode>
                  <c:ptCount val="10"/>
                  <c:pt idx="0">
                    <c:v>5.8290109299135945E-2</c:v>
                  </c:pt>
                  <c:pt idx="1">
                    <c:v>5.320466936374383E-2</c:v>
                  </c:pt>
                  <c:pt idx="2">
                    <c:v>4.9631165930078068E-2</c:v>
                  </c:pt>
                  <c:pt idx="3">
                    <c:v>8.6492713413814329E-2</c:v>
                  </c:pt>
                  <c:pt idx="4">
                    <c:v>5.2517140059222714E-2</c:v>
                  </c:pt>
                  <c:pt idx="5">
                    <c:v>5.4946960071077647E-2</c:v>
                  </c:pt>
                  <c:pt idx="6">
                    <c:v>6.8348872858683934E-2</c:v>
                  </c:pt>
                  <c:pt idx="7">
                    <c:v>5.775927813370161E-2</c:v>
                  </c:pt>
                  <c:pt idx="8">
                    <c:v>6.5839038171653486E-2</c:v>
                  </c:pt>
                  <c:pt idx="9">
                    <c:v>5.2109676846558144E-2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(Raw)'!$AJ$787:$AJ$796</c:f>
              <c:numCache>
                <c:formatCode>General</c:formatCode>
                <c:ptCount val="10"/>
                <c:pt idx="0">
                  <c:v>0.30150000000000005</c:v>
                </c:pt>
                <c:pt idx="1">
                  <c:v>0.34199999999999997</c:v>
                </c:pt>
                <c:pt idx="2">
                  <c:v>0.32445000000000007</c:v>
                </c:pt>
                <c:pt idx="3">
                  <c:v>0.34770000000000001</c:v>
                </c:pt>
                <c:pt idx="4">
                  <c:v>0.31004999999999999</c:v>
                </c:pt>
                <c:pt idx="5">
                  <c:v>0.38070000000000009</c:v>
                </c:pt>
                <c:pt idx="6">
                  <c:v>0.3519000000000001</c:v>
                </c:pt>
                <c:pt idx="7">
                  <c:v>0.40635000000000004</c:v>
                </c:pt>
                <c:pt idx="8">
                  <c:v>0.38339999999999996</c:v>
                </c:pt>
                <c:pt idx="9">
                  <c:v>0.45045000000000002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930304"/>
        <c:axId val="78932224"/>
      </c:barChart>
      <c:catAx>
        <c:axId val="78930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932224"/>
        <c:crosses val="autoZero"/>
        <c:auto val="1"/>
        <c:lblAlgn val="ctr"/>
        <c:lblOffset val="100"/>
        <c:noMultiLvlLbl val="0"/>
      </c:catAx>
      <c:valAx>
        <c:axId val="7893222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9303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(Raw)'!$AH$827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(Raw)'!$AI$828:$AI$837</c:f>
                <c:numCache>
                  <c:formatCode>General</c:formatCode>
                  <c:ptCount val="10"/>
                  <c:pt idx="0">
                    <c:v>4.7558578837604365E-2</c:v>
                  </c:pt>
                  <c:pt idx="1">
                    <c:v>5.8544488577979253E-2</c:v>
                  </c:pt>
                  <c:pt idx="2">
                    <c:v>8.126148270508346E-2</c:v>
                  </c:pt>
                  <c:pt idx="3">
                    <c:v>6.0074756061006804E-2</c:v>
                  </c:pt>
                  <c:pt idx="4">
                    <c:v>4.1243181254602551E-2</c:v>
                  </c:pt>
                  <c:pt idx="5">
                    <c:v>6.0159852848364274E-2</c:v>
                  </c:pt>
                  <c:pt idx="6">
                    <c:v>5.9706386857512547E-2</c:v>
                  </c:pt>
                  <c:pt idx="7">
                    <c:v>5.9518661381383224E-2</c:v>
                  </c:pt>
                  <c:pt idx="8">
                    <c:v>5.9072903219131202E-2</c:v>
                  </c:pt>
                  <c:pt idx="9">
                    <c:v>6.0908127536479235E-2</c:v>
                  </c:pt>
                </c:numCache>
              </c:numRef>
            </c:plus>
            <c:minus>
              <c:numRef>
                <c:f>'85PPF (Raw)'!$AI$828:$AI$837</c:f>
                <c:numCache>
                  <c:formatCode>General</c:formatCode>
                  <c:ptCount val="10"/>
                  <c:pt idx="0">
                    <c:v>4.7558578837604365E-2</c:v>
                  </c:pt>
                  <c:pt idx="1">
                    <c:v>5.8544488577979253E-2</c:v>
                  </c:pt>
                  <c:pt idx="2">
                    <c:v>8.126148270508346E-2</c:v>
                  </c:pt>
                  <c:pt idx="3">
                    <c:v>6.0074756061006804E-2</c:v>
                  </c:pt>
                  <c:pt idx="4">
                    <c:v>4.1243181254602551E-2</c:v>
                  </c:pt>
                  <c:pt idx="5">
                    <c:v>6.0159852848364274E-2</c:v>
                  </c:pt>
                  <c:pt idx="6">
                    <c:v>5.9706386857512547E-2</c:v>
                  </c:pt>
                  <c:pt idx="7">
                    <c:v>5.9518661381383224E-2</c:v>
                  </c:pt>
                  <c:pt idx="8">
                    <c:v>5.9072903219131202E-2</c:v>
                  </c:pt>
                  <c:pt idx="9">
                    <c:v>6.0908127536479235E-2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(Raw)'!$AH$828:$AH$837</c:f>
              <c:numCache>
                <c:formatCode>General</c:formatCode>
                <c:ptCount val="10"/>
                <c:pt idx="0">
                  <c:v>0.55665000000000009</c:v>
                </c:pt>
                <c:pt idx="1">
                  <c:v>0.63719999999999999</c:v>
                </c:pt>
                <c:pt idx="2">
                  <c:v>0.6359999999999999</c:v>
                </c:pt>
                <c:pt idx="3">
                  <c:v>0.65385000000000004</c:v>
                </c:pt>
                <c:pt idx="4">
                  <c:v>0.6795000000000001</c:v>
                </c:pt>
                <c:pt idx="5">
                  <c:v>0.63855000000000017</c:v>
                </c:pt>
                <c:pt idx="6">
                  <c:v>0.61469999999999991</c:v>
                </c:pt>
                <c:pt idx="7">
                  <c:v>0.57644999999999991</c:v>
                </c:pt>
                <c:pt idx="8">
                  <c:v>0.57464999999999999</c:v>
                </c:pt>
                <c:pt idx="9">
                  <c:v>0.53369999999999995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977280"/>
        <c:axId val="78979456"/>
      </c:barChart>
      <c:catAx>
        <c:axId val="7897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979456"/>
        <c:crosses val="autoZero"/>
        <c:auto val="1"/>
        <c:lblAlgn val="ctr"/>
        <c:lblOffset val="100"/>
        <c:noMultiLvlLbl val="0"/>
      </c:catAx>
      <c:valAx>
        <c:axId val="7897945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9772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(Raw)'!$AJ$827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(Raw)'!$AK$828:$AK$837</c:f>
                <c:numCache>
                  <c:formatCode>General</c:formatCode>
                  <c:ptCount val="10"/>
                  <c:pt idx="0">
                    <c:v>3.5914042115203965E-2</c:v>
                  </c:pt>
                  <c:pt idx="1">
                    <c:v>0.11577291747663887</c:v>
                  </c:pt>
                  <c:pt idx="2">
                    <c:v>9.7961055634637959E-2</c:v>
                  </c:pt>
                  <c:pt idx="3">
                    <c:v>7.2617581603181644E-2</c:v>
                  </c:pt>
                  <c:pt idx="4">
                    <c:v>4.9920225834509453E-2</c:v>
                  </c:pt>
                  <c:pt idx="5">
                    <c:v>3.5869500311986283E-2</c:v>
                  </c:pt>
                  <c:pt idx="6">
                    <c:v>6.5454262858241644E-2</c:v>
                  </c:pt>
                  <c:pt idx="7">
                    <c:v>3.9335901640800551E-2</c:v>
                  </c:pt>
                  <c:pt idx="8">
                    <c:v>4.1191465646481393E-2</c:v>
                  </c:pt>
                  <c:pt idx="9">
                    <c:v>6.7506315494025831E-2</c:v>
                  </c:pt>
                </c:numCache>
              </c:numRef>
            </c:plus>
            <c:minus>
              <c:numRef>
                <c:f>'85PPF (Raw)'!$AK$828:$AK$837</c:f>
                <c:numCache>
                  <c:formatCode>General</c:formatCode>
                  <c:ptCount val="10"/>
                  <c:pt idx="0">
                    <c:v>3.5914042115203965E-2</c:v>
                  </c:pt>
                  <c:pt idx="1">
                    <c:v>0.11577291747663887</c:v>
                  </c:pt>
                  <c:pt idx="2">
                    <c:v>9.7961055634637959E-2</c:v>
                  </c:pt>
                  <c:pt idx="3">
                    <c:v>7.2617581603181644E-2</c:v>
                  </c:pt>
                  <c:pt idx="4">
                    <c:v>4.9920225834509453E-2</c:v>
                  </c:pt>
                  <c:pt idx="5">
                    <c:v>3.5869500311986283E-2</c:v>
                  </c:pt>
                  <c:pt idx="6">
                    <c:v>6.5454262858241644E-2</c:v>
                  </c:pt>
                  <c:pt idx="7">
                    <c:v>3.9335901640800551E-2</c:v>
                  </c:pt>
                  <c:pt idx="8">
                    <c:v>4.1191465646481393E-2</c:v>
                  </c:pt>
                  <c:pt idx="9">
                    <c:v>6.7506315494025831E-2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(Raw)'!$AJ$828:$AJ$837</c:f>
              <c:numCache>
                <c:formatCode>General</c:formatCode>
                <c:ptCount val="10"/>
                <c:pt idx="0">
                  <c:v>0.19664999999999999</c:v>
                </c:pt>
                <c:pt idx="1">
                  <c:v>0.153</c:v>
                </c:pt>
                <c:pt idx="2">
                  <c:v>0.15794999999999998</c:v>
                </c:pt>
                <c:pt idx="3">
                  <c:v>0.12554999999999999</c:v>
                </c:pt>
                <c:pt idx="4">
                  <c:v>9.5849999999999991E-2</c:v>
                </c:pt>
                <c:pt idx="5">
                  <c:v>0.10889999999999997</c:v>
                </c:pt>
                <c:pt idx="6">
                  <c:v>0.17595</c:v>
                </c:pt>
                <c:pt idx="7">
                  <c:v>0.15255000000000002</c:v>
                </c:pt>
                <c:pt idx="8">
                  <c:v>0.16200000000000001</c:v>
                </c:pt>
                <c:pt idx="9">
                  <c:v>0.17144999999999999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020416"/>
        <c:axId val="79022336"/>
      </c:barChart>
      <c:catAx>
        <c:axId val="79020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22336"/>
        <c:crosses val="autoZero"/>
        <c:auto val="1"/>
        <c:lblAlgn val="ctr"/>
        <c:lblOffset val="100"/>
        <c:noMultiLvlLbl val="0"/>
      </c:catAx>
      <c:valAx>
        <c:axId val="7902233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0204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(Raw)'!$AH$868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(Raw)'!$AI$869:$AI$878</c:f>
                <c:numCache>
                  <c:formatCode>General</c:formatCode>
                  <c:ptCount val="10"/>
                  <c:pt idx="0">
                    <c:v>9.1329521946342057E-2</c:v>
                  </c:pt>
                  <c:pt idx="1">
                    <c:v>7.3782379154404568E-2</c:v>
                  </c:pt>
                  <c:pt idx="2">
                    <c:v>9.0401734962391483E-2</c:v>
                  </c:pt>
                  <c:pt idx="3">
                    <c:v>8.7232583844630951E-2</c:v>
                  </c:pt>
                  <c:pt idx="4">
                    <c:v>9.4116892605335276E-2</c:v>
                  </c:pt>
                  <c:pt idx="5">
                    <c:v>0.11229233464957734</c:v>
                  </c:pt>
                  <c:pt idx="6">
                    <c:v>0.10654846932635582</c:v>
                  </c:pt>
                  <c:pt idx="7">
                    <c:v>0.11810249785673411</c:v>
                  </c:pt>
                  <c:pt idx="8">
                    <c:v>0.14404366114407591</c:v>
                  </c:pt>
                  <c:pt idx="9">
                    <c:v>0.11145397917384692</c:v>
                  </c:pt>
                </c:numCache>
              </c:numRef>
            </c:plus>
            <c:minus>
              <c:numRef>
                <c:f>'85PPF (Raw)'!$AI$869:$AI$878</c:f>
                <c:numCache>
                  <c:formatCode>General</c:formatCode>
                  <c:ptCount val="10"/>
                  <c:pt idx="0">
                    <c:v>9.1329521946342057E-2</c:v>
                  </c:pt>
                  <c:pt idx="1">
                    <c:v>7.3782379154404568E-2</c:v>
                  </c:pt>
                  <c:pt idx="2">
                    <c:v>9.0401734962391483E-2</c:v>
                  </c:pt>
                  <c:pt idx="3">
                    <c:v>8.7232583844630951E-2</c:v>
                  </c:pt>
                  <c:pt idx="4">
                    <c:v>9.4116892605335276E-2</c:v>
                  </c:pt>
                  <c:pt idx="5">
                    <c:v>0.11229233464957734</c:v>
                  </c:pt>
                  <c:pt idx="6">
                    <c:v>0.10654846932635582</c:v>
                  </c:pt>
                  <c:pt idx="7">
                    <c:v>0.11810249785673411</c:v>
                  </c:pt>
                  <c:pt idx="8">
                    <c:v>0.14404366114407591</c:v>
                  </c:pt>
                  <c:pt idx="9">
                    <c:v>0.11145397917384692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(Raw)'!$AH$869:$AH$878</c:f>
              <c:numCache>
                <c:formatCode>General</c:formatCode>
                <c:ptCount val="10"/>
                <c:pt idx="0">
                  <c:v>0.45765</c:v>
                </c:pt>
                <c:pt idx="1">
                  <c:v>0.43244999999999995</c:v>
                </c:pt>
                <c:pt idx="2">
                  <c:v>0.4905000000000001</c:v>
                </c:pt>
                <c:pt idx="3">
                  <c:v>0.45045000000000002</c:v>
                </c:pt>
                <c:pt idx="4">
                  <c:v>0.47610000000000002</c:v>
                </c:pt>
                <c:pt idx="5">
                  <c:v>0.49409999999999998</c:v>
                </c:pt>
                <c:pt idx="6">
                  <c:v>0.47295000000000009</c:v>
                </c:pt>
                <c:pt idx="7">
                  <c:v>0.52110000000000001</c:v>
                </c:pt>
                <c:pt idx="8">
                  <c:v>0.56745000000000012</c:v>
                </c:pt>
                <c:pt idx="9">
                  <c:v>0.60389999999999999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128832"/>
        <c:axId val="79139200"/>
      </c:barChart>
      <c:catAx>
        <c:axId val="79128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139200"/>
        <c:crosses val="autoZero"/>
        <c:auto val="1"/>
        <c:lblAlgn val="ctr"/>
        <c:lblOffset val="100"/>
        <c:noMultiLvlLbl val="0"/>
      </c:catAx>
      <c:valAx>
        <c:axId val="7913920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12883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(Raw)'!$AJ$868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(Raw)'!$AK$869:$AK$878</c:f>
                <c:numCache>
                  <c:formatCode>General</c:formatCode>
                  <c:ptCount val="10"/>
                  <c:pt idx="0">
                    <c:v>7.8366396531059632E-2</c:v>
                  </c:pt>
                  <c:pt idx="1">
                    <c:v>0.17070306629379922</c:v>
                  </c:pt>
                  <c:pt idx="2">
                    <c:v>0.18964794946648481</c:v>
                  </c:pt>
                  <c:pt idx="3">
                    <c:v>5.3274734803854751E-2</c:v>
                  </c:pt>
                  <c:pt idx="4">
                    <c:v>7.8790929213430172E-2</c:v>
                  </c:pt>
                  <c:pt idx="5">
                    <c:v>7.7765690581252114E-2</c:v>
                  </c:pt>
                  <c:pt idx="6">
                    <c:v>0.11844492390980786</c:v>
                  </c:pt>
                  <c:pt idx="7">
                    <c:v>0.12479223786589835</c:v>
                  </c:pt>
                  <c:pt idx="8">
                    <c:v>0.16538245149700134</c:v>
                  </c:pt>
                  <c:pt idx="9">
                    <c:v>0.16866487326555044</c:v>
                  </c:pt>
                </c:numCache>
              </c:numRef>
            </c:plus>
            <c:minus>
              <c:numRef>
                <c:f>'85PPF (Raw)'!$AK$869:$AK$878</c:f>
                <c:numCache>
                  <c:formatCode>General</c:formatCode>
                  <c:ptCount val="10"/>
                  <c:pt idx="0">
                    <c:v>7.8366396531059632E-2</c:v>
                  </c:pt>
                  <c:pt idx="1">
                    <c:v>0.17070306629379922</c:v>
                  </c:pt>
                  <c:pt idx="2">
                    <c:v>0.18964794946648481</c:v>
                  </c:pt>
                  <c:pt idx="3">
                    <c:v>5.3274734803854751E-2</c:v>
                  </c:pt>
                  <c:pt idx="4">
                    <c:v>7.8790929213430172E-2</c:v>
                  </c:pt>
                  <c:pt idx="5">
                    <c:v>7.7765690581252114E-2</c:v>
                  </c:pt>
                  <c:pt idx="6">
                    <c:v>0.11844492390980786</c:v>
                  </c:pt>
                  <c:pt idx="7">
                    <c:v>0.12479223786589835</c:v>
                  </c:pt>
                  <c:pt idx="8">
                    <c:v>0.16538245149700134</c:v>
                  </c:pt>
                  <c:pt idx="9">
                    <c:v>0.16866487326555044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(Raw)'!$AJ$869:$AJ$878</c:f>
              <c:numCache>
                <c:formatCode>General</c:formatCode>
                <c:ptCount val="10"/>
                <c:pt idx="0">
                  <c:v>0.68715000000000004</c:v>
                </c:pt>
                <c:pt idx="1">
                  <c:v>0.78479999999999994</c:v>
                </c:pt>
                <c:pt idx="2">
                  <c:v>0.68625000000000003</c:v>
                </c:pt>
                <c:pt idx="3">
                  <c:v>0.67590000000000006</c:v>
                </c:pt>
                <c:pt idx="4">
                  <c:v>0.69030000000000002</c:v>
                </c:pt>
                <c:pt idx="5">
                  <c:v>0.67364999999999997</c:v>
                </c:pt>
                <c:pt idx="6">
                  <c:v>0.65339999999999987</c:v>
                </c:pt>
                <c:pt idx="7">
                  <c:v>0.63044999999999995</c:v>
                </c:pt>
                <c:pt idx="8">
                  <c:v>0.6097499999999999</c:v>
                </c:pt>
                <c:pt idx="9">
                  <c:v>0.63044999999999995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803328"/>
        <c:axId val="78805248"/>
      </c:barChart>
      <c:catAx>
        <c:axId val="7880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05248"/>
        <c:crosses val="autoZero"/>
        <c:auto val="1"/>
        <c:lblAlgn val="ctr"/>
        <c:lblOffset val="100"/>
        <c:noMultiLvlLbl val="0"/>
      </c:catAx>
      <c:valAx>
        <c:axId val="78805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03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(Raw)'!$AH$909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(Raw)'!$AI$910:$AI$919</c:f>
                <c:numCache>
                  <c:formatCode>General</c:formatCode>
                  <c:ptCount val="10"/>
                  <c:pt idx="0">
                    <c:v>6.311999849909955E-2</c:v>
                  </c:pt>
                  <c:pt idx="1">
                    <c:v>8.0715289101489132E-2</c:v>
                  </c:pt>
                  <c:pt idx="2">
                    <c:v>4.3418526242292386E-2</c:v>
                  </c:pt>
                  <c:pt idx="3">
                    <c:v>0.10221930757985644</c:v>
                  </c:pt>
                  <c:pt idx="4">
                    <c:v>6.8134908743416656E-2</c:v>
                  </c:pt>
                  <c:pt idx="5">
                    <c:v>0.13778495831128351</c:v>
                  </c:pt>
                  <c:pt idx="6">
                    <c:v>0.14429205580495783</c:v>
                  </c:pt>
                  <c:pt idx="7">
                    <c:v>0.15565125491911305</c:v>
                  </c:pt>
                  <c:pt idx="8">
                    <c:v>0.13319983997145393</c:v>
                  </c:pt>
                  <c:pt idx="9">
                    <c:v>0.15917202709812492</c:v>
                  </c:pt>
                </c:numCache>
              </c:numRef>
            </c:plus>
            <c:minus>
              <c:numRef>
                <c:f>'85PPF (Raw)'!$AI$910:$AI$919</c:f>
                <c:numCache>
                  <c:formatCode>General</c:formatCode>
                  <c:ptCount val="10"/>
                  <c:pt idx="0">
                    <c:v>6.311999849909955E-2</c:v>
                  </c:pt>
                  <c:pt idx="1">
                    <c:v>8.0715289101489132E-2</c:v>
                  </c:pt>
                  <c:pt idx="2">
                    <c:v>4.3418526242292386E-2</c:v>
                  </c:pt>
                  <c:pt idx="3">
                    <c:v>0.10221930757985644</c:v>
                  </c:pt>
                  <c:pt idx="4">
                    <c:v>6.8134908743416656E-2</c:v>
                  </c:pt>
                  <c:pt idx="5">
                    <c:v>0.13778495831128351</c:v>
                  </c:pt>
                  <c:pt idx="6">
                    <c:v>0.14429205580495783</c:v>
                  </c:pt>
                  <c:pt idx="7">
                    <c:v>0.15565125491911305</c:v>
                  </c:pt>
                  <c:pt idx="8">
                    <c:v>0.13319983997145393</c:v>
                  </c:pt>
                  <c:pt idx="9">
                    <c:v>0.15917202709812492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(Raw)'!$AH$910:$AH$919</c:f>
              <c:numCache>
                <c:formatCode>General</c:formatCode>
                <c:ptCount val="10"/>
                <c:pt idx="0">
                  <c:v>0.51165000000000005</c:v>
                </c:pt>
                <c:pt idx="1">
                  <c:v>0.43829999999999991</c:v>
                </c:pt>
                <c:pt idx="2">
                  <c:v>0.4617</c:v>
                </c:pt>
                <c:pt idx="3">
                  <c:v>0.45045000000000002</c:v>
                </c:pt>
                <c:pt idx="4">
                  <c:v>0.46304999999999996</c:v>
                </c:pt>
                <c:pt idx="5">
                  <c:v>0.47519999999999996</c:v>
                </c:pt>
                <c:pt idx="6">
                  <c:v>0.44775000000000009</c:v>
                </c:pt>
                <c:pt idx="7">
                  <c:v>0.50805</c:v>
                </c:pt>
                <c:pt idx="8">
                  <c:v>0.49725000000000008</c:v>
                </c:pt>
                <c:pt idx="9">
                  <c:v>0.54495000000000005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822016"/>
        <c:axId val="78836480"/>
      </c:barChart>
      <c:catAx>
        <c:axId val="7882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36480"/>
        <c:crosses val="autoZero"/>
        <c:auto val="1"/>
        <c:lblAlgn val="ctr"/>
        <c:lblOffset val="100"/>
        <c:noMultiLvlLbl val="0"/>
      </c:catAx>
      <c:valAx>
        <c:axId val="7883648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2201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(Raw)'!$AJ$909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(Raw)'!$AK$910:$AK$919</c:f>
                <c:numCache>
                  <c:formatCode>General</c:formatCode>
                  <c:ptCount val="10"/>
                  <c:pt idx="0">
                    <c:v>5.6005521344351133E-2</c:v>
                  </c:pt>
                  <c:pt idx="1">
                    <c:v>7.0024882795519258E-2</c:v>
                  </c:pt>
                  <c:pt idx="2">
                    <c:v>6.0850355705400185E-2</c:v>
                  </c:pt>
                  <c:pt idx="3">
                    <c:v>0.102889618933159</c:v>
                  </c:pt>
                  <c:pt idx="4">
                    <c:v>8.4674547222695656E-2</c:v>
                  </c:pt>
                  <c:pt idx="5">
                    <c:v>0.10914947500898378</c:v>
                  </c:pt>
                  <c:pt idx="6">
                    <c:v>0.13537133141260407</c:v>
                  </c:pt>
                  <c:pt idx="7">
                    <c:v>0.25763971171508404</c:v>
                  </c:pt>
                  <c:pt idx="8">
                    <c:v>0.12041090831857916</c:v>
                  </c:pt>
                  <c:pt idx="9">
                    <c:v>0.18465013147201292</c:v>
                  </c:pt>
                </c:numCache>
              </c:numRef>
            </c:plus>
            <c:minus>
              <c:numRef>
                <c:f>'85PPF (Raw)'!$AK$910:$AK$919</c:f>
                <c:numCache>
                  <c:formatCode>General</c:formatCode>
                  <c:ptCount val="10"/>
                  <c:pt idx="0">
                    <c:v>5.6005521344351133E-2</c:v>
                  </c:pt>
                  <c:pt idx="1">
                    <c:v>7.0024882795519258E-2</c:v>
                  </c:pt>
                  <c:pt idx="2">
                    <c:v>6.0850355705400185E-2</c:v>
                  </c:pt>
                  <c:pt idx="3">
                    <c:v>0.102889618933159</c:v>
                  </c:pt>
                  <c:pt idx="4">
                    <c:v>8.4674547222695656E-2</c:v>
                  </c:pt>
                  <c:pt idx="5">
                    <c:v>0.10914947500898378</c:v>
                  </c:pt>
                  <c:pt idx="6">
                    <c:v>0.13537133141260407</c:v>
                  </c:pt>
                  <c:pt idx="7">
                    <c:v>0.25763971171508404</c:v>
                  </c:pt>
                  <c:pt idx="8">
                    <c:v>0.12041090831857916</c:v>
                  </c:pt>
                  <c:pt idx="9">
                    <c:v>0.18465013147201292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(Raw)'!$AJ$910:$AJ$919</c:f>
              <c:numCache>
                <c:formatCode>General</c:formatCode>
                <c:ptCount val="10"/>
                <c:pt idx="0">
                  <c:v>0.4567500000000001</c:v>
                </c:pt>
                <c:pt idx="1">
                  <c:v>0.50130000000000008</c:v>
                </c:pt>
                <c:pt idx="2">
                  <c:v>0.4877999999999999</c:v>
                </c:pt>
                <c:pt idx="3">
                  <c:v>0.51705000000000001</c:v>
                </c:pt>
                <c:pt idx="4">
                  <c:v>0.46889999999999993</c:v>
                </c:pt>
                <c:pt idx="5">
                  <c:v>0.49815000000000004</c:v>
                </c:pt>
                <c:pt idx="6">
                  <c:v>0.48014999999999997</c:v>
                </c:pt>
                <c:pt idx="7">
                  <c:v>0.52829999999999999</c:v>
                </c:pt>
                <c:pt idx="8">
                  <c:v>0.44505</c:v>
                </c:pt>
                <c:pt idx="9">
                  <c:v>0.46124999999999988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741888"/>
        <c:axId val="78743808"/>
      </c:barChart>
      <c:catAx>
        <c:axId val="7874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743808"/>
        <c:crosses val="autoZero"/>
        <c:auto val="1"/>
        <c:lblAlgn val="ctr"/>
        <c:lblOffset val="100"/>
        <c:noMultiLvlLbl val="0"/>
      </c:catAx>
      <c:valAx>
        <c:axId val="787438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7418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(Raw)'!$AH$950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(Raw)'!$AI$951:$AI$960</c:f>
                <c:numCache>
                  <c:formatCode>General</c:formatCode>
                  <c:ptCount val="10"/>
                  <c:pt idx="0">
                    <c:v>3.8228399473634642E-2</c:v>
                  </c:pt>
                  <c:pt idx="1">
                    <c:v>4.9346892399356655E-2</c:v>
                  </c:pt>
                  <c:pt idx="2">
                    <c:v>3.9552064288399469E-2</c:v>
                  </c:pt>
                  <c:pt idx="3">
                    <c:v>6.4058587492848013E-2</c:v>
                  </c:pt>
                  <c:pt idx="4">
                    <c:v>5.840701111483472E-2</c:v>
                  </c:pt>
                  <c:pt idx="5">
                    <c:v>9.1264148146148333E-2</c:v>
                  </c:pt>
                  <c:pt idx="6">
                    <c:v>9.0202272698640576E-2</c:v>
                  </c:pt>
                  <c:pt idx="7">
                    <c:v>0.11819270616021001</c:v>
                  </c:pt>
                  <c:pt idx="8">
                    <c:v>0.11022317074200377</c:v>
                  </c:pt>
                  <c:pt idx="9">
                    <c:v>0.15070916571854204</c:v>
                  </c:pt>
                </c:numCache>
              </c:numRef>
            </c:plus>
            <c:minus>
              <c:numRef>
                <c:f>'85PPF (Raw)'!$AI$951:$AI$960</c:f>
                <c:numCache>
                  <c:formatCode>General</c:formatCode>
                  <c:ptCount val="10"/>
                  <c:pt idx="0">
                    <c:v>3.8228399473634642E-2</c:v>
                  </c:pt>
                  <c:pt idx="1">
                    <c:v>4.9346892399356655E-2</c:v>
                  </c:pt>
                  <c:pt idx="2">
                    <c:v>3.9552064288399469E-2</c:v>
                  </c:pt>
                  <c:pt idx="3">
                    <c:v>6.4058587492848013E-2</c:v>
                  </c:pt>
                  <c:pt idx="4">
                    <c:v>5.840701111483472E-2</c:v>
                  </c:pt>
                  <c:pt idx="5">
                    <c:v>9.1264148146148333E-2</c:v>
                  </c:pt>
                  <c:pt idx="6">
                    <c:v>9.0202272698640576E-2</c:v>
                  </c:pt>
                  <c:pt idx="7">
                    <c:v>0.11819270616021001</c:v>
                  </c:pt>
                  <c:pt idx="8">
                    <c:v>0.11022317074200377</c:v>
                  </c:pt>
                  <c:pt idx="9">
                    <c:v>0.15070916571854204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(Raw)'!$AH$951:$AH$960</c:f>
              <c:numCache>
                <c:formatCode>General</c:formatCode>
                <c:ptCount val="10"/>
                <c:pt idx="0">
                  <c:v>0.52740000000000009</c:v>
                </c:pt>
                <c:pt idx="1">
                  <c:v>0.49680000000000002</c:v>
                </c:pt>
                <c:pt idx="2">
                  <c:v>0.5089499999999999</c:v>
                </c:pt>
                <c:pt idx="3">
                  <c:v>0.55215000000000003</c:v>
                </c:pt>
                <c:pt idx="4">
                  <c:v>0.51930000000000009</c:v>
                </c:pt>
                <c:pt idx="5">
                  <c:v>0.44775000000000009</c:v>
                </c:pt>
                <c:pt idx="6">
                  <c:v>0.50085000000000002</c:v>
                </c:pt>
                <c:pt idx="7">
                  <c:v>0.49859999999999999</c:v>
                </c:pt>
                <c:pt idx="8">
                  <c:v>0.46710000000000013</c:v>
                </c:pt>
                <c:pt idx="9">
                  <c:v>0.47789999999999999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661888"/>
        <c:axId val="78664064"/>
      </c:barChart>
      <c:catAx>
        <c:axId val="7866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664064"/>
        <c:crosses val="autoZero"/>
        <c:auto val="1"/>
        <c:lblAlgn val="ctr"/>
        <c:lblOffset val="100"/>
        <c:noMultiLvlLbl val="0"/>
      </c:catAx>
      <c:valAx>
        <c:axId val="7866406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6618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(Raw)'!$AJ$950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(Raw)'!$AK$951:$AK$960</c:f>
                <c:numCache>
                  <c:formatCode>General</c:formatCode>
                  <c:ptCount val="10"/>
                  <c:pt idx="0">
                    <c:v>3.8392536281226526E-2</c:v>
                  </c:pt>
                  <c:pt idx="1">
                    <c:v>6.0310250503454434E-2</c:v>
                  </c:pt>
                  <c:pt idx="2">
                    <c:v>4.7306920601980509E-2</c:v>
                  </c:pt>
                  <c:pt idx="3">
                    <c:v>4.3100708261368519E-2</c:v>
                  </c:pt>
                  <c:pt idx="4">
                    <c:v>4.4020659025651034E-2</c:v>
                  </c:pt>
                  <c:pt idx="5">
                    <c:v>8.444767922397739E-2</c:v>
                  </c:pt>
                  <c:pt idx="6">
                    <c:v>8.88210945784009E-2</c:v>
                  </c:pt>
                  <c:pt idx="7">
                    <c:v>9.6642259471669406E-2</c:v>
                  </c:pt>
                  <c:pt idx="8">
                    <c:v>7.207545388432593E-2</c:v>
                  </c:pt>
                  <c:pt idx="9">
                    <c:v>0.1404934911397375</c:v>
                  </c:pt>
                </c:numCache>
              </c:numRef>
            </c:plus>
            <c:minus>
              <c:numRef>
                <c:f>'85PPF (Raw)'!$AK$951:$AK$960</c:f>
                <c:numCache>
                  <c:formatCode>General</c:formatCode>
                  <c:ptCount val="10"/>
                  <c:pt idx="0">
                    <c:v>3.8392536281226526E-2</c:v>
                  </c:pt>
                  <c:pt idx="1">
                    <c:v>6.0310250503454434E-2</c:v>
                  </c:pt>
                  <c:pt idx="2">
                    <c:v>4.7306920601980509E-2</c:v>
                  </c:pt>
                  <c:pt idx="3">
                    <c:v>4.3100708261368519E-2</c:v>
                  </c:pt>
                  <c:pt idx="4">
                    <c:v>4.4020659025651034E-2</c:v>
                  </c:pt>
                  <c:pt idx="5">
                    <c:v>8.444767922397739E-2</c:v>
                  </c:pt>
                  <c:pt idx="6">
                    <c:v>8.88210945784009E-2</c:v>
                  </c:pt>
                  <c:pt idx="7">
                    <c:v>9.6642259471669406E-2</c:v>
                  </c:pt>
                  <c:pt idx="8">
                    <c:v>7.207545388432593E-2</c:v>
                  </c:pt>
                  <c:pt idx="9">
                    <c:v>0.1404934911397375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(Raw)'!$AJ$951:$AJ$960</c:f>
              <c:numCache>
                <c:formatCode>General</c:formatCode>
                <c:ptCount val="10"/>
                <c:pt idx="0">
                  <c:v>0.22724999999999995</c:v>
                </c:pt>
                <c:pt idx="1">
                  <c:v>0.25380000000000008</c:v>
                </c:pt>
                <c:pt idx="2">
                  <c:v>0.25289999999999996</c:v>
                </c:pt>
                <c:pt idx="3">
                  <c:v>0.24704999999999999</c:v>
                </c:pt>
                <c:pt idx="4">
                  <c:v>0.25335000000000002</c:v>
                </c:pt>
                <c:pt idx="5">
                  <c:v>0.32040000000000002</c:v>
                </c:pt>
                <c:pt idx="6">
                  <c:v>0.26235000000000003</c:v>
                </c:pt>
                <c:pt idx="7">
                  <c:v>0.29339999999999999</c:v>
                </c:pt>
                <c:pt idx="8">
                  <c:v>0.29565000000000002</c:v>
                </c:pt>
                <c:pt idx="9">
                  <c:v>0.33300000000000007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696832"/>
        <c:axId val="78698752"/>
      </c:barChart>
      <c:catAx>
        <c:axId val="78696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698752"/>
        <c:crosses val="autoZero"/>
        <c:auto val="1"/>
        <c:lblAlgn val="ctr"/>
        <c:lblOffset val="100"/>
        <c:noMultiLvlLbl val="0"/>
      </c:catAx>
      <c:valAx>
        <c:axId val="7869875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69683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(Raw)'!$AH$991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(Raw)'!$AI$992:$AI$1001</c:f>
                <c:numCache>
                  <c:formatCode>General</c:formatCode>
                  <c:ptCount val="10"/>
                  <c:pt idx="0">
                    <c:v>3.5762373640756191E-2</c:v>
                  </c:pt>
                  <c:pt idx="1">
                    <c:v>0.10726415990441544</c:v>
                  </c:pt>
                  <c:pt idx="2">
                    <c:v>7.6047267157375545E-2</c:v>
                  </c:pt>
                  <c:pt idx="3">
                    <c:v>1.9511535049810912E-2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0.14380743703775659</c:v>
                  </c:pt>
                </c:numCache>
              </c:numRef>
            </c:plus>
            <c:minus>
              <c:numRef>
                <c:f>'85PPF (Raw)'!$AI$992:$AI$1001</c:f>
                <c:numCache>
                  <c:formatCode>General</c:formatCode>
                  <c:ptCount val="10"/>
                  <c:pt idx="0">
                    <c:v>3.5762373640756191E-2</c:v>
                  </c:pt>
                  <c:pt idx="1">
                    <c:v>0.10726415990441544</c:v>
                  </c:pt>
                  <c:pt idx="2">
                    <c:v>7.6047267157375545E-2</c:v>
                  </c:pt>
                  <c:pt idx="3">
                    <c:v>1.9511535049810912E-2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0.14380743703775659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(Raw)'!$AH$992:$AH$1001</c:f>
              <c:numCache>
                <c:formatCode>General</c:formatCode>
                <c:ptCount val="10"/>
                <c:pt idx="0">
                  <c:v>0.41400000000000003</c:v>
                </c:pt>
                <c:pt idx="1">
                  <c:v>0.39059999999999995</c:v>
                </c:pt>
                <c:pt idx="2">
                  <c:v>0.40365000000000001</c:v>
                </c:pt>
                <c:pt idx="3">
                  <c:v>0.35820000000000002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0.53550000000000009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8870400"/>
        <c:axId val="78888960"/>
      </c:barChart>
      <c:catAx>
        <c:axId val="78870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88960"/>
        <c:crosses val="autoZero"/>
        <c:auto val="1"/>
        <c:lblAlgn val="ctr"/>
        <c:lblOffset val="100"/>
        <c:noMultiLvlLbl val="0"/>
      </c:catAx>
      <c:valAx>
        <c:axId val="788889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88704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(Raw)'!$AJ$991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(Raw)'!$AK$992:$AK$1001</c:f>
                <c:numCache>
                  <c:formatCode>General</c:formatCode>
                  <c:ptCount val="10"/>
                  <c:pt idx="0">
                    <c:v>3.179970208400669E-2</c:v>
                  </c:pt>
                  <c:pt idx="1">
                    <c:v>9.0642705167046853E-2</c:v>
                  </c:pt>
                  <c:pt idx="2">
                    <c:v>6.7252403037257449E-2</c:v>
                  </c:pt>
                  <c:pt idx="3">
                    <c:v>6.9429100527084467E-2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0.11529691646947242</c:v>
                  </c:pt>
                </c:numCache>
              </c:numRef>
            </c:plus>
            <c:minus>
              <c:numRef>
                <c:f>'85PPF (Raw)'!$AK$992:$AK$1001</c:f>
                <c:numCache>
                  <c:formatCode>General</c:formatCode>
                  <c:ptCount val="10"/>
                  <c:pt idx="0">
                    <c:v>3.179970208400669E-2</c:v>
                  </c:pt>
                  <c:pt idx="1">
                    <c:v>9.0642705167046853E-2</c:v>
                  </c:pt>
                  <c:pt idx="2">
                    <c:v>6.7252403037257449E-2</c:v>
                  </c:pt>
                  <c:pt idx="3">
                    <c:v>6.9429100527084467E-2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0.11529691646947242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(Raw)'!$AJ$992:$AJ$1001</c:f>
              <c:numCache>
                <c:formatCode>General</c:formatCode>
                <c:ptCount val="10"/>
                <c:pt idx="0">
                  <c:v>0.72719999999999996</c:v>
                </c:pt>
                <c:pt idx="1">
                  <c:v>0.71189999999999998</c:v>
                </c:pt>
                <c:pt idx="2">
                  <c:v>0.75780000000000014</c:v>
                </c:pt>
                <c:pt idx="3">
                  <c:v>0.81359999999999988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0.68130000000000002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249408"/>
        <c:axId val="79251328"/>
      </c:barChart>
      <c:catAx>
        <c:axId val="79249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251328"/>
        <c:crosses val="autoZero"/>
        <c:auto val="1"/>
        <c:lblAlgn val="ctr"/>
        <c:lblOffset val="100"/>
        <c:noMultiLvlLbl val="0"/>
      </c:catAx>
      <c:valAx>
        <c:axId val="7925132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2494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(Raw)'!$AH$1032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(Raw)'!$AI$1033:$AI$1042</c:f>
                <c:numCache>
                  <c:formatCode>General</c:formatCode>
                  <c:ptCount val="10"/>
                  <c:pt idx="0">
                    <c:v>2.4513100686432102E-2</c:v>
                  </c:pt>
                  <c:pt idx="1">
                    <c:v>0.10710716473160006</c:v>
                  </c:pt>
                  <c:pt idx="2">
                    <c:v>8.4239180157953855E-2</c:v>
                  </c:pt>
                  <c:pt idx="3">
                    <c:v>0.13606866494144604</c:v>
                  </c:pt>
                  <c:pt idx="4">
                    <c:v>0.10328269112350962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(Raw)'!$AI$1033:$AI$1042</c:f>
                <c:numCache>
                  <c:formatCode>General</c:formatCode>
                  <c:ptCount val="10"/>
                  <c:pt idx="0">
                    <c:v>2.4513100686432102E-2</c:v>
                  </c:pt>
                  <c:pt idx="1">
                    <c:v>0.10710716473160006</c:v>
                  </c:pt>
                  <c:pt idx="2">
                    <c:v>8.4239180157953855E-2</c:v>
                  </c:pt>
                  <c:pt idx="3">
                    <c:v>0.13606866494144604</c:v>
                  </c:pt>
                  <c:pt idx="4">
                    <c:v>0.10328269112350962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(Raw)'!$AH$1033:$AH$1042</c:f>
              <c:numCache>
                <c:formatCode>General</c:formatCode>
                <c:ptCount val="10"/>
                <c:pt idx="0">
                  <c:v>0.42705000000000004</c:v>
                </c:pt>
                <c:pt idx="1">
                  <c:v>0.39195000000000002</c:v>
                </c:pt>
                <c:pt idx="2">
                  <c:v>0.41985</c:v>
                </c:pt>
                <c:pt idx="3">
                  <c:v>0.51344999999999996</c:v>
                </c:pt>
                <c:pt idx="4">
                  <c:v>0.53220000000000001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284480"/>
        <c:axId val="79290752"/>
      </c:barChart>
      <c:catAx>
        <c:axId val="79284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290752"/>
        <c:crosses val="autoZero"/>
        <c:auto val="1"/>
        <c:lblAlgn val="ctr"/>
        <c:lblOffset val="100"/>
        <c:noMultiLvlLbl val="0"/>
      </c:catAx>
      <c:valAx>
        <c:axId val="7929075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2844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(Raw)'!$AJ$1032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(Raw)'!$AK$1033:$AK$1042</c:f>
                <c:numCache>
                  <c:formatCode>General</c:formatCode>
                  <c:ptCount val="10"/>
                  <c:pt idx="0">
                    <c:v>2.8891630549165517E-2</c:v>
                  </c:pt>
                  <c:pt idx="1">
                    <c:v>8.7764877281350448E-2</c:v>
                  </c:pt>
                  <c:pt idx="2">
                    <c:v>6.6162002133519304E-2</c:v>
                  </c:pt>
                  <c:pt idx="3">
                    <c:v>0.13979383315967034</c:v>
                  </c:pt>
                  <c:pt idx="4">
                    <c:v>0.19549651074708635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(Raw)'!$AK$1033:$AK$1042</c:f>
                <c:numCache>
                  <c:formatCode>General</c:formatCode>
                  <c:ptCount val="10"/>
                  <c:pt idx="0">
                    <c:v>2.8891630549165517E-2</c:v>
                  </c:pt>
                  <c:pt idx="1">
                    <c:v>8.7764877281350448E-2</c:v>
                  </c:pt>
                  <c:pt idx="2">
                    <c:v>6.6162002133519304E-2</c:v>
                  </c:pt>
                  <c:pt idx="3">
                    <c:v>0.13979383315967034</c:v>
                  </c:pt>
                  <c:pt idx="4">
                    <c:v>0.19549651074708635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(Raw)'!$AJ$1033:$AJ$1042</c:f>
              <c:numCache>
                <c:formatCode>General</c:formatCode>
                <c:ptCount val="10"/>
                <c:pt idx="0">
                  <c:v>0.5300999999999999</c:v>
                </c:pt>
                <c:pt idx="1">
                  <c:v>0.58860000000000001</c:v>
                </c:pt>
                <c:pt idx="2">
                  <c:v>0.54090000000000005</c:v>
                </c:pt>
                <c:pt idx="3">
                  <c:v>0.46034999999999993</c:v>
                </c:pt>
                <c:pt idx="4">
                  <c:v>0.50280000000000002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339904"/>
        <c:axId val="79341824"/>
      </c:barChart>
      <c:catAx>
        <c:axId val="7933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341824"/>
        <c:crosses val="autoZero"/>
        <c:auto val="1"/>
        <c:lblAlgn val="ctr"/>
        <c:lblOffset val="100"/>
        <c:noMultiLvlLbl val="0"/>
      </c:catAx>
      <c:valAx>
        <c:axId val="7934182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3399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(Raw)'!$AH$1073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(Raw)'!$AI$1074:$AI$1083</c:f>
                <c:numCache>
                  <c:formatCode>General</c:formatCode>
                  <c:ptCount val="10"/>
                  <c:pt idx="0">
                    <c:v>2.5434901425527796E-2</c:v>
                  </c:pt>
                  <c:pt idx="1">
                    <c:v>7.4872154194227741E-2</c:v>
                  </c:pt>
                  <c:pt idx="2">
                    <c:v>3.9930202261340718E-2</c:v>
                  </c:pt>
                  <c:pt idx="3">
                    <c:v>6.4720675131473185E-2</c:v>
                  </c:pt>
                  <c:pt idx="4">
                    <c:v>7.921184122007098E-2</c:v>
                  </c:pt>
                  <c:pt idx="5">
                    <c:v>6.6656306212501987E-2</c:v>
                  </c:pt>
                  <c:pt idx="6">
                    <c:v>0.1252330038893813</c:v>
                  </c:pt>
                  <c:pt idx="7">
                    <c:v>0.17282516264162798</c:v>
                  </c:pt>
                  <c:pt idx="8">
                    <c:v>0.10330136218158757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(Raw)'!$AI$1074:$AI$1083</c:f>
                <c:numCache>
                  <c:formatCode>General</c:formatCode>
                  <c:ptCount val="10"/>
                  <c:pt idx="0">
                    <c:v>2.5434901425527796E-2</c:v>
                  </c:pt>
                  <c:pt idx="1">
                    <c:v>7.4872154194227741E-2</c:v>
                  </c:pt>
                  <c:pt idx="2">
                    <c:v>3.9930202261340718E-2</c:v>
                  </c:pt>
                  <c:pt idx="3">
                    <c:v>6.4720675131473185E-2</c:v>
                  </c:pt>
                  <c:pt idx="4">
                    <c:v>7.921184122007098E-2</c:v>
                  </c:pt>
                  <c:pt idx="5">
                    <c:v>6.6656306212501987E-2</c:v>
                  </c:pt>
                  <c:pt idx="6">
                    <c:v>0.1252330038893813</c:v>
                  </c:pt>
                  <c:pt idx="7">
                    <c:v>0.17282516264162798</c:v>
                  </c:pt>
                  <c:pt idx="8">
                    <c:v>0.10330136218158757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(Raw)'!$AH$1074:$AH$1083</c:f>
              <c:numCache>
                <c:formatCode>General</c:formatCode>
                <c:ptCount val="10"/>
                <c:pt idx="0">
                  <c:v>0.44774999999999993</c:v>
                </c:pt>
                <c:pt idx="1">
                  <c:v>0.42345000000000005</c:v>
                </c:pt>
                <c:pt idx="2">
                  <c:v>0.43200000000000005</c:v>
                </c:pt>
                <c:pt idx="3">
                  <c:v>0.39015</c:v>
                </c:pt>
                <c:pt idx="4">
                  <c:v>0.44009999999999999</c:v>
                </c:pt>
                <c:pt idx="5">
                  <c:v>0.43469999999999998</c:v>
                </c:pt>
                <c:pt idx="6">
                  <c:v>0.49140000000000006</c:v>
                </c:pt>
                <c:pt idx="7">
                  <c:v>0.53730000000000011</c:v>
                </c:pt>
                <c:pt idx="8">
                  <c:v>0.51479999999999992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366400"/>
        <c:axId val="79397248"/>
      </c:barChart>
      <c:catAx>
        <c:axId val="79366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397248"/>
        <c:crosses val="autoZero"/>
        <c:auto val="1"/>
        <c:lblAlgn val="ctr"/>
        <c:lblOffset val="100"/>
        <c:noMultiLvlLbl val="0"/>
      </c:catAx>
      <c:valAx>
        <c:axId val="79397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3664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(Raw)'!$AJ$1073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(Raw)'!$AK$1074:$AK$1083</c:f>
                <c:numCache>
                  <c:formatCode>General</c:formatCode>
                  <c:ptCount val="10"/>
                  <c:pt idx="0">
                    <c:v>3.042955626914139E-2</c:v>
                  </c:pt>
                  <c:pt idx="1">
                    <c:v>8.0088290096157394E-2</c:v>
                  </c:pt>
                  <c:pt idx="2">
                    <c:v>5.1709308945091903E-2</c:v>
                  </c:pt>
                  <c:pt idx="3">
                    <c:v>6.6905274750752294E-2</c:v>
                  </c:pt>
                  <c:pt idx="4">
                    <c:v>5.5423987776526663E-2</c:v>
                  </c:pt>
                  <c:pt idx="5">
                    <c:v>8.9404742014821847E-2</c:v>
                  </c:pt>
                  <c:pt idx="6">
                    <c:v>9.8134976864574272E-2</c:v>
                  </c:pt>
                  <c:pt idx="7">
                    <c:v>0.10406379622236812</c:v>
                  </c:pt>
                  <c:pt idx="8">
                    <c:v>0.12115267817333401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(Raw)'!$AK$1074:$AK$1083</c:f>
                <c:numCache>
                  <c:formatCode>General</c:formatCode>
                  <c:ptCount val="10"/>
                  <c:pt idx="0">
                    <c:v>3.042955626914139E-2</c:v>
                  </c:pt>
                  <c:pt idx="1">
                    <c:v>8.0088290096157394E-2</c:v>
                  </c:pt>
                  <c:pt idx="2">
                    <c:v>5.1709308945091903E-2</c:v>
                  </c:pt>
                  <c:pt idx="3">
                    <c:v>6.6905274750752294E-2</c:v>
                  </c:pt>
                  <c:pt idx="4">
                    <c:v>5.5423987776526663E-2</c:v>
                  </c:pt>
                  <c:pt idx="5">
                    <c:v>8.9404742014821847E-2</c:v>
                  </c:pt>
                  <c:pt idx="6">
                    <c:v>9.8134976864574272E-2</c:v>
                  </c:pt>
                  <c:pt idx="7">
                    <c:v>0.10406379622236812</c:v>
                  </c:pt>
                  <c:pt idx="8">
                    <c:v>0.12115267817333401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(Raw)'!$AJ$1074:$AJ$1083</c:f>
              <c:numCache>
                <c:formatCode>General</c:formatCode>
                <c:ptCount val="10"/>
                <c:pt idx="0">
                  <c:v>0.32219999999999999</c:v>
                </c:pt>
                <c:pt idx="1">
                  <c:v>0.34065000000000001</c:v>
                </c:pt>
                <c:pt idx="2">
                  <c:v>0.32445000000000007</c:v>
                </c:pt>
                <c:pt idx="3">
                  <c:v>0.37665000000000004</c:v>
                </c:pt>
                <c:pt idx="4">
                  <c:v>0.32715000000000005</c:v>
                </c:pt>
                <c:pt idx="5">
                  <c:v>0.34245000000000003</c:v>
                </c:pt>
                <c:pt idx="6">
                  <c:v>0.3105</c:v>
                </c:pt>
                <c:pt idx="7">
                  <c:v>0.30870000000000003</c:v>
                </c:pt>
                <c:pt idx="8">
                  <c:v>0.3246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827328"/>
        <c:axId val="79829248"/>
      </c:barChart>
      <c:catAx>
        <c:axId val="7982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829248"/>
        <c:crosses val="autoZero"/>
        <c:auto val="1"/>
        <c:lblAlgn val="ctr"/>
        <c:lblOffset val="100"/>
        <c:noMultiLvlLbl val="0"/>
      </c:catAx>
      <c:valAx>
        <c:axId val="79829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827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(Raw)'!$AH$1114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(Raw)'!$AI$1115:$AI$1124</c:f>
                <c:numCache>
                  <c:formatCode>General</c:formatCode>
                  <c:ptCount val="10"/>
                  <c:pt idx="0">
                    <c:v>0.10040993607784833</c:v>
                  </c:pt>
                  <c:pt idx="1">
                    <c:v>0.10540703062539661</c:v>
                  </c:pt>
                  <c:pt idx="2">
                    <c:v>0.10962980770229407</c:v>
                  </c:pt>
                  <c:pt idx="3">
                    <c:v>8.9166004260533394E-2</c:v>
                  </c:pt>
                  <c:pt idx="4">
                    <c:v>6.3187502928314779E-2</c:v>
                  </c:pt>
                  <c:pt idx="5">
                    <c:v>4.916296744930123E-2</c:v>
                  </c:pt>
                  <c:pt idx="6">
                    <c:v>2.020916936234116E-2</c:v>
                  </c:pt>
                  <c:pt idx="7">
                    <c:v>4.2163216695423784E-2</c:v>
                  </c:pt>
                  <c:pt idx="8">
                    <c:v>4.8376239274211766E-2</c:v>
                  </c:pt>
                  <c:pt idx="9">
                    <c:v>7.4185737741228747E-2</c:v>
                  </c:pt>
                </c:numCache>
              </c:numRef>
            </c:plus>
            <c:minus>
              <c:numRef>
                <c:f>'85PPF (Raw)'!$AI$1115:$AI$1124</c:f>
                <c:numCache>
                  <c:formatCode>General</c:formatCode>
                  <c:ptCount val="10"/>
                  <c:pt idx="0">
                    <c:v>0.10040993607784833</c:v>
                  </c:pt>
                  <c:pt idx="1">
                    <c:v>0.10540703062539661</c:v>
                  </c:pt>
                  <c:pt idx="2">
                    <c:v>0.10962980770229407</c:v>
                  </c:pt>
                  <c:pt idx="3">
                    <c:v>8.9166004260533394E-2</c:v>
                  </c:pt>
                  <c:pt idx="4">
                    <c:v>6.3187502928314779E-2</c:v>
                  </c:pt>
                  <c:pt idx="5">
                    <c:v>4.916296744930123E-2</c:v>
                  </c:pt>
                  <c:pt idx="6">
                    <c:v>2.020916936234116E-2</c:v>
                  </c:pt>
                  <c:pt idx="7">
                    <c:v>4.2163216695423784E-2</c:v>
                  </c:pt>
                  <c:pt idx="8">
                    <c:v>4.8376239274211766E-2</c:v>
                  </c:pt>
                  <c:pt idx="9">
                    <c:v>7.4185737741228747E-2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(Raw)'!$AH$1115:$AH$1124</c:f>
              <c:numCache>
                <c:formatCode>General</c:formatCode>
                <c:ptCount val="10"/>
                <c:pt idx="0">
                  <c:v>0.67005000000000015</c:v>
                </c:pt>
                <c:pt idx="1">
                  <c:v>0.64529999999999998</c:v>
                </c:pt>
                <c:pt idx="2">
                  <c:v>0.6372000000000001</c:v>
                </c:pt>
                <c:pt idx="3">
                  <c:v>0.61155000000000004</c:v>
                </c:pt>
                <c:pt idx="4">
                  <c:v>0.7186499999999999</c:v>
                </c:pt>
                <c:pt idx="5">
                  <c:v>0.69345000000000012</c:v>
                </c:pt>
                <c:pt idx="6">
                  <c:v>0.70289999999999986</c:v>
                </c:pt>
                <c:pt idx="7">
                  <c:v>0.76949999999999996</c:v>
                </c:pt>
                <c:pt idx="8">
                  <c:v>0.70245000000000002</c:v>
                </c:pt>
                <c:pt idx="9">
                  <c:v>0.71505000000000007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870208"/>
        <c:axId val="79876480"/>
      </c:barChart>
      <c:catAx>
        <c:axId val="79870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876480"/>
        <c:crosses val="autoZero"/>
        <c:auto val="1"/>
        <c:lblAlgn val="ctr"/>
        <c:lblOffset val="100"/>
        <c:noMultiLvlLbl val="0"/>
      </c:catAx>
      <c:valAx>
        <c:axId val="7987648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8702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(Raw)'!$AJ$1114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(Raw)'!$AK$1115:$AK$1124</c:f>
                <c:numCache>
                  <c:formatCode>General</c:formatCode>
                  <c:ptCount val="10"/>
                  <c:pt idx="0">
                    <c:v>0.13616027707312992</c:v>
                  </c:pt>
                  <c:pt idx="1">
                    <c:v>8.686036889289879E-2</c:v>
                  </c:pt>
                  <c:pt idx="2">
                    <c:v>0.14112928003858938</c:v>
                  </c:pt>
                  <c:pt idx="3">
                    <c:v>0.10349588092489981</c:v>
                  </c:pt>
                  <c:pt idx="4">
                    <c:v>3.6642619706393383E-2</c:v>
                  </c:pt>
                  <c:pt idx="5">
                    <c:v>6.7973601687094459E-2</c:v>
                  </c:pt>
                  <c:pt idx="6">
                    <c:v>3.3801276836673985E-2</c:v>
                  </c:pt>
                  <c:pt idx="7">
                    <c:v>6.7703377821354202E-2</c:v>
                  </c:pt>
                  <c:pt idx="8">
                    <c:v>4.7468854054666408E-2</c:v>
                  </c:pt>
                  <c:pt idx="9">
                    <c:v>5.8609209802590899E-2</c:v>
                  </c:pt>
                </c:numCache>
              </c:numRef>
            </c:plus>
            <c:minus>
              <c:numRef>
                <c:f>'85PPF (Raw)'!$AK$1115:$AK$1124</c:f>
                <c:numCache>
                  <c:formatCode>General</c:formatCode>
                  <c:ptCount val="10"/>
                  <c:pt idx="0">
                    <c:v>0.13616027707312992</c:v>
                  </c:pt>
                  <c:pt idx="1">
                    <c:v>8.686036889289879E-2</c:v>
                  </c:pt>
                  <c:pt idx="2">
                    <c:v>0.14112928003858938</c:v>
                  </c:pt>
                  <c:pt idx="3">
                    <c:v>0.10349588092489981</c:v>
                  </c:pt>
                  <c:pt idx="4">
                    <c:v>3.6642619706393383E-2</c:v>
                  </c:pt>
                  <c:pt idx="5">
                    <c:v>6.7973601687094459E-2</c:v>
                  </c:pt>
                  <c:pt idx="6">
                    <c:v>3.3801276836673985E-2</c:v>
                  </c:pt>
                  <c:pt idx="7">
                    <c:v>6.7703377821354202E-2</c:v>
                  </c:pt>
                  <c:pt idx="8">
                    <c:v>4.7468854054666408E-2</c:v>
                  </c:pt>
                  <c:pt idx="9">
                    <c:v>5.8609209802590899E-2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(Raw)'!$AJ$1115:$AJ$1124</c:f>
              <c:numCache>
                <c:formatCode>General</c:formatCode>
                <c:ptCount val="10"/>
                <c:pt idx="0">
                  <c:v>0.46440000000000003</c:v>
                </c:pt>
                <c:pt idx="1">
                  <c:v>0.51075000000000004</c:v>
                </c:pt>
                <c:pt idx="2">
                  <c:v>0.51839999999999997</c:v>
                </c:pt>
                <c:pt idx="3">
                  <c:v>0.5422499999999999</c:v>
                </c:pt>
                <c:pt idx="4">
                  <c:v>0.43244999999999995</c:v>
                </c:pt>
                <c:pt idx="5">
                  <c:v>0.44010000000000005</c:v>
                </c:pt>
                <c:pt idx="6">
                  <c:v>0.40499999999999997</c:v>
                </c:pt>
                <c:pt idx="7">
                  <c:v>0.39780000000000004</c:v>
                </c:pt>
                <c:pt idx="8">
                  <c:v>0.39914999999999995</c:v>
                </c:pt>
                <c:pt idx="9">
                  <c:v>0.42975000000000013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909248"/>
        <c:axId val="79911168"/>
      </c:barChart>
      <c:catAx>
        <c:axId val="7990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11168"/>
        <c:crosses val="autoZero"/>
        <c:auto val="1"/>
        <c:lblAlgn val="ctr"/>
        <c:lblOffset val="100"/>
        <c:noMultiLvlLbl val="0"/>
      </c:catAx>
      <c:valAx>
        <c:axId val="799111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092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(Raw)'!$AH$1155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(Raw)'!$AI$1156:$AI$1165</c:f>
                <c:numCache>
                  <c:formatCode>General</c:formatCode>
                  <c:ptCount val="10"/>
                  <c:pt idx="0">
                    <c:v>8.9734344771547403E-2</c:v>
                  </c:pt>
                  <c:pt idx="1">
                    <c:v>8.4280921234942005E-2</c:v>
                  </c:pt>
                  <c:pt idx="2">
                    <c:v>9.338933783389157E-2</c:v>
                  </c:pt>
                  <c:pt idx="3">
                    <c:v>0.10644539000178285</c:v>
                  </c:pt>
                  <c:pt idx="4">
                    <c:v>5.3562039778775758E-2</c:v>
                  </c:pt>
                  <c:pt idx="5">
                    <c:v>3.9077655481038469E-2</c:v>
                  </c:pt>
                  <c:pt idx="6">
                    <c:v>3.9295238763413613E-2</c:v>
                  </c:pt>
                  <c:pt idx="7">
                    <c:v>8.0088290096157741E-2</c:v>
                  </c:pt>
                  <c:pt idx="8">
                    <c:v>5.1235139052062804E-2</c:v>
                  </c:pt>
                  <c:pt idx="9">
                    <c:v>5.1078886358053521E-2</c:v>
                  </c:pt>
                </c:numCache>
              </c:numRef>
            </c:plus>
            <c:minus>
              <c:numRef>
                <c:f>'85PPF (Raw)'!$AI$1156:$AI$1165</c:f>
                <c:numCache>
                  <c:formatCode>General</c:formatCode>
                  <c:ptCount val="10"/>
                  <c:pt idx="0">
                    <c:v>8.9734344771547403E-2</c:v>
                  </c:pt>
                  <c:pt idx="1">
                    <c:v>8.4280921234942005E-2</c:v>
                  </c:pt>
                  <c:pt idx="2">
                    <c:v>9.338933783389157E-2</c:v>
                  </c:pt>
                  <c:pt idx="3">
                    <c:v>0.10644539000178285</c:v>
                  </c:pt>
                  <c:pt idx="4">
                    <c:v>5.3562039778775758E-2</c:v>
                  </c:pt>
                  <c:pt idx="5">
                    <c:v>3.9077655481038469E-2</c:v>
                  </c:pt>
                  <c:pt idx="6">
                    <c:v>3.9295238763413613E-2</c:v>
                  </c:pt>
                  <c:pt idx="7">
                    <c:v>8.0088290096157741E-2</c:v>
                  </c:pt>
                  <c:pt idx="8">
                    <c:v>5.1235139052062804E-2</c:v>
                  </c:pt>
                  <c:pt idx="9">
                    <c:v>5.1078886358053521E-2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(Raw)'!$AH$1156:$AH$1165</c:f>
              <c:numCache>
                <c:formatCode>General</c:formatCode>
                <c:ptCount val="10"/>
                <c:pt idx="0">
                  <c:v>0.68940000000000001</c:v>
                </c:pt>
                <c:pt idx="1">
                  <c:v>0.54270000000000007</c:v>
                </c:pt>
                <c:pt idx="2">
                  <c:v>0.67589999999999995</c:v>
                </c:pt>
                <c:pt idx="3">
                  <c:v>0.69209999999999994</c:v>
                </c:pt>
                <c:pt idx="4">
                  <c:v>0.76545000000000007</c:v>
                </c:pt>
                <c:pt idx="5">
                  <c:v>0.81630000000000003</c:v>
                </c:pt>
                <c:pt idx="6">
                  <c:v>0.84329999999999994</c:v>
                </c:pt>
                <c:pt idx="7">
                  <c:v>0.83565</c:v>
                </c:pt>
                <c:pt idx="8">
                  <c:v>0.86625000000000019</c:v>
                </c:pt>
                <c:pt idx="9">
                  <c:v>0.89099999999999979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956224"/>
        <c:axId val="79958400"/>
      </c:barChart>
      <c:catAx>
        <c:axId val="7995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58400"/>
        <c:crosses val="autoZero"/>
        <c:auto val="1"/>
        <c:lblAlgn val="ctr"/>
        <c:lblOffset val="100"/>
        <c:noMultiLvlLbl val="0"/>
      </c:catAx>
      <c:valAx>
        <c:axId val="799584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5622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(Raw)'!$AJ$1155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(Raw)'!$AK$1156:$AK$1165</c:f>
                <c:numCache>
                  <c:formatCode>General</c:formatCode>
                  <c:ptCount val="10"/>
                  <c:pt idx="0">
                    <c:v>0.12490833481102515</c:v>
                  </c:pt>
                  <c:pt idx="1">
                    <c:v>6.2249476852589559E-2</c:v>
                  </c:pt>
                  <c:pt idx="2">
                    <c:v>0.16154145630538058</c:v>
                  </c:pt>
                  <c:pt idx="3">
                    <c:v>9.1943618306918967E-2</c:v>
                  </c:pt>
                  <c:pt idx="4">
                    <c:v>3.9940877359048131E-2</c:v>
                  </c:pt>
                  <c:pt idx="5">
                    <c:v>7.7116094981937194E-2</c:v>
                  </c:pt>
                  <c:pt idx="6">
                    <c:v>4.8093412394936953E-2</c:v>
                  </c:pt>
                  <c:pt idx="7">
                    <c:v>9.7628660049997054E-2</c:v>
                  </c:pt>
                  <c:pt idx="8">
                    <c:v>4.1487950057817982E-2</c:v>
                  </c:pt>
                  <c:pt idx="9">
                    <c:v>4.9888190776448911E-2</c:v>
                  </c:pt>
                </c:numCache>
              </c:numRef>
            </c:plus>
            <c:minus>
              <c:numRef>
                <c:f>'85PPF (Raw)'!$AK$1156:$AK$1165</c:f>
                <c:numCache>
                  <c:formatCode>General</c:formatCode>
                  <c:ptCount val="10"/>
                  <c:pt idx="0">
                    <c:v>0.12490833481102515</c:v>
                  </c:pt>
                  <c:pt idx="1">
                    <c:v>6.2249476852589559E-2</c:v>
                  </c:pt>
                  <c:pt idx="2">
                    <c:v>0.16154145630538058</c:v>
                  </c:pt>
                  <c:pt idx="3">
                    <c:v>9.1943618306918967E-2</c:v>
                  </c:pt>
                  <c:pt idx="4">
                    <c:v>3.9940877359048131E-2</c:v>
                  </c:pt>
                  <c:pt idx="5">
                    <c:v>7.7116094981937194E-2</c:v>
                  </c:pt>
                  <c:pt idx="6">
                    <c:v>4.8093412394936953E-2</c:v>
                  </c:pt>
                  <c:pt idx="7">
                    <c:v>9.7628660049997054E-2</c:v>
                  </c:pt>
                  <c:pt idx="8">
                    <c:v>4.1487950057817982E-2</c:v>
                  </c:pt>
                  <c:pt idx="9">
                    <c:v>4.9888190776448911E-2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(Raw)'!$AJ$1156:$AJ$1165</c:f>
              <c:numCache>
                <c:formatCode>General</c:formatCode>
                <c:ptCount val="10"/>
                <c:pt idx="0">
                  <c:v>0.26325000000000004</c:v>
                </c:pt>
                <c:pt idx="1">
                  <c:v>0.39194999999999997</c:v>
                </c:pt>
                <c:pt idx="2">
                  <c:v>0.26325000000000004</c:v>
                </c:pt>
                <c:pt idx="3">
                  <c:v>0.24929999999999999</c:v>
                </c:pt>
                <c:pt idx="4">
                  <c:v>0.1953</c:v>
                </c:pt>
                <c:pt idx="5">
                  <c:v>0.16155</c:v>
                </c:pt>
                <c:pt idx="6">
                  <c:v>0.11384999999999998</c:v>
                </c:pt>
                <c:pt idx="7">
                  <c:v>0.11925000000000004</c:v>
                </c:pt>
                <c:pt idx="8">
                  <c:v>6.9750000000000006E-2</c:v>
                </c:pt>
                <c:pt idx="9">
                  <c:v>0.1449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995264"/>
        <c:axId val="79997184"/>
      </c:barChart>
      <c:catAx>
        <c:axId val="7999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97184"/>
        <c:crosses val="autoZero"/>
        <c:auto val="1"/>
        <c:lblAlgn val="ctr"/>
        <c:lblOffset val="100"/>
        <c:noMultiLvlLbl val="0"/>
      </c:catAx>
      <c:valAx>
        <c:axId val="799971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9952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(Raw)'!$AH$1196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(Raw)'!$AI$1197:$AI$1206</c:f>
                <c:numCache>
                  <c:formatCode>General</c:formatCode>
                  <c:ptCount val="10"/>
                  <c:pt idx="0">
                    <c:v>1.6672069299785278E-2</c:v>
                  </c:pt>
                  <c:pt idx="1">
                    <c:v>6.3658029633677046E-2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(Raw)'!$AI$1197:$AI$1206</c:f>
                <c:numCache>
                  <c:formatCode>General</c:formatCode>
                  <c:ptCount val="10"/>
                  <c:pt idx="0">
                    <c:v>1.6672069299785278E-2</c:v>
                  </c:pt>
                  <c:pt idx="1">
                    <c:v>6.3658029633677046E-2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(Raw)'!$AH$1197:$AH$1206</c:f>
              <c:numCache>
                <c:formatCode>General</c:formatCode>
                <c:ptCount val="10"/>
                <c:pt idx="0">
                  <c:v>1.2941999999999996</c:v>
                </c:pt>
                <c:pt idx="1">
                  <c:v>1.11015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161024"/>
        <c:axId val="80163200"/>
      </c:barChart>
      <c:catAx>
        <c:axId val="8016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163200"/>
        <c:crosses val="autoZero"/>
        <c:auto val="1"/>
        <c:lblAlgn val="ctr"/>
        <c:lblOffset val="100"/>
        <c:noMultiLvlLbl val="0"/>
      </c:catAx>
      <c:valAx>
        <c:axId val="80163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16102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(Raw)'!$AJ$1196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(Raw)'!$AK$1197:$AK$1206</c:f>
                <c:numCache>
                  <c:formatCode>General</c:formatCode>
                  <c:ptCount val="10"/>
                  <c:pt idx="0">
                    <c:v>2.5186462529240599E-2</c:v>
                  </c:pt>
                  <c:pt idx="1">
                    <c:v>6.2386296572244933E-2</c:v>
                  </c:pt>
                  <c:pt idx="2">
                    <c:v>0.20157419947685976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(Raw)'!$AK$1197:$AK$1206</c:f>
                <c:numCache>
                  <c:formatCode>General</c:formatCode>
                  <c:ptCount val="10"/>
                  <c:pt idx="0">
                    <c:v>2.5186462529240599E-2</c:v>
                  </c:pt>
                  <c:pt idx="1">
                    <c:v>6.2386296572244933E-2</c:v>
                  </c:pt>
                  <c:pt idx="2">
                    <c:v>0.20157419947685976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(Raw)'!$AJ$1197:$AJ$1206</c:f>
              <c:numCache>
                <c:formatCode>General</c:formatCode>
                <c:ptCount val="10"/>
                <c:pt idx="0">
                  <c:v>0.23759999999999998</c:v>
                </c:pt>
                <c:pt idx="1">
                  <c:v>0.41804999999999992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294272"/>
        <c:axId val="80296192"/>
      </c:barChart>
      <c:catAx>
        <c:axId val="8029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96192"/>
        <c:crosses val="autoZero"/>
        <c:auto val="1"/>
        <c:lblAlgn val="ctr"/>
        <c:lblOffset val="100"/>
        <c:noMultiLvlLbl val="0"/>
      </c:catAx>
      <c:valAx>
        <c:axId val="8029619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942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(Raw)'!$AH$1237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(Raw)'!$AI$1238:$AI$1247</c:f>
                <c:numCache>
                  <c:formatCode>General</c:formatCode>
                  <c:ptCount val="10"/>
                  <c:pt idx="0">
                    <c:v>4.7837884128530767E-2</c:v>
                  </c:pt>
                  <c:pt idx="1">
                    <c:v>2.3972352496376446E-2</c:v>
                  </c:pt>
                  <c:pt idx="2">
                    <c:v>1.2003946719396301E-2</c:v>
                  </c:pt>
                  <c:pt idx="3">
                    <c:v>5.0449036295630655E-2</c:v>
                  </c:pt>
                  <c:pt idx="4">
                    <c:v>4.0355003602892313E-2</c:v>
                  </c:pt>
                  <c:pt idx="5">
                    <c:v>6.7469993330368766E-2</c:v>
                  </c:pt>
                  <c:pt idx="6">
                    <c:v>6.0718851663782256E-2</c:v>
                  </c:pt>
                  <c:pt idx="7">
                    <c:v>0.12313461824574901</c:v>
                  </c:pt>
                  <c:pt idx="8">
                    <c:v>8.9329608458609461E-2</c:v>
                  </c:pt>
                  <c:pt idx="9">
                    <c:v>0.1239971455528847</c:v>
                  </c:pt>
                </c:numCache>
              </c:numRef>
            </c:plus>
            <c:minus>
              <c:numRef>
                <c:f>'85PPF (Raw)'!$AI$1238:$AI$1247</c:f>
                <c:numCache>
                  <c:formatCode>General</c:formatCode>
                  <c:ptCount val="10"/>
                  <c:pt idx="0">
                    <c:v>4.7837884128530767E-2</c:v>
                  </c:pt>
                  <c:pt idx="1">
                    <c:v>2.3972352496376446E-2</c:v>
                  </c:pt>
                  <c:pt idx="2">
                    <c:v>1.2003946719396301E-2</c:v>
                  </c:pt>
                  <c:pt idx="3">
                    <c:v>5.0449036295630655E-2</c:v>
                  </c:pt>
                  <c:pt idx="4">
                    <c:v>4.0355003602892313E-2</c:v>
                  </c:pt>
                  <c:pt idx="5">
                    <c:v>6.7469993330368766E-2</c:v>
                  </c:pt>
                  <c:pt idx="6">
                    <c:v>6.0718851663782256E-2</c:v>
                  </c:pt>
                  <c:pt idx="7">
                    <c:v>0.12313461824574901</c:v>
                  </c:pt>
                  <c:pt idx="8">
                    <c:v>8.9329608458609461E-2</c:v>
                  </c:pt>
                  <c:pt idx="9">
                    <c:v>0.1239971455528847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(Raw)'!$AH$1238:$AH$1247</c:f>
              <c:numCache>
                <c:formatCode>General</c:formatCode>
                <c:ptCount val="10"/>
                <c:pt idx="0">
                  <c:v>0.61740000000000017</c:v>
                </c:pt>
                <c:pt idx="1">
                  <c:v>0.38340000000000002</c:v>
                </c:pt>
                <c:pt idx="2">
                  <c:v>0.4239</c:v>
                </c:pt>
                <c:pt idx="3">
                  <c:v>0.28350000000000003</c:v>
                </c:pt>
                <c:pt idx="4">
                  <c:v>0.26100000000000001</c:v>
                </c:pt>
                <c:pt idx="5">
                  <c:v>0.31590000000000001</c:v>
                </c:pt>
                <c:pt idx="6">
                  <c:v>0.33660000000000001</c:v>
                </c:pt>
                <c:pt idx="7">
                  <c:v>0.42164999999999997</c:v>
                </c:pt>
                <c:pt idx="8">
                  <c:v>0.43109999999999998</c:v>
                </c:pt>
                <c:pt idx="9">
                  <c:v>0.51614999999999989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312960"/>
        <c:axId val="80339712"/>
      </c:barChart>
      <c:catAx>
        <c:axId val="8031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339712"/>
        <c:crosses val="autoZero"/>
        <c:auto val="1"/>
        <c:lblAlgn val="ctr"/>
        <c:lblOffset val="100"/>
        <c:noMultiLvlLbl val="0"/>
      </c:catAx>
      <c:valAx>
        <c:axId val="8033971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3129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(Raw)'!$AJ$1237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(Raw)'!$AK$1238:$AK$1247</c:f>
                <c:numCache>
                  <c:formatCode>General</c:formatCode>
                  <c:ptCount val="10"/>
                  <c:pt idx="0">
                    <c:v>6.2415332124489201E-2</c:v>
                  </c:pt>
                  <c:pt idx="1">
                    <c:v>2.3066037918618769E-2</c:v>
                  </c:pt>
                  <c:pt idx="2">
                    <c:v>2.1904757954668942E-2</c:v>
                  </c:pt>
                  <c:pt idx="3">
                    <c:v>8.0768089060756651E-2</c:v>
                  </c:pt>
                  <c:pt idx="4">
                    <c:v>3.2577801612366952E-2</c:v>
                  </c:pt>
                  <c:pt idx="5">
                    <c:v>6.4735494209330918E-2</c:v>
                  </c:pt>
                  <c:pt idx="6">
                    <c:v>6.122228696359383E-2</c:v>
                  </c:pt>
                  <c:pt idx="7">
                    <c:v>0.106987689896892</c:v>
                  </c:pt>
                  <c:pt idx="8">
                    <c:v>9.2535213780882072E-2</c:v>
                  </c:pt>
                  <c:pt idx="9">
                    <c:v>0.12892323297218444</c:v>
                  </c:pt>
                </c:numCache>
              </c:numRef>
            </c:plus>
            <c:minus>
              <c:numRef>
                <c:f>'85PPF (Raw)'!$AK$1238:$AK$1247</c:f>
                <c:numCache>
                  <c:formatCode>General</c:formatCode>
                  <c:ptCount val="10"/>
                  <c:pt idx="0">
                    <c:v>6.2415332124489201E-2</c:v>
                  </c:pt>
                  <c:pt idx="1">
                    <c:v>2.3066037918618769E-2</c:v>
                  </c:pt>
                  <c:pt idx="2">
                    <c:v>2.1904757954668942E-2</c:v>
                  </c:pt>
                  <c:pt idx="3">
                    <c:v>8.0768089060756651E-2</c:v>
                  </c:pt>
                  <c:pt idx="4">
                    <c:v>3.2577801612366952E-2</c:v>
                  </c:pt>
                  <c:pt idx="5">
                    <c:v>6.4735494209330918E-2</c:v>
                  </c:pt>
                  <c:pt idx="6">
                    <c:v>6.122228696359383E-2</c:v>
                  </c:pt>
                  <c:pt idx="7">
                    <c:v>0.106987689896892</c:v>
                  </c:pt>
                  <c:pt idx="8">
                    <c:v>9.2535213780882072E-2</c:v>
                  </c:pt>
                  <c:pt idx="9">
                    <c:v>0.12892323297218444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(Raw)'!$AJ$1238:$AJ$1247</c:f>
              <c:numCache>
                <c:formatCode>General</c:formatCode>
                <c:ptCount val="10"/>
                <c:pt idx="0">
                  <c:v>0.59310000000000018</c:v>
                </c:pt>
                <c:pt idx="1">
                  <c:v>0.75059999999999993</c:v>
                </c:pt>
                <c:pt idx="2">
                  <c:v>0.71775</c:v>
                </c:pt>
                <c:pt idx="3">
                  <c:v>0.87209999999999988</c:v>
                </c:pt>
                <c:pt idx="4">
                  <c:v>0.87704999999999989</c:v>
                </c:pt>
                <c:pt idx="5">
                  <c:v>0.83249999999999991</c:v>
                </c:pt>
                <c:pt idx="6">
                  <c:v>0.78479999999999983</c:v>
                </c:pt>
                <c:pt idx="7">
                  <c:v>0.71145000000000014</c:v>
                </c:pt>
                <c:pt idx="8">
                  <c:v>0.72315000000000007</c:v>
                </c:pt>
                <c:pt idx="9">
                  <c:v>0.61559999999999993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110336"/>
        <c:axId val="80112256"/>
      </c:barChart>
      <c:catAx>
        <c:axId val="80110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112256"/>
        <c:crosses val="autoZero"/>
        <c:auto val="1"/>
        <c:lblAlgn val="ctr"/>
        <c:lblOffset val="100"/>
        <c:noMultiLvlLbl val="0"/>
      </c:catAx>
      <c:valAx>
        <c:axId val="8011225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1103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(Raw)'!$AH$1278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(Raw)'!$AI$1279:$AI$1288</c:f>
                <c:numCache>
                  <c:formatCode>General</c:formatCode>
                  <c:ptCount val="10"/>
                  <c:pt idx="0">
                    <c:v>3.4623691311008398E-2</c:v>
                  </c:pt>
                  <c:pt idx="1">
                    <c:v>2.9863901814380311E-2</c:v>
                  </c:pt>
                  <c:pt idx="2">
                    <c:v>1.1779889196154775E-2</c:v>
                  </c:pt>
                  <c:pt idx="3">
                    <c:v>3.7802255571801578E-2</c:v>
                  </c:pt>
                  <c:pt idx="4">
                    <c:v>2.5535269726399992E-2</c:v>
                  </c:pt>
                  <c:pt idx="5">
                    <c:v>9.0767647261971576E-2</c:v>
                  </c:pt>
                  <c:pt idx="6">
                    <c:v>2.9577018105278973E-2</c:v>
                  </c:pt>
                  <c:pt idx="7">
                    <c:v>8.2801029741880292E-2</c:v>
                  </c:pt>
                  <c:pt idx="8">
                    <c:v>8.4885743642169997E-2</c:v>
                  </c:pt>
                  <c:pt idx="9">
                    <c:v>6.7343502792928209E-2</c:v>
                  </c:pt>
                </c:numCache>
              </c:numRef>
            </c:plus>
            <c:minus>
              <c:numRef>
                <c:f>'85PPF (Raw)'!$AI$1279:$AI$1288</c:f>
                <c:numCache>
                  <c:formatCode>General</c:formatCode>
                  <c:ptCount val="10"/>
                  <c:pt idx="0">
                    <c:v>3.4623691311008398E-2</c:v>
                  </c:pt>
                  <c:pt idx="1">
                    <c:v>2.9863901814380311E-2</c:v>
                  </c:pt>
                  <c:pt idx="2">
                    <c:v>1.1779889196154775E-2</c:v>
                  </c:pt>
                  <c:pt idx="3">
                    <c:v>3.7802255571801578E-2</c:v>
                  </c:pt>
                  <c:pt idx="4">
                    <c:v>2.5535269726399992E-2</c:v>
                  </c:pt>
                  <c:pt idx="5">
                    <c:v>9.0767647261971576E-2</c:v>
                  </c:pt>
                  <c:pt idx="6">
                    <c:v>2.9577018105278973E-2</c:v>
                  </c:pt>
                  <c:pt idx="7">
                    <c:v>8.2801029741880292E-2</c:v>
                  </c:pt>
                  <c:pt idx="8">
                    <c:v>8.4885743642169997E-2</c:v>
                  </c:pt>
                  <c:pt idx="9">
                    <c:v>6.7343502792928209E-2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(Raw)'!$AH$1279:$AH$1288</c:f>
              <c:numCache>
                <c:formatCode>General</c:formatCode>
                <c:ptCount val="10"/>
                <c:pt idx="0">
                  <c:v>0.55079999999999985</c:v>
                </c:pt>
                <c:pt idx="1">
                  <c:v>0.37620000000000003</c:v>
                </c:pt>
                <c:pt idx="2">
                  <c:v>0.40635000000000004</c:v>
                </c:pt>
                <c:pt idx="3">
                  <c:v>0.31319999999999998</c:v>
                </c:pt>
                <c:pt idx="4">
                  <c:v>0.33345000000000002</c:v>
                </c:pt>
                <c:pt idx="5">
                  <c:v>0.35235000000000005</c:v>
                </c:pt>
                <c:pt idx="6">
                  <c:v>0.28979999999999995</c:v>
                </c:pt>
                <c:pt idx="7">
                  <c:v>0.36270000000000002</c:v>
                </c:pt>
                <c:pt idx="8">
                  <c:v>0.39330000000000004</c:v>
                </c:pt>
                <c:pt idx="9">
                  <c:v>0.3788999999999999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226944"/>
        <c:axId val="80237312"/>
      </c:barChart>
      <c:catAx>
        <c:axId val="80226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37312"/>
        <c:crosses val="autoZero"/>
        <c:auto val="1"/>
        <c:lblAlgn val="ctr"/>
        <c:lblOffset val="100"/>
        <c:noMultiLvlLbl val="0"/>
      </c:catAx>
      <c:valAx>
        <c:axId val="8023731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269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(Raw)'!$AJ$1278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(Raw)'!$AK$1279:$AK$1288</c:f>
                <c:numCache>
                  <c:formatCode>General</c:formatCode>
                  <c:ptCount val="10"/>
                  <c:pt idx="0">
                    <c:v>3.6750080558450908E-2</c:v>
                  </c:pt>
                  <c:pt idx="1">
                    <c:v>1.5340349272082198E-2</c:v>
                  </c:pt>
                  <c:pt idx="2">
                    <c:v>2.5016626050436312E-2</c:v>
                  </c:pt>
                  <c:pt idx="3">
                    <c:v>6.0409131411523681E-2</c:v>
                  </c:pt>
                  <c:pt idx="4">
                    <c:v>2.6522086128952585E-2</c:v>
                  </c:pt>
                  <c:pt idx="5">
                    <c:v>6.7430490526405901E-2</c:v>
                  </c:pt>
                  <c:pt idx="6">
                    <c:v>4.0615624424209247E-2</c:v>
                  </c:pt>
                  <c:pt idx="7">
                    <c:v>9.9642769827756689E-2</c:v>
                  </c:pt>
                  <c:pt idx="8">
                    <c:v>9.4103302699466387E-2</c:v>
                  </c:pt>
                  <c:pt idx="9">
                    <c:v>7.6338219026975615E-2</c:v>
                  </c:pt>
                </c:numCache>
              </c:numRef>
            </c:plus>
            <c:minus>
              <c:numRef>
                <c:f>'85PPF (Raw)'!$AK$1279:$AK$1288</c:f>
                <c:numCache>
                  <c:formatCode>General</c:formatCode>
                  <c:ptCount val="10"/>
                  <c:pt idx="0">
                    <c:v>3.6750080558450908E-2</c:v>
                  </c:pt>
                  <c:pt idx="1">
                    <c:v>1.5340349272082198E-2</c:v>
                  </c:pt>
                  <c:pt idx="2">
                    <c:v>2.5016626050436312E-2</c:v>
                  </c:pt>
                  <c:pt idx="3">
                    <c:v>6.0409131411523681E-2</c:v>
                  </c:pt>
                  <c:pt idx="4">
                    <c:v>2.6522086128952585E-2</c:v>
                  </c:pt>
                  <c:pt idx="5">
                    <c:v>6.7430490526405901E-2</c:v>
                  </c:pt>
                  <c:pt idx="6">
                    <c:v>4.0615624424209247E-2</c:v>
                  </c:pt>
                  <c:pt idx="7">
                    <c:v>9.9642769827756689E-2</c:v>
                  </c:pt>
                  <c:pt idx="8">
                    <c:v>9.4103302699466387E-2</c:v>
                  </c:pt>
                  <c:pt idx="9">
                    <c:v>7.6338219026975615E-2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(Raw)'!$AJ$1279:$AJ$1288</c:f>
              <c:numCache>
                <c:formatCode>General</c:formatCode>
                <c:ptCount val="10"/>
                <c:pt idx="0">
                  <c:v>0.39240000000000003</c:v>
                </c:pt>
                <c:pt idx="1">
                  <c:v>0.55619999999999992</c:v>
                </c:pt>
                <c:pt idx="2">
                  <c:v>0.52694999999999992</c:v>
                </c:pt>
                <c:pt idx="3">
                  <c:v>0.6372000000000001</c:v>
                </c:pt>
                <c:pt idx="4">
                  <c:v>0.60750000000000015</c:v>
                </c:pt>
                <c:pt idx="5">
                  <c:v>0.57914999999999983</c:v>
                </c:pt>
                <c:pt idx="6">
                  <c:v>0.6349499999999999</c:v>
                </c:pt>
                <c:pt idx="7">
                  <c:v>0.56205000000000005</c:v>
                </c:pt>
                <c:pt idx="8">
                  <c:v>0.5292</c:v>
                </c:pt>
                <c:pt idx="9">
                  <c:v>0.53595000000000004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270080"/>
        <c:axId val="80272000"/>
      </c:barChart>
      <c:catAx>
        <c:axId val="80270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72000"/>
        <c:crosses val="autoZero"/>
        <c:auto val="1"/>
        <c:lblAlgn val="ctr"/>
        <c:lblOffset val="100"/>
        <c:noMultiLvlLbl val="0"/>
      </c:catAx>
      <c:valAx>
        <c:axId val="8027200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270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(Raw)'!$AH$1319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(Raw)'!$AI$1320:$AI$1329</c:f>
                <c:numCache>
                  <c:formatCode>General</c:formatCode>
                  <c:ptCount val="10"/>
                  <c:pt idx="0">
                    <c:v>3.1621569920080292E-2</c:v>
                  </c:pt>
                  <c:pt idx="1">
                    <c:v>3.6692032693186875E-2</c:v>
                  </c:pt>
                  <c:pt idx="2">
                    <c:v>1.6771215943112951E-2</c:v>
                  </c:pt>
                  <c:pt idx="3">
                    <c:v>2.1589471118068054E-2</c:v>
                  </c:pt>
                  <c:pt idx="4">
                    <c:v>1.9258627594979486E-2</c:v>
                  </c:pt>
                  <c:pt idx="5">
                    <c:v>2.3000228831813598E-2</c:v>
                  </c:pt>
                  <c:pt idx="6">
                    <c:v>5.2324895956342946E-2</c:v>
                  </c:pt>
                  <c:pt idx="7">
                    <c:v>6.6043048161985543E-2</c:v>
                  </c:pt>
                  <c:pt idx="8">
                    <c:v>8.3326813780060696E-2</c:v>
                  </c:pt>
                  <c:pt idx="9">
                    <c:v>0.11724660246452191</c:v>
                  </c:pt>
                </c:numCache>
              </c:numRef>
            </c:plus>
            <c:minus>
              <c:numRef>
                <c:f>'85PPF (Raw)'!$AI$1320:$AI$1329</c:f>
                <c:numCache>
                  <c:formatCode>General</c:formatCode>
                  <c:ptCount val="10"/>
                  <c:pt idx="0">
                    <c:v>3.1621569920080292E-2</c:v>
                  </c:pt>
                  <c:pt idx="1">
                    <c:v>3.6692032693186875E-2</c:v>
                  </c:pt>
                  <c:pt idx="2">
                    <c:v>1.6771215943112951E-2</c:v>
                  </c:pt>
                  <c:pt idx="3">
                    <c:v>2.1589471118068054E-2</c:v>
                  </c:pt>
                  <c:pt idx="4">
                    <c:v>1.9258627594979486E-2</c:v>
                  </c:pt>
                  <c:pt idx="5">
                    <c:v>2.3000228831813598E-2</c:v>
                  </c:pt>
                  <c:pt idx="6">
                    <c:v>5.2324895956342946E-2</c:v>
                  </c:pt>
                  <c:pt idx="7">
                    <c:v>6.6043048161985543E-2</c:v>
                  </c:pt>
                  <c:pt idx="8">
                    <c:v>8.3326813780060696E-2</c:v>
                  </c:pt>
                  <c:pt idx="9">
                    <c:v>0.11724660246452191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(Raw)'!$AH$1320:$AH$1329</c:f>
              <c:numCache>
                <c:formatCode>General</c:formatCode>
                <c:ptCount val="10"/>
                <c:pt idx="0">
                  <c:v>0.46665000000000001</c:v>
                </c:pt>
                <c:pt idx="1">
                  <c:v>0.37889999999999996</c:v>
                </c:pt>
                <c:pt idx="2">
                  <c:v>0.40829999999999994</c:v>
                </c:pt>
                <c:pt idx="3">
                  <c:v>0.35399999999999998</c:v>
                </c:pt>
                <c:pt idx="4">
                  <c:v>0.37049999999999994</c:v>
                </c:pt>
                <c:pt idx="5">
                  <c:v>0.35280000000000006</c:v>
                </c:pt>
                <c:pt idx="6">
                  <c:v>0.32700000000000001</c:v>
                </c:pt>
                <c:pt idx="7">
                  <c:v>0.39</c:v>
                </c:pt>
                <c:pt idx="8">
                  <c:v>0.39989999999999987</c:v>
                </c:pt>
                <c:pt idx="9">
                  <c:v>0.47565000000000007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374400"/>
        <c:axId val="80380672"/>
      </c:barChart>
      <c:catAx>
        <c:axId val="8037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380672"/>
        <c:crosses val="autoZero"/>
        <c:auto val="1"/>
        <c:lblAlgn val="ctr"/>
        <c:lblOffset val="100"/>
        <c:noMultiLvlLbl val="0"/>
      </c:catAx>
      <c:valAx>
        <c:axId val="8038067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3744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(Raw)'!$AJ$1319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(Raw)'!$AK$1320:$AK$1329</c:f>
                <c:numCache>
                  <c:formatCode>General</c:formatCode>
                  <c:ptCount val="10"/>
                  <c:pt idx="0">
                    <c:v>2.1967919193319387E-2</c:v>
                  </c:pt>
                  <c:pt idx="1">
                    <c:v>5.0033252100872803E-2</c:v>
                  </c:pt>
                  <c:pt idx="2">
                    <c:v>4.2341469034505544E-2</c:v>
                  </c:pt>
                  <c:pt idx="3">
                    <c:v>3.1236112703761729E-2</c:v>
                  </c:pt>
                  <c:pt idx="4">
                    <c:v>2.0702402606562614E-2</c:v>
                  </c:pt>
                  <c:pt idx="5">
                    <c:v>4.0008420166391556E-2</c:v>
                  </c:pt>
                  <c:pt idx="6">
                    <c:v>3.2250826182807855E-2</c:v>
                  </c:pt>
                  <c:pt idx="7">
                    <c:v>4.1012834961496235E-2</c:v>
                  </c:pt>
                  <c:pt idx="8">
                    <c:v>7.258903788488065E-2</c:v>
                  </c:pt>
                  <c:pt idx="9">
                    <c:v>9.7742128502557771E-2</c:v>
                  </c:pt>
                </c:numCache>
              </c:numRef>
            </c:plus>
            <c:minus>
              <c:numRef>
                <c:f>'85PPF (Raw)'!$AK$1320:$AK$1329</c:f>
                <c:numCache>
                  <c:formatCode>General</c:formatCode>
                  <c:ptCount val="10"/>
                  <c:pt idx="0">
                    <c:v>2.1967919193319387E-2</c:v>
                  </c:pt>
                  <c:pt idx="1">
                    <c:v>5.0033252100872803E-2</c:v>
                  </c:pt>
                  <c:pt idx="2">
                    <c:v>4.2341469034505544E-2</c:v>
                  </c:pt>
                  <c:pt idx="3">
                    <c:v>3.1236112703761729E-2</c:v>
                  </c:pt>
                  <c:pt idx="4">
                    <c:v>2.0702402606562614E-2</c:v>
                  </c:pt>
                  <c:pt idx="5">
                    <c:v>4.0008420166391556E-2</c:v>
                  </c:pt>
                  <c:pt idx="6">
                    <c:v>3.2250826182807855E-2</c:v>
                  </c:pt>
                  <c:pt idx="7">
                    <c:v>4.1012834961496235E-2</c:v>
                  </c:pt>
                  <c:pt idx="8">
                    <c:v>7.258903788488065E-2</c:v>
                  </c:pt>
                  <c:pt idx="9">
                    <c:v>9.7742128502557771E-2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(Raw)'!$AJ$1320:$AJ$1329</c:f>
              <c:numCache>
                <c:formatCode>General</c:formatCode>
                <c:ptCount val="10"/>
                <c:pt idx="0">
                  <c:v>0.28079999999999994</c:v>
                </c:pt>
                <c:pt idx="1">
                  <c:v>0.37080000000000002</c:v>
                </c:pt>
                <c:pt idx="2">
                  <c:v>0.34770000000000001</c:v>
                </c:pt>
                <c:pt idx="3">
                  <c:v>0.40410000000000001</c:v>
                </c:pt>
                <c:pt idx="4">
                  <c:v>0.39180000000000004</c:v>
                </c:pt>
                <c:pt idx="5">
                  <c:v>0.39840000000000003</c:v>
                </c:pt>
                <c:pt idx="6">
                  <c:v>0.42569999999999997</c:v>
                </c:pt>
                <c:pt idx="7">
                  <c:v>0.36449999999999999</c:v>
                </c:pt>
                <c:pt idx="8">
                  <c:v>0.35730000000000001</c:v>
                </c:pt>
                <c:pt idx="9">
                  <c:v>0.25695000000000001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429440"/>
        <c:axId val="80431360"/>
      </c:barChart>
      <c:catAx>
        <c:axId val="8042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431360"/>
        <c:crosses val="autoZero"/>
        <c:auto val="1"/>
        <c:lblAlgn val="ctr"/>
        <c:lblOffset val="100"/>
        <c:noMultiLvlLbl val="0"/>
      </c:catAx>
      <c:valAx>
        <c:axId val="804313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4294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(Raw)'!$AH$1360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(Raw)'!$AI$1361:$AI$1370</c:f>
                <c:numCache>
                  <c:formatCode>General</c:formatCode>
                  <c:ptCount val="10"/>
                  <c:pt idx="0">
                    <c:v>2.5016626050436308E-2</c:v>
                  </c:pt>
                  <c:pt idx="1">
                    <c:v>0.10458583732236905</c:v>
                  </c:pt>
                  <c:pt idx="2">
                    <c:v>6.757732413200622E-2</c:v>
                  </c:pt>
                  <c:pt idx="3">
                    <c:v>8.2460516867803868E-2</c:v>
                  </c:pt>
                  <c:pt idx="4">
                    <c:v>9.1525363180176844E-2</c:v>
                  </c:pt>
                  <c:pt idx="5">
                    <c:v>8.6453273049969095E-2</c:v>
                  </c:pt>
                  <c:pt idx="6">
                    <c:v>0.10497642592506161</c:v>
                  </c:pt>
                  <c:pt idx="7">
                    <c:v>0.1094858318159062</c:v>
                  </c:pt>
                  <c:pt idx="8">
                    <c:v>7.6916821101896321E-2</c:v>
                  </c:pt>
                  <c:pt idx="9">
                    <c:v>0.12959934210359381</c:v>
                  </c:pt>
                </c:numCache>
              </c:numRef>
            </c:plus>
            <c:minus>
              <c:numRef>
                <c:f>'85PPF (Raw)'!$AI$1361:$AI$1370</c:f>
                <c:numCache>
                  <c:formatCode>General</c:formatCode>
                  <c:ptCount val="10"/>
                  <c:pt idx="0">
                    <c:v>2.5016626050436308E-2</c:v>
                  </c:pt>
                  <c:pt idx="1">
                    <c:v>0.10458583732236905</c:v>
                  </c:pt>
                  <c:pt idx="2">
                    <c:v>6.757732413200622E-2</c:v>
                  </c:pt>
                  <c:pt idx="3">
                    <c:v>8.2460516867803868E-2</c:v>
                  </c:pt>
                  <c:pt idx="4">
                    <c:v>9.1525363180176844E-2</c:v>
                  </c:pt>
                  <c:pt idx="5">
                    <c:v>8.6453273049969095E-2</c:v>
                  </c:pt>
                  <c:pt idx="6">
                    <c:v>0.10497642592506161</c:v>
                  </c:pt>
                  <c:pt idx="7">
                    <c:v>0.1094858318159062</c:v>
                  </c:pt>
                  <c:pt idx="8">
                    <c:v>7.6916821101896321E-2</c:v>
                  </c:pt>
                  <c:pt idx="9">
                    <c:v>0.12959934210359381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(Raw)'!$AH$1361:$AH$1370</c:f>
              <c:numCache>
                <c:formatCode>General</c:formatCode>
                <c:ptCount val="10"/>
                <c:pt idx="0">
                  <c:v>0.37440000000000001</c:v>
                </c:pt>
                <c:pt idx="1">
                  <c:v>0.31275000000000003</c:v>
                </c:pt>
                <c:pt idx="2">
                  <c:v>0.49679999999999991</c:v>
                </c:pt>
                <c:pt idx="3">
                  <c:v>0.4544999999999999</c:v>
                </c:pt>
                <c:pt idx="4">
                  <c:v>0.49544999999999995</c:v>
                </c:pt>
                <c:pt idx="5">
                  <c:v>0.52020000000000011</c:v>
                </c:pt>
                <c:pt idx="6">
                  <c:v>0.45495000000000002</c:v>
                </c:pt>
                <c:pt idx="7">
                  <c:v>0.54810000000000003</c:v>
                </c:pt>
                <c:pt idx="8">
                  <c:v>0.41624999999999995</c:v>
                </c:pt>
                <c:pt idx="9">
                  <c:v>0.53909999999999991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550144"/>
        <c:axId val="80552320"/>
      </c:barChart>
      <c:catAx>
        <c:axId val="80550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552320"/>
        <c:crosses val="autoZero"/>
        <c:auto val="1"/>
        <c:lblAlgn val="ctr"/>
        <c:lblOffset val="100"/>
        <c:noMultiLvlLbl val="0"/>
      </c:catAx>
      <c:valAx>
        <c:axId val="8055232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5501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(Raw)'!$AJ$1360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(Raw)'!$AK$1361:$AK$1370</c:f>
                <c:numCache>
                  <c:formatCode>General</c:formatCode>
                  <c:ptCount val="10"/>
                  <c:pt idx="0">
                    <c:v>2.0413811114305114E-2</c:v>
                  </c:pt>
                  <c:pt idx="1">
                    <c:v>0</c:v>
                  </c:pt>
                  <c:pt idx="2">
                    <c:v>9.9105138975880067E-2</c:v>
                  </c:pt>
                  <c:pt idx="3">
                    <c:v>0.114926566943739</c:v>
                  </c:pt>
                  <c:pt idx="4">
                    <c:v>9.0170365069916353E-2</c:v>
                  </c:pt>
                  <c:pt idx="5">
                    <c:v>0.12462216580739686</c:v>
                  </c:pt>
                  <c:pt idx="6">
                    <c:v>0.12242629361546981</c:v>
                  </c:pt>
                  <c:pt idx="7">
                    <c:v>0.12044365356551794</c:v>
                  </c:pt>
                  <c:pt idx="8">
                    <c:v>8.0206641016551936E-2</c:v>
                  </c:pt>
                  <c:pt idx="9">
                    <c:v>0.13999115573567714</c:v>
                  </c:pt>
                </c:numCache>
              </c:numRef>
            </c:plus>
            <c:minus>
              <c:numRef>
                <c:f>'85PPF (Raw)'!$AK$1361:$AK$1370</c:f>
                <c:numCache>
                  <c:formatCode>General</c:formatCode>
                  <c:ptCount val="10"/>
                  <c:pt idx="0">
                    <c:v>2.0413811114305114E-2</c:v>
                  </c:pt>
                  <c:pt idx="1">
                    <c:v>0</c:v>
                  </c:pt>
                  <c:pt idx="2">
                    <c:v>9.9105138975880067E-2</c:v>
                  </c:pt>
                  <c:pt idx="3">
                    <c:v>0.114926566943739</c:v>
                  </c:pt>
                  <c:pt idx="4">
                    <c:v>9.0170365069916353E-2</c:v>
                  </c:pt>
                  <c:pt idx="5">
                    <c:v>0.12462216580739686</c:v>
                  </c:pt>
                  <c:pt idx="6">
                    <c:v>0.12242629361546981</c:v>
                  </c:pt>
                  <c:pt idx="7">
                    <c:v>0.12044365356551794</c:v>
                  </c:pt>
                  <c:pt idx="8">
                    <c:v>8.0206641016551936E-2</c:v>
                  </c:pt>
                  <c:pt idx="9">
                    <c:v>0.13999115573567714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(Raw)'!$AJ$1361:$AJ$1370</c:f>
              <c:numCache>
                <c:formatCode>General</c:formatCode>
                <c:ptCount val="10"/>
                <c:pt idx="0">
                  <c:v>0.76724999999999999</c:v>
                </c:pt>
                <c:pt idx="1">
                  <c:v>0</c:v>
                </c:pt>
                <c:pt idx="2">
                  <c:v>0.71100000000000008</c:v>
                </c:pt>
                <c:pt idx="3">
                  <c:v>0.6430499999999999</c:v>
                </c:pt>
                <c:pt idx="4">
                  <c:v>0.64980000000000016</c:v>
                </c:pt>
                <c:pt idx="5">
                  <c:v>0.64350000000000007</c:v>
                </c:pt>
                <c:pt idx="6">
                  <c:v>0.6682499999999999</c:v>
                </c:pt>
                <c:pt idx="7">
                  <c:v>0.65159999999999996</c:v>
                </c:pt>
                <c:pt idx="8">
                  <c:v>0.67949999999999999</c:v>
                </c:pt>
                <c:pt idx="9">
                  <c:v>0.60794999999999999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585088"/>
        <c:axId val="80587008"/>
      </c:barChart>
      <c:catAx>
        <c:axId val="80585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587008"/>
        <c:crosses val="autoZero"/>
        <c:auto val="1"/>
        <c:lblAlgn val="ctr"/>
        <c:lblOffset val="100"/>
        <c:noMultiLvlLbl val="0"/>
      </c:catAx>
      <c:valAx>
        <c:axId val="805870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5850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(Raw)'!$AH$1401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(Raw)'!$AI$1402:$AI$1411</c:f>
                <c:numCache>
                  <c:formatCode>General</c:formatCode>
                  <c:ptCount val="10"/>
                  <c:pt idx="0">
                    <c:v>2.6296087361550879E-2</c:v>
                  </c:pt>
                  <c:pt idx="1">
                    <c:v>7.9135110977831491E-2</c:v>
                  </c:pt>
                  <c:pt idx="2">
                    <c:v>7.4837982897794503E-2</c:v>
                  </c:pt>
                  <c:pt idx="3">
                    <c:v>0.10401359981929469</c:v>
                  </c:pt>
                  <c:pt idx="4">
                    <c:v>4.5280964979489108E-2</c:v>
                  </c:pt>
                  <c:pt idx="5">
                    <c:v>7.2935371535714319E-2</c:v>
                  </c:pt>
                  <c:pt idx="6">
                    <c:v>8.8855885686051322E-2</c:v>
                  </c:pt>
                  <c:pt idx="7">
                    <c:v>0.12031970569672838</c:v>
                  </c:pt>
                  <c:pt idx="8">
                    <c:v>8.4904574918583262E-2</c:v>
                  </c:pt>
                  <c:pt idx="9">
                    <c:v>8.3186284294568993E-2</c:v>
                  </c:pt>
                </c:numCache>
              </c:numRef>
            </c:plus>
            <c:minus>
              <c:numRef>
                <c:f>'85PPF (Raw)'!$AI$1402:$AI$1411</c:f>
                <c:numCache>
                  <c:formatCode>General</c:formatCode>
                  <c:ptCount val="10"/>
                  <c:pt idx="0">
                    <c:v>2.6296087361550879E-2</c:v>
                  </c:pt>
                  <c:pt idx="1">
                    <c:v>7.9135110977831491E-2</c:v>
                  </c:pt>
                  <c:pt idx="2">
                    <c:v>7.4837982897794503E-2</c:v>
                  </c:pt>
                  <c:pt idx="3">
                    <c:v>0.10401359981929469</c:v>
                  </c:pt>
                  <c:pt idx="4">
                    <c:v>4.5280964979489108E-2</c:v>
                  </c:pt>
                  <c:pt idx="5">
                    <c:v>7.2935371535714319E-2</c:v>
                  </c:pt>
                  <c:pt idx="6">
                    <c:v>8.8855885686051322E-2</c:v>
                  </c:pt>
                  <c:pt idx="7">
                    <c:v>0.12031970569672838</c:v>
                  </c:pt>
                  <c:pt idx="8">
                    <c:v>8.4904574918583262E-2</c:v>
                  </c:pt>
                  <c:pt idx="9">
                    <c:v>8.3186284294568993E-2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(Raw)'!$AH$1402:$AH$1411</c:f>
              <c:numCache>
                <c:formatCode>General</c:formatCode>
                <c:ptCount val="10"/>
                <c:pt idx="0">
                  <c:v>0.37529999999999997</c:v>
                </c:pt>
                <c:pt idx="1">
                  <c:v>0.23804999999999996</c:v>
                </c:pt>
                <c:pt idx="2">
                  <c:v>0.38024999999999998</c:v>
                </c:pt>
                <c:pt idx="3">
                  <c:v>0.38025000000000003</c:v>
                </c:pt>
                <c:pt idx="4">
                  <c:v>0.42705000000000004</c:v>
                </c:pt>
                <c:pt idx="5">
                  <c:v>0.37889999999999996</c:v>
                </c:pt>
                <c:pt idx="6">
                  <c:v>0.39600000000000002</c:v>
                </c:pt>
                <c:pt idx="7">
                  <c:v>0.45090000000000002</c:v>
                </c:pt>
                <c:pt idx="8">
                  <c:v>0.41444999999999999</c:v>
                </c:pt>
                <c:pt idx="9">
                  <c:v>0.48780000000000001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599296"/>
        <c:axId val="80761216"/>
      </c:barChart>
      <c:catAx>
        <c:axId val="805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761216"/>
        <c:crosses val="autoZero"/>
        <c:auto val="1"/>
        <c:lblAlgn val="ctr"/>
        <c:lblOffset val="100"/>
        <c:noMultiLvlLbl val="0"/>
      </c:catAx>
      <c:valAx>
        <c:axId val="8076121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5992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(Raw)'!$AJ$1401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(Raw)'!$AK$1402:$AK$1411</c:f>
                <c:numCache>
                  <c:formatCode>General</c:formatCode>
                  <c:ptCount val="10"/>
                  <c:pt idx="0">
                    <c:v>1.778556481502552E-2</c:v>
                  </c:pt>
                  <c:pt idx="1">
                    <c:v>5.7450298886126468E-2</c:v>
                  </c:pt>
                  <c:pt idx="2">
                    <c:v>9.8130632590600883E-2</c:v>
                  </c:pt>
                  <c:pt idx="3">
                    <c:v>0.10900584243154374</c:v>
                  </c:pt>
                  <c:pt idx="4">
                    <c:v>5.9405741349326656E-2</c:v>
                  </c:pt>
                  <c:pt idx="5">
                    <c:v>9.2912225131827925E-2</c:v>
                  </c:pt>
                  <c:pt idx="6">
                    <c:v>9.589830139541751E-2</c:v>
                  </c:pt>
                  <c:pt idx="7">
                    <c:v>0.11750538621473329</c:v>
                  </c:pt>
                  <c:pt idx="8">
                    <c:v>0.11640730443711755</c:v>
                  </c:pt>
                  <c:pt idx="9">
                    <c:v>0.14068377192914136</c:v>
                  </c:pt>
                </c:numCache>
              </c:numRef>
            </c:plus>
            <c:minus>
              <c:numRef>
                <c:f>'85PPF (Raw)'!$AK$1402:$AK$1411</c:f>
                <c:numCache>
                  <c:formatCode>General</c:formatCode>
                  <c:ptCount val="10"/>
                  <c:pt idx="0">
                    <c:v>1.778556481502552E-2</c:v>
                  </c:pt>
                  <c:pt idx="1">
                    <c:v>5.7450298886126468E-2</c:v>
                  </c:pt>
                  <c:pt idx="2">
                    <c:v>9.8130632590600883E-2</c:v>
                  </c:pt>
                  <c:pt idx="3">
                    <c:v>0.10900584243154374</c:v>
                  </c:pt>
                  <c:pt idx="4">
                    <c:v>5.9405741349326656E-2</c:v>
                  </c:pt>
                  <c:pt idx="5">
                    <c:v>9.2912225131827925E-2</c:v>
                  </c:pt>
                  <c:pt idx="6">
                    <c:v>9.589830139541751E-2</c:v>
                  </c:pt>
                  <c:pt idx="7">
                    <c:v>0.11750538621473329</c:v>
                  </c:pt>
                  <c:pt idx="8">
                    <c:v>0.11640730443711755</c:v>
                  </c:pt>
                  <c:pt idx="9">
                    <c:v>0.14068377192914136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(Raw)'!$AJ$1402:$AJ$1411</c:f>
              <c:numCache>
                <c:formatCode>General</c:formatCode>
                <c:ptCount val="10"/>
                <c:pt idx="0">
                  <c:v>0.58230000000000004</c:v>
                </c:pt>
                <c:pt idx="1">
                  <c:v>0.69929999999999992</c:v>
                </c:pt>
                <c:pt idx="2">
                  <c:v>0.56520000000000015</c:v>
                </c:pt>
                <c:pt idx="3">
                  <c:v>0.57509999999999983</c:v>
                </c:pt>
                <c:pt idx="4">
                  <c:v>0.52110000000000001</c:v>
                </c:pt>
                <c:pt idx="5">
                  <c:v>0.58904999999999996</c:v>
                </c:pt>
                <c:pt idx="6">
                  <c:v>0.5292</c:v>
                </c:pt>
                <c:pt idx="7">
                  <c:v>0.52560000000000007</c:v>
                </c:pt>
                <c:pt idx="8">
                  <c:v>0.50985000000000003</c:v>
                </c:pt>
                <c:pt idx="9">
                  <c:v>0.49814999999999987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789888"/>
        <c:axId val="80791808"/>
      </c:barChart>
      <c:catAx>
        <c:axId val="80789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791808"/>
        <c:crosses val="autoZero"/>
        <c:auto val="1"/>
        <c:lblAlgn val="ctr"/>
        <c:lblOffset val="100"/>
        <c:noMultiLvlLbl val="0"/>
      </c:catAx>
      <c:valAx>
        <c:axId val="807918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7898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(Raw)'!$AH$1442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(Raw)'!$AI$1443:$AI$1452</c:f>
                <c:numCache>
                  <c:formatCode>General</c:formatCode>
                  <c:ptCount val="10"/>
                  <c:pt idx="0">
                    <c:v>3.2828742220643692E-2</c:v>
                  </c:pt>
                  <c:pt idx="1">
                    <c:v>1.77988763690296E-2</c:v>
                  </c:pt>
                  <c:pt idx="2">
                    <c:v>4.7072732077744539E-2</c:v>
                  </c:pt>
                  <c:pt idx="3">
                    <c:v>3.6692032693186875E-2</c:v>
                  </c:pt>
                  <c:pt idx="4">
                    <c:v>1.9060844406103429E-2</c:v>
                  </c:pt>
                  <c:pt idx="5">
                    <c:v>5.8441063429209829E-2</c:v>
                  </c:pt>
                  <c:pt idx="6">
                    <c:v>3.312035468917629E-2</c:v>
                  </c:pt>
                  <c:pt idx="7">
                    <c:v>6.9380643440447268E-2</c:v>
                  </c:pt>
                  <c:pt idx="8">
                    <c:v>0.10121633943401169</c:v>
                  </c:pt>
                  <c:pt idx="9">
                    <c:v>0.10733302822229733</c:v>
                  </c:pt>
                </c:numCache>
              </c:numRef>
            </c:plus>
            <c:minus>
              <c:numRef>
                <c:f>'85PPF (Raw)'!$AI$1443:$AI$1452</c:f>
                <c:numCache>
                  <c:formatCode>General</c:formatCode>
                  <c:ptCount val="10"/>
                  <c:pt idx="0">
                    <c:v>3.2828742220643692E-2</c:v>
                  </c:pt>
                  <c:pt idx="1">
                    <c:v>1.77988763690296E-2</c:v>
                  </c:pt>
                  <c:pt idx="2">
                    <c:v>4.7072732077744539E-2</c:v>
                  </c:pt>
                  <c:pt idx="3">
                    <c:v>3.6692032693186875E-2</c:v>
                  </c:pt>
                  <c:pt idx="4">
                    <c:v>1.9060844406103429E-2</c:v>
                  </c:pt>
                  <c:pt idx="5">
                    <c:v>5.8441063429209829E-2</c:v>
                  </c:pt>
                  <c:pt idx="6">
                    <c:v>3.312035468917629E-2</c:v>
                  </c:pt>
                  <c:pt idx="7">
                    <c:v>6.9380643440447268E-2</c:v>
                  </c:pt>
                  <c:pt idx="8">
                    <c:v>0.10121633943401169</c:v>
                  </c:pt>
                  <c:pt idx="9">
                    <c:v>0.10733302822229733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(Raw)'!$AH$1443:$AH$1452</c:f>
              <c:numCache>
                <c:formatCode>General</c:formatCode>
                <c:ptCount val="10"/>
                <c:pt idx="0">
                  <c:v>0.37559999999999999</c:v>
                </c:pt>
                <c:pt idx="1">
                  <c:v>0.30720000000000003</c:v>
                </c:pt>
                <c:pt idx="2">
                  <c:v>0.38050000000000006</c:v>
                </c:pt>
                <c:pt idx="3">
                  <c:v>0.36809999999999998</c:v>
                </c:pt>
                <c:pt idx="4">
                  <c:v>0.3735</c:v>
                </c:pt>
                <c:pt idx="5">
                  <c:v>0.38789999999999991</c:v>
                </c:pt>
                <c:pt idx="6">
                  <c:v>0.3357</c:v>
                </c:pt>
                <c:pt idx="7">
                  <c:v>0.44490000000000007</c:v>
                </c:pt>
                <c:pt idx="8">
                  <c:v>0.40529999999999999</c:v>
                </c:pt>
                <c:pt idx="9">
                  <c:v>0.54779999999999995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643968"/>
        <c:axId val="80654336"/>
      </c:barChart>
      <c:catAx>
        <c:axId val="8064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654336"/>
        <c:crosses val="autoZero"/>
        <c:auto val="1"/>
        <c:lblAlgn val="ctr"/>
        <c:lblOffset val="100"/>
        <c:noMultiLvlLbl val="0"/>
      </c:catAx>
      <c:valAx>
        <c:axId val="8065433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643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(Raw)'!$AJ$1442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(Raw)'!$AK$1443:$AK$1452</c:f>
                <c:numCache>
                  <c:formatCode>General</c:formatCode>
                  <c:ptCount val="10"/>
                  <c:pt idx="0">
                    <c:v>2.4E-2</c:v>
                  </c:pt>
                  <c:pt idx="1">
                    <c:v>2.1859840611929152E-2</c:v>
                  </c:pt>
                  <c:pt idx="2">
                    <c:v>5.3810192734326065E-2</c:v>
                  </c:pt>
                  <c:pt idx="3">
                    <c:v>3.3664599554396823E-2</c:v>
                  </c:pt>
                  <c:pt idx="4">
                    <c:v>2.4086685555564334E-2</c:v>
                  </c:pt>
                  <c:pt idx="5">
                    <c:v>2.714696842626893E-2</c:v>
                  </c:pt>
                  <c:pt idx="6">
                    <c:v>4.0967766533420429E-2</c:v>
                  </c:pt>
                  <c:pt idx="7">
                    <c:v>5.8376184762010452E-2</c:v>
                  </c:pt>
                  <c:pt idx="8">
                    <c:v>9.0100470236520736E-2</c:v>
                  </c:pt>
                  <c:pt idx="9">
                    <c:v>8.4635378940612571E-2</c:v>
                  </c:pt>
                </c:numCache>
              </c:numRef>
            </c:plus>
            <c:minus>
              <c:numRef>
                <c:f>'85PPF (Raw)'!$AK$1443:$AK$1452</c:f>
                <c:numCache>
                  <c:formatCode>General</c:formatCode>
                  <c:ptCount val="10"/>
                  <c:pt idx="0">
                    <c:v>2.4E-2</c:v>
                  </c:pt>
                  <c:pt idx="1">
                    <c:v>2.1859840611929152E-2</c:v>
                  </c:pt>
                  <c:pt idx="2">
                    <c:v>5.3810192734326065E-2</c:v>
                  </c:pt>
                  <c:pt idx="3">
                    <c:v>3.3664599554396823E-2</c:v>
                  </c:pt>
                  <c:pt idx="4">
                    <c:v>2.4086685555564334E-2</c:v>
                  </c:pt>
                  <c:pt idx="5">
                    <c:v>2.714696842626893E-2</c:v>
                  </c:pt>
                  <c:pt idx="6">
                    <c:v>4.0967766533420429E-2</c:v>
                  </c:pt>
                  <c:pt idx="7">
                    <c:v>5.8376184762010452E-2</c:v>
                  </c:pt>
                  <c:pt idx="8">
                    <c:v>9.0100470236520736E-2</c:v>
                  </c:pt>
                  <c:pt idx="9">
                    <c:v>8.4635378940612571E-2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(Raw)'!$AJ$1443:$AJ$1452</c:f>
              <c:numCache>
                <c:formatCode>General</c:formatCode>
                <c:ptCount val="10"/>
                <c:pt idx="0">
                  <c:v>0.38400000000000006</c:v>
                </c:pt>
                <c:pt idx="1">
                  <c:v>0.46620000000000006</c:v>
                </c:pt>
                <c:pt idx="2">
                  <c:v>0.37670000000000003</c:v>
                </c:pt>
                <c:pt idx="3">
                  <c:v>0.39180000000000004</c:v>
                </c:pt>
                <c:pt idx="4">
                  <c:v>0.38819999999999999</c:v>
                </c:pt>
                <c:pt idx="5">
                  <c:v>0.39330000000000004</c:v>
                </c:pt>
                <c:pt idx="6">
                  <c:v>0.40859999999999996</c:v>
                </c:pt>
                <c:pt idx="7">
                  <c:v>0.30390000000000006</c:v>
                </c:pt>
                <c:pt idx="8">
                  <c:v>0.34589999999999999</c:v>
                </c:pt>
                <c:pt idx="9">
                  <c:v>0.27209999999999995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014784"/>
        <c:axId val="81016704"/>
      </c:barChart>
      <c:catAx>
        <c:axId val="81014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016704"/>
        <c:crosses val="autoZero"/>
        <c:auto val="1"/>
        <c:lblAlgn val="ctr"/>
        <c:lblOffset val="100"/>
        <c:noMultiLvlLbl val="0"/>
      </c:catAx>
      <c:valAx>
        <c:axId val="8101670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01478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(Raw)'!$AI$8:$AI$17</c:f>
                <c:numCache>
                  <c:formatCode>General</c:formatCode>
                  <c:ptCount val="10"/>
                  <c:pt idx="0">
                    <c:v>0.18493619810199721</c:v>
                  </c:pt>
                  <c:pt idx="1">
                    <c:v>0.12163676513118449</c:v>
                  </c:pt>
                  <c:pt idx="2">
                    <c:v>2.6582295255538606E-2</c:v>
                  </c:pt>
                  <c:pt idx="3">
                    <c:v>5.0398308242283398E-2</c:v>
                  </c:pt>
                  <c:pt idx="4">
                    <c:v>4.3643773294347751E-2</c:v>
                  </c:pt>
                  <c:pt idx="5">
                    <c:v>7.680588998795701E-2</c:v>
                  </c:pt>
                  <c:pt idx="6">
                    <c:v>6.9730515105238755E-2</c:v>
                  </c:pt>
                  <c:pt idx="7">
                    <c:v>6.5266740139377263E-2</c:v>
                  </c:pt>
                  <c:pt idx="8">
                    <c:v>3.215632048864453E-2</c:v>
                  </c:pt>
                  <c:pt idx="9">
                    <c:v>0.10018891366340268</c:v>
                  </c:pt>
                </c:numCache>
              </c:numRef>
            </c:plus>
            <c:minus>
              <c:numRef>
                <c:f>'85PPF (Raw)'!$AI$8:$AI$17</c:f>
                <c:numCache>
                  <c:formatCode>General</c:formatCode>
                  <c:ptCount val="10"/>
                  <c:pt idx="0">
                    <c:v>0.18493619810199721</c:v>
                  </c:pt>
                  <c:pt idx="1">
                    <c:v>0.12163676513118449</c:v>
                  </c:pt>
                  <c:pt idx="2">
                    <c:v>2.6582295255538606E-2</c:v>
                  </c:pt>
                  <c:pt idx="3">
                    <c:v>5.0398308242283398E-2</c:v>
                  </c:pt>
                  <c:pt idx="4">
                    <c:v>4.3643773294347751E-2</c:v>
                  </c:pt>
                  <c:pt idx="5">
                    <c:v>7.680588998795701E-2</c:v>
                  </c:pt>
                  <c:pt idx="6">
                    <c:v>6.9730515105238755E-2</c:v>
                  </c:pt>
                  <c:pt idx="7">
                    <c:v>6.5266740139377263E-2</c:v>
                  </c:pt>
                  <c:pt idx="8">
                    <c:v>3.215632048864453E-2</c:v>
                  </c:pt>
                  <c:pt idx="9">
                    <c:v>0.10018891366340268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(Raw)'!$AH$8:$AH$17</c:f>
              <c:numCache>
                <c:formatCode>General</c:formatCode>
                <c:ptCount val="10"/>
                <c:pt idx="0">
                  <c:v>0.55034999999999989</c:v>
                </c:pt>
                <c:pt idx="1">
                  <c:v>0.58635000000000004</c:v>
                </c:pt>
                <c:pt idx="2">
                  <c:v>0.5737500000000002</c:v>
                </c:pt>
                <c:pt idx="3">
                  <c:v>0.54810000000000003</c:v>
                </c:pt>
                <c:pt idx="4">
                  <c:v>0.59940000000000004</c:v>
                </c:pt>
                <c:pt idx="5">
                  <c:v>0.55124999999999991</c:v>
                </c:pt>
                <c:pt idx="6">
                  <c:v>0.57735000000000014</c:v>
                </c:pt>
                <c:pt idx="7">
                  <c:v>0.55979999999999996</c:v>
                </c:pt>
                <c:pt idx="8">
                  <c:v>0.56564999999999999</c:v>
                </c:pt>
                <c:pt idx="9">
                  <c:v>0.5341499999999999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807808"/>
        <c:axId val="80809984"/>
      </c:barChart>
      <c:catAx>
        <c:axId val="8080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809984"/>
        <c:crosses val="autoZero"/>
        <c:auto val="1"/>
        <c:lblAlgn val="ctr"/>
        <c:lblOffset val="100"/>
        <c:noMultiLvlLbl val="0"/>
      </c:catAx>
      <c:valAx>
        <c:axId val="808099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8078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(Raw)'!$AK$8:$AK$17</c:f>
                <c:numCache>
                  <c:formatCode>General</c:formatCode>
                  <c:ptCount val="10"/>
                  <c:pt idx="0">
                    <c:v>0.18395619472838501</c:v>
                  </c:pt>
                  <c:pt idx="1">
                    <c:v>0.11117440068838284</c:v>
                  </c:pt>
                  <c:pt idx="2">
                    <c:v>7.7783505219362004E-2</c:v>
                  </c:pt>
                  <c:pt idx="3">
                    <c:v>4.0299503719028601E-2</c:v>
                  </c:pt>
                  <c:pt idx="4">
                    <c:v>4.672889334966334E-2</c:v>
                  </c:pt>
                  <c:pt idx="5">
                    <c:v>7.3481308042106647E-2</c:v>
                  </c:pt>
                  <c:pt idx="6">
                    <c:v>5.020337585629496E-2</c:v>
                  </c:pt>
                  <c:pt idx="7">
                    <c:v>8.6940088264093607E-2</c:v>
                  </c:pt>
                  <c:pt idx="8">
                    <c:v>2.8351691678851029E-2</c:v>
                  </c:pt>
                  <c:pt idx="9">
                    <c:v>9.4188207441549987E-2</c:v>
                  </c:pt>
                </c:numCache>
              </c:numRef>
            </c:plus>
            <c:minus>
              <c:numRef>
                <c:f>'85PPF (Raw)'!$AK$8:$AK$17</c:f>
                <c:numCache>
                  <c:formatCode>General</c:formatCode>
                  <c:ptCount val="10"/>
                  <c:pt idx="0">
                    <c:v>0.18395619472838501</c:v>
                  </c:pt>
                  <c:pt idx="1">
                    <c:v>0.11117440068838284</c:v>
                  </c:pt>
                  <c:pt idx="2">
                    <c:v>7.7783505219362004E-2</c:v>
                  </c:pt>
                  <c:pt idx="3">
                    <c:v>4.0299503719028601E-2</c:v>
                  </c:pt>
                  <c:pt idx="4">
                    <c:v>4.672889334966334E-2</c:v>
                  </c:pt>
                  <c:pt idx="5">
                    <c:v>7.3481308042106647E-2</c:v>
                  </c:pt>
                  <c:pt idx="6">
                    <c:v>5.020337585629496E-2</c:v>
                  </c:pt>
                  <c:pt idx="7">
                    <c:v>8.6940088264093607E-2</c:v>
                  </c:pt>
                  <c:pt idx="8">
                    <c:v>2.8351691678851029E-2</c:v>
                  </c:pt>
                  <c:pt idx="9">
                    <c:v>9.4188207441549987E-2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(Raw)'!$AJ$8:$AJ$17</c:f>
              <c:numCache>
                <c:formatCode>General</c:formatCode>
                <c:ptCount val="10"/>
                <c:pt idx="0">
                  <c:v>0.59624999999999995</c:v>
                </c:pt>
                <c:pt idx="1">
                  <c:v>0.55620000000000003</c:v>
                </c:pt>
                <c:pt idx="2">
                  <c:v>0.56655</c:v>
                </c:pt>
                <c:pt idx="3">
                  <c:v>0.59489999999999998</c:v>
                </c:pt>
                <c:pt idx="4">
                  <c:v>0.5373</c:v>
                </c:pt>
                <c:pt idx="5">
                  <c:v>0.56834999999999991</c:v>
                </c:pt>
                <c:pt idx="6">
                  <c:v>0.57779999999999998</c:v>
                </c:pt>
                <c:pt idx="7">
                  <c:v>0.57150000000000001</c:v>
                </c:pt>
                <c:pt idx="8">
                  <c:v>0.57284999999999986</c:v>
                </c:pt>
                <c:pt idx="9">
                  <c:v>0.58905000000000007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850944"/>
        <c:axId val="80852864"/>
      </c:barChart>
      <c:catAx>
        <c:axId val="80850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852864"/>
        <c:crosses val="autoZero"/>
        <c:auto val="1"/>
        <c:lblAlgn val="ctr"/>
        <c:lblOffset val="100"/>
        <c:noMultiLvlLbl val="0"/>
      </c:catAx>
      <c:valAx>
        <c:axId val="8085286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8509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(Raw)'!$AH$48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(Raw)'!$AI$49:$AI$58</c:f>
                <c:numCache>
                  <c:formatCode>General</c:formatCode>
                  <c:ptCount val="10"/>
                  <c:pt idx="0">
                    <c:v>0.15975483684301006</c:v>
                  </c:pt>
                  <c:pt idx="1">
                    <c:v>0.10588219620731508</c:v>
                  </c:pt>
                  <c:pt idx="2">
                    <c:v>5.4853776917413652E-2</c:v>
                  </c:pt>
                  <c:pt idx="3">
                    <c:v>4.8413677928105352E-2</c:v>
                  </c:pt>
                  <c:pt idx="4">
                    <c:v>3.1516912752896406E-2</c:v>
                  </c:pt>
                  <c:pt idx="5">
                    <c:v>6.5766152708709266E-2</c:v>
                  </c:pt>
                  <c:pt idx="6">
                    <c:v>3.4583651446433793E-2</c:v>
                  </c:pt>
                  <c:pt idx="7">
                    <c:v>6.2175811847915347E-2</c:v>
                  </c:pt>
                  <c:pt idx="8">
                    <c:v>3.2838480316142574E-2</c:v>
                  </c:pt>
                  <c:pt idx="9">
                    <c:v>8.5126469382172443E-2</c:v>
                  </c:pt>
                </c:numCache>
              </c:numRef>
            </c:plus>
            <c:minus>
              <c:numRef>
                <c:f>'85PPF (Raw)'!$AI$49:$AI$58</c:f>
                <c:numCache>
                  <c:formatCode>General</c:formatCode>
                  <c:ptCount val="10"/>
                  <c:pt idx="0">
                    <c:v>0.15975483684301006</c:v>
                  </c:pt>
                  <c:pt idx="1">
                    <c:v>0.10588219620731508</c:v>
                  </c:pt>
                  <c:pt idx="2">
                    <c:v>5.4853776917413652E-2</c:v>
                  </c:pt>
                  <c:pt idx="3">
                    <c:v>4.8413677928105352E-2</c:v>
                  </c:pt>
                  <c:pt idx="4">
                    <c:v>3.1516912752896406E-2</c:v>
                  </c:pt>
                  <c:pt idx="5">
                    <c:v>6.5766152708709266E-2</c:v>
                  </c:pt>
                  <c:pt idx="6">
                    <c:v>3.4583651446433793E-2</c:v>
                  </c:pt>
                  <c:pt idx="7">
                    <c:v>6.2175811847915347E-2</c:v>
                  </c:pt>
                  <c:pt idx="8">
                    <c:v>3.2838480316142574E-2</c:v>
                  </c:pt>
                  <c:pt idx="9">
                    <c:v>8.5126469382172443E-2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(Raw)'!$AH$49:$AH$58</c:f>
              <c:numCache>
                <c:formatCode>General</c:formatCode>
                <c:ptCount val="10"/>
                <c:pt idx="0">
                  <c:v>0.53234999999999999</c:v>
                </c:pt>
                <c:pt idx="1">
                  <c:v>0.6007499999999999</c:v>
                </c:pt>
                <c:pt idx="2">
                  <c:v>0.52289999999999992</c:v>
                </c:pt>
                <c:pt idx="3">
                  <c:v>0.61109999999999998</c:v>
                </c:pt>
                <c:pt idx="4">
                  <c:v>0.59850000000000014</c:v>
                </c:pt>
                <c:pt idx="5">
                  <c:v>0.63585000000000003</c:v>
                </c:pt>
                <c:pt idx="6">
                  <c:v>0.61064999999999992</c:v>
                </c:pt>
                <c:pt idx="7">
                  <c:v>0.66060000000000008</c:v>
                </c:pt>
                <c:pt idx="8">
                  <c:v>0.58545000000000014</c:v>
                </c:pt>
                <c:pt idx="9">
                  <c:v>0.63089999999999979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0955264"/>
        <c:axId val="80957440"/>
      </c:barChart>
      <c:catAx>
        <c:axId val="8095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957440"/>
        <c:crosses val="autoZero"/>
        <c:auto val="1"/>
        <c:lblAlgn val="ctr"/>
        <c:lblOffset val="100"/>
        <c:noMultiLvlLbl val="0"/>
      </c:catAx>
      <c:valAx>
        <c:axId val="8095744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09552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(Raw)'!$AJ$48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(Raw)'!$AK$49:$AK$58</c:f>
                <c:numCache>
                  <c:formatCode>General</c:formatCode>
                  <c:ptCount val="10"/>
                  <c:pt idx="0">
                    <c:v>0.16066820993653527</c:v>
                  </c:pt>
                  <c:pt idx="1">
                    <c:v>0.10582279129703016</c:v>
                  </c:pt>
                  <c:pt idx="2">
                    <c:v>0.10040144421272017</c:v>
                  </c:pt>
                  <c:pt idx="3">
                    <c:v>7.8757104942648704E-2</c:v>
                  </c:pt>
                  <c:pt idx="4">
                    <c:v>3.4112005912411848E-2</c:v>
                  </c:pt>
                  <c:pt idx="5">
                    <c:v>6.4138398877165326E-2</c:v>
                  </c:pt>
                  <c:pt idx="6">
                    <c:v>3.4102631477412569E-2</c:v>
                  </c:pt>
                  <c:pt idx="7">
                    <c:v>4.3398884293202544E-2</c:v>
                  </c:pt>
                  <c:pt idx="8">
                    <c:v>4.0628742742571763E-2</c:v>
                  </c:pt>
                  <c:pt idx="9">
                    <c:v>6.1795822546597275E-2</c:v>
                  </c:pt>
                </c:numCache>
              </c:numRef>
            </c:plus>
            <c:minus>
              <c:numRef>
                <c:f>'85PPF (Raw)'!$AK$49:$AK$58</c:f>
                <c:numCache>
                  <c:formatCode>General</c:formatCode>
                  <c:ptCount val="10"/>
                  <c:pt idx="0">
                    <c:v>0.16066820993653527</c:v>
                  </c:pt>
                  <c:pt idx="1">
                    <c:v>0.10582279129703016</c:v>
                  </c:pt>
                  <c:pt idx="2">
                    <c:v>0.10040144421272017</c:v>
                  </c:pt>
                  <c:pt idx="3">
                    <c:v>7.8757104942648704E-2</c:v>
                  </c:pt>
                  <c:pt idx="4">
                    <c:v>3.4112005912411848E-2</c:v>
                  </c:pt>
                  <c:pt idx="5">
                    <c:v>6.4138398877165326E-2</c:v>
                  </c:pt>
                  <c:pt idx="6">
                    <c:v>3.4102631477412569E-2</c:v>
                  </c:pt>
                  <c:pt idx="7">
                    <c:v>4.3398884293202544E-2</c:v>
                  </c:pt>
                  <c:pt idx="8">
                    <c:v>4.0628742742571763E-2</c:v>
                  </c:pt>
                  <c:pt idx="9">
                    <c:v>6.1795822546597275E-2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(Raw)'!$AJ$49:$AJ$58</c:f>
              <c:numCache>
                <c:formatCode>General</c:formatCode>
                <c:ptCount val="10"/>
                <c:pt idx="0">
                  <c:v>0.41579999999999995</c:v>
                </c:pt>
                <c:pt idx="1">
                  <c:v>0.3365999999999999</c:v>
                </c:pt>
                <c:pt idx="2">
                  <c:v>0.41535</c:v>
                </c:pt>
                <c:pt idx="3">
                  <c:v>0.34065000000000001</c:v>
                </c:pt>
                <c:pt idx="4">
                  <c:v>0.34604999999999997</c:v>
                </c:pt>
                <c:pt idx="5">
                  <c:v>0.3154499999999999</c:v>
                </c:pt>
                <c:pt idx="6">
                  <c:v>0.33839999999999998</c:v>
                </c:pt>
                <c:pt idx="7">
                  <c:v>0.31589999999999996</c:v>
                </c:pt>
                <c:pt idx="8">
                  <c:v>0.35280000000000006</c:v>
                </c:pt>
                <c:pt idx="9">
                  <c:v>0.34425000000000006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072128"/>
        <c:axId val="81074048"/>
      </c:barChart>
      <c:catAx>
        <c:axId val="8107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074048"/>
        <c:crosses val="autoZero"/>
        <c:auto val="1"/>
        <c:lblAlgn val="ctr"/>
        <c:lblOffset val="100"/>
        <c:noMultiLvlLbl val="0"/>
      </c:catAx>
      <c:valAx>
        <c:axId val="810740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0721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(Raw)'!$AH$89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(Raw)'!$AI$90:$AI$99</c:f>
                <c:numCache>
                  <c:formatCode>General</c:formatCode>
                  <c:ptCount val="10"/>
                  <c:pt idx="0">
                    <c:v>4.316220934787135E-2</c:v>
                  </c:pt>
                  <c:pt idx="1">
                    <c:v>6.5667996119005978E-2</c:v>
                  </c:pt>
                  <c:pt idx="2">
                    <c:v>5.107053945279999E-2</c:v>
                  </c:pt>
                  <c:pt idx="3">
                    <c:v>6.1241433342915291E-2</c:v>
                  </c:pt>
                  <c:pt idx="4">
                    <c:v>2.9674151431134384E-2</c:v>
                  </c:pt>
                  <c:pt idx="5">
                    <c:v>6.7594670453255498E-2</c:v>
                  </c:pt>
                  <c:pt idx="6">
                    <c:v>3.7948580168987937E-2</c:v>
                  </c:pt>
                  <c:pt idx="7">
                    <c:v>6.8660032041938338E-2</c:v>
                  </c:pt>
                  <c:pt idx="8">
                    <c:v>3.7483891276962666E-2</c:v>
                  </c:pt>
                  <c:pt idx="9">
                    <c:v>4.2173326566494723E-2</c:v>
                  </c:pt>
                </c:numCache>
              </c:numRef>
            </c:plus>
            <c:minus>
              <c:numRef>
                <c:f>'85PPF (Raw)'!$AI$90:$AI$99</c:f>
                <c:numCache>
                  <c:formatCode>General</c:formatCode>
                  <c:ptCount val="10"/>
                  <c:pt idx="0">
                    <c:v>4.316220934787135E-2</c:v>
                  </c:pt>
                  <c:pt idx="1">
                    <c:v>6.5667996119005978E-2</c:v>
                  </c:pt>
                  <c:pt idx="2">
                    <c:v>5.107053945279999E-2</c:v>
                  </c:pt>
                  <c:pt idx="3">
                    <c:v>6.1241433342915291E-2</c:v>
                  </c:pt>
                  <c:pt idx="4">
                    <c:v>2.9674151431134384E-2</c:v>
                  </c:pt>
                  <c:pt idx="5">
                    <c:v>6.7594670453255498E-2</c:v>
                  </c:pt>
                  <c:pt idx="6">
                    <c:v>3.7948580168987937E-2</c:v>
                  </c:pt>
                  <c:pt idx="7">
                    <c:v>6.8660032041938338E-2</c:v>
                  </c:pt>
                  <c:pt idx="8">
                    <c:v>3.7483891276962666E-2</c:v>
                  </c:pt>
                  <c:pt idx="9">
                    <c:v>4.2173326566494723E-2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(Raw)'!$AH$90:$AH$99</c:f>
              <c:numCache>
                <c:formatCode>General</c:formatCode>
                <c:ptCount val="10"/>
                <c:pt idx="0">
                  <c:v>0.54735</c:v>
                </c:pt>
                <c:pt idx="1">
                  <c:v>0.60899999999999999</c:v>
                </c:pt>
                <c:pt idx="2">
                  <c:v>0.6129</c:v>
                </c:pt>
                <c:pt idx="3">
                  <c:v>0.67274999999999996</c:v>
                </c:pt>
                <c:pt idx="4">
                  <c:v>0.66915000000000002</c:v>
                </c:pt>
                <c:pt idx="5">
                  <c:v>0.69074999999999998</c:v>
                </c:pt>
                <c:pt idx="6">
                  <c:v>0.68310000000000004</c:v>
                </c:pt>
                <c:pt idx="7">
                  <c:v>0.67590000000000006</c:v>
                </c:pt>
                <c:pt idx="8">
                  <c:v>0.71009999999999995</c:v>
                </c:pt>
                <c:pt idx="9">
                  <c:v>0.69120000000000004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094528"/>
        <c:axId val="81113088"/>
      </c:barChart>
      <c:catAx>
        <c:axId val="81094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113088"/>
        <c:crosses val="autoZero"/>
        <c:auto val="1"/>
        <c:lblAlgn val="ctr"/>
        <c:lblOffset val="100"/>
        <c:noMultiLvlLbl val="0"/>
      </c:catAx>
      <c:valAx>
        <c:axId val="8111308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0945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(Raw)'!$AJ$89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(Raw)'!$AK$90:$AK$99</c:f>
                <c:numCache>
                  <c:formatCode>General</c:formatCode>
                  <c:ptCount val="10"/>
                  <c:pt idx="0">
                    <c:v>3.1488343708008536E-2</c:v>
                  </c:pt>
                  <c:pt idx="1">
                    <c:v>6.6539481750153021E-2</c:v>
                  </c:pt>
                  <c:pt idx="2">
                    <c:v>7.9242781507545684E-2</c:v>
                  </c:pt>
                  <c:pt idx="3">
                    <c:v>6.0499043054632815E-2</c:v>
                  </c:pt>
                  <c:pt idx="4">
                    <c:v>3.3199992073556513E-2</c:v>
                  </c:pt>
                  <c:pt idx="5">
                    <c:v>4.7578743595278569E-2</c:v>
                  </c:pt>
                  <c:pt idx="6">
                    <c:v>3.0607661579552591E-2</c:v>
                  </c:pt>
                  <c:pt idx="7">
                    <c:v>3.8547680659289013E-2</c:v>
                  </c:pt>
                  <c:pt idx="8">
                    <c:v>3.6640357387362932E-2</c:v>
                  </c:pt>
                  <c:pt idx="9">
                    <c:v>2.56483815022354E-2</c:v>
                  </c:pt>
                </c:numCache>
              </c:numRef>
            </c:plus>
            <c:minus>
              <c:numRef>
                <c:f>'85PPF (Raw)'!$AK$90:$AK$99</c:f>
                <c:numCache>
                  <c:formatCode>General</c:formatCode>
                  <c:ptCount val="10"/>
                  <c:pt idx="0">
                    <c:v>3.1488343708008536E-2</c:v>
                  </c:pt>
                  <c:pt idx="1">
                    <c:v>6.6539481750153021E-2</c:v>
                  </c:pt>
                  <c:pt idx="2">
                    <c:v>7.9242781507545684E-2</c:v>
                  </c:pt>
                  <c:pt idx="3">
                    <c:v>6.0499043054632815E-2</c:v>
                  </c:pt>
                  <c:pt idx="4">
                    <c:v>3.3199992073556513E-2</c:v>
                  </c:pt>
                  <c:pt idx="5">
                    <c:v>4.7578743595278569E-2</c:v>
                  </c:pt>
                  <c:pt idx="6">
                    <c:v>3.0607661579552591E-2</c:v>
                  </c:pt>
                  <c:pt idx="7">
                    <c:v>3.8547680659289013E-2</c:v>
                  </c:pt>
                  <c:pt idx="8">
                    <c:v>3.6640357387362932E-2</c:v>
                  </c:pt>
                  <c:pt idx="9">
                    <c:v>2.56483815022354E-2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(Raw)'!$AJ$90:$AJ$99</c:f>
              <c:numCache>
                <c:formatCode>General</c:formatCode>
                <c:ptCount val="10"/>
                <c:pt idx="0">
                  <c:v>0.20940000000000003</c:v>
                </c:pt>
                <c:pt idx="1">
                  <c:v>8.2350000000000007E-2</c:v>
                </c:pt>
                <c:pt idx="2">
                  <c:v>0.13005</c:v>
                </c:pt>
                <c:pt idx="3">
                  <c:v>0.1152</c:v>
                </c:pt>
                <c:pt idx="4">
                  <c:v>8.4149999999999975E-2</c:v>
                </c:pt>
                <c:pt idx="5">
                  <c:v>8.5500000000000007E-2</c:v>
                </c:pt>
                <c:pt idx="6">
                  <c:v>5.6250000000000008E-2</c:v>
                </c:pt>
                <c:pt idx="7">
                  <c:v>7.7850000000000003E-2</c:v>
                </c:pt>
                <c:pt idx="8">
                  <c:v>5.9100000000000021E-2</c:v>
                </c:pt>
                <c:pt idx="9">
                  <c:v>8.2449999999999996E-2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350656"/>
        <c:axId val="81352576"/>
      </c:barChart>
      <c:catAx>
        <c:axId val="8135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352576"/>
        <c:crosses val="autoZero"/>
        <c:auto val="1"/>
        <c:lblAlgn val="ctr"/>
        <c:lblOffset val="100"/>
        <c:noMultiLvlLbl val="0"/>
      </c:catAx>
      <c:valAx>
        <c:axId val="8135257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35065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(Raw)'!$AH$130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(Raw)'!$AI$131:$AI$140</c:f>
                <c:numCache>
                  <c:formatCode>General</c:formatCode>
                  <c:ptCount val="10"/>
                  <c:pt idx="0">
                    <c:v>3.8792972776549445E-2</c:v>
                  </c:pt>
                  <c:pt idx="1">
                    <c:v>3.5097570766140083E-2</c:v>
                  </c:pt>
                  <c:pt idx="2">
                    <c:v>3.0102063227066607E-2</c:v>
                  </c:pt>
                  <c:pt idx="3">
                    <c:v>3.1245210159234593E-2</c:v>
                  </c:pt>
                  <c:pt idx="4">
                    <c:v>2.4303508518643754E-2</c:v>
                  </c:pt>
                  <c:pt idx="5">
                    <c:v>5.0449036295631342E-2</c:v>
                  </c:pt>
                  <c:pt idx="6">
                    <c:v>2.8068337659137708E-2</c:v>
                  </c:pt>
                  <c:pt idx="7">
                    <c:v>3.8987548619635229E-2</c:v>
                  </c:pt>
                  <c:pt idx="8">
                    <c:v>4.9058799307297507E-2</c:v>
                  </c:pt>
                  <c:pt idx="9">
                    <c:v>3.6268407304719801E-2</c:v>
                  </c:pt>
                </c:numCache>
              </c:numRef>
            </c:plus>
            <c:minus>
              <c:numRef>
                <c:f>'85PPF (Raw)'!$AI$131:$AI$140</c:f>
                <c:numCache>
                  <c:formatCode>General</c:formatCode>
                  <c:ptCount val="10"/>
                  <c:pt idx="0">
                    <c:v>3.8792972776549445E-2</c:v>
                  </c:pt>
                  <c:pt idx="1">
                    <c:v>3.5097570766140083E-2</c:v>
                  </c:pt>
                  <c:pt idx="2">
                    <c:v>3.0102063227066607E-2</c:v>
                  </c:pt>
                  <c:pt idx="3">
                    <c:v>3.1245210159234593E-2</c:v>
                  </c:pt>
                  <c:pt idx="4">
                    <c:v>2.4303508518643754E-2</c:v>
                  </c:pt>
                  <c:pt idx="5">
                    <c:v>5.0449036295631342E-2</c:v>
                  </c:pt>
                  <c:pt idx="6">
                    <c:v>2.8068337659137708E-2</c:v>
                  </c:pt>
                  <c:pt idx="7">
                    <c:v>3.8987548619635229E-2</c:v>
                  </c:pt>
                  <c:pt idx="8">
                    <c:v>4.9058799307297507E-2</c:v>
                  </c:pt>
                  <c:pt idx="9">
                    <c:v>3.6268407304719801E-2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(Raw)'!$AH$131:$AH$140</c:f>
              <c:numCache>
                <c:formatCode>General</c:formatCode>
                <c:ptCount val="10"/>
                <c:pt idx="0">
                  <c:v>0.47249999999999998</c:v>
                </c:pt>
                <c:pt idx="1">
                  <c:v>0.41894999999999999</c:v>
                </c:pt>
                <c:pt idx="2">
                  <c:v>0.42435</c:v>
                </c:pt>
                <c:pt idx="3">
                  <c:v>0.41849999999999998</c:v>
                </c:pt>
                <c:pt idx="4">
                  <c:v>0.41265000000000002</c:v>
                </c:pt>
                <c:pt idx="5">
                  <c:v>0.40049999999999997</c:v>
                </c:pt>
                <c:pt idx="6">
                  <c:v>0.3276</c:v>
                </c:pt>
                <c:pt idx="7">
                  <c:v>0.38114999999999999</c:v>
                </c:pt>
                <c:pt idx="8">
                  <c:v>0.31364999999999998</c:v>
                </c:pt>
                <c:pt idx="9">
                  <c:v>0.38114999999999999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201024"/>
        <c:axId val="81203200"/>
      </c:barChart>
      <c:catAx>
        <c:axId val="8120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03200"/>
        <c:crosses val="autoZero"/>
        <c:auto val="1"/>
        <c:lblAlgn val="ctr"/>
        <c:lblOffset val="100"/>
        <c:noMultiLvlLbl val="0"/>
      </c:catAx>
      <c:valAx>
        <c:axId val="8120320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0102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(Raw)'!$AJ$130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(Raw)'!$AK$131:$AK$140</c:f>
                <c:numCache>
                  <c:formatCode>General</c:formatCode>
                  <c:ptCount val="10"/>
                  <c:pt idx="0">
                    <c:v>3.3687573845246649E-2</c:v>
                  </c:pt>
                  <c:pt idx="1">
                    <c:v>3.3583007921456826E-2</c:v>
                  </c:pt>
                  <c:pt idx="2">
                    <c:v>2.7531608628705503E-2</c:v>
                  </c:pt>
                  <c:pt idx="3">
                    <c:v>2.8531561471465267E-2</c:v>
                  </c:pt>
                  <c:pt idx="4">
                    <c:v>2.2542591267479269E-2</c:v>
                  </c:pt>
                  <c:pt idx="5">
                    <c:v>5.8552810171223789E-2</c:v>
                  </c:pt>
                  <c:pt idx="6">
                    <c:v>2.9141397575126314E-2</c:v>
                  </c:pt>
                  <c:pt idx="7">
                    <c:v>7.382858881433256E-2</c:v>
                  </c:pt>
                  <c:pt idx="8">
                    <c:v>3.178629297437232E-2</c:v>
                  </c:pt>
                  <c:pt idx="9">
                    <c:v>8.4684616138507862E-2</c:v>
                  </c:pt>
                </c:numCache>
              </c:numRef>
            </c:plus>
            <c:minus>
              <c:numRef>
                <c:f>'85PPF (Raw)'!$AK$131:$AK$140</c:f>
                <c:numCache>
                  <c:formatCode>General</c:formatCode>
                  <c:ptCount val="10"/>
                  <c:pt idx="0">
                    <c:v>3.3687573845246649E-2</c:v>
                  </c:pt>
                  <c:pt idx="1">
                    <c:v>3.3583007921456826E-2</c:v>
                  </c:pt>
                  <c:pt idx="2">
                    <c:v>2.7531608628705503E-2</c:v>
                  </c:pt>
                  <c:pt idx="3">
                    <c:v>2.8531561471465267E-2</c:v>
                  </c:pt>
                  <c:pt idx="4">
                    <c:v>2.2542591267479269E-2</c:v>
                  </c:pt>
                  <c:pt idx="5">
                    <c:v>5.8552810171223789E-2</c:v>
                  </c:pt>
                  <c:pt idx="6">
                    <c:v>2.9141397575126314E-2</c:v>
                  </c:pt>
                  <c:pt idx="7">
                    <c:v>7.382858881433256E-2</c:v>
                  </c:pt>
                  <c:pt idx="8">
                    <c:v>3.178629297437232E-2</c:v>
                  </c:pt>
                  <c:pt idx="9">
                    <c:v>8.4684616138507862E-2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(Raw)'!$AJ$131:$AJ$140</c:f>
              <c:numCache>
                <c:formatCode>General</c:formatCode>
                <c:ptCount val="10"/>
                <c:pt idx="0">
                  <c:v>0.68669999999999998</c:v>
                </c:pt>
                <c:pt idx="1">
                  <c:v>0.73935000000000006</c:v>
                </c:pt>
                <c:pt idx="2">
                  <c:v>0.72584999999999988</c:v>
                </c:pt>
                <c:pt idx="3">
                  <c:v>0.73439999999999994</c:v>
                </c:pt>
                <c:pt idx="4">
                  <c:v>0.73619999999999997</c:v>
                </c:pt>
                <c:pt idx="5">
                  <c:v>0.76230000000000009</c:v>
                </c:pt>
                <c:pt idx="6">
                  <c:v>0.80819999999999992</c:v>
                </c:pt>
                <c:pt idx="7">
                  <c:v>0.75734999999999997</c:v>
                </c:pt>
                <c:pt idx="8">
                  <c:v>0.80549999999999977</c:v>
                </c:pt>
                <c:pt idx="9">
                  <c:v>0.76769999999999994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244160"/>
        <c:axId val="81246080"/>
      </c:barChart>
      <c:catAx>
        <c:axId val="8124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46080"/>
        <c:crosses val="autoZero"/>
        <c:auto val="1"/>
        <c:lblAlgn val="ctr"/>
        <c:lblOffset val="100"/>
        <c:noMultiLvlLbl val="0"/>
      </c:catAx>
      <c:valAx>
        <c:axId val="8124608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441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(Raw)'!$AH$171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(Raw)'!$AI$172:$AI$181</c:f>
                <c:numCache>
                  <c:formatCode>General</c:formatCode>
                  <c:ptCount val="10"/>
                  <c:pt idx="0">
                    <c:v>5.5016743862783803E-2</c:v>
                  </c:pt>
                  <c:pt idx="1">
                    <c:v>4.3565558584010393E-2</c:v>
                  </c:pt>
                  <c:pt idx="2">
                    <c:v>2.1655192643360455E-2</c:v>
                  </c:pt>
                  <c:pt idx="3">
                    <c:v>4.2503095862474978E-2</c:v>
                  </c:pt>
                  <c:pt idx="4">
                    <c:v>2.0356299942976417E-2</c:v>
                  </c:pt>
                  <c:pt idx="5">
                    <c:v>4.7363210239705467E-2</c:v>
                  </c:pt>
                  <c:pt idx="6">
                    <c:v>2.6857518794361365E-2</c:v>
                  </c:pt>
                  <c:pt idx="7">
                    <c:v>4.6983647771270468E-2</c:v>
                  </c:pt>
                  <c:pt idx="8">
                    <c:v>4.2304535031253046E-2</c:v>
                  </c:pt>
                  <c:pt idx="9">
                    <c:v>9.8455921208693772E-2</c:v>
                  </c:pt>
                </c:numCache>
              </c:numRef>
            </c:plus>
            <c:minus>
              <c:numRef>
                <c:f>'85PPF (Raw)'!$AI$172:$AI$181</c:f>
                <c:numCache>
                  <c:formatCode>General</c:formatCode>
                  <c:ptCount val="10"/>
                  <c:pt idx="0">
                    <c:v>5.5016743862783803E-2</c:v>
                  </c:pt>
                  <c:pt idx="1">
                    <c:v>4.3565558584010393E-2</c:v>
                  </c:pt>
                  <c:pt idx="2">
                    <c:v>2.1655192643360455E-2</c:v>
                  </c:pt>
                  <c:pt idx="3">
                    <c:v>4.2503095862474978E-2</c:v>
                  </c:pt>
                  <c:pt idx="4">
                    <c:v>2.0356299942976417E-2</c:v>
                  </c:pt>
                  <c:pt idx="5">
                    <c:v>4.7363210239705467E-2</c:v>
                  </c:pt>
                  <c:pt idx="6">
                    <c:v>2.6857518794361365E-2</c:v>
                  </c:pt>
                  <c:pt idx="7">
                    <c:v>4.6983647771270468E-2</c:v>
                  </c:pt>
                  <c:pt idx="8">
                    <c:v>4.2304535031253046E-2</c:v>
                  </c:pt>
                  <c:pt idx="9">
                    <c:v>9.8455921208693772E-2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(Raw)'!$AH$172:$AH$181</c:f>
              <c:numCache>
                <c:formatCode>General</c:formatCode>
                <c:ptCount val="10"/>
                <c:pt idx="0">
                  <c:v>0.60300000000000009</c:v>
                </c:pt>
                <c:pt idx="1">
                  <c:v>0.43380000000000002</c:v>
                </c:pt>
                <c:pt idx="2">
                  <c:v>0.45</c:v>
                </c:pt>
                <c:pt idx="3">
                  <c:v>0.42974999999999997</c:v>
                </c:pt>
                <c:pt idx="4">
                  <c:v>0.44280000000000008</c:v>
                </c:pt>
                <c:pt idx="5">
                  <c:v>0.41130000000000005</c:v>
                </c:pt>
                <c:pt idx="6">
                  <c:v>0.41220000000000001</c:v>
                </c:pt>
                <c:pt idx="7">
                  <c:v>0.40589999999999993</c:v>
                </c:pt>
                <c:pt idx="8">
                  <c:v>0.3861</c:v>
                </c:pt>
                <c:pt idx="9">
                  <c:v>0.37890000000000013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287040"/>
        <c:axId val="81297408"/>
      </c:barChart>
      <c:catAx>
        <c:axId val="8128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97408"/>
        <c:crosses val="autoZero"/>
        <c:auto val="1"/>
        <c:lblAlgn val="ctr"/>
        <c:lblOffset val="100"/>
        <c:noMultiLvlLbl val="0"/>
      </c:catAx>
      <c:valAx>
        <c:axId val="812974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2870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(Raw)'!$AJ$171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(Raw)'!$AK$172:$AK$181</c:f>
                <c:numCache>
                  <c:formatCode>General</c:formatCode>
                  <c:ptCount val="10"/>
                  <c:pt idx="0">
                    <c:v>6.3780132197713696E-2</c:v>
                  </c:pt>
                  <c:pt idx="1">
                    <c:v>4.5092273815973583E-2</c:v>
                  </c:pt>
                  <c:pt idx="2">
                    <c:v>2.6698314553544392E-2</c:v>
                  </c:pt>
                  <c:pt idx="3">
                    <c:v>3.2315020134850457E-2</c:v>
                  </c:pt>
                  <c:pt idx="4">
                    <c:v>1.7976300187220195E-2</c:v>
                  </c:pt>
                  <c:pt idx="5">
                    <c:v>4.6744856176347015E-2</c:v>
                  </c:pt>
                  <c:pt idx="6">
                    <c:v>3.3455823189142392E-2</c:v>
                  </c:pt>
                  <c:pt idx="7">
                    <c:v>5.218529738497131E-2</c:v>
                  </c:pt>
                  <c:pt idx="8">
                    <c:v>4.7108246009645298E-2</c:v>
                  </c:pt>
                  <c:pt idx="9">
                    <c:v>3.7196880174778651E-2</c:v>
                  </c:pt>
                </c:numCache>
              </c:numRef>
            </c:plus>
            <c:minus>
              <c:numRef>
                <c:f>'85PPF (Raw)'!$AK$172:$AK$181</c:f>
                <c:numCache>
                  <c:formatCode>General</c:formatCode>
                  <c:ptCount val="10"/>
                  <c:pt idx="0">
                    <c:v>6.3780132197713696E-2</c:v>
                  </c:pt>
                  <c:pt idx="1">
                    <c:v>4.5092273815973583E-2</c:v>
                  </c:pt>
                  <c:pt idx="2">
                    <c:v>2.6698314553544392E-2</c:v>
                  </c:pt>
                  <c:pt idx="3">
                    <c:v>3.2315020134850457E-2</c:v>
                  </c:pt>
                  <c:pt idx="4">
                    <c:v>1.7976300187220195E-2</c:v>
                  </c:pt>
                  <c:pt idx="5">
                    <c:v>4.6744856176347015E-2</c:v>
                  </c:pt>
                  <c:pt idx="6">
                    <c:v>3.3455823189142392E-2</c:v>
                  </c:pt>
                  <c:pt idx="7">
                    <c:v>5.218529738497131E-2</c:v>
                  </c:pt>
                  <c:pt idx="8">
                    <c:v>4.7108246009645298E-2</c:v>
                  </c:pt>
                  <c:pt idx="9">
                    <c:v>3.7196880174778651E-2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(Raw)'!$AJ$172:$AJ$181</c:f>
              <c:numCache>
                <c:formatCode>General</c:formatCode>
                <c:ptCount val="10"/>
                <c:pt idx="0">
                  <c:v>0.36270000000000008</c:v>
                </c:pt>
                <c:pt idx="1">
                  <c:v>0.50804999999999989</c:v>
                </c:pt>
                <c:pt idx="2">
                  <c:v>0.49545000000000006</c:v>
                </c:pt>
                <c:pt idx="3">
                  <c:v>0.51390000000000002</c:v>
                </c:pt>
                <c:pt idx="4">
                  <c:v>0.49410000000000009</c:v>
                </c:pt>
                <c:pt idx="5">
                  <c:v>0.52964999999999995</c:v>
                </c:pt>
                <c:pt idx="6">
                  <c:v>0.52515000000000001</c:v>
                </c:pt>
                <c:pt idx="7">
                  <c:v>0.53459999999999996</c:v>
                </c:pt>
                <c:pt idx="8">
                  <c:v>0.52964999999999995</c:v>
                </c:pt>
                <c:pt idx="9">
                  <c:v>0.57464999999999988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408000"/>
        <c:axId val="81409920"/>
      </c:barChart>
      <c:catAx>
        <c:axId val="81408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409920"/>
        <c:crosses val="autoZero"/>
        <c:auto val="1"/>
        <c:lblAlgn val="ctr"/>
        <c:lblOffset val="100"/>
        <c:noMultiLvlLbl val="0"/>
      </c:catAx>
      <c:valAx>
        <c:axId val="8140992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4080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(Raw)'!$AH$212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(Raw)'!$AI$213:$AI$222</c:f>
                <c:numCache>
                  <c:formatCode>General</c:formatCode>
                  <c:ptCount val="10"/>
                  <c:pt idx="0">
                    <c:v>3.4500343247720403E-2</c:v>
                  </c:pt>
                  <c:pt idx="1">
                    <c:v>7.0558598267494999E-2</c:v>
                  </c:pt>
                  <c:pt idx="2">
                    <c:v>1.3819894127098451E-2</c:v>
                  </c:pt>
                  <c:pt idx="3">
                    <c:v>6.6486247093904008E-2</c:v>
                  </c:pt>
                  <c:pt idx="4">
                    <c:v>2.2075468642578672E-2</c:v>
                  </c:pt>
                  <c:pt idx="5">
                    <c:v>6.1509434449651262E-2</c:v>
                  </c:pt>
                  <c:pt idx="6">
                    <c:v>2.6080845966260185E-2</c:v>
                  </c:pt>
                  <c:pt idx="7">
                    <c:v>6.1849647916285416E-2</c:v>
                  </c:pt>
                  <c:pt idx="8">
                    <c:v>4.630732578170145E-2</c:v>
                  </c:pt>
                  <c:pt idx="9">
                    <c:v>7.6473524830493231E-2</c:v>
                  </c:pt>
                </c:numCache>
              </c:numRef>
            </c:plus>
            <c:minus>
              <c:numRef>
                <c:f>'85PPF (Raw)'!$AI$213:$AI$222</c:f>
                <c:numCache>
                  <c:formatCode>General</c:formatCode>
                  <c:ptCount val="10"/>
                  <c:pt idx="0">
                    <c:v>3.4500343247720403E-2</c:v>
                  </c:pt>
                  <c:pt idx="1">
                    <c:v>7.0558598267494999E-2</c:v>
                  </c:pt>
                  <c:pt idx="2">
                    <c:v>1.3819894127098451E-2</c:v>
                  </c:pt>
                  <c:pt idx="3">
                    <c:v>6.6486247093904008E-2</c:v>
                  </c:pt>
                  <c:pt idx="4">
                    <c:v>2.2075468642578672E-2</c:v>
                  </c:pt>
                  <c:pt idx="5">
                    <c:v>6.1509434449651262E-2</c:v>
                  </c:pt>
                  <c:pt idx="6">
                    <c:v>2.6080845966260185E-2</c:v>
                  </c:pt>
                  <c:pt idx="7">
                    <c:v>6.1849647916285416E-2</c:v>
                  </c:pt>
                  <c:pt idx="8">
                    <c:v>4.630732578170145E-2</c:v>
                  </c:pt>
                  <c:pt idx="9">
                    <c:v>7.6473524830493231E-2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(Raw)'!$AH$213:$AH$222</c:f>
              <c:numCache>
                <c:formatCode>General</c:formatCode>
                <c:ptCount val="10"/>
                <c:pt idx="0">
                  <c:v>0.47220000000000006</c:v>
                </c:pt>
                <c:pt idx="1">
                  <c:v>0.44189999999999996</c:v>
                </c:pt>
                <c:pt idx="2">
                  <c:v>0.47160000000000013</c:v>
                </c:pt>
                <c:pt idx="3">
                  <c:v>0.48899999999999999</c:v>
                </c:pt>
                <c:pt idx="4">
                  <c:v>0.49320000000000003</c:v>
                </c:pt>
                <c:pt idx="5">
                  <c:v>0.50639999999999996</c:v>
                </c:pt>
                <c:pt idx="6">
                  <c:v>0.49499999999999994</c:v>
                </c:pt>
                <c:pt idx="7">
                  <c:v>0.48869999999999997</c:v>
                </c:pt>
                <c:pt idx="8">
                  <c:v>0.46950000000000003</c:v>
                </c:pt>
                <c:pt idx="9">
                  <c:v>0.40589999999999993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438592"/>
        <c:axId val="81440768"/>
      </c:barChart>
      <c:catAx>
        <c:axId val="8143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440768"/>
        <c:crosses val="autoZero"/>
        <c:auto val="1"/>
        <c:lblAlgn val="ctr"/>
        <c:lblOffset val="100"/>
        <c:noMultiLvlLbl val="0"/>
      </c:catAx>
      <c:valAx>
        <c:axId val="814407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4385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(Raw)'!$AJ$212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(Raw)'!$AK$213:$AK$222</c:f>
                <c:numCache>
                  <c:formatCode>General</c:formatCode>
                  <c:ptCount val="10"/>
                  <c:pt idx="0">
                    <c:v>3.4377930497096518E-2</c:v>
                  </c:pt>
                  <c:pt idx="1">
                    <c:v>6.4768413354203899E-2</c:v>
                  </c:pt>
                  <c:pt idx="2">
                    <c:v>4.627432503986155E-2</c:v>
                  </c:pt>
                  <c:pt idx="3">
                    <c:v>3.1896378279805231E-2</c:v>
                  </c:pt>
                  <c:pt idx="4">
                    <c:v>1.4367726993069173E-2</c:v>
                  </c:pt>
                  <c:pt idx="5">
                    <c:v>3.1868149418634591E-2</c:v>
                  </c:pt>
                  <c:pt idx="6">
                    <c:v>2.4883729623993264E-2</c:v>
                  </c:pt>
                  <c:pt idx="7">
                    <c:v>4.2079998999399557E-2</c:v>
                  </c:pt>
                  <c:pt idx="8">
                    <c:v>5.0705652129666663E-2</c:v>
                  </c:pt>
                  <c:pt idx="9">
                    <c:v>5.6136675318276062E-2</c:v>
                  </c:pt>
                </c:numCache>
              </c:numRef>
            </c:plus>
            <c:minus>
              <c:numRef>
                <c:f>'85PPF (Raw)'!$AK$213:$AK$222</c:f>
                <c:numCache>
                  <c:formatCode>General</c:formatCode>
                  <c:ptCount val="10"/>
                  <c:pt idx="0">
                    <c:v>3.4377930497096518E-2</c:v>
                  </c:pt>
                  <c:pt idx="1">
                    <c:v>6.4768413354203899E-2</c:v>
                  </c:pt>
                  <c:pt idx="2">
                    <c:v>4.627432503986155E-2</c:v>
                  </c:pt>
                  <c:pt idx="3">
                    <c:v>3.1896378279805231E-2</c:v>
                  </c:pt>
                  <c:pt idx="4">
                    <c:v>1.4367726993069173E-2</c:v>
                  </c:pt>
                  <c:pt idx="5">
                    <c:v>3.1868149418634591E-2</c:v>
                  </c:pt>
                  <c:pt idx="6">
                    <c:v>2.4883729623993264E-2</c:v>
                  </c:pt>
                  <c:pt idx="7">
                    <c:v>4.2079998999399557E-2</c:v>
                  </c:pt>
                  <c:pt idx="8">
                    <c:v>5.0705652129666663E-2</c:v>
                  </c:pt>
                  <c:pt idx="9">
                    <c:v>5.6136675318276062E-2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(Raw)'!$AJ$213:$AJ$222</c:f>
              <c:numCache>
                <c:formatCode>General</c:formatCode>
                <c:ptCount val="10"/>
                <c:pt idx="0">
                  <c:v>0.28949999999999992</c:v>
                </c:pt>
                <c:pt idx="1">
                  <c:v>0.30600000000000005</c:v>
                </c:pt>
                <c:pt idx="2">
                  <c:v>0.29519999999999996</c:v>
                </c:pt>
                <c:pt idx="3">
                  <c:v>0.27629999999999999</c:v>
                </c:pt>
                <c:pt idx="4">
                  <c:v>0.25469999999999998</c:v>
                </c:pt>
                <c:pt idx="5">
                  <c:v>0.26400000000000001</c:v>
                </c:pt>
                <c:pt idx="6">
                  <c:v>0.26160000000000011</c:v>
                </c:pt>
                <c:pt idx="7">
                  <c:v>0.28290000000000004</c:v>
                </c:pt>
                <c:pt idx="8">
                  <c:v>0.28829999999999995</c:v>
                </c:pt>
                <c:pt idx="9">
                  <c:v>0.34379999999999999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559552"/>
        <c:axId val="81561472"/>
      </c:barChart>
      <c:catAx>
        <c:axId val="81559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561472"/>
        <c:crosses val="autoZero"/>
        <c:auto val="1"/>
        <c:lblAlgn val="ctr"/>
        <c:lblOffset val="100"/>
        <c:noMultiLvlLbl val="0"/>
      </c:catAx>
      <c:valAx>
        <c:axId val="8156147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5595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(Raw)'!$AH$253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(Raw)'!$AI$254:$AI$263</c:f>
                <c:numCache>
                  <c:formatCode>General</c:formatCode>
                  <c:ptCount val="10"/>
                  <c:pt idx="0">
                    <c:v>0.14777766906296755</c:v>
                  </c:pt>
                  <c:pt idx="1">
                    <c:v>0.10011761504403373</c:v>
                  </c:pt>
                  <c:pt idx="2">
                    <c:v>0.1089227031575961</c:v>
                  </c:pt>
                  <c:pt idx="3">
                    <c:v>9.0842764680170704E-2</c:v>
                  </c:pt>
                  <c:pt idx="4">
                    <c:v>6.9462523026904255E-2</c:v>
                  </c:pt>
                  <c:pt idx="5">
                    <c:v>0.11552962709557342</c:v>
                  </c:pt>
                  <c:pt idx="6">
                    <c:v>0.10598113039593418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(Raw)'!$AI$254:$AI$263</c:f>
                <c:numCache>
                  <c:formatCode>General</c:formatCode>
                  <c:ptCount val="10"/>
                  <c:pt idx="0">
                    <c:v>0.14777766906296755</c:v>
                  </c:pt>
                  <c:pt idx="1">
                    <c:v>0.10011761504403373</c:v>
                  </c:pt>
                  <c:pt idx="2">
                    <c:v>0.1089227031575961</c:v>
                  </c:pt>
                  <c:pt idx="3">
                    <c:v>9.0842764680170704E-2</c:v>
                  </c:pt>
                  <c:pt idx="4">
                    <c:v>6.9462523026904255E-2</c:v>
                  </c:pt>
                  <c:pt idx="5">
                    <c:v>0.11552962709557342</c:v>
                  </c:pt>
                  <c:pt idx="6">
                    <c:v>0.10598113039593418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(Raw)'!$AH$254:$AH$263</c:f>
              <c:numCache>
                <c:formatCode>General</c:formatCode>
                <c:ptCount val="10"/>
                <c:pt idx="0">
                  <c:v>0.67365000000000008</c:v>
                </c:pt>
                <c:pt idx="1">
                  <c:v>0.69120000000000004</c:v>
                </c:pt>
                <c:pt idx="2">
                  <c:v>0.68445000000000011</c:v>
                </c:pt>
                <c:pt idx="3">
                  <c:v>0.65024999999999999</c:v>
                </c:pt>
                <c:pt idx="4">
                  <c:v>0.65610000000000002</c:v>
                </c:pt>
                <c:pt idx="5">
                  <c:v>0.60839999999999983</c:v>
                </c:pt>
                <c:pt idx="6">
                  <c:v>0.60599999999999998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573760"/>
        <c:axId val="81604608"/>
      </c:barChart>
      <c:catAx>
        <c:axId val="81573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604608"/>
        <c:crosses val="autoZero"/>
        <c:auto val="1"/>
        <c:lblAlgn val="ctr"/>
        <c:lblOffset val="100"/>
        <c:noMultiLvlLbl val="0"/>
      </c:catAx>
      <c:valAx>
        <c:axId val="816046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5737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(Raw)'!$AJ$253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(Raw)'!$AK$254:$AK$263</c:f>
                <c:numCache>
                  <c:formatCode>General</c:formatCode>
                  <c:ptCount val="10"/>
                  <c:pt idx="0">
                    <c:v>0.13765494618983484</c:v>
                  </c:pt>
                  <c:pt idx="1">
                    <c:v>0.10225787834788329</c:v>
                  </c:pt>
                  <c:pt idx="2">
                    <c:v>0.12437476262870724</c:v>
                  </c:pt>
                  <c:pt idx="3">
                    <c:v>8.0105588214292839E-2</c:v>
                  </c:pt>
                  <c:pt idx="4">
                    <c:v>7.7524104910055167E-2</c:v>
                  </c:pt>
                  <c:pt idx="5">
                    <c:v>9.9904480696101916E-2</c:v>
                  </c:pt>
                  <c:pt idx="6">
                    <c:v>8.7125525208500879E-2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(Raw)'!$AK$254:$AK$263</c:f>
                <c:numCache>
                  <c:formatCode>General</c:formatCode>
                  <c:ptCount val="10"/>
                  <c:pt idx="0">
                    <c:v>0.13765494618983484</c:v>
                  </c:pt>
                  <c:pt idx="1">
                    <c:v>0.10225787834788329</c:v>
                  </c:pt>
                  <c:pt idx="2">
                    <c:v>0.12437476262870724</c:v>
                  </c:pt>
                  <c:pt idx="3">
                    <c:v>8.0105588214292839E-2</c:v>
                  </c:pt>
                  <c:pt idx="4">
                    <c:v>7.7524104910055167E-2</c:v>
                  </c:pt>
                  <c:pt idx="5">
                    <c:v>9.9904480696101916E-2</c:v>
                  </c:pt>
                  <c:pt idx="6">
                    <c:v>8.7125525208500879E-2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(Raw)'!$AJ$254:$AJ$263</c:f>
              <c:numCache>
                <c:formatCode>General</c:formatCode>
                <c:ptCount val="10"/>
                <c:pt idx="0">
                  <c:v>0.4824</c:v>
                </c:pt>
                <c:pt idx="1">
                  <c:v>0.47160000000000002</c:v>
                </c:pt>
                <c:pt idx="2">
                  <c:v>0.46305000000000007</c:v>
                </c:pt>
                <c:pt idx="3">
                  <c:v>0.5121</c:v>
                </c:pt>
                <c:pt idx="4">
                  <c:v>0.51075000000000004</c:v>
                </c:pt>
                <c:pt idx="5">
                  <c:v>0.51480000000000004</c:v>
                </c:pt>
                <c:pt idx="6">
                  <c:v>0.53999999999999992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649664"/>
        <c:axId val="81651584"/>
      </c:barChart>
      <c:catAx>
        <c:axId val="81649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651584"/>
        <c:crosses val="autoZero"/>
        <c:auto val="1"/>
        <c:lblAlgn val="ctr"/>
        <c:lblOffset val="100"/>
        <c:noMultiLvlLbl val="0"/>
      </c:catAx>
      <c:valAx>
        <c:axId val="816515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6496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(Raw)'!$AH$294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(Raw)'!$AI$295:$AI$304</c:f>
                <c:numCache>
                  <c:formatCode>General</c:formatCode>
                  <c:ptCount val="10"/>
                  <c:pt idx="0">
                    <c:v>0.14989725428474407</c:v>
                  </c:pt>
                  <c:pt idx="1">
                    <c:v>9.7041757154222433E-2</c:v>
                  </c:pt>
                  <c:pt idx="2">
                    <c:v>0.10023677232590587</c:v>
                  </c:pt>
                  <c:pt idx="3">
                    <c:v>6.9424153994807697E-2</c:v>
                  </c:pt>
                  <c:pt idx="4">
                    <c:v>0.10331447903826264</c:v>
                  </c:pt>
                  <c:pt idx="5">
                    <c:v>9.5787099450044474E-2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(Raw)'!$AI$295:$AI$304</c:f>
                <c:numCache>
                  <c:formatCode>General</c:formatCode>
                  <c:ptCount val="10"/>
                  <c:pt idx="0">
                    <c:v>0.14989725428474407</c:v>
                  </c:pt>
                  <c:pt idx="1">
                    <c:v>9.7041757154222433E-2</c:v>
                  </c:pt>
                  <c:pt idx="2">
                    <c:v>0.10023677232590587</c:v>
                  </c:pt>
                  <c:pt idx="3">
                    <c:v>6.9424153994807697E-2</c:v>
                  </c:pt>
                  <c:pt idx="4">
                    <c:v>0.10331447903826264</c:v>
                  </c:pt>
                  <c:pt idx="5">
                    <c:v>9.5787099450044474E-2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(Raw)'!$AH$295:$AH$304</c:f>
              <c:numCache>
                <c:formatCode>General</c:formatCode>
                <c:ptCount val="10"/>
                <c:pt idx="0">
                  <c:v>0.68264999999999998</c:v>
                </c:pt>
                <c:pt idx="1">
                  <c:v>0.72944999999999993</c:v>
                </c:pt>
                <c:pt idx="2">
                  <c:v>0.6696000000000002</c:v>
                </c:pt>
                <c:pt idx="3">
                  <c:v>0.66735</c:v>
                </c:pt>
                <c:pt idx="4">
                  <c:v>0.67274999999999996</c:v>
                </c:pt>
                <c:pt idx="5">
                  <c:v>0.67769999999999997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692544"/>
        <c:axId val="81694720"/>
      </c:barChart>
      <c:catAx>
        <c:axId val="8169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694720"/>
        <c:crosses val="autoZero"/>
        <c:auto val="1"/>
        <c:lblAlgn val="ctr"/>
        <c:lblOffset val="100"/>
        <c:noMultiLvlLbl val="0"/>
      </c:catAx>
      <c:valAx>
        <c:axId val="8169472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6925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(Raw)'!$AJ$294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(Raw)'!$AK$295:$AK$304</c:f>
                <c:numCache>
                  <c:formatCode>General</c:formatCode>
                  <c:ptCount val="10"/>
                  <c:pt idx="0">
                    <c:v>0.1337747025884623</c:v>
                  </c:pt>
                  <c:pt idx="1">
                    <c:v>7.4336432946152914E-2</c:v>
                  </c:pt>
                  <c:pt idx="2">
                    <c:v>8.9880315156498886E-2</c:v>
                  </c:pt>
                  <c:pt idx="3">
                    <c:v>7.1756826192796261E-2</c:v>
                  </c:pt>
                  <c:pt idx="4">
                    <c:v>7.752547968248899E-2</c:v>
                  </c:pt>
                  <c:pt idx="5">
                    <c:v>8.7271672018141913E-2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(Raw)'!$AK$295:$AK$304</c:f>
                <c:numCache>
                  <c:formatCode>General</c:formatCode>
                  <c:ptCount val="10"/>
                  <c:pt idx="0">
                    <c:v>0.1337747025884623</c:v>
                  </c:pt>
                  <c:pt idx="1">
                    <c:v>7.4336432946152914E-2</c:v>
                  </c:pt>
                  <c:pt idx="2">
                    <c:v>8.9880315156498886E-2</c:v>
                  </c:pt>
                  <c:pt idx="3">
                    <c:v>7.1756826192796261E-2</c:v>
                  </c:pt>
                  <c:pt idx="4">
                    <c:v>7.752547968248899E-2</c:v>
                  </c:pt>
                  <c:pt idx="5">
                    <c:v>8.7271672018141913E-2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(Raw)'!$AJ$295:$AJ$304</c:f>
              <c:numCache>
                <c:formatCode>General</c:formatCode>
                <c:ptCount val="10"/>
                <c:pt idx="0">
                  <c:v>0.26325000000000004</c:v>
                </c:pt>
                <c:pt idx="1">
                  <c:v>0.24930000000000002</c:v>
                </c:pt>
                <c:pt idx="2">
                  <c:v>0.28889999999999999</c:v>
                </c:pt>
                <c:pt idx="3">
                  <c:v>0.33255000000000001</c:v>
                </c:pt>
                <c:pt idx="4">
                  <c:v>0.27809999999999996</c:v>
                </c:pt>
                <c:pt idx="5">
                  <c:v>0.31364999999999998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940480"/>
        <c:axId val="81942400"/>
      </c:barChart>
      <c:catAx>
        <c:axId val="81940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942400"/>
        <c:crosses val="autoZero"/>
        <c:auto val="1"/>
        <c:lblAlgn val="ctr"/>
        <c:lblOffset val="100"/>
        <c:noMultiLvlLbl val="0"/>
      </c:catAx>
      <c:valAx>
        <c:axId val="8194240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9404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(Raw)'!$AH$335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(Raw)'!$AI$336:$AI$345</c:f>
                <c:numCache>
                  <c:formatCode>General</c:formatCode>
                  <c:ptCount val="10"/>
                  <c:pt idx="0">
                    <c:v>3.4562072306290666E-2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(Raw)'!$AI$336:$AI$345</c:f>
                <c:numCache>
                  <c:formatCode>General</c:formatCode>
                  <c:ptCount val="10"/>
                  <c:pt idx="0">
                    <c:v>3.4562072306290666E-2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(Raw)'!$AH$336:$AH$345</c:f>
              <c:numCache>
                <c:formatCode>General</c:formatCode>
                <c:ptCount val="10"/>
                <c:pt idx="0">
                  <c:v>0.62370000000000003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983360"/>
        <c:axId val="81854464"/>
      </c:barChart>
      <c:catAx>
        <c:axId val="8198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854464"/>
        <c:crosses val="autoZero"/>
        <c:auto val="1"/>
        <c:lblAlgn val="ctr"/>
        <c:lblOffset val="100"/>
        <c:noMultiLvlLbl val="0"/>
      </c:catAx>
      <c:valAx>
        <c:axId val="8185446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9833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(Raw)'!$AJ$335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(Raw)'!$AK$336:$AK$345</c:f>
                <c:numCache>
                  <c:formatCode>General</c:formatCode>
                  <c:ptCount val="10"/>
                  <c:pt idx="0">
                    <c:v>3.3788662066002638E-2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'85PPF (Raw)'!$AK$336:$AK$345</c:f>
                <c:numCache>
                  <c:formatCode>General</c:formatCode>
                  <c:ptCount val="10"/>
                  <c:pt idx="0">
                    <c:v>3.3788662066002638E-2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(Raw)'!$AJ$336:$AJ$345</c:f>
              <c:numCache>
                <c:formatCode>General</c:formatCode>
                <c:ptCount val="10"/>
                <c:pt idx="0">
                  <c:v>0.1431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891328"/>
        <c:axId val="81893248"/>
      </c:barChart>
      <c:catAx>
        <c:axId val="8189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893248"/>
        <c:crosses val="autoZero"/>
        <c:auto val="1"/>
        <c:lblAlgn val="ctr"/>
        <c:lblOffset val="100"/>
        <c:noMultiLvlLbl val="0"/>
      </c:catAx>
      <c:valAx>
        <c:axId val="81893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891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(Raw)'!$AH$376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(Raw)'!$AI$377:$AI$386</c:f>
                <c:numCache>
                  <c:formatCode>General</c:formatCode>
                  <c:ptCount val="10"/>
                  <c:pt idx="0">
                    <c:v>7.9303281939122838E-2</c:v>
                  </c:pt>
                  <c:pt idx="1">
                    <c:v>8.1355797516056594E-2</c:v>
                  </c:pt>
                  <c:pt idx="2">
                    <c:v>5.8260847194230928E-2</c:v>
                  </c:pt>
                  <c:pt idx="3">
                    <c:v>6.2917050655270215E-2</c:v>
                  </c:pt>
                  <c:pt idx="4">
                    <c:v>6.279496711311186E-2</c:v>
                  </c:pt>
                  <c:pt idx="5">
                    <c:v>0.1002082118106379</c:v>
                  </c:pt>
                  <c:pt idx="6">
                    <c:v>0</c:v>
                  </c:pt>
                  <c:pt idx="7">
                    <c:v>6.9000686495440708E-2</c:v>
                  </c:pt>
                  <c:pt idx="8">
                    <c:v>9.7322510513403099E-2</c:v>
                  </c:pt>
                  <c:pt idx="9">
                    <c:v>0.11449452986243974</c:v>
                  </c:pt>
                </c:numCache>
              </c:numRef>
            </c:plus>
            <c:minus>
              <c:numRef>
                <c:f>'85PPF (Raw)'!$AI$377:$AI$386</c:f>
                <c:numCache>
                  <c:formatCode>General</c:formatCode>
                  <c:ptCount val="10"/>
                  <c:pt idx="0">
                    <c:v>7.9303281939122838E-2</c:v>
                  </c:pt>
                  <c:pt idx="1">
                    <c:v>8.1355797516056594E-2</c:v>
                  </c:pt>
                  <c:pt idx="2">
                    <c:v>5.8260847194230928E-2</c:v>
                  </c:pt>
                  <c:pt idx="3">
                    <c:v>6.2917050655270215E-2</c:v>
                  </c:pt>
                  <c:pt idx="4">
                    <c:v>6.279496711311186E-2</c:v>
                  </c:pt>
                  <c:pt idx="5">
                    <c:v>0.1002082118106379</c:v>
                  </c:pt>
                  <c:pt idx="6">
                    <c:v>0</c:v>
                  </c:pt>
                  <c:pt idx="7">
                    <c:v>6.9000686495440708E-2</c:v>
                  </c:pt>
                  <c:pt idx="8">
                    <c:v>9.7322510513403099E-2</c:v>
                  </c:pt>
                  <c:pt idx="9">
                    <c:v>0.11449452986243974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(Raw)'!$AH$377:$AH$386</c:f>
              <c:numCache>
                <c:formatCode>General</c:formatCode>
                <c:ptCount val="10"/>
                <c:pt idx="0">
                  <c:v>0.67679999999999996</c:v>
                </c:pt>
                <c:pt idx="1">
                  <c:v>0.52785000000000004</c:v>
                </c:pt>
                <c:pt idx="2">
                  <c:v>0.48869999999999997</c:v>
                </c:pt>
                <c:pt idx="3">
                  <c:v>0.48915000000000008</c:v>
                </c:pt>
                <c:pt idx="4">
                  <c:v>0.47205000000000003</c:v>
                </c:pt>
                <c:pt idx="5">
                  <c:v>0.37260000000000004</c:v>
                </c:pt>
                <c:pt idx="6">
                  <c:v>0</c:v>
                </c:pt>
                <c:pt idx="7">
                  <c:v>0.5454</c:v>
                </c:pt>
                <c:pt idx="8">
                  <c:v>0.61875000000000013</c:v>
                </c:pt>
                <c:pt idx="9">
                  <c:v>0.6259499999999999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1999744"/>
        <c:axId val="82001920"/>
      </c:barChart>
      <c:catAx>
        <c:axId val="81999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001920"/>
        <c:crosses val="autoZero"/>
        <c:auto val="1"/>
        <c:lblAlgn val="ctr"/>
        <c:lblOffset val="100"/>
        <c:noMultiLvlLbl val="0"/>
      </c:catAx>
      <c:valAx>
        <c:axId val="8200192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19997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(Raw)'!$AJ$376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(Raw)'!$AK$377:$AK$386</c:f>
                <c:numCache>
                  <c:formatCode>General</c:formatCode>
                  <c:ptCount val="10"/>
                  <c:pt idx="0">
                    <c:v>7.6345199414791329E-2</c:v>
                  </c:pt>
                  <c:pt idx="1">
                    <c:v>7.8322864175358095E-2</c:v>
                  </c:pt>
                  <c:pt idx="2">
                    <c:v>6.7596247170822688E-2</c:v>
                  </c:pt>
                  <c:pt idx="3">
                    <c:v>4.8431286103966013E-2</c:v>
                  </c:pt>
                  <c:pt idx="4">
                    <c:v>6.1408275629506757E-2</c:v>
                  </c:pt>
                  <c:pt idx="5">
                    <c:v>0.11704230004575278</c:v>
                  </c:pt>
                  <c:pt idx="6">
                    <c:v>0</c:v>
                  </c:pt>
                  <c:pt idx="7">
                    <c:v>9.974646808151609E-2</c:v>
                  </c:pt>
                  <c:pt idx="8">
                    <c:v>0.14081098753480256</c:v>
                  </c:pt>
                  <c:pt idx="9">
                    <c:v>0.10108697401638619</c:v>
                  </c:pt>
                </c:numCache>
              </c:numRef>
            </c:plus>
            <c:minus>
              <c:numRef>
                <c:f>'85PPF (Raw)'!$AK$377:$AK$386</c:f>
                <c:numCache>
                  <c:formatCode>General</c:formatCode>
                  <c:ptCount val="10"/>
                  <c:pt idx="0">
                    <c:v>7.6345199414791329E-2</c:v>
                  </c:pt>
                  <c:pt idx="1">
                    <c:v>7.8322864175358095E-2</c:v>
                  </c:pt>
                  <c:pt idx="2">
                    <c:v>6.7596247170822688E-2</c:v>
                  </c:pt>
                  <c:pt idx="3">
                    <c:v>4.8431286103966013E-2</c:v>
                  </c:pt>
                  <c:pt idx="4">
                    <c:v>6.1408275629506757E-2</c:v>
                  </c:pt>
                  <c:pt idx="5">
                    <c:v>0.11704230004575278</c:v>
                  </c:pt>
                  <c:pt idx="6">
                    <c:v>0</c:v>
                  </c:pt>
                  <c:pt idx="7">
                    <c:v>9.974646808151609E-2</c:v>
                  </c:pt>
                  <c:pt idx="8">
                    <c:v>0.14081098753480256</c:v>
                  </c:pt>
                  <c:pt idx="9">
                    <c:v>0.10108697401638619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(Raw)'!$AJ$377:$AJ$386</c:f>
              <c:numCache>
                <c:formatCode>General</c:formatCode>
                <c:ptCount val="10"/>
                <c:pt idx="0">
                  <c:v>0.48780000000000001</c:v>
                </c:pt>
                <c:pt idx="1">
                  <c:v>0.60794999999999999</c:v>
                </c:pt>
                <c:pt idx="2">
                  <c:v>0.65024999999999999</c:v>
                </c:pt>
                <c:pt idx="3">
                  <c:v>0.66015000000000013</c:v>
                </c:pt>
                <c:pt idx="4">
                  <c:v>0.68265000000000009</c:v>
                </c:pt>
                <c:pt idx="5">
                  <c:v>0.7893</c:v>
                </c:pt>
                <c:pt idx="6">
                  <c:v>0</c:v>
                </c:pt>
                <c:pt idx="7">
                  <c:v>0.67409999999999992</c:v>
                </c:pt>
                <c:pt idx="8">
                  <c:v>0.58455000000000001</c:v>
                </c:pt>
                <c:pt idx="9">
                  <c:v>0.55305000000000004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046976"/>
        <c:axId val="82048896"/>
      </c:barChart>
      <c:catAx>
        <c:axId val="820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048896"/>
        <c:crosses val="autoZero"/>
        <c:auto val="1"/>
        <c:lblAlgn val="ctr"/>
        <c:lblOffset val="100"/>
        <c:noMultiLvlLbl val="0"/>
      </c:catAx>
      <c:valAx>
        <c:axId val="820488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0469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(Raw)'!$AH$417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(Raw)'!$AI$418:$AI$427</c:f>
                <c:numCache>
                  <c:formatCode>General</c:formatCode>
                  <c:ptCount val="10"/>
                  <c:pt idx="0">
                    <c:v>0.11055915301678772</c:v>
                  </c:pt>
                  <c:pt idx="1">
                    <c:v>8.834947055511079E-2</c:v>
                  </c:pt>
                  <c:pt idx="2">
                    <c:v>4.5807491917692594E-2</c:v>
                  </c:pt>
                  <c:pt idx="3">
                    <c:v>6.5560016698241547E-2</c:v>
                  </c:pt>
                  <c:pt idx="4">
                    <c:v>4.3063600455727408E-2</c:v>
                  </c:pt>
                  <c:pt idx="5">
                    <c:v>7.7387881548252518E-2</c:v>
                  </c:pt>
                  <c:pt idx="6">
                    <c:v>8.982337932678848E-2</c:v>
                  </c:pt>
                  <c:pt idx="7">
                    <c:v>8.8345851479762372E-2</c:v>
                  </c:pt>
                  <c:pt idx="8">
                    <c:v>0.10972698176071254</c:v>
                  </c:pt>
                  <c:pt idx="9">
                    <c:v>0.12830919686444986</c:v>
                  </c:pt>
                </c:numCache>
              </c:numRef>
            </c:plus>
            <c:minus>
              <c:numRef>
                <c:f>'85PPF (Raw)'!$AI$418:$AI$427</c:f>
                <c:numCache>
                  <c:formatCode>General</c:formatCode>
                  <c:ptCount val="10"/>
                  <c:pt idx="0">
                    <c:v>0.11055915301678772</c:v>
                  </c:pt>
                  <c:pt idx="1">
                    <c:v>8.834947055511079E-2</c:v>
                  </c:pt>
                  <c:pt idx="2">
                    <c:v>4.5807491917692594E-2</c:v>
                  </c:pt>
                  <c:pt idx="3">
                    <c:v>6.5560016698241547E-2</c:v>
                  </c:pt>
                  <c:pt idx="4">
                    <c:v>4.3063600455727408E-2</c:v>
                  </c:pt>
                  <c:pt idx="5">
                    <c:v>7.7387881548252518E-2</c:v>
                  </c:pt>
                  <c:pt idx="6">
                    <c:v>8.982337932678848E-2</c:v>
                  </c:pt>
                  <c:pt idx="7">
                    <c:v>8.8345851479762372E-2</c:v>
                  </c:pt>
                  <c:pt idx="8">
                    <c:v>0.10972698176071254</c:v>
                  </c:pt>
                  <c:pt idx="9">
                    <c:v>0.12830919686444986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(Raw)'!$AH$418:$AH$427</c:f>
              <c:numCache>
                <c:formatCode>General</c:formatCode>
                <c:ptCount val="10"/>
                <c:pt idx="0">
                  <c:v>0.55079999999999996</c:v>
                </c:pt>
                <c:pt idx="1">
                  <c:v>0.55754999999999999</c:v>
                </c:pt>
                <c:pt idx="2">
                  <c:v>0.5462999999999999</c:v>
                </c:pt>
                <c:pt idx="3">
                  <c:v>0.56069999999999998</c:v>
                </c:pt>
                <c:pt idx="4">
                  <c:v>0.54449999999999998</c:v>
                </c:pt>
                <c:pt idx="5">
                  <c:v>0.4194</c:v>
                </c:pt>
                <c:pt idx="6">
                  <c:v>0.50535000000000008</c:v>
                </c:pt>
                <c:pt idx="7">
                  <c:v>0.50040000000000007</c:v>
                </c:pt>
                <c:pt idx="8">
                  <c:v>0.52829999999999999</c:v>
                </c:pt>
                <c:pt idx="9">
                  <c:v>0.52874999999999983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069376"/>
        <c:axId val="82096128"/>
      </c:barChart>
      <c:catAx>
        <c:axId val="82069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096128"/>
        <c:crosses val="autoZero"/>
        <c:auto val="1"/>
        <c:lblAlgn val="ctr"/>
        <c:lblOffset val="100"/>
        <c:noMultiLvlLbl val="0"/>
      </c:catAx>
      <c:valAx>
        <c:axId val="8209612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0693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(Raw)'!$AJ$417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(Raw)'!$AK$418:$AK$427</c:f>
                <c:numCache>
                  <c:formatCode>General</c:formatCode>
                  <c:ptCount val="10"/>
                  <c:pt idx="0">
                    <c:v>0.10604815192315097</c:v>
                  </c:pt>
                  <c:pt idx="1">
                    <c:v>8.9114592106544391E-2</c:v>
                  </c:pt>
                  <c:pt idx="2">
                    <c:v>5.7856992481007952E-2</c:v>
                  </c:pt>
                  <c:pt idx="3">
                    <c:v>6.0850355705400185E-2</c:v>
                  </c:pt>
                  <c:pt idx="4">
                    <c:v>5.5208194471855404E-2</c:v>
                  </c:pt>
                  <c:pt idx="5">
                    <c:v>9.2545579097687819E-2</c:v>
                  </c:pt>
                  <c:pt idx="6">
                    <c:v>8.3302792649213836E-2</c:v>
                  </c:pt>
                  <c:pt idx="7">
                    <c:v>0.10508297473400401</c:v>
                  </c:pt>
                  <c:pt idx="8">
                    <c:v>8.5504986004203143E-2</c:v>
                  </c:pt>
                  <c:pt idx="9">
                    <c:v>9.6398228308681597E-2</c:v>
                  </c:pt>
                </c:numCache>
              </c:numRef>
            </c:plus>
            <c:minus>
              <c:numRef>
                <c:f>'85PPF (Raw)'!$AK$418:$AK$427</c:f>
                <c:numCache>
                  <c:formatCode>General</c:formatCode>
                  <c:ptCount val="10"/>
                  <c:pt idx="0">
                    <c:v>0.10604815192315097</c:v>
                  </c:pt>
                  <c:pt idx="1">
                    <c:v>8.9114592106544391E-2</c:v>
                  </c:pt>
                  <c:pt idx="2">
                    <c:v>5.7856992481007952E-2</c:v>
                  </c:pt>
                  <c:pt idx="3">
                    <c:v>6.0850355705400185E-2</c:v>
                  </c:pt>
                  <c:pt idx="4">
                    <c:v>5.5208194471855404E-2</c:v>
                  </c:pt>
                  <c:pt idx="5">
                    <c:v>9.2545579097687819E-2</c:v>
                  </c:pt>
                  <c:pt idx="6">
                    <c:v>8.3302792649213836E-2</c:v>
                  </c:pt>
                  <c:pt idx="7">
                    <c:v>0.10508297473400401</c:v>
                  </c:pt>
                  <c:pt idx="8">
                    <c:v>8.5504986004203143E-2</c:v>
                  </c:pt>
                  <c:pt idx="9">
                    <c:v>9.6398228308681597E-2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(Raw)'!$AJ$418:$AJ$427</c:f>
              <c:numCache>
                <c:formatCode>General</c:formatCode>
                <c:ptCount val="10"/>
                <c:pt idx="0">
                  <c:v>0.40500000000000008</c:v>
                </c:pt>
                <c:pt idx="1">
                  <c:v>0.39960000000000001</c:v>
                </c:pt>
                <c:pt idx="2">
                  <c:v>0.41039999999999999</c:v>
                </c:pt>
                <c:pt idx="3">
                  <c:v>0.39780000000000004</c:v>
                </c:pt>
                <c:pt idx="4">
                  <c:v>0.40904999999999997</c:v>
                </c:pt>
                <c:pt idx="5">
                  <c:v>0.5714999999999999</c:v>
                </c:pt>
                <c:pt idx="6">
                  <c:v>0.44774999999999998</c:v>
                </c:pt>
                <c:pt idx="7">
                  <c:v>0.45269999999999999</c:v>
                </c:pt>
                <c:pt idx="8">
                  <c:v>0.43604999999999999</c:v>
                </c:pt>
                <c:pt idx="9">
                  <c:v>0.41174999999999995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186240"/>
        <c:axId val="82188160"/>
      </c:barChart>
      <c:catAx>
        <c:axId val="82186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188160"/>
        <c:crosses val="autoZero"/>
        <c:auto val="1"/>
        <c:lblAlgn val="ctr"/>
        <c:lblOffset val="100"/>
        <c:noMultiLvlLbl val="0"/>
      </c:catAx>
      <c:valAx>
        <c:axId val="821881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1862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(Raw)'!$AH$458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(Raw)'!$AI$459:$AI$468</c:f>
                <c:numCache>
                  <c:formatCode>General</c:formatCode>
                  <c:ptCount val="10"/>
                  <c:pt idx="0">
                    <c:v>4.8554364539034729E-2</c:v>
                  </c:pt>
                  <c:pt idx="1">
                    <c:v>6.664351352334956E-2</c:v>
                  </c:pt>
                  <c:pt idx="2">
                    <c:v>7.7810904390741717E-2</c:v>
                  </c:pt>
                  <c:pt idx="3">
                    <c:v>8.2826769128165459E-2</c:v>
                  </c:pt>
                  <c:pt idx="4">
                    <c:v>4.6945068683347441E-2</c:v>
                  </c:pt>
                  <c:pt idx="5">
                    <c:v>9.328428535791479E-2</c:v>
                  </c:pt>
                  <c:pt idx="6">
                    <c:v>0.10146582260985605</c:v>
                  </c:pt>
                  <c:pt idx="7">
                    <c:v>0.10670040447809706</c:v>
                  </c:pt>
                  <c:pt idx="8">
                    <c:v>0.11947345003454921</c:v>
                  </c:pt>
                  <c:pt idx="9">
                    <c:v>0.11332685611005651</c:v>
                  </c:pt>
                </c:numCache>
              </c:numRef>
            </c:plus>
            <c:minus>
              <c:numRef>
                <c:f>'85PPF (Raw)'!$AI$459:$AI$468</c:f>
                <c:numCache>
                  <c:formatCode>General</c:formatCode>
                  <c:ptCount val="10"/>
                  <c:pt idx="0">
                    <c:v>4.8554364539034729E-2</c:v>
                  </c:pt>
                  <c:pt idx="1">
                    <c:v>6.664351352334956E-2</c:v>
                  </c:pt>
                  <c:pt idx="2">
                    <c:v>7.7810904390741717E-2</c:v>
                  </c:pt>
                  <c:pt idx="3">
                    <c:v>8.2826769128165459E-2</c:v>
                  </c:pt>
                  <c:pt idx="4">
                    <c:v>4.6945068683347441E-2</c:v>
                  </c:pt>
                  <c:pt idx="5">
                    <c:v>9.328428535791479E-2</c:v>
                  </c:pt>
                  <c:pt idx="6">
                    <c:v>0.10146582260985605</c:v>
                  </c:pt>
                  <c:pt idx="7">
                    <c:v>0.10670040447809706</c:v>
                  </c:pt>
                  <c:pt idx="8">
                    <c:v>0.11947345003454921</c:v>
                  </c:pt>
                  <c:pt idx="9">
                    <c:v>0.11332685611005651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(Raw)'!$AH$459:$AH$468</c:f>
              <c:numCache>
                <c:formatCode>General</c:formatCode>
                <c:ptCount val="10"/>
                <c:pt idx="0">
                  <c:v>0.5804999999999999</c:v>
                </c:pt>
                <c:pt idx="1">
                  <c:v>0.56609999999999994</c:v>
                </c:pt>
                <c:pt idx="2">
                  <c:v>0.55530000000000013</c:v>
                </c:pt>
                <c:pt idx="3">
                  <c:v>0.59220000000000006</c:v>
                </c:pt>
                <c:pt idx="4">
                  <c:v>0.54944999999999999</c:v>
                </c:pt>
                <c:pt idx="5">
                  <c:v>0.39419999999999999</c:v>
                </c:pt>
                <c:pt idx="6">
                  <c:v>0.46844999999999998</c:v>
                </c:pt>
                <c:pt idx="7">
                  <c:v>0.50985000000000003</c:v>
                </c:pt>
                <c:pt idx="8">
                  <c:v>0.49230000000000002</c:v>
                </c:pt>
                <c:pt idx="9">
                  <c:v>0.58635000000000004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245504"/>
        <c:axId val="82251776"/>
      </c:barChart>
      <c:catAx>
        <c:axId val="8224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251776"/>
        <c:crosses val="autoZero"/>
        <c:auto val="1"/>
        <c:lblAlgn val="ctr"/>
        <c:lblOffset val="100"/>
        <c:noMultiLvlLbl val="0"/>
      </c:catAx>
      <c:valAx>
        <c:axId val="8225177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2455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'85PPF (Raw)'!$AJ$458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'85PPF (Raw)'!$AK$459:$AK$468</c:f>
                <c:numCache>
                  <c:formatCode>General</c:formatCode>
                  <c:ptCount val="10"/>
                  <c:pt idx="0">
                    <c:v>5.8942858145120333E-2</c:v>
                  </c:pt>
                  <c:pt idx="1">
                    <c:v>6.9105639955680864E-2</c:v>
                  </c:pt>
                  <c:pt idx="2">
                    <c:v>7.3376803304299784E-2</c:v>
                  </c:pt>
                  <c:pt idx="3">
                    <c:v>5.1185190086689383E-2</c:v>
                  </c:pt>
                  <c:pt idx="4">
                    <c:v>6.4213131957485695E-2</c:v>
                  </c:pt>
                  <c:pt idx="5">
                    <c:v>0.11412157644602694</c:v>
                  </c:pt>
                  <c:pt idx="6">
                    <c:v>0.13525160763710373</c:v>
                  </c:pt>
                  <c:pt idx="7">
                    <c:v>8.2903939338820024E-2</c:v>
                  </c:pt>
                  <c:pt idx="8">
                    <c:v>0.11710562034244766</c:v>
                  </c:pt>
                  <c:pt idx="9">
                    <c:v>8.6791628871137325E-2</c:v>
                  </c:pt>
                </c:numCache>
              </c:numRef>
            </c:plus>
            <c:minus>
              <c:numRef>
                <c:f>'85PPF (Raw)'!$AK$459:$AK$468</c:f>
                <c:numCache>
                  <c:formatCode>General</c:formatCode>
                  <c:ptCount val="10"/>
                  <c:pt idx="0">
                    <c:v>5.8942858145120333E-2</c:v>
                  </c:pt>
                  <c:pt idx="1">
                    <c:v>6.9105639955680864E-2</c:v>
                  </c:pt>
                  <c:pt idx="2">
                    <c:v>7.3376803304299784E-2</c:v>
                  </c:pt>
                  <c:pt idx="3">
                    <c:v>5.1185190086689383E-2</c:v>
                  </c:pt>
                  <c:pt idx="4">
                    <c:v>6.4213131957485695E-2</c:v>
                  </c:pt>
                  <c:pt idx="5">
                    <c:v>0.11412157644602694</c:v>
                  </c:pt>
                  <c:pt idx="6">
                    <c:v>0.13525160763710373</c:v>
                  </c:pt>
                  <c:pt idx="7">
                    <c:v>8.2903939338820024E-2</c:v>
                  </c:pt>
                  <c:pt idx="8">
                    <c:v>0.11710562034244766</c:v>
                  </c:pt>
                  <c:pt idx="9">
                    <c:v>8.6791628871137325E-2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'85PPF (Raw)'!$AJ$459:$AJ$468</c:f>
              <c:numCache>
                <c:formatCode>General</c:formatCode>
                <c:ptCount val="10"/>
                <c:pt idx="0">
                  <c:v>0.19845000000000002</c:v>
                </c:pt>
                <c:pt idx="1">
                  <c:v>0.20970000000000005</c:v>
                </c:pt>
                <c:pt idx="2">
                  <c:v>0.20700000000000002</c:v>
                </c:pt>
                <c:pt idx="3">
                  <c:v>0.20339999999999997</c:v>
                </c:pt>
                <c:pt idx="4">
                  <c:v>0.19619999999999999</c:v>
                </c:pt>
                <c:pt idx="5">
                  <c:v>0.36854999999999988</c:v>
                </c:pt>
                <c:pt idx="6">
                  <c:v>0.31095</c:v>
                </c:pt>
                <c:pt idx="7">
                  <c:v>0.25469999999999998</c:v>
                </c:pt>
                <c:pt idx="8">
                  <c:v>0.30239999999999995</c:v>
                </c:pt>
                <c:pt idx="9">
                  <c:v>0.29205000000000003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321408"/>
        <c:axId val="82323328"/>
      </c:barChart>
      <c:catAx>
        <c:axId val="8232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323328"/>
        <c:crosses val="autoZero"/>
        <c:auto val="1"/>
        <c:lblAlgn val="ctr"/>
        <c:lblOffset val="100"/>
        <c:noMultiLvlLbl val="0"/>
      </c:catAx>
      <c:valAx>
        <c:axId val="8232332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3214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(Raw)'!$AI$8:$AI$17</c:f>
                <c:numCache>
                  <c:formatCode>General</c:formatCode>
                  <c:ptCount val="10"/>
                  <c:pt idx="0">
                    <c:v>1.3468384031540411E-2</c:v>
                  </c:pt>
                  <c:pt idx="1">
                    <c:v>4.0775379568403429E-2</c:v>
                  </c:pt>
                  <c:pt idx="2">
                    <c:v>4.3349740483652255E-2</c:v>
                  </c:pt>
                  <c:pt idx="3">
                    <c:v>1.6349311912126449E-2</c:v>
                  </c:pt>
                  <c:pt idx="4">
                    <c:v>5.2338247059518131E-2</c:v>
                  </c:pt>
                  <c:pt idx="5">
                    <c:v>0.10917220996467658</c:v>
                  </c:pt>
                  <c:pt idx="6">
                    <c:v>0.13070894602676811</c:v>
                  </c:pt>
                  <c:pt idx="7">
                    <c:v>9.7016493443125268E-2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(Raw)'!$AI$8:$AI$17</c:f>
                <c:numCache>
                  <c:formatCode>General</c:formatCode>
                  <c:ptCount val="10"/>
                  <c:pt idx="0">
                    <c:v>1.3468384031540411E-2</c:v>
                  </c:pt>
                  <c:pt idx="1">
                    <c:v>4.0775379568403429E-2</c:v>
                  </c:pt>
                  <c:pt idx="2">
                    <c:v>4.3349740483652255E-2</c:v>
                  </c:pt>
                  <c:pt idx="3">
                    <c:v>1.6349311912126449E-2</c:v>
                  </c:pt>
                  <c:pt idx="4">
                    <c:v>5.2338247059518131E-2</c:v>
                  </c:pt>
                  <c:pt idx="5">
                    <c:v>0.10917220996467658</c:v>
                  </c:pt>
                  <c:pt idx="6">
                    <c:v>0.13070894602676811</c:v>
                  </c:pt>
                  <c:pt idx="7">
                    <c:v>9.7016493443125268E-2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(Raw)'!$AH$8:$AH$17</c:f>
              <c:numCache>
                <c:formatCode>General</c:formatCode>
                <c:ptCount val="10"/>
                <c:pt idx="0">
                  <c:v>0.23085000000000006</c:v>
                </c:pt>
                <c:pt idx="1">
                  <c:v>0.12599999999999997</c:v>
                </c:pt>
                <c:pt idx="2">
                  <c:v>0.11339999999999999</c:v>
                </c:pt>
                <c:pt idx="3">
                  <c:v>9.3600000000000003E-2</c:v>
                </c:pt>
                <c:pt idx="4">
                  <c:v>7.9649999999999999E-2</c:v>
                </c:pt>
                <c:pt idx="5">
                  <c:v>0.16200000000000001</c:v>
                </c:pt>
                <c:pt idx="6">
                  <c:v>0.1356</c:v>
                </c:pt>
                <c:pt idx="7">
                  <c:v>0.25920000000000004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2444928"/>
        <c:axId val="72447104"/>
      </c:barChart>
      <c:catAx>
        <c:axId val="7244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2447104"/>
        <c:crosses val="autoZero"/>
        <c:auto val="1"/>
        <c:lblAlgn val="ctr"/>
        <c:lblOffset val="100"/>
        <c:noMultiLvlLbl val="0"/>
      </c:catAx>
      <c:valAx>
        <c:axId val="7244710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24449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(Raw)'!$AK$8:$AK$17</c:f>
                <c:numCache>
                  <c:formatCode>General</c:formatCode>
                  <c:ptCount val="10"/>
                  <c:pt idx="0">
                    <c:v>1.8833341096101495E-2</c:v>
                  </c:pt>
                  <c:pt idx="1">
                    <c:v>3.1105042745679164E-2</c:v>
                  </c:pt>
                  <c:pt idx="2">
                    <c:v>2.6964450280830287E-2</c:v>
                  </c:pt>
                  <c:pt idx="3">
                    <c:v>5.6603886792339624E-2</c:v>
                  </c:pt>
                  <c:pt idx="4">
                    <c:v>0.41853081380618007</c:v>
                  </c:pt>
                  <c:pt idx="5">
                    <c:v>9.2527370467955491E-2</c:v>
                  </c:pt>
                  <c:pt idx="6">
                    <c:v>8.5304664082837309E-2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(Raw)'!$AK$8:$AK$17</c:f>
                <c:numCache>
                  <c:formatCode>General</c:formatCode>
                  <c:ptCount val="10"/>
                  <c:pt idx="0">
                    <c:v>1.8833341096101495E-2</c:v>
                  </c:pt>
                  <c:pt idx="1">
                    <c:v>3.1105042745679164E-2</c:v>
                  </c:pt>
                  <c:pt idx="2">
                    <c:v>2.6964450280830287E-2</c:v>
                  </c:pt>
                  <c:pt idx="3">
                    <c:v>5.6603886792339624E-2</c:v>
                  </c:pt>
                  <c:pt idx="4">
                    <c:v>0.41853081380618007</c:v>
                  </c:pt>
                  <c:pt idx="5">
                    <c:v>9.2527370467955491E-2</c:v>
                  </c:pt>
                  <c:pt idx="6">
                    <c:v>8.5304664082837309E-2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(Raw)'!$AJ$8:$AJ$17</c:f>
              <c:numCache>
                <c:formatCode>General</c:formatCode>
                <c:ptCount val="10"/>
                <c:pt idx="0">
                  <c:v>0.90720000000000023</c:v>
                </c:pt>
                <c:pt idx="1">
                  <c:v>1.04895</c:v>
                </c:pt>
                <c:pt idx="2">
                  <c:v>1.0552499999999996</c:v>
                </c:pt>
                <c:pt idx="3">
                  <c:v>1.0817999999999999</c:v>
                </c:pt>
                <c:pt idx="4">
                  <c:v>0.75239999999999985</c:v>
                </c:pt>
                <c:pt idx="5">
                  <c:v>0.96779999999999999</c:v>
                </c:pt>
                <c:pt idx="6">
                  <c:v>1.0067999999999999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762560"/>
        <c:axId val="79764480"/>
      </c:barChart>
      <c:catAx>
        <c:axId val="79762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764480"/>
        <c:crosses val="autoZero"/>
        <c:auto val="1"/>
        <c:lblAlgn val="ctr"/>
        <c:lblOffset val="100"/>
        <c:noMultiLvlLbl val="0"/>
      </c:catAx>
      <c:valAx>
        <c:axId val="797644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76256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(Raw)'!$AH$48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(Raw)'!$AI$49:$AI$58</c:f>
                <c:numCache>
                  <c:formatCode>General</c:formatCode>
                  <c:ptCount val="10"/>
                  <c:pt idx="0">
                    <c:v>1.2694383341503936E-2</c:v>
                  </c:pt>
                  <c:pt idx="1">
                    <c:v>7.5779111133679425E-2</c:v>
                  </c:pt>
                  <c:pt idx="2">
                    <c:v>9.2411892604452497E-2</c:v>
                  </c:pt>
                  <c:pt idx="3">
                    <c:v>0.10517928303115298</c:v>
                  </c:pt>
                  <c:pt idx="4">
                    <c:v>0.1515096922381709</c:v>
                  </c:pt>
                  <c:pt idx="5">
                    <c:v>0.10956270735111125</c:v>
                  </c:pt>
                  <c:pt idx="6">
                    <c:v>0.16404693647984114</c:v>
                  </c:pt>
                  <c:pt idx="7">
                    <c:v>9.7594812200347145E-2</c:v>
                  </c:pt>
                  <c:pt idx="8">
                    <c:v>0.13575503147739551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(Raw)'!$AI$49:$AI$58</c:f>
                <c:numCache>
                  <c:formatCode>General</c:formatCode>
                  <c:ptCount val="10"/>
                  <c:pt idx="0">
                    <c:v>1.2694383341503936E-2</c:v>
                  </c:pt>
                  <c:pt idx="1">
                    <c:v>7.5779111133679425E-2</c:v>
                  </c:pt>
                  <c:pt idx="2">
                    <c:v>9.2411892604452497E-2</c:v>
                  </c:pt>
                  <c:pt idx="3">
                    <c:v>0.10517928303115298</c:v>
                  </c:pt>
                  <c:pt idx="4">
                    <c:v>0.1515096922381709</c:v>
                  </c:pt>
                  <c:pt idx="5">
                    <c:v>0.10956270735111125</c:v>
                  </c:pt>
                  <c:pt idx="6">
                    <c:v>0.16404693647984114</c:v>
                  </c:pt>
                  <c:pt idx="7">
                    <c:v>9.7594812200347145E-2</c:v>
                  </c:pt>
                  <c:pt idx="8">
                    <c:v>0.13575503147739551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(Raw)'!$AH$49:$AH$58</c:f>
              <c:numCache>
                <c:formatCode>General</c:formatCode>
                <c:ptCount val="10"/>
                <c:pt idx="0">
                  <c:v>0.23489999999999994</c:v>
                </c:pt>
                <c:pt idx="1">
                  <c:v>0.14849999999999999</c:v>
                </c:pt>
                <c:pt idx="2">
                  <c:v>0.14579999999999999</c:v>
                </c:pt>
                <c:pt idx="3">
                  <c:v>0.28395000000000004</c:v>
                </c:pt>
                <c:pt idx="4">
                  <c:v>0.20115</c:v>
                </c:pt>
                <c:pt idx="5">
                  <c:v>0.29475000000000001</c:v>
                </c:pt>
                <c:pt idx="6">
                  <c:v>0.28484999999999999</c:v>
                </c:pt>
                <c:pt idx="7">
                  <c:v>0.36630000000000001</c:v>
                </c:pt>
                <c:pt idx="8">
                  <c:v>0.34799999999999992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79780864"/>
        <c:axId val="79807616"/>
      </c:barChart>
      <c:catAx>
        <c:axId val="79780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807616"/>
        <c:crosses val="autoZero"/>
        <c:auto val="1"/>
        <c:lblAlgn val="ctr"/>
        <c:lblOffset val="100"/>
        <c:noMultiLvlLbl val="0"/>
      </c:catAx>
      <c:valAx>
        <c:axId val="7980761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7978086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(Raw)'!$AJ$48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(Raw)'!$AK$49:$AK$58</c:f>
                <c:numCache>
                  <c:formatCode>General</c:formatCode>
                  <c:ptCount val="10"/>
                  <c:pt idx="0">
                    <c:v>1.8023668649277447E-2</c:v>
                  </c:pt>
                  <c:pt idx="1">
                    <c:v>5.9360872280440236E-2</c:v>
                  </c:pt>
                  <c:pt idx="2">
                    <c:v>7.6835024908121038E-2</c:v>
                  </c:pt>
                  <c:pt idx="3">
                    <c:v>9.7654856779535865E-2</c:v>
                  </c:pt>
                  <c:pt idx="4">
                    <c:v>0.1173674392217617</c:v>
                  </c:pt>
                  <c:pt idx="5">
                    <c:v>0.10671338889015279</c:v>
                  </c:pt>
                  <c:pt idx="6">
                    <c:v>0.11520444070388344</c:v>
                  </c:pt>
                  <c:pt idx="7">
                    <c:v>0.11777627095472155</c:v>
                  </c:pt>
                  <c:pt idx="8">
                    <c:v>0.14056254327319356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(Raw)'!$AK$49:$AK$58</c:f>
                <c:numCache>
                  <c:formatCode>General</c:formatCode>
                  <c:ptCount val="10"/>
                  <c:pt idx="0">
                    <c:v>1.8023668649277447E-2</c:v>
                  </c:pt>
                  <c:pt idx="1">
                    <c:v>5.9360872280440236E-2</c:v>
                  </c:pt>
                  <c:pt idx="2">
                    <c:v>7.6835024908121038E-2</c:v>
                  </c:pt>
                  <c:pt idx="3">
                    <c:v>9.7654856779535865E-2</c:v>
                  </c:pt>
                  <c:pt idx="4">
                    <c:v>0.1173674392217617</c:v>
                  </c:pt>
                  <c:pt idx="5">
                    <c:v>0.10671338889015279</c:v>
                  </c:pt>
                  <c:pt idx="6">
                    <c:v>0.11520444070388344</c:v>
                  </c:pt>
                  <c:pt idx="7">
                    <c:v>0.11777627095472155</c:v>
                  </c:pt>
                  <c:pt idx="8">
                    <c:v>0.14056254327319356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(Raw)'!$AJ$49:$AJ$58</c:f>
              <c:numCache>
                <c:formatCode>General</c:formatCode>
                <c:ptCount val="10"/>
                <c:pt idx="0">
                  <c:v>0.71369999999999989</c:v>
                </c:pt>
                <c:pt idx="1">
                  <c:v>0.83565</c:v>
                </c:pt>
                <c:pt idx="2">
                  <c:v>0.78975000000000006</c:v>
                </c:pt>
                <c:pt idx="3">
                  <c:v>0.7235999999999998</c:v>
                </c:pt>
                <c:pt idx="4">
                  <c:v>0.74519999999999997</c:v>
                </c:pt>
                <c:pt idx="5">
                  <c:v>0.69479999999999997</c:v>
                </c:pt>
                <c:pt idx="6">
                  <c:v>0.70020000000000004</c:v>
                </c:pt>
                <c:pt idx="7">
                  <c:v>0.64124999999999999</c:v>
                </c:pt>
                <c:pt idx="8">
                  <c:v>0.6726000000000002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805888"/>
        <c:axId val="82807808"/>
      </c:barChart>
      <c:catAx>
        <c:axId val="82805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807808"/>
        <c:crosses val="autoZero"/>
        <c:auto val="1"/>
        <c:lblAlgn val="ctr"/>
        <c:lblOffset val="100"/>
        <c:noMultiLvlLbl val="0"/>
      </c:catAx>
      <c:valAx>
        <c:axId val="8280780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80588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(Raw)'!$AH$89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(Raw)'!$AI$90:$AI$99</c:f>
                <c:numCache>
                  <c:formatCode>General</c:formatCode>
                  <c:ptCount val="10"/>
                  <c:pt idx="0">
                    <c:v>4.3858144535596125E-2</c:v>
                  </c:pt>
                  <c:pt idx="1">
                    <c:v>7.1070313589319492E-2</c:v>
                  </c:pt>
                  <c:pt idx="2">
                    <c:v>8.0968414894490331E-2</c:v>
                  </c:pt>
                  <c:pt idx="3">
                    <c:v>0.11237582620737212</c:v>
                  </c:pt>
                  <c:pt idx="4">
                    <c:v>0.10811835619989979</c:v>
                  </c:pt>
                  <c:pt idx="5">
                    <c:v>0.1479744288008821</c:v>
                  </c:pt>
                  <c:pt idx="6">
                    <c:v>0.13747520350574996</c:v>
                  </c:pt>
                  <c:pt idx="7">
                    <c:v>0.18932903689219532</c:v>
                  </c:pt>
                  <c:pt idx="8">
                    <c:v>0.18314502450244169</c:v>
                  </c:pt>
                  <c:pt idx="9">
                    <c:v>0.15326447729333748</c:v>
                  </c:pt>
                </c:numCache>
              </c:numRef>
            </c:plus>
            <c:minus>
              <c:numRef>
                <c:f>'90PPF (Raw)'!$AI$90:$AI$99</c:f>
                <c:numCache>
                  <c:formatCode>General</c:formatCode>
                  <c:ptCount val="10"/>
                  <c:pt idx="0">
                    <c:v>4.3858144535596125E-2</c:v>
                  </c:pt>
                  <c:pt idx="1">
                    <c:v>7.1070313589319492E-2</c:v>
                  </c:pt>
                  <c:pt idx="2">
                    <c:v>8.0968414894490331E-2</c:v>
                  </c:pt>
                  <c:pt idx="3">
                    <c:v>0.11237582620737212</c:v>
                  </c:pt>
                  <c:pt idx="4">
                    <c:v>0.10811835619989979</c:v>
                  </c:pt>
                  <c:pt idx="5">
                    <c:v>0.1479744288008821</c:v>
                  </c:pt>
                  <c:pt idx="6">
                    <c:v>0.13747520350574996</c:v>
                  </c:pt>
                  <c:pt idx="7">
                    <c:v>0.18932903689219532</c:v>
                  </c:pt>
                  <c:pt idx="8">
                    <c:v>0.18314502450244169</c:v>
                  </c:pt>
                  <c:pt idx="9">
                    <c:v>0.15326447729333748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(Raw)'!$AH$90:$AH$99</c:f>
              <c:numCache>
                <c:formatCode>General</c:formatCode>
                <c:ptCount val="10"/>
                <c:pt idx="0">
                  <c:v>0.24720000000000003</c:v>
                </c:pt>
                <c:pt idx="1">
                  <c:v>0.12239999999999999</c:v>
                </c:pt>
                <c:pt idx="2">
                  <c:v>0.18989999999999999</c:v>
                </c:pt>
                <c:pt idx="3">
                  <c:v>0.23129999999999992</c:v>
                </c:pt>
                <c:pt idx="4">
                  <c:v>0.252</c:v>
                </c:pt>
                <c:pt idx="5">
                  <c:v>0.36270000000000008</c:v>
                </c:pt>
                <c:pt idx="6">
                  <c:v>0.2772</c:v>
                </c:pt>
                <c:pt idx="7">
                  <c:v>0.39870000000000005</c:v>
                </c:pt>
                <c:pt idx="8">
                  <c:v>0.33389999999999997</c:v>
                </c:pt>
                <c:pt idx="9">
                  <c:v>0.42300000000000004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816000"/>
        <c:axId val="83100800"/>
      </c:barChart>
      <c:catAx>
        <c:axId val="82816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100800"/>
        <c:crosses val="autoZero"/>
        <c:auto val="1"/>
        <c:lblAlgn val="ctr"/>
        <c:lblOffset val="100"/>
        <c:noMultiLvlLbl val="0"/>
      </c:catAx>
      <c:valAx>
        <c:axId val="8310080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81600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(Raw)'!$AJ$89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(Raw)'!$AK$90:$AK$99</c:f>
                <c:numCache>
                  <c:formatCode>General</c:formatCode>
                  <c:ptCount val="10"/>
                  <c:pt idx="0">
                    <c:v>3.1546582098624626E-2</c:v>
                  </c:pt>
                  <c:pt idx="1">
                    <c:v>6.6419242614423765E-2</c:v>
                  </c:pt>
                  <c:pt idx="2">
                    <c:v>7.447251347415175E-2</c:v>
                  </c:pt>
                  <c:pt idx="3">
                    <c:v>7.65612757689456E-2</c:v>
                  </c:pt>
                  <c:pt idx="4">
                    <c:v>0.13681854098730437</c:v>
                  </c:pt>
                  <c:pt idx="5">
                    <c:v>0.12157804510943396</c:v>
                  </c:pt>
                  <c:pt idx="6">
                    <c:v>0.13209828876536145</c:v>
                  </c:pt>
                  <c:pt idx="7">
                    <c:v>0.2612608043598138</c:v>
                  </c:pt>
                  <c:pt idx="8">
                    <c:v>0.17141791038278376</c:v>
                  </c:pt>
                  <c:pt idx="9">
                    <c:v>0.12680102523244832</c:v>
                  </c:pt>
                </c:numCache>
              </c:numRef>
            </c:plus>
            <c:minus>
              <c:numRef>
                <c:f>'90PPF (Raw)'!$AK$90:$AK$99</c:f>
                <c:numCache>
                  <c:formatCode>General</c:formatCode>
                  <c:ptCount val="10"/>
                  <c:pt idx="0">
                    <c:v>3.1546582098624626E-2</c:v>
                  </c:pt>
                  <c:pt idx="1">
                    <c:v>6.6419242614423765E-2</c:v>
                  </c:pt>
                  <c:pt idx="2">
                    <c:v>7.447251347415175E-2</c:v>
                  </c:pt>
                  <c:pt idx="3">
                    <c:v>7.65612757689456E-2</c:v>
                  </c:pt>
                  <c:pt idx="4">
                    <c:v>0.13681854098730437</c:v>
                  </c:pt>
                  <c:pt idx="5">
                    <c:v>0.12157804510943396</c:v>
                  </c:pt>
                  <c:pt idx="6">
                    <c:v>0.13209828876536145</c:v>
                  </c:pt>
                  <c:pt idx="7">
                    <c:v>0.2612608043598138</c:v>
                  </c:pt>
                  <c:pt idx="8">
                    <c:v>0.17141791038278376</c:v>
                  </c:pt>
                  <c:pt idx="9">
                    <c:v>0.12680102523244832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(Raw)'!$AJ$90:$AJ$99</c:f>
              <c:numCache>
                <c:formatCode>General</c:formatCode>
                <c:ptCount val="10"/>
                <c:pt idx="0">
                  <c:v>0.52215</c:v>
                </c:pt>
                <c:pt idx="1">
                  <c:v>0.66059999999999997</c:v>
                </c:pt>
                <c:pt idx="2">
                  <c:v>0.57464999999999999</c:v>
                </c:pt>
                <c:pt idx="3">
                  <c:v>0.56969999999999987</c:v>
                </c:pt>
                <c:pt idx="4">
                  <c:v>0.53055000000000008</c:v>
                </c:pt>
                <c:pt idx="5">
                  <c:v>0.52920000000000011</c:v>
                </c:pt>
                <c:pt idx="6">
                  <c:v>0.48420000000000007</c:v>
                </c:pt>
                <c:pt idx="7">
                  <c:v>0.57194999999999996</c:v>
                </c:pt>
                <c:pt idx="8">
                  <c:v>0.59309999999999996</c:v>
                </c:pt>
                <c:pt idx="9">
                  <c:v>0.48600000000000004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158144"/>
        <c:axId val="83160064"/>
      </c:barChart>
      <c:catAx>
        <c:axId val="8315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160064"/>
        <c:crosses val="autoZero"/>
        <c:auto val="1"/>
        <c:lblAlgn val="ctr"/>
        <c:lblOffset val="100"/>
        <c:noMultiLvlLbl val="0"/>
      </c:catAx>
      <c:valAx>
        <c:axId val="8316006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1581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(Raw)'!$AH$130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(Raw)'!$AI$131:$AI$140</c:f>
                <c:numCache>
                  <c:formatCode>General</c:formatCode>
                  <c:ptCount val="10"/>
                  <c:pt idx="0">
                    <c:v>7.6382882485815831E-2</c:v>
                  </c:pt>
                  <c:pt idx="1">
                    <c:v>3.9743221864998901E-2</c:v>
                  </c:pt>
                  <c:pt idx="2">
                    <c:v>4.4266656098075258E-2</c:v>
                  </c:pt>
                  <c:pt idx="3">
                    <c:v>6.4633704748169374E-2</c:v>
                  </c:pt>
                  <c:pt idx="4">
                    <c:v>5.6937639017105253E-2</c:v>
                  </c:pt>
                  <c:pt idx="5">
                    <c:v>6.3792756559609726E-2</c:v>
                  </c:pt>
                  <c:pt idx="6">
                    <c:v>4.473077358221212E-2</c:v>
                  </c:pt>
                  <c:pt idx="7">
                    <c:v>3.1413037856412765E-2</c:v>
                  </c:pt>
                  <c:pt idx="8">
                    <c:v>5.0146732065430286E-2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(Raw)'!$AI$131:$AI$140</c:f>
                <c:numCache>
                  <c:formatCode>General</c:formatCode>
                  <c:ptCount val="10"/>
                  <c:pt idx="0">
                    <c:v>7.6382882485815831E-2</c:v>
                  </c:pt>
                  <c:pt idx="1">
                    <c:v>3.9743221864998901E-2</c:v>
                  </c:pt>
                  <c:pt idx="2">
                    <c:v>4.4266656098075258E-2</c:v>
                  </c:pt>
                  <c:pt idx="3">
                    <c:v>6.4633704748169374E-2</c:v>
                  </c:pt>
                  <c:pt idx="4">
                    <c:v>5.6937639017105253E-2</c:v>
                  </c:pt>
                  <c:pt idx="5">
                    <c:v>6.3792756559609726E-2</c:v>
                  </c:pt>
                  <c:pt idx="6">
                    <c:v>4.473077358221212E-2</c:v>
                  </c:pt>
                  <c:pt idx="7">
                    <c:v>3.1413037856412765E-2</c:v>
                  </c:pt>
                  <c:pt idx="8">
                    <c:v>5.0146732065430286E-2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(Raw)'!$AH$131:$AH$140</c:f>
              <c:numCache>
                <c:formatCode>General</c:formatCode>
                <c:ptCount val="10"/>
                <c:pt idx="0">
                  <c:v>0.64215000000000011</c:v>
                </c:pt>
                <c:pt idx="1">
                  <c:v>0.48855000000000015</c:v>
                </c:pt>
                <c:pt idx="2">
                  <c:v>0.45419999999999999</c:v>
                </c:pt>
                <c:pt idx="3">
                  <c:v>0.47760000000000014</c:v>
                </c:pt>
                <c:pt idx="4">
                  <c:v>0.46499999999999997</c:v>
                </c:pt>
                <c:pt idx="5">
                  <c:v>0.45540000000000003</c:v>
                </c:pt>
                <c:pt idx="6">
                  <c:v>0.43200000000000005</c:v>
                </c:pt>
                <c:pt idx="7">
                  <c:v>0.41160000000000008</c:v>
                </c:pt>
                <c:pt idx="8">
                  <c:v>0.42120000000000007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184640"/>
        <c:axId val="83190912"/>
      </c:barChart>
      <c:catAx>
        <c:axId val="8318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190912"/>
        <c:crosses val="autoZero"/>
        <c:auto val="1"/>
        <c:lblAlgn val="ctr"/>
        <c:lblOffset val="100"/>
        <c:noMultiLvlLbl val="0"/>
      </c:catAx>
      <c:valAx>
        <c:axId val="8319091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1846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(Raw)'!$AJ$130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(Raw)'!$AK$131:$AK$140</c:f>
                <c:numCache>
                  <c:formatCode>General</c:formatCode>
                  <c:ptCount val="10"/>
                  <c:pt idx="0">
                    <c:v>7.8529427940304847E-2</c:v>
                  </c:pt>
                  <c:pt idx="1">
                    <c:v>2.3188926576913255E-2</c:v>
                  </c:pt>
                  <c:pt idx="2">
                    <c:v>2.3489303276620459E-2</c:v>
                  </c:pt>
                  <c:pt idx="3">
                    <c:v>4.7920987600753577E-2</c:v>
                  </c:pt>
                  <c:pt idx="4">
                    <c:v>4.2202519256306817E-2</c:v>
                  </c:pt>
                  <c:pt idx="5">
                    <c:v>5.0672945132694359E-2</c:v>
                  </c:pt>
                  <c:pt idx="6">
                    <c:v>3.7666682192202969E-2</c:v>
                  </c:pt>
                  <c:pt idx="7">
                    <c:v>3.6162789831829231E-2</c:v>
                  </c:pt>
                  <c:pt idx="8">
                    <c:v>4.8611889383911887E-2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(Raw)'!$AK$131:$AK$140</c:f>
                <c:numCache>
                  <c:formatCode>General</c:formatCode>
                  <c:ptCount val="10"/>
                  <c:pt idx="0">
                    <c:v>7.8529427940304847E-2</c:v>
                  </c:pt>
                  <c:pt idx="1">
                    <c:v>2.3188926576913255E-2</c:v>
                  </c:pt>
                  <c:pt idx="2">
                    <c:v>2.3489303276620459E-2</c:v>
                  </c:pt>
                  <c:pt idx="3">
                    <c:v>4.7920987600753577E-2</c:v>
                  </c:pt>
                  <c:pt idx="4">
                    <c:v>4.2202519256306817E-2</c:v>
                  </c:pt>
                  <c:pt idx="5">
                    <c:v>5.0672945132694359E-2</c:v>
                  </c:pt>
                  <c:pt idx="6">
                    <c:v>3.7666682192202969E-2</c:v>
                  </c:pt>
                  <c:pt idx="7">
                    <c:v>3.6162789831829231E-2</c:v>
                  </c:pt>
                  <c:pt idx="8">
                    <c:v>4.8611889383911887E-2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(Raw)'!$AJ$131:$AJ$140</c:f>
              <c:numCache>
                <c:formatCode>General</c:formatCode>
                <c:ptCount val="10"/>
                <c:pt idx="0">
                  <c:v>0.51165000000000005</c:v>
                </c:pt>
                <c:pt idx="1">
                  <c:v>0.65459999999999996</c:v>
                </c:pt>
                <c:pt idx="2">
                  <c:v>0.67320000000000013</c:v>
                </c:pt>
                <c:pt idx="3">
                  <c:v>0.67679999999999996</c:v>
                </c:pt>
                <c:pt idx="4">
                  <c:v>0.67800000000000005</c:v>
                </c:pt>
                <c:pt idx="5">
                  <c:v>0.70079999999999987</c:v>
                </c:pt>
                <c:pt idx="6">
                  <c:v>0.68640000000000001</c:v>
                </c:pt>
                <c:pt idx="7">
                  <c:v>0.70619999999999994</c:v>
                </c:pt>
                <c:pt idx="8">
                  <c:v>0.70920000000000005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367040"/>
        <c:axId val="83368960"/>
      </c:barChart>
      <c:catAx>
        <c:axId val="83367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368960"/>
        <c:crosses val="autoZero"/>
        <c:auto val="1"/>
        <c:lblAlgn val="ctr"/>
        <c:lblOffset val="100"/>
        <c:noMultiLvlLbl val="0"/>
      </c:catAx>
      <c:valAx>
        <c:axId val="833689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3670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(Raw)'!$AH$171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(Raw)'!$AI$172:$AI$181</c:f>
                <c:numCache>
                  <c:formatCode>General</c:formatCode>
                  <c:ptCount val="10"/>
                  <c:pt idx="0">
                    <c:v>1.9906293635827566E-2</c:v>
                  </c:pt>
                  <c:pt idx="1">
                    <c:v>6.2713446052577393E-2</c:v>
                  </c:pt>
                  <c:pt idx="2">
                    <c:v>3.8987548619635236E-2</c:v>
                  </c:pt>
                  <c:pt idx="3">
                    <c:v>7.1429317289338781E-2</c:v>
                  </c:pt>
                  <c:pt idx="4">
                    <c:v>3.2906566294026454E-2</c:v>
                  </c:pt>
                  <c:pt idx="5">
                    <c:v>3.4410639419562634E-2</c:v>
                  </c:pt>
                  <c:pt idx="6">
                    <c:v>3.4599056877928115E-2</c:v>
                  </c:pt>
                  <c:pt idx="7">
                    <c:v>3.1026134993446721E-2</c:v>
                  </c:pt>
                  <c:pt idx="8">
                    <c:v>2.6825753533341403E-2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(Raw)'!$AI$172:$AI$181</c:f>
                <c:numCache>
                  <c:formatCode>General</c:formatCode>
                  <c:ptCount val="10"/>
                  <c:pt idx="0">
                    <c:v>1.9906293635827566E-2</c:v>
                  </c:pt>
                  <c:pt idx="1">
                    <c:v>6.2713446052577393E-2</c:v>
                  </c:pt>
                  <c:pt idx="2">
                    <c:v>3.8987548619635236E-2</c:v>
                  </c:pt>
                  <c:pt idx="3">
                    <c:v>7.1429317289338781E-2</c:v>
                  </c:pt>
                  <c:pt idx="4">
                    <c:v>3.2906566294026454E-2</c:v>
                  </c:pt>
                  <c:pt idx="5">
                    <c:v>3.4410639419562634E-2</c:v>
                  </c:pt>
                  <c:pt idx="6">
                    <c:v>3.4599056877928115E-2</c:v>
                  </c:pt>
                  <c:pt idx="7">
                    <c:v>3.1026134993446721E-2</c:v>
                  </c:pt>
                  <c:pt idx="8">
                    <c:v>2.6825753533341403E-2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(Raw)'!$AH$172:$AH$181</c:f>
              <c:numCache>
                <c:formatCode>General</c:formatCode>
                <c:ptCount val="10"/>
                <c:pt idx="0">
                  <c:v>0.54405000000000003</c:v>
                </c:pt>
                <c:pt idx="1">
                  <c:v>0.48464999999999997</c:v>
                </c:pt>
                <c:pt idx="2">
                  <c:v>0.45315000000000005</c:v>
                </c:pt>
                <c:pt idx="3">
                  <c:v>0.47160000000000002</c:v>
                </c:pt>
                <c:pt idx="4">
                  <c:v>0.46799999999999997</c:v>
                </c:pt>
                <c:pt idx="5">
                  <c:v>0.46575</c:v>
                </c:pt>
                <c:pt idx="6">
                  <c:v>0.45360000000000006</c:v>
                </c:pt>
                <c:pt idx="7">
                  <c:v>0.45990000000000009</c:v>
                </c:pt>
                <c:pt idx="8">
                  <c:v>0.44639999999999996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418112"/>
        <c:axId val="83424384"/>
      </c:barChart>
      <c:catAx>
        <c:axId val="8341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24384"/>
        <c:crosses val="autoZero"/>
        <c:auto val="1"/>
        <c:lblAlgn val="ctr"/>
        <c:lblOffset val="100"/>
        <c:noMultiLvlLbl val="0"/>
      </c:catAx>
      <c:valAx>
        <c:axId val="834243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1811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(Raw)'!$AJ$171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(Raw)'!$AK$172:$AK$181</c:f>
                <c:numCache>
                  <c:formatCode>General</c:formatCode>
                  <c:ptCount val="10"/>
                  <c:pt idx="0">
                    <c:v>2.2707464573756816E-2</c:v>
                  </c:pt>
                  <c:pt idx="1">
                    <c:v>6.8134908743417003E-2</c:v>
                  </c:pt>
                  <c:pt idx="2">
                    <c:v>4.4807747215479546E-2</c:v>
                  </c:pt>
                  <c:pt idx="3">
                    <c:v>4.9162967449301244E-2</c:v>
                  </c:pt>
                  <c:pt idx="4">
                    <c:v>3.4211840055746789E-2</c:v>
                  </c:pt>
                  <c:pt idx="5">
                    <c:v>2.9548176540052439E-2</c:v>
                  </c:pt>
                  <c:pt idx="6">
                    <c:v>4.0238630300012117E-2</c:v>
                  </c:pt>
                  <c:pt idx="7">
                    <c:v>3.5460096179404703E-2</c:v>
                  </c:pt>
                  <c:pt idx="8">
                    <c:v>4.402065902565102E-2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(Raw)'!$AK$172:$AK$181</c:f>
                <c:numCache>
                  <c:formatCode>General</c:formatCode>
                  <c:ptCount val="10"/>
                  <c:pt idx="0">
                    <c:v>2.2707464573756816E-2</c:v>
                  </c:pt>
                  <c:pt idx="1">
                    <c:v>6.8134908743417003E-2</c:v>
                  </c:pt>
                  <c:pt idx="2">
                    <c:v>4.4807747215479546E-2</c:v>
                  </c:pt>
                  <c:pt idx="3">
                    <c:v>4.9162967449301244E-2</c:v>
                  </c:pt>
                  <c:pt idx="4">
                    <c:v>3.4211840055746789E-2</c:v>
                  </c:pt>
                  <c:pt idx="5">
                    <c:v>2.9548176540052439E-2</c:v>
                  </c:pt>
                  <c:pt idx="6">
                    <c:v>4.0238630300012117E-2</c:v>
                  </c:pt>
                  <c:pt idx="7">
                    <c:v>3.5460096179404703E-2</c:v>
                  </c:pt>
                  <c:pt idx="8">
                    <c:v>4.402065902565102E-2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(Raw)'!$AJ$172:$AJ$181</c:f>
              <c:numCache>
                <c:formatCode>General</c:formatCode>
                <c:ptCount val="10"/>
                <c:pt idx="0">
                  <c:v>0.40455000000000008</c:v>
                </c:pt>
                <c:pt idx="1">
                  <c:v>0.47294999999999998</c:v>
                </c:pt>
                <c:pt idx="2">
                  <c:v>0.48824999999999996</c:v>
                </c:pt>
                <c:pt idx="3">
                  <c:v>0.49680000000000002</c:v>
                </c:pt>
                <c:pt idx="4">
                  <c:v>0.4918499999999999</c:v>
                </c:pt>
                <c:pt idx="5">
                  <c:v>0.49860000000000004</c:v>
                </c:pt>
                <c:pt idx="6">
                  <c:v>0.47789999999999988</c:v>
                </c:pt>
                <c:pt idx="7">
                  <c:v>0.48194999999999988</c:v>
                </c:pt>
                <c:pt idx="8">
                  <c:v>0.48914999999999997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334272"/>
        <c:axId val="83336192"/>
      </c:barChart>
      <c:catAx>
        <c:axId val="83334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336192"/>
        <c:crosses val="autoZero"/>
        <c:auto val="1"/>
        <c:lblAlgn val="ctr"/>
        <c:lblOffset val="100"/>
        <c:noMultiLvlLbl val="0"/>
      </c:catAx>
      <c:valAx>
        <c:axId val="8333619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3342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(Raw)'!$AH$212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(Raw)'!$AI$213:$AI$222</c:f>
                <c:numCache>
                  <c:formatCode>General</c:formatCode>
                  <c:ptCount val="10"/>
                  <c:pt idx="0">
                    <c:v>4.045582386023705E-2</c:v>
                  </c:pt>
                  <c:pt idx="1">
                    <c:v>4.3298079451755435E-2</c:v>
                  </c:pt>
                  <c:pt idx="2">
                    <c:v>1.7731550827179279E-2</c:v>
                  </c:pt>
                  <c:pt idx="3">
                    <c:v>5.2824710126985072E-2</c:v>
                  </c:pt>
                  <c:pt idx="4">
                    <c:v>8.1408182053545108E-2</c:v>
                  </c:pt>
                  <c:pt idx="5">
                    <c:v>6.6808032136074058E-2</c:v>
                  </c:pt>
                  <c:pt idx="6">
                    <c:v>3.8153449572557861E-2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(Raw)'!$AI$213:$AI$222</c:f>
                <c:numCache>
                  <c:formatCode>General</c:formatCode>
                  <c:ptCount val="10"/>
                  <c:pt idx="0">
                    <c:v>4.045582386023705E-2</c:v>
                  </c:pt>
                  <c:pt idx="1">
                    <c:v>4.3298079451755435E-2</c:v>
                  </c:pt>
                  <c:pt idx="2">
                    <c:v>1.7731550827179279E-2</c:v>
                  </c:pt>
                  <c:pt idx="3">
                    <c:v>5.2824710126985072E-2</c:v>
                  </c:pt>
                  <c:pt idx="4">
                    <c:v>8.1408182053545108E-2</c:v>
                  </c:pt>
                  <c:pt idx="5">
                    <c:v>6.6808032136074058E-2</c:v>
                  </c:pt>
                  <c:pt idx="6">
                    <c:v>3.8153449572557861E-2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(Raw)'!$AH$213:$AH$222</c:f>
              <c:numCache>
                <c:formatCode>General</c:formatCode>
                <c:ptCount val="10"/>
                <c:pt idx="0">
                  <c:v>0.5706</c:v>
                </c:pt>
                <c:pt idx="1">
                  <c:v>0.47924999999999995</c:v>
                </c:pt>
                <c:pt idx="2">
                  <c:v>0.51974999999999993</c:v>
                </c:pt>
                <c:pt idx="3">
                  <c:v>0.53684999999999994</c:v>
                </c:pt>
                <c:pt idx="4">
                  <c:v>0.59985000000000011</c:v>
                </c:pt>
                <c:pt idx="5">
                  <c:v>0.54944999999999999</c:v>
                </c:pt>
                <c:pt idx="6">
                  <c:v>0.51840000000000008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356672"/>
        <c:axId val="83440768"/>
      </c:barChart>
      <c:catAx>
        <c:axId val="83356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40768"/>
        <c:crosses val="autoZero"/>
        <c:auto val="1"/>
        <c:lblAlgn val="ctr"/>
        <c:lblOffset val="100"/>
        <c:noMultiLvlLbl val="0"/>
      </c:catAx>
      <c:valAx>
        <c:axId val="834407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3566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(Raw)'!$AJ$212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(Raw)'!$AK$213:$AK$222</c:f>
                <c:numCache>
                  <c:formatCode>General</c:formatCode>
                  <c:ptCount val="10"/>
                  <c:pt idx="0">
                    <c:v>3.5548484311459815E-2</c:v>
                  </c:pt>
                  <c:pt idx="1">
                    <c:v>5.3593867481073962E-2</c:v>
                  </c:pt>
                  <c:pt idx="2">
                    <c:v>3.1296334071513499E-2</c:v>
                  </c:pt>
                  <c:pt idx="3">
                    <c:v>2.9053489689844395E-2</c:v>
                  </c:pt>
                  <c:pt idx="4">
                    <c:v>7.6757307212579465E-2</c:v>
                  </c:pt>
                  <c:pt idx="5">
                    <c:v>8.4169565696121468E-2</c:v>
                  </c:pt>
                  <c:pt idx="6">
                    <c:v>6.9934663385599713E-2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(Raw)'!$AK$213:$AK$222</c:f>
                <c:numCache>
                  <c:formatCode>General</c:formatCode>
                  <c:ptCount val="10"/>
                  <c:pt idx="0">
                    <c:v>3.5548484311459815E-2</c:v>
                  </c:pt>
                  <c:pt idx="1">
                    <c:v>5.3593867481073962E-2</c:v>
                  </c:pt>
                  <c:pt idx="2">
                    <c:v>3.1296334071513499E-2</c:v>
                  </c:pt>
                  <c:pt idx="3">
                    <c:v>2.9053489689844395E-2</c:v>
                  </c:pt>
                  <c:pt idx="4">
                    <c:v>7.6757307212579465E-2</c:v>
                  </c:pt>
                  <c:pt idx="5">
                    <c:v>8.4169565696121468E-2</c:v>
                  </c:pt>
                  <c:pt idx="6">
                    <c:v>6.9934663385599713E-2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(Raw)'!$AJ$213:$AJ$222</c:f>
              <c:numCache>
                <c:formatCode>General</c:formatCode>
                <c:ptCount val="10"/>
                <c:pt idx="0">
                  <c:v>0.20369999999999999</c:v>
                </c:pt>
                <c:pt idx="1">
                  <c:v>0.26775000000000004</c:v>
                </c:pt>
                <c:pt idx="2">
                  <c:v>0.23759999999999998</c:v>
                </c:pt>
                <c:pt idx="3">
                  <c:v>0.21645000000000003</c:v>
                </c:pt>
                <c:pt idx="4">
                  <c:v>0.16200000000000003</c:v>
                </c:pt>
                <c:pt idx="5">
                  <c:v>0.20789999999999997</c:v>
                </c:pt>
                <c:pt idx="6">
                  <c:v>0.20400000000000001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465344"/>
        <c:axId val="83467264"/>
      </c:barChart>
      <c:catAx>
        <c:axId val="83465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67264"/>
        <c:crosses val="autoZero"/>
        <c:auto val="1"/>
        <c:lblAlgn val="ctr"/>
        <c:lblOffset val="100"/>
        <c:noMultiLvlLbl val="0"/>
      </c:catAx>
      <c:valAx>
        <c:axId val="8346726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653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(Raw)'!$AH$253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(Raw)'!$AI$254:$AI$263</c:f>
                <c:numCache>
                  <c:formatCode>General</c:formatCode>
                  <c:ptCount val="10"/>
                  <c:pt idx="0">
                    <c:v>0.1604250931940378</c:v>
                  </c:pt>
                  <c:pt idx="1">
                    <c:v>9.5834067121523189E-2</c:v>
                  </c:pt>
                  <c:pt idx="2">
                    <c:v>3.4708409416314749E-2</c:v>
                  </c:pt>
                  <c:pt idx="3">
                    <c:v>5.3222472499381446E-2</c:v>
                  </c:pt>
                  <c:pt idx="4">
                    <c:v>5.1485307050703734E-2</c:v>
                  </c:pt>
                  <c:pt idx="5">
                    <c:v>7.0497480358109738E-2</c:v>
                  </c:pt>
                  <c:pt idx="6">
                    <c:v>8.7543312588382868E-2</c:v>
                  </c:pt>
                  <c:pt idx="7">
                    <c:v>8.1988702687754697E-2</c:v>
                  </c:pt>
                  <c:pt idx="8">
                    <c:v>9.3204020694840198E-2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(Raw)'!$AI$254:$AI$263</c:f>
                <c:numCache>
                  <c:formatCode>General</c:formatCode>
                  <c:ptCount val="10"/>
                  <c:pt idx="0">
                    <c:v>0.1604250931940378</c:v>
                  </c:pt>
                  <c:pt idx="1">
                    <c:v>9.5834067121523189E-2</c:v>
                  </c:pt>
                  <c:pt idx="2">
                    <c:v>3.4708409416314749E-2</c:v>
                  </c:pt>
                  <c:pt idx="3">
                    <c:v>5.3222472499381446E-2</c:v>
                  </c:pt>
                  <c:pt idx="4">
                    <c:v>5.1485307050703734E-2</c:v>
                  </c:pt>
                  <c:pt idx="5">
                    <c:v>7.0497480358109738E-2</c:v>
                  </c:pt>
                  <c:pt idx="6">
                    <c:v>8.7543312588382868E-2</c:v>
                  </c:pt>
                  <c:pt idx="7">
                    <c:v>8.1988702687754697E-2</c:v>
                  </c:pt>
                  <c:pt idx="8">
                    <c:v>9.3204020694840198E-2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(Raw)'!$AH$254:$AH$263</c:f>
              <c:numCache>
                <c:formatCode>General</c:formatCode>
                <c:ptCount val="10"/>
                <c:pt idx="0">
                  <c:v>0.44100000000000011</c:v>
                </c:pt>
                <c:pt idx="1">
                  <c:v>0.36120000000000008</c:v>
                </c:pt>
                <c:pt idx="2">
                  <c:v>0.36540000000000006</c:v>
                </c:pt>
                <c:pt idx="3">
                  <c:v>0.33899999999999997</c:v>
                </c:pt>
                <c:pt idx="4">
                  <c:v>0.31500000000000006</c:v>
                </c:pt>
                <c:pt idx="5">
                  <c:v>0.36900000000000005</c:v>
                </c:pt>
                <c:pt idx="6">
                  <c:v>0.33840000000000009</c:v>
                </c:pt>
                <c:pt idx="7">
                  <c:v>0.28740000000000004</c:v>
                </c:pt>
                <c:pt idx="8">
                  <c:v>0.35639999999999999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495936"/>
        <c:axId val="83534976"/>
      </c:barChart>
      <c:catAx>
        <c:axId val="83495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534976"/>
        <c:crosses val="autoZero"/>
        <c:auto val="1"/>
        <c:lblAlgn val="ctr"/>
        <c:lblOffset val="100"/>
        <c:noMultiLvlLbl val="0"/>
      </c:catAx>
      <c:valAx>
        <c:axId val="8353497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49593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(Raw)'!$AJ$253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(Raw)'!$AK$254:$AK$263</c:f>
                <c:numCache>
                  <c:formatCode>General</c:formatCode>
                  <c:ptCount val="10"/>
                  <c:pt idx="0">
                    <c:v>0.13179888986035174</c:v>
                  </c:pt>
                  <c:pt idx="1">
                    <c:v>0.10168185678871135</c:v>
                  </c:pt>
                  <c:pt idx="2">
                    <c:v>7.7130374929997372E-2</c:v>
                  </c:pt>
                  <c:pt idx="3">
                    <c:v>5.6096158044632805E-2</c:v>
                  </c:pt>
                  <c:pt idx="4">
                    <c:v>6.7487542710137502E-2</c:v>
                  </c:pt>
                  <c:pt idx="5">
                    <c:v>0.12016518236424206</c:v>
                  </c:pt>
                  <c:pt idx="6">
                    <c:v>8.0035781471723494E-2</c:v>
                  </c:pt>
                  <c:pt idx="7">
                    <c:v>7.9453660774858673E-2</c:v>
                  </c:pt>
                  <c:pt idx="8">
                    <c:v>0.1082645881746731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(Raw)'!$AK$254:$AK$263</c:f>
                <c:numCache>
                  <c:formatCode>General</c:formatCode>
                  <c:ptCount val="10"/>
                  <c:pt idx="0">
                    <c:v>0.13179888986035174</c:v>
                  </c:pt>
                  <c:pt idx="1">
                    <c:v>0.10168185678871135</c:v>
                  </c:pt>
                  <c:pt idx="2">
                    <c:v>7.7130374929997372E-2</c:v>
                  </c:pt>
                  <c:pt idx="3">
                    <c:v>5.6096158044632805E-2</c:v>
                  </c:pt>
                  <c:pt idx="4">
                    <c:v>6.7487542710137502E-2</c:v>
                  </c:pt>
                  <c:pt idx="5">
                    <c:v>0.12016518236424206</c:v>
                  </c:pt>
                  <c:pt idx="6">
                    <c:v>8.0035781471723494E-2</c:v>
                  </c:pt>
                  <c:pt idx="7">
                    <c:v>7.9453660774858673E-2</c:v>
                  </c:pt>
                  <c:pt idx="8">
                    <c:v>0.1082645881746731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(Raw)'!$AJ$254:$AJ$263</c:f>
              <c:numCache>
                <c:formatCode>General</c:formatCode>
                <c:ptCount val="10"/>
                <c:pt idx="0">
                  <c:v>0.70799999999999996</c:v>
                </c:pt>
                <c:pt idx="1">
                  <c:v>0.78360000000000007</c:v>
                </c:pt>
                <c:pt idx="2">
                  <c:v>0.77400000000000013</c:v>
                </c:pt>
                <c:pt idx="3">
                  <c:v>0.81840000000000013</c:v>
                </c:pt>
                <c:pt idx="4">
                  <c:v>0.82860000000000011</c:v>
                </c:pt>
                <c:pt idx="5">
                  <c:v>0.79874999999999996</c:v>
                </c:pt>
                <c:pt idx="6">
                  <c:v>0.80640000000000001</c:v>
                </c:pt>
                <c:pt idx="7">
                  <c:v>0.83940000000000003</c:v>
                </c:pt>
                <c:pt idx="8">
                  <c:v>0.76980000000000004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563648"/>
        <c:axId val="83565568"/>
      </c:barChart>
      <c:catAx>
        <c:axId val="8356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565568"/>
        <c:crosses val="autoZero"/>
        <c:auto val="1"/>
        <c:lblAlgn val="ctr"/>
        <c:lblOffset val="100"/>
        <c:noMultiLvlLbl val="0"/>
      </c:catAx>
      <c:valAx>
        <c:axId val="835655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5636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(Raw)'!$AH$294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(Raw)'!$AI$295:$AI$304</c:f>
                <c:numCache>
                  <c:formatCode>General</c:formatCode>
                  <c:ptCount val="10"/>
                  <c:pt idx="0">
                    <c:v>5.6537737746337698E-2</c:v>
                  </c:pt>
                  <c:pt idx="1">
                    <c:v>1.7311845655504227E-2</c:v>
                  </c:pt>
                  <c:pt idx="2">
                    <c:v>5.1101833317612678E-2</c:v>
                  </c:pt>
                  <c:pt idx="3">
                    <c:v>6.014567841149486E-2</c:v>
                  </c:pt>
                  <c:pt idx="4">
                    <c:v>7.0691397526223582E-2</c:v>
                  </c:pt>
                  <c:pt idx="5">
                    <c:v>9.7234862169145259E-2</c:v>
                  </c:pt>
                  <c:pt idx="6">
                    <c:v>0.10746479227610943</c:v>
                  </c:pt>
                  <c:pt idx="7">
                    <c:v>0</c:v>
                  </c:pt>
                  <c:pt idx="8">
                    <c:v>5.7759278133701811E-2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(Raw)'!$AI$295:$AI$304</c:f>
                <c:numCache>
                  <c:formatCode>General</c:formatCode>
                  <c:ptCount val="10"/>
                  <c:pt idx="0">
                    <c:v>5.6537737746337698E-2</c:v>
                  </c:pt>
                  <c:pt idx="1">
                    <c:v>1.7311845655504227E-2</c:v>
                  </c:pt>
                  <c:pt idx="2">
                    <c:v>5.1101833317612678E-2</c:v>
                  </c:pt>
                  <c:pt idx="3">
                    <c:v>6.014567841149486E-2</c:v>
                  </c:pt>
                  <c:pt idx="4">
                    <c:v>7.0691397526223582E-2</c:v>
                  </c:pt>
                  <c:pt idx="5">
                    <c:v>9.7234862169145259E-2</c:v>
                  </c:pt>
                  <c:pt idx="6">
                    <c:v>0.10746479227610943</c:v>
                  </c:pt>
                  <c:pt idx="7">
                    <c:v>0</c:v>
                  </c:pt>
                  <c:pt idx="8">
                    <c:v>5.7759278133701811E-2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(Raw)'!$AH$295:$AH$304</c:f>
              <c:numCache>
                <c:formatCode>General</c:formatCode>
                <c:ptCount val="10"/>
                <c:pt idx="0">
                  <c:v>0.38790000000000002</c:v>
                </c:pt>
                <c:pt idx="1">
                  <c:v>0.37980000000000003</c:v>
                </c:pt>
                <c:pt idx="2">
                  <c:v>0.30285000000000001</c:v>
                </c:pt>
                <c:pt idx="3">
                  <c:v>0.28664999999999996</c:v>
                </c:pt>
                <c:pt idx="4">
                  <c:v>0.29429999999999995</c:v>
                </c:pt>
                <c:pt idx="5">
                  <c:v>0.32624999999999998</c:v>
                </c:pt>
                <c:pt idx="6">
                  <c:v>0.32895000000000002</c:v>
                </c:pt>
                <c:pt idx="7">
                  <c:v>0</c:v>
                </c:pt>
                <c:pt idx="8">
                  <c:v>0.32534999999999997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606528"/>
        <c:axId val="83616896"/>
      </c:barChart>
      <c:catAx>
        <c:axId val="8360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616896"/>
        <c:crosses val="autoZero"/>
        <c:auto val="1"/>
        <c:lblAlgn val="ctr"/>
        <c:lblOffset val="100"/>
        <c:noMultiLvlLbl val="0"/>
      </c:catAx>
      <c:valAx>
        <c:axId val="836168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6065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(Raw)'!$AJ$294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(Raw)'!$AK$295:$AK$304</c:f>
                <c:numCache>
                  <c:formatCode>General</c:formatCode>
                  <c:ptCount val="10"/>
                  <c:pt idx="0">
                    <c:v>5.5594869130920786E-2</c:v>
                  </c:pt>
                  <c:pt idx="1">
                    <c:v>2.2409819276379698E-2</c:v>
                  </c:pt>
                  <c:pt idx="2">
                    <c:v>4.3760833245218157E-2</c:v>
                  </c:pt>
                  <c:pt idx="3">
                    <c:v>0.10888236046785814</c:v>
                  </c:pt>
                  <c:pt idx="4">
                    <c:v>8.7433944991873888E-2</c:v>
                  </c:pt>
                  <c:pt idx="5">
                    <c:v>7.4070716566208936E-2</c:v>
                  </c:pt>
                  <c:pt idx="6">
                    <c:v>7.0745652646794416E-2</c:v>
                  </c:pt>
                  <c:pt idx="7">
                    <c:v>0</c:v>
                  </c:pt>
                  <c:pt idx="8">
                    <c:v>8.358889059904534E-2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(Raw)'!$AK$295:$AK$304</c:f>
                <c:numCache>
                  <c:formatCode>General</c:formatCode>
                  <c:ptCount val="10"/>
                  <c:pt idx="0">
                    <c:v>5.5594869130920786E-2</c:v>
                  </c:pt>
                  <c:pt idx="1">
                    <c:v>2.2409819276379698E-2</c:v>
                  </c:pt>
                  <c:pt idx="2">
                    <c:v>4.3760833245218157E-2</c:v>
                  </c:pt>
                  <c:pt idx="3">
                    <c:v>0.10888236046785814</c:v>
                  </c:pt>
                  <c:pt idx="4">
                    <c:v>8.7433944991873888E-2</c:v>
                  </c:pt>
                  <c:pt idx="5">
                    <c:v>7.4070716566208936E-2</c:v>
                  </c:pt>
                  <c:pt idx="6">
                    <c:v>7.0745652646794416E-2</c:v>
                  </c:pt>
                  <c:pt idx="7">
                    <c:v>0</c:v>
                  </c:pt>
                  <c:pt idx="8">
                    <c:v>8.358889059904534E-2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(Raw)'!$AJ$295:$AJ$304</c:f>
              <c:numCache>
                <c:formatCode>General</c:formatCode>
                <c:ptCount val="10"/>
                <c:pt idx="0">
                  <c:v>0.5625</c:v>
                </c:pt>
                <c:pt idx="1">
                  <c:v>0.57420000000000004</c:v>
                </c:pt>
                <c:pt idx="2">
                  <c:v>0.62505000000000011</c:v>
                </c:pt>
                <c:pt idx="3">
                  <c:v>0.68535000000000001</c:v>
                </c:pt>
                <c:pt idx="4">
                  <c:v>0.64080000000000004</c:v>
                </c:pt>
                <c:pt idx="5">
                  <c:v>0.63405</c:v>
                </c:pt>
                <c:pt idx="6">
                  <c:v>0.6120000000000001</c:v>
                </c:pt>
                <c:pt idx="7">
                  <c:v>0</c:v>
                </c:pt>
                <c:pt idx="8">
                  <c:v>0.60254999999999981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867328"/>
        <c:axId val="82869248"/>
      </c:barChart>
      <c:catAx>
        <c:axId val="8286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869248"/>
        <c:crosses val="autoZero"/>
        <c:auto val="1"/>
        <c:lblAlgn val="ctr"/>
        <c:lblOffset val="100"/>
        <c:noMultiLvlLbl val="0"/>
      </c:catAx>
      <c:valAx>
        <c:axId val="82869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867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(Raw)'!$AH$335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(Raw)'!$AI$336:$AI$345</c:f>
                <c:numCache>
                  <c:formatCode>General</c:formatCode>
                  <c:ptCount val="10"/>
                  <c:pt idx="0">
                    <c:v>1.5706518928206379E-2</c:v>
                  </c:pt>
                  <c:pt idx="1">
                    <c:v>3.1165897354235399E-2</c:v>
                  </c:pt>
                  <c:pt idx="2">
                    <c:v>2.3263875316396489E-2</c:v>
                  </c:pt>
                  <c:pt idx="3">
                    <c:v>3.2594155110516339E-2</c:v>
                  </c:pt>
                  <c:pt idx="4">
                    <c:v>2.8470483330154964E-2</c:v>
                  </c:pt>
                  <c:pt idx="5">
                    <c:v>2.9141397575126328E-2</c:v>
                  </c:pt>
                  <c:pt idx="6">
                    <c:v>2.9939939879699482E-2</c:v>
                  </c:pt>
                  <c:pt idx="7">
                    <c:v>2.933096082909482E-2</c:v>
                  </c:pt>
                  <c:pt idx="8">
                    <c:v>5.5269935674593262E-2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(Raw)'!$AI$336:$AI$345</c:f>
                <c:numCache>
                  <c:formatCode>General</c:formatCode>
                  <c:ptCount val="10"/>
                  <c:pt idx="0">
                    <c:v>1.5706518928206379E-2</c:v>
                  </c:pt>
                  <c:pt idx="1">
                    <c:v>3.1165897354235399E-2</c:v>
                  </c:pt>
                  <c:pt idx="2">
                    <c:v>2.3263875316396489E-2</c:v>
                  </c:pt>
                  <c:pt idx="3">
                    <c:v>3.2594155110516339E-2</c:v>
                  </c:pt>
                  <c:pt idx="4">
                    <c:v>2.8470483330154964E-2</c:v>
                  </c:pt>
                  <c:pt idx="5">
                    <c:v>2.9141397575126328E-2</c:v>
                  </c:pt>
                  <c:pt idx="6">
                    <c:v>2.9939939879699482E-2</c:v>
                  </c:pt>
                  <c:pt idx="7">
                    <c:v>2.933096082909482E-2</c:v>
                  </c:pt>
                  <c:pt idx="8">
                    <c:v>5.5269935674593262E-2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(Raw)'!$AH$336:$AH$345</c:f>
              <c:numCache>
                <c:formatCode>General</c:formatCode>
                <c:ptCount val="10"/>
                <c:pt idx="0">
                  <c:v>0.35580000000000001</c:v>
                </c:pt>
                <c:pt idx="1">
                  <c:v>0.32145000000000001</c:v>
                </c:pt>
                <c:pt idx="2">
                  <c:v>0.29294999999999999</c:v>
                </c:pt>
                <c:pt idx="3">
                  <c:v>0.29880000000000001</c:v>
                </c:pt>
                <c:pt idx="4">
                  <c:v>0.30059999999999998</c:v>
                </c:pt>
                <c:pt idx="5">
                  <c:v>0.28980000000000006</c:v>
                </c:pt>
                <c:pt idx="6">
                  <c:v>0.27239999999999998</c:v>
                </c:pt>
                <c:pt idx="7">
                  <c:v>0.31590000000000001</c:v>
                </c:pt>
                <c:pt idx="8">
                  <c:v>0.30464999999999998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926592"/>
        <c:axId val="82928768"/>
      </c:barChart>
      <c:catAx>
        <c:axId val="82926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928768"/>
        <c:crosses val="autoZero"/>
        <c:auto val="1"/>
        <c:lblAlgn val="ctr"/>
        <c:lblOffset val="100"/>
        <c:noMultiLvlLbl val="0"/>
      </c:catAx>
      <c:valAx>
        <c:axId val="829287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9265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(Raw)'!$AJ$335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(Raw)'!$AK$336:$AK$345</c:f>
                <c:numCache>
                  <c:formatCode>General</c:formatCode>
                  <c:ptCount val="10"/>
                  <c:pt idx="0">
                    <c:v>2.3000228831813595E-2</c:v>
                  </c:pt>
                  <c:pt idx="1">
                    <c:v>2.7024550242131209E-2</c:v>
                  </c:pt>
                  <c:pt idx="2">
                    <c:v>2.3614001199110227E-2</c:v>
                  </c:pt>
                  <c:pt idx="3">
                    <c:v>6.678409832792262E-2</c:v>
                  </c:pt>
                  <c:pt idx="4">
                    <c:v>2.7708254517761537E-2</c:v>
                  </c:pt>
                  <c:pt idx="5">
                    <c:v>6.9105639955681072E-2</c:v>
                  </c:pt>
                  <c:pt idx="6">
                    <c:v>3.8163557785630305E-2</c:v>
                  </c:pt>
                  <c:pt idx="7">
                    <c:v>5.6348913032995405E-2</c:v>
                  </c:pt>
                  <c:pt idx="8">
                    <c:v>5.439330454152793E-2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(Raw)'!$AK$336:$AK$345</c:f>
                <c:numCache>
                  <c:formatCode>General</c:formatCode>
                  <c:ptCount val="10"/>
                  <c:pt idx="0">
                    <c:v>2.3000228831813595E-2</c:v>
                  </c:pt>
                  <c:pt idx="1">
                    <c:v>2.7024550242131209E-2</c:v>
                  </c:pt>
                  <c:pt idx="2">
                    <c:v>2.3614001199110227E-2</c:v>
                  </c:pt>
                  <c:pt idx="3">
                    <c:v>6.678409832792262E-2</c:v>
                  </c:pt>
                  <c:pt idx="4">
                    <c:v>2.7708254517761537E-2</c:v>
                  </c:pt>
                  <c:pt idx="5">
                    <c:v>6.9105639955681072E-2</c:v>
                  </c:pt>
                  <c:pt idx="6">
                    <c:v>3.8163557785630305E-2</c:v>
                  </c:pt>
                  <c:pt idx="7">
                    <c:v>5.6348913032995405E-2</c:v>
                  </c:pt>
                  <c:pt idx="8">
                    <c:v>5.439330454152793E-2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(Raw)'!$AJ$336:$AJ$345</c:f>
              <c:numCache>
                <c:formatCode>General</c:formatCode>
                <c:ptCount val="10"/>
                <c:pt idx="0">
                  <c:v>0.40920000000000006</c:v>
                </c:pt>
                <c:pt idx="1">
                  <c:v>0.44069999999999998</c:v>
                </c:pt>
                <c:pt idx="2">
                  <c:v>0.44640000000000002</c:v>
                </c:pt>
                <c:pt idx="3">
                  <c:v>0.45585000000000003</c:v>
                </c:pt>
                <c:pt idx="4">
                  <c:v>0.46320000000000006</c:v>
                </c:pt>
                <c:pt idx="5">
                  <c:v>0.45269999999999999</c:v>
                </c:pt>
                <c:pt idx="6">
                  <c:v>0.45419999999999999</c:v>
                </c:pt>
                <c:pt idx="7">
                  <c:v>0.41759999999999992</c:v>
                </c:pt>
                <c:pt idx="8">
                  <c:v>0.43200000000000005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969728"/>
        <c:axId val="82971648"/>
      </c:barChart>
      <c:catAx>
        <c:axId val="8296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971648"/>
        <c:crosses val="autoZero"/>
        <c:auto val="1"/>
        <c:lblAlgn val="ctr"/>
        <c:lblOffset val="100"/>
        <c:noMultiLvlLbl val="0"/>
      </c:catAx>
      <c:valAx>
        <c:axId val="829716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9697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(Raw)'!$AH$376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(Raw)'!$AI$377:$AI$386</c:f>
                <c:numCache>
                  <c:formatCode>General</c:formatCode>
                  <c:ptCount val="10"/>
                  <c:pt idx="0">
                    <c:v>2.1840329667841551E-2</c:v>
                  </c:pt>
                  <c:pt idx="1">
                    <c:v>3.4951507760565055E-2</c:v>
                  </c:pt>
                  <c:pt idx="2">
                    <c:v>2.9068159465931828E-2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(Raw)'!$AI$377:$AI$386</c:f>
                <c:numCache>
                  <c:formatCode>General</c:formatCode>
                  <c:ptCount val="10"/>
                  <c:pt idx="0">
                    <c:v>2.1840329667841551E-2</c:v>
                  </c:pt>
                  <c:pt idx="1">
                    <c:v>3.4951507760565055E-2</c:v>
                  </c:pt>
                  <c:pt idx="2">
                    <c:v>2.9068159465931828E-2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(Raw)'!$AH$377:$AH$386</c:f>
              <c:numCache>
                <c:formatCode>General</c:formatCode>
                <c:ptCount val="10"/>
                <c:pt idx="0">
                  <c:v>0.38549999999999995</c:v>
                </c:pt>
                <c:pt idx="1">
                  <c:v>0.32084999999999997</c:v>
                </c:pt>
                <c:pt idx="2">
                  <c:v>0.33029999999999998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2996224"/>
        <c:axId val="83002496"/>
      </c:barChart>
      <c:catAx>
        <c:axId val="82996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002496"/>
        <c:crosses val="autoZero"/>
        <c:auto val="1"/>
        <c:lblAlgn val="ctr"/>
        <c:lblOffset val="100"/>
        <c:noMultiLvlLbl val="0"/>
      </c:catAx>
      <c:valAx>
        <c:axId val="830024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299622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(Raw)'!$AJ$376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(Raw)'!$AK$377:$AK$386</c:f>
                <c:numCache>
                  <c:formatCode>General</c:formatCode>
                  <c:ptCount val="10"/>
                  <c:pt idx="0">
                    <c:v>3.162344233734142E-2</c:v>
                  </c:pt>
                  <c:pt idx="1">
                    <c:v>3.2023470011523537E-2</c:v>
                  </c:pt>
                  <c:pt idx="2">
                    <c:v>2.7310061766393175E-2</c:v>
                  </c:pt>
                  <c:pt idx="3">
                    <c:v>3.2073353426169827E-2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(Raw)'!$AK$377:$AK$386</c:f>
                <c:numCache>
                  <c:formatCode>General</c:formatCode>
                  <c:ptCount val="10"/>
                  <c:pt idx="0">
                    <c:v>3.162344233734142E-2</c:v>
                  </c:pt>
                  <c:pt idx="1">
                    <c:v>3.2023470011523537E-2</c:v>
                  </c:pt>
                  <c:pt idx="2">
                    <c:v>2.7310061766393175E-2</c:v>
                  </c:pt>
                  <c:pt idx="3">
                    <c:v>3.2073353426169827E-2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(Raw)'!$AJ$377:$AJ$386</c:f>
              <c:numCache>
                <c:formatCode>General</c:formatCode>
                <c:ptCount val="10"/>
                <c:pt idx="0">
                  <c:v>0.38940000000000002</c:v>
                </c:pt>
                <c:pt idx="1">
                  <c:v>0.42164999999999991</c:v>
                </c:pt>
                <c:pt idx="2">
                  <c:v>0.40995000000000009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038784"/>
        <c:axId val="84040704"/>
      </c:barChart>
      <c:catAx>
        <c:axId val="84038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040704"/>
        <c:crosses val="autoZero"/>
        <c:auto val="1"/>
        <c:lblAlgn val="ctr"/>
        <c:lblOffset val="100"/>
        <c:noMultiLvlLbl val="0"/>
      </c:catAx>
      <c:valAx>
        <c:axId val="8404070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03878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(Raw)'!$AH$417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(Raw)'!$AI$418:$AI$427</c:f>
                <c:numCache>
                  <c:formatCode>General</c:formatCode>
                  <c:ptCount val="10"/>
                  <c:pt idx="0">
                    <c:v>1.49017837152046E-2</c:v>
                  </c:pt>
                  <c:pt idx="1">
                    <c:v>7.5032115930797505E-2</c:v>
                  </c:pt>
                  <c:pt idx="2">
                    <c:v>1.9493318693444946E-2</c:v>
                  </c:pt>
                  <c:pt idx="3">
                    <c:v>1.3830172963868749E-2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(Raw)'!$AI$418:$AI$427</c:f>
                <c:numCache>
                  <c:formatCode>General</c:formatCode>
                  <c:ptCount val="10"/>
                  <c:pt idx="0">
                    <c:v>1.49017837152046E-2</c:v>
                  </c:pt>
                  <c:pt idx="1">
                    <c:v>7.5032115930797505E-2</c:v>
                  </c:pt>
                  <c:pt idx="2">
                    <c:v>1.9493318693444946E-2</c:v>
                  </c:pt>
                  <c:pt idx="3">
                    <c:v>1.3830172963868749E-2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(Raw)'!$AH$418:$AH$427</c:f>
              <c:numCache>
                <c:formatCode>General</c:formatCode>
                <c:ptCount val="10"/>
                <c:pt idx="0">
                  <c:v>0.37680000000000008</c:v>
                </c:pt>
                <c:pt idx="1">
                  <c:v>0.32764999999999994</c:v>
                </c:pt>
                <c:pt idx="2">
                  <c:v>0.34710000000000002</c:v>
                </c:pt>
                <c:pt idx="3">
                  <c:v>0.33929999999999993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057472"/>
        <c:axId val="84067840"/>
      </c:barChart>
      <c:catAx>
        <c:axId val="8405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067840"/>
        <c:crosses val="autoZero"/>
        <c:auto val="1"/>
        <c:lblAlgn val="ctr"/>
        <c:lblOffset val="100"/>
        <c:noMultiLvlLbl val="0"/>
      </c:catAx>
      <c:valAx>
        <c:axId val="8406784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05747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(Raw)'!$AJ$417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(Raw)'!$AK$418:$AK$427</c:f>
                <c:numCache>
                  <c:formatCode>General</c:formatCode>
                  <c:ptCount val="10"/>
                  <c:pt idx="0">
                    <c:v>2.5080921665260388E-2</c:v>
                  </c:pt>
                  <c:pt idx="1">
                    <c:v>2.7364210202378881E-2</c:v>
                  </c:pt>
                  <c:pt idx="2">
                    <c:v>1.5138309715837879E-2</c:v>
                  </c:pt>
                  <c:pt idx="3">
                    <c:v>1.5262958256407642E-2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(Raw)'!$AK$418:$AK$427</c:f>
                <c:numCache>
                  <c:formatCode>General</c:formatCode>
                  <c:ptCount val="10"/>
                  <c:pt idx="0">
                    <c:v>2.5080921665260388E-2</c:v>
                  </c:pt>
                  <c:pt idx="1">
                    <c:v>2.7364210202378881E-2</c:v>
                  </c:pt>
                  <c:pt idx="2">
                    <c:v>1.5138309715837879E-2</c:v>
                  </c:pt>
                  <c:pt idx="3">
                    <c:v>1.5262958256407642E-2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(Raw)'!$AJ$418:$AJ$427</c:f>
              <c:numCache>
                <c:formatCode>General</c:formatCode>
                <c:ptCount val="10"/>
                <c:pt idx="0">
                  <c:v>0.20400000000000004</c:v>
                </c:pt>
                <c:pt idx="1">
                  <c:v>0.21120000000000005</c:v>
                </c:pt>
                <c:pt idx="2">
                  <c:v>0.22800000000000006</c:v>
                </c:pt>
                <c:pt idx="3">
                  <c:v>0.22409999999999997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994496"/>
        <c:axId val="83996672"/>
      </c:barChart>
      <c:catAx>
        <c:axId val="8399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996672"/>
        <c:crosses val="autoZero"/>
        <c:auto val="1"/>
        <c:lblAlgn val="ctr"/>
        <c:lblOffset val="100"/>
        <c:noMultiLvlLbl val="0"/>
      </c:catAx>
      <c:valAx>
        <c:axId val="8399667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9944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(Raw)'!$AH$458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(Raw)'!$AI$459:$AI$468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(Raw)'!$AI$459:$AI$468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(Raw)'!$AH$459:$AH$468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234240"/>
        <c:axId val="84236160"/>
      </c:barChart>
      <c:catAx>
        <c:axId val="84234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236160"/>
        <c:crosses val="autoZero"/>
        <c:auto val="1"/>
        <c:lblAlgn val="ctr"/>
        <c:lblOffset val="100"/>
        <c:noMultiLvlLbl val="0"/>
      </c:catAx>
      <c:valAx>
        <c:axId val="842361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23424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(Raw)'!$AJ$458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(Raw)'!$AK$459:$AK$468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(Raw)'!$AK$459:$AK$468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(Raw)'!$AJ$459:$AJ$468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252544"/>
        <c:axId val="84086784"/>
      </c:barChart>
      <c:catAx>
        <c:axId val="84252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086784"/>
        <c:crosses val="autoZero"/>
        <c:auto val="1"/>
        <c:lblAlgn val="ctr"/>
        <c:lblOffset val="100"/>
        <c:noMultiLvlLbl val="0"/>
      </c:catAx>
      <c:valAx>
        <c:axId val="8408678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25254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(Raw)'!$AH$499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(Raw)'!$AI$500:$AI$509</c:f>
                <c:numCache>
                  <c:formatCode>General</c:formatCode>
                  <c:ptCount val="10"/>
                  <c:pt idx="0">
                    <c:v>1.8209309360006525E-2</c:v>
                  </c:pt>
                  <c:pt idx="1">
                    <c:v>1.7092934828537541E-2</c:v>
                  </c:pt>
                  <c:pt idx="2">
                    <c:v>1.1080566202519666E-2</c:v>
                  </c:pt>
                  <c:pt idx="3">
                    <c:v>3.616278983182921E-2</c:v>
                  </c:pt>
                  <c:pt idx="4">
                    <c:v>2.6804555779313451E-2</c:v>
                  </c:pt>
                  <c:pt idx="5">
                    <c:v>4.7440156208138864E-2</c:v>
                  </c:pt>
                  <c:pt idx="6">
                    <c:v>3.7032560353232095E-2</c:v>
                  </c:pt>
                  <c:pt idx="7">
                    <c:v>7.3055422364408359E-2</c:v>
                  </c:pt>
                  <c:pt idx="8">
                    <c:v>5.9971572212876051E-2</c:v>
                  </c:pt>
                  <c:pt idx="9">
                    <c:v>6.7307620589898531E-2</c:v>
                  </c:pt>
                </c:numCache>
              </c:numRef>
            </c:plus>
            <c:minus>
              <c:numRef>
                <c:f>'90PPF (Raw)'!$AI$500:$AI$509</c:f>
                <c:numCache>
                  <c:formatCode>General</c:formatCode>
                  <c:ptCount val="10"/>
                  <c:pt idx="0">
                    <c:v>1.8209309360006525E-2</c:v>
                  </c:pt>
                  <c:pt idx="1">
                    <c:v>1.7092934828537541E-2</c:v>
                  </c:pt>
                  <c:pt idx="2">
                    <c:v>1.1080566202519666E-2</c:v>
                  </c:pt>
                  <c:pt idx="3">
                    <c:v>3.616278983182921E-2</c:v>
                  </c:pt>
                  <c:pt idx="4">
                    <c:v>2.6804555779313451E-2</c:v>
                  </c:pt>
                  <c:pt idx="5">
                    <c:v>4.7440156208138864E-2</c:v>
                  </c:pt>
                  <c:pt idx="6">
                    <c:v>3.7032560353232095E-2</c:v>
                  </c:pt>
                  <c:pt idx="7">
                    <c:v>7.3055422364408359E-2</c:v>
                  </c:pt>
                  <c:pt idx="8">
                    <c:v>5.9971572212876051E-2</c:v>
                  </c:pt>
                  <c:pt idx="9">
                    <c:v>6.7307620589898531E-2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(Raw)'!$AH$500:$AH$509</c:f>
              <c:numCache>
                <c:formatCode>General</c:formatCode>
                <c:ptCount val="10"/>
                <c:pt idx="0">
                  <c:v>0.26100000000000001</c:v>
                </c:pt>
                <c:pt idx="1">
                  <c:v>0.22620000000000001</c:v>
                </c:pt>
                <c:pt idx="2">
                  <c:v>0.21960000000000007</c:v>
                </c:pt>
                <c:pt idx="3">
                  <c:v>0.22620000000000001</c:v>
                </c:pt>
                <c:pt idx="4">
                  <c:v>0.23279999999999998</c:v>
                </c:pt>
                <c:pt idx="5">
                  <c:v>0.24540000000000001</c:v>
                </c:pt>
                <c:pt idx="6">
                  <c:v>0.21660000000000004</c:v>
                </c:pt>
                <c:pt idx="7">
                  <c:v>0.2676</c:v>
                </c:pt>
                <c:pt idx="8">
                  <c:v>0.25619999999999998</c:v>
                </c:pt>
                <c:pt idx="9">
                  <c:v>0.27299999999999991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102528"/>
        <c:axId val="84116992"/>
      </c:barChart>
      <c:catAx>
        <c:axId val="84102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116992"/>
        <c:crosses val="autoZero"/>
        <c:auto val="1"/>
        <c:lblAlgn val="ctr"/>
        <c:lblOffset val="100"/>
        <c:noMultiLvlLbl val="0"/>
      </c:catAx>
      <c:valAx>
        <c:axId val="8411699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1025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(Raw)'!$AJ$499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(Raw)'!$AK$500:$AK$509</c:f>
                <c:numCache>
                  <c:formatCode>General</c:formatCode>
                  <c:ptCount val="10"/>
                  <c:pt idx="0">
                    <c:v>2.2901160623312038E-2</c:v>
                  </c:pt>
                  <c:pt idx="1">
                    <c:v>3.1122170131342237E-2</c:v>
                  </c:pt>
                  <c:pt idx="2">
                    <c:v>2.290116062331202E-2</c:v>
                  </c:pt>
                  <c:pt idx="3">
                    <c:v>4.6377853153826497E-2</c:v>
                  </c:pt>
                  <c:pt idx="4">
                    <c:v>2.9496833014660037E-2</c:v>
                  </c:pt>
                  <c:pt idx="5">
                    <c:v>4.072190668682555E-2</c:v>
                  </c:pt>
                  <c:pt idx="6">
                    <c:v>3.98185357525071E-2</c:v>
                  </c:pt>
                  <c:pt idx="7">
                    <c:v>8.3366028673807546E-2</c:v>
                  </c:pt>
                  <c:pt idx="8">
                    <c:v>3.9025497737815107E-2</c:v>
                  </c:pt>
                  <c:pt idx="9">
                    <c:v>7.9656102947872759E-2</c:v>
                  </c:pt>
                </c:numCache>
              </c:numRef>
            </c:plus>
            <c:minus>
              <c:numRef>
                <c:f>'90PPF (Raw)'!$AK$500:$AK$509</c:f>
                <c:numCache>
                  <c:formatCode>General</c:formatCode>
                  <c:ptCount val="10"/>
                  <c:pt idx="0">
                    <c:v>2.2901160623312038E-2</c:v>
                  </c:pt>
                  <c:pt idx="1">
                    <c:v>3.1122170131342237E-2</c:v>
                  </c:pt>
                  <c:pt idx="2">
                    <c:v>2.290116062331202E-2</c:v>
                  </c:pt>
                  <c:pt idx="3">
                    <c:v>4.6377853153826497E-2</c:v>
                  </c:pt>
                  <c:pt idx="4">
                    <c:v>2.9496833014660037E-2</c:v>
                  </c:pt>
                  <c:pt idx="5">
                    <c:v>4.072190668682555E-2</c:v>
                  </c:pt>
                  <c:pt idx="6">
                    <c:v>3.98185357525071E-2</c:v>
                  </c:pt>
                  <c:pt idx="7">
                    <c:v>8.3366028673807546E-2</c:v>
                  </c:pt>
                  <c:pt idx="8">
                    <c:v>3.9025497737815107E-2</c:v>
                  </c:pt>
                  <c:pt idx="9">
                    <c:v>7.9656102947872759E-2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(Raw)'!$AJ$500:$AJ$509</c:f>
              <c:numCache>
                <c:formatCode>General</c:formatCode>
                <c:ptCount val="10"/>
                <c:pt idx="0">
                  <c:v>0.87360000000000004</c:v>
                </c:pt>
                <c:pt idx="1">
                  <c:v>0.91319999999999979</c:v>
                </c:pt>
                <c:pt idx="2">
                  <c:v>0.9071999999999999</c:v>
                </c:pt>
                <c:pt idx="3">
                  <c:v>0.90240000000000009</c:v>
                </c:pt>
                <c:pt idx="4">
                  <c:v>0.88319999999999987</c:v>
                </c:pt>
                <c:pt idx="5">
                  <c:v>0.88080000000000014</c:v>
                </c:pt>
                <c:pt idx="6">
                  <c:v>0.88560000000000016</c:v>
                </c:pt>
                <c:pt idx="7">
                  <c:v>0.85800000000000021</c:v>
                </c:pt>
                <c:pt idx="8">
                  <c:v>0.88139999999999996</c:v>
                </c:pt>
                <c:pt idx="9">
                  <c:v>0.80640000000000023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703296"/>
        <c:axId val="83705216"/>
      </c:barChart>
      <c:catAx>
        <c:axId val="83703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05216"/>
        <c:crosses val="autoZero"/>
        <c:auto val="1"/>
        <c:lblAlgn val="ctr"/>
        <c:lblOffset val="100"/>
        <c:noMultiLvlLbl val="0"/>
      </c:catAx>
      <c:valAx>
        <c:axId val="837052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0329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(Raw)'!$AH$540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(Raw)'!$AI$541:$AI$550</c:f>
                <c:numCache>
                  <c:formatCode>General</c:formatCode>
                  <c:ptCount val="10"/>
                  <c:pt idx="0">
                    <c:v>1.2482724904948908E-2</c:v>
                  </c:pt>
                  <c:pt idx="1">
                    <c:v>2.7682171728008909E-2</c:v>
                  </c:pt>
                  <c:pt idx="2">
                    <c:v>1.8375040279225457E-2</c:v>
                  </c:pt>
                  <c:pt idx="3">
                    <c:v>1.6875394732225411E-2</c:v>
                  </c:pt>
                  <c:pt idx="4">
                    <c:v>2.4303508518643747E-2</c:v>
                  </c:pt>
                  <c:pt idx="5">
                    <c:v>3.2050084161150579E-2</c:v>
                  </c:pt>
                  <c:pt idx="6">
                    <c:v>2.8976351519271235E-2</c:v>
                  </c:pt>
                  <c:pt idx="7">
                    <c:v>3.6502739623212078E-2</c:v>
                  </c:pt>
                  <c:pt idx="8">
                    <c:v>6.7797764285448842E-2</c:v>
                  </c:pt>
                  <c:pt idx="9">
                    <c:v>5.3492350658270328E-2</c:v>
                  </c:pt>
                </c:numCache>
              </c:numRef>
            </c:plus>
            <c:minus>
              <c:numRef>
                <c:f>'90PPF (Raw)'!$AI$541:$AI$550</c:f>
                <c:numCache>
                  <c:formatCode>General</c:formatCode>
                  <c:ptCount val="10"/>
                  <c:pt idx="0">
                    <c:v>1.2482724904948908E-2</c:v>
                  </c:pt>
                  <c:pt idx="1">
                    <c:v>2.7682171728008909E-2</c:v>
                  </c:pt>
                  <c:pt idx="2">
                    <c:v>1.8375040279225457E-2</c:v>
                  </c:pt>
                  <c:pt idx="3">
                    <c:v>1.6875394732225411E-2</c:v>
                  </c:pt>
                  <c:pt idx="4">
                    <c:v>2.4303508518643747E-2</c:v>
                  </c:pt>
                  <c:pt idx="5">
                    <c:v>3.2050084161150579E-2</c:v>
                  </c:pt>
                  <c:pt idx="6">
                    <c:v>2.8976351519271235E-2</c:v>
                  </c:pt>
                  <c:pt idx="7">
                    <c:v>3.6502739623212078E-2</c:v>
                  </c:pt>
                  <c:pt idx="8">
                    <c:v>6.7797764285448842E-2</c:v>
                  </c:pt>
                  <c:pt idx="9">
                    <c:v>5.3492350658270328E-2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(Raw)'!$AH$541:$AH$550</c:f>
              <c:numCache>
                <c:formatCode>General</c:formatCode>
                <c:ptCount val="10"/>
                <c:pt idx="0">
                  <c:v>0.25514999999999999</c:v>
                </c:pt>
                <c:pt idx="1">
                  <c:v>0.21374999999999997</c:v>
                </c:pt>
                <c:pt idx="2">
                  <c:v>0.21780000000000005</c:v>
                </c:pt>
                <c:pt idx="3">
                  <c:v>0.23940000000000006</c:v>
                </c:pt>
                <c:pt idx="4">
                  <c:v>0.24885000000000002</c:v>
                </c:pt>
                <c:pt idx="5">
                  <c:v>0.24254999999999999</c:v>
                </c:pt>
                <c:pt idx="6">
                  <c:v>0.24705000000000008</c:v>
                </c:pt>
                <c:pt idx="7">
                  <c:v>0.26415</c:v>
                </c:pt>
                <c:pt idx="8">
                  <c:v>0.29969999999999997</c:v>
                </c:pt>
                <c:pt idx="9">
                  <c:v>0.29520000000000002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729792"/>
        <c:axId val="83748352"/>
      </c:barChart>
      <c:catAx>
        <c:axId val="8372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48352"/>
        <c:crosses val="autoZero"/>
        <c:auto val="1"/>
        <c:lblAlgn val="ctr"/>
        <c:lblOffset val="100"/>
        <c:noMultiLvlLbl val="0"/>
      </c:catAx>
      <c:valAx>
        <c:axId val="83748352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297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(Raw)'!$AJ$540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(Raw)'!$AK$541:$AK$550</c:f>
                <c:numCache>
                  <c:formatCode>General</c:formatCode>
                  <c:ptCount val="10"/>
                  <c:pt idx="0">
                    <c:v>1.4267648351206422E-2</c:v>
                  </c:pt>
                  <c:pt idx="1">
                    <c:v>2.8980029421364618E-2</c:v>
                  </c:pt>
                  <c:pt idx="2">
                    <c:v>2.6377023494341678E-2</c:v>
                  </c:pt>
                  <c:pt idx="3">
                    <c:v>1.9997105053640014E-2</c:v>
                  </c:pt>
                  <c:pt idx="4">
                    <c:v>2.1457424184453681E-2</c:v>
                  </c:pt>
                  <c:pt idx="5">
                    <c:v>4.7755379966967826E-2</c:v>
                  </c:pt>
                  <c:pt idx="6">
                    <c:v>3.2551618926511802E-2</c:v>
                  </c:pt>
                  <c:pt idx="7">
                    <c:v>6.085035570539981E-2</c:v>
                  </c:pt>
                  <c:pt idx="8">
                    <c:v>5.0565096137240959E-2</c:v>
                  </c:pt>
                  <c:pt idx="9">
                    <c:v>8.2945067427342381E-2</c:v>
                  </c:pt>
                </c:numCache>
              </c:numRef>
            </c:plus>
            <c:minus>
              <c:numRef>
                <c:f>'90PPF (Raw)'!$AK$541:$AK$550</c:f>
                <c:numCache>
                  <c:formatCode>General</c:formatCode>
                  <c:ptCount val="10"/>
                  <c:pt idx="0">
                    <c:v>1.4267648351206422E-2</c:v>
                  </c:pt>
                  <c:pt idx="1">
                    <c:v>2.8980029421364618E-2</c:v>
                  </c:pt>
                  <c:pt idx="2">
                    <c:v>2.6377023494341678E-2</c:v>
                  </c:pt>
                  <c:pt idx="3">
                    <c:v>1.9997105053640014E-2</c:v>
                  </c:pt>
                  <c:pt idx="4">
                    <c:v>2.1457424184453681E-2</c:v>
                  </c:pt>
                  <c:pt idx="5">
                    <c:v>4.7755379966967826E-2</c:v>
                  </c:pt>
                  <c:pt idx="6">
                    <c:v>3.2551618926511802E-2</c:v>
                  </c:pt>
                  <c:pt idx="7">
                    <c:v>6.085035570539981E-2</c:v>
                  </c:pt>
                  <c:pt idx="8">
                    <c:v>5.0565096137240959E-2</c:v>
                  </c:pt>
                  <c:pt idx="9">
                    <c:v>8.2945067427342381E-2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(Raw)'!$AJ$541:$AJ$550</c:f>
              <c:numCache>
                <c:formatCode>General</c:formatCode>
                <c:ptCount val="10"/>
                <c:pt idx="0">
                  <c:v>0.69074999999999998</c:v>
                </c:pt>
                <c:pt idx="1">
                  <c:v>0.73350000000000004</c:v>
                </c:pt>
                <c:pt idx="2">
                  <c:v>0.71324999999999994</c:v>
                </c:pt>
                <c:pt idx="3">
                  <c:v>0.70200000000000007</c:v>
                </c:pt>
                <c:pt idx="4">
                  <c:v>0.69300000000000006</c:v>
                </c:pt>
                <c:pt idx="5">
                  <c:v>0.69255000000000011</c:v>
                </c:pt>
                <c:pt idx="6">
                  <c:v>0.69435000000000002</c:v>
                </c:pt>
                <c:pt idx="7">
                  <c:v>0.68085000000000018</c:v>
                </c:pt>
                <c:pt idx="8">
                  <c:v>0.66374999999999995</c:v>
                </c:pt>
                <c:pt idx="9">
                  <c:v>0.64710000000000001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793408"/>
        <c:axId val="83795328"/>
      </c:barChart>
      <c:catAx>
        <c:axId val="83793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95328"/>
        <c:crosses val="autoZero"/>
        <c:auto val="1"/>
        <c:lblAlgn val="ctr"/>
        <c:lblOffset val="100"/>
        <c:noMultiLvlLbl val="0"/>
      </c:catAx>
      <c:valAx>
        <c:axId val="8379532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79340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(Raw)'!$AH$581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(Raw)'!$AI$582:$AI$591</c:f>
                <c:numCache>
                  <c:formatCode>General</c:formatCode>
                  <c:ptCount val="10"/>
                  <c:pt idx="0">
                    <c:v>1.3163346239103734E-2</c:v>
                  </c:pt>
                  <c:pt idx="1">
                    <c:v>1.1032368643892249E-2</c:v>
                  </c:pt>
                  <c:pt idx="2">
                    <c:v>1.052815773358083E-2</c:v>
                  </c:pt>
                  <c:pt idx="3">
                    <c:v>1.6257791654271016E-2</c:v>
                  </c:pt>
                  <c:pt idx="4">
                    <c:v>3.165188944223022E-2</c:v>
                  </c:pt>
                  <c:pt idx="5">
                    <c:v>4.2543197860651631E-2</c:v>
                  </c:pt>
                  <c:pt idx="6">
                    <c:v>5.4571319824321673E-2</c:v>
                  </c:pt>
                  <c:pt idx="7">
                    <c:v>5.6537737746337795E-2</c:v>
                  </c:pt>
                  <c:pt idx="8">
                    <c:v>8.1021049896405309E-2</c:v>
                  </c:pt>
                  <c:pt idx="9">
                    <c:v>9.6769000582233256E-2</c:v>
                  </c:pt>
                </c:numCache>
              </c:numRef>
            </c:plus>
            <c:minus>
              <c:numRef>
                <c:f>'90PPF (Raw)'!$AI$582:$AI$591</c:f>
                <c:numCache>
                  <c:formatCode>General</c:formatCode>
                  <c:ptCount val="10"/>
                  <c:pt idx="0">
                    <c:v>1.3163346239103734E-2</c:v>
                  </c:pt>
                  <c:pt idx="1">
                    <c:v>1.1032368643892249E-2</c:v>
                  </c:pt>
                  <c:pt idx="2">
                    <c:v>1.052815773358083E-2</c:v>
                  </c:pt>
                  <c:pt idx="3">
                    <c:v>1.6257791654271016E-2</c:v>
                  </c:pt>
                  <c:pt idx="4">
                    <c:v>3.165188944223022E-2</c:v>
                  </c:pt>
                  <c:pt idx="5">
                    <c:v>4.2543197860651631E-2</c:v>
                  </c:pt>
                  <c:pt idx="6">
                    <c:v>5.4571319824321673E-2</c:v>
                  </c:pt>
                  <c:pt idx="7">
                    <c:v>5.6537737746337795E-2</c:v>
                  </c:pt>
                  <c:pt idx="8">
                    <c:v>8.1021049896405309E-2</c:v>
                  </c:pt>
                  <c:pt idx="9">
                    <c:v>9.6769000582233256E-2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(Raw)'!$AH$582:$AH$591</c:f>
              <c:numCache>
                <c:formatCode>General</c:formatCode>
                <c:ptCount val="10"/>
                <c:pt idx="0">
                  <c:v>0.2487</c:v>
                </c:pt>
                <c:pt idx="1">
                  <c:v>0.21735000000000007</c:v>
                </c:pt>
                <c:pt idx="2">
                  <c:v>0.23400000000000004</c:v>
                </c:pt>
                <c:pt idx="3">
                  <c:v>0.24300000000000002</c:v>
                </c:pt>
                <c:pt idx="4">
                  <c:v>0.25650000000000001</c:v>
                </c:pt>
                <c:pt idx="5">
                  <c:v>0.27584999999999998</c:v>
                </c:pt>
                <c:pt idx="6">
                  <c:v>0.25965000000000005</c:v>
                </c:pt>
                <c:pt idx="7">
                  <c:v>0.26910000000000001</c:v>
                </c:pt>
                <c:pt idx="8">
                  <c:v>0.31409999999999999</c:v>
                </c:pt>
                <c:pt idx="9">
                  <c:v>0.35865000000000002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811712"/>
        <c:axId val="84583936"/>
      </c:barChart>
      <c:catAx>
        <c:axId val="83811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583936"/>
        <c:crosses val="autoZero"/>
        <c:auto val="1"/>
        <c:lblAlgn val="ctr"/>
        <c:lblOffset val="100"/>
        <c:noMultiLvlLbl val="0"/>
      </c:catAx>
      <c:valAx>
        <c:axId val="8458393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81171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(Raw)'!$AJ$581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(Raw)'!$AK$582:$AK$591</c:f>
                <c:numCache>
                  <c:formatCode>General</c:formatCode>
                  <c:ptCount val="10"/>
                  <c:pt idx="0">
                    <c:v>1.1429877744891155E-2</c:v>
                  </c:pt>
                  <c:pt idx="1">
                    <c:v>2.3079895557548968E-2</c:v>
                  </c:pt>
                  <c:pt idx="2">
                    <c:v>2.2805816432609795E-2</c:v>
                  </c:pt>
                  <c:pt idx="3">
                    <c:v>1.8719817812878656E-2</c:v>
                  </c:pt>
                  <c:pt idx="4">
                    <c:v>3.1648522040822399E-2</c:v>
                  </c:pt>
                  <c:pt idx="5">
                    <c:v>7.1100299799500305E-2</c:v>
                  </c:pt>
                  <c:pt idx="6">
                    <c:v>3.129973936330023E-2</c:v>
                  </c:pt>
                  <c:pt idx="7">
                    <c:v>7.5541048443875949E-2</c:v>
                  </c:pt>
                  <c:pt idx="8">
                    <c:v>8.5799889584029121E-2</c:v>
                  </c:pt>
                  <c:pt idx="9">
                    <c:v>8.3731572992446962E-2</c:v>
                  </c:pt>
                </c:numCache>
              </c:numRef>
            </c:plus>
            <c:minus>
              <c:numRef>
                <c:f>'90PPF (Raw)'!$AK$582:$AK$591</c:f>
                <c:numCache>
                  <c:formatCode>General</c:formatCode>
                  <c:ptCount val="10"/>
                  <c:pt idx="0">
                    <c:v>1.1429877744891155E-2</c:v>
                  </c:pt>
                  <c:pt idx="1">
                    <c:v>2.3079895557548968E-2</c:v>
                  </c:pt>
                  <c:pt idx="2">
                    <c:v>2.2805816432609795E-2</c:v>
                  </c:pt>
                  <c:pt idx="3">
                    <c:v>1.8719817812878656E-2</c:v>
                  </c:pt>
                  <c:pt idx="4">
                    <c:v>3.1648522040822399E-2</c:v>
                  </c:pt>
                  <c:pt idx="5">
                    <c:v>7.1100299799500305E-2</c:v>
                  </c:pt>
                  <c:pt idx="6">
                    <c:v>3.129973936330023E-2</c:v>
                  </c:pt>
                  <c:pt idx="7">
                    <c:v>7.5541048443875949E-2</c:v>
                  </c:pt>
                  <c:pt idx="8">
                    <c:v>8.5799889584029121E-2</c:v>
                  </c:pt>
                  <c:pt idx="9">
                    <c:v>8.3731572992446962E-2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(Raw)'!$AJ$582:$AJ$591</c:f>
              <c:numCache>
                <c:formatCode>General</c:formatCode>
                <c:ptCount val="10"/>
                <c:pt idx="0">
                  <c:v>0.51329999999999987</c:v>
                </c:pt>
                <c:pt idx="1">
                  <c:v>0.53144999999999998</c:v>
                </c:pt>
                <c:pt idx="2">
                  <c:v>0.51975000000000005</c:v>
                </c:pt>
                <c:pt idx="3">
                  <c:v>0.5121</c:v>
                </c:pt>
                <c:pt idx="4">
                  <c:v>0.48194999999999988</c:v>
                </c:pt>
                <c:pt idx="5">
                  <c:v>0.46710000000000013</c:v>
                </c:pt>
                <c:pt idx="6">
                  <c:v>0.50490000000000002</c:v>
                </c:pt>
                <c:pt idx="7">
                  <c:v>0.47115000000000001</c:v>
                </c:pt>
                <c:pt idx="8">
                  <c:v>0.4194</c:v>
                </c:pt>
                <c:pt idx="9">
                  <c:v>0.39915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826176"/>
        <c:axId val="83828096"/>
      </c:barChart>
      <c:catAx>
        <c:axId val="83826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828096"/>
        <c:crosses val="autoZero"/>
        <c:auto val="1"/>
        <c:lblAlgn val="ctr"/>
        <c:lblOffset val="100"/>
        <c:noMultiLvlLbl val="0"/>
      </c:catAx>
      <c:valAx>
        <c:axId val="838280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8261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(Raw)'!$AH$622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(Raw)'!$AI$623:$AI$632</c:f>
                <c:numCache>
                  <c:formatCode>General</c:formatCode>
                  <c:ptCount val="10"/>
                  <c:pt idx="0">
                    <c:v>6.8755860994191764E-3</c:v>
                  </c:pt>
                  <c:pt idx="1">
                    <c:v>2.4860876048416653E-2</c:v>
                  </c:pt>
                  <c:pt idx="2">
                    <c:v>1.6686269174005564E-2</c:v>
                  </c:pt>
                  <c:pt idx="3">
                    <c:v>3.1884495489682418E-2</c:v>
                  </c:pt>
                  <c:pt idx="4">
                    <c:v>2.4165220767392998E-2</c:v>
                  </c:pt>
                  <c:pt idx="5">
                    <c:v>2.1348980007682351E-2</c:v>
                  </c:pt>
                  <c:pt idx="6">
                    <c:v>2.2075468642578661E-2</c:v>
                  </c:pt>
                  <c:pt idx="7">
                    <c:v>2.699298154394137E-2</c:v>
                  </c:pt>
                  <c:pt idx="8">
                    <c:v>2.510168792814723E-2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(Raw)'!$AI$623:$AI$632</c:f>
                <c:numCache>
                  <c:formatCode>General</c:formatCode>
                  <c:ptCount val="10"/>
                  <c:pt idx="0">
                    <c:v>6.8755860994191764E-3</c:v>
                  </c:pt>
                  <c:pt idx="1">
                    <c:v>2.4860876048416653E-2</c:v>
                  </c:pt>
                  <c:pt idx="2">
                    <c:v>1.6686269174005564E-2</c:v>
                  </c:pt>
                  <c:pt idx="3">
                    <c:v>3.1884495489682418E-2</c:v>
                  </c:pt>
                  <c:pt idx="4">
                    <c:v>2.4165220767392998E-2</c:v>
                  </c:pt>
                  <c:pt idx="5">
                    <c:v>2.1348980007682351E-2</c:v>
                  </c:pt>
                  <c:pt idx="6">
                    <c:v>2.2075468642578661E-2</c:v>
                  </c:pt>
                  <c:pt idx="7">
                    <c:v>2.699298154394137E-2</c:v>
                  </c:pt>
                  <c:pt idx="8">
                    <c:v>2.510168792814723E-2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(Raw)'!$AH$623:$AH$632</c:f>
              <c:numCache>
                <c:formatCode>General</c:formatCode>
                <c:ptCount val="10"/>
                <c:pt idx="0">
                  <c:v>0.27029999999999998</c:v>
                </c:pt>
                <c:pt idx="1">
                  <c:v>0.24420000000000006</c:v>
                </c:pt>
                <c:pt idx="2">
                  <c:v>0.25470000000000004</c:v>
                </c:pt>
                <c:pt idx="3">
                  <c:v>0.23910000000000001</c:v>
                </c:pt>
                <c:pt idx="4">
                  <c:v>0.25619999999999993</c:v>
                </c:pt>
                <c:pt idx="5">
                  <c:v>0.26490000000000002</c:v>
                </c:pt>
                <c:pt idx="6">
                  <c:v>0.23879999999999998</c:v>
                </c:pt>
                <c:pt idx="7">
                  <c:v>0.23310000000000003</c:v>
                </c:pt>
                <c:pt idx="8">
                  <c:v>0.22890000000000005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3873152"/>
        <c:axId val="83875328"/>
      </c:barChart>
      <c:catAx>
        <c:axId val="83873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875328"/>
        <c:crosses val="autoZero"/>
        <c:auto val="1"/>
        <c:lblAlgn val="ctr"/>
        <c:lblOffset val="100"/>
        <c:noMultiLvlLbl val="0"/>
      </c:catAx>
      <c:valAx>
        <c:axId val="8387532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387315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(Raw)'!$AJ$622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(Raw)'!$AK$623:$AK$632</c:f>
                <c:numCache>
                  <c:formatCode>General</c:formatCode>
                  <c:ptCount val="10"/>
                  <c:pt idx="0">
                    <c:v>1.0133841169176932E-2</c:v>
                  </c:pt>
                  <c:pt idx="1">
                    <c:v>2.0239617221260831E-2</c:v>
                  </c:pt>
                  <c:pt idx="2">
                    <c:v>1.5886439102845581E-2</c:v>
                  </c:pt>
                  <c:pt idx="3">
                    <c:v>2.6484553591619556E-2</c:v>
                  </c:pt>
                  <c:pt idx="4">
                    <c:v>2.1404377319161914E-2</c:v>
                  </c:pt>
                  <c:pt idx="5">
                    <c:v>3.7871111056207739E-2</c:v>
                  </c:pt>
                  <c:pt idx="6">
                    <c:v>2.2064737287784495E-2</c:v>
                  </c:pt>
                  <c:pt idx="7">
                    <c:v>3.3666475594385688E-2</c:v>
                  </c:pt>
                  <c:pt idx="8">
                    <c:v>2.9152773633503829E-2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(Raw)'!$AK$623:$AK$632</c:f>
                <c:numCache>
                  <c:formatCode>General</c:formatCode>
                  <c:ptCount val="10"/>
                  <c:pt idx="0">
                    <c:v>1.0133841169176932E-2</c:v>
                  </c:pt>
                  <c:pt idx="1">
                    <c:v>2.0239617221260831E-2</c:v>
                  </c:pt>
                  <c:pt idx="2">
                    <c:v>1.5886439102845581E-2</c:v>
                  </c:pt>
                  <c:pt idx="3">
                    <c:v>2.6484553591619556E-2</c:v>
                  </c:pt>
                  <c:pt idx="4">
                    <c:v>2.1404377319161914E-2</c:v>
                  </c:pt>
                  <c:pt idx="5">
                    <c:v>3.7871111056207739E-2</c:v>
                  </c:pt>
                  <c:pt idx="6">
                    <c:v>2.2064737287784495E-2</c:v>
                  </c:pt>
                  <c:pt idx="7">
                    <c:v>3.3666475594385688E-2</c:v>
                  </c:pt>
                  <c:pt idx="8">
                    <c:v>2.9152773633503829E-2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(Raw)'!$AJ$623:$AJ$632</c:f>
              <c:numCache>
                <c:formatCode>General</c:formatCode>
                <c:ptCount val="10"/>
                <c:pt idx="0">
                  <c:v>0.29579999999999995</c:v>
                </c:pt>
                <c:pt idx="1">
                  <c:v>0.31379999999999997</c:v>
                </c:pt>
                <c:pt idx="2">
                  <c:v>0.31229999999999997</c:v>
                </c:pt>
                <c:pt idx="3">
                  <c:v>0.31920000000000004</c:v>
                </c:pt>
                <c:pt idx="4">
                  <c:v>0.31140000000000001</c:v>
                </c:pt>
                <c:pt idx="5">
                  <c:v>0.29429999999999995</c:v>
                </c:pt>
                <c:pt idx="6">
                  <c:v>0.32429999999999992</c:v>
                </c:pt>
                <c:pt idx="7">
                  <c:v>0.30419999999999997</c:v>
                </c:pt>
                <c:pt idx="8">
                  <c:v>0.3291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309504"/>
        <c:axId val="84311424"/>
      </c:barChart>
      <c:catAx>
        <c:axId val="8430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11424"/>
        <c:crosses val="autoZero"/>
        <c:auto val="1"/>
        <c:lblAlgn val="ctr"/>
        <c:lblOffset val="100"/>
        <c:noMultiLvlLbl val="0"/>
      </c:catAx>
      <c:valAx>
        <c:axId val="84311424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0950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(Raw)'!$AH$663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(Raw)'!$AI$664:$AI$673</c:f>
                <c:numCache>
                  <c:formatCode>General</c:formatCode>
                  <c:ptCount val="10"/>
                  <c:pt idx="0">
                    <c:v>1.056857307502319E-2</c:v>
                  </c:pt>
                  <c:pt idx="1">
                    <c:v>1.2445671409855934E-2</c:v>
                  </c:pt>
                  <c:pt idx="2">
                    <c:v>7.7561520573569236E-3</c:v>
                  </c:pt>
                  <c:pt idx="3">
                    <c:v>2.0453799029442964E-2</c:v>
                  </c:pt>
                  <c:pt idx="4">
                    <c:v>8.3218166032992674E-3</c:v>
                  </c:pt>
                  <c:pt idx="5">
                    <c:v>1.5630940975816958E-2</c:v>
                  </c:pt>
                  <c:pt idx="6">
                    <c:v>1.5262958256407643E-2</c:v>
                  </c:pt>
                  <c:pt idx="7">
                    <c:v>2.2523671758256557E-2</c:v>
                  </c:pt>
                  <c:pt idx="8">
                    <c:v>8.485281374238568E-3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(Raw)'!$AI$664:$AI$673</c:f>
                <c:numCache>
                  <c:formatCode>General</c:formatCode>
                  <c:ptCount val="10"/>
                  <c:pt idx="0">
                    <c:v>1.056857307502319E-2</c:v>
                  </c:pt>
                  <c:pt idx="1">
                    <c:v>1.2445671409855934E-2</c:v>
                  </c:pt>
                  <c:pt idx="2">
                    <c:v>7.7561520573569236E-3</c:v>
                  </c:pt>
                  <c:pt idx="3">
                    <c:v>2.0453799029442964E-2</c:v>
                  </c:pt>
                  <c:pt idx="4">
                    <c:v>8.3218166032992674E-3</c:v>
                  </c:pt>
                  <c:pt idx="5">
                    <c:v>1.5630940975816958E-2</c:v>
                  </c:pt>
                  <c:pt idx="6">
                    <c:v>1.5262958256407643E-2</c:v>
                  </c:pt>
                  <c:pt idx="7">
                    <c:v>2.2523671758256557E-2</c:v>
                  </c:pt>
                  <c:pt idx="8">
                    <c:v>8.485281374238568E-3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(Raw)'!$AH$664:$AH$673</c:f>
              <c:numCache>
                <c:formatCode>General</c:formatCode>
                <c:ptCount val="10"/>
                <c:pt idx="0">
                  <c:v>0.2697</c:v>
                </c:pt>
                <c:pt idx="1">
                  <c:v>0.24149999999999999</c:v>
                </c:pt>
                <c:pt idx="2">
                  <c:v>0.23850000000000007</c:v>
                </c:pt>
                <c:pt idx="3">
                  <c:v>0.25440000000000007</c:v>
                </c:pt>
                <c:pt idx="4">
                  <c:v>0.23010000000000005</c:v>
                </c:pt>
                <c:pt idx="5">
                  <c:v>0.24930000000000013</c:v>
                </c:pt>
                <c:pt idx="6">
                  <c:v>0.24269999999999997</c:v>
                </c:pt>
                <c:pt idx="7">
                  <c:v>0.26550000000000001</c:v>
                </c:pt>
                <c:pt idx="8">
                  <c:v>0.22800000000000004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323712"/>
        <c:axId val="84354560"/>
      </c:barChart>
      <c:catAx>
        <c:axId val="84323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54560"/>
        <c:crosses val="autoZero"/>
        <c:auto val="1"/>
        <c:lblAlgn val="ctr"/>
        <c:lblOffset val="100"/>
        <c:noMultiLvlLbl val="0"/>
      </c:catAx>
      <c:valAx>
        <c:axId val="84354560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2371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(Raw)'!$AJ$663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(Raw)'!$AK$664:$AK$673</c:f>
                <c:numCache>
                  <c:formatCode>General</c:formatCode>
                  <c:ptCount val="10"/>
                  <c:pt idx="0">
                    <c:v>1.1417438186250104E-2</c:v>
                  </c:pt>
                  <c:pt idx="1">
                    <c:v>1.1857043210017017E-2</c:v>
                  </c:pt>
                  <c:pt idx="2">
                    <c:v>1.1080566202519671E-2</c:v>
                  </c:pt>
                  <c:pt idx="3">
                    <c:v>2.2303882126094549E-2</c:v>
                  </c:pt>
                  <c:pt idx="4">
                    <c:v>2.091184504432583E-2</c:v>
                  </c:pt>
                  <c:pt idx="5">
                    <c:v>2.7085828495047568E-2</c:v>
                  </c:pt>
                  <c:pt idx="6">
                    <c:v>2.8682655679732605E-2</c:v>
                  </c:pt>
                  <c:pt idx="7">
                    <c:v>4.2520088131809318E-2</c:v>
                  </c:pt>
                  <c:pt idx="8">
                    <c:v>1.664932431061393E-2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(Raw)'!$AK$664:$AK$673</c:f>
                <c:numCache>
                  <c:formatCode>General</c:formatCode>
                  <c:ptCount val="10"/>
                  <c:pt idx="0">
                    <c:v>1.1417438186250104E-2</c:v>
                  </c:pt>
                  <c:pt idx="1">
                    <c:v>1.1857043210017017E-2</c:v>
                  </c:pt>
                  <c:pt idx="2">
                    <c:v>1.1080566202519671E-2</c:v>
                  </c:pt>
                  <c:pt idx="3">
                    <c:v>2.2303882126094549E-2</c:v>
                  </c:pt>
                  <c:pt idx="4">
                    <c:v>2.091184504432583E-2</c:v>
                  </c:pt>
                  <c:pt idx="5">
                    <c:v>2.7085828495047568E-2</c:v>
                  </c:pt>
                  <c:pt idx="6">
                    <c:v>2.8682655679732605E-2</c:v>
                  </c:pt>
                  <c:pt idx="7">
                    <c:v>4.2520088131809318E-2</c:v>
                  </c:pt>
                  <c:pt idx="8">
                    <c:v>1.664932431061393E-2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(Raw)'!$AJ$664:$AJ$673</c:f>
              <c:numCache>
                <c:formatCode>General</c:formatCode>
                <c:ptCount val="10"/>
                <c:pt idx="0">
                  <c:v>0.20040000000000005</c:v>
                </c:pt>
                <c:pt idx="1">
                  <c:v>0.22020000000000003</c:v>
                </c:pt>
                <c:pt idx="2">
                  <c:v>0.22470000000000004</c:v>
                </c:pt>
                <c:pt idx="3">
                  <c:v>0.20129999999999998</c:v>
                </c:pt>
                <c:pt idx="4">
                  <c:v>0.23160000000000003</c:v>
                </c:pt>
                <c:pt idx="5">
                  <c:v>0.21720000000000006</c:v>
                </c:pt>
                <c:pt idx="6">
                  <c:v>0.23220000000000002</c:v>
                </c:pt>
                <c:pt idx="7">
                  <c:v>0.19619999999999999</c:v>
                </c:pt>
                <c:pt idx="8">
                  <c:v>0.23879999999999998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387328"/>
        <c:axId val="84389248"/>
      </c:barChart>
      <c:catAx>
        <c:axId val="84387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89248"/>
        <c:crosses val="autoZero"/>
        <c:auto val="1"/>
        <c:lblAlgn val="ctr"/>
        <c:lblOffset val="100"/>
        <c:noMultiLvlLbl val="0"/>
      </c:catAx>
      <c:valAx>
        <c:axId val="8438924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3873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(Raw)'!$AH$704</c:f>
              <c:strCache>
                <c:ptCount val="1"/>
                <c:pt idx="0">
                  <c:v>Avg Fiber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(Raw)'!$AI$705:$AI$714</c:f>
                <c:numCache>
                  <c:formatCode>General</c:formatCode>
                  <c:ptCount val="10"/>
                  <c:pt idx="0">
                    <c:v>7.9503392843854291E-3</c:v>
                  </c:pt>
                  <c:pt idx="1">
                    <c:v>7.8331280301576975E-3</c:v>
                  </c:pt>
                  <c:pt idx="2">
                    <c:v>1.6465594112381247E-2</c:v>
                  </c:pt>
                  <c:pt idx="3">
                    <c:v>1.2552521239722478E-2</c:v>
                  </c:pt>
                  <c:pt idx="4">
                    <c:v>1.6927943264256732E-2</c:v>
                  </c:pt>
                  <c:pt idx="5">
                    <c:v>2.0977431481927124E-2</c:v>
                  </c:pt>
                  <c:pt idx="6">
                    <c:v>2.9119535855178739E-2</c:v>
                  </c:pt>
                  <c:pt idx="7">
                    <c:v>9.1545372702053623E-2</c:v>
                  </c:pt>
                  <c:pt idx="8">
                    <c:v>5.13000461680315E-2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(Raw)'!$AI$705:$AI$714</c:f>
                <c:numCache>
                  <c:formatCode>General</c:formatCode>
                  <c:ptCount val="10"/>
                  <c:pt idx="0">
                    <c:v>7.9503392843854291E-3</c:v>
                  </c:pt>
                  <c:pt idx="1">
                    <c:v>7.8331280301576975E-3</c:v>
                  </c:pt>
                  <c:pt idx="2">
                    <c:v>1.6465594112381247E-2</c:v>
                  </c:pt>
                  <c:pt idx="3">
                    <c:v>1.2552521239722478E-2</c:v>
                  </c:pt>
                  <c:pt idx="4">
                    <c:v>1.6927943264256732E-2</c:v>
                  </c:pt>
                  <c:pt idx="5">
                    <c:v>2.0977431481927124E-2</c:v>
                  </c:pt>
                  <c:pt idx="6">
                    <c:v>2.9119535855178739E-2</c:v>
                  </c:pt>
                  <c:pt idx="7">
                    <c:v>9.1545372702053623E-2</c:v>
                  </c:pt>
                  <c:pt idx="8">
                    <c:v>5.13000461680315E-2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(Raw)'!$AH$705:$AH$714</c:f>
              <c:numCache>
                <c:formatCode>General</c:formatCode>
                <c:ptCount val="10"/>
                <c:pt idx="0">
                  <c:v>0.25805</c:v>
                </c:pt>
                <c:pt idx="1">
                  <c:v>0.2671</c:v>
                </c:pt>
                <c:pt idx="2">
                  <c:v>0.26180000000000003</c:v>
                </c:pt>
                <c:pt idx="3">
                  <c:v>0.27324999999999999</c:v>
                </c:pt>
                <c:pt idx="4">
                  <c:v>0.24164999999999998</c:v>
                </c:pt>
                <c:pt idx="5">
                  <c:v>0.25149999999999995</c:v>
                </c:pt>
                <c:pt idx="6">
                  <c:v>0.2225</c:v>
                </c:pt>
                <c:pt idx="7">
                  <c:v>0.33434999999999998</c:v>
                </c:pt>
                <c:pt idx="8">
                  <c:v>0.33269999999999994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409728"/>
        <c:axId val="84420096"/>
      </c:barChart>
      <c:catAx>
        <c:axId val="84409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420096"/>
        <c:crosses val="autoZero"/>
        <c:auto val="1"/>
        <c:lblAlgn val="ctr"/>
        <c:lblOffset val="100"/>
        <c:noMultiLvlLbl val="0"/>
      </c:catAx>
      <c:valAx>
        <c:axId val="84420096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Fiber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40972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'90PPF (Raw)'!$AJ$704</c:f>
              <c:strCache>
                <c:ptCount val="1"/>
                <c:pt idx="0">
                  <c:v>Avg Pore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'90PPF (Raw)'!$AK$705:$AK$714</c:f>
                <c:numCache>
                  <c:formatCode>General</c:formatCode>
                  <c:ptCount val="10"/>
                  <c:pt idx="0">
                    <c:v>1.0457306687569931E-2</c:v>
                  </c:pt>
                  <c:pt idx="1">
                    <c:v>9.7624414547742497E-3</c:v>
                  </c:pt>
                  <c:pt idx="2">
                    <c:v>8.8333995363292089E-3</c:v>
                  </c:pt>
                  <c:pt idx="3">
                    <c:v>2.1280767200257969E-2</c:v>
                  </c:pt>
                  <c:pt idx="4">
                    <c:v>1.7799763452006026E-2</c:v>
                  </c:pt>
                  <c:pt idx="5">
                    <c:v>1.7632505867229843E-2</c:v>
                  </c:pt>
                  <c:pt idx="6">
                    <c:v>3.2095908904735036E-2</c:v>
                  </c:pt>
                  <c:pt idx="7">
                    <c:v>2.6593430134448426E-2</c:v>
                  </c:pt>
                  <c:pt idx="8">
                    <c:v>1.5465666558712029E-2</c:v>
                  </c:pt>
                  <c:pt idx="9">
                    <c:v>0</c:v>
                  </c:pt>
                </c:numCache>
              </c:numRef>
            </c:plus>
            <c:minus>
              <c:numRef>
                <c:f>'90PPF (Raw)'!$AK$705:$AK$714</c:f>
                <c:numCache>
                  <c:formatCode>General</c:formatCode>
                  <c:ptCount val="10"/>
                  <c:pt idx="0">
                    <c:v>1.0457306687569931E-2</c:v>
                  </c:pt>
                  <c:pt idx="1">
                    <c:v>9.7624414547742497E-3</c:v>
                  </c:pt>
                  <c:pt idx="2">
                    <c:v>8.8333995363292089E-3</c:v>
                  </c:pt>
                  <c:pt idx="3">
                    <c:v>2.1280767200257969E-2</c:v>
                  </c:pt>
                  <c:pt idx="4">
                    <c:v>1.7799763452006026E-2</c:v>
                  </c:pt>
                  <c:pt idx="5">
                    <c:v>1.7632505867229843E-2</c:v>
                  </c:pt>
                  <c:pt idx="6">
                    <c:v>3.2095908904735036E-2</c:v>
                  </c:pt>
                  <c:pt idx="7">
                    <c:v>2.6593430134448426E-2</c:v>
                  </c:pt>
                  <c:pt idx="8">
                    <c:v>1.5465666558712029E-2</c:v>
                  </c:pt>
                  <c:pt idx="9">
                    <c:v>0</c:v>
                  </c:pt>
                </c:numCache>
              </c:numRef>
            </c:minus>
            <c:spPr>
              <a:ln>
                <a:solidFill>
                  <a:schemeClr val="tx1"/>
                </a:solidFill>
              </a:ln>
            </c:spPr>
          </c:errBars>
          <c:cat>
            <c:numRef>
              <c:f>'85PPF (Raw)'!$AG$500:$AG$509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'90PPF (Raw)'!$AJ$705:$AJ$714</c:f>
              <c:numCache>
                <c:formatCode>General</c:formatCode>
                <c:ptCount val="10"/>
                <c:pt idx="0">
                  <c:v>0.11874999999999999</c:v>
                </c:pt>
                <c:pt idx="1">
                  <c:v>0.1086</c:v>
                </c:pt>
                <c:pt idx="2">
                  <c:v>0.11334999999999999</c:v>
                </c:pt>
                <c:pt idx="3">
                  <c:v>9.8550000000000013E-2</c:v>
                </c:pt>
                <c:pt idx="4">
                  <c:v>0.12909999999999999</c:v>
                </c:pt>
                <c:pt idx="5">
                  <c:v>0.10880000000000001</c:v>
                </c:pt>
                <c:pt idx="6">
                  <c:v>0.14460000000000001</c:v>
                </c:pt>
                <c:pt idx="7">
                  <c:v>0.1085</c:v>
                </c:pt>
                <c:pt idx="8">
                  <c:v>7.1849999999999997E-2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84469248"/>
        <c:axId val="84471168"/>
      </c:barChart>
      <c:catAx>
        <c:axId val="8446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b="0"/>
                </a:pPr>
                <a:r>
                  <a:rPr lang="en-US"/>
                  <a:t>Layer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471168"/>
        <c:crosses val="autoZero"/>
        <c:auto val="1"/>
        <c:lblAlgn val="ctr"/>
        <c:lblOffset val="100"/>
        <c:noMultiLvlLbl val="0"/>
      </c:catAx>
      <c:valAx>
        <c:axId val="84471168"/>
        <c:scaling>
          <c:orientation val="minMax"/>
          <c:max val="0.9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/>
                  <a:t>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2700">
            <a:solidFill>
              <a:schemeClr val="tx1"/>
            </a:solidFill>
          </a:ln>
        </c:spPr>
        <c:crossAx val="8446924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solidFill>
            <a:schemeClr val="tx1"/>
          </a:solidFill>
          <a:latin typeface="Arial" pitchFamily="34" charset="0"/>
          <a:cs typeface="Arial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90:10 PPF:DEF, P = 2.5 bar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0"/>
                  <c:pt idx="0">
                    <c:v>1.9655363983740758E-2</c:v>
                  </c:pt>
                  <c:pt idx="1">
                    <c:v>2.0297783130184675E-2</c:v>
                  </c:pt>
                  <c:pt idx="2">
                    <c:v>5.5075705472861069E-3</c:v>
                  </c:pt>
                  <c:pt idx="3">
                    <c:v>8.0208062770106437E-3</c:v>
                  </c:pt>
                  <c:pt idx="4">
                    <c:v>2.1283796653792687E-2</c:v>
                  </c:pt>
                  <c:pt idx="5">
                    <c:v>1.0392304845413272E-2</c:v>
                  </c:pt>
                  <c:pt idx="6">
                    <c:v>3.8552993831002705E-2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0"/>
                  <c:pt idx="0">
                    <c:v>1.9655363983740758E-2</c:v>
                  </c:pt>
                  <c:pt idx="1">
                    <c:v>2.0297783130184675E-2</c:v>
                  </c:pt>
                  <c:pt idx="2">
                    <c:v>5.5075705472861069E-3</c:v>
                  </c:pt>
                  <c:pt idx="3">
                    <c:v>8.0208062770106437E-3</c:v>
                  </c:pt>
                  <c:pt idx="4">
                    <c:v>2.1283796653792687E-2</c:v>
                  </c:pt>
                  <c:pt idx="5">
                    <c:v>1.0392304845413272E-2</c:v>
                  </c:pt>
                  <c:pt idx="6">
                    <c:v>3.8552993831002705E-2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</c:numCache>
              </c:numRef>
            </c:minus>
          </c:errBars>
          <c:xVal>
            <c:numRef>
              <c:f>#REF!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5"/>
                <c:pt idx="0">
                  <c:v>0.2283333333333333</c:v>
                </c:pt>
                <c:pt idx="1">
                  <c:v>0.154</c:v>
                </c:pt>
                <c:pt idx="2">
                  <c:v>0.13333333333333333</c:v>
                </c:pt>
                <c:pt idx="3">
                  <c:v>0.11866666666666666</c:v>
                </c:pt>
                <c:pt idx="4">
                  <c:v>0.10099999999999999</c:v>
                </c:pt>
              </c:numCache>
            </c:numRef>
          </c:yVal>
          <c:smooth val="0"/>
        </c:ser>
        <c:ser>
          <c:idx val="1"/>
          <c:order val="1"/>
          <c:tx>
            <c:v>90:10 PPF:DEF, P = 3 bar</c:v>
          </c:tx>
          <c:spPr>
            <a:ln w="28575">
              <a:solidFill>
                <a:schemeClr val="accent2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10"/>
                  <c:pt idx="0">
                    <c:v>5.5075705472861069E-3</c:v>
                  </c:pt>
                  <c:pt idx="1">
                    <c:v>7.5055534994651419E-3</c:v>
                  </c:pt>
                  <c:pt idx="2">
                    <c:v>9.1651513899116757E-3</c:v>
                  </c:pt>
                  <c:pt idx="3">
                    <c:v>5.7735026918962634E-4</c:v>
                  </c:pt>
                  <c:pt idx="4">
                    <c:v>2.233830790368882E-2</c:v>
                  </c:pt>
                  <c:pt idx="5">
                    <c:v>5.131601439446889E-3</c:v>
                  </c:pt>
                  <c:pt idx="6">
                    <c:v>1.7387735140993149E-2</c:v>
                  </c:pt>
                  <c:pt idx="7">
                    <c:v>1.446835627614061E-2</c:v>
                  </c:pt>
                  <c:pt idx="8">
                    <c:v>3.1390019645316139E-2</c:v>
                  </c:pt>
                  <c:pt idx="9">
                    <c:v>2.3671361036774658E-2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10"/>
                  <c:pt idx="0">
                    <c:v>5.5075705472861069E-3</c:v>
                  </c:pt>
                  <c:pt idx="1">
                    <c:v>7.5055534994651419E-3</c:v>
                  </c:pt>
                  <c:pt idx="2">
                    <c:v>9.1651513899116757E-3</c:v>
                  </c:pt>
                  <c:pt idx="3">
                    <c:v>5.7735026918962634E-4</c:v>
                  </c:pt>
                  <c:pt idx="4">
                    <c:v>2.233830790368882E-2</c:v>
                  </c:pt>
                  <c:pt idx="5">
                    <c:v>5.131601439446889E-3</c:v>
                  </c:pt>
                  <c:pt idx="6">
                    <c:v>1.7387735140993149E-2</c:v>
                  </c:pt>
                  <c:pt idx="7">
                    <c:v>1.446835627614061E-2</c:v>
                  </c:pt>
                  <c:pt idx="8">
                    <c:v>3.1390019645316139E-2</c:v>
                  </c:pt>
                  <c:pt idx="9">
                    <c:v>2.3671361036774658E-2</c:v>
                  </c:pt>
                </c:numCache>
              </c:numRef>
            </c:minus>
          </c:errBars>
          <c:xVal>
            <c:numRef>
              <c:f>#REF!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5"/>
                <c:pt idx="0">
                  <c:v>0.24966666666666668</c:v>
                </c:pt>
                <c:pt idx="1">
                  <c:v>0.16333333333333333</c:v>
                </c:pt>
                <c:pt idx="2">
                  <c:v>0.14400000000000002</c:v>
                </c:pt>
                <c:pt idx="3">
                  <c:v>0.13066666666666668</c:v>
                </c:pt>
                <c:pt idx="4">
                  <c:v>0.11299999999999999</c:v>
                </c:pt>
              </c:numCache>
            </c:numRef>
          </c:yVal>
          <c:smooth val="0"/>
        </c:ser>
        <c:ser>
          <c:idx val="2"/>
          <c:order val="2"/>
          <c:tx>
            <c:v>90:10 PPF:DEF, P = 3.5 bar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5"/>
                  <c:pt idx="0">
                    <c:v>1.4742229591664E-2</c:v>
                  </c:pt>
                  <c:pt idx="1">
                    <c:v>1.0016652800877808E-2</c:v>
                  </c:pt>
                  <c:pt idx="2">
                    <c:v>2.0231987873991351E-2</c:v>
                  </c:pt>
                  <c:pt idx="3">
                    <c:v>6.5064070986477034E-3</c:v>
                  </c:pt>
                  <c:pt idx="4">
                    <c:v>8.3864970836060905E-3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5"/>
                  <c:pt idx="0">
                    <c:v>1.4742229591664E-2</c:v>
                  </c:pt>
                  <c:pt idx="1">
                    <c:v>1.0016652800877808E-2</c:v>
                  </c:pt>
                  <c:pt idx="2">
                    <c:v>2.0231987873991351E-2</c:v>
                  </c:pt>
                  <c:pt idx="3">
                    <c:v>6.5064070986477034E-3</c:v>
                  </c:pt>
                  <c:pt idx="4">
                    <c:v>8.3864970836060905E-3</c:v>
                  </c:pt>
                </c:numCache>
              </c:numRef>
            </c:minus>
          </c:errBars>
          <c:xVal>
            <c:numRef>
              <c:f>#REF!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5"/>
                <c:pt idx="0">
                  <c:v>0.29433333333333334</c:v>
                </c:pt>
                <c:pt idx="1">
                  <c:v>0.21266666666666667</c:v>
                </c:pt>
                <c:pt idx="2">
                  <c:v>0.18366666666666664</c:v>
                </c:pt>
                <c:pt idx="3">
                  <c:v>0.17166666666666663</c:v>
                </c:pt>
                <c:pt idx="4">
                  <c:v>0.15833333333333333</c:v>
                </c:pt>
              </c:numCache>
            </c:numRef>
          </c:yVal>
          <c:smooth val="0"/>
        </c:ser>
        <c:ser>
          <c:idx val="3"/>
          <c:order val="3"/>
          <c:tx>
            <c:v>90:10 PPF:DEF, P = 4 bar</c:v>
          </c:tx>
          <c:spPr>
            <a:ln w="28575">
              <a:solidFill>
                <a:schemeClr val="accent4">
                  <a:lumMod val="75000"/>
                </a:schemeClr>
              </a:solidFill>
            </a:ln>
          </c:spPr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#REF!</c:f>
                <c:numCache>
                  <c:formatCode>General</c:formatCode>
                  <c:ptCount val="5"/>
                  <c:pt idx="0">
                    <c:v>1.0000000000000009E-3</c:v>
                  </c:pt>
                  <c:pt idx="1">
                    <c:v>5.1316014394468881E-3</c:v>
                  </c:pt>
                  <c:pt idx="2">
                    <c:v>1.1547005383792527E-3</c:v>
                  </c:pt>
                  <c:pt idx="3">
                    <c:v>4.1633319989322582E-3</c:v>
                  </c:pt>
                  <c:pt idx="4">
                    <c:v>7.5498344352707561E-3</c:v>
                  </c:pt>
                </c:numCache>
              </c:numRef>
            </c:plus>
            <c:minus>
              <c:numRef>
                <c:f>#REF!</c:f>
                <c:numCache>
                  <c:formatCode>General</c:formatCode>
                  <c:ptCount val="5"/>
                  <c:pt idx="0">
                    <c:v>1.0000000000000009E-3</c:v>
                  </c:pt>
                  <c:pt idx="1">
                    <c:v>5.1316014394468881E-3</c:v>
                  </c:pt>
                  <c:pt idx="2">
                    <c:v>1.1547005383792527E-3</c:v>
                  </c:pt>
                  <c:pt idx="3">
                    <c:v>4.1633319989322582E-3</c:v>
                  </c:pt>
                  <c:pt idx="4">
                    <c:v>7.5498344352707561E-3</c:v>
                  </c:pt>
                </c:numCache>
              </c:numRef>
            </c:minus>
          </c:errBars>
          <c:xVal>
            <c:numRef>
              <c:f>#REF!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#REF!</c:f>
              <c:numCache>
                <c:formatCode>General</c:formatCode>
                <c:ptCount val="5"/>
                <c:pt idx="0">
                  <c:v>0.38199999999999995</c:v>
                </c:pt>
                <c:pt idx="1">
                  <c:v>0.24566666666666667</c:v>
                </c:pt>
                <c:pt idx="2">
                  <c:v>0.22566666666666668</c:v>
                </c:pt>
                <c:pt idx="3">
                  <c:v>0.20633333333333334</c:v>
                </c:pt>
                <c:pt idx="4">
                  <c:v>0.19099999999999998</c:v>
                </c:pt>
              </c:numCache>
            </c:numRef>
          </c:yVal>
          <c:smooth val="0"/>
        </c:ser>
        <c:ser>
          <c:idx val="4"/>
          <c:order val="4"/>
          <c:tx>
            <c:v>85:15 PPF:DEF, P = 2.5 bar</c:v>
          </c:tx>
          <c:spPr>
            <a:ln>
              <a:solidFill>
                <a:schemeClr val="accent1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'[1]85-15 ImageJ'!$M$3:$M$7</c:f>
                <c:numCache>
                  <c:formatCode>General</c:formatCode>
                  <c:ptCount val="5"/>
                  <c:pt idx="0">
                    <c:v>1.6165807537309534E-2</c:v>
                  </c:pt>
                  <c:pt idx="1">
                    <c:v>1.2767145334803692E-2</c:v>
                  </c:pt>
                  <c:pt idx="2">
                    <c:v>4.9328828623162518E-3</c:v>
                  </c:pt>
                  <c:pt idx="3">
                    <c:v>6.1101009266077916E-3</c:v>
                  </c:pt>
                  <c:pt idx="4">
                    <c:v>6.5064070986477181E-3</c:v>
                  </c:pt>
                </c:numCache>
              </c:numRef>
            </c:plus>
            <c:minus>
              <c:numRef>
                <c:f>'[1]85-15 ImageJ'!$M$3:$M$7</c:f>
                <c:numCache>
                  <c:formatCode>General</c:formatCode>
                  <c:ptCount val="5"/>
                  <c:pt idx="0">
                    <c:v>1.6165807537309534E-2</c:v>
                  </c:pt>
                  <c:pt idx="1">
                    <c:v>1.2767145334803692E-2</c:v>
                  </c:pt>
                  <c:pt idx="2">
                    <c:v>4.9328828623162518E-3</c:v>
                  </c:pt>
                  <c:pt idx="3">
                    <c:v>6.1101009266077916E-3</c:v>
                  </c:pt>
                  <c:pt idx="4">
                    <c:v>6.5064070986477181E-3</c:v>
                  </c:pt>
                </c:numCache>
              </c:numRef>
            </c:minus>
          </c:errBars>
          <c:xVal>
            <c:numRef>
              <c:f>'[1]85-15 ImageJ'!$B$3:$B$7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'[1]85-15 ImageJ'!$L$3:$L$7</c:f>
              <c:numCache>
                <c:formatCode>General</c:formatCode>
                <c:ptCount val="5"/>
                <c:pt idx="0">
                  <c:v>0.6253333333333333</c:v>
                </c:pt>
                <c:pt idx="1">
                  <c:v>0.47700000000000004</c:v>
                </c:pt>
                <c:pt idx="2">
                  <c:v>0.42533333333333334</c:v>
                </c:pt>
                <c:pt idx="3">
                  <c:v>0.39733333333333337</c:v>
                </c:pt>
                <c:pt idx="4">
                  <c:v>0.37233333333333335</c:v>
                </c:pt>
              </c:numCache>
            </c:numRef>
          </c:yVal>
          <c:smooth val="0"/>
        </c:ser>
        <c:ser>
          <c:idx val="5"/>
          <c:order val="5"/>
          <c:tx>
            <c:v>85:15 PPF:DEF, P = 3 bar</c:v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square"/>
            <c:size val="7"/>
            <c:spPr>
              <a:solidFill>
                <a:schemeClr val="accent2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'[1]85-15 ImageJ'!$M$13:$M$17</c:f>
                <c:numCache>
                  <c:formatCode>General</c:formatCode>
                  <c:ptCount val="5"/>
                  <c:pt idx="0">
                    <c:v>3.134219732777737E-2</c:v>
                  </c:pt>
                  <c:pt idx="1">
                    <c:v>1.9295940851208358E-2</c:v>
                  </c:pt>
                  <c:pt idx="2">
                    <c:v>7.2111025509279851E-3</c:v>
                  </c:pt>
                  <c:pt idx="3">
                    <c:v>2.1455380055672147E-2</c:v>
                  </c:pt>
                  <c:pt idx="4">
                    <c:v>1.0148891565092228E-2</c:v>
                  </c:pt>
                </c:numCache>
              </c:numRef>
            </c:plus>
            <c:minus>
              <c:numRef>
                <c:f>'[1]85-15 ImageJ'!$M$13:$M$17</c:f>
                <c:numCache>
                  <c:formatCode>General</c:formatCode>
                  <c:ptCount val="5"/>
                  <c:pt idx="0">
                    <c:v>3.134219732777737E-2</c:v>
                  </c:pt>
                  <c:pt idx="1">
                    <c:v>1.9295940851208358E-2</c:v>
                  </c:pt>
                  <c:pt idx="2">
                    <c:v>7.2111025509279851E-3</c:v>
                  </c:pt>
                  <c:pt idx="3">
                    <c:v>2.1455380055672147E-2</c:v>
                  </c:pt>
                  <c:pt idx="4">
                    <c:v>1.0148891565092228E-2</c:v>
                  </c:pt>
                </c:numCache>
              </c:numRef>
            </c:minus>
          </c:errBars>
          <c:xVal>
            <c:numRef>
              <c:f>'[1]85-15 ImageJ'!$B$13:$B$17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'[1]85-15 ImageJ'!$L$13:$L$17</c:f>
              <c:numCache>
                <c:formatCode>General</c:formatCode>
                <c:ptCount val="5"/>
                <c:pt idx="0">
                  <c:v>0.7626666666666666</c:v>
                </c:pt>
                <c:pt idx="1">
                  <c:v>0.57466666666666666</c:v>
                </c:pt>
                <c:pt idx="2">
                  <c:v>0.52700000000000002</c:v>
                </c:pt>
                <c:pt idx="3">
                  <c:v>0.51333333333333331</c:v>
                </c:pt>
                <c:pt idx="4">
                  <c:v>0.49</c:v>
                </c:pt>
              </c:numCache>
            </c:numRef>
          </c:yVal>
          <c:smooth val="0"/>
        </c:ser>
        <c:ser>
          <c:idx val="6"/>
          <c:order val="6"/>
          <c:tx>
            <c:v>85:15 PPF:DEF, P = 3.5 bar</c:v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'[1]85-15 ImageJ'!$M$23:$M$27</c:f>
                <c:numCache>
                  <c:formatCode>General</c:formatCode>
                  <c:ptCount val="5"/>
                  <c:pt idx="0">
                    <c:v>5.1738927962093166E-2</c:v>
                  </c:pt>
                  <c:pt idx="1">
                    <c:v>4.138437708443448E-2</c:v>
                  </c:pt>
                  <c:pt idx="2">
                    <c:v>3.585619425798936E-2</c:v>
                  </c:pt>
                  <c:pt idx="3">
                    <c:v>2.5871477215909697E-2</c:v>
                  </c:pt>
                  <c:pt idx="4">
                    <c:v>3.9736632972611041E-2</c:v>
                  </c:pt>
                </c:numCache>
              </c:numRef>
            </c:plus>
            <c:minus>
              <c:numRef>
                <c:f>'[1]85-15 ImageJ'!$M$23:$M$27</c:f>
                <c:numCache>
                  <c:formatCode>General</c:formatCode>
                  <c:ptCount val="5"/>
                  <c:pt idx="0">
                    <c:v>5.1738927962093166E-2</c:v>
                  </c:pt>
                  <c:pt idx="1">
                    <c:v>4.138437708443448E-2</c:v>
                  </c:pt>
                  <c:pt idx="2">
                    <c:v>3.585619425798936E-2</c:v>
                  </c:pt>
                  <c:pt idx="3">
                    <c:v>2.5871477215909697E-2</c:v>
                  </c:pt>
                  <c:pt idx="4">
                    <c:v>3.9736632972611041E-2</c:v>
                  </c:pt>
                </c:numCache>
              </c:numRef>
            </c:minus>
          </c:errBars>
          <c:xVal>
            <c:numRef>
              <c:f>'[1]85-15 ImageJ'!$B$23:$B$27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'[1]85-15 ImageJ'!$L$23:$L$27</c:f>
              <c:numCache>
                <c:formatCode>General</c:formatCode>
                <c:ptCount val="5"/>
                <c:pt idx="0">
                  <c:v>0.91075000000000006</c:v>
                </c:pt>
                <c:pt idx="1">
                  <c:v>0.69700000000000006</c:v>
                </c:pt>
                <c:pt idx="2">
                  <c:v>0.63050000000000006</c:v>
                </c:pt>
                <c:pt idx="3">
                  <c:v>0.59099999999999997</c:v>
                </c:pt>
                <c:pt idx="4">
                  <c:v>0.55249999999999999</c:v>
                </c:pt>
              </c:numCache>
            </c:numRef>
          </c:yVal>
          <c:smooth val="0"/>
        </c:ser>
        <c:ser>
          <c:idx val="7"/>
          <c:order val="7"/>
          <c:tx>
            <c:v>85:15 PPF:DEF, P = 4 bar</c:v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4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'[1]85-15 ImageJ'!$M$28:$M$32</c:f>
                <c:numCache>
                  <c:formatCode>General</c:formatCode>
                  <c:ptCount val="5"/>
                  <c:pt idx="0">
                    <c:v>4.1012193308819792E-2</c:v>
                  </c:pt>
                  <c:pt idx="1">
                    <c:v>4.5961940777125551E-2</c:v>
                  </c:pt>
                  <c:pt idx="2">
                    <c:v>5.2325901807804484E-2</c:v>
                  </c:pt>
                  <c:pt idx="3">
                    <c:v>0.10394469683442299</c:v>
                  </c:pt>
                  <c:pt idx="4">
                    <c:v>0.14919953083036158</c:v>
                  </c:pt>
                </c:numCache>
              </c:numRef>
            </c:plus>
            <c:minus>
              <c:numRef>
                <c:f>'[1]85-15 ImageJ'!$M$28:$M$32</c:f>
                <c:numCache>
                  <c:formatCode>General</c:formatCode>
                  <c:ptCount val="5"/>
                  <c:pt idx="0">
                    <c:v>4.1012193308819792E-2</c:v>
                  </c:pt>
                  <c:pt idx="1">
                    <c:v>4.5961940777125551E-2</c:v>
                  </c:pt>
                  <c:pt idx="2">
                    <c:v>5.2325901807804484E-2</c:v>
                  </c:pt>
                  <c:pt idx="3">
                    <c:v>0.10394469683442299</c:v>
                  </c:pt>
                  <c:pt idx="4">
                    <c:v>0.14919953083036158</c:v>
                  </c:pt>
                </c:numCache>
              </c:numRef>
            </c:minus>
          </c:errBars>
          <c:xVal>
            <c:numRef>
              <c:f>'[1]85-15 ImageJ'!$B$28:$B$32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'[1]85-15 ImageJ'!$L$28:$L$32</c:f>
              <c:numCache>
                <c:formatCode>General</c:formatCode>
                <c:ptCount val="5"/>
                <c:pt idx="0">
                  <c:v>1.0329999999999999</c:v>
                </c:pt>
                <c:pt idx="1">
                  <c:v>0.80649999999999999</c:v>
                </c:pt>
                <c:pt idx="2">
                  <c:v>0.70199999999999996</c:v>
                </c:pt>
                <c:pt idx="3">
                  <c:v>0.62149999999999994</c:v>
                </c:pt>
                <c:pt idx="4">
                  <c:v>0.55149999999999999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9776"/>
        <c:axId val="82512512"/>
      </c:scatterChart>
      <c:valAx>
        <c:axId val="82699776"/>
        <c:scaling>
          <c:orientation val="minMax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2512512"/>
        <c:crosses val="autoZero"/>
        <c:crossBetween val="midCat"/>
        <c:majorUnit val="1"/>
      </c:valAx>
      <c:valAx>
        <c:axId val="82512512"/>
        <c:scaling>
          <c:orientation val="minMax"/>
          <c:max val="1.1000000000000001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Fiber width (mm)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82699776"/>
        <c:crosses val="autoZero"/>
        <c:crossBetween val="midCat"/>
        <c:majorUnit val="0.1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90:10 PPF:DEF, P = 2.5 bar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Viscosity'!$K$132:$K$146</c:f>
                <c:numCache>
                  <c:formatCode>General</c:formatCode>
                  <c:ptCount val="15"/>
                  <c:pt idx="0">
                    <c:v>0.88704661486601466</c:v>
                  </c:pt>
                  <c:pt idx="3">
                    <c:v>2.7942687418757619</c:v>
                  </c:pt>
                  <c:pt idx="6">
                    <c:v>0.91915491126263282</c:v>
                  </c:pt>
                  <c:pt idx="9">
                    <c:v>1.5649272618537238</c:v>
                  </c:pt>
                  <c:pt idx="12">
                    <c:v>7.1185013388321385</c:v>
                  </c:pt>
                </c:numCache>
              </c:numRef>
            </c:plus>
            <c:minus>
              <c:numRef>
                <c:f>'Speed Tuning and Viscosity'!$K$132:$K$146</c:f>
                <c:numCache>
                  <c:formatCode>General</c:formatCode>
                  <c:ptCount val="15"/>
                  <c:pt idx="0">
                    <c:v>0.88704661486601466</c:v>
                  </c:pt>
                  <c:pt idx="3">
                    <c:v>2.7942687418757619</c:v>
                  </c:pt>
                  <c:pt idx="6">
                    <c:v>0.91915491126263282</c:v>
                  </c:pt>
                  <c:pt idx="9">
                    <c:v>1.5649272618537238</c:v>
                  </c:pt>
                  <c:pt idx="12">
                    <c:v>7.1185013388321385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Viscosity'!$J$3:$J$7</c:f>
              <c:numCache>
                <c:formatCode>0.00</c:formatCode>
                <c:ptCount val="5"/>
                <c:pt idx="0">
                  <c:v>5.4819572531330989</c:v>
                </c:pt>
                <c:pt idx="1">
                  <c:v>9.6410164431003071</c:v>
                </c:pt>
                <c:pt idx="2">
                  <c:v>10.717797467089072</c:v>
                </c:pt>
                <c:pt idx="3">
                  <c:v>11.597883528871618</c:v>
                </c:pt>
                <c:pt idx="4">
                  <c:v>14.008819353774564</c:v>
                </c:pt>
              </c:numCache>
            </c:numRef>
          </c:yVal>
          <c:smooth val="0"/>
        </c:ser>
        <c:ser>
          <c:idx val="1"/>
          <c:order val="1"/>
          <c:tx>
            <c:v>90:10 PPF:DEF, P = 3 bar</c:v>
          </c:tx>
          <c:spPr>
            <a:ln w="28575">
              <a:solidFill>
                <a:schemeClr val="accent2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Viscosity'!$K$147:$K$161</c:f>
                <c:numCache>
                  <c:formatCode>General</c:formatCode>
                  <c:ptCount val="15"/>
                  <c:pt idx="0">
                    <c:v>0.27144754384719083</c:v>
                  </c:pt>
                  <c:pt idx="3">
                    <c:v>1.0530220069604308</c:v>
                  </c:pt>
                  <c:pt idx="6">
                    <c:v>1.530482506912078</c:v>
                  </c:pt>
                  <c:pt idx="9">
                    <c:v>0.11339452552294892</c:v>
                  </c:pt>
                  <c:pt idx="12">
                    <c:v>7.2752877980493711</c:v>
                  </c:pt>
                </c:numCache>
              </c:numRef>
            </c:plus>
            <c:minus>
              <c:numRef>
                <c:f>'Speed Tuning and Viscosity'!$K$147:$K$161</c:f>
                <c:numCache>
                  <c:formatCode>General</c:formatCode>
                  <c:ptCount val="15"/>
                  <c:pt idx="0">
                    <c:v>0.27144754384719083</c:v>
                  </c:pt>
                  <c:pt idx="3">
                    <c:v>1.0530220069604308</c:v>
                  </c:pt>
                  <c:pt idx="6">
                    <c:v>1.530482506912078</c:v>
                  </c:pt>
                  <c:pt idx="9">
                    <c:v>0.11339452552294892</c:v>
                  </c:pt>
                  <c:pt idx="12">
                    <c:v>7.2752877980493711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Viscosity'!$J$13:$J$17</c:f>
              <c:numCache>
                <c:formatCode>0.00</c:formatCode>
                <c:ptCount val="5"/>
                <c:pt idx="0">
                  <c:v>6.1271487908119422</c:v>
                </c:pt>
                <c:pt idx="1">
                  <c:v>11.453016572409135</c:v>
                </c:pt>
                <c:pt idx="2">
                  <c:v>12.279008769126836</c:v>
                </c:pt>
                <c:pt idx="3">
                  <c:v>12.782384567420904</c:v>
                </c:pt>
                <c:pt idx="4">
                  <c:v>14.955215316583967</c:v>
                </c:pt>
              </c:numCache>
            </c:numRef>
          </c:yVal>
          <c:smooth val="0"/>
        </c:ser>
        <c:ser>
          <c:idx val="2"/>
          <c:order val="2"/>
          <c:tx>
            <c:v>90:10 PPF:DEF, P = 3.5 bar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Viscosity'!$K$162:$K$176</c:f>
                <c:numCache>
                  <c:formatCode>General</c:formatCode>
                  <c:ptCount val="15"/>
                  <c:pt idx="0">
                    <c:v>0.53600984359600756</c:v>
                  </c:pt>
                  <c:pt idx="3">
                    <c:v>0.79511677957929161</c:v>
                  </c:pt>
                  <c:pt idx="6">
                    <c:v>1.930123656998004</c:v>
                  </c:pt>
                  <c:pt idx="9">
                    <c:v>0.70812558600400699</c:v>
                  </c:pt>
                  <c:pt idx="12">
                    <c:v>0.96980834248421588</c:v>
                  </c:pt>
                </c:numCache>
              </c:numRef>
            </c:plus>
            <c:minus>
              <c:numRef>
                <c:f>'Speed Tuning and Viscosity'!$K$162:$K$176</c:f>
                <c:numCache>
                  <c:formatCode>General</c:formatCode>
                  <c:ptCount val="15"/>
                  <c:pt idx="0">
                    <c:v>0.53600984359600756</c:v>
                  </c:pt>
                  <c:pt idx="3">
                    <c:v>0.79511677957929161</c:v>
                  </c:pt>
                  <c:pt idx="6">
                    <c:v>1.930123656998004</c:v>
                  </c:pt>
                  <c:pt idx="9">
                    <c:v>0.70812558600400699</c:v>
                  </c:pt>
                  <c:pt idx="12">
                    <c:v>0.96980834248421588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Viscosity'!$J$23:$J$27</c:f>
              <c:numCache>
                <c:formatCode>0.00</c:formatCode>
                <c:ptCount val="5"/>
                <c:pt idx="0">
                  <c:v>5.5180999161039894</c:v>
                </c:pt>
                <c:pt idx="1">
                  <c:v>8.4558952948324091</c:v>
                </c:pt>
                <c:pt idx="2">
                  <c:v>9.4474915113086055</c:v>
                </c:pt>
                <c:pt idx="3">
                  <c:v>9.2695459229758139</c:v>
                </c:pt>
                <c:pt idx="4">
                  <c:v>9.5344084332126418</c:v>
                </c:pt>
              </c:numCache>
            </c:numRef>
          </c:yVal>
          <c:smooth val="0"/>
        </c:ser>
        <c:ser>
          <c:idx val="3"/>
          <c:order val="3"/>
          <c:tx>
            <c:v>90:10 PPF:DEF, P = 4 bar</c:v>
          </c:tx>
          <c:spPr>
            <a:ln w="28575">
              <a:solidFill>
                <a:schemeClr val="accent4">
                  <a:lumMod val="75000"/>
                </a:schemeClr>
              </a:solidFill>
            </a:ln>
          </c:spPr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Viscosity'!$K$177:$K$191</c:f>
                <c:numCache>
                  <c:formatCode>General</c:formatCode>
                  <c:ptCount val="15"/>
                  <c:pt idx="0">
                    <c:v>2.0600709538487073E-2</c:v>
                  </c:pt>
                  <c:pt idx="3">
                    <c:v>0.32189153900671363</c:v>
                  </c:pt>
                  <c:pt idx="6">
                    <c:v>7.6583462335350488E-2</c:v>
                  </c:pt>
                  <c:pt idx="9">
                    <c:v>0.30721181668493874</c:v>
                  </c:pt>
                  <c:pt idx="12">
                    <c:v>0.61716223870712439</c:v>
                  </c:pt>
                </c:numCache>
              </c:numRef>
            </c:plus>
            <c:minus>
              <c:numRef>
                <c:f>'Speed Tuning and Viscosity'!$K$177:$K$191</c:f>
                <c:numCache>
                  <c:formatCode>General</c:formatCode>
                  <c:ptCount val="15"/>
                  <c:pt idx="0">
                    <c:v>2.0600709538487073E-2</c:v>
                  </c:pt>
                  <c:pt idx="3">
                    <c:v>0.32189153900671363</c:v>
                  </c:pt>
                  <c:pt idx="6">
                    <c:v>7.6583462335350488E-2</c:v>
                  </c:pt>
                  <c:pt idx="9">
                    <c:v>0.30721181668493874</c:v>
                  </c:pt>
                  <c:pt idx="12">
                    <c:v>0.61716223870712439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Viscosity'!$J$28:$J$32</c:f>
              <c:numCache>
                <c:formatCode>0.00</c:formatCode>
                <c:ptCount val="5"/>
                <c:pt idx="0">
                  <c:v>3.9346714820957942</c:v>
                </c:pt>
                <c:pt idx="1">
                  <c:v>7.6108423156404257</c:v>
                </c:pt>
                <c:pt idx="2">
                  <c:v>7.5163867181000503</c:v>
                </c:pt>
                <c:pt idx="3">
                  <c:v>7.7065209994606771</c:v>
                </c:pt>
                <c:pt idx="4">
                  <c:v>7.8693429641915884</c:v>
                </c:pt>
              </c:numCache>
            </c:numRef>
          </c:yVal>
          <c:smooth val="0"/>
        </c:ser>
        <c:ser>
          <c:idx val="4"/>
          <c:order val="4"/>
          <c:tx>
            <c:v>85:15 PPF:DEF, P = 2.5 bar</c:v>
          </c:tx>
          <c:spPr>
            <a:ln>
              <a:solidFill>
                <a:schemeClr val="accent1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Viscosity'!$K$77:$K$91</c:f>
                <c:numCache>
                  <c:formatCode>General</c:formatCode>
                  <c:ptCount val="15"/>
                  <c:pt idx="0">
                    <c:v>3.8200825580145814E-2</c:v>
                  </c:pt>
                  <c:pt idx="3">
                    <c:v>5.3160197791440565E-2</c:v>
                  </c:pt>
                  <c:pt idx="6">
                    <c:v>2.420263790239284E-2</c:v>
                  </c:pt>
                  <c:pt idx="9">
                    <c:v>3.1604427488506927E-2</c:v>
                  </c:pt>
                  <c:pt idx="12">
                    <c:v>3.5979943006052985E-2</c:v>
                  </c:pt>
                </c:numCache>
              </c:numRef>
            </c:plus>
            <c:minus>
              <c:numRef>
                <c:f>'Speed Tuning and Viscosity'!$K$77:$K$91</c:f>
                <c:numCache>
                  <c:formatCode>General</c:formatCode>
                  <c:ptCount val="15"/>
                  <c:pt idx="0">
                    <c:v>3.8200825580145814E-2</c:v>
                  </c:pt>
                  <c:pt idx="3">
                    <c:v>5.3160197791440565E-2</c:v>
                  </c:pt>
                  <c:pt idx="6">
                    <c:v>2.420263790239284E-2</c:v>
                  </c:pt>
                  <c:pt idx="9">
                    <c:v>3.1604427488506927E-2</c:v>
                  </c:pt>
                  <c:pt idx="12">
                    <c:v>3.5979943006052985E-2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Viscosity'!$U$3:$U$7</c:f>
              <c:numCache>
                <c:formatCode>0.00</c:formatCode>
                <c:ptCount val="5"/>
                <c:pt idx="0">
                  <c:v>0.73088848480565249</c:v>
                </c:pt>
                <c:pt idx="1">
                  <c:v>1.0049107848431051</c:v>
                </c:pt>
                <c:pt idx="2">
                  <c:v>1.0532323254575988</c:v>
                </c:pt>
                <c:pt idx="3">
                  <c:v>1.0344898364059281</c:v>
                </c:pt>
                <c:pt idx="4">
                  <c:v>1.0308143263671385</c:v>
                </c:pt>
              </c:numCache>
            </c:numRef>
          </c:yVal>
          <c:smooth val="0"/>
        </c:ser>
        <c:ser>
          <c:idx val="5"/>
          <c:order val="5"/>
          <c:tx>
            <c:v>85:15 PPF:DEF, P = 3 bar</c:v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square"/>
            <c:size val="7"/>
            <c:spPr>
              <a:solidFill>
                <a:schemeClr val="accent2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Viscosity'!$K$92:$K$106</c:f>
                <c:numCache>
                  <c:formatCode>General</c:formatCode>
                  <c:ptCount val="15"/>
                  <c:pt idx="0">
                    <c:v>5.5409070871338409E-2</c:v>
                  </c:pt>
                  <c:pt idx="3">
                    <c:v>6.3662545663058873E-2</c:v>
                  </c:pt>
                  <c:pt idx="6">
                    <c:v>2.5297506040167589E-2</c:v>
                  </c:pt>
                  <c:pt idx="9">
                    <c:v>6.7058571584115961E-2</c:v>
                  </c:pt>
                  <c:pt idx="12">
                    <c:v>3.3269985454948255E-2</c:v>
                  </c:pt>
                </c:numCache>
              </c:numRef>
            </c:plus>
            <c:minus>
              <c:numRef>
                <c:f>'Speed Tuning and Viscosity'!$K$92:$K$106</c:f>
                <c:numCache>
                  <c:formatCode>General</c:formatCode>
                  <c:ptCount val="15"/>
                  <c:pt idx="0">
                    <c:v>5.5409070871338409E-2</c:v>
                  </c:pt>
                  <c:pt idx="3">
                    <c:v>6.3662545663058873E-2</c:v>
                  </c:pt>
                  <c:pt idx="6">
                    <c:v>2.5297506040167589E-2</c:v>
                  </c:pt>
                  <c:pt idx="9">
                    <c:v>6.7058571584115961E-2</c:v>
                  </c:pt>
                  <c:pt idx="12">
                    <c:v>3.3269985454948255E-2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Viscosity'!$U$13:$U$17</c:f>
              <c:numCache>
                <c:formatCode>0.00</c:formatCode>
                <c:ptCount val="5"/>
                <c:pt idx="0">
                  <c:v>0.65661382410094393</c:v>
                </c:pt>
                <c:pt idx="1">
                  <c:v>0.92520405219456481</c:v>
                </c:pt>
                <c:pt idx="2">
                  <c:v>0.91678408029631098</c:v>
                </c:pt>
                <c:pt idx="3">
                  <c:v>0.82821400833537118</c:v>
                </c:pt>
                <c:pt idx="4">
                  <c:v>0.79534837308396766</c:v>
                </c:pt>
              </c:numCache>
            </c:numRef>
          </c:yVal>
          <c:smooth val="0"/>
        </c:ser>
        <c:ser>
          <c:idx val="6"/>
          <c:order val="6"/>
          <c:tx>
            <c:v>85:15 PPF:DEF, P = 3.5 bar</c:v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Viscosity'!$K$107:$K$121</c:f>
                <c:numCache>
                  <c:formatCode>General</c:formatCode>
                  <c:ptCount val="15"/>
                  <c:pt idx="0">
                    <c:v>7.6351270647042863E-2</c:v>
                  </c:pt>
                  <c:pt idx="3">
                    <c:v>0.10214054664679348</c:v>
                  </c:pt>
                  <c:pt idx="6">
                    <c:v>9.9921203535636396E-2</c:v>
                  </c:pt>
                  <c:pt idx="9">
                    <c:v>7.7152738993425826E-2</c:v>
                  </c:pt>
                  <c:pt idx="12">
                    <c:v>0.13634606905213728</c:v>
                  </c:pt>
                </c:numCache>
              </c:numRef>
            </c:plus>
            <c:minus>
              <c:numRef>
                <c:f>'Speed Tuning and Viscosity'!$K$107:$K$121</c:f>
                <c:numCache>
                  <c:formatCode>General</c:formatCode>
                  <c:ptCount val="15"/>
                  <c:pt idx="0">
                    <c:v>7.6351270647042863E-2</c:v>
                  </c:pt>
                  <c:pt idx="3">
                    <c:v>0.10214054664679348</c:v>
                  </c:pt>
                  <c:pt idx="6">
                    <c:v>9.9921203535636396E-2</c:v>
                  </c:pt>
                  <c:pt idx="9">
                    <c:v>7.7152738993425826E-2</c:v>
                  </c:pt>
                  <c:pt idx="12">
                    <c:v>0.13634606905213728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Viscosity'!$U$23:$U$27</c:f>
              <c:numCache>
                <c:formatCode>0.00</c:formatCode>
                <c:ptCount val="5"/>
                <c:pt idx="0">
                  <c:v>0.57632850194927021</c:v>
                </c:pt>
                <c:pt idx="1">
                  <c:v>0.78721414391933242</c:v>
                </c:pt>
                <c:pt idx="2">
                  <c:v>0.80169101605749293</c:v>
                </c:pt>
                <c:pt idx="3">
                  <c:v>0.78208768470762002</c:v>
                </c:pt>
                <c:pt idx="4">
                  <c:v>0.78302187924757294</c:v>
                </c:pt>
              </c:numCache>
            </c:numRef>
          </c:yVal>
          <c:smooth val="0"/>
        </c:ser>
        <c:ser>
          <c:idx val="7"/>
          <c:order val="7"/>
          <c:tx>
            <c:v>85:15 PPF:DEF, P = 4 bar</c:v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4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Viscosity'!$K$122:$K$131</c:f>
                <c:numCache>
                  <c:formatCode>General</c:formatCode>
                  <c:ptCount val="10"/>
                  <c:pt idx="0">
                    <c:v>4.2791948010484623E-2</c:v>
                  </c:pt>
                  <c:pt idx="2">
                    <c:v>8.0751774312105465E-2</c:v>
                  </c:pt>
                  <c:pt idx="4">
                    <c:v>0.11643823312608159</c:v>
                  </c:pt>
                  <c:pt idx="6">
                    <c:v>0.29224015810635745</c:v>
                  </c:pt>
                  <c:pt idx="8">
                    <c:v>0.55023437803419184</c:v>
                  </c:pt>
                </c:numCache>
              </c:numRef>
            </c:plus>
            <c:minus>
              <c:numRef>
                <c:f>'Speed Tuning and Viscosity'!$K$122:$K$131</c:f>
                <c:numCache>
                  <c:formatCode>General</c:formatCode>
                  <c:ptCount val="10"/>
                  <c:pt idx="0">
                    <c:v>4.2791948010484623E-2</c:v>
                  </c:pt>
                  <c:pt idx="2">
                    <c:v>8.0751774312105465E-2</c:v>
                  </c:pt>
                  <c:pt idx="4">
                    <c:v>0.11643823312608159</c:v>
                  </c:pt>
                  <c:pt idx="6">
                    <c:v>0.29224015810635745</c:v>
                  </c:pt>
                  <c:pt idx="8">
                    <c:v>0.55023437803419184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Viscosity'!$U$28:$U$32</c:f>
              <c:numCache>
                <c:formatCode>0.00</c:formatCode>
                <c:ptCount val="5"/>
                <c:pt idx="0">
                  <c:v>0.5380647737474068</c:v>
                </c:pt>
                <c:pt idx="1">
                  <c:v>0.70618168036082696</c:v>
                </c:pt>
                <c:pt idx="2">
                  <c:v>0.77672935738257864</c:v>
                </c:pt>
                <c:pt idx="3">
                  <c:v>0.8494051480062671</c:v>
                </c:pt>
                <c:pt idx="4">
                  <c:v>0.94387432832298035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82400"/>
        <c:axId val="106996864"/>
      </c:scatterChart>
      <c:valAx>
        <c:axId val="106982400"/>
        <c:scaling>
          <c:orientation val="minMax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6996864"/>
        <c:crossesAt val="0.1"/>
        <c:crossBetween val="midCat"/>
        <c:majorUnit val="1"/>
      </c:valAx>
      <c:valAx>
        <c:axId val="106996864"/>
        <c:scaling>
          <c:logBase val="10"/>
          <c:orientation val="minMax"/>
          <c:min val="0.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10698240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90:10 PPF:DEF, P = 2.5 bar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Viscosity'!$H$132:$H$146</c:f>
                <c:numCache>
                  <c:formatCode>General</c:formatCode>
                  <c:ptCount val="15"/>
                  <c:pt idx="0">
                    <c:v>1.4915867073583506</c:v>
                  </c:pt>
                  <c:pt idx="3">
                    <c:v>4.6986190379616186</c:v>
                  </c:pt>
                  <c:pt idx="6">
                    <c:v>1.5455774529386797</c:v>
                  </c:pt>
                  <c:pt idx="9">
                    <c:v>2.6314566367138674</c:v>
                  </c:pt>
                  <c:pt idx="12">
                    <c:v>11.969903041587592</c:v>
                  </c:pt>
                </c:numCache>
              </c:numRef>
            </c:plus>
            <c:minus>
              <c:numRef>
                <c:f>'Speed Tuning and Viscosity'!$H$132:$H$146</c:f>
                <c:numCache>
                  <c:formatCode>General</c:formatCode>
                  <c:ptCount val="15"/>
                  <c:pt idx="0">
                    <c:v>1.4915867073583506</c:v>
                  </c:pt>
                  <c:pt idx="3">
                    <c:v>4.6986190379616186</c:v>
                  </c:pt>
                  <c:pt idx="6">
                    <c:v>1.5455774529386797</c:v>
                  </c:pt>
                  <c:pt idx="9">
                    <c:v>2.6314566367138674</c:v>
                  </c:pt>
                  <c:pt idx="12">
                    <c:v>11.969903041587592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Viscosity'!$I$3:$I$7</c:f>
              <c:numCache>
                <c:formatCode>0.00</c:formatCode>
                <c:ptCount val="5"/>
                <c:pt idx="0">
                  <c:v>9.2180212764975593</c:v>
                </c:pt>
                <c:pt idx="1">
                  <c:v>16.211562877249548</c:v>
                </c:pt>
                <c:pt idx="2">
                  <c:v>18.022191806102359</c:v>
                </c:pt>
                <c:pt idx="3">
                  <c:v>19.50207420358436</c:v>
                </c:pt>
                <c:pt idx="4">
                  <c:v>23.556111238901234</c:v>
                </c:pt>
              </c:numCache>
            </c:numRef>
          </c:yVal>
          <c:smooth val="0"/>
        </c:ser>
        <c:ser>
          <c:idx val="1"/>
          <c:order val="1"/>
          <c:tx>
            <c:v>90:10 PPF:DEF, P = 3 bar</c:v>
          </c:tx>
          <c:spPr>
            <a:ln w="28575">
              <a:solidFill>
                <a:schemeClr val="accent2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Viscosity'!$H$147:$H$161</c:f>
                <c:numCache>
                  <c:formatCode>General</c:formatCode>
                  <c:ptCount val="15"/>
                  <c:pt idx="0">
                    <c:v>0.40988681592629855</c:v>
                  </c:pt>
                  <c:pt idx="3">
                    <c:v>1.5900672056782641</c:v>
                  </c:pt>
                  <c:pt idx="6">
                    <c:v>2.3110343630231629</c:v>
                  </c:pt>
                  <c:pt idx="9">
                    <c:v>0.17122616160505563</c:v>
                  </c:pt>
                  <c:pt idx="12">
                    <c:v>10.985712039334659</c:v>
                  </c:pt>
                </c:numCache>
              </c:numRef>
            </c:plus>
            <c:minus>
              <c:numRef>
                <c:f>'Speed Tuning and Viscosity'!$H$147:$H$161</c:f>
                <c:numCache>
                  <c:formatCode>General</c:formatCode>
                  <c:ptCount val="15"/>
                  <c:pt idx="0">
                    <c:v>0.40988681592629855</c:v>
                  </c:pt>
                  <c:pt idx="3">
                    <c:v>1.5900672056782641</c:v>
                  </c:pt>
                  <c:pt idx="6">
                    <c:v>2.3110343630231629</c:v>
                  </c:pt>
                  <c:pt idx="9">
                    <c:v>0.17122616160505563</c:v>
                  </c:pt>
                  <c:pt idx="12">
                    <c:v>10.985712039334659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Viscosity'!$I$13:$I$17</c:f>
              <c:numCache>
                <c:formatCode>0.00</c:formatCode>
                <c:ptCount val="5"/>
                <c:pt idx="0">
                  <c:v>9.2520178041705439</c:v>
                </c:pt>
                <c:pt idx="1">
                  <c:v>17.294098259583443</c:v>
                </c:pt>
                <c:pt idx="2">
                  <c:v>18.541349594755513</c:v>
                </c:pt>
                <c:pt idx="3">
                  <c:v>19.301448950427943</c:v>
                </c:pt>
                <c:pt idx="4">
                  <c:v>22.582431584120751</c:v>
                </c:pt>
              </c:numCache>
            </c:numRef>
          </c:yVal>
          <c:smooth val="0"/>
        </c:ser>
        <c:ser>
          <c:idx val="2"/>
          <c:order val="2"/>
          <c:tx>
            <c:v>90:10 PPF:DEF, P = 3.5 bar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Viscosity'!$H$162:$H$176</c:f>
                <c:numCache>
                  <c:formatCode>General</c:formatCode>
                  <c:ptCount val="15"/>
                  <c:pt idx="0">
                    <c:v>0.75441216551162293</c:v>
                  </c:pt>
                  <c:pt idx="3">
                    <c:v>1.1190946932854209</c:v>
                  </c:pt>
                  <c:pt idx="6">
                    <c:v>2.7165709458099863</c:v>
                  </c:pt>
                  <c:pt idx="9">
                    <c:v>0.99665810838002378</c:v>
                  </c:pt>
                  <c:pt idx="12">
                    <c:v>1.364965999274055</c:v>
                  </c:pt>
                </c:numCache>
              </c:numRef>
            </c:plus>
            <c:minus>
              <c:numRef>
                <c:f>'Speed Tuning and Viscosity'!$H$162:$H$176</c:f>
                <c:numCache>
                  <c:formatCode>General</c:formatCode>
                  <c:ptCount val="15"/>
                  <c:pt idx="0">
                    <c:v>0.75441216551162293</c:v>
                  </c:pt>
                  <c:pt idx="3">
                    <c:v>1.1190946932854209</c:v>
                  </c:pt>
                  <c:pt idx="6">
                    <c:v>2.7165709458099863</c:v>
                  </c:pt>
                  <c:pt idx="9">
                    <c:v>0.99665810838002378</c:v>
                  </c:pt>
                  <c:pt idx="12">
                    <c:v>1.364965999274055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Viscosity'!$I$23:$I$27</c:f>
              <c:numCache>
                <c:formatCode>0.00</c:formatCode>
                <c:ptCount val="5"/>
                <c:pt idx="0">
                  <c:v>7.7665023449739463</c:v>
                </c:pt>
                <c:pt idx="1">
                  <c:v>11.901330464225769</c:v>
                </c:pt>
                <c:pt idx="2">
                  <c:v>13.296962014508944</c:v>
                </c:pt>
                <c:pt idx="3">
                  <c:v>13.046510799402975</c:v>
                </c:pt>
                <c:pt idx="4">
                  <c:v>13.419294065042424</c:v>
                </c:pt>
              </c:numCache>
            </c:numRef>
          </c:yVal>
          <c:smooth val="0"/>
        </c:ser>
        <c:ser>
          <c:idx val="3"/>
          <c:order val="3"/>
          <c:tx>
            <c:v>90:10 PPF:DEF, P = 4 bar</c:v>
          </c:tx>
          <c:spPr>
            <a:ln w="28575">
              <a:solidFill>
                <a:schemeClr val="accent4">
                  <a:lumMod val="75000"/>
                </a:schemeClr>
              </a:solidFill>
            </a:ln>
          </c:spPr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Viscosity'!$H$177:$H$191</c:f>
                <c:numCache>
                  <c:formatCode>General</c:formatCode>
                  <c:ptCount val="15"/>
                  <c:pt idx="0">
                    <c:v>2.7589466193671447E-2</c:v>
                  </c:pt>
                  <c:pt idx="3">
                    <c:v>0.43109271148467537</c:v>
                  </c:pt>
                  <c:pt idx="6">
                    <c:v>0.10256427532983992</c:v>
                  </c:pt>
                  <c:pt idx="9">
                    <c:v>0.4114329176327966</c:v>
                  </c:pt>
                  <c:pt idx="12">
                    <c:v>0.82653350793621683</c:v>
                  </c:pt>
                </c:numCache>
              </c:numRef>
            </c:plus>
            <c:minus>
              <c:numRef>
                <c:f>'Speed Tuning and Viscosity'!$H$177:$H$191</c:f>
                <c:numCache>
                  <c:formatCode>General</c:formatCode>
                  <c:ptCount val="15"/>
                  <c:pt idx="0">
                    <c:v>2.7589466193671447E-2</c:v>
                  </c:pt>
                  <c:pt idx="3">
                    <c:v>0.43109271148467537</c:v>
                  </c:pt>
                  <c:pt idx="6">
                    <c:v>0.10256427532983992</c:v>
                  </c:pt>
                  <c:pt idx="9">
                    <c:v>0.4114329176327966</c:v>
                  </c:pt>
                  <c:pt idx="12">
                    <c:v>0.82653350793621683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Viscosity'!$I$28:$I$32</c:f>
              <c:numCache>
                <c:formatCode>0.00</c:formatCode>
                <c:ptCount val="5"/>
                <c:pt idx="0">
                  <c:v>5.2695022778549179</c:v>
                </c:pt>
                <c:pt idx="1">
                  <c:v>10.192807989474078</c:v>
                </c:pt>
                <c:pt idx="2">
                  <c:v>10.066308486615954</c:v>
                </c:pt>
                <c:pt idx="3">
                  <c:v>10.320945508610599</c:v>
                </c:pt>
                <c:pt idx="4">
                  <c:v>10.539004555709836</c:v>
                </c:pt>
              </c:numCache>
            </c:numRef>
          </c:yVal>
          <c:smooth val="0"/>
        </c:ser>
        <c:ser>
          <c:idx val="4"/>
          <c:order val="4"/>
          <c:tx>
            <c:v>85:15 PPF:DEF, P = 2.5 bar</c:v>
          </c:tx>
          <c:spPr>
            <a:ln>
              <a:solidFill>
                <a:schemeClr val="accent1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Viscosity'!$H$77:$H$91</c:f>
                <c:numCache>
                  <c:formatCode>General</c:formatCode>
                  <c:ptCount val="15"/>
                  <c:pt idx="0">
                    <c:v>6.4235455826712362E-2</c:v>
                  </c:pt>
                  <c:pt idx="3">
                    <c:v>8.9389940796099868E-2</c:v>
                  </c:pt>
                  <c:pt idx="6">
                    <c:v>4.0697221964676053E-2</c:v>
                  </c:pt>
                  <c:pt idx="9">
                    <c:v>5.314347988650904E-2</c:v>
                  </c:pt>
                  <c:pt idx="12">
                    <c:v>6.0500997151594106E-2</c:v>
                  </c:pt>
                </c:numCache>
              </c:numRef>
            </c:plus>
            <c:minus>
              <c:numRef>
                <c:f>'Speed Tuning and Viscosity'!$H$77:$H$91</c:f>
                <c:numCache>
                  <c:formatCode>General</c:formatCode>
                  <c:ptCount val="15"/>
                  <c:pt idx="0">
                    <c:v>6.4235455826712362E-2</c:v>
                  </c:pt>
                  <c:pt idx="3">
                    <c:v>8.9389940796099868E-2</c:v>
                  </c:pt>
                  <c:pt idx="6">
                    <c:v>4.0697221964676053E-2</c:v>
                  </c:pt>
                  <c:pt idx="9">
                    <c:v>5.314347988650904E-2</c:v>
                  </c:pt>
                  <c:pt idx="12">
                    <c:v>6.0500997151594106E-2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Viscosity'!$T$3:$T$7</c:f>
              <c:numCache>
                <c:formatCode>0.000</c:formatCode>
                <c:ptCount val="5"/>
                <c:pt idx="0">
                  <c:v>1.2290036737946066</c:v>
                </c:pt>
                <c:pt idx="1">
                  <c:v>1.689777677556928</c:v>
                </c:pt>
                <c:pt idx="2">
                  <c:v>1.7710313190812157</c:v>
                </c:pt>
                <c:pt idx="3">
                  <c:v>1.7395154471261611</c:v>
                </c:pt>
                <c:pt idx="4">
                  <c:v>1.7333350031396311</c:v>
                </c:pt>
              </c:numCache>
            </c:numRef>
          </c:yVal>
          <c:smooth val="0"/>
        </c:ser>
        <c:ser>
          <c:idx val="5"/>
          <c:order val="5"/>
          <c:tx>
            <c:v>85:15 PPF:DEF, P = 3 bar</c:v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square"/>
            <c:size val="7"/>
            <c:spPr>
              <a:solidFill>
                <a:schemeClr val="accent2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Viscosity'!$H$92:$H$106</c:f>
                <c:numCache>
                  <c:formatCode>General</c:formatCode>
                  <c:ptCount val="15"/>
                  <c:pt idx="0">
                    <c:v>8.3667906185486418E-2</c:v>
                  </c:pt>
                  <c:pt idx="3">
                    <c:v>9.6130684277929659E-2</c:v>
                  </c:pt>
                  <c:pt idx="6">
                    <c:v>3.8199329618977158E-2</c:v>
                  </c:pt>
                  <c:pt idx="9">
                    <c:v>0.10125869623875566</c:v>
                  </c:pt>
                  <c:pt idx="12">
                    <c:v>5.0237803631481059E-2</c:v>
                  </c:pt>
                </c:numCache>
              </c:numRef>
            </c:plus>
            <c:minus>
              <c:numRef>
                <c:f>'Speed Tuning and Viscosity'!$H$92:$H$106</c:f>
                <c:numCache>
                  <c:formatCode>General</c:formatCode>
                  <c:ptCount val="15"/>
                  <c:pt idx="0">
                    <c:v>8.3667906185486418E-2</c:v>
                  </c:pt>
                  <c:pt idx="3">
                    <c:v>9.6130684277929659E-2</c:v>
                  </c:pt>
                  <c:pt idx="6">
                    <c:v>3.8199329618977158E-2</c:v>
                  </c:pt>
                  <c:pt idx="9">
                    <c:v>0.10125869623875566</c:v>
                  </c:pt>
                  <c:pt idx="12">
                    <c:v>5.0237803631481059E-2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Viscosity'!$T$13:$T$17</c:f>
              <c:numCache>
                <c:formatCode>0.000</c:formatCode>
                <c:ptCount val="5"/>
                <c:pt idx="0">
                  <c:v>0.99148935311580821</c:v>
                </c:pt>
                <c:pt idx="1">
                  <c:v>1.3970616114678216</c:v>
                </c:pt>
                <c:pt idx="2">
                  <c:v>1.384347422115985</c:v>
                </c:pt>
                <c:pt idx="3">
                  <c:v>1.2506062791021084</c:v>
                </c:pt>
                <c:pt idx="4">
                  <c:v>1.2009790458044058</c:v>
                </c:pt>
              </c:numCache>
            </c:numRef>
          </c:yVal>
          <c:smooth val="0"/>
        </c:ser>
        <c:ser>
          <c:idx val="6"/>
          <c:order val="6"/>
          <c:tx>
            <c:v>85:15 PPF:DEF, P = 3.5 bar</c:v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Viscosity'!$H$107:$H$121</c:f>
                <c:numCache>
                  <c:formatCode>General</c:formatCode>
                  <c:ptCount val="15"/>
                  <c:pt idx="0">
                    <c:v>0.10746132392265142</c:v>
                  </c:pt>
                  <c:pt idx="3">
                    <c:v>0.14375868634312788</c:v>
                  </c:pt>
                  <c:pt idx="6">
                    <c:v>0.14063505071870086</c:v>
                  </c:pt>
                  <c:pt idx="9">
                    <c:v>0.10858935818919886</c:v>
                  </c:pt>
                  <c:pt idx="12">
                    <c:v>0.19190157502060073</c:v>
                  </c:pt>
                </c:numCache>
              </c:numRef>
            </c:plus>
            <c:minus>
              <c:numRef>
                <c:f>'Speed Tuning and Viscosity'!$H$107:$H$121</c:f>
                <c:numCache>
                  <c:formatCode>General</c:formatCode>
                  <c:ptCount val="15"/>
                  <c:pt idx="0">
                    <c:v>0.10746132392265142</c:v>
                  </c:pt>
                  <c:pt idx="3">
                    <c:v>0.14375868634312788</c:v>
                  </c:pt>
                  <c:pt idx="6">
                    <c:v>0.14063505071870086</c:v>
                  </c:pt>
                  <c:pt idx="9">
                    <c:v>0.10858935818919886</c:v>
                  </c:pt>
                  <c:pt idx="12">
                    <c:v>0.19190157502060073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Viscosity'!$T$23:$T$27</c:f>
              <c:numCache>
                <c:formatCode>0.000</c:formatCode>
                <c:ptCount val="5"/>
                <c:pt idx="0">
                  <c:v>0.8111590456710347</c:v>
                </c:pt>
                <c:pt idx="1">
                  <c:v>1.107972053369926</c:v>
                </c:pt>
                <c:pt idx="2">
                  <c:v>1.1283476651055495</c:v>
                </c:pt>
                <c:pt idx="3">
                  <c:v>1.1007567694688529</c:v>
                </c:pt>
                <c:pt idx="4">
                  <c:v>1.1020716104821575</c:v>
                </c:pt>
              </c:numCache>
            </c:numRef>
          </c:yVal>
          <c:smooth val="0"/>
        </c:ser>
        <c:ser>
          <c:idx val="7"/>
          <c:order val="7"/>
          <c:tx>
            <c:v>85:15 PPF:DEF, P = 4 bar</c:v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4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Viscosity'!$H$122:$H$131</c:f>
                <c:numCache>
                  <c:formatCode>General</c:formatCode>
                  <c:ptCount val="10"/>
                  <c:pt idx="0">
                    <c:v>5.730904563218827E-2</c:v>
                  </c:pt>
                  <c:pt idx="2">
                    <c:v>0.10814668025392878</c:v>
                  </c:pt>
                  <c:pt idx="4">
                    <c:v>0.15593971122602596</c:v>
                  </c:pt>
                  <c:pt idx="6">
                    <c:v>0.39138214863159776</c:v>
                  </c:pt>
                  <c:pt idx="8">
                    <c:v>0.73690048117076079</c:v>
                  </c:pt>
                </c:numCache>
              </c:numRef>
            </c:plus>
            <c:minus>
              <c:numRef>
                <c:f>'Speed Tuning and Viscosity'!$H$122:$H$131</c:f>
                <c:numCache>
                  <c:formatCode>General</c:formatCode>
                  <c:ptCount val="10"/>
                  <c:pt idx="0">
                    <c:v>5.730904563218827E-2</c:v>
                  </c:pt>
                  <c:pt idx="2">
                    <c:v>0.10814668025392878</c:v>
                  </c:pt>
                  <c:pt idx="4">
                    <c:v>0.15593971122602596</c:v>
                  </c:pt>
                  <c:pt idx="6">
                    <c:v>0.39138214863159776</c:v>
                  </c:pt>
                  <c:pt idx="8">
                    <c:v>0.73690048117076079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Viscosity'!$T$28:$T$32</c:f>
              <c:numCache>
                <c:formatCode>0.000</c:formatCode>
                <c:ptCount val="5"/>
                <c:pt idx="0">
                  <c:v>0.72060235874767797</c:v>
                </c:pt>
                <c:pt idx="1">
                  <c:v>0.94575264800981251</c:v>
                </c:pt>
                <c:pt idx="2">
                  <c:v>1.040233507836382</c:v>
                </c:pt>
                <c:pt idx="3">
                  <c:v>1.1375644402862872</c:v>
                </c:pt>
                <c:pt idx="4">
                  <c:v>1.2640821338551673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47264"/>
        <c:axId val="107149952"/>
      </c:scatterChart>
      <c:valAx>
        <c:axId val="107147264"/>
        <c:scaling>
          <c:orientation val="minMax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7149952"/>
        <c:crossesAt val="0.1"/>
        <c:crossBetween val="midCat"/>
        <c:majorUnit val="1"/>
      </c:valAx>
      <c:valAx>
        <c:axId val="107149952"/>
        <c:scaling>
          <c:logBase val="10"/>
          <c:orientation val="minMax"/>
          <c:min val="0.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10714726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90:10 PPF:DEF, P = 2.5 bar</c:v>
          </c:tx>
          <c:spPr>
            <a:ln w="28575">
              <a:solidFill>
                <a:schemeClr val="tx2">
                  <a:lumMod val="60000"/>
                  <a:lumOff val="40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Viscosity'!$O$132:$O$146</c:f>
                <c:numCache>
                  <c:formatCode>General</c:formatCode>
                  <c:ptCount val="15"/>
                  <c:pt idx="0">
                    <c:v>0.51599993309650916</c:v>
                  </c:pt>
                  <c:pt idx="3">
                    <c:v>1.035604768442195</c:v>
                  </c:pt>
                  <c:pt idx="6">
                    <c:v>0.3024536522060442</c:v>
                  </c:pt>
                  <c:pt idx="9">
                    <c:v>0.4636765020400222</c:v>
                  </c:pt>
                  <c:pt idx="12">
                    <c:v>1.6609132442380719</c:v>
                  </c:pt>
                </c:numCache>
              </c:numRef>
            </c:plus>
            <c:minus>
              <c:numRef>
                <c:f>'Speed Tuning and Viscosity'!$O$132:$O$146</c:f>
                <c:numCache>
                  <c:formatCode>General</c:formatCode>
                  <c:ptCount val="15"/>
                  <c:pt idx="0">
                    <c:v>0.51599993309650916</c:v>
                  </c:pt>
                  <c:pt idx="3">
                    <c:v>1.035604768442195</c:v>
                  </c:pt>
                  <c:pt idx="6">
                    <c:v>0.3024536522060442</c:v>
                  </c:pt>
                  <c:pt idx="9">
                    <c:v>0.4636765020400222</c:v>
                  </c:pt>
                  <c:pt idx="12">
                    <c:v>1.6609132442380719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Viscosity'!$L$3:$L$7</c:f>
              <c:numCache>
                <c:formatCode>0.00</c:formatCode>
                <c:ptCount val="5"/>
                <c:pt idx="0">
                  <c:v>6.25856786399362</c:v>
                </c:pt>
                <c:pt idx="1">
                  <c:v>7.4235826611872362</c:v>
                </c:pt>
                <c:pt idx="2">
                  <c:v>7.1451983113927149</c:v>
                </c:pt>
                <c:pt idx="3">
                  <c:v>6.8814108937971579</c:v>
                </c:pt>
                <c:pt idx="4">
                  <c:v>7.0744537736561544</c:v>
                </c:pt>
              </c:numCache>
            </c:numRef>
          </c:yVal>
          <c:smooth val="0"/>
        </c:ser>
        <c:ser>
          <c:idx val="1"/>
          <c:order val="1"/>
          <c:tx>
            <c:v>90:10 PPF:DEF, P = 3 bar</c:v>
          </c:tx>
          <c:spPr>
            <a:ln w="28575">
              <a:solidFill>
                <a:schemeClr val="accent2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Viscosity'!$O$147:$O$161</c:f>
                <c:numCache>
                  <c:formatCode>General</c:formatCode>
                  <c:ptCount val="15"/>
                  <c:pt idx="0">
                    <c:v>0.16916094097992165</c:v>
                  </c:pt>
                  <c:pt idx="3">
                    <c:v>0.42954788951905559</c:v>
                  </c:pt>
                  <c:pt idx="6">
                    <c:v>0.5540194220190221</c:v>
                  </c:pt>
                  <c:pt idx="9">
                    <c:v>3.6994420874631714E-2</c:v>
                  </c:pt>
                  <c:pt idx="12">
                    <c:v>1.89307488385945</c:v>
                  </c:pt>
                </c:numCache>
              </c:numRef>
            </c:plus>
            <c:minus>
              <c:numRef>
                <c:f>'Speed Tuning and Viscosity'!$O$147:$O$161</c:f>
                <c:numCache>
                  <c:formatCode>General</c:formatCode>
                  <c:ptCount val="15"/>
                  <c:pt idx="0">
                    <c:v>0.16916094097992165</c:v>
                  </c:pt>
                  <c:pt idx="3">
                    <c:v>0.42954788951905559</c:v>
                  </c:pt>
                  <c:pt idx="6">
                    <c:v>0.5540194220190221</c:v>
                  </c:pt>
                  <c:pt idx="9">
                    <c:v>3.6994420874631714E-2</c:v>
                  </c:pt>
                  <c:pt idx="12">
                    <c:v>1.89307488385945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Viscosity'!$L$13:$L$17</c:f>
              <c:numCache>
                <c:formatCode>0.00</c:formatCode>
                <c:ptCount val="5"/>
                <c:pt idx="0">
                  <c:v>7.6487240738635744</c:v>
                </c:pt>
                <c:pt idx="1">
                  <c:v>9.3532968674674599</c:v>
                </c:pt>
                <c:pt idx="2">
                  <c:v>8.8408863137713212</c:v>
                </c:pt>
                <c:pt idx="3">
                  <c:v>8.3511579173816575</c:v>
                </c:pt>
                <c:pt idx="4">
                  <c:v>8.449696653869939</c:v>
                </c:pt>
              </c:numCache>
            </c:numRef>
          </c:yVal>
          <c:smooth val="0"/>
        </c:ser>
        <c:ser>
          <c:idx val="2"/>
          <c:order val="2"/>
          <c:tx>
            <c:v>90:10 PPF:DEF, P = 3.5 bar</c:v>
          </c:tx>
          <c:spPr>
            <a:ln w="28575">
              <a:solidFill>
                <a:schemeClr val="accent3">
                  <a:lumMod val="75000"/>
                </a:schemeClr>
              </a:solidFill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Viscosity'!$O$162:$O$176</c:f>
                <c:numCache>
                  <c:formatCode>General</c:formatCode>
                  <c:ptCount val="15"/>
                  <c:pt idx="0">
                    <c:v>0.39817814656661549</c:v>
                  </c:pt>
                  <c:pt idx="3">
                    <c:v>0.42260350605252878</c:v>
                  </c:pt>
                  <c:pt idx="6">
                    <c:v>0.90617329878649189</c:v>
                  </c:pt>
                  <c:pt idx="9">
                    <c:v>0.30293994703628047</c:v>
                  </c:pt>
                  <c:pt idx="12">
                    <c:v>0.38884564481928824</c:v>
                  </c:pt>
                </c:numCache>
              </c:numRef>
            </c:plus>
            <c:minus>
              <c:numRef>
                <c:f>'Speed Tuning and Viscosity'!$O$162:$O$176</c:f>
                <c:numCache>
                  <c:formatCode>General</c:formatCode>
                  <c:ptCount val="15"/>
                  <c:pt idx="0">
                    <c:v>0.39817814656661549</c:v>
                  </c:pt>
                  <c:pt idx="3">
                    <c:v>0.42260350605252878</c:v>
                  </c:pt>
                  <c:pt idx="6">
                    <c:v>0.90617329878649189</c:v>
                  </c:pt>
                  <c:pt idx="9">
                    <c:v>0.30293994703628047</c:v>
                  </c:pt>
                  <c:pt idx="12">
                    <c:v>0.38884564481928824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Viscosity'!$L$23:$L$27</c:f>
              <c:numCache>
                <c:formatCode>0.00</c:formatCode>
                <c:ptCount val="5"/>
                <c:pt idx="0">
                  <c:v>8.1208037098663723</c:v>
                </c:pt>
                <c:pt idx="1">
                  <c:v>8.9914353301717949</c:v>
                </c:pt>
                <c:pt idx="2">
                  <c:v>8.6759463712183997</c:v>
                </c:pt>
                <c:pt idx="3">
                  <c:v>7.9563602505542406</c:v>
                </c:pt>
                <c:pt idx="4">
                  <c:v>7.5480733429600066</c:v>
                </c:pt>
              </c:numCache>
            </c:numRef>
          </c:yVal>
          <c:smooth val="0"/>
        </c:ser>
        <c:ser>
          <c:idx val="3"/>
          <c:order val="3"/>
          <c:tx>
            <c:v>90:10 PPF:DEF, P = 4 bar</c:v>
          </c:tx>
          <c:spPr>
            <a:ln w="28575">
              <a:solidFill>
                <a:schemeClr val="accent4">
                  <a:lumMod val="75000"/>
                </a:schemeClr>
              </a:solidFill>
            </a:ln>
          </c:spPr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Viscosity'!$O$177:$O$191</c:f>
                <c:numCache>
                  <c:formatCode>General</c:formatCode>
                  <c:ptCount val="15"/>
                  <c:pt idx="0">
                    <c:v>1.9673514700614458E-2</c:v>
                  </c:pt>
                  <c:pt idx="3">
                    <c:v>0.1968563459449767</c:v>
                  </c:pt>
                  <c:pt idx="6">
                    <c:v>4.3268809057279617E-2</c:v>
                  </c:pt>
                  <c:pt idx="9">
                    <c:v>0.1590977734409342</c:v>
                  </c:pt>
                  <c:pt idx="12">
                    <c:v>0.29529722611075726</c:v>
                  </c:pt>
                </c:numCache>
              </c:numRef>
            </c:plus>
            <c:minus>
              <c:numRef>
                <c:f>'Speed Tuning and Viscosity'!$O$177:$O$191</c:f>
                <c:numCache>
                  <c:formatCode>General</c:formatCode>
                  <c:ptCount val="15"/>
                  <c:pt idx="0">
                    <c:v>1.9673514700614458E-2</c:v>
                  </c:pt>
                  <c:pt idx="3">
                    <c:v>0.1968563459449767</c:v>
                  </c:pt>
                  <c:pt idx="6">
                    <c:v>4.3268809057279617E-2</c:v>
                  </c:pt>
                  <c:pt idx="9">
                    <c:v>0.1590977734409342</c:v>
                  </c:pt>
                  <c:pt idx="12">
                    <c:v>0.29529722611075726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Viscosity'!$L$28:$L$32</c:f>
              <c:numCache>
                <c:formatCode>0.00</c:formatCode>
                <c:ptCount val="5"/>
                <c:pt idx="0">
                  <c:v>7.5152225308029639</c:v>
                </c:pt>
                <c:pt idx="1">
                  <c:v>9.3486513110449891</c:v>
                </c:pt>
                <c:pt idx="2">
                  <c:v>8.4809896802562239</c:v>
                </c:pt>
                <c:pt idx="3">
                  <c:v>7.950560831110268</c:v>
                </c:pt>
                <c:pt idx="4">
                  <c:v>7.5152225308029639</c:v>
                </c:pt>
              </c:numCache>
            </c:numRef>
          </c:yVal>
          <c:smooth val="0"/>
        </c:ser>
        <c:ser>
          <c:idx val="4"/>
          <c:order val="4"/>
          <c:tx>
            <c:v>85:15 PPF:DEF, P = 2.5 bar</c:v>
          </c:tx>
          <c:spPr>
            <a:ln>
              <a:solidFill>
                <a:schemeClr val="accent1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Viscosity'!$O$77:$O$91</c:f>
                <c:numCache>
                  <c:formatCode>General</c:formatCode>
                  <c:ptCount val="15"/>
                  <c:pt idx="0">
                    <c:v>5.9489946145375651E-2</c:v>
                  </c:pt>
                  <c:pt idx="3">
                    <c:v>6.3627912559111321E-2</c:v>
                  </c:pt>
                  <c:pt idx="6">
                    <c:v>2.5814933486597736E-2</c:v>
                  </c:pt>
                  <c:pt idx="9">
                    <c:v>3.1460983050540223E-2</c:v>
                  </c:pt>
                  <c:pt idx="12">
                    <c:v>3.350147342754603E-2</c:v>
                  </c:pt>
                </c:numCache>
              </c:numRef>
            </c:plus>
            <c:minus>
              <c:numRef>
                <c:f>'Speed Tuning and Viscosity'!$O$77:$O$91</c:f>
                <c:numCache>
                  <c:formatCode>General</c:formatCode>
                  <c:ptCount val="15"/>
                  <c:pt idx="0">
                    <c:v>5.9489946145375651E-2</c:v>
                  </c:pt>
                  <c:pt idx="3">
                    <c:v>6.3627912559111321E-2</c:v>
                  </c:pt>
                  <c:pt idx="6">
                    <c:v>2.5814933486597736E-2</c:v>
                  </c:pt>
                  <c:pt idx="9">
                    <c:v>3.1460983050540223E-2</c:v>
                  </c:pt>
                  <c:pt idx="12">
                    <c:v>3.350147342754603E-2</c:v>
                  </c:pt>
                </c:numCache>
              </c:numRef>
            </c:minus>
          </c:errBars>
          <c:xVal>
            <c:numRef>
              <c:f>'Speed Tuning and Viscosity'!$C$3:$C$7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Viscosity'!$W$3:$W$7</c:f>
              <c:numCache>
                <c:formatCode>0.00</c:formatCode>
                <c:ptCount val="5"/>
                <c:pt idx="0">
                  <c:v>2.2852446624923397</c:v>
                </c:pt>
                <c:pt idx="1">
                  <c:v>2.3967122218508052</c:v>
                </c:pt>
                <c:pt idx="2">
                  <c:v>2.2398740788064937</c:v>
                </c:pt>
                <c:pt idx="3">
                  <c:v>2.0551864749931106</c:v>
                </c:pt>
                <c:pt idx="4">
                  <c:v>1.9190326709201564</c:v>
                </c:pt>
              </c:numCache>
            </c:numRef>
          </c:yVal>
          <c:smooth val="0"/>
        </c:ser>
        <c:ser>
          <c:idx val="5"/>
          <c:order val="5"/>
          <c:tx>
            <c:v>85:15 PPF:DEF, P = 3 bar</c:v>
          </c:tx>
          <c:spPr>
            <a:ln>
              <a:solidFill>
                <a:schemeClr val="accent2"/>
              </a:solidFill>
              <a:prstDash val="sysDash"/>
            </a:ln>
          </c:spPr>
          <c:marker>
            <c:symbol val="square"/>
            <c:size val="7"/>
            <c:spPr>
              <a:solidFill>
                <a:schemeClr val="accent2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Viscosity'!$O$92:$O$106</c:f>
                <c:numCache>
                  <c:formatCode>General</c:formatCode>
                  <c:ptCount val="15"/>
                  <c:pt idx="0">
                    <c:v>0.10466119189449712</c:v>
                  </c:pt>
                  <c:pt idx="3">
                    <c:v>9.0690300733978726E-2</c:v>
                  </c:pt>
                  <c:pt idx="6">
                    <c:v>3.3235631816390429E-2</c:v>
                  </c:pt>
                  <c:pt idx="9">
                    <c:v>8.6939313153510195E-2</c:v>
                  </c:pt>
                  <c:pt idx="12">
                    <c:v>4.061669139115421E-2</c:v>
                  </c:pt>
                </c:numCache>
              </c:numRef>
            </c:plus>
            <c:minus>
              <c:numRef>
                <c:f>'Speed Tuning and Viscosity'!$O$92:$O$106</c:f>
                <c:numCache>
                  <c:formatCode>General</c:formatCode>
                  <c:ptCount val="15"/>
                  <c:pt idx="0">
                    <c:v>0.10466119189449712</c:v>
                  </c:pt>
                  <c:pt idx="3">
                    <c:v>9.0690300733978726E-2</c:v>
                  </c:pt>
                  <c:pt idx="6">
                    <c:v>3.3235631816390429E-2</c:v>
                  </c:pt>
                  <c:pt idx="9">
                    <c:v>8.6939313153510195E-2</c:v>
                  </c:pt>
                  <c:pt idx="12">
                    <c:v>4.061669139115421E-2</c:v>
                  </c:pt>
                </c:numCache>
              </c:numRef>
            </c:minus>
          </c:errBars>
          <c:xVal>
            <c:numRef>
              <c:f>'Speed Tuning and Viscosity'!$C$13:$C$17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Viscosity'!$W$13:$W$17</c:f>
              <c:numCache>
                <c:formatCode>0.00</c:formatCode>
                <c:ptCount val="5"/>
                <c:pt idx="0">
                  <c:v>2.503887382571599</c:v>
                </c:pt>
                <c:pt idx="1">
                  <c:v>2.6584196433057157</c:v>
                </c:pt>
                <c:pt idx="2">
                  <c:v>2.415726051580779</c:v>
                </c:pt>
                <c:pt idx="3">
                  <c:v>2.1257492880607858</c:v>
                </c:pt>
                <c:pt idx="4">
                  <c:v>1.9486035140557205</c:v>
                </c:pt>
              </c:numCache>
            </c:numRef>
          </c:yVal>
          <c:smooth val="0"/>
        </c:ser>
        <c:ser>
          <c:idx val="6"/>
          <c:order val="6"/>
          <c:tx>
            <c:v>85:15 PPF:DEF, P = 3.5 bar</c:v>
          </c:tx>
          <c:spPr>
            <a:ln>
              <a:solidFill>
                <a:srgbClr val="92D050"/>
              </a:solidFill>
              <a:prstDash val="sysDash"/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Viscosity'!$O$107:$O$121</c:f>
                <c:numCache>
                  <c:formatCode>General</c:formatCode>
                  <c:ptCount val="15"/>
                  <c:pt idx="0">
                    <c:v>0.1763735736891911</c:v>
                  </c:pt>
                  <c:pt idx="3">
                    <c:v>0.18124793656001126</c:v>
                  </c:pt>
                  <c:pt idx="6">
                    <c:v>0.16055900012689583</c:v>
                  </c:pt>
                  <c:pt idx="9">
                    <c:v>0.11577917272193665</c:v>
                  </c:pt>
                  <c:pt idx="12">
                    <c:v>0.18769249878020425</c:v>
                  </c:pt>
                </c:numCache>
              </c:numRef>
            </c:plus>
            <c:minus>
              <c:numRef>
                <c:f>'Speed Tuning and Viscosity'!$O$107:$O$121</c:f>
                <c:numCache>
                  <c:formatCode>General</c:formatCode>
                  <c:ptCount val="15"/>
                  <c:pt idx="0">
                    <c:v>0.1763735736891911</c:v>
                  </c:pt>
                  <c:pt idx="3">
                    <c:v>0.18124793656001126</c:v>
                  </c:pt>
                  <c:pt idx="6">
                    <c:v>0.16055900012689583</c:v>
                  </c:pt>
                  <c:pt idx="9">
                    <c:v>0.11577917272193665</c:v>
                  </c:pt>
                  <c:pt idx="12">
                    <c:v>0.18769249878020425</c:v>
                  </c:pt>
                </c:numCache>
              </c:numRef>
            </c:minus>
          </c:errBars>
          <c:xVal>
            <c:numRef>
              <c:f>'Speed Tuning and Viscosity'!$C$23:$C$27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Viscosity'!$W$23:$W$27</c:f>
              <c:numCache>
                <c:formatCode>0.00</c:formatCode>
                <c:ptCount val="5"/>
                <c:pt idx="0">
                  <c:v>2.6244559157514895</c:v>
                </c:pt>
                <c:pt idx="1">
                  <c:v>2.7434412915588742</c:v>
                </c:pt>
                <c:pt idx="2">
                  <c:v>2.5273309281212457</c:v>
                </c:pt>
                <c:pt idx="3">
                  <c:v>2.3110691083110169</c:v>
                </c:pt>
                <c:pt idx="4">
                  <c:v>2.16309794142142</c:v>
                </c:pt>
              </c:numCache>
            </c:numRef>
          </c:yVal>
          <c:smooth val="0"/>
        </c:ser>
        <c:ser>
          <c:idx val="7"/>
          <c:order val="7"/>
          <c:tx>
            <c:v>85:15 PPF:DEF, P = 4 bar</c:v>
          </c:tx>
          <c:spPr>
            <a:ln>
              <a:solidFill>
                <a:srgbClr val="7030A0"/>
              </a:solidFill>
              <a:prstDash val="sysDash"/>
            </a:ln>
          </c:spPr>
          <c:marker>
            <c:symbol val="diamond"/>
            <c:size val="7"/>
            <c:spPr>
              <a:solidFill>
                <a:schemeClr val="accent4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Viscosity'!$O$122:$O$131</c:f>
                <c:numCache>
                  <c:formatCode>General</c:formatCode>
                  <c:ptCount val="10"/>
                  <c:pt idx="0">
                    <c:v>0.11042310983127576</c:v>
                  </c:pt>
                  <c:pt idx="2">
                    <c:v>0.1625513692295133</c:v>
                  </c:pt>
                  <c:pt idx="4">
                    <c:v>0.20378142128317739</c:v>
                  </c:pt>
                  <c:pt idx="6">
                    <c:v>0.44771756482859038</c:v>
                  </c:pt>
                  <c:pt idx="8">
                    <c:v>0.73087387996525133</c:v>
                  </c:pt>
                </c:numCache>
              </c:numRef>
            </c:plus>
            <c:minus>
              <c:numRef>
                <c:f>'Speed Tuning and Viscosity'!$O$122:$O$131</c:f>
                <c:numCache>
                  <c:formatCode>General</c:formatCode>
                  <c:ptCount val="10"/>
                  <c:pt idx="0">
                    <c:v>0.11042310983127576</c:v>
                  </c:pt>
                  <c:pt idx="2">
                    <c:v>0.1625513692295133</c:v>
                  </c:pt>
                  <c:pt idx="4">
                    <c:v>0.20378142128317739</c:v>
                  </c:pt>
                  <c:pt idx="6">
                    <c:v>0.44771756482859038</c:v>
                  </c:pt>
                  <c:pt idx="8">
                    <c:v>0.73087387996525133</c:v>
                  </c:pt>
                </c:numCache>
              </c:numRef>
            </c:minus>
          </c:errBars>
          <c:xVal>
            <c:numRef>
              <c:f>'Speed Tuning and Viscosity'!$C$28:$C$32</c:f>
              <c:numCache>
                <c:formatCode>General</c:formatCode>
                <c:ptCount val="5"/>
                <c:pt idx="0">
                  <c:v>5</c:v>
                </c:pt>
                <c:pt idx="1">
                  <c:v>6.25</c:v>
                </c:pt>
                <c:pt idx="2">
                  <c:v>7.5</c:v>
                </c:pt>
                <c:pt idx="3">
                  <c:v>8.75</c:v>
                </c:pt>
                <c:pt idx="4">
                  <c:v>10</c:v>
                </c:pt>
              </c:numCache>
            </c:numRef>
          </c:xVal>
          <c:yVal>
            <c:numRef>
              <c:f>'Speed Tuning and Viscosity'!$W$28:$W$32</c:f>
              <c:numCache>
                <c:formatCode>0.00</c:formatCode>
                <c:ptCount val="5"/>
                <c:pt idx="0">
                  <c:v>2.7791045564053554</c:v>
                </c:pt>
                <c:pt idx="1">
                  <c:v>2.8476776260550345</c:v>
                </c:pt>
                <c:pt idx="2">
                  <c:v>2.7263200444128506</c:v>
                </c:pt>
                <c:pt idx="3">
                  <c:v>2.6395264974294745</c:v>
                </c:pt>
                <c:pt idx="4">
                  <c:v>2.6027334603506183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686720"/>
        <c:axId val="108701184"/>
      </c:scatterChart>
      <c:valAx>
        <c:axId val="108686720"/>
        <c:scaling>
          <c:orientation val="minMax"/>
          <c:min val="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Speed (mm/s)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8701184"/>
        <c:crossesAt val="0.1"/>
        <c:crossBetween val="midCat"/>
        <c:majorUnit val="1"/>
      </c:valAx>
      <c:valAx>
        <c:axId val="108701184"/>
        <c:scaling>
          <c:logBase val="10"/>
          <c:orientation val="minMax"/>
          <c:max val="100"/>
          <c:min val="0.1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10868672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Circular fiber</c:v>
          </c:tx>
          <c:spPr>
            <a:ln w="28575">
              <a:noFill/>
            </a:ln>
          </c:spPr>
          <c:xVal>
            <c:numRef>
              <c:f>'Speed Tuning and Viscosity'!$P$77:$P$191</c:f>
              <c:numCache>
                <c:formatCode>0.00</c:formatCode>
                <c:ptCount val="115"/>
                <c:pt idx="0">
                  <c:v>946.33983999999987</c:v>
                </c:pt>
                <c:pt idx="1">
                  <c:v>1048.576</c:v>
                </c:pt>
                <c:pt idx="2">
                  <c:v>1009.6230400000001</c:v>
                </c:pt>
                <c:pt idx="3">
                  <c:v>694.89920000000006</c:v>
                </c:pt>
                <c:pt idx="4">
                  <c:v>718.96320000000003</c:v>
                </c:pt>
                <c:pt idx="5">
                  <c:v>771.45920000000001</c:v>
                </c:pt>
                <c:pt idx="6">
                  <c:v>713.32223999999997</c:v>
                </c:pt>
                <c:pt idx="7">
                  <c:v>687.08735999999988</c:v>
                </c:pt>
                <c:pt idx="8">
                  <c:v>683.84256000000005</c:v>
                </c:pt>
                <c:pt idx="9">
                  <c:v>731.20768000000021</c:v>
                </c:pt>
                <c:pt idx="10">
                  <c:v>702.53568000000007</c:v>
                </c:pt>
                <c:pt idx="11">
                  <c:v>688.4147200000001</c:v>
                </c:pt>
                <c:pt idx="12">
                  <c:v>685.85471999999993</c:v>
                </c:pt>
                <c:pt idx="13">
                  <c:v>735.44191999999998</c:v>
                </c:pt>
                <c:pt idx="14">
                  <c:v>708.52608000000021</c:v>
                </c:pt>
                <c:pt idx="15">
                  <c:v>1593.6537600000001</c:v>
                </c:pt>
                <c:pt idx="16">
                  <c:v>1356.7590399999999</c:v>
                </c:pt>
                <c:pt idx="17">
                  <c:v>1521.7689600000001</c:v>
                </c:pt>
                <c:pt idx="18">
                  <c:v>1113.9199999999998</c:v>
                </c:pt>
                <c:pt idx="19">
                  <c:v>978.58880000000022</c:v>
                </c:pt>
                <c:pt idx="20">
                  <c:v>1080.1951999999999</c:v>
                </c:pt>
                <c:pt idx="21">
                  <c:v>1074.58944</c:v>
                </c:pt>
                <c:pt idx="22">
                  <c:v>1034.3462400000001</c:v>
                </c:pt>
                <c:pt idx="23">
                  <c:v>1090.9017600000002</c:v>
                </c:pt>
                <c:pt idx="24">
                  <c:v>1296.7091200000002</c:v>
                </c:pt>
                <c:pt idx="25">
                  <c:v>1115.52448</c:v>
                </c:pt>
                <c:pt idx="26">
                  <c:v>1133.4803199999999</c:v>
                </c:pt>
                <c:pt idx="27">
                  <c:v>1274.8851200000001</c:v>
                </c:pt>
                <c:pt idx="28">
                  <c:v>1174.73792</c:v>
                </c:pt>
                <c:pt idx="29">
                  <c:v>1239.3676799999998</c:v>
                </c:pt>
                <c:pt idx="30">
                  <c:v>1946.58304</c:v>
                </c:pt>
                <c:pt idx="31">
                  <c:v>1951.05024</c:v>
                </c:pt>
                <c:pt idx="32">
                  <c:v>2468.6694399999997</c:v>
                </c:pt>
                <c:pt idx="33">
                  <c:v>1523.5199999999995</c:v>
                </c:pt>
                <c:pt idx="34">
                  <c:v>1410.8672000000001</c:v>
                </c:pt>
                <c:pt idx="35">
                  <c:v>1833.7567999999999</c:v>
                </c:pt>
                <c:pt idx="36">
                  <c:v>1485.6345600000002</c:v>
                </c:pt>
                <c:pt idx="37">
                  <c:v>1396.25856</c:v>
                </c:pt>
                <c:pt idx="38">
                  <c:v>1791.3177600000006</c:v>
                </c:pt>
                <c:pt idx="39">
                  <c:v>1522.7027199999998</c:v>
                </c:pt>
                <c:pt idx="40">
                  <c:v>1460.6636799999999</c:v>
                </c:pt>
                <c:pt idx="41">
                  <c:v>1772.4716799999999</c:v>
                </c:pt>
                <c:pt idx="42">
                  <c:v>1498.5267200000003</c:v>
                </c:pt>
                <c:pt idx="43">
                  <c:v>1310.9043200000001</c:v>
                </c:pt>
                <c:pt idx="44">
                  <c:v>1849.3491199999999</c:v>
                </c:pt>
                <c:pt idx="45">
                  <c:v>2580.5209599999998</c:v>
                </c:pt>
                <c:pt idx="46">
                  <c:v>2887.2806400000004</c:v>
                </c:pt>
                <c:pt idx="47">
                  <c:v>1917.0432000000003</c:v>
                </c:pt>
                <c:pt idx="48">
                  <c:v>2252.5472</c:v>
                </c:pt>
                <c:pt idx="49">
                  <c:v>1698.144</c:v>
                </c:pt>
                <c:pt idx="50">
                  <c:v>2097.10464</c:v>
                </c:pt>
                <c:pt idx="51">
                  <c:v>1345.3619200000003</c:v>
                </c:pt>
                <c:pt idx="52">
                  <c:v>2163.9519999999993</c:v>
                </c:pt>
                <c:pt idx="53">
                  <c:v>1018.4499200000001</c:v>
                </c:pt>
                <c:pt idx="54">
                  <c:v>2210.0428800000004</c:v>
                </c:pt>
                <c:pt idx="55">
                  <c:v>161.28255999999999</c:v>
                </c:pt>
                <c:pt idx="56">
                  <c:v>121.66144</c:v>
                </c:pt>
                <c:pt idx="57">
                  <c:v>119.43936000000001</c:v>
                </c:pt>
                <c:pt idx="58">
                  <c:v>94.668800000000005</c:v>
                </c:pt>
                <c:pt idx="59">
                  <c:v>79.884799999999984</c:v>
                </c:pt>
                <c:pt idx="60">
                  <c:v>55.756800000000005</c:v>
                </c:pt>
                <c:pt idx="61">
                  <c:v>72.072960000000023</c:v>
                </c:pt>
                <c:pt idx="62">
                  <c:v>71.024640000000019</c:v>
                </c:pt>
                <c:pt idx="63">
                  <c:v>61.935360000000003</c:v>
                </c:pt>
                <c:pt idx="64">
                  <c:v>62.379519999999992</c:v>
                </c:pt>
                <c:pt idx="65">
                  <c:v>72.257919999999999</c:v>
                </c:pt>
                <c:pt idx="66">
                  <c:v>55.198079999999997</c:v>
                </c:pt>
                <c:pt idx="67">
                  <c:v>31.150080000000003</c:v>
                </c:pt>
                <c:pt idx="68">
                  <c:v>73.727999999999994</c:v>
                </c:pt>
                <c:pt idx="69">
                  <c:v>56.448</c:v>
                </c:pt>
                <c:pt idx="70">
                  <c:v>160</c:v>
                </c:pt>
                <c:pt idx="71">
                  <c:v>152.41216</c:v>
                </c:pt>
                <c:pt idx="72">
                  <c:v>166.464</c:v>
                </c:pt>
                <c:pt idx="73">
                  <c:v>85.020800000000023</c:v>
                </c:pt>
                <c:pt idx="74">
                  <c:v>77.875200000000007</c:v>
                </c:pt>
                <c:pt idx="75">
                  <c:v>93.571200000000019</c:v>
                </c:pt>
                <c:pt idx="76">
                  <c:v>71.024640000000019</c:v>
                </c:pt>
                <c:pt idx="77">
                  <c:v>77.429759999999987</c:v>
                </c:pt>
                <c:pt idx="78">
                  <c:v>91.069440000000014</c:v>
                </c:pt>
                <c:pt idx="79">
                  <c:v>75.712000000000018</c:v>
                </c:pt>
                <c:pt idx="80">
                  <c:v>76.881280000000018</c:v>
                </c:pt>
                <c:pt idx="81">
                  <c:v>76.881280000000018</c:v>
                </c:pt>
                <c:pt idx="82">
                  <c:v>87.864320000000006</c:v>
                </c:pt>
                <c:pt idx="83">
                  <c:v>73.727999999999994</c:v>
                </c:pt>
                <c:pt idx="84">
                  <c:v>39.649280000000005</c:v>
                </c:pt>
                <c:pt idx="85">
                  <c:v>205.02783999999997</c:v>
                </c:pt>
                <c:pt idx="86">
                  <c:v>213.81375999999995</c:v>
                </c:pt>
                <c:pt idx="87">
                  <c:v>247.60576000000003</c:v>
                </c:pt>
                <c:pt idx="88">
                  <c:v>131.86879999999999</c:v>
                </c:pt>
                <c:pt idx="89">
                  <c:v>143.82079999999999</c:v>
                </c:pt>
                <c:pt idx="90">
                  <c:v>159.13280000000003</c:v>
                </c:pt>
                <c:pt idx="91">
                  <c:v>112.28544000000001</c:v>
                </c:pt>
                <c:pt idx="92">
                  <c:v>114.92735999999999</c:v>
                </c:pt>
                <c:pt idx="93">
                  <c:v>164.54015999999999</c:v>
                </c:pt>
                <c:pt idx="94">
                  <c:v>121.96800000000003</c:v>
                </c:pt>
                <c:pt idx="95">
                  <c:v>132.53631999999999</c:v>
                </c:pt>
                <c:pt idx="96">
                  <c:v>141.94431999999998</c:v>
                </c:pt>
                <c:pt idx="97">
                  <c:v>119.85408</c:v>
                </c:pt>
                <c:pt idx="98">
                  <c:v>121.42592</c:v>
                </c:pt>
                <c:pt idx="99">
                  <c:v>144.50688000000002</c:v>
                </c:pt>
                <c:pt idx="100">
                  <c:v>373.56544000000002</c:v>
                </c:pt>
                <c:pt idx="101">
                  <c:v>371.61216000000002</c:v>
                </c:pt>
                <c:pt idx="102">
                  <c:v>375.52384000000001</c:v>
                </c:pt>
                <c:pt idx="103">
                  <c:v>200</c:v>
                </c:pt>
                <c:pt idx="104">
                  <c:v>195.22880000000001</c:v>
                </c:pt>
                <c:pt idx="105">
                  <c:v>184.32000000000002</c:v>
                </c:pt>
                <c:pt idx="106">
                  <c:v>197.87136000000001</c:v>
                </c:pt>
                <c:pt idx="107">
                  <c:v>194.40000000000003</c:v>
                </c:pt>
                <c:pt idx="108">
                  <c:v>194.40000000000003</c:v>
                </c:pt>
                <c:pt idx="109">
                  <c:v>188.27199999999999</c:v>
                </c:pt>
                <c:pt idx="110">
                  <c:v>199.45408</c:v>
                </c:pt>
                <c:pt idx="111">
                  <c:v>184.61632</c:v>
                </c:pt>
                <c:pt idx="112">
                  <c:v>202.75712000000004</c:v>
                </c:pt>
                <c:pt idx="113">
                  <c:v>173.34271999999999</c:v>
                </c:pt>
                <c:pt idx="114">
                  <c:v>184.83199999999999</c:v>
                </c:pt>
              </c:numCache>
            </c:numRef>
          </c:xVal>
          <c:yVal>
            <c:numRef>
              <c:f>'Speed Tuning and Viscosity'!$I$77:$I$191</c:f>
              <c:numCache>
                <c:formatCode>0.00</c:formatCode>
                <c:ptCount val="115"/>
                <c:pt idx="0">
                  <c:v>0.77315598071683667</c:v>
                </c:pt>
                <c:pt idx="1">
                  <c:v>0.69777327259694499</c:v>
                </c:pt>
                <c:pt idx="2">
                  <c:v>0.72469454251619903</c:v>
                </c:pt>
                <c:pt idx="3">
                  <c:v>1.0529128643213492</c:v>
                </c:pt>
                <c:pt idx="4">
                  <c:v>1.01767142892239</c:v>
                </c:pt>
                <c:pt idx="5">
                  <c:v>0.94842126075703581</c:v>
                </c:pt>
                <c:pt idx="6">
                  <c:v>1.0257191856048316</c:v>
                </c:pt>
                <c:pt idx="7">
                  <c:v>1.0648839575314184</c:v>
                </c:pt>
                <c:pt idx="8">
                  <c:v>1.0699367806043165</c:v>
                </c:pt>
                <c:pt idx="9">
                  <c:v>1.0006299538410401</c:v>
                </c:pt>
                <c:pt idx="10">
                  <c:v>1.0414678256435519</c:v>
                </c:pt>
                <c:pt idx="11">
                  <c:v>1.0628307121129166</c:v>
                </c:pt>
                <c:pt idx="12">
                  <c:v>1.0667978009783388</c:v>
                </c:pt>
                <c:pt idx="13">
                  <c:v>0.99486891784277709</c:v>
                </c:pt>
                <c:pt idx="14">
                  <c:v>1.03266249152976</c:v>
                </c:pt>
                <c:pt idx="15">
                  <c:v>0.61351550992644621</c:v>
                </c:pt>
                <c:pt idx="16">
                  <c:v>0.72063739425137596</c:v>
                </c:pt>
                <c:pt idx="17">
                  <c:v>0.6424965450817175</c:v>
                </c:pt>
                <c:pt idx="18">
                  <c:v>0.87773924448128993</c:v>
                </c:pt>
                <c:pt idx="19">
                  <c:v>0.99912373737835347</c:v>
                </c:pt>
                <c:pt idx="20">
                  <c:v>0.90514316228455605</c:v>
                </c:pt>
                <c:pt idx="21">
                  <c:v>0.90986497988720072</c:v>
                </c:pt>
                <c:pt idx="22">
                  <c:v>0.94526500063711572</c:v>
                </c:pt>
                <c:pt idx="23">
                  <c:v>0.89625971381015834</c:v>
                </c:pt>
                <c:pt idx="24">
                  <c:v>0.75400973443650809</c:v>
                </c:pt>
                <c:pt idx="25">
                  <c:v>0.87647677549182812</c:v>
                </c:pt>
                <c:pt idx="26">
                  <c:v>0.8625922144043916</c:v>
                </c:pt>
                <c:pt idx="27">
                  <c:v>0.76691717855534958</c:v>
                </c:pt>
                <c:pt idx="28">
                  <c:v>0.83229738528624186</c:v>
                </c:pt>
                <c:pt idx="29">
                  <c:v>0.78889526892665007</c:v>
                </c:pt>
                <c:pt idx="30">
                  <c:v>0.62868845879730995</c:v>
                </c:pt>
                <c:pt idx="31">
                  <c:v>0.62724898941535323</c:v>
                </c:pt>
                <c:pt idx="32">
                  <c:v>0.49573031994862082</c:v>
                </c:pt>
                <c:pt idx="33">
                  <c:v>0.80326762453960743</c:v>
                </c:pt>
                <c:pt idx="34">
                  <c:v>0.8674057284332517</c:v>
                </c:pt>
                <c:pt idx="35">
                  <c:v>0.66737000857397366</c:v>
                </c:pt>
                <c:pt idx="36">
                  <c:v>0.82375189988753517</c:v>
                </c:pt>
                <c:pt idx="37">
                  <c:v>0.87648113780486503</c:v>
                </c:pt>
                <c:pt idx="38">
                  <c:v>0.6831810182792929</c:v>
                </c:pt>
                <c:pt idx="39">
                  <c:v>0.80369876224991743</c:v>
                </c:pt>
                <c:pt idx="40">
                  <c:v>0.83783440917664398</c:v>
                </c:pt>
                <c:pt idx="41">
                  <c:v>0.69044504639903892</c:v>
                </c:pt>
                <c:pt idx="42">
                  <c:v>0.81666497834525253</c:v>
                </c:pt>
                <c:pt idx="43">
                  <c:v>0.93354966694944019</c:v>
                </c:pt>
                <c:pt idx="44">
                  <c:v>0.66174324690980058</c:v>
                </c:pt>
                <c:pt idx="45">
                  <c:v>0.56959711091227372</c:v>
                </c:pt>
                <c:pt idx="46">
                  <c:v>0.50908015767548198</c:v>
                </c:pt>
                <c:pt idx="47">
                  <c:v>0.76673143488084494</c:v>
                </c:pt>
                <c:pt idx="48">
                  <c:v>0.65253118046297409</c:v>
                </c:pt>
                <c:pt idx="49">
                  <c:v>0.86556692687108205</c:v>
                </c:pt>
                <c:pt idx="50">
                  <c:v>0.70089839840541601</c:v>
                </c:pt>
                <c:pt idx="51">
                  <c:v>1.0925367082372648</c:v>
                </c:pt>
                <c:pt idx="52">
                  <c:v>0.67924671317319751</c:v>
                </c:pt>
                <c:pt idx="53">
                  <c:v>1.4432298089478632</c:v>
                </c:pt>
                <c:pt idx="54">
                  <c:v>0.66508088904798379</c:v>
                </c:pt>
                <c:pt idx="55">
                  <c:v>4.5365618395852243</c:v>
                </c:pt>
                <c:pt idx="56">
                  <c:v>6.0139704666212577</c:v>
                </c:pt>
                <c:pt idx="57">
                  <c:v>6.1258558911117245</c:v>
                </c:pt>
                <c:pt idx="58">
                  <c:v>7.7287163995594561</c:v>
                </c:pt>
                <c:pt idx="59">
                  <c:v>9.159042860301513</c:v>
                </c:pt>
                <c:pt idx="60">
                  <c:v>13.122494603108754</c:v>
                </c:pt>
                <c:pt idx="61">
                  <c:v>10.151772690987215</c:v>
                </c:pt>
                <c:pt idx="62">
                  <c:v>10.301612328997571</c:v>
                </c:pt>
                <c:pt idx="63">
                  <c:v>11.813418168338961</c:v>
                </c:pt>
                <c:pt idx="64">
                  <c:v>11.729303256687681</c:v>
                </c:pt>
                <c:pt idx="65">
                  <c:v>10.125787001433396</c:v>
                </c:pt>
                <c:pt idx="66">
                  <c:v>13.25532169029456</c:v>
                </c:pt>
                <c:pt idx="67">
                  <c:v>23.488488860594071</c:v>
                </c:pt>
                <c:pt idx="68">
                  <c:v>9.9238865436009966</c:v>
                </c:pt>
                <c:pt idx="69">
                  <c:v>12.96181099572375</c:v>
                </c:pt>
                <c:pt idx="70">
                  <c:v>6.1108206200787398</c:v>
                </c:pt>
                <c:pt idx="71">
                  <c:v>6.4150478492831429</c:v>
                </c:pt>
                <c:pt idx="72">
                  <c:v>5.8735300077650328</c:v>
                </c:pt>
                <c:pt idx="73">
                  <c:v>11.499907072299932</c:v>
                </c:pt>
                <c:pt idx="74">
                  <c:v>12.555104824290638</c:v>
                </c:pt>
                <c:pt idx="75">
                  <c:v>10.449062309905164</c:v>
                </c:pt>
                <c:pt idx="76">
                  <c:v>13.766085955699292</c:v>
                </c:pt>
                <c:pt idx="77">
                  <c:v>12.627332168052678</c:v>
                </c:pt>
                <c:pt idx="78">
                  <c:v>10.736107515458514</c:v>
                </c:pt>
                <c:pt idx="79">
                  <c:v>12.913822104984654</c:v>
                </c:pt>
                <c:pt idx="80">
                  <c:v>12.71741702547874</c:v>
                </c:pt>
                <c:pt idx="81">
                  <c:v>12.71741702547874</c:v>
                </c:pt>
                <c:pt idx="82">
                  <c:v>11.127739897293898</c:v>
                </c:pt>
                <c:pt idx="83">
                  <c:v>13.261329470656989</c:v>
                </c:pt>
                <c:pt idx="84">
                  <c:v>24.659496949568776</c:v>
                </c:pt>
                <c:pt idx="85">
                  <c:v>5.9689176422996146</c:v>
                </c:pt>
                <c:pt idx="86">
                  <c:v>5.723646089655702</c:v>
                </c:pt>
                <c:pt idx="87">
                  <c:v>4.9425113993252108</c:v>
                </c:pt>
                <c:pt idx="88">
                  <c:v>9.2803930219929391</c:v>
                </c:pt>
                <c:pt idx="89">
                  <c:v>8.5091606453209998</c:v>
                </c:pt>
                <c:pt idx="90">
                  <c:v>7.6903962686421794</c:v>
                </c:pt>
                <c:pt idx="91">
                  <c:v>10.898957971207864</c:v>
                </c:pt>
                <c:pt idx="92">
                  <c:v>10.648415584753558</c:v>
                </c:pt>
                <c:pt idx="93">
                  <c:v>7.4376631901815484</c:v>
                </c:pt>
                <c:pt idx="94">
                  <c:v>10.033732547377856</c:v>
                </c:pt>
                <c:pt idx="95">
                  <c:v>9.2336522648175432</c:v>
                </c:pt>
                <c:pt idx="96">
                  <c:v>8.6216503156912712</c:v>
                </c:pt>
                <c:pt idx="97">
                  <c:v>10.210701974756159</c:v>
                </c:pt>
                <c:pt idx="98">
                  <c:v>10.078525996250079</c:v>
                </c:pt>
                <c:pt idx="99">
                  <c:v>8.4687614274045799</c:v>
                </c:pt>
                <c:pt idx="100">
                  <c:v>3.934671482095792</c:v>
                </c:pt>
                <c:pt idx="101">
                  <c:v>3.9553530311402256</c:v>
                </c:pt>
                <c:pt idx="102">
                  <c:v>3.9141517179430383</c:v>
                </c:pt>
                <c:pt idx="103">
                  <c:v>7.3492864173228334</c:v>
                </c:pt>
                <c:pt idx="104">
                  <c:v>7.5288957544407724</c:v>
                </c:pt>
                <c:pt idx="105">
                  <c:v>7.9744861299075884</c:v>
                </c:pt>
                <c:pt idx="106">
                  <c:v>7.4283478087206083</c:v>
                </c:pt>
                <c:pt idx="107">
                  <c:v>7.5609942565049728</c:v>
                </c:pt>
                <c:pt idx="108">
                  <c:v>7.5609942565049728</c:v>
                </c:pt>
                <c:pt idx="109">
                  <c:v>7.807094434990689</c:v>
                </c:pt>
                <c:pt idx="110">
                  <c:v>7.3694019368496582</c:v>
                </c:pt>
                <c:pt idx="111">
                  <c:v>7.9616866128875641</c:v>
                </c:pt>
                <c:pt idx="112">
                  <c:v>7.2493497809821257</c:v>
                </c:pt>
                <c:pt idx="113">
                  <c:v>8.479486669325178</c:v>
                </c:pt>
                <c:pt idx="114">
                  <c:v>7.9523961406280659</c:v>
                </c:pt>
              </c:numCache>
            </c:numRef>
          </c:yVal>
          <c:smooth val="0"/>
        </c:ser>
        <c:ser>
          <c:idx val="1"/>
          <c:order val="1"/>
          <c:tx>
            <c:v>Elliptical fiber</c:v>
          </c:tx>
          <c:spPr>
            <a:ln w="28575">
              <a:noFill/>
            </a:ln>
          </c:spPr>
          <c:xVal>
            <c:numRef>
              <c:f>'Speed Tuning and Viscosity'!$S$77:$S$191</c:f>
              <c:numCache>
                <c:formatCode>0.00</c:formatCode>
                <c:ptCount val="115"/>
                <c:pt idx="0">
                  <c:v>311.29600000000005</c:v>
                </c:pt>
                <c:pt idx="1">
                  <c:v>327.68000000000006</c:v>
                </c:pt>
                <c:pt idx="2">
                  <c:v>321.53600000000006</c:v>
                </c:pt>
                <c:pt idx="3">
                  <c:v>298.24000000000007</c:v>
                </c:pt>
                <c:pt idx="4">
                  <c:v>303.36</c:v>
                </c:pt>
                <c:pt idx="5">
                  <c:v>314.24</c:v>
                </c:pt>
                <c:pt idx="6">
                  <c:v>331.00799999999998</c:v>
                </c:pt>
                <c:pt idx="7">
                  <c:v>324.86400000000003</c:v>
                </c:pt>
                <c:pt idx="8">
                  <c:v>324.096</c:v>
                </c:pt>
                <c:pt idx="9">
                  <c:v>361.98400000000009</c:v>
                </c:pt>
                <c:pt idx="10">
                  <c:v>354.81599999999997</c:v>
                </c:pt>
                <c:pt idx="11">
                  <c:v>351.23200000000003</c:v>
                </c:pt>
                <c:pt idx="12">
                  <c:v>374.78400000000005</c:v>
                </c:pt>
                <c:pt idx="13">
                  <c:v>388.09600000000006</c:v>
                </c:pt>
                <c:pt idx="14">
                  <c:v>380.928</c:v>
                </c:pt>
                <c:pt idx="15">
                  <c:v>403.96800000000002</c:v>
                </c:pt>
                <c:pt idx="16">
                  <c:v>372.73599999999999</c:v>
                </c:pt>
                <c:pt idx="17">
                  <c:v>394.75200000000007</c:v>
                </c:pt>
                <c:pt idx="18">
                  <c:v>377.6</c:v>
                </c:pt>
                <c:pt idx="19">
                  <c:v>353.92</c:v>
                </c:pt>
                <c:pt idx="20">
                  <c:v>371.84000000000003</c:v>
                </c:pt>
                <c:pt idx="21">
                  <c:v>406.27200000000005</c:v>
                </c:pt>
                <c:pt idx="22">
                  <c:v>398.59200000000004</c:v>
                </c:pt>
                <c:pt idx="23">
                  <c:v>409.34400000000005</c:v>
                </c:pt>
                <c:pt idx="24">
                  <c:v>482.04800000000012</c:v>
                </c:pt>
                <c:pt idx="25">
                  <c:v>447.10400000000004</c:v>
                </c:pt>
                <c:pt idx="26">
                  <c:v>450.68800000000005</c:v>
                </c:pt>
                <c:pt idx="27">
                  <c:v>510.97600000000011</c:v>
                </c:pt>
                <c:pt idx="28">
                  <c:v>490.49599999999998</c:v>
                </c:pt>
                <c:pt idx="29">
                  <c:v>503.80800000000005</c:v>
                </c:pt>
                <c:pt idx="30">
                  <c:v>446.46400000000006</c:v>
                </c:pt>
                <c:pt idx="31">
                  <c:v>446.97600000000006</c:v>
                </c:pt>
                <c:pt idx="32">
                  <c:v>502.78400000000011</c:v>
                </c:pt>
                <c:pt idx="33">
                  <c:v>441.6</c:v>
                </c:pt>
                <c:pt idx="34">
                  <c:v>424.96</c:v>
                </c:pt>
                <c:pt idx="35">
                  <c:v>484.48000000000008</c:v>
                </c:pt>
                <c:pt idx="36">
                  <c:v>477.69600000000003</c:v>
                </c:pt>
                <c:pt idx="37">
                  <c:v>463.10400000000004</c:v>
                </c:pt>
                <c:pt idx="38">
                  <c:v>524.5440000000001</c:v>
                </c:pt>
                <c:pt idx="39">
                  <c:v>522.36800000000005</c:v>
                </c:pt>
                <c:pt idx="40">
                  <c:v>511.61600000000004</c:v>
                </c:pt>
                <c:pt idx="41">
                  <c:v>563.58400000000006</c:v>
                </c:pt>
                <c:pt idx="42">
                  <c:v>553.98400000000015</c:v>
                </c:pt>
                <c:pt idx="43">
                  <c:v>518.14400000000001</c:v>
                </c:pt>
                <c:pt idx="44">
                  <c:v>615.42399999999998</c:v>
                </c:pt>
                <c:pt idx="45">
                  <c:v>514.04800000000012</c:v>
                </c:pt>
                <c:pt idx="46">
                  <c:v>543.74400000000014</c:v>
                </c:pt>
                <c:pt idx="47">
                  <c:v>495.36000000000007</c:v>
                </c:pt>
                <c:pt idx="48">
                  <c:v>536.96</c:v>
                </c:pt>
                <c:pt idx="49">
                  <c:v>510.72000000000014</c:v>
                </c:pt>
                <c:pt idx="50">
                  <c:v>567.55200000000002</c:v>
                </c:pt>
                <c:pt idx="51">
                  <c:v>491.0080000000001</c:v>
                </c:pt>
                <c:pt idx="52">
                  <c:v>622.71999999999991</c:v>
                </c:pt>
                <c:pt idx="53">
                  <c:v>456.70400000000006</c:v>
                </c:pt>
                <c:pt idx="54">
                  <c:v>672.76800000000003</c:v>
                </c:pt>
                <c:pt idx="55">
                  <c:v>128.51200000000003</c:v>
                </c:pt>
                <c:pt idx="56">
                  <c:v>111.61600000000001</c:v>
                </c:pt>
                <c:pt idx="57">
                  <c:v>110.592</c:v>
                </c:pt>
                <c:pt idx="58">
                  <c:v>110.08</c:v>
                </c:pt>
                <c:pt idx="59">
                  <c:v>101.12000000000002</c:v>
                </c:pt>
                <c:pt idx="60">
                  <c:v>84.480000000000018</c:v>
                </c:pt>
                <c:pt idx="61">
                  <c:v>105.21600000000001</c:v>
                </c:pt>
                <c:pt idx="62">
                  <c:v>104.44800000000002</c:v>
                </c:pt>
                <c:pt idx="63">
                  <c:v>97.536000000000001</c:v>
                </c:pt>
                <c:pt idx="64">
                  <c:v>105.72800000000001</c:v>
                </c:pt>
                <c:pt idx="65">
                  <c:v>113.792</c:v>
                </c:pt>
                <c:pt idx="66">
                  <c:v>99.456000000000003</c:v>
                </c:pt>
                <c:pt idx="67">
                  <c:v>79.872000000000014</c:v>
                </c:pt>
                <c:pt idx="68">
                  <c:v>122.88</c:v>
                </c:pt>
                <c:pt idx="69">
                  <c:v>107.51999999999998</c:v>
                </c:pt>
                <c:pt idx="70">
                  <c:v>128</c:v>
                </c:pt>
                <c:pt idx="71">
                  <c:v>124.92800000000003</c:v>
                </c:pt>
                <c:pt idx="72">
                  <c:v>130.56000000000003</c:v>
                </c:pt>
                <c:pt idx="73">
                  <c:v>104.32000000000001</c:v>
                </c:pt>
                <c:pt idx="74">
                  <c:v>99.840000000000018</c:v>
                </c:pt>
                <c:pt idx="75">
                  <c:v>109.44</c:v>
                </c:pt>
                <c:pt idx="76">
                  <c:v>104.44800000000002</c:v>
                </c:pt>
                <c:pt idx="77">
                  <c:v>109.056</c:v>
                </c:pt>
                <c:pt idx="78">
                  <c:v>118.27200000000001</c:v>
                </c:pt>
                <c:pt idx="79">
                  <c:v>116.48000000000002</c:v>
                </c:pt>
                <c:pt idx="80">
                  <c:v>117.376</c:v>
                </c:pt>
                <c:pt idx="81">
                  <c:v>117.376</c:v>
                </c:pt>
                <c:pt idx="82">
                  <c:v>134.14400000000001</c:v>
                </c:pt>
                <c:pt idx="83">
                  <c:v>122.88</c:v>
                </c:pt>
                <c:pt idx="84">
                  <c:v>90.111999999999995</c:v>
                </c:pt>
                <c:pt idx="85">
                  <c:v>144.89600000000002</c:v>
                </c:pt>
                <c:pt idx="86">
                  <c:v>147.96799999999999</c:v>
                </c:pt>
                <c:pt idx="87">
                  <c:v>159.23200000000003</c:v>
                </c:pt>
                <c:pt idx="88">
                  <c:v>129.92000000000002</c:v>
                </c:pt>
                <c:pt idx="89">
                  <c:v>135.68000000000004</c:v>
                </c:pt>
                <c:pt idx="90">
                  <c:v>142.72000000000003</c:v>
                </c:pt>
                <c:pt idx="91">
                  <c:v>131.32800000000003</c:v>
                </c:pt>
                <c:pt idx="92">
                  <c:v>132.86399999999998</c:v>
                </c:pt>
                <c:pt idx="93">
                  <c:v>158.97600000000003</c:v>
                </c:pt>
                <c:pt idx="94">
                  <c:v>147.84000000000003</c:v>
                </c:pt>
                <c:pt idx="95">
                  <c:v>154.11199999999999</c:v>
                </c:pt>
                <c:pt idx="96">
                  <c:v>159.488</c:v>
                </c:pt>
                <c:pt idx="97">
                  <c:v>156.672</c:v>
                </c:pt>
                <c:pt idx="98">
                  <c:v>157.69600000000003</c:v>
                </c:pt>
                <c:pt idx="99">
                  <c:v>172.03200000000004</c:v>
                </c:pt>
                <c:pt idx="100">
                  <c:v>195.584</c:v>
                </c:pt>
                <c:pt idx="101">
                  <c:v>195.072</c:v>
                </c:pt>
                <c:pt idx="102">
                  <c:v>196.096</c:v>
                </c:pt>
                <c:pt idx="103">
                  <c:v>160</c:v>
                </c:pt>
                <c:pt idx="104">
                  <c:v>158.08000000000004</c:v>
                </c:pt>
                <c:pt idx="105">
                  <c:v>153.6</c:v>
                </c:pt>
                <c:pt idx="106">
                  <c:v>174.33600000000004</c:v>
                </c:pt>
                <c:pt idx="107">
                  <c:v>172.8</c:v>
                </c:pt>
                <c:pt idx="108">
                  <c:v>172.8</c:v>
                </c:pt>
                <c:pt idx="109">
                  <c:v>183.67999999999998</c:v>
                </c:pt>
                <c:pt idx="110">
                  <c:v>189.05600000000001</c:v>
                </c:pt>
                <c:pt idx="111">
                  <c:v>181.88800000000003</c:v>
                </c:pt>
                <c:pt idx="112">
                  <c:v>203.77600000000004</c:v>
                </c:pt>
                <c:pt idx="113">
                  <c:v>188.41600000000003</c:v>
                </c:pt>
                <c:pt idx="114">
                  <c:v>194.55999999999997</c:v>
                </c:pt>
              </c:numCache>
            </c:numRef>
          </c:xVal>
          <c:yVal>
            <c:numRef>
              <c:f>'Speed Tuning and Viscosity'!$M$77:$M$191</c:f>
              <c:numCache>
                <c:formatCode>0.00</c:formatCode>
                <c:ptCount val="115"/>
                <c:pt idx="0">
                  <c:v>2.3503941813791829</c:v>
                </c:pt>
                <c:pt idx="1">
                  <c:v>2.2328744723102236</c:v>
                </c:pt>
                <c:pt idx="2">
                  <c:v>2.2755408635008649</c:v>
                </c:pt>
                <c:pt idx="3">
                  <c:v>2.4532869738687437</c:v>
                </c:pt>
                <c:pt idx="4">
                  <c:v>2.4118812865460644</c:v>
                </c:pt>
                <c:pt idx="5">
                  <c:v>2.3283741951585224</c:v>
                </c:pt>
                <c:pt idx="6">
                  <c:v>2.2104248449784123</c:v>
                </c:pt>
                <c:pt idx="7">
                  <c:v>2.2522295701789492</c:v>
                </c:pt>
                <c:pt idx="8">
                  <c:v>2.2575666070751077</c:v>
                </c:pt>
                <c:pt idx="9">
                  <c:v>2.0212725067589008</c:v>
                </c:pt>
                <c:pt idx="10">
                  <c:v>2.062106294774233</c:v>
                </c:pt>
                <c:pt idx="11">
                  <c:v>2.0831481957413165</c:v>
                </c:pt>
                <c:pt idx="12">
                  <c:v>1.9522399757903597</c:v>
                </c:pt>
                <c:pt idx="13">
                  <c:v>1.8852765993120624</c:v>
                </c:pt>
                <c:pt idx="14">
                  <c:v>1.9207522342453538</c:v>
                </c:pt>
                <c:pt idx="15">
                  <c:v>2.4203186866598303</c:v>
                </c:pt>
                <c:pt idx="16">
                  <c:v>2.6231201150750083</c:v>
                </c:pt>
                <c:pt idx="17">
                  <c:v>2.4768241812900209</c:v>
                </c:pt>
                <c:pt idx="18">
                  <c:v>2.5893307712198044</c:v>
                </c:pt>
                <c:pt idx="19">
                  <c:v>2.7625771338511482</c:v>
                </c:pt>
                <c:pt idx="20">
                  <c:v>2.629440886436635</c:v>
                </c:pt>
                <c:pt idx="21">
                  <c:v>2.4065928718016458</c:v>
                </c:pt>
                <c:pt idx="22">
                  <c:v>2.452962676653315</c:v>
                </c:pt>
                <c:pt idx="23">
                  <c:v>2.3885321373040727</c:v>
                </c:pt>
                <c:pt idx="24">
                  <c:v>2.0282861856342067</c:v>
                </c:pt>
                <c:pt idx="25">
                  <c:v>2.1868095548521107</c:v>
                </c:pt>
                <c:pt idx="26">
                  <c:v>2.1694194192270446</c:v>
                </c:pt>
                <c:pt idx="27">
                  <c:v>1.913458360495597</c:v>
                </c:pt>
                <c:pt idx="28">
                  <c:v>1.9933522377605495</c:v>
                </c:pt>
                <c:pt idx="29">
                  <c:v>1.9406823615595588</c:v>
                </c:pt>
                <c:pt idx="30">
                  <c:v>2.7410816803562712</c:v>
                </c:pt>
                <c:pt idx="31">
                  <c:v>2.7379418387980166</c:v>
                </c:pt>
                <c:pt idx="32">
                  <c:v>2.4340358709477279</c:v>
                </c:pt>
                <c:pt idx="33">
                  <c:v>2.7712733046616451</c:v>
                </c:pt>
                <c:pt idx="34">
                  <c:v>2.8797870183983965</c:v>
                </c:pt>
                <c:pt idx="35">
                  <c:v>2.5259954824524899</c:v>
                </c:pt>
                <c:pt idx="36">
                  <c:v>2.5618684086502346</c:v>
                </c:pt>
                <c:pt idx="37">
                  <c:v>2.6425906304816675</c:v>
                </c:pt>
                <c:pt idx="38">
                  <c:v>2.3330631774237856</c:v>
                </c:pt>
                <c:pt idx="39">
                  <c:v>2.3427818919585093</c:v>
                </c:pt>
                <c:pt idx="40">
                  <c:v>2.3920172381993181</c:v>
                </c:pt>
                <c:pt idx="41">
                  <c:v>2.1714496709249773</c:v>
                </c:pt>
                <c:pt idx="42">
                  <c:v>2.2090787664239078</c:v>
                </c:pt>
                <c:pt idx="43">
                  <c:v>2.3618806573820841</c:v>
                </c:pt>
                <c:pt idx="44">
                  <c:v>1.9885384569639506</c:v>
                </c:pt>
                <c:pt idx="45">
                  <c:v>2.8593774967796128</c:v>
                </c:pt>
                <c:pt idx="46">
                  <c:v>2.7032156372568088</c:v>
                </c:pt>
                <c:pt idx="47">
                  <c:v>2.96725065298887</c:v>
                </c:pt>
                <c:pt idx="48">
                  <c:v>2.7373683020421757</c:v>
                </c:pt>
                <c:pt idx="49">
                  <c:v>2.8780100318463471</c:v>
                </c:pt>
                <c:pt idx="50">
                  <c:v>2.5898195821080123</c:v>
                </c:pt>
                <c:pt idx="51">
                  <c:v>2.9935505805701053</c:v>
                </c:pt>
                <c:pt idx="52">
                  <c:v>2.3603823282768612</c:v>
                </c:pt>
                <c:pt idx="53">
                  <c:v>3.2184024739537347</c:v>
                </c:pt>
                <c:pt idx="54">
                  <c:v>2.1847907205226269</c:v>
                </c:pt>
                <c:pt idx="55">
                  <c:v>5.693385108679454</c:v>
                </c:pt>
                <c:pt idx="56">
                  <c:v>6.55522780861717</c:v>
                </c:pt>
                <c:pt idx="57">
                  <c:v>6.6159243624006638</c:v>
                </c:pt>
                <c:pt idx="58">
                  <c:v>6.6466961036211325</c:v>
                </c:pt>
                <c:pt idx="59">
                  <c:v>7.2356438596381931</c:v>
                </c:pt>
                <c:pt idx="60">
                  <c:v>8.6608464380517756</c:v>
                </c:pt>
                <c:pt idx="61">
                  <c:v>6.9539642933262442</c:v>
                </c:pt>
                <c:pt idx="62">
                  <c:v>7.0050963837183486</c:v>
                </c:pt>
                <c:pt idx="63">
                  <c:v>7.5015205368952396</c:v>
                </c:pt>
                <c:pt idx="64">
                  <c:v>6.9202889214457297</c:v>
                </c:pt>
                <c:pt idx="65">
                  <c:v>6.4298747459102064</c:v>
                </c:pt>
                <c:pt idx="66">
                  <c:v>7.3567035381134795</c:v>
                </c:pt>
                <c:pt idx="67">
                  <c:v>9.1605106556316862</c:v>
                </c:pt>
                <c:pt idx="68">
                  <c:v>5.9543319261605978</c:v>
                </c:pt>
                <c:pt idx="69">
                  <c:v>6.8049507727549692</c:v>
                </c:pt>
                <c:pt idx="70">
                  <c:v>7.6385257750984241</c:v>
                </c:pt>
                <c:pt idx="71">
                  <c:v>7.8263583761254338</c:v>
                </c:pt>
                <c:pt idx="72">
                  <c:v>7.4887507599004151</c:v>
                </c:pt>
                <c:pt idx="73">
                  <c:v>9.3724242639244473</c:v>
                </c:pt>
                <c:pt idx="74">
                  <c:v>9.7929817629466971</c:v>
                </c:pt>
                <c:pt idx="75">
                  <c:v>8.9339482749689179</c:v>
                </c:pt>
                <c:pt idx="76">
                  <c:v>9.360938449875519</c:v>
                </c:pt>
                <c:pt idx="77">
                  <c:v>8.9654058393174001</c:v>
                </c:pt>
                <c:pt idx="78">
                  <c:v>8.2668027869030567</c:v>
                </c:pt>
                <c:pt idx="79">
                  <c:v>8.3939843682400248</c:v>
                </c:pt>
                <c:pt idx="80">
                  <c:v>8.329908151688576</c:v>
                </c:pt>
                <c:pt idx="81">
                  <c:v>8.329908151688576</c:v>
                </c:pt>
                <c:pt idx="82">
                  <c:v>7.2886696327275038</c:v>
                </c:pt>
                <c:pt idx="83">
                  <c:v>7.9567976823941926</c:v>
                </c:pt>
                <c:pt idx="84">
                  <c:v>10.850178657810263</c:v>
                </c:pt>
                <c:pt idx="85">
                  <c:v>8.4460184638539531</c:v>
                </c:pt>
                <c:pt idx="86">
                  <c:v>8.2706685995524882</c:v>
                </c:pt>
                <c:pt idx="87">
                  <c:v>7.6856052259507024</c:v>
                </c:pt>
                <c:pt idx="88">
                  <c:v>9.4195989173228316</c:v>
                </c:pt>
                <c:pt idx="89">
                  <c:v>9.0197102840402579</c:v>
                </c:pt>
                <c:pt idx="90">
                  <c:v>8.5747918395360312</c:v>
                </c:pt>
                <c:pt idx="91">
                  <c:v>9.3186090653827236</c:v>
                </c:pt>
                <c:pt idx="92">
                  <c:v>9.2108794808118262</c:v>
                </c:pt>
                <c:pt idx="93">
                  <c:v>7.697981401837902</c:v>
                </c:pt>
                <c:pt idx="94">
                  <c:v>8.2778293515867301</c:v>
                </c:pt>
                <c:pt idx="95">
                  <c:v>7.940940947743087</c:v>
                </c:pt>
                <c:pt idx="96">
                  <c:v>7.6732687809652287</c:v>
                </c:pt>
                <c:pt idx="97">
                  <c:v>7.8111870106884611</c:v>
                </c:pt>
                <c:pt idx="98">
                  <c:v>7.7604650171125593</c:v>
                </c:pt>
                <c:pt idx="99">
                  <c:v>7.1137595990198461</c:v>
                </c:pt>
                <c:pt idx="100">
                  <c:v>7.515222530802963</c:v>
                </c:pt>
                <c:pt idx="101">
                  <c:v>7.5349475243221304</c:v>
                </c:pt>
                <c:pt idx="102">
                  <c:v>7.4956005398609182</c:v>
                </c:pt>
                <c:pt idx="103">
                  <c:v>9.1866080216535426</c:v>
                </c:pt>
                <c:pt idx="104">
                  <c:v>9.2981862567343523</c:v>
                </c:pt>
                <c:pt idx="105">
                  <c:v>9.5693833558891068</c:v>
                </c:pt>
                <c:pt idx="106">
                  <c:v>8.4311747628978893</c:v>
                </c:pt>
                <c:pt idx="107">
                  <c:v>8.506118538568094</c:v>
                </c:pt>
                <c:pt idx="108">
                  <c:v>8.506118538568094</c:v>
                </c:pt>
                <c:pt idx="109">
                  <c:v>8.0022717958654557</c:v>
                </c:pt>
                <c:pt idx="110">
                  <c:v>7.7747190433763889</c:v>
                </c:pt>
                <c:pt idx="111">
                  <c:v>8.0811119120808765</c:v>
                </c:pt>
                <c:pt idx="112">
                  <c:v>7.2131030320772149</c:v>
                </c:pt>
                <c:pt idx="113">
                  <c:v>7.8011277357791622</c:v>
                </c:pt>
                <c:pt idx="114">
                  <c:v>7.5547763335966636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06144"/>
        <c:axId val="134408064"/>
      </c:scatterChart>
      <c:valAx>
        <c:axId val="13440614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Shear rate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out"/>
        <c:tickLblPos val="nextTo"/>
        <c:crossAx val="134408064"/>
        <c:crossesAt val="0.1"/>
        <c:crossBetween val="midCat"/>
      </c:valAx>
      <c:valAx>
        <c:axId val="134408064"/>
        <c:scaling>
          <c:logBase val="10"/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13440614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90:10 PPF:DEF, P = 2.5 bar</c:v>
          </c:tx>
          <c:spPr>
            <a:ln w="25400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Viscosity'!$O$132:$O$146</c:f>
                <c:numCache>
                  <c:formatCode>General</c:formatCode>
                  <c:ptCount val="15"/>
                  <c:pt idx="0">
                    <c:v>0.51599993309650916</c:v>
                  </c:pt>
                  <c:pt idx="3">
                    <c:v>1.035604768442195</c:v>
                  </c:pt>
                  <c:pt idx="6">
                    <c:v>0.3024536522060442</c:v>
                  </c:pt>
                  <c:pt idx="9">
                    <c:v>0.4636765020400222</c:v>
                  </c:pt>
                  <c:pt idx="12">
                    <c:v>1.6609132442380719</c:v>
                  </c:pt>
                </c:numCache>
              </c:numRef>
            </c:plus>
            <c:minus>
              <c:numRef>
                <c:f>'Speed Tuning and Viscosity'!$O$132:$O$146</c:f>
                <c:numCache>
                  <c:formatCode>General</c:formatCode>
                  <c:ptCount val="15"/>
                  <c:pt idx="0">
                    <c:v>0.51599993309650916</c:v>
                  </c:pt>
                  <c:pt idx="3">
                    <c:v>1.035604768442195</c:v>
                  </c:pt>
                  <c:pt idx="6">
                    <c:v>0.3024536522060442</c:v>
                  </c:pt>
                  <c:pt idx="9">
                    <c:v>0.4636765020400222</c:v>
                  </c:pt>
                  <c:pt idx="12">
                    <c:v>1.6609132442380719</c:v>
                  </c:pt>
                </c:numCache>
              </c:numRef>
            </c:minus>
          </c:errBars>
          <c:xVal>
            <c:numRef>
              <c:f>'Speed Tuning and Viscosity'!$K$3:$K$7</c:f>
              <c:numCache>
                <c:formatCode>0.00</c:formatCode>
                <c:ptCount val="5"/>
                <c:pt idx="0">
                  <c:v>133.46844444444443</c:v>
                </c:pt>
                <c:pt idx="1">
                  <c:v>75.891200000000012</c:v>
                </c:pt>
                <c:pt idx="2">
                  <c:v>68.26666666666668</c:v>
                </c:pt>
                <c:pt idx="3">
                  <c:v>63.086364444444428</c:v>
                </c:pt>
                <c:pt idx="4">
                  <c:v>52.229119999999995</c:v>
                </c:pt>
              </c:numCache>
            </c:numRef>
          </c:xVal>
          <c:yVal>
            <c:numRef>
              <c:f>'Speed Tuning and Viscosity'!$L$3:$L$7</c:f>
              <c:numCache>
                <c:formatCode>0.00</c:formatCode>
                <c:ptCount val="5"/>
                <c:pt idx="0">
                  <c:v>6.25856786399362</c:v>
                </c:pt>
                <c:pt idx="1">
                  <c:v>7.4235826611872362</c:v>
                </c:pt>
                <c:pt idx="2">
                  <c:v>7.1451983113927149</c:v>
                </c:pt>
                <c:pt idx="3">
                  <c:v>6.8814108937971579</c:v>
                </c:pt>
                <c:pt idx="4">
                  <c:v>7.0744537736561544</c:v>
                </c:pt>
              </c:numCache>
            </c:numRef>
          </c:yVal>
          <c:smooth val="0"/>
        </c:ser>
        <c:ser>
          <c:idx val="1"/>
          <c:order val="1"/>
          <c:tx>
            <c:v>90:10 PPF:DEF, P = 3 bar</c:v>
          </c:tx>
          <c:spPr>
            <a:ln w="25400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Viscosity'!$O$147:$O$161</c:f>
                <c:numCache>
                  <c:formatCode>General</c:formatCode>
                  <c:ptCount val="15"/>
                  <c:pt idx="0">
                    <c:v>0.16916094097992165</c:v>
                  </c:pt>
                  <c:pt idx="3">
                    <c:v>0.42954788951905559</c:v>
                  </c:pt>
                  <c:pt idx="6">
                    <c:v>0.5540194220190221</c:v>
                  </c:pt>
                  <c:pt idx="9">
                    <c:v>3.6994420874631714E-2</c:v>
                  </c:pt>
                  <c:pt idx="12">
                    <c:v>1.89307488385945</c:v>
                  </c:pt>
                </c:numCache>
              </c:numRef>
            </c:plus>
            <c:minus>
              <c:numRef>
                <c:f>'Speed Tuning and Viscosity'!$O$147:$O$161</c:f>
                <c:numCache>
                  <c:formatCode>General</c:formatCode>
                  <c:ptCount val="15"/>
                  <c:pt idx="0">
                    <c:v>0.16916094097992165</c:v>
                  </c:pt>
                  <c:pt idx="3">
                    <c:v>0.42954788951905559</c:v>
                  </c:pt>
                  <c:pt idx="6">
                    <c:v>0.5540194220190221</c:v>
                  </c:pt>
                  <c:pt idx="9">
                    <c:v>3.6994420874631714E-2</c:v>
                  </c:pt>
                  <c:pt idx="12">
                    <c:v>1.89307488385945</c:v>
                  </c:pt>
                </c:numCache>
              </c:numRef>
            </c:minus>
          </c:errBars>
          <c:xVal>
            <c:numRef>
              <c:f>'Speed Tuning and Viscosity'!$K$13:$K$17</c:f>
              <c:numCache>
                <c:formatCode>0.00</c:formatCode>
                <c:ptCount val="5"/>
                <c:pt idx="0">
                  <c:v>159.5736177777778</c:v>
                </c:pt>
                <c:pt idx="1">
                  <c:v>85.368888888888875</c:v>
                </c:pt>
                <c:pt idx="2">
                  <c:v>79.626240000000024</c:v>
                </c:pt>
                <c:pt idx="3">
                  <c:v>76.490524444444461</c:v>
                </c:pt>
                <c:pt idx="4">
                  <c:v>65.377279999999985</c:v>
                </c:pt>
              </c:numCache>
            </c:numRef>
          </c:xVal>
          <c:yVal>
            <c:numRef>
              <c:f>'Speed Tuning and Viscosity'!$L$13:$L$17</c:f>
              <c:numCache>
                <c:formatCode>0.00</c:formatCode>
                <c:ptCount val="5"/>
                <c:pt idx="0">
                  <c:v>7.6487240738635744</c:v>
                </c:pt>
                <c:pt idx="1">
                  <c:v>9.3532968674674599</c:v>
                </c:pt>
                <c:pt idx="2">
                  <c:v>8.8408863137713212</c:v>
                </c:pt>
                <c:pt idx="3">
                  <c:v>8.3511579173816575</c:v>
                </c:pt>
                <c:pt idx="4">
                  <c:v>8.449696653869939</c:v>
                </c:pt>
              </c:numCache>
            </c:numRef>
          </c:yVal>
          <c:smooth val="0"/>
        </c:ser>
        <c:ser>
          <c:idx val="2"/>
          <c:order val="2"/>
          <c:tx>
            <c:v>90:10 PPF:DEF, P = 3.5 bar</c:v>
          </c:tx>
          <c:spPr>
            <a:ln w="25400">
              <a:noFill/>
            </a:ln>
          </c:spPr>
          <c:errBars>
            <c:errDir val="y"/>
            <c:errBarType val="both"/>
            <c:errValType val="cust"/>
            <c:noEndCap val="0"/>
            <c:plus>
              <c:numRef>
                <c:f>'Speed Tuning and Viscosity'!$O$162:$O$176</c:f>
                <c:numCache>
                  <c:formatCode>General</c:formatCode>
                  <c:ptCount val="15"/>
                  <c:pt idx="0">
                    <c:v>0.39817814656661549</c:v>
                  </c:pt>
                  <c:pt idx="3">
                    <c:v>0.42260350605252878</c:v>
                  </c:pt>
                  <c:pt idx="6">
                    <c:v>0.90617329878649189</c:v>
                  </c:pt>
                  <c:pt idx="9">
                    <c:v>0.30293994703628047</c:v>
                  </c:pt>
                  <c:pt idx="12">
                    <c:v>0.38884564481928824</c:v>
                  </c:pt>
                </c:numCache>
              </c:numRef>
            </c:plus>
            <c:minus>
              <c:numRef>
                <c:f>'Speed Tuning and Viscosity'!$O$162:$O$176</c:f>
                <c:numCache>
                  <c:formatCode>General</c:formatCode>
                  <c:ptCount val="15"/>
                  <c:pt idx="0">
                    <c:v>0.39817814656661549</c:v>
                  </c:pt>
                  <c:pt idx="3">
                    <c:v>0.42260350605252878</c:v>
                  </c:pt>
                  <c:pt idx="6">
                    <c:v>0.90617329878649189</c:v>
                  </c:pt>
                  <c:pt idx="9">
                    <c:v>0.30293994703628047</c:v>
                  </c:pt>
                  <c:pt idx="12">
                    <c:v>0.38884564481928824</c:v>
                  </c:pt>
                </c:numCache>
              </c:numRef>
            </c:minus>
          </c:errBars>
          <c:xVal>
            <c:numRef>
              <c:f>'Speed Tuning and Viscosity'!$K$23:$K$27</c:f>
              <c:numCache>
                <c:formatCode>0.00</c:formatCode>
                <c:ptCount val="5"/>
                <c:pt idx="0">
                  <c:v>221.7782044444445</c:v>
                </c:pt>
                <c:pt idx="1">
                  <c:v>144.72675555555557</c:v>
                </c:pt>
                <c:pt idx="2">
                  <c:v>129.53642666666664</c:v>
                </c:pt>
                <c:pt idx="3">
                  <c:v>132.02311111111106</c:v>
                </c:pt>
                <c:pt idx="4">
                  <c:v>128.35555555555555</c:v>
                </c:pt>
              </c:numCache>
            </c:numRef>
          </c:xVal>
          <c:yVal>
            <c:numRef>
              <c:f>'Speed Tuning and Viscosity'!$L$23:$L$27</c:f>
              <c:numCache>
                <c:formatCode>0.00</c:formatCode>
                <c:ptCount val="5"/>
                <c:pt idx="0">
                  <c:v>8.1208037098663723</c:v>
                </c:pt>
                <c:pt idx="1">
                  <c:v>8.9914353301717949</c:v>
                </c:pt>
                <c:pt idx="2">
                  <c:v>8.6759463712183997</c:v>
                </c:pt>
                <c:pt idx="3">
                  <c:v>7.9563602505542406</c:v>
                </c:pt>
                <c:pt idx="4">
                  <c:v>7.5480733429600066</c:v>
                </c:pt>
              </c:numCache>
            </c:numRef>
          </c:yVal>
          <c:smooth val="0"/>
        </c:ser>
        <c:ser>
          <c:idx val="3"/>
          <c:order val="3"/>
          <c:tx>
            <c:v>90:10 PPF:DEF, P = 4 bar</c:v>
          </c:tx>
          <c:spPr>
            <a:ln w="25400">
              <a:noFill/>
            </a:ln>
          </c:spPr>
          <c:marker>
            <c:symbol val="diamond"/>
            <c:size val="7"/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Viscosity'!$O$177:$O$191</c:f>
                <c:numCache>
                  <c:formatCode>General</c:formatCode>
                  <c:ptCount val="15"/>
                  <c:pt idx="0">
                    <c:v>1.9673514700614458E-2</c:v>
                  </c:pt>
                  <c:pt idx="3">
                    <c:v>0.1968563459449767</c:v>
                  </c:pt>
                  <c:pt idx="6">
                    <c:v>4.3268809057279617E-2</c:v>
                  </c:pt>
                  <c:pt idx="9">
                    <c:v>0.1590977734409342</c:v>
                  </c:pt>
                  <c:pt idx="12">
                    <c:v>0.29529722611075726</c:v>
                  </c:pt>
                </c:numCache>
              </c:numRef>
            </c:plus>
            <c:minus>
              <c:numRef>
                <c:f>'Speed Tuning and Viscosity'!$O$177:$O$191</c:f>
                <c:numCache>
                  <c:formatCode>General</c:formatCode>
                  <c:ptCount val="15"/>
                  <c:pt idx="0">
                    <c:v>1.9673514700614458E-2</c:v>
                  </c:pt>
                  <c:pt idx="3">
                    <c:v>0.1968563459449767</c:v>
                  </c:pt>
                  <c:pt idx="6">
                    <c:v>4.3268809057279617E-2</c:v>
                  </c:pt>
                  <c:pt idx="9">
                    <c:v>0.1590977734409342</c:v>
                  </c:pt>
                  <c:pt idx="12">
                    <c:v>0.29529722611075726</c:v>
                  </c:pt>
                </c:numCache>
              </c:numRef>
            </c:minus>
          </c:errBars>
          <c:xVal>
            <c:numRef>
              <c:f>'Speed Tuning and Viscosity'!$K$28:$K$32</c:f>
              <c:numCache>
                <c:formatCode>0.00</c:formatCode>
                <c:ptCount val="5"/>
                <c:pt idx="0">
                  <c:v>373.56543999999991</c:v>
                </c:pt>
                <c:pt idx="1">
                  <c:v>193.12675555555555</c:v>
                </c:pt>
                <c:pt idx="2">
                  <c:v>195.5537066666667</c:v>
                </c:pt>
                <c:pt idx="3">
                  <c:v>190.72903111111117</c:v>
                </c:pt>
                <c:pt idx="4">
                  <c:v>186.78271999999996</c:v>
                </c:pt>
              </c:numCache>
            </c:numRef>
          </c:xVal>
          <c:yVal>
            <c:numRef>
              <c:f>'Speed Tuning and Viscosity'!$L$28:$L$32</c:f>
              <c:numCache>
                <c:formatCode>0.00</c:formatCode>
                <c:ptCount val="5"/>
                <c:pt idx="0">
                  <c:v>7.5152225308029639</c:v>
                </c:pt>
                <c:pt idx="1">
                  <c:v>9.3486513110449891</c:v>
                </c:pt>
                <c:pt idx="2">
                  <c:v>8.4809896802562239</c:v>
                </c:pt>
                <c:pt idx="3">
                  <c:v>7.950560831110268</c:v>
                </c:pt>
                <c:pt idx="4">
                  <c:v>7.5152225308029639</c:v>
                </c:pt>
              </c:numCache>
            </c:numRef>
          </c:yVal>
          <c:smooth val="0"/>
        </c:ser>
        <c:ser>
          <c:idx val="4"/>
          <c:order val="4"/>
          <c:tx>
            <c:v>85:15 PPF:DEF, P = 2.5 bar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Viscosity'!$O$77:$O$91</c:f>
                <c:numCache>
                  <c:formatCode>General</c:formatCode>
                  <c:ptCount val="15"/>
                  <c:pt idx="0">
                    <c:v>5.9489946145375651E-2</c:v>
                  </c:pt>
                  <c:pt idx="3">
                    <c:v>6.3627912559111321E-2</c:v>
                  </c:pt>
                  <c:pt idx="6">
                    <c:v>2.5814933486597736E-2</c:v>
                  </c:pt>
                  <c:pt idx="9">
                    <c:v>3.1460983050540223E-2</c:v>
                  </c:pt>
                  <c:pt idx="12">
                    <c:v>3.350147342754603E-2</c:v>
                  </c:pt>
                </c:numCache>
              </c:numRef>
            </c:plus>
            <c:minus>
              <c:numRef>
                <c:f>'Speed Tuning and Viscosity'!$O$77:$O$91</c:f>
                <c:numCache>
                  <c:formatCode>General</c:formatCode>
                  <c:ptCount val="15"/>
                  <c:pt idx="0">
                    <c:v>5.9489946145375651E-2</c:v>
                  </c:pt>
                  <c:pt idx="3">
                    <c:v>6.3627912559111321E-2</c:v>
                  </c:pt>
                  <c:pt idx="6">
                    <c:v>2.5814933486597736E-2</c:v>
                  </c:pt>
                  <c:pt idx="9">
                    <c:v>3.1460983050540223E-2</c:v>
                  </c:pt>
                  <c:pt idx="12">
                    <c:v>3.350147342754603E-2</c:v>
                  </c:pt>
                </c:numCache>
              </c:numRef>
            </c:minus>
          </c:errBars>
          <c:xVal>
            <c:numRef>
              <c:f>'Speed Tuning and Viscosity'!$V$3:$V$7</c:f>
              <c:numCache>
                <c:formatCode>0.00</c:formatCode>
                <c:ptCount val="5"/>
                <c:pt idx="0">
                  <c:v>1001.0669511111111</c:v>
                </c:pt>
                <c:pt idx="1">
                  <c:v>728.09280000000024</c:v>
                </c:pt>
                <c:pt idx="2">
                  <c:v>694.68842666666671</c:v>
                </c:pt>
                <c:pt idx="3">
                  <c:v>707.27452444444464</c:v>
                </c:pt>
                <c:pt idx="4">
                  <c:v>709.79640888888889</c:v>
                </c:pt>
              </c:numCache>
            </c:numRef>
          </c:xVal>
          <c:yVal>
            <c:numRef>
              <c:f>'Speed Tuning and Viscosity'!$W$3:$W$7</c:f>
              <c:numCache>
                <c:formatCode>0.00</c:formatCode>
                <c:ptCount val="5"/>
                <c:pt idx="0">
                  <c:v>2.2852446624923397</c:v>
                </c:pt>
                <c:pt idx="1">
                  <c:v>2.3967122218508052</c:v>
                </c:pt>
                <c:pt idx="2">
                  <c:v>2.2398740788064937</c:v>
                </c:pt>
                <c:pt idx="3">
                  <c:v>2.0551864749931106</c:v>
                </c:pt>
                <c:pt idx="4">
                  <c:v>1.9190326709201564</c:v>
                </c:pt>
              </c:numCache>
            </c:numRef>
          </c:yVal>
          <c:smooth val="0"/>
        </c:ser>
        <c:ser>
          <c:idx val="5"/>
          <c:order val="5"/>
          <c:tx>
            <c:v>85:15 PPF:DEF, P = 3 bar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chemeClr val="accent2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Viscosity'!$O$92:$O$106</c:f>
                <c:numCache>
                  <c:formatCode>General</c:formatCode>
                  <c:ptCount val="15"/>
                  <c:pt idx="0">
                    <c:v>0.10466119189449712</c:v>
                  </c:pt>
                  <c:pt idx="3">
                    <c:v>9.0690300733978726E-2</c:v>
                  </c:pt>
                  <c:pt idx="6">
                    <c:v>3.3235631816390429E-2</c:v>
                  </c:pt>
                  <c:pt idx="9">
                    <c:v>8.6939313153510195E-2</c:v>
                  </c:pt>
                  <c:pt idx="12">
                    <c:v>4.061669139115421E-2</c:v>
                  </c:pt>
                </c:numCache>
              </c:numRef>
            </c:plus>
            <c:minus>
              <c:numRef>
                <c:f>'Speed Tuning and Viscosity'!$O$92:$O$106</c:f>
                <c:numCache>
                  <c:formatCode>General</c:formatCode>
                  <c:ptCount val="15"/>
                  <c:pt idx="0">
                    <c:v>0.10466119189449712</c:v>
                  </c:pt>
                  <c:pt idx="3">
                    <c:v>9.0690300733978726E-2</c:v>
                  </c:pt>
                  <c:pt idx="6">
                    <c:v>3.3235631816390429E-2</c:v>
                  </c:pt>
                  <c:pt idx="9">
                    <c:v>8.6939313153510195E-2</c:v>
                  </c:pt>
                  <c:pt idx="12">
                    <c:v>4.061669139115421E-2</c:v>
                  </c:pt>
                </c:numCache>
              </c:numRef>
            </c:minus>
          </c:errBars>
          <c:xVal>
            <c:numRef>
              <c:f>'Speed Tuning and Viscosity'!$V$13:$V$17</c:f>
              <c:numCache>
                <c:formatCode>0.00</c:formatCode>
                <c:ptCount val="5"/>
                <c:pt idx="0">
                  <c:v>1489.0507377777774</c:v>
                </c:pt>
                <c:pt idx="1">
                  <c:v>1056.773688888889</c:v>
                </c:pt>
                <c:pt idx="2">
                  <c:v>1066.47936</c:v>
                </c:pt>
                <c:pt idx="3">
                  <c:v>1180.5297777777778</c:v>
                </c:pt>
                <c:pt idx="4">
                  <c:v>1229.3119999999999</c:v>
                </c:pt>
              </c:numCache>
            </c:numRef>
          </c:xVal>
          <c:yVal>
            <c:numRef>
              <c:f>'Speed Tuning and Viscosity'!$W$13:$W$17</c:f>
              <c:numCache>
                <c:formatCode>0.00</c:formatCode>
                <c:ptCount val="5"/>
                <c:pt idx="0">
                  <c:v>2.503887382571599</c:v>
                </c:pt>
                <c:pt idx="1">
                  <c:v>2.6584196433057157</c:v>
                </c:pt>
                <c:pt idx="2">
                  <c:v>2.415726051580779</c:v>
                </c:pt>
                <c:pt idx="3">
                  <c:v>2.1257492880607858</c:v>
                </c:pt>
                <c:pt idx="4">
                  <c:v>1.9486035140557205</c:v>
                </c:pt>
              </c:numCache>
            </c:numRef>
          </c:yVal>
          <c:smooth val="0"/>
        </c:ser>
        <c:ser>
          <c:idx val="6"/>
          <c:order val="6"/>
          <c:tx>
            <c:v>85:15 PPF:DEF, P = 3.5 bar</c:v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92D050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Viscosity'!$O$107:$O$121</c:f>
                <c:numCache>
                  <c:formatCode>General</c:formatCode>
                  <c:ptCount val="15"/>
                  <c:pt idx="0">
                    <c:v>0.1763735736891911</c:v>
                  </c:pt>
                  <c:pt idx="3">
                    <c:v>0.18124793656001126</c:v>
                  </c:pt>
                  <c:pt idx="6">
                    <c:v>0.16055900012689583</c:v>
                  </c:pt>
                  <c:pt idx="9">
                    <c:v>0.11577917272193665</c:v>
                  </c:pt>
                  <c:pt idx="12">
                    <c:v>0.18769249878020425</c:v>
                  </c:pt>
                </c:numCache>
              </c:numRef>
            </c:plus>
            <c:minus>
              <c:numRef>
                <c:f>'Speed Tuning and Viscosity'!$O$107:$O$121</c:f>
                <c:numCache>
                  <c:formatCode>General</c:formatCode>
                  <c:ptCount val="15"/>
                  <c:pt idx="0">
                    <c:v>0.1763735736891911</c:v>
                  </c:pt>
                  <c:pt idx="3">
                    <c:v>0.18124793656001126</c:v>
                  </c:pt>
                  <c:pt idx="6">
                    <c:v>0.16055900012689583</c:v>
                  </c:pt>
                  <c:pt idx="9">
                    <c:v>0.11577917272193665</c:v>
                  </c:pt>
                  <c:pt idx="12">
                    <c:v>0.18769249878020425</c:v>
                  </c:pt>
                </c:numCache>
              </c:numRef>
            </c:minus>
          </c:errBars>
          <c:xVal>
            <c:numRef>
              <c:f>'Speed Tuning and Viscosity'!$V$23:$V$27</c:f>
              <c:numCache>
                <c:formatCode>0.00</c:formatCode>
                <c:ptCount val="5"/>
                <c:pt idx="0">
                  <c:v>2123.4318400000006</c:v>
                </c:pt>
                <c:pt idx="1">
                  <c:v>1554.5888000000004</c:v>
                </c:pt>
                <c:pt idx="2">
                  <c:v>1526.5161600000006</c:v>
                </c:pt>
                <c:pt idx="3">
                  <c:v>1564.7788799999996</c:v>
                </c:pt>
                <c:pt idx="4">
                  <c:v>1562.912</c:v>
                </c:pt>
              </c:numCache>
            </c:numRef>
          </c:xVal>
          <c:yVal>
            <c:numRef>
              <c:f>'Speed Tuning and Viscosity'!$W$23:$W$27</c:f>
              <c:numCache>
                <c:formatCode>0.00</c:formatCode>
                <c:ptCount val="5"/>
                <c:pt idx="0">
                  <c:v>2.6244559157514895</c:v>
                </c:pt>
                <c:pt idx="1">
                  <c:v>2.7434412915588742</c:v>
                </c:pt>
                <c:pt idx="2">
                  <c:v>2.5273309281212457</c:v>
                </c:pt>
                <c:pt idx="3">
                  <c:v>2.3110691083110169</c:v>
                </c:pt>
                <c:pt idx="4">
                  <c:v>2.16309794142142</c:v>
                </c:pt>
              </c:numCache>
            </c:numRef>
          </c:yVal>
          <c:smooth val="0"/>
        </c:ser>
        <c:ser>
          <c:idx val="7"/>
          <c:order val="7"/>
          <c:tx>
            <c:v>85:15 PPF:DEF, P = 4 bar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4"/>
              </a:solidFill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'Speed Tuning and Viscosity'!$O$122:$O$131</c:f>
                <c:numCache>
                  <c:formatCode>General</c:formatCode>
                  <c:ptCount val="10"/>
                  <c:pt idx="0">
                    <c:v>0.11042310983127576</c:v>
                  </c:pt>
                  <c:pt idx="2">
                    <c:v>0.1625513692295133</c:v>
                  </c:pt>
                  <c:pt idx="4">
                    <c:v>0.20378142128317739</c:v>
                  </c:pt>
                  <c:pt idx="6">
                    <c:v>0.44771756482859038</c:v>
                  </c:pt>
                  <c:pt idx="8">
                    <c:v>0.73087387996525133</c:v>
                  </c:pt>
                </c:numCache>
              </c:numRef>
            </c:plus>
            <c:minus>
              <c:numRef>
                <c:f>'Speed Tuning and Viscosity'!$O$122:$O$131</c:f>
                <c:numCache>
                  <c:formatCode>General</c:formatCode>
                  <c:ptCount val="10"/>
                  <c:pt idx="0">
                    <c:v>0.11042310983127576</c:v>
                  </c:pt>
                  <c:pt idx="2">
                    <c:v>0.1625513692295133</c:v>
                  </c:pt>
                  <c:pt idx="4">
                    <c:v>0.20378142128317739</c:v>
                  </c:pt>
                  <c:pt idx="6">
                    <c:v>0.44771756482859038</c:v>
                  </c:pt>
                  <c:pt idx="8">
                    <c:v>0.73087387996525133</c:v>
                  </c:pt>
                </c:numCache>
              </c:numRef>
            </c:minus>
          </c:errBars>
          <c:xVal>
            <c:numRef>
              <c:f>'Speed Tuning and Viscosity'!$V$28:$V$32</c:f>
              <c:numCache>
                <c:formatCode>0.00</c:formatCode>
                <c:ptCount val="5"/>
                <c:pt idx="0">
                  <c:v>2731.7478399999991</c:v>
                </c:pt>
                <c:pt idx="1">
                  <c:v>2081.4152000000004</c:v>
                </c:pt>
                <c:pt idx="2">
                  <c:v>1892.36736</c:v>
                </c:pt>
                <c:pt idx="3">
                  <c:v>1730.4548799999995</c:v>
                </c:pt>
                <c:pt idx="4">
                  <c:v>1557.2595200000003</c:v>
                </c:pt>
              </c:numCache>
            </c:numRef>
          </c:xVal>
          <c:yVal>
            <c:numRef>
              <c:f>'Speed Tuning and Viscosity'!$W$28:$W$32</c:f>
              <c:numCache>
                <c:formatCode>0.00</c:formatCode>
                <c:ptCount val="5"/>
                <c:pt idx="0">
                  <c:v>2.7791045564053554</c:v>
                </c:pt>
                <c:pt idx="1">
                  <c:v>2.8476776260550345</c:v>
                </c:pt>
                <c:pt idx="2">
                  <c:v>2.7263200444128506</c:v>
                </c:pt>
                <c:pt idx="3">
                  <c:v>2.6395264974294745</c:v>
                </c:pt>
                <c:pt idx="4">
                  <c:v>2.6027334603506183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88064"/>
        <c:axId val="200489984"/>
      </c:scatterChart>
      <c:valAx>
        <c:axId val="200488064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Shear rate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crossAx val="200489984"/>
        <c:crossesAt val="0.1"/>
        <c:crossBetween val="midCat"/>
      </c:valAx>
      <c:valAx>
        <c:axId val="200489984"/>
        <c:scaling>
          <c:logBase val="10"/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20048806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85:15 PPF:DEF, P = 2.5 bar</c:v>
          </c:tx>
          <c:spPr>
            <a:ln w="28575">
              <a:noFill/>
            </a:ln>
          </c:spPr>
          <c:xVal>
            <c:numRef>
              <c:f>'Speed Tuning and Viscosity'!$P$77:$P$91</c:f>
              <c:numCache>
                <c:formatCode>0.00</c:formatCode>
                <c:ptCount val="15"/>
                <c:pt idx="0">
                  <c:v>946.33983999999987</c:v>
                </c:pt>
                <c:pt idx="1">
                  <c:v>1048.576</c:v>
                </c:pt>
                <c:pt idx="2">
                  <c:v>1009.6230400000001</c:v>
                </c:pt>
                <c:pt idx="3">
                  <c:v>694.89920000000006</c:v>
                </c:pt>
                <c:pt idx="4">
                  <c:v>718.96320000000003</c:v>
                </c:pt>
                <c:pt idx="5">
                  <c:v>771.45920000000001</c:v>
                </c:pt>
                <c:pt idx="6">
                  <c:v>713.32223999999997</c:v>
                </c:pt>
                <c:pt idx="7">
                  <c:v>687.08735999999988</c:v>
                </c:pt>
                <c:pt idx="8">
                  <c:v>683.84256000000005</c:v>
                </c:pt>
                <c:pt idx="9">
                  <c:v>731.20768000000021</c:v>
                </c:pt>
                <c:pt idx="10">
                  <c:v>702.53568000000007</c:v>
                </c:pt>
                <c:pt idx="11">
                  <c:v>688.4147200000001</c:v>
                </c:pt>
                <c:pt idx="12">
                  <c:v>685.85471999999993</c:v>
                </c:pt>
                <c:pt idx="13">
                  <c:v>735.44191999999998</c:v>
                </c:pt>
                <c:pt idx="14">
                  <c:v>708.52608000000021</c:v>
                </c:pt>
              </c:numCache>
            </c:numRef>
          </c:xVal>
          <c:yVal>
            <c:numRef>
              <c:f>'Speed Tuning and Viscosity'!$I$77:$I$91</c:f>
              <c:numCache>
                <c:formatCode>0.00</c:formatCode>
                <c:ptCount val="15"/>
                <c:pt idx="0">
                  <c:v>0.77315598071683667</c:v>
                </c:pt>
                <c:pt idx="1">
                  <c:v>0.69777327259694499</c:v>
                </c:pt>
                <c:pt idx="2">
                  <c:v>0.72469454251619903</c:v>
                </c:pt>
                <c:pt idx="3">
                  <c:v>1.0529128643213492</c:v>
                </c:pt>
                <c:pt idx="4">
                  <c:v>1.01767142892239</c:v>
                </c:pt>
                <c:pt idx="5">
                  <c:v>0.94842126075703581</c:v>
                </c:pt>
                <c:pt idx="6">
                  <c:v>1.0257191856048316</c:v>
                </c:pt>
                <c:pt idx="7">
                  <c:v>1.0648839575314184</c:v>
                </c:pt>
                <c:pt idx="8">
                  <c:v>1.0699367806043165</c:v>
                </c:pt>
                <c:pt idx="9">
                  <c:v>1.0006299538410401</c:v>
                </c:pt>
                <c:pt idx="10">
                  <c:v>1.0414678256435519</c:v>
                </c:pt>
                <c:pt idx="11">
                  <c:v>1.0628307121129166</c:v>
                </c:pt>
                <c:pt idx="12">
                  <c:v>1.0667978009783388</c:v>
                </c:pt>
                <c:pt idx="13">
                  <c:v>0.99486891784277709</c:v>
                </c:pt>
                <c:pt idx="14">
                  <c:v>1.03266249152976</c:v>
                </c:pt>
              </c:numCache>
            </c:numRef>
          </c:yVal>
          <c:smooth val="0"/>
        </c:ser>
        <c:ser>
          <c:idx val="1"/>
          <c:order val="1"/>
          <c:tx>
            <c:v>85:15 PPF:DEF, P = 3 bar</c:v>
          </c:tx>
          <c:spPr>
            <a:ln w="28575">
              <a:noFill/>
            </a:ln>
          </c:spPr>
          <c:xVal>
            <c:numRef>
              <c:f>'Speed Tuning and Viscosity'!$P$92:$P$106</c:f>
              <c:numCache>
                <c:formatCode>0.00</c:formatCode>
                <c:ptCount val="15"/>
                <c:pt idx="0">
                  <c:v>1593.6537600000001</c:v>
                </c:pt>
                <c:pt idx="1">
                  <c:v>1356.7590399999999</c:v>
                </c:pt>
                <c:pt idx="2">
                  <c:v>1521.7689600000001</c:v>
                </c:pt>
                <c:pt idx="3">
                  <c:v>1113.9199999999998</c:v>
                </c:pt>
                <c:pt idx="4">
                  <c:v>978.58880000000022</c:v>
                </c:pt>
                <c:pt idx="5">
                  <c:v>1080.1951999999999</c:v>
                </c:pt>
                <c:pt idx="6">
                  <c:v>1074.58944</c:v>
                </c:pt>
                <c:pt idx="7">
                  <c:v>1034.3462400000001</c:v>
                </c:pt>
                <c:pt idx="8">
                  <c:v>1090.9017600000002</c:v>
                </c:pt>
                <c:pt idx="9">
                  <c:v>1296.7091200000002</c:v>
                </c:pt>
                <c:pt idx="10">
                  <c:v>1115.52448</c:v>
                </c:pt>
                <c:pt idx="11">
                  <c:v>1133.4803199999999</c:v>
                </c:pt>
                <c:pt idx="12">
                  <c:v>1274.8851200000001</c:v>
                </c:pt>
                <c:pt idx="13">
                  <c:v>1174.73792</c:v>
                </c:pt>
                <c:pt idx="14">
                  <c:v>1239.3676799999998</c:v>
                </c:pt>
              </c:numCache>
            </c:numRef>
          </c:xVal>
          <c:yVal>
            <c:numRef>
              <c:f>'Speed Tuning and Viscosity'!$I$92:$I$106</c:f>
              <c:numCache>
                <c:formatCode>0.00</c:formatCode>
                <c:ptCount val="15"/>
                <c:pt idx="0">
                  <c:v>0.61351550992644621</c:v>
                </c:pt>
                <c:pt idx="1">
                  <c:v>0.72063739425137596</c:v>
                </c:pt>
                <c:pt idx="2">
                  <c:v>0.6424965450817175</c:v>
                </c:pt>
                <c:pt idx="3">
                  <c:v>0.87773924448128993</c:v>
                </c:pt>
                <c:pt idx="4">
                  <c:v>0.99912373737835347</c:v>
                </c:pt>
                <c:pt idx="5">
                  <c:v>0.90514316228455605</c:v>
                </c:pt>
                <c:pt idx="6">
                  <c:v>0.90986497988720072</c:v>
                </c:pt>
                <c:pt idx="7">
                  <c:v>0.94526500063711572</c:v>
                </c:pt>
                <c:pt idx="8">
                  <c:v>0.89625971381015834</c:v>
                </c:pt>
                <c:pt idx="9">
                  <c:v>0.75400973443650809</c:v>
                </c:pt>
                <c:pt idx="10">
                  <c:v>0.87647677549182812</c:v>
                </c:pt>
                <c:pt idx="11">
                  <c:v>0.8625922144043916</c:v>
                </c:pt>
                <c:pt idx="12">
                  <c:v>0.76691717855534958</c:v>
                </c:pt>
                <c:pt idx="13">
                  <c:v>0.83229738528624186</c:v>
                </c:pt>
                <c:pt idx="14">
                  <c:v>0.78889526892665007</c:v>
                </c:pt>
              </c:numCache>
            </c:numRef>
          </c:yVal>
          <c:smooth val="0"/>
        </c:ser>
        <c:ser>
          <c:idx val="2"/>
          <c:order val="2"/>
          <c:tx>
            <c:v>85:15 PPF:DEF, P = 3.5 bar</c:v>
          </c:tx>
          <c:spPr>
            <a:ln w="28575">
              <a:noFill/>
            </a:ln>
          </c:spPr>
          <c:xVal>
            <c:numRef>
              <c:f>'Speed Tuning and Viscosity'!$P$107:$P$121</c:f>
              <c:numCache>
                <c:formatCode>0.00</c:formatCode>
                <c:ptCount val="15"/>
                <c:pt idx="0">
                  <c:v>1946.58304</c:v>
                </c:pt>
                <c:pt idx="1">
                  <c:v>1951.05024</c:v>
                </c:pt>
                <c:pt idx="2">
                  <c:v>2468.6694399999997</c:v>
                </c:pt>
                <c:pt idx="3">
                  <c:v>1523.5199999999995</c:v>
                </c:pt>
                <c:pt idx="4">
                  <c:v>1410.8672000000001</c:v>
                </c:pt>
                <c:pt idx="5">
                  <c:v>1833.7567999999999</c:v>
                </c:pt>
                <c:pt idx="6">
                  <c:v>1485.6345600000002</c:v>
                </c:pt>
                <c:pt idx="7">
                  <c:v>1396.25856</c:v>
                </c:pt>
                <c:pt idx="8">
                  <c:v>1791.3177600000006</c:v>
                </c:pt>
                <c:pt idx="9">
                  <c:v>1522.7027199999998</c:v>
                </c:pt>
                <c:pt idx="10">
                  <c:v>1460.6636799999999</c:v>
                </c:pt>
                <c:pt idx="11">
                  <c:v>1772.4716799999999</c:v>
                </c:pt>
                <c:pt idx="12">
                  <c:v>1498.5267200000003</c:v>
                </c:pt>
                <c:pt idx="13">
                  <c:v>1310.9043200000001</c:v>
                </c:pt>
                <c:pt idx="14">
                  <c:v>1849.3491199999999</c:v>
                </c:pt>
              </c:numCache>
            </c:numRef>
          </c:xVal>
          <c:yVal>
            <c:numRef>
              <c:f>'Speed Tuning and Viscosity'!$I$107:$I$121</c:f>
              <c:numCache>
                <c:formatCode>0.00</c:formatCode>
                <c:ptCount val="15"/>
                <c:pt idx="0">
                  <c:v>0.62868845879730995</c:v>
                </c:pt>
                <c:pt idx="1">
                  <c:v>0.62724898941535323</c:v>
                </c:pt>
                <c:pt idx="2">
                  <c:v>0.49573031994862082</c:v>
                </c:pt>
                <c:pt idx="3">
                  <c:v>0.80326762453960743</c:v>
                </c:pt>
                <c:pt idx="4">
                  <c:v>0.8674057284332517</c:v>
                </c:pt>
                <c:pt idx="5">
                  <c:v>0.66737000857397366</c:v>
                </c:pt>
                <c:pt idx="6">
                  <c:v>0.82375189988753517</c:v>
                </c:pt>
                <c:pt idx="7">
                  <c:v>0.87648113780486503</c:v>
                </c:pt>
                <c:pt idx="8">
                  <c:v>0.6831810182792929</c:v>
                </c:pt>
                <c:pt idx="9">
                  <c:v>0.80369876224991743</c:v>
                </c:pt>
                <c:pt idx="10">
                  <c:v>0.83783440917664398</c:v>
                </c:pt>
                <c:pt idx="11">
                  <c:v>0.69044504639903892</c:v>
                </c:pt>
                <c:pt idx="12">
                  <c:v>0.81666497834525253</c:v>
                </c:pt>
                <c:pt idx="13">
                  <c:v>0.93354966694944019</c:v>
                </c:pt>
                <c:pt idx="14">
                  <c:v>0.66174324690980058</c:v>
                </c:pt>
              </c:numCache>
            </c:numRef>
          </c:yVal>
          <c:smooth val="0"/>
        </c:ser>
        <c:ser>
          <c:idx val="3"/>
          <c:order val="3"/>
          <c:tx>
            <c:v>85:15 PPF:DEF, P = 4 bar</c:v>
          </c:tx>
          <c:spPr>
            <a:ln w="28575">
              <a:noFill/>
            </a:ln>
          </c:spPr>
          <c:xVal>
            <c:numRef>
              <c:f>'Speed Tuning and Viscosity'!$P$122:$P$131</c:f>
              <c:numCache>
                <c:formatCode>0.00</c:formatCode>
                <c:ptCount val="10"/>
                <c:pt idx="0">
                  <c:v>2580.5209599999998</c:v>
                </c:pt>
                <c:pt idx="1">
                  <c:v>2887.2806400000004</c:v>
                </c:pt>
                <c:pt idx="2">
                  <c:v>1917.0432000000003</c:v>
                </c:pt>
                <c:pt idx="3">
                  <c:v>2252.5472</c:v>
                </c:pt>
                <c:pt idx="4">
                  <c:v>1698.144</c:v>
                </c:pt>
                <c:pt idx="5">
                  <c:v>2097.10464</c:v>
                </c:pt>
                <c:pt idx="6">
                  <c:v>1345.3619200000003</c:v>
                </c:pt>
                <c:pt idx="7">
                  <c:v>2163.9519999999993</c:v>
                </c:pt>
                <c:pt idx="8">
                  <c:v>1018.4499200000001</c:v>
                </c:pt>
                <c:pt idx="9">
                  <c:v>2210.0428800000004</c:v>
                </c:pt>
              </c:numCache>
            </c:numRef>
          </c:xVal>
          <c:yVal>
            <c:numRef>
              <c:f>'Speed Tuning and Viscosity'!$I$122:$I$131</c:f>
              <c:numCache>
                <c:formatCode>0.00</c:formatCode>
                <c:ptCount val="10"/>
                <c:pt idx="0">
                  <c:v>0.56959711091227372</c:v>
                </c:pt>
                <c:pt idx="1">
                  <c:v>0.50908015767548198</c:v>
                </c:pt>
                <c:pt idx="2">
                  <c:v>0.76673143488084494</c:v>
                </c:pt>
                <c:pt idx="3">
                  <c:v>0.65253118046297409</c:v>
                </c:pt>
                <c:pt idx="4">
                  <c:v>0.86556692687108205</c:v>
                </c:pt>
                <c:pt idx="5">
                  <c:v>0.70089839840541601</c:v>
                </c:pt>
                <c:pt idx="6">
                  <c:v>1.0925367082372648</c:v>
                </c:pt>
                <c:pt idx="7">
                  <c:v>0.67924671317319751</c:v>
                </c:pt>
                <c:pt idx="8">
                  <c:v>1.4432298089478632</c:v>
                </c:pt>
                <c:pt idx="9">
                  <c:v>0.66508088904798379</c:v>
                </c:pt>
              </c:numCache>
            </c:numRef>
          </c:yVal>
          <c:smooth val="0"/>
        </c:ser>
        <c:ser>
          <c:idx val="4"/>
          <c:order val="4"/>
          <c:tx>
            <c:v>90:10 PPF:DEF, P = 2.5 bar</c:v>
          </c:tx>
          <c:spPr>
            <a:ln w="28575">
              <a:noFill/>
            </a:ln>
          </c:spPr>
          <c:xVal>
            <c:numRef>
              <c:f>'Speed Tuning and Viscosity'!$P$132:$P$146</c:f>
              <c:numCache>
                <c:formatCode>0.00</c:formatCode>
                <c:ptCount val="15"/>
                <c:pt idx="0">
                  <c:v>161.28255999999999</c:v>
                </c:pt>
                <c:pt idx="1">
                  <c:v>121.66144</c:v>
                </c:pt>
                <c:pt idx="2">
                  <c:v>119.43936000000001</c:v>
                </c:pt>
                <c:pt idx="3">
                  <c:v>94.668800000000005</c:v>
                </c:pt>
                <c:pt idx="4">
                  <c:v>79.884799999999984</c:v>
                </c:pt>
                <c:pt idx="5">
                  <c:v>55.756800000000005</c:v>
                </c:pt>
                <c:pt idx="6">
                  <c:v>72.072960000000023</c:v>
                </c:pt>
                <c:pt idx="7">
                  <c:v>71.024640000000019</c:v>
                </c:pt>
                <c:pt idx="8">
                  <c:v>61.935360000000003</c:v>
                </c:pt>
                <c:pt idx="9">
                  <c:v>62.379519999999992</c:v>
                </c:pt>
                <c:pt idx="10">
                  <c:v>72.257919999999999</c:v>
                </c:pt>
                <c:pt idx="11">
                  <c:v>55.198079999999997</c:v>
                </c:pt>
                <c:pt idx="12">
                  <c:v>31.150080000000003</c:v>
                </c:pt>
                <c:pt idx="13">
                  <c:v>73.727999999999994</c:v>
                </c:pt>
                <c:pt idx="14">
                  <c:v>56.448</c:v>
                </c:pt>
              </c:numCache>
            </c:numRef>
          </c:xVal>
          <c:yVal>
            <c:numRef>
              <c:f>'Speed Tuning and Viscosity'!$I$132:$I$146</c:f>
              <c:numCache>
                <c:formatCode>0.00</c:formatCode>
                <c:ptCount val="15"/>
                <c:pt idx="0">
                  <c:v>4.5365618395852243</c:v>
                </c:pt>
                <c:pt idx="1">
                  <c:v>6.0139704666212577</c:v>
                </c:pt>
                <c:pt idx="2">
                  <c:v>6.1258558911117245</c:v>
                </c:pt>
                <c:pt idx="3">
                  <c:v>7.7287163995594561</c:v>
                </c:pt>
                <c:pt idx="4">
                  <c:v>9.159042860301513</c:v>
                </c:pt>
                <c:pt idx="5">
                  <c:v>13.122494603108754</c:v>
                </c:pt>
                <c:pt idx="6">
                  <c:v>10.151772690987215</c:v>
                </c:pt>
                <c:pt idx="7">
                  <c:v>10.301612328997571</c:v>
                </c:pt>
                <c:pt idx="8">
                  <c:v>11.813418168338961</c:v>
                </c:pt>
                <c:pt idx="9">
                  <c:v>11.729303256687681</c:v>
                </c:pt>
                <c:pt idx="10">
                  <c:v>10.125787001433396</c:v>
                </c:pt>
                <c:pt idx="11">
                  <c:v>13.25532169029456</c:v>
                </c:pt>
                <c:pt idx="12">
                  <c:v>23.488488860594071</c:v>
                </c:pt>
                <c:pt idx="13">
                  <c:v>9.9238865436009966</c:v>
                </c:pt>
                <c:pt idx="14">
                  <c:v>12.96181099572375</c:v>
                </c:pt>
              </c:numCache>
            </c:numRef>
          </c:yVal>
          <c:smooth val="0"/>
        </c:ser>
        <c:ser>
          <c:idx val="5"/>
          <c:order val="5"/>
          <c:tx>
            <c:v>90:10 PPF:DEF, P = 3 bar</c:v>
          </c:tx>
          <c:spPr>
            <a:ln w="28575">
              <a:noFill/>
            </a:ln>
          </c:spPr>
          <c:xVal>
            <c:numRef>
              <c:f>'Speed Tuning and Viscosity'!$P$147:$P$161</c:f>
              <c:numCache>
                <c:formatCode>0.00</c:formatCode>
                <c:ptCount val="15"/>
                <c:pt idx="0">
                  <c:v>160</c:v>
                </c:pt>
                <c:pt idx="1">
                  <c:v>152.41216</c:v>
                </c:pt>
                <c:pt idx="2">
                  <c:v>166.464</c:v>
                </c:pt>
                <c:pt idx="3">
                  <c:v>85.020800000000023</c:v>
                </c:pt>
                <c:pt idx="4">
                  <c:v>77.875200000000007</c:v>
                </c:pt>
                <c:pt idx="5">
                  <c:v>93.571200000000019</c:v>
                </c:pt>
                <c:pt idx="6">
                  <c:v>71.024640000000019</c:v>
                </c:pt>
                <c:pt idx="7">
                  <c:v>77.429759999999987</c:v>
                </c:pt>
                <c:pt idx="8">
                  <c:v>91.069440000000014</c:v>
                </c:pt>
                <c:pt idx="9">
                  <c:v>75.712000000000018</c:v>
                </c:pt>
                <c:pt idx="10">
                  <c:v>76.881280000000018</c:v>
                </c:pt>
                <c:pt idx="11">
                  <c:v>76.881280000000018</c:v>
                </c:pt>
                <c:pt idx="12">
                  <c:v>87.864320000000006</c:v>
                </c:pt>
                <c:pt idx="13">
                  <c:v>73.727999999999994</c:v>
                </c:pt>
                <c:pt idx="14">
                  <c:v>39.649280000000005</c:v>
                </c:pt>
              </c:numCache>
            </c:numRef>
          </c:xVal>
          <c:yVal>
            <c:numRef>
              <c:f>'Speed Tuning and Viscosity'!$I$147:$I$161</c:f>
              <c:numCache>
                <c:formatCode>0.00</c:formatCode>
                <c:ptCount val="15"/>
                <c:pt idx="0">
                  <c:v>6.1108206200787398</c:v>
                </c:pt>
                <c:pt idx="1">
                  <c:v>6.4150478492831429</c:v>
                </c:pt>
                <c:pt idx="2">
                  <c:v>5.8735300077650328</c:v>
                </c:pt>
                <c:pt idx="3">
                  <c:v>11.499907072299932</c:v>
                </c:pt>
                <c:pt idx="4">
                  <c:v>12.555104824290638</c:v>
                </c:pt>
                <c:pt idx="5">
                  <c:v>10.449062309905164</c:v>
                </c:pt>
                <c:pt idx="6">
                  <c:v>13.766085955699292</c:v>
                </c:pt>
                <c:pt idx="7">
                  <c:v>12.627332168052678</c:v>
                </c:pt>
                <c:pt idx="8">
                  <c:v>10.736107515458514</c:v>
                </c:pt>
                <c:pt idx="9">
                  <c:v>12.913822104984654</c:v>
                </c:pt>
                <c:pt idx="10">
                  <c:v>12.71741702547874</c:v>
                </c:pt>
                <c:pt idx="11">
                  <c:v>12.71741702547874</c:v>
                </c:pt>
                <c:pt idx="12">
                  <c:v>11.127739897293898</c:v>
                </c:pt>
                <c:pt idx="13">
                  <c:v>13.261329470656989</c:v>
                </c:pt>
                <c:pt idx="14">
                  <c:v>24.659496949568776</c:v>
                </c:pt>
              </c:numCache>
            </c:numRef>
          </c:yVal>
          <c:smooth val="0"/>
        </c:ser>
        <c:ser>
          <c:idx val="6"/>
          <c:order val="6"/>
          <c:tx>
            <c:v>90:10 PPF:DEF, P = 3.5 bar</c:v>
          </c:tx>
          <c:spPr>
            <a:ln w="28575">
              <a:noFill/>
            </a:ln>
          </c:spPr>
          <c:xVal>
            <c:numRef>
              <c:f>'Speed Tuning and Viscosity'!$P$162:$P$176</c:f>
              <c:numCache>
                <c:formatCode>0.00</c:formatCode>
                <c:ptCount val="15"/>
                <c:pt idx="0">
                  <c:v>205.02783999999997</c:v>
                </c:pt>
                <c:pt idx="1">
                  <c:v>213.81375999999995</c:v>
                </c:pt>
                <c:pt idx="2">
                  <c:v>247.60576000000003</c:v>
                </c:pt>
                <c:pt idx="3">
                  <c:v>131.86879999999999</c:v>
                </c:pt>
                <c:pt idx="4">
                  <c:v>143.82079999999999</c:v>
                </c:pt>
                <c:pt idx="5">
                  <c:v>159.13280000000003</c:v>
                </c:pt>
                <c:pt idx="6">
                  <c:v>112.28544000000001</c:v>
                </c:pt>
                <c:pt idx="7">
                  <c:v>114.92735999999999</c:v>
                </c:pt>
                <c:pt idx="8">
                  <c:v>164.54015999999999</c:v>
                </c:pt>
                <c:pt idx="9">
                  <c:v>121.96800000000003</c:v>
                </c:pt>
                <c:pt idx="10">
                  <c:v>132.53631999999999</c:v>
                </c:pt>
                <c:pt idx="11">
                  <c:v>141.94431999999998</c:v>
                </c:pt>
                <c:pt idx="12">
                  <c:v>119.85408</c:v>
                </c:pt>
                <c:pt idx="13">
                  <c:v>121.42592</c:v>
                </c:pt>
                <c:pt idx="14">
                  <c:v>144.50688000000002</c:v>
                </c:pt>
              </c:numCache>
            </c:numRef>
          </c:xVal>
          <c:yVal>
            <c:numRef>
              <c:f>'Speed Tuning and Viscosity'!$I$162:$I$176</c:f>
              <c:numCache>
                <c:formatCode>0.00</c:formatCode>
                <c:ptCount val="15"/>
                <c:pt idx="0">
                  <c:v>5.9689176422996146</c:v>
                </c:pt>
                <c:pt idx="1">
                  <c:v>5.723646089655702</c:v>
                </c:pt>
                <c:pt idx="2">
                  <c:v>4.9425113993252108</c:v>
                </c:pt>
                <c:pt idx="3">
                  <c:v>9.2803930219929391</c:v>
                </c:pt>
                <c:pt idx="4">
                  <c:v>8.5091606453209998</c:v>
                </c:pt>
                <c:pt idx="5">
                  <c:v>7.6903962686421794</c:v>
                </c:pt>
                <c:pt idx="6">
                  <c:v>10.898957971207864</c:v>
                </c:pt>
                <c:pt idx="7">
                  <c:v>10.648415584753558</c:v>
                </c:pt>
                <c:pt idx="8">
                  <c:v>7.4376631901815484</c:v>
                </c:pt>
                <c:pt idx="9">
                  <c:v>10.033732547377856</c:v>
                </c:pt>
                <c:pt idx="10">
                  <c:v>9.2336522648175432</c:v>
                </c:pt>
                <c:pt idx="11">
                  <c:v>8.6216503156912712</c:v>
                </c:pt>
                <c:pt idx="12">
                  <c:v>10.210701974756159</c:v>
                </c:pt>
                <c:pt idx="13">
                  <c:v>10.078525996250079</c:v>
                </c:pt>
                <c:pt idx="14">
                  <c:v>8.4687614274045799</c:v>
                </c:pt>
              </c:numCache>
            </c:numRef>
          </c:yVal>
          <c:smooth val="0"/>
        </c:ser>
        <c:ser>
          <c:idx val="7"/>
          <c:order val="7"/>
          <c:tx>
            <c:v>90:10 PPF:DEF, P = 4 bar</c:v>
          </c:tx>
          <c:spPr>
            <a:ln w="28575">
              <a:noFill/>
            </a:ln>
          </c:spPr>
          <c:xVal>
            <c:numRef>
              <c:f>'Speed Tuning and Viscosity'!$P$177:$P$191</c:f>
              <c:numCache>
                <c:formatCode>0.00</c:formatCode>
                <c:ptCount val="15"/>
                <c:pt idx="0">
                  <c:v>373.56544000000002</c:v>
                </c:pt>
                <c:pt idx="1">
                  <c:v>371.61216000000002</c:v>
                </c:pt>
                <c:pt idx="2">
                  <c:v>375.52384000000001</c:v>
                </c:pt>
                <c:pt idx="3">
                  <c:v>200</c:v>
                </c:pt>
                <c:pt idx="4">
                  <c:v>195.22880000000001</c:v>
                </c:pt>
                <c:pt idx="5">
                  <c:v>184.32000000000002</c:v>
                </c:pt>
                <c:pt idx="6">
                  <c:v>197.87136000000001</c:v>
                </c:pt>
                <c:pt idx="7">
                  <c:v>194.40000000000003</c:v>
                </c:pt>
                <c:pt idx="8">
                  <c:v>194.40000000000003</c:v>
                </c:pt>
                <c:pt idx="9">
                  <c:v>188.27199999999999</c:v>
                </c:pt>
                <c:pt idx="10">
                  <c:v>199.45408</c:v>
                </c:pt>
                <c:pt idx="11">
                  <c:v>184.61632</c:v>
                </c:pt>
                <c:pt idx="12">
                  <c:v>202.75712000000004</c:v>
                </c:pt>
                <c:pt idx="13">
                  <c:v>173.34271999999999</c:v>
                </c:pt>
                <c:pt idx="14">
                  <c:v>184.83199999999999</c:v>
                </c:pt>
              </c:numCache>
            </c:numRef>
          </c:xVal>
          <c:yVal>
            <c:numRef>
              <c:f>'Speed Tuning and Viscosity'!$I$177:$I$191</c:f>
              <c:numCache>
                <c:formatCode>0.00</c:formatCode>
                <c:ptCount val="15"/>
                <c:pt idx="0">
                  <c:v>3.934671482095792</c:v>
                </c:pt>
                <c:pt idx="1">
                  <c:v>3.9553530311402256</c:v>
                </c:pt>
                <c:pt idx="2">
                  <c:v>3.9141517179430383</c:v>
                </c:pt>
                <c:pt idx="3">
                  <c:v>7.3492864173228334</c:v>
                </c:pt>
                <c:pt idx="4">
                  <c:v>7.5288957544407724</c:v>
                </c:pt>
                <c:pt idx="5">
                  <c:v>7.9744861299075884</c:v>
                </c:pt>
                <c:pt idx="6">
                  <c:v>7.4283478087206083</c:v>
                </c:pt>
                <c:pt idx="7">
                  <c:v>7.5609942565049728</c:v>
                </c:pt>
                <c:pt idx="8">
                  <c:v>7.5609942565049728</c:v>
                </c:pt>
                <c:pt idx="9">
                  <c:v>7.807094434990689</c:v>
                </c:pt>
                <c:pt idx="10">
                  <c:v>7.3694019368496582</c:v>
                </c:pt>
                <c:pt idx="11">
                  <c:v>7.9616866128875641</c:v>
                </c:pt>
                <c:pt idx="12">
                  <c:v>7.2493497809821257</c:v>
                </c:pt>
                <c:pt idx="13">
                  <c:v>8.479486669325178</c:v>
                </c:pt>
                <c:pt idx="14">
                  <c:v>7.9523961406280659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41568"/>
        <c:axId val="202943488"/>
      </c:scatterChart>
      <c:valAx>
        <c:axId val="202941568"/>
        <c:scaling>
          <c:logBase val="10"/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Shear rate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out"/>
        <c:tickLblPos val="nextTo"/>
        <c:crossAx val="202943488"/>
        <c:crossesAt val="0.1"/>
        <c:crossBetween val="midCat"/>
      </c:valAx>
      <c:valAx>
        <c:axId val="202943488"/>
        <c:scaling>
          <c:logBase val="10"/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Viscosity (kg/m*s or Pa*s)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out"/>
        <c:tickLblPos val="nextTo"/>
        <c:crossAx val="20294156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'Pore &amp; Fiber Summary'!$AH$91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'Pore &amp; Fiber Summary'!$AI$90:$AJ$90</c:f>
                <c:numCache>
                  <c:formatCode>General</c:formatCode>
                  <c:ptCount val="2"/>
                  <c:pt idx="0">
                    <c:v>2.8280862062496204</c:v>
                  </c:pt>
                  <c:pt idx="1">
                    <c:v>1.3909038098408941</c:v>
                  </c:pt>
                </c:numCache>
              </c:numRef>
            </c:plus>
            <c:minus>
              <c:numRef>
                <c:f>'Pore &amp; Fiber Summary'!$AI$90:$AJ$90</c:f>
                <c:numCache>
                  <c:formatCode>General</c:formatCode>
                  <c:ptCount val="2"/>
                  <c:pt idx="0">
                    <c:v>2.8280862062496204</c:v>
                  </c:pt>
                  <c:pt idx="1">
                    <c:v>1.3909038098408941</c:v>
                  </c:pt>
                </c:numCache>
              </c:numRef>
            </c:minus>
          </c:errBars>
          <c:cat>
            <c:strRef>
              <c:f>'Pore &amp; Fiber Summary'!$AI$81:$AJ$81</c:f>
              <c:strCache>
                <c:ptCount val="2"/>
                <c:pt idx="0">
                  <c:v>Machine precision</c:v>
                </c:pt>
                <c:pt idx="1">
                  <c:v>Material accuracy</c:v>
                </c:pt>
              </c:strCache>
            </c:strRef>
          </c:cat>
          <c:val>
            <c:numRef>
              <c:f>'Pore &amp; Fiber Summary'!$AI$91:$AJ$91</c:f>
              <c:numCache>
                <c:formatCode>General</c:formatCode>
                <c:ptCount val="2"/>
                <c:pt idx="0">
                  <c:v>5.8715562009645952</c:v>
                </c:pt>
                <c:pt idx="1">
                  <c:v>1.6526839145529364</c:v>
                </c:pt>
              </c:numCache>
            </c:numRef>
          </c:val>
        </c:ser>
        <c:ser>
          <c:idx val="1"/>
          <c:order val="1"/>
          <c:tx>
            <c:strRef>
              <c:f>'Pore &amp; Fiber Summary'!$AH$92</c:f>
              <c:strCache>
                <c:ptCount val="1"/>
                <c:pt idx="0">
                  <c:v>median-q1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'Pore &amp; Fiber Summary'!$AI$81:$AJ$81</c:f>
              <c:strCache>
                <c:ptCount val="2"/>
                <c:pt idx="0">
                  <c:v>Machine precision</c:v>
                </c:pt>
                <c:pt idx="1">
                  <c:v>Material accuracy</c:v>
                </c:pt>
              </c:strCache>
            </c:strRef>
          </c:cat>
          <c:val>
            <c:numRef>
              <c:f>'Pore &amp; Fiber Summary'!$AI$92:$AJ$92</c:f>
              <c:numCache>
                <c:formatCode>General</c:formatCode>
                <c:ptCount val="2"/>
                <c:pt idx="0">
                  <c:v>1.3198312732925208</c:v>
                </c:pt>
                <c:pt idx="1">
                  <c:v>0.4904668235155929</c:v>
                </c:pt>
              </c:numCache>
            </c:numRef>
          </c:val>
        </c:ser>
        <c:ser>
          <c:idx val="2"/>
          <c:order val="2"/>
          <c:tx>
            <c:strRef>
              <c:f>'Pore &amp; Fiber Summary'!$AH$93</c:f>
              <c:strCache>
                <c:ptCount val="1"/>
                <c:pt idx="0">
                  <c:v>q3-median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Summary'!$AI$94:$AJ$94</c:f>
                <c:numCache>
                  <c:formatCode>General</c:formatCode>
                  <c:ptCount val="2"/>
                  <c:pt idx="0">
                    <c:v>13.977334926075587</c:v>
                  </c:pt>
                  <c:pt idx="1">
                    <c:v>5.4188246864168264</c:v>
                  </c:pt>
                </c:numCache>
              </c:numRef>
            </c:plus>
            <c:minus>
              <c:numRef>
                <c:f>'Pore &amp; Fiber Summary'!$AI$94:$AJ$94</c:f>
                <c:numCache>
                  <c:formatCode>General</c:formatCode>
                  <c:ptCount val="2"/>
                  <c:pt idx="0">
                    <c:v>13.977334926075587</c:v>
                  </c:pt>
                  <c:pt idx="1">
                    <c:v>5.4188246864168264</c:v>
                  </c:pt>
                </c:numCache>
              </c:numRef>
            </c:minus>
          </c:errBars>
          <c:cat>
            <c:strRef>
              <c:f>'Pore &amp; Fiber Summary'!$AI$81:$AJ$81</c:f>
              <c:strCache>
                <c:ptCount val="2"/>
                <c:pt idx="0">
                  <c:v>Machine precision</c:v>
                </c:pt>
                <c:pt idx="1">
                  <c:v>Material accuracy</c:v>
                </c:pt>
              </c:strCache>
            </c:strRef>
          </c:cat>
          <c:val>
            <c:numRef>
              <c:f>'Pore &amp; Fiber Summary'!$AI$93:$AJ$93</c:f>
              <c:numCache>
                <c:formatCode>General</c:formatCode>
                <c:ptCount val="2"/>
                <c:pt idx="0">
                  <c:v>2.6742558805676939</c:v>
                </c:pt>
                <c:pt idx="1">
                  <c:v>1.046213181532496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787968"/>
        <c:axId val="84789504"/>
      </c:barChart>
      <c:catAx>
        <c:axId val="84787968"/>
        <c:scaling>
          <c:orientation val="minMax"/>
        </c:scaling>
        <c:delete val="0"/>
        <c:axPos val="b"/>
        <c:majorTickMark val="out"/>
        <c:minorTickMark val="none"/>
        <c:tickLblPos val="nextTo"/>
        <c:crossAx val="84789504"/>
        <c:crosses val="autoZero"/>
        <c:auto val="1"/>
        <c:lblAlgn val="ctr"/>
        <c:lblOffset val="100"/>
        <c:noMultiLvlLbl val="0"/>
      </c:catAx>
      <c:valAx>
        <c:axId val="8478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Percent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787968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'Pore &amp; Fiber Summary'!$AN$91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('Pore &amp; Fiber Summary'!$AO$90,'Pore &amp; Fiber Summary'!$AR$90)</c:f>
                <c:numCache>
                  <c:formatCode>General</c:formatCode>
                  <c:ptCount val="2"/>
                  <c:pt idx="0">
                    <c:v>3.7631250000000116E-2</c:v>
                  </c:pt>
                  <c:pt idx="1">
                    <c:v>9.9999999999999978E-2</c:v>
                  </c:pt>
                </c:numCache>
              </c:numRef>
            </c:plus>
            <c:minus>
              <c:numRef>
                <c:f>('Pore &amp; Fiber Summary'!$AO$90,'Pore &amp; Fiber Summary'!$AR$90)</c:f>
                <c:numCache>
                  <c:formatCode>General</c:formatCode>
                  <c:ptCount val="2"/>
                  <c:pt idx="0">
                    <c:v>3.7631250000000116E-2</c:v>
                  </c:pt>
                  <c:pt idx="1">
                    <c:v>9.9999999999999978E-2</c:v>
                  </c:pt>
                </c:numCache>
              </c:numRef>
            </c:minus>
          </c:errBars>
          <c:cat>
            <c:strRef>
              <c:f>('Pore &amp; Fiber Summary'!$AO$81,'Pore &amp; Fiber Summary'!$AR$81)</c:f>
              <c:strCache>
                <c:ptCount val="2"/>
                <c:pt idx="0">
                  <c:v>Machine precision</c:v>
                </c:pt>
                <c:pt idx="1">
                  <c:v>Actual fiber spacing</c:v>
                </c:pt>
              </c:strCache>
            </c:strRef>
          </c:cat>
          <c:val>
            <c:numRef>
              <c:f>('Pore &amp; Fiber Summary'!$AO$91,'Pore &amp; Fiber Summary'!$AR$91)</c:f>
              <c:numCache>
                <c:formatCode>General</c:formatCode>
                <c:ptCount val="2"/>
                <c:pt idx="0">
                  <c:v>0.78125625000000021</c:v>
                </c:pt>
                <c:pt idx="1">
                  <c:v>0.9</c:v>
                </c:pt>
              </c:numCache>
            </c:numRef>
          </c:val>
        </c:ser>
        <c:ser>
          <c:idx val="1"/>
          <c:order val="1"/>
          <c:tx>
            <c:strRef>
              <c:f>'Pore &amp; Fiber Summary'!$AN$92</c:f>
              <c:strCache>
                <c:ptCount val="1"/>
                <c:pt idx="0">
                  <c:v>median-q1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('Pore &amp; Fiber Summary'!$AO$81,'Pore &amp; Fiber Summary'!$AR$81)</c:f>
              <c:strCache>
                <c:ptCount val="2"/>
                <c:pt idx="0">
                  <c:v>Machine precision</c:v>
                </c:pt>
                <c:pt idx="1">
                  <c:v>Actual fiber spacing</c:v>
                </c:pt>
              </c:strCache>
            </c:strRef>
          </c:cat>
          <c:val>
            <c:numRef>
              <c:f>('Pore &amp; Fiber Summary'!$AO$92,'Pore &amp; Fiber Summary'!$AR$92)</c:f>
              <c:numCache>
                <c:formatCode>General</c:formatCode>
                <c:ptCount val="2"/>
                <c:pt idx="0">
                  <c:v>0.1712212500000011</c:v>
                </c:pt>
                <c:pt idx="1">
                  <c:v>9.9999999999999978E-2</c:v>
                </c:pt>
              </c:numCache>
            </c:numRef>
          </c:val>
        </c:ser>
        <c:ser>
          <c:idx val="2"/>
          <c:order val="2"/>
          <c:tx>
            <c:strRef>
              <c:f>'Pore &amp; Fiber Summary'!$AN$93</c:f>
              <c:strCache>
                <c:ptCount val="1"/>
                <c:pt idx="0">
                  <c:v>q3-median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('Pore &amp; Fiber Summary'!$AO$94,'Pore &amp; Fiber Summary'!$AR$94)</c:f>
                <c:numCache>
                  <c:formatCode>General</c:formatCode>
                  <c:ptCount val="2"/>
                  <c:pt idx="0">
                    <c:v>0.39216166666666763</c:v>
                  </c:pt>
                  <c:pt idx="1">
                    <c:v>9.9999999999999867E-2</c:v>
                  </c:pt>
                </c:numCache>
              </c:numRef>
            </c:plus>
            <c:minus>
              <c:numRef>
                <c:f>('Pore &amp; Fiber Summary'!$AO$94,'Pore &amp; Fiber Summary'!$AR$94)</c:f>
                <c:numCache>
                  <c:formatCode>General</c:formatCode>
                  <c:ptCount val="2"/>
                  <c:pt idx="0">
                    <c:v>0.39216166666666763</c:v>
                  </c:pt>
                  <c:pt idx="1">
                    <c:v>9.9999999999999867E-2</c:v>
                  </c:pt>
                </c:numCache>
              </c:numRef>
            </c:minus>
          </c:errBars>
          <c:cat>
            <c:strRef>
              <c:f>('Pore &amp; Fiber Summary'!$AO$81,'Pore &amp; Fiber Summary'!$AR$81)</c:f>
              <c:strCache>
                <c:ptCount val="2"/>
                <c:pt idx="0">
                  <c:v>Machine precision</c:v>
                </c:pt>
                <c:pt idx="1">
                  <c:v>Actual fiber spacing</c:v>
                </c:pt>
              </c:strCache>
            </c:strRef>
          </c:cat>
          <c:val>
            <c:numRef>
              <c:f>('Pore &amp; Fiber Summary'!$AO$93,'Pore &amp; Fiber Summary'!$AR$93)</c:f>
              <c:numCache>
                <c:formatCode>General</c:formatCode>
                <c:ptCount val="2"/>
                <c:pt idx="0">
                  <c:v>0.18536083333333131</c:v>
                </c:pt>
                <c:pt idx="1">
                  <c:v>0.10000000000000009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735488"/>
        <c:axId val="82737024"/>
      </c:barChart>
      <c:catAx>
        <c:axId val="82735488"/>
        <c:scaling>
          <c:orientation val="minMax"/>
        </c:scaling>
        <c:delete val="0"/>
        <c:axPos val="b"/>
        <c:majorTickMark val="out"/>
        <c:minorTickMark val="none"/>
        <c:tickLblPos val="nextTo"/>
        <c:crossAx val="82737024"/>
        <c:crosses val="autoZero"/>
        <c:auto val="1"/>
        <c:lblAlgn val="ctr"/>
        <c:lblOffset val="100"/>
        <c:noMultiLvlLbl val="0"/>
      </c:catAx>
      <c:valAx>
        <c:axId val="827370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3548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'Pore &amp; Fiber Summary'!$AN$91</c:f>
              <c:strCache>
                <c:ptCount val="1"/>
                <c:pt idx="0">
                  <c:v>q1</c:v>
                </c:pt>
              </c:strCache>
            </c:strRef>
          </c:tx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'Pore &amp; Fiber Summary'!$AP$90:$AQ$90</c:f>
                <c:numCache>
                  <c:formatCode>General</c:formatCode>
                  <c:ptCount val="2"/>
                  <c:pt idx="0">
                    <c:v>0.15633333333333332</c:v>
                  </c:pt>
                  <c:pt idx="1">
                    <c:v>0.24928375000000016</c:v>
                  </c:pt>
                </c:numCache>
              </c:numRef>
            </c:plus>
            <c:minus>
              <c:numRef>
                <c:f>'Pore &amp; Fiber Summary'!$AP$90:$AQ$90</c:f>
                <c:numCache>
                  <c:formatCode>General</c:formatCode>
                  <c:ptCount val="2"/>
                  <c:pt idx="0">
                    <c:v>0.15633333333333332</c:v>
                  </c:pt>
                  <c:pt idx="1">
                    <c:v>0.24928375000000016</c:v>
                  </c:pt>
                </c:numCache>
              </c:numRef>
            </c:minus>
          </c:errBars>
          <c:cat>
            <c:strRef>
              <c:f>'Pore &amp; Fiber Summary'!$AP$81:$AQ$81</c:f>
              <c:strCache>
                <c:ptCount val="2"/>
                <c:pt idx="0">
                  <c:v>Material accuracy</c:v>
                </c:pt>
                <c:pt idx="1">
                  <c:v>Actual fiber diameter</c:v>
                </c:pt>
              </c:strCache>
            </c:strRef>
          </c:cat>
          <c:val>
            <c:numRef>
              <c:f>'Pore &amp; Fiber Summary'!$AP$91:$AQ$91</c:f>
              <c:numCache>
                <c:formatCode>General</c:formatCode>
                <c:ptCount val="2"/>
                <c:pt idx="0">
                  <c:v>0.30033333333333334</c:v>
                </c:pt>
                <c:pt idx="1">
                  <c:v>0.3928337500000002</c:v>
                </c:pt>
              </c:numCache>
            </c:numRef>
          </c:val>
        </c:ser>
        <c:ser>
          <c:idx val="1"/>
          <c:order val="1"/>
          <c:tx>
            <c:strRef>
              <c:f>'Pore &amp; Fiber Summary'!$AN$92</c:f>
              <c:strCache>
                <c:ptCount val="1"/>
                <c:pt idx="0">
                  <c:v>median-q1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'Pore &amp; Fiber Summary'!$AP$81:$AQ$81</c:f>
              <c:strCache>
                <c:ptCount val="2"/>
                <c:pt idx="0">
                  <c:v>Material accuracy</c:v>
                </c:pt>
                <c:pt idx="1">
                  <c:v>Actual fiber diameter</c:v>
                </c:pt>
              </c:strCache>
            </c:strRef>
          </c:cat>
          <c:val>
            <c:numRef>
              <c:f>'Pore &amp; Fiber Summary'!$AP$92:$AQ$92</c:f>
              <c:numCache>
                <c:formatCode>General</c:formatCode>
                <c:ptCount val="2"/>
                <c:pt idx="0">
                  <c:v>7.6833333333333309E-2</c:v>
                </c:pt>
                <c:pt idx="1">
                  <c:v>7.9819583333333832E-2</c:v>
                </c:pt>
              </c:numCache>
            </c:numRef>
          </c:val>
        </c:ser>
        <c:ser>
          <c:idx val="2"/>
          <c:order val="2"/>
          <c:tx>
            <c:strRef>
              <c:f>'Pore &amp; Fiber Summary'!$AN$93</c:f>
              <c:strCache>
                <c:ptCount val="1"/>
                <c:pt idx="0">
                  <c:v>q3-median</c:v>
                </c:pt>
              </c:strCache>
            </c:strRef>
          </c:tx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Summary'!$AP$94:$AQ$94</c:f>
                <c:numCache>
                  <c:formatCode>General</c:formatCode>
                  <c:ptCount val="2"/>
                  <c:pt idx="0">
                    <c:v>0.26341666666666663</c:v>
                  </c:pt>
                  <c:pt idx="1">
                    <c:v>0.65644999999999942</c:v>
                  </c:pt>
                </c:numCache>
              </c:numRef>
            </c:plus>
            <c:minus>
              <c:numRef>
                <c:f>'Pore &amp; Fiber Summary'!$AP$94:$AQ$94</c:f>
                <c:numCache>
                  <c:formatCode>General</c:formatCode>
                  <c:ptCount val="2"/>
                  <c:pt idx="0">
                    <c:v>0.26341666666666663</c:v>
                  </c:pt>
                  <c:pt idx="1">
                    <c:v>0.65644999999999942</c:v>
                  </c:pt>
                </c:numCache>
              </c:numRef>
            </c:minus>
          </c:errBars>
          <c:cat>
            <c:strRef>
              <c:f>'Pore &amp; Fiber Summary'!$AP$81:$AQ$81</c:f>
              <c:strCache>
                <c:ptCount val="2"/>
                <c:pt idx="0">
                  <c:v>Material accuracy</c:v>
                </c:pt>
                <c:pt idx="1">
                  <c:v>Actual fiber diameter</c:v>
                </c:pt>
              </c:strCache>
            </c:strRef>
          </c:cat>
          <c:val>
            <c:numRef>
              <c:f>'Pore &amp; Fiber Summary'!$AP$93:$AQ$93</c:f>
              <c:numCache>
                <c:formatCode>General</c:formatCode>
                <c:ptCount val="2"/>
                <c:pt idx="0">
                  <c:v>0.12208333333333332</c:v>
                </c:pt>
                <c:pt idx="1">
                  <c:v>7.3071666666666535E-2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6912"/>
        <c:axId val="85288448"/>
      </c:barChart>
      <c:catAx>
        <c:axId val="85286912"/>
        <c:scaling>
          <c:orientation val="minMax"/>
        </c:scaling>
        <c:delete val="0"/>
        <c:axPos val="b"/>
        <c:majorTickMark val="out"/>
        <c:minorTickMark val="none"/>
        <c:tickLblPos val="nextTo"/>
        <c:crossAx val="85288448"/>
        <c:crosses val="autoZero"/>
        <c:auto val="1"/>
        <c:lblAlgn val="ctr"/>
        <c:lblOffset val="100"/>
        <c:noMultiLvlLbl val="0"/>
      </c:catAx>
      <c:valAx>
        <c:axId val="852884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286912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Summary'!$V$1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Summary'!$W$2:$W$6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Summary'!$W$2:$W$6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Summary'!$V$2:$V$6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'Pore &amp; Fiber Summary'!$X$1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Summary'!$Y$2:$Y$6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Summary'!$Y$2:$Y$6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Summary'!$X$2:$X$6</c:f>
              <c:numCache>
                <c:formatCode>General</c:formatCode>
                <c:ptCount val="5"/>
              </c:numCache>
            </c:numRef>
          </c:val>
        </c:ser>
        <c:ser>
          <c:idx val="2"/>
          <c:order val="2"/>
          <c:tx>
            <c:strRef>
              <c:f>'Pore &amp; Fiber Summary'!$Z$1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Summary'!$AA$2:$AA$6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Summary'!$AA$2:$AA$6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Summary'!$Z$2:$Z$6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'Pore &amp; Fiber Summary'!$AB$1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Summary'!$AC$2:$AC$6</c:f>
                <c:numCache>
                  <c:formatCode>General</c:formatCode>
                  <c:ptCount val="5"/>
                  <c:pt idx="0">
                    <c:v>7.6824073493652112E-2</c:v>
                  </c:pt>
                  <c:pt idx="1">
                    <c:v>9.7474206586762591E-2</c:v>
                  </c:pt>
                </c:numCache>
              </c:numRef>
            </c:plus>
            <c:minus>
              <c:numRef>
                <c:f>'Pore &amp; Fiber Summary'!$AC$2:$AC$6</c:f>
                <c:numCache>
                  <c:formatCode>General</c:formatCode>
                  <c:ptCount val="5"/>
                  <c:pt idx="0">
                    <c:v>7.6824073493652112E-2</c:v>
                  </c:pt>
                  <c:pt idx="1">
                    <c:v>9.7474206586762591E-2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Summary'!$AB$2:$AB$6</c:f>
              <c:numCache>
                <c:formatCode>General</c:formatCode>
                <c:ptCount val="5"/>
                <c:pt idx="0">
                  <c:v>0.66631666666666556</c:v>
                </c:pt>
                <c:pt idx="1">
                  <c:v>0.79188333333333416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Summary'!$AD$1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Summary'!$AE$2:$AE$6</c:f>
                <c:numCache>
                  <c:formatCode>General</c:formatCode>
                  <c:ptCount val="5"/>
                  <c:pt idx="0">
                    <c:v>4.862856598920845E-2</c:v>
                  </c:pt>
                  <c:pt idx="1">
                    <c:v>8.1919940943208161E-2</c:v>
                  </c:pt>
                </c:numCache>
              </c:numRef>
            </c:plus>
            <c:minus>
              <c:numRef>
                <c:f>'Pore &amp; Fiber Summary'!$AE$2:$AE$6</c:f>
                <c:numCache>
                  <c:formatCode>General</c:formatCode>
                  <c:ptCount val="5"/>
                  <c:pt idx="0">
                    <c:v>4.862856598920845E-2</c:v>
                  </c:pt>
                  <c:pt idx="1">
                    <c:v>8.1919940943208161E-2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Summary'!$AD$2:$AD$6</c:f>
              <c:numCache>
                <c:formatCode>General</c:formatCode>
                <c:ptCount val="5"/>
                <c:pt idx="0">
                  <c:v>0.47800000000000065</c:v>
                </c:pt>
                <c:pt idx="1">
                  <c:v>0.62149655172413731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Summary'!$AF$1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Summary'!$AG$2:$AG$6</c:f>
                <c:numCache>
                  <c:formatCode>General</c:formatCode>
                  <c:ptCount val="5"/>
                  <c:pt idx="0">
                    <c:v>6.659349466981189E-2</c:v>
                  </c:pt>
                  <c:pt idx="1">
                    <c:v>4.9464171239925907E-2</c:v>
                  </c:pt>
                </c:numCache>
              </c:numRef>
            </c:plus>
            <c:minus>
              <c:numRef>
                <c:f>'Pore &amp; Fiber Summary'!$AG$2:$AG$6</c:f>
                <c:numCache>
                  <c:formatCode>General</c:formatCode>
                  <c:ptCount val="5"/>
                  <c:pt idx="0">
                    <c:v>6.659349466981189E-2</c:v>
                  </c:pt>
                  <c:pt idx="1">
                    <c:v>4.9464171239925907E-2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Summary'!$AF$2:$AF$6</c:f>
              <c:numCache>
                <c:formatCode>General</c:formatCode>
                <c:ptCount val="5"/>
                <c:pt idx="0">
                  <c:v>0.21457777777777781</c:v>
                </c:pt>
                <c:pt idx="1">
                  <c:v>0.44094857142857208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Summary'!$AH$1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Summary'!$AI$2:$AI$6</c:f>
                <c:numCache>
                  <c:formatCode>General</c:formatCode>
                  <c:ptCount val="5"/>
                  <c:pt idx="0">
                    <c:v>5.0354240773128785E-2</c:v>
                  </c:pt>
                </c:numCache>
              </c:numRef>
            </c:plus>
            <c:minus>
              <c:numRef>
                <c:f>'Pore &amp; Fiber Summary'!$AI$2:$AI$6</c:f>
                <c:numCache>
                  <c:formatCode>General</c:formatCode>
                  <c:ptCount val="5"/>
                  <c:pt idx="0">
                    <c:v>5.0354240773128785E-2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Summary'!$AH$2:$AH$6</c:f>
              <c:numCache>
                <c:formatCode>General</c:formatCode>
                <c:ptCount val="5"/>
                <c:pt idx="0">
                  <c:v>0.87918000000000229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Summary'!$AJ$1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Summary'!$AK$2:$AK$6</c:f>
                <c:numCache>
                  <c:formatCode>General</c:formatCode>
                  <c:ptCount val="5"/>
                  <c:pt idx="0">
                    <c:v>4.5458865860567868E-2</c:v>
                  </c:pt>
                </c:numCache>
              </c:numRef>
            </c:plus>
            <c:minus>
              <c:numRef>
                <c:f>'Pore &amp; Fiber Summary'!$AK$2:$AK$6</c:f>
                <c:numCache>
                  <c:formatCode>General</c:formatCode>
                  <c:ptCount val="5"/>
                  <c:pt idx="0">
                    <c:v>4.5458865860567868E-2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Summary'!$AJ$2:$AJ$6</c:f>
              <c:numCache>
                <c:formatCode>General</c:formatCode>
                <c:ptCount val="5"/>
                <c:pt idx="0">
                  <c:v>0.69110999999999867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Summary'!$AL$1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Summary'!$AM$2:$AM$6</c:f>
                <c:numCache>
                  <c:formatCode>General</c:formatCode>
                  <c:ptCount val="5"/>
                  <c:pt idx="0">
                    <c:v>6.5288100619283959E-2</c:v>
                  </c:pt>
                </c:numCache>
              </c:numRef>
            </c:plus>
            <c:minus>
              <c:numRef>
                <c:f>'Pore &amp; Fiber Summary'!$AM$2:$AM$6</c:f>
                <c:numCache>
                  <c:formatCode>General</c:formatCode>
                  <c:ptCount val="5"/>
                  <c:pt idx="0">
                    <c:v>6.5288100619283959E-2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Summary'!$AL$2:$AL$6</c:f>
              <c:numCache>
                <c:formatCode>General</c:formatCode>
                <c:ptCount val="5"/>
                <c:pt idx="0">
                  <c:v>0.48202500000000048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385216"/>
        <c:axId val="85387136"/>
      </c:barChart>
      <c:catAx>
        <c:axId val="8538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87136"/>
        <c:crosses val="autoZero"/>
        <c:auto val="1"/>
        <c:lblAlgn val="ctr"/>
        <c:lblOffset val="100"/>
        <c:noMultiLvlLbl val="0"/>
      </c:catAx>
      <c:valAx>
        <c:axId val="85387136"/>
        <c:scaling>
          <c:orientation val="minMax"/>
          <c:max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pore size,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5385216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23295243076589223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Summary'!$V$8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Summary'!$V$9:$V$13</c:f>
              <c:numCache>
                <c:formatCode>General</c:formatCode>
                <c:ptCount val="5"/>
                <c:pt idx="0">
                  <c:v>0.57307499999999967</c:v>
                </c:pt>
                <c:pt idx="1">
                  <c:v>0.752355</c:v>
                </c:pt>
              </c:numCache>
            </c:numRef>
          </c:val>
        </c:ser>
        <c:ser>
          <c:idx val="1"/>
          <c:order val="1"/>
          <c:tx>
            <c:strRef>
              <c:f>'Pore &amp; Fiber Summary'!$X$8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Summary'!$Y$9:$Y$13</c:f>
                <c:numCache>
                  <c:formatCode>General</c:formatCode>
                  <c:ptCount val="5"/>
                  <c:pt idx="0">
                    <c:v>8.2359201459388715E-2</c:v>
                  </c:pt>
                  <c:pt idx="1">
                    <c:v>6.7859810242540244E-2</c:v>
                  </c:pt>
                  <c:pt idx="3">
                    <c:v>9.7912242019026069E-2</c:v>
                  </c:pt>
                </c:numCache>
              </c:numRef>
            </c:plus>
            <c:minus>
              <c:numRef>
                <c:f>'Pore &amp; Fiber Summary'!$Y$9:$Y$13</c:f>
                <c:numCache>
                  <c:formatCode>General</c:formatCode>
                  <c:ptCount val="5"/>
                  <c:pt idx="0">
                    <c:v>8.2359201459388715E-2</c:v>
                  </c:pt>
                  <c:pt idx="1">
                    <c:v>6.7859810242540244E-2</c:v>
                  </c:pt>
                  <c:pt idx="3">
                    <c:v>9.7912242019026069E-2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Summary'!$X$9:$X$13</c:f>
              <c:numCache>
                <c:formatCode>General</c:formatCode>
                <c:ptCount val="5"/>
                <c:pt idx="0">
                  <c:v>0.35212499999999947</c:v>
                </c:pt>
                <c:pt idx="1">
                  <c:v>0.50678999999999985</c:v>
                </c:pt>
                <c:pt idx="3">
                  <c:v>0.4341600000000006</c:v>
                </c:pt>
              </c:numCache>
            </c:numRef>
          </c:val>
        </c:ser>
        <c:ser>
          <c:idx val="2"/>
          <c:order val="2"/>
          <c:tx>
            <c:strRef>
              <c:f>'Pore &amp; Fiber Summary'!$Z$8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Summary'!$AA$9:$AA$13</c:f>
                <c:numCache>
                  <c:formatCode>General</c:formatCode>
                  <c:ptCount val="5"/>
                  <c:pt idx="0">
                    <c:v>6.2414921421659428E-2</c:v>
                  </c:pt>
                  <c:pt idx="1">
                    <c:v>4.5006777179328217E-2</c:v>
                  </c:pt>
                  <c:pt idx="3">
                    <c:v>0.10625533713329449</c:v>
                  </c:pt>
                </c:numCache>
              </c:numRef>
            </c:plus>
            <c:minus>
              <c:numRef>
                <c:f>'Pore &amp; Fiber Summary'!$AA$9:$AA$13</c:f>
                <c:numCache>
                  <c:formatCode>General</c:formatCode>
                  <c:ptCount val="5"/>
                  <c:pt idx="0">
                    <c:v>6.2414921421659428E-2</c:v>
                  </c:pt>
                  <c:pt idx="1">
                    <c:v>4.5006777179328217E-2</c:v>
                  </c:pt>
                  <c:pt idx="3">
                    <c:v>0.10625533713329449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Summary'!$Z$9:$Z$13</c:f>
              <c:numCache>
                <c:formatCode>General</c:formatCode>
                <c:ptCount val="5"/>
                <c:pt idx="0">
                  <c:v>9.8229999999999928E-2</c:v>
                </c:pt>
                <c:pt idx="1">
                  <c:v>0.28623000000000021</c:v>
                </c:pt>
                <c:pt idx="3">
                  <c:v>0.25434000000000007</c:v>
                </c:pt>
              </c:numCache>
            </c:numRef>
          </c:val>
        </c:ser>
        <c:ser>
          <c:idx val="3"/>
          <c:order val="3"/>
          <c:tx>
            <c:strRef>
              <c:f>'Pore &amp; Fiber Summary'!$AB$8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Summary'!$AC$9:$AC$13</c:f>
                <c:numCache>
                  <c:formatCode>General</c:formatCode>
                  <c:ptCount val="5"/>
                  <c:pt idx="0">
                    <c:v>6.1035581881711327E-2</c:v>
                  </c:pt>
                  <c:pt idx="1">
                    <c:v>6.424542541470786E-2</c:v>
                  </c:pt>
                  <c:pt idx="2">
                    <c:v>8.7629310816621175E-2</c:v>
                  </c:pt>
                </c:numCache>
              </c:numRef>
            </c:plus>
            <c:minus>
              <c:numRef>
                <c:f>'Pore &amp; Fiber Summary'!$AC$9:$AC$13</c:f>
                <c:numCache>
                  <c:formatCode>General</c:formatCode>
                  <c:ptCount val="5"/>
                  <c:pt idx="0">
                    <c:v>6.1035581881711327E-2</c:v>
                  </c:pt>
                  <c:pt idx="1">
                    <c:v>6.424542541470786E-2</c:v>
                  </c:pt>
                  <c:pt idx="2">
                    <c:v>8.7629310816621175E-2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Summary'!$AB$9:$AB$13</c:f>
              <c:numCache>
                <c:formatCode>General</c:formatCode>
                <c:ptCount val="5"/>
                <c:pt idx="0">
                  <c:v>0.68769000000000102</c:v>
                </c:pt>
                <c:pt idx="1">
                  <c:v>0.6681846153846146</c:v>
                </c:pt>
                <c:pt idx="2">
                  <c:v>0.56795999999999935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Summary'!$AD$8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Summary'!$AE$9:$AE$13</c:f>
                <c:numCache>
                  <c:formatCode>General</c:formatCode>
                  <c:ptCount val="5"/>
                  <c:pt idx="0">
                    <c:v>5.4938136933910538E-2</c:v>
                  </c:pt>
                  <c:pt idx="1">
                    <c:v>5.843281182027292E-2</c:v>
                  </c:pt>
                  <c:pt idx="2">
                    <c:v>7.3638312787771942E-2</c:v>
                  </c:pt>
                </c:numCache>
              </c:numRef>
            </c:plus>
            <c:minus>
              <c:numRef>
                <c:f>'Pore &amp; Fiber Summary'!$AE$9:$AE$13</c:f>
                <c:numCache>
                  <c:formatCode>General</c:formatCode>
                  <c:ptCount val="5"/>
                  <c:pt idx="0">
                    <c:v>5.4938136933910538E-2</c:v>
                  </c:pt>
                  <c:pt idx="1">
                    <c:v>5.843281182027292E-2</c:v>
                  </c:pt>
                  <c:pt idx="2">
                    <c:v>7.3638312787771942E-2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Summary'!$AD$9:$AD$13</c:f>
              <c:numCache>
                <c:formatCode>General</c:formatCode>
                <c:ptCount val="5"/>
                <c:pt idx="0">
                  <c:v>0.47124000000000099</c:v>
                </c:pt>
                <c:pt idx="1">
                  <c:v>0.43855500000000108</c:v>
                </c:pt>
                <c:pt idx="2">
                  <c:v>0.35985000000000034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Summary'!$AF$8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Summary'!$AG$9:$AG$13</c:f>
                <c:numCache>
                  <c:formatCode>General</c:formatCode>
                  <c:ptCount val="5"/>
                  <c:pt idx="0">
                    <c:v>6.2280747544252224E-2</c:v>
                  </c:pt>
                  <c:pt idx="1">
                    <c:v>4.6820484953285828E-2</c:v>
                  </c:pt>
                  <c:pt idx="2">
                    <c:v>7.0830923098114604E-2</c:v>
                  </c:pt>
                </c:numCache>
              </c:numRef>
            </c:plus>
            <c:minus>
              <c:numRef>
                <c:f>'Pore &amp; Fiber Summary'!$AG$9:$AG$13</c:f>
                <c:numCache>
                  <c:formatCode>General</c:formatCode>
                  <c:ptCount val="5"/>
                  <c:pt idx="0">
                    <c:v>6.2280747544252224E-2</c:v>
                  </c:pt>
                  <c:pt idx="1">
                    <c:v>4.6820484953285828E-2</c:v>
                  </c:pt>
                  <c:pt idx="2">
                    <c:v>7.0830923098114604E-2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Summary'!$AF$9:$AF$13</c:f>
              <c:numCache>
                <c:formatCode>General</c:formatCode>
                <c:ptCount val="5"/>
                <c:pt idx="0">
                  <c:v>0.25054500000000013</c:v>
                </c:pt>
                <c:pt idx="1">
                  <c:v>0.2127750000000001</c:v>
                </c:pt>
                <c:pt idx="2">
                  <c:v>0.14998499999999995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Summary'!$AH$8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Summary'!$AI$9:$AI$13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plus>
            <c:minus>
              <c:numRef>
                <c:f>'Pore &amp; Fiber Summary'!$AI$9:$AI$13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Summary'!$AH$9:$AH$13</c:f>
              <c:numCache>
                <c:formatCode>General</c:formatCode>
                <c:ptCount val="5"/>
                <c:pt idx="0">
                  <c:v>0.68660999999999928</c:v>
                </c:pt>
                <c:pt idx="1">
                  <c:v>0.39906000000000036</c:v>
                </c:pt>
                <c:pt idx="2">
                  <c:v>0.46125000000000016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Summary'!$AJ$8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Summary'!$AK$9:$AK$13</c:f>
                <c:numCache>
                  <c:formatCode>General</c:formatCode>
                  <c:ptCount val="5"/>
                  <c:pt idx="0">
                    <c:v>0.12555841960120276</c:v>
                  </c:pt>
                  <c:pt idx="1">
                    <c:v>8.9070289185245358E-2</c:v>
                  </c:pt>
                  <c:pt idx="2">
                    <c:v>0.10464448253027141</c:v>
                  </c:pt>
                </c:numCache>
              </c:numRef>
            </c:plus>
            <c:minus>
              <c:numRef>
                <c:f>'Pore &amp; Fiber Summary'!$AK$9:$AK$13</c:f>
                <c:numCache>
                  <c:formatCode>General</c:formatCode>
                  <c:ptCount val="5"/>
                  <c:pt idx="0">
                    <c:v>0.12555841960120276</c:v>
                  </c:pt>
                  <c:pt idx="1">
                    <c:v>8.9070289185245358E-2</c:v>
                  </c:pt>
                  <c:pt idx="2">
                    <c:v>0.10464448253027141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Summary'!$AJ$9:$AJ$13</c:f>
              <c:numCache>
                <c:formatCode>General</c:formatCode>
                <c:ptCount val="5"/>
                <c:pt idx="0">
                  <c:v>0.19723500000000019</c:v>
                </c:pt>
                <c:pt idx="1">
                  <c:v>0.55615499999999984</c:v>
                </c:pt>
                <c:pt idx="2">
                  <c:v>0.55948500000000012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Summary'!$AL$8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Summary'!$AM$9:$AM$13</c:f>
                <c:numCache>
                  <c:formatCode>General</c:formatCode>
                  <c:ptCount val="5"/>
                  <c:pt idx="1">
                    <c:v>6.63110039633652E-2</c:v>
                  </c:pt>
                  <c:pt idx="2">
                    <c:v>6.8054735321912516E-2</c:v>
                  </c:pt>
                </c:numCache>
              </c:numRef>
            </c:plus>
            <c:minus>
              <c:numRef>
                <c:f>'Pore &amp; Fiber Summary'!$AM$9:$AM$13</c:f>
                <c:numCache>
                  <c:formatCode>General</c:formatCode>
                  <c:ptCount val="5"/>
                  <c:pt idx="1">
                    <c:v>6.63110039633652E-2</c:v>
                  </c:pt>
                  <c:pt idx="2">
                    <c:v>6.8054735321912516E-2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Summary'!$AL$9:$AL$13</c:f>
              <c:numCache>
                <c:formatCode>General</c:formatCode>
                <c:ptCount val="5"/>
                <c:pt idx="1">
                  <c:v>0.35980500000000021</c:v>
                </c:pt>
                <c:pt idx="2">
                  <c:v>0.37307000000000001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078016"/>
        <c:axId val="85079936"/>
      </c:barChart>
      <c:catAx>
        <c:axId val="8507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079936"/>
        <c:crosses val="autoZero"/>
        <c:auto val="1"/>
        <c:lblAlgn val="ctr"/>
        <c:lblOffset val="100"/>
        <c:noMultiLvlLbl val="0"/>
      </c:catAx>
      <c:valAx>
        <c:axId val="85079936"/>
        <c:scaling>
          <c:orientation val="minMax"/>
          <c:max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pore size,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5078016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23284103102798936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'Pore &amp; Fiber Summary'!$V$8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Summary'!$V$9:$V$13</c:f>
              <c:numCache>
                <c:formatCode>General</c:formatCode>
                <c:ptCount val="5"/>
                <c:pt idx="0">
                  <c:v>0.57307499999999967</c:v>
                </c:pt>
                <c:pt idx="1">
                  <c:v>0.752355</c:v>
                </c:pt>
              </c:numCache>
            </c:numRef>
          </c:val>
        </c:ser>
        <c:ser>
          <c:idx val="10"/>
          <c:order val="10"/>
          <c:tx>
            <c:strRef>
              <c:f>'Pore &amp; Fiber Summary'!$X$8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Summary'!$Y$9:$Y$13</c:f>
                <c:numCache>
                  <c:formatCode>General</c:formatCode>
                  <c:ptCount val="5"/>
                  <c:pt idx="0">
                    <c:v>8.2359201459388715E-2</c:v>
                  </c:pt>
                  <c:pt idx="1">
                    <c:v>6.7859810242540244E-2</c:v>
                  </c:pt>
                  <c:pt idx="3">
                    <c:v>9.7912242019026069E-2</c:v>
                  </c:pt>
                </c:numCache>
              </c:numRef>
            </c:plus>
            <c:minus>
              <c:numRef>
                <c:f>'Pore &amp; Fiber Summary'!$Y$9:$Y$13</c:f>
                <c:numCache>
                  <c:formatCode>General</c:formatCode>
                  <c:ptCount val="5"/>
                  <c:pt idx="0">
                    <c:v>8.2359201459388715E-2</c:v>
                  </c:pt>
                  <c:pt idx="1">
                    <c:v>6.7859810242540244E-2</c:v>
                  </c:pt>
                  <c:pt idx="3">
                    <c:v>9.7912242019026069E-2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Summary'!$X$9:$X$13</c:f>
              <c:numCache>
                <c:formatCode>General</c:formatCode>
                <c:ptCount val="5"/>
                <c:pt idx="0">
                  <c:v>0.35212499999999947</c:v>
                </c:pt>
                <c:pt idx="1">
                  <c:v>0.50678999999999985</c:v>
                </c:pt>
                <c:pt idx="3">
                  <c:v>0.4341600000000006</c:v>
                </c:pt>
              </c:numCache>
            </c:numRef>
          </c:val>
        </c:ser>
        <c:ser>
          <c:idx val="11"/>
          <c:order val="11"/>
          <c:tx>
            <c:strRef>
              <c:f>'Pore &amp; Fiber Summary'!$Z$8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Summary'!$AA$9:$AA$13</c:f>
                <c:numCache>
                  <c:formatCode>General</c:formatCode>
                  <c:ptCount val="5"/>
                  <c:pt idx="0">
                    <c:v>6.2414921421659428E-2</c:v>
                  </c:pt>
                  <c:pt idx="1">
                    <c:v>4.5006777179328217E-2</c:v>
                  </c:pt>
                  <c:pt idx="3">
                    <c:v>0.10625533713329449</c:v>
                  </c:pt>
                </c:numCache>
              </c:numRef>
            </c:plus>
            <c:minus>
              <c:numRef>
                <c:f>'Pore &amp; Fiber Summary'!$AA$9:$AA$13</c:f>
                <c:numCache>
                  <c:formatCode>General</c:formatCode>
                  <c:ptCount val="5"/>
                  <c:pt idx="0">
                    <c:v>6.2414921421659428E-2</c:v>
                  </c:pt>
                  <c:pt idx="1">
                    <c:v>4.5006777179328217E-2</c:v>
                  </c:pt>
                  <c:pt idx="3">
                    <c:v>0.10625533713329449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Summary'!$Z$9:$Z$13</c:f>
              <c:numCache>
                <c:formatCode>General</c:formatCode>
                <c:ptCount val="5"/>
                <c:pt idx="0">
                  <c:v>9.8229999999999928E-2</c:v>
                </c:pt>
                <c:pt idx="1">
                  <c:v>0.28623000000000021</c:v>
                </c:pt>
                <c:pt idx="3">
                  <c:v>0.25434000000000007</c:v>
                </c:pt>
              </c:numCache>
            </c:numRef>
          </c:val>
        </c:ser>
        <c:ser>
          <c:idx val="12"/>
          <c:order val="12"/>
          <c:tx>
            <c:strRef>
              <c:f>'Pore &amp; Fiber Summary'!$AB$8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Summary'!$AC$9:$AC$13</c:f>
                <c:numCache>
                  <c:formatCode>General</c:formatCode>
                  <c:ptCount val="5"/>
                  <c:pt idx="0">
                    <c:v>6.1035581881711327E-2</c:v>
                  </c:pt>
                  <c:pt idx="1">
                    <c:v>6.424542541470786E-2</c:v>
                  </c:pt>
                  <c:pt idx="2">
                    <c:v>8.7629310816621175E-2</c:v>
                  </c:pt>
                </c:numCache>
              </c:numRef>
            </c:plus>
            <c:minus>
              <c:numRef>
                <c:f>'Pore &amp; Fiber Summary'!$AC$9:$AC$13</c:f>
                <c:numCache>
                  <c:formatCode>General</c:formatCode>
                  <c:ptCount val="5"/>
                  <c:pt idx="0">
                    <c:v>6.1035581881711327E-2</c:v>
                  </c:pt>
                  <c:pt idx="1">
                    <c:v>6.424542541470786E-2</c:v>
                  </c:pt>
                  <c:pt idx="2">
                    <c:v>8.7629310816621175E-2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Summary'!$AB$9:$AB$13</c:f>
              <c:numCache>
                <c:formatCode>General</c:formatCode>
                <c:ptCount val="5"/>
                <c:pt idx="0">
                  <c:v>0.68769000000000102</c:v>
                </c:pt>
                <c:pt idx="1">
                  <c:v>0.6681846153846146</c:v>
                </c:pt>
                <c:pt idx="2">
                  <c:v>0.56795999999999935</c:v>
                </c:pt>
              </c:numCache>
            </c:numRef>
          </c:val>
        </c:ser>
        <c:ser>
          <c:idx val="13"/>
          <c:order val="13"/>
          <c:tx>
            <c:strRef>
              <c:f>'Pore &amp; Fiber Summary'!$AD$8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Summary'!$AE$9:$AE$13</c:f>
                <c:numCache>
                  <c:formatCode>General</c:formatCode>
                  <c:ptCount val="5"/>
                  <c:pt idx="0">
                    <c:v>5.4938136933910538E-2</c:v>
                  </c:pt>
                  <c:pt idx="1">
                    <c:v>5.843281182027292E-2</c:v>
                  </c:pt>
                  <c:pt idx="2">
                    <c:v>7.3638312787771942E-2</c:v>
                  </c:pt>
                </c:numCache>
              </c:numRef>
            </c:plus>
            <c:minus>
              <c:numRef>
                <c:f>'Pore &amp; Fiber Summary'!$AE$9:$AE$13</c:f>
                <c:numCache>
                  <c:formatCode>General</c:formatCode>
                  <c:ptCount val="5"/>
                  <c:pt idx="0">
                    <c:v>5.4938136933910538E-2</c:v>
                  </c:pt>
                  <c:pt idx="1">
                    <c:v>5.843281182027292E-2</c:v>
                  </c:pt>
                  <c:pt idx="2">
                    <c:v>7.3638312787771942E-2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Summary'!$AD$9:$AD$13</c:f>
              <c:numCache>
                <c:formatCode>General</c:formatCode>
                <c:ptCount val="5"/>
                <c:pt idx="0">
                  <c:v>0.47124000000000099</c:v>
                </c:pt>
                <c:pt idx="1">
                  <c:v>0.43855500000000108</c:v>
                </c:pt>
                <c:pt idx="2">
                  <c:v>0.35985000000000034</c:v>
                </c:pt>
              </c:numCache>
            </c:numRef>
          </c:val>
        </c:ser>
        <c:ser>
          <c:idx val="14"/>
          <c:order val="14"/>
          <c:tx>
            <c:strRef>
              <c:f>'Pore &amp; Fiber Summary'!$AF$8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Summary'!$AG$9:$AG$13</c:f>
                <c:numCache>
                  <c:formatCode>General</c:formatCode>
                  <c:ptCount val="5"/>
                  <c:pt idx="0">
                    <c:v>6.2280747544252224E-2</c:v>
                  </c:pt>
                  <c:pt idx="1">
                    <c:v>4.6820484953285828E-2</c:v>
                  </c:pt>
                  <c:pt idx="2">
                    <c:v>7.0830923098114604E-2</c:v>
                  </c:pt>
                </c:numCache>
              </c:numRef>
            </c:plus>
            <c:minus>
              <c:numRef>
                <c:f>'Pore &amp; Fiber Summary'!$AG$9:$AG$13</c:f>
                <c:numCache>
                  <c:formatCode>General</c:formatCode>
                  <c:ptCount val="5"/>
                  <c:pt idx="0">
                    <c:v>6.2280747544252224E-2</c:v>
                  </c:pt>
                  <c:pt idx="1">
                    <c:v>4.6820484953285828E-2</c:v>
                  </c:pt>
                  <c:pt idx="2">
                    <c:v>7.0830923098114604E-2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Summary'!$AF$9:$AF$13</c:f>
              <c:numCache>
                <c:formatCode>General</c:formatCode>
                <c:ptCount val="5"/>
                <c:pt idx="0">
                  <c:v>0.25054500000000013</c:v>
                </c:pt>
                <c:pt idx="1">
                  <c:v>0.2127750000000001</c:v>
                </c:pt>
                <c:pt idx="2">
                  <c:v>0.14998499999999995</c:v>
                </c:pt>
              </c:numCache>
            </c:numRef>
          </c:val>
        </c:ser>
        <c:ser>
          <c:idx val="15"/>
          <c:order val="15"/>
          <c:tx>
            <c:strRef>
              <c:f>'Pore &amp; Fiber Summary'!$AH$8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Summary'!$AI$9:$AI$13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plus>
            <c:minus>
              <c:numRef>
                <c:f>'Pore &amp; Fiber Summary'!$AI$9:$AI$13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Summary'!$AH$9:$AH$13</c:f>
              <c:numCache>
                <c:formatCode>General</c:formatCode>
                <c:ptCount val="5"/>
                <c:pt idx="0">
                  <c:v>0.68660999999999928</c:v>
                </c:pt>
                <c:pt idx="1">
                  <c:v>0.39906000000000036</c:v>
                </c:pt>
                <c:pt idx="2">
                  <c:v>0.46125000000000016</c:v>
                </c:pt>
              </c:numCache>
            </c:numRef>
          </c:val>
        </c:ser>
        <c:ser>
          <c:idx val="16"/>
          <c:order val="16"/>
          <c:tx>
            <c:strRef>
              <c:f>'Pore &amp; Fiber Summary'!$AJ$8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Summary'!$AK$9:$AK$13</c:f>
                <c:numCache>
                  <c:formatCode>General</c:formatCode>
                  <c:ptCount val="5"/>
                  <c:pt idx="0">
                    <c:v>0.12555841960120276</c:v>
                  </c:pt>
                  <c:pt idx="1">
                    <c:v>8.9070289185245358E-2</c:v>
                  </c:pt>
                  <c:pt idx="2">
                    <c:v>0.10464448253027141</c:v>
                  </c:pt>
                </c:numCache>
              </c:numRef>
            </c:plus>
            <c:minus>
              <c:numRef>
                <c:f>'Pore &amp; Fiber Summary'!$AK$9:$AK$13</c:f>
                <c:numCache>
                  <c:formatCode>General</c:formatCode>
                  <c:ptCount val="5"/>
                  <c:pt idx="0">
                    <c:v>0.12555841960120276</c:v>
                  </c:pt>
                  <c:pt idx="1">
                    <c:v>8.9070289185245358E-2</c:v>
                  </c:pt>
                  <c:pt idx="2">
                    <c:v>0.10464448253027141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Summary'!$AJ$9:$AJ$13</c:f>
              <c:numCache>
                <c:formatCode>General</c:formatCode>
                <c:ptCount val="5"/>
                <c:pt idx="0">
                  <c:v>0.19723500000000019</c:v>
                </c:pt>
                <c:pt idx="1">
                  <c:v>0.55615499999999984</c:v>
                </c:pt>
                <c:pt idx="2">
                  <c:v>0.55948500000000012</c:v>
                </c:pt>
              </c:numCache>
            </c:numRef>
          </c:val>
        </c:ser>
        <c:ser>
          <c:idx val="17"/>
          <c:order val="17"/>
          <c:tx>
            <c:strRef>
              <c:f>'Pore &amp; Fiber Summary'!$AL$8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Summary'!$AM$9:$AM$13</c:f>
                <c:numCache>
                  <c:formatCode>General</c:formatCode>
                  <c:ptCount val="5"/>
                  <c:pt idx="1">
                    <c:v>6.63110039633652E-2</c:v>
                  </c:pt>
                  <c:pt idx="2">
                    <c:v>6.8054735321912516E-2</c:v>
                  </c:pt>
                </c:numCache>
              </c:numRef>
            </c:plus>
            <c:minus>
              <c:numRef>
                <c:f>'Pore &amp; Fiber Summary'!$AM$9:$AM$13</c:f>
                <c:numCache>
                  <c:formatCode>General</c:formatCode>
                  <c:ptCount val="5"/>
                  <c:pt idx="1">
                    <c:v>6.63110039633652E-2</c:v>
                  </c:pt>
                  <c:pt idx="2">
                    <c:v>6.8054735321912516E-2</c:v>
                  </c:pt>
                </c:numCache>
              </c:numRef>
            </c:minus>
          </c:errBars>
          <c:cat>
            <c:numRef>
              <c:f>'Pore &amp; Fiber Summary'!$U$9:$U$13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Summary'!$AL$9:$AL$13</c:f>
              <c:numCache>
                <c:formatCode>General</c:formatCode>
                <c:ptCount val="5"/>
                <c:pt idx="1">
                  <c:v>0.35980500000000021</c:v>
                </c:pt>
                <c:pt idx="2">
                  <c:v>0.37307000000000001</c:v>
                </c:pt>
              </c:numCache>
            </c:numRef>
          </c:val>
        </c:ser>
        <c:ser>
          <c:idx val="0"/>
          <c:order val="0"/>
          <c:tx>
            <c:strRef>
              <c:f>'Pore &amp; Fiber Summary'!$V$1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Summary'!$W$2:$W$6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Summary'!$W$2:$W$6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Summary'!$U$2:$U$6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Summary'!$V$2:$V$6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'Pore &amp; Fiber Summary'!$X$1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Summary'!$Y$2:$Y$6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Summary'!$Y$2:$Y$6</c:f>
                <c:numCache>
                  <c:formatCode>General</c:formatCode>
                  <c:ptCount val="5"/>
                </c:numCache>
              </c:numRef>
            </c:minus>
          </c:errBars>
          <c:val>
            <c:numRef>
              <c:f>'Pore &amp; Fiber Summary'!$X$2:$X$6</c:f>
              <c:numCache>
                <c:formatCode>General</c:formatCode>
                <c:ptCount val="5"/>
              </c:numCache>
            </c:numRef>
          </c:val>
        </c:ser>
        <c:ser>
          <c:idx val="2"/>
          <c:order val="2"/>
          <c:tx>
            <c:strRef>
              <c:f>'Pore &amp; Fiber Summary'!$Z$1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Summary'!$AA$2:$AA$6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Summary'!$AA$2:$AA$6</c:f>
                <c:numCache>
                  <c:formatCode>General</c:formatCode>
                  <c:ptCount val="5"/>
                </c:numCache>
              </c:numRef>
            </c:minus>
          </c:errBars>
          <c:val>
            <c:numRef>
              <c:f>'Pore &amp; Fiber Summary'!$Z$2:$Z$6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'Pore &amp; Fiber Summary'!$AB$1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pattFill prst="wdDnDiag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Summary'!$AC$2:$AC$6</c:f>
                <c:numCache>
                  <c:formatCode>General</c:formatCode>
                  <c:ptCount val="5"/>
                  <c:pt idx="0">
                    <c:v>7.6824073493652112E-2</c:v>
                  </c:pt>
                  <c:pt idx="1">
                    <c:v>9.7474206586762591E-2</c:v>
                  </c:pt>
                </c:numCache>
              </c:numRef>
            </c:plus>
            <c:minus>
              <c:numRef>
                <c:f>'Pore &amp; Fiber Summary'!$AC$2:$AC$6</c:f>
                <c:numCache>
                  <c:formatCode>General</c:formatCode>
                  <c:ptCount val="5"/>
                  <c:pt idx="0">
                    <c:v>7.6824073493652112E-2</c:v>
                  </c:pt>
                  <c:pt idx="1">
                    <c:v>9.7474206586762591E-2</c:v>
                  </c:pt>
                </c:numCache>
              </c:numRef>
            </c:minus>
          </c:errBars>
          <c:val>
            <c:numRef>
              <c:f>'Pore &amp; Fiber Summary'!$AB$2:$AB$6</c:f>
              <c:numCache>
                <c:formatCode>General</c:formatCode>
                <c:ptCount val="5"/>
                <c:pt idx="0">
                  <c:v>0.66631666666666556</c:v>
                </c:pt>
                <c:pt idx="1">
                  <c:v>0.79188333333333416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Summary'!$AD$1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Summary'!$AE$2:$AE$6</c:f>
                <c:numCache>
                  <c:formatCode>General</c:formatCode>
                  <c:ptCount val="5"/>
                  <c:pt idx="0">
                    <c:v>4.862856598920845E-2</c:v>
                  </c:pt>
                  <c:pt idx="1">
                    <c:v>8.1919940943208161E-2</c:v>
                  </c:pt>
                </c:numCache>
              </c:numRef>
            </c:plus>
            <c:minus>
              <c:numRef>
                <c:f>'Pore &amp; Fiber Summary'!$AE$2:$AE$6</c:f>
                <c:numCache>
                  <c:formatCode>General</c:formatCode>
                  <c:ptCount val="5"/>
                  <c:pt idx="0">
                    <c:v>4.862856598920845E-2</c:v>
                  </c:pt>
                  <c:pt idx="1">
                    <c:v>8.1919940943208161E-2</c:v>
                  </c:pt>
                </c:numCache>
              </c:numRef>
            </c:minus>
          </c:errBars>
          <c:val>
            <c:numRef>
              <c:f>'Pore &amp; Fiber Summary'!$AD$2:$AD$6</c:f>
              <c:numCache>
                <c:formatCode>General</c:formatCode>
                <c:ptCount val="5"/>
                <c:pt idx="0">
                  <c:v>0.47800000000000065</c:v>
                </c:pt>
                <c:pt idx="1">
                  <c:v>0.62149655172413731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Summary'!$AF$1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Summary'!$AG$2:$AG$6</c:f>
                <c:numCache>
                  <c:formatCode>General</c:formatCode>
                  <c:ptCount val="5"/>
                  <c:pt idx="0">
                    <c:v>6.659349466981189E-2</c:v>
                  </c:pt>
                  <c:pt idx="1">
                    <c:v>4.9464171239925907E-2</c:v>
                  </c:pt>
                </c:numCache>
              </c:numRef>
            </c:plus>
            <c:minus>
              <c:numRef>
                <c:f>'Pore &amp; Fiber Summary'!$AG$2:$AG$6</c:f>
                <c:numCache>
                  <c:formatCode>General</c:formatCode>
                  <c:ptCount val="5"/>
                  <c:pt idx="0">
                    <c:v>6.659349466981189E-2</c:v>
                  </c:pt>
                  <c:pt idx="1">
                    <c:v>4.9464171239925907E-2</c:v>
                  </c:pt>
                </c:numCache>
              </c:numRef>
            </c:minus>
          </c:errBars>
          <c:val>
            <c:numRef>
              <c:f>'Pore &amp; Fiber Summary'!$AF$2:$AF$6</c:f>
              <c:numCache>
                <c:formatCode>General</c:formatCode>
                <c:ptCount val="5"/>
                <c:pt idx="0">
                  <c:v>0.21457777777777781</c:v>
                </c:pt>
                <c:pt idx="1">
                  <c:v>0.44094857142857208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Summary'!$AH$1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narHorz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Summary'!$AI$2:$AI$6</c:f>
                <c:numCache>
                  <c:formatCode>General</c:formatCode>
                  <c:ptCount val="5"/>
                  <c:pt idx="0">
                    <c:v>5.0354240773128785E-2</c:v>
                  </c:pt>
                </c:numCache>
              </c:numRef>
            </c:plus>
            <c:minus>
              <c:numRef>
                <c:f>'Pore &amp; Fiber Summary'!$AI$2:$AI$6</c:f>
                <c:numCache>
                  <c:formatCode>General</c:formatCode>
                  <c:ptCount val="5"/>
                  <c:pt idx="0">
                    <c:v>5.0354240773128785E-2</c:v>
                  </c:pt>
                </c:numCache>
              </c:numRef>
            </c:minus>
          </c:errBars>
          <c:val>
            <c:numRef>
              <c:f>'Pore &amp; Fiber Summary'!$AH$2:$AH$6</c:f>
              <c:numCache>
                <c:formatCode>General</c:formatCode>
                <c:ptCount val="5"/>
                <c:pt idx="0">
                  <c:v>0.87918000000000229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Summary'!$AJ$1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Summary'!$AK$2:$AK$6</c:f>
                <c:numCache>
                  <c:formatCode>General</c:formatCode>
                  <c:ptCount val="5"/>
                  <c:pt idx="0">
                    <c:v>4.5458865860567868E-2</c:v>
                  </c:pt>
                </c:numCache>
              </c:numRef>
            </c:plus>
            <c:minus>
              <c:numRef>
                <c:f>'Pore &amp; Fiber Summary'!$AK$2:$AK$6</c:f>
                <c:numCache>
                  <c:formatCode>General</c:formatCode>
                  <c:ptCount val="5"/>
                  <c:pt idx="0">
                    <c:v>4.5458865860567868E-2</c:v>
                  </c:pt>
                </c:numCache>
              </c:numRef>
            </c:minus>
          </c:errBars>
          <c:val>
            <c:numRef>
              <c:f>'Pore &amp; Fiber Summary'!$AJ$2:$AJ$6</c:f>
              <c:numCache>
                <c:formatCode>General</c:formatCode>
                <c:ptCount val="5"/>
                <c:pt idx="0">
                  <c:v>0.69110999999999867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Summary'!$AL$1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Summary'!$AM$2:$AM$6</c:f>
                <c:numCache>
                  <c:formatCode>General</c:formatCode>
                  <c:ptCount val="5"/>
                  <c:pt idx="0">
                    <c:v>6.5288100619283959E-2</c:v>
                  </c:pt>
                </c:numCache>
              </c:numRef>
            </c:plus>
            <c:minus>
              <c:numRef>
                <c:f>'Pore &amp; Fiber Summary'!$AM$2:$AM$6</c:f>
                <c:numCache>
                  <c:formatCode>General</c:formatCode>
                  <c:ptCount val="5"/>
                  <c:pt idx="0">
                    <c:v>6.5288100619283959E-2</c:v>
                  </c:pt>
                </c:numCache>
              </c:numRef>
            </c:minus>
          </c:errBars>
          <c:val>
            <c:numRef>
              <c:f>'Pore &amp; Fiber Summary'!$AL$2:$AL$6</c:f>
              <c:numCache>
                <c:formatCode>General</c:formatCode>
                <c:ptCount val="5"/>
                <c:pt idx="0">
                  <c:v>0.48202500000000048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691776"/>
        <c:axId val="85702144"/>
      </c:barChart>
      <c:catAx>
        <c:axId val="85691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02144"/>
        <c:crosses val="autoZero"/>
        <c:auto val="1"/>
        <c:lblAlgn val="ctr"/>
        <c:lblOffset val="100"/>
        <c:noMultiLvlLbl val="0"/>
      </c:catAx>
      <c:valAx>
        <c:axId val="85702144"/>
        <c:scaling>
          <c:orientation val="minMax"/>
          <c:max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pore size,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5691776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2099229952592406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Summary'!$V$17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Summary'!$V$18:$V$22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'Pore &amp; Fiber Summary'!$X$17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Summary'!$W$18:$W$22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Summary'!$W$18:$W$22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Summary'!$X$18:$X$22</c:f>
              <c:numCache>
                <c:formatCode>General</c:formatCode>
                <c:ptCount val="5"/>
              </c:numCache>
            </c:numRef>
          </c:val>
        </c:ser>
        <c:ser>
          <c:idx val="2"/>
          <c:order val="2"/>
          <c:tx>
            <c:strRef>
              <c:f>'Pore &amp; Fiber Summary'!$Z$17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Summary'!$AA$18:$AA$22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Summary'!$AA$18:$AA$22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Summary'!$Z$18:$Z$22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'Pore &amp; Fiber Summary'!$AB$17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Summary'!$AC$18:$AC$22</c:f>
                <c:numCache>
                  <c:formatCode>General</c:formatCode>
                  <c:ptCount val="5"/>
                  <c:pt idx="0">
                    <c:v>8.3748019237806712E-2</c:v>
                  </c:pt>
                  <c:pt idx="1">
                    <c:v>9.4871768793284808E-2</c:v>
                  </c:pt>
                </c:numCache>
              </c:numRef>
            </c:plus>
            <c:minus>
              <c:numRef>
                <c:f>'Pore &amp; Fiber Summary'!$AC$18:$AC$22</c:f>
                <c:numCache>
                  <c:formatCode>General</c:formatCode>
                  <c:ptCount val="5"/>
                  <c:pt idx="0">
                    <c:v>8.3748019237806712E-2</c:v>
                  </c:pt>
                  <c:pt idx="1">
                    <c:v>9.4871768793284808E-2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Summary'!$AB$18:$AB$22</c:f>
              <c:numCache>
                <c:formatCode>General</c:formatCode>
                <c:ptCount val="5"/>
                <c:pt idx="0">
                  <c:v>0.47196666666666748</c:v>
                </c:pt>
                <c:pt idx="1">
                  <c:v>0.35253333333333325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Summary'!$AD$17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Summary'!$AE$18:$AE$22</c:f>
                <c:numCache>
                  <c:formatCode>General</c:formatCode>
                  <c:ptCount val="5"/>
                  <c:pt idx="0">
                    <c:v>4.9798263414552707E-2</c:v>
                  </c:pt>
                  <c:pt idx="1">
                    <c:v>7.8617351335659488E-2</c:v>
                  </c:pt>
                </c:numCache>
              </c:numRef>
            </c:plus>
            <c:minus>
              <c:numRef>
                <c:f>'Pore &amp; Fiber Summary'!$AE$18:$AE$22</c:f>
                <c:numCache>
                  <c:formatCode>General</c:formatCode>
                  <c:ptCount val="5"/>
                  <c:pt idx="0">
                    <c:v>4.9798263414552707E-2</c:v>
                  </c:pt>
                  <c:pt idx="1">
                    <c:v>7.8617351335659488E-2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Summary'!$AD$18:$AD$22</c:f>
              <c:numCache>
                <c:formatCode>General</c:formatCode>
                <c:ptCount val="5"/>
                <c:pt idx="0">
                  <c:v>0.47190000000000099</c:v>
                </c:pt>
                <c:pt idx="1">
                  <c:v>0.32375172413793102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Summary'!$AF$17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Summary'!$AG$18:$AG$22</c:f>
                <c:numCache>
                  <c:formatCode>General</c:formatCode>
                  <c:ptCount val="5"/>
                  <c:pt idx="0">
                    <c:v>6.3373590243081396E-2</c:v>
                  </c:pt>
                  <c:pt idx="1">
                    <c:v>3.8324001148620938E-2</c:v>
                  </c:pt>
                </c:numCache>
              </c:numRef>
            </c:plus>
            <c:minus>
              <c:numRef>
                <c:f>'Pore &amp; Fiber Summary'!$AG$18:$AG$22</c:f>
                <c:numCache>
                  <c:formatCode>General</c:formatCode>
                  <c:ptCount val="5"/>
                  <c:pt idx="0">
                    <c:v>6.3373590243081396E-2</c:v>
                  </c:pt>
                  <c:pt idx="1">
                    <c:v>3.8324001148620938E-2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Summary'!$AF$18:$AF$22</c:f>
              <c:numCache>
                <c:formatCode>General</c:formatCode>
                <c:ptCount val="5"/>
                <c:pt idx="0">
                  <c:v>0.53993333333333371</c:v>
                </c:pt>
                <c:pt idx="1">
                  <c:v>0.30677142857142847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Summary'!$AH$17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Summary'!$AI$18:$AI$22</c:f>
                <c:numCache>
                  <c:formatCode>General</c:formatCode>
                  <c:ptCount val="5"/>
                  <c:pt idx="0">
                    <c:v>4.7853507613911613E-2</c:v>
                  </c:pt>
                </c:numCache>
              </c:numRef>
            </c:plus>
            <c:minus>
              <c:numRef>
                <c:f>'Pore &amp; Fiber Summary'!$AI$18:$AI$22</c:f>
                <c:numCache>
                  <c:formatCode>General</c:formatCode>
                  <c:ptCount val="5"/>
                  <c:pt idx="0">
                    <c:v>4.7853507613911613E-2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Summary'!$AH$18:$AH$22</c:f>
              <c:numCache>
                <c:formatCode>General</c:formatCode>
                <c:ptCount val="5"/>
                <c:pt idx="0">
                  <c:v>0.24246000000000009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Summary'!$AJ$17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Summary'!$AK$18:$AK$22</c:f>
                <c:numCache>
                  <c:formatCode>General</c:formatCode>
                  <c:ptCount val="5"/>
                  <c:pt idx="0">
                    <c:v>4.4117025736089964E-2</c:v>
                  </c:pt>
                </c:numCache>
              </c:numRef>
            </c:plus>
            <c:minus>
              <c:numRef>
                <c:f>'Pore &amp; Fiber Summary'!$AK$18:$AK$22</c:f>
                <c:numCache>
                  <c:formatCode>General</c:formatCode>
                  <c:ptCount val="5"/>
                  <c:pt idx="0">
                    <c:v>4.4117025736089964E-2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Summary'!$AJ$18:$AJ$22</c:f>
              <c:numCache>
                <c:formatCode>General</c:formatCode>
                <c:ptCount val="5"/>
                <c:pt idx="0">
                  <c:v>0.25236000000000031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Summary'!$AL$17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Summary'!$AM$18:$AM$22</c:f>
                <c:numCache>
                  <c:formatCode>General</c:formatCode>
                  <c:ptCount val="5"/>
                  <c:pt idx="0">
                    <c:v>6.311132303697313E-2</c:v>
                  </c:pt>
                </c:numCache>
              </c:numRef>
            </c:plus>
            <c:minus>
              <c:numRef>
                <c:f>'Pore &amp; Fiber Summary'!$AM$18:$AM$22</c:f>
                <c:numCache>
                  <c:formatCode>General</c:formatCode>
                  <c:ptCount val="5"/>
                  <c:pt idx="0">
                    <c:v>6.311132303697313E-2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Summary'!$AL$18:$AL$22</c:f>
              <c:numCache>
                <c:formatCode>General</c:formatCode>
                <c:ptCount val="5"/>
                <c:pt idx="0">
                  <c:v>0.26769000000000032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830656"/>
        <c:axId val="85841024"/>
      </c:barChart>
      <c:catAx>
        <c:axId val="85830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41024"/>
        <c:crosses val="autoZero"/>
        <c:auto val="1"/>
        <c:lblAlgn val="ctr"/>
        <c:lblOffset val="100"/>
        <c:noMultiLvlLbl val="0"/>
      </c:catAx>
      <c:valAx>
        <c:axId val="85841024"/>
        <c:scaling>
          <c:orientation val="minMax"/>
          <c:max val="1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diameter,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5830656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1230811186990774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Summary'!$V$24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Summary'!$V$25:$V$29</c:f>
              <c:numCache>
                <c:formatCode>General</c:formatCode>
                <c:ptCount val="5"/>
                <c:pt idx="0">
                  <c:v>0.56461499999999987</c:v>
                </c:pt>
                <c:pt idx="1">
                  <c:v>0.39509999999999984</c:v>
                </c:pt>
              </c:numCache>
            </c:numRef>
          </c:val>
        </c:ser>
        <c:ser>
          <c:idx val="1"/>
          <c:order val="1"/>
          <c:tx>
            <c:strRef>
              <c:f>'Pore &amp; Fiber Summary'!$X$24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Summary'!$Y$25:$Y$29</c:f>
                <c:numCache>
                  <c:formatCode>General</c:formatCode>
                  <c:ptCount val="5"/>
                  <c:pt idx="0">
                    <c:v>8.6601762692851567E-2</c:v>
                  </c:pt>
                  <c:pt idx="1">
                    <c:v>7.7043773859097539E-2</c:v>
                  </c:pt>
                  <c:pt idx="3">
                    <c:v>9.5479656466676624E-2</c:v>
                  </c:pt>
                </c:numCache>
              </c:numRef>
            </c:plus>
            <c:minus>
              <c:numRef>
                <c:f>'Pore &amp; Fiber Summary'!$Y$25:$Y$29</c:f>
                <c:numCache>
                  <c:formatCode>General</c:formatCode>
                  <c:ptCount val="5"/>
                  <c:pt idx="0">
                    <c:v>8.6601762692851567E-2</c:v>
                  </c:pt>
                  <c:pt idx="1">
                    <c:v>7.7043773859097539E-2</c:v>
                  </c:pt>
                  <c:pt idx="3">
                    <c:v>9.5479656466676624E-2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Summary'!$X$25:$X$29</c:f>
              <c:numCache>
                <c:formatCode>General</c:formatCode>
                <c:ptCount val="5"/>
                <c:pt idx="0">
                  <c:v>0.5989049999999988</c:v>
                </c:pt>
                <c:pt idx="1">
                  <c:v>0.43537500000000057</c:v>
                </c:pt>
                <c:pt idx="3">
                  <c:v>0.52420500000000025</c:v>
                </c:pt>
              </c:numCache>
            </c:numRef>
          </c:val>
        </c:ser>
        <c:ser>
          <c:idx val="2"/>
          <c:order val="2"/>
          <c:tx>
            <c:strRef>
              <c:f>'Pore &amp; Fiber Summary'!$Z$24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Summary'!$AA$25:$AA$29</c:f>
                <c:numCache>
                  <c:formatCode>General</c:formatCode>
                  <c:ptCount val="5"/>
                  <c:pt idx="0">
                    <c:v>6.9707703999124709E-2</c:v>
                  </c:pt>
                  <c:pt idx="1">
                    <c:v>5.8597549128086499E-2</c:v>
                  </c:pt>
                  <c:pt idx="3">
                    <c:v>0.10581884159345241</c:v>
                  </c:pt>
                </c:numCache>
              </c:numRef>
            </c:plus>
            <c:minus>
              <c:numRef>
                <c:f>'Pore &amp; Fiber Summary'!$AA$25:$AA$29</c:f>
                <c:numCache>
                  <c:formatCode>General</c:formatCode>
                  <c:ptCount val="5"/>
                  <c:pt idx="0">
                    <c:v>6.9707703999124709E-2</c:v>
                  </c:pt>
                  <c:pt idx="1">
                    <c:v>5.8597549128086499E-2</c:v>
                  </c:pt>
                  <c:pt idx="3">
                    <c:v>0.10581884159345241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Summary'!$Z$25:$Z$29</c:f>
              <c:numCache>
                <c:formatCode>General</c:formatCode>
                <c:ptCount val="5"/>
                <c:pt idx="0">
                  <c:v>0.65743076923076815</c:v>
                </c:pt>
                <c:pt idx="1">
                  <c:v>0.47334000000000054</c:v>
                </c:pt>
                <c:pt idx="3">
                  <c:v>0.52947000000000033</c:v>
                </c:pt>
              </c:numCache>
            </c:numRef>
          </c:val>
        </c:ser>
        <c:ser>
          <c:idx val="3"/>
          <c:order val="3"/>
          <c:tx>
            <c:strRef>
              <c:f>'Pore &amp; Fiber Summary'!$AB$24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Summary'!$AC$25:$AC$29</c:f>
                <c:numCache>
                  <c:formatCode>General</c:formatCode>
                  <c:ptCount val="5"/>
                  <c:pt idx="0">
                    <c:v>6.3164764405532994E-2</c:v>
                  </c:pt>
                  <c:pt idx="1">
                    <c:v>5.1898247301399608E-2</c:v>
                  </c:pt>
                  <c:pt idx="2">
                    <c:v>8.9694456224371263E-2</c:v>
                  </c:pt>
                </c:numCache>
              </c:numRef>
            </c:plus>
            <c:minus>
              <c:numRef>
                <c:f>'Pore &amp; Fiber Summary'!$AC$25:$AC$29</c:f>
                <c:numCache>
                  <c:formatCode>General</c:formatCode>
                  <c:ptCount val="5"/>
                  <c:pt idx="0">
                    <c:v>6.3164764405532994E-2</c:v>
                  </c:pt>
                  <c:pt idx="1">
                    <c:v>5.1898247301399608E-2</c:v>
                  </c:pt>
                  <c:pt idx="2">
                    <c:v>8.9694456224371263E-2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Summary'!$AB$25:$AB$29</c:f>
              <c:numCache>
                <c:formatCode>General</c:formatCode>
                <c:ptCount val="5"/>
                <c:pt idx="0">
                  <c:v>0.46077749999999962</c:v>
                </c:pt>
                <c:pt idx="1">
                  <c:v>0.4502769230769238</c:v>
                </c:pt>
                <c:pt idx="2">
                  <c:v>0.56310000000000104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Summary'!$AD$24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Summary'!$AE$25:$AE$29</c:f>
                <c:numCache>
                  <c:formatCode>General</c:formatCode>
                  <c:ptCount val="5"/>
                  <c:pt idx="0">
                    <c:v>5.6962852878339389E-2</c:v>
                  </c:pt>
                  <c:pt idx="1">
                    <c:v>5.1690749344911358E-2</c:v>
                  </c:pt>
                  <c:pt idx="2">
                    <c:v>8.6698697195956603E-2</c:v>
                  </c:pt>
                </c:numCache>
              </c:numRef>
            </c:plus>
            <c:minus>
              <c:numRef>
                <c:f>'Pore &amp; Fiber Summary'!$AE$25:$AE$29</c:f>
                <c:numCache>
                  <c:formatCode>General</c:formatCode>
                  <c:ptCount val="5"/>
                  <c:pt idx="0">
                    <c:v>5.6962852878339389E-2</c:v>
                  </c:pt>
                  <c:pt idx="1">
                    <c:v>5.1690749344911358E-2</c:v>
                  </c:pt>
                  <c:pt idx="2">
                    <c:v>8.6698697195956603E-2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Summary'!$AD$25:$AD$29</c:f>
              <c:numCache>
                <c:formatCode>General</c:formatCode>
                <c:ptCount val="5"/>
                <c:pt idx="0">
                  <c:v>0.48133500000000096</c:v>
                </c:pt>
                <c:pt idx="1">
                  <c:v>0.48681000000000096</c:v>
                </c:pt>
                <c:pt idx="2">
                  <c:v>0.57718500000000084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Summary'!$AF$24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Summary'!$AG$25:$AG$29</c:f>
                <c:numCache>
                  <c:formatCode>General</c:formatCode>
                  <c:ptCount val="5"/>
                  <c:pt idx="0">
                    <c:v>5.5579477928758489E-2</c:v>
                  </c:pt>
                  <c:pt idx="1">
                    <c:v>5.4735981202394521E-2</c:v>
                  </c:pt>
                  <c:pt idx="2">
                    <c:v>7.3408666592083088E-2</c:v>
                  </c:pt>
                </c:numCache>
              </c:numRef>
            </c:plus>
            <c:minus>
              <c:numRef>
                <c:f>'Pore &amp; Fiber Summary'!$AG$25:$AG$29</c:f>
                <c:numCache>
                  <c:formatCode>General</c:formatCode>
                  <c:ptCount val="5"/>
                  <c:pt idx="0">
                    <c:v>5.5579477928758489E-2</c:v>
                  </c:pt>
                  <c:pt idx="1">
                    <c:v>5.4735981202394521E-2</c:v>
                  </c:pt>
                  <c:pt idx="2">
                    <c:v>7.3408666592083088E-2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Summary'!$AF$25:$AF$29</c:f>
              <c:numCache>
                <c:formatCode>General</c:formatCode>
                <c:ptCount val="5"/>
                <c:pt idx="0">
                  <c:v>0.49720500000000095</c:v>
                </c:pt>
                <c:pt idx="1">
                  <c:v>0.53085000000000171</c:v>
                </c:pt>
                <c:pt idx="2">
                  <c:v>0.60873157894736818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Summary'!$AH$24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Summary'!$AI$25:$AI$29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plus>
            <c:minus>
              <c:numRef>
                <c:f>'Pore &amp; Fiber Summary'!$AI$25:$AI$29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Summary'!$AH$25:$AH$29</c:f>
              <c:numCache>
                <c:formatCode>General</c:formatCode>
                <c:ptCount val="5"/>
                <c:pt idx="0">
                  <c:v>0.68660999999999928</c:v>
                </c:pt>
                <c:pt idx="1">
                  <c:v>0.39906000000000036</c:v>
                </c:pt>
                <c:pt idx="2">
                  <c:v>0.46125000000000016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Summary'!$AJ$24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Summary'!$AK$25:$AK$29</c:f>
                <c:numCache>
                  <c:formatCode>General</c:formatCode>
                  <c:ptCount val="5"/>
                  <c:pt idx="0">
                    <c:v>0.12614172843775659</c:v>
                  </c:pt>
                  <c:pt idx="1">
                    <c:v>8.7467886282071181E-2</c:v>
                  </c:pt>
                  <c:pt idx="2">
                    <c:v>0.10159365298399742</c:v>
                  </c:pt>
                </c:numCache>
              </c:numRef>
            </c:plus>
            <c:minus>
              <c:numRef>
                <c:f>'Pore &amp; Fiber Summary'!$AK$25:$AK$29</c:f>
                <c:numCache>
                  <c:formatCode>General</c:formatCode>
                  <c:ptCount val="5"/>
                  <c:pt idx="0">
                    <c:v>0.12614172843775659</c:v>
                  </c:pt>
                  <c:pt idx="1">
                    <c:v>8.7467886282071181E-2</c:v>
                  </c:pt>
                  <c:pt idx="2">
                    <c:v>0.10159365298399742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Summary'!$AJ$25:$AJ$29</c:f>
              <c:numCache>
                <c:formatCode>General</c:formatCode>
                <c:ptCount val="5"/>
                <c:pt idx="0">
                  <c:v>0.76180500000000084</c:v>
                </c:pt>
                <c:pt idx="1">
                  <c:v>0.37570499999999996</c:v>
                </c:pt>
                <c:pt idx="2">
                  <c:v>0.39289500000000027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Summary'!$AL$24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Summary'!$AM$25:$AM$29</c:f>
                <c:numCache>
                  <c:formatCode>General</c:formatCode>
                  <c:ptCount val="5"/>
                  <c:pt idx="1">
                    <c:v>7.1547314351797231E-2</c:v>
                  </c:pt>
                  <c:pt idx="2">
                    <c:v>8.5963340907035987E-2</c:v>
                  </c:pt>
                </c:numCache>
              </c:numRef>
            </c:plus>
            <c:minus>
              <c:numRef>
                <c:f>'Pore &amp; Fiber Summary'!$AM$25:$AM$29</c:f>
                <c:numCache>
                  <c:formatCode>General</c:formatCode>
                  <c:ptCount val="5"/>
                  <c:pt idx="1">
                    <c:v>7.1547314351797231E-2</c:v>
                  </c:pt>
                  <c:pt idx="2">
                    <c:v>8.5963340907035987E-2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Summary'!$AL$25:$AL$29</c:f>
              <c:numCache>
                <c:formatCode>General</c:formatCode>
                <c:ptCount val="5"/>
                <c:pt idx="1">
                  <c:v>0.39236999999999972</c:v>
                </c:pt>
                <c:pt idx="2">
                  <c:v>0.39265000000000005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769600"/>
        <c:axId val="86001152"/>
      </c:barChart>
      <c:catAx>
        <c:axId val="85769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01152"/>
        <c:crosses val="autoZero"/>
        <c:auto val="1"/>
        <c:lblAlgn val="ctr"/>
        <c:lblOffset val="100"/>
        <c:noMultiLvlLbl val="0"/>
      </c:catAx>
      <c:valAx>
        <c:axId val="860011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diameter,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8576960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1230811186990774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'Pore &amp; Fiber Summary'!$V$24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Summary'!$V$25:$V$29</c:f>
              <c:numCache>
                <c:formatCode>General</c:formatCode>
                <c:ptCount val="5"/>
                <c:pt idx="0">
                  <c:v>0.56461499999999987</c:v>
                </c:pt>
                <c:pt idx="1">
                  <c:v>0.39509999999999984</c:v>
                </c:pt>
              </c:numCache>
            </c:numRef>
          </c:val>
        </c:ser>
        <c:ser>
          <c:idx val="10"/>
          <c:order val="10"/>
          <c:tx>
            <c:strRef>
              <c:f>'Pore &amp; Fiber Summary'!$X$24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Summary'!$Y$25:$Y$29</c:f>
                <c:numCache>
                  <c:formatCode>General</c:formatCode>
                  <c:ptCount val="5"/>
                  <c:pt idx="0">
                    <c:v>8.6601762692851567E-2</c:v>
                  </c:pt>
                  <c:pt idx="1">
                    <c:v>7.7043773859097539E-2</c:v>
                  </c:pt>
                  <c:pt idx="3">
                    <c:v>9.5479656466676624E-2</c:v>
                  </c:pt>
                </c:numCache>
              </c:numRef>
            </c:plus>
            <c:minus>
              <c:numRef>
                <c:f>'Pore &amp; Fiber Summary'!$Y$25:$Y$29</c:f>
                <c:numCache>
                  <c:formatCode>General</c:formatCode>
                  <c:ptCount val="5"/>
                  <c:pt idx="0">
                    <c:v>8.6601762692851567E-2</c:v>
                  </c:pt>
                  <c:pt idx="1">
                    <c:v>7.7043773859097539E-2</c:v>
                  </c:pt>
                  <c:pt idx="3">
                    <c:v>9.5479656466676624E-2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Summary'!$X$25:$X$29</c:f>
              <c:numCache>
                <c:formatCode>General</c:formatCode>
                <c:ptCount val="5"/>
                <c:pt idx="0">
                  <c:v>0.5989049999999988</c:v>
                </c:pt>
                <c:pt idx="1">
                  <c:v>0.43537500000000057</c:v>
                </c:pt>
                <c:pt idx="3">
                  <c:v>0.52420500000000025</c:v>
                </c:pt>
              </c:numCache>
            </c:numRef>
          </c:val>
        </c:ser>
        <c:ser>
          <c:idx val="11"/>
          <c:order val="11"/>
          <c:tx>
            <c:strRef>
              <c:f>'Pore &amp; Fiber Summary'!$Z$24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Summary'!$AA$25:$AA$29</c:f>
                <c:numCache>
                  <c:formatCode>General</c:formatCode>
                  <c:ptCount val="5"/>
                  <c:pt idx="0">
                    <c:v>6.9707703999124709E-2</c:v>
                  </c:pt>
                  <c:pt idx="1">
                    <c:v>5.8597549128086499E-2</c:v>
                  </c:pt>
                  <c:pt idx="3">
                    <c:v>0.10581884159345241</c:v>
                  </c:pt>
                </c:numCache>
              </c:numRef>
            </c:plus>
            <c:minus>
              <c:numRef>
                <c:f>'Pore &amp; Fiber Summary'!$AA$25:$AA$29</c:f>
                <c:numCache>
                  <c:formatCode>General</c:formatCode>
                  <c:ptCount val="5"/>
                  <c:pt idx="0">
                    <c:v>6.9707703999124709E-2</c:v>
                  </c:pt>
                  <c:pt idx="1">
                    <c:v>5.8597549128086499E-2</c:v>
                  </c:pt>
                  <c:pt idx="3">
                    <c:v>0.10581884159345241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Summary'!$Z$25:$Z$29</c:f>
              <c:numCache>
                <c:formatCode>General</c:formatCode>
                <c:ptCount val="5"/>
                <c:pt idx="0">
                  <c:v>0.65743076923076815</c:v>
                </c:pt>
                <c:pt idx="1">
                  <c:v>0.47334000000000054</c:v>
                </c:pt>
                <c:pt idx="3">
                  <c:v>0.52947000000000033</c:v>
                </c:pt>
              </c:numCache>
            </c:numRef>
          </c:val>
        </c:ser>
        <c:ser>
          <c:idx val="12"/>
          <c:order val="12"/>
          <c:tx>
            <c:strRef>
              <c:f>'Pore &amp; Fiber Summary'!$AB$24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Summary'!$AC$25:$AC$29</c:f>
                <c:numCache>
                  <c:formatCode>General</c:formatCode>
                  <c:ptCount val="5"/>
                  <c:pt idx="0">
                    <c:v>6.3164764405532994E-2</c:v>
                  </c:pt>
                  <c:pt idx="1">
                    <c:v>5.1898247301399608E-2</c:v>
                  </c:pt>
                  <c:pt idx="2">
                    <c:v>8.9694456224371263E-2</c:v>
                  </c:pt>
                </c:numCache>
              </c:numRef>
            </c:plus>
            <c:minus>
              <c:numRef>
                <c:f>'Pore &amp; Fiber Summary'!$AC$25:$AC$29</c:f>
                <c:numCache>
                  <c:formatCode>General</c:formatCode>
                  <c:ptCount val="5"/>
                  <c:pt idx="0">
                    <c:v>6.3164764405532994E-2</c:v>
                  </c:pt>
                  <c:pt idx="1">
                    <c:v>5.1898247301399608E-2</c:v>
                  </c:pt>
                  <c:pt idx="2">
                    <c:v>8.9694456224371263E-2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Summary'!$AB$25:$AB$29</c:f>
              <c:numCache>
                <c:formatCode>General</c:formatCode>
                <c:ptCount val="5"/>
                <c:pt idx="0">
                  <c:v>0.46077749999999962</c:v>
                </c:pt>
                <c:pt idx="1">
                  <c:v>0.4502769230769238</c:v>
                </c:pt>
                <c:pt idx="2">
                  <c:v>0.56310000000000104</c:v>
                </c:pt>
              </c:numCache>
            </c:numRef>
          </c:val>
        </c:ser>
        <c:ser>
          <c:idx val="13"/>
          <c:order val="13"/>
          <c:tx>
            <c:strRef>
              <c:f>'Pore &amp; Fiber Summary'!$AD$24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Summary'!$AE$25:$AE$29</c:f>
                <c:numCache>
                  <c:formatCode>General</c:formatCode>
                  <c:ptCount val="5"/>
                  <c:pt idx="0">
                    <c:v>5.6962852878339389E-2</c:v>
                  </c:pt>
                  <c:pt idx="1">
                    <c:v>5.1690749344911358E-2</c:v>
                  </c:pt>
                  <c:pt idx="2">
                    <c:v>8.6698697195956603E-2</c:v>
                  </c:pt>
                </c:numCache>
              </c:numRef>
            </c:plus>
            <c:minus>
              <c:numRef>
                <c:f>'Pore &amp; Fiber Summary'!$AE$25:$AE$29</c:f>
                <c:numCache>
                  <c:formatCode>General</c:formatCode>
                  <c:ptCount val="5"/>
                  <c:pt idx="0">
                    <c:v>5.6962852878339389E-2</c:v>
                  </c:pt>
                  <c:pt idx="1">
                    <c:v>5.1690749344911358E-2</c:v>
                  </c:pt>
                  <c:pt idx="2">
                    <c:v>8.6698697195956603E-2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Summary'!$AD$25:$AD$29</c:f>
              <c:numCache>
                <c:formatCode>General</c:formatCode>
                <c:ptCount val="5"/>
                <c:pt idx="0">
                  <c:v>0.48133500000000096</c:v>
                </c:pt>
                <c:pt idx="1">
                  <c:v>0.48681000000000096</c:v>
                </c:pt>
                <c:pt idx="2">
                  <c:v>0.57718500000000084</c:v>
                </c:pt>
              </c:numCache>
            </c:numRef>
          </c:val>
        </c:ser>
        <c:ser>
          <c:idx val="14"/>
          <c:order val="14"/>
          <c:tx>
            <c:strRef>
              <c:f>'Pore &amp; Fiber Summary'!$AF$24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Summary'!$AG$25:$AG$29</c:f>
                <c:numCache>
                  <c:formatCode>General</c:formatCode>
                  <c:ptCount val="5"/>
                  <c:pt idx="0">
                    <c:v>5.5579477928758489E-2</c:v>
                  </c:pt>
                  <c:pt idx="1">
                    <c:v>5.4735981202394521E-2</c:v>
                  </c:pt>
                  <c:pt idx="2">
                    <c:v>7.3408666592083088E-2</c:v>
                  </c:pt>
                </c:numCache>
              </c:numRef>
            </c:plus>
            <c:minus>
              <c:numRef>
                <c:f>'Pore &amp; Fiber Summary'!$AG$25:$AG$29</c:f>
                <c:numCache>
                  <c:formatCode>General</c:formatCode>
                  <c:ptCount val="5"/>
                  <c:pt idx="0">
                    <c:v>5.5579477928758489E-2</c:v>
                  </c:pt>
                  <c:pt idx="1">
                    <c:v>5.4735981202394521E-2</c:v>
                  </c:pt>
                  <c:pt idx="2">
                    <c:v>7.3408666592083088E-2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Summary'!$AF$25:$AF$29</c:f>
              <c:numCache>
                <c:formatCode>General</c:formatCode>
                <c:ptCount val="5"/>
                <c:pt idx="0">
                  <c:v>0.49720500000000095</c:v>
                </c:pt>
                <c:pt idx="1">
                  <c:v>0.53085000000000171</c:v>
                </c:pt>
                <c:pt idx="2">
                  <c:v>0.60873157894736818</c:v>
                </c:pt>
              </c:numCache>
            </c:numRef>
          </c:val>
        </c:ser>
        <c:ser>
          <c:idx val="15"/>
          <c:order val="15"/>
          <c:tx>
            <c:strRef>
              <c:f>'Pore &amp; Fiber Summary'!$AH$24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Summary'!$AI$25:$AI$29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plus>
            <c:minus>
              <c:numRef>
                <c:f>'Pore &amp; Fiber Summary'!$AI$25:$AI$29</c:f>
                <c:numCache>
                  <c:formatCode>General</c:formatCode>
                  <c:ptCount val="5"/>
                  <c:pt idx="0">
                    <c:v>8.6266432561775741E-2</c:v>
                  </c:pt>
                  <c:pt idx="1">
                    <c:v>0.12611443475378292</c:v>
                  </c:pt>
                  <c:pt idx="2">
                    <c:v>0.11495831667549895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Summary'!$AH$25:$AH$29</c:f>
              <c:numCache>
                <c:formatCode>General</c:formatCode>
                <c:ptCount val="5"/>
                <c:pt idx="0">
                  <c:v>0.68660999999999928</c:v>
                </c:pt>
                <c:pt idx="1">
                  <c:v>0.39906000000000036</c:v>
                </c:pt>
                <c:pt idx="2">
                  <c:v>0.46125000000000016</c:v>
                </c:pt>
              </c:numCache>
            </c:numRef>
          </c:val>
        </c:ser>
        <c:ser>
          <c:idx val="16"/>
          <c:order val="16"/>
          <c:tx>
            <c:strRef>
              <c:f>'Pore &amp; Fiber Summary'!$AJ$24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Summary'!$AK$25:$AK$29</c:f>
                <c:numCache>
                  <c:formatCode>General</c:formatCode>
                  <c:ptCount val="5"/>
                  <c:pt idx="0">
                    <c:v>0.12614172843775659</c:v>
                  </c:pt>
                  <c:pt idx="1">
                    <c:v>8.7467886282071181E-2</c:v>
                  </c:pt>
                  <c:pt idx="2">
                    <c:v>0.10159365298399742</c:v>
                  </c:pt>
                </c:numCache>
              </c:numRef>
            </c:plus>
            <c:minus>
              <c:numRef>
                <c:f>'Pore &amp; Fiber Summary'!$AK$25:$AK$29</c:f>
                <c:numCache>
                  <c:formatCode>General</c:formatCode>
                  <c:ptCount val="5"/>
                  <c:pt idx="0">
                    <c:v>0.12614172843775659</c:v>
                  </c:pt>
                  <c:pt idx="1">
                    <c:v>8.7467886282071181E-2</c:v>
                  </c:pt>
                  <c:pt idx="2">
                    <c:v>0.10159365298399742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Summary'!$AJ$25:$AJ$29</c:f>
              <c:numCache>
                <c:formatCode>General</c:formatCode>
                <c:ptCount val="5"/>
                <c:pt idx="0">
                  <c:v>0.76180500000000084</c:v>
                </c:pt>
                <c:pt idx="1">
                  <c:v>0.37570499999999996</c:v>
                </c:pt>
                <c:pt idx="2">
                  <c:v>0.39289500000000027</c:v>
                </c:pt>
              </c:numCache>
            </c:numRef>
          </c:val>
        </c:ser>
        <c:ser>
          <c:idx val="17"/>
          <c:order val="17"/>
          <c:tx>
            <c:strRef>
              <c:f>'Pore &amp; Fiber Summary'!$AL$24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Summary'!$AM$25:$AM$29</c:f>
                <c:numCache>
                  <c:formatCode>General</c:formatCode>
                  <c:ptCount val="5"/>
                  <c:pt idx="1">
                    <c:v>7.1547314351797231E-2</c:v>
                  </c:pt>
                  <c:pt idx="2">
                    <c:v>8.5963340907035987E-2</c:v>
                  </c:pt>
                </c:numCache>
              </c:numRef>
            </c:plus>
            <c:minus>
              <c:numRef>
                <c:f>'Pore &amp; Fiber Summary'!$AM$25:$AM$29</c:f>
                <c:numCache>
                  <c:formatCode>General</c:formatCode>
                  <c:ptCount val="5"/>
                  <c:pt idx="1">
                    <c:v>7.1547314351797231E-2</c:v>
                  </c:pt>
                  <c:pt idx="2">
                    <c:v>8.5963340907035987E-2</c:v>
                  </c:pt>
                </c:numCache>
              </c:numRef>
            </c:minus>
          </c:errBars>
          <c:cat>
            <c:numRef>
              <c:f>'Pore &amp; Fiber Summary'!$U$25:$U$29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Summary'!$AL$25:$AL$29</c:f>
              <c:numCache>
                <c:formatCode>General</c:formatCode>
                <c:ptCount val="5"/>
                <c:pt idx="1">
                  <c:v>0.39236999999999972</c:v>
                </c:pt>
                <c:pt idx="2">
                  <c:v>0.39265000000000005</c:v>
                </c:pt>
              </c:numCache>
            </c:numRef>
          </c:val>
        </c:ser>
        <c:ser>
          <c:idx val="0"/>
          <c:order val="0"/>
          <c:tx>
            <c:strRef>
              <c:f>'Pore &amp; Fiber Summary'!$V$17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plus>
            <c:minus>
              <c:numRef>
                <c:f>'Pore &amp; Fiber Summary'!$W$9:$W$13</c:f>
                <c:numCache>
                  <c:formatCode>General</c:formatCode>
                  <c:ptCount val="5"/>
                  <c:pt idx="0">
                    <c:v>8.6740615272357768E-2</c:v>
                  </c:pt>
                  <c:pt idx="1">
                    <c:v>5.6907379150200263E-2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Summary'!$V$18:$V$22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'Pore &amp; Fiber Summary'!$X$17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Summary'!$W$18:$W$22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Summary'!$W$18:$W$22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Summary'!$X$18:$X$22</c:f>
              <c:numCache>
                <c:formatCode>General</c:formatCode>
                <c:ptCount val="5"/>
              </c:numCache>
            </c:numRef>
          </c:val>
        </c:ser>
        <c:ser>
          <c:idx val="2"/>
          <c:order val="2"/>
          <c:tx>
            <c:strRef>
              <c:f>'Pore &amp; Fiber Summary'!$Z$17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Summary'!$AA$18:$AA$22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Summary'!$AA$18:$AA$22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Summary'!$Z$18:$Z$22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'Pore &amp; Fiber Summary'!$AB$17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pattFill prst="wdDnDiag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Summary'!$AC$18:$AC$22</c:f>
                <c:numCache>
                  <c:formatCode>General</c:formatCode>
                  <c:ptCount val="5"/>
                  <c:pt idx="0">
                    <c:v>8.3748019237806712E-2</c:v>
                  </c:pt>
                  <c:pt idx="1">
                    <c:v>9.4871768793284808E-2</c:v>
                  </c:pt>
                </c:numCache>
              </c:numRef>
            </c:plus>
            <c:minus>
              <c:numRef>
                <c:f>'Pore &amp; Fiber Summary'!$AC$18:$AC$22</c:f>
                <c:numCache>
                  <c:formatCode>General</c:formatCode>
                  <c:ptCount val="5"/>
                  <c:pt idx="0">
                    <c:v>8.3748019237806712E-2</c:v>
                  </c:pt>
                  <c:pt idx="1">
                    <c:v>9.4871768793284808E-2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Summary'!$AB$18:$AB$22</c:f>
              <c:numCache>
                <c:formatCode>General</c:formatCode>
                <c:ptCount val="5"/>
                <c:pt idx="0">
                  <c:v>0.47196666666666748</c:v>
                </c:pt>
                <c:pt idx="1">
                  <c:v>0.35253333333333325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Summary'!$AD$17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Summary'!$AE$18:$AE$22</c:f>
                <c:numCache>
                  <c:formatCode>General</c:formatCode>
                  <c:ptCount val="5"/>
                  <c:pt idx="0">
                    <c:v>4.9798263414552707E-2</c:v>
                  </c:pt>
                  <c:pt idx="1">
                    <c:v>7.8617351335659488E-2</c:v>
                  </c:pt>
                </c:numCache>
              </c:numRef>
            </c:plus>
            <c:minus>
              <c:numRef>
                <c:f>'Pore &amp; Fiber Summary'!$AE$18:$AE$22</c:f>
                <c:numCache>
                  <c:formatCode>General</c:formatCode>
                  <c:ptCount val="5"/>
                  <c:pt idx="0">
                    <c:v>4.9798263414552707E-2</c:v>
                  </c:pt>
                  <c:pt idx="1">
                    <c:v>7.8617351335659488E-2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Summary'!$AD$18:$AD$22</c:f>
              <c:numCache>
                <c:formatCode>General</c:formatCode>
                <c:ptCount val="5"/>
                <c:pt idx="0">
                  <c:v>0.47190000000000099</c:v>
                </c:pt>
                <c:pt idx="1">
                  <c:v>0.32375172413793102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Summary'!$AF$17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Summary'!$AG$18:$AG$22</c:f>
                <c:numCache>
                  <c:formatCode>General</c:formatCode>
                  <c:ptCount val="5"/>
                  <c:pt idx="0">
                    <c:v>6.3373590243081396E-2</c:v>
                  </c:pt>
                  <c:pt idx="1">
                    <c:v>3.8324001148620938E-2</c:v>
                  </c:pt>
                </c:numCache>
              </c:numRef>
            </c:plus>
            <c:minus>
              <c:numRef>
                <c:f>'Pore &amp; Fiber Summary'!$AG$18:$AG$22</c:f>
                <c:numCache>
                  <c:formatCode>General</c:formatCode>
                  <c:ptCount val="5"/>
                  <c:pt idx="0">
                    <c:v>6.3373590243081396E-2</c:v>
                  </c:pt>
                  <c:pt idx="1">
                    <c:v>3.8324001148620938E-2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Summary'!$AF$18:$AF$22</c:f>
              <c:numCache>
                <c:formatCode>General</c:formatCode>
                <c:ptCount val="5"/>
                <c:pt idx="0">
                  <c:v>0.53993333333333371</c:v>
                </c:pt>
                <c:pt idx="1">
                  <c:v>0.30677142857142847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Summary'!$AH$17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narHorz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Summary'!$AI$18:$AI$22</c:f>
                <c:numCache>
                  <c:formatCode>General</c:formatCode>
                  <c:ptCount val="5"/>
                  <c:pt idx="0">
                    <c:v>4.7853507613911613E-2</c:v>
                  </c:pt>
                </c:numCache>
              </c:numRef>
            </c:plus>
            <c:minus>
              <c:numRef>
                <c:f>'Pore &amp; Fiber Summary'!$AI$18:$AI$22</c:f>
                <c:numCache>
                  <c:formatCode>General</c:formatCode>
                  <c:ptCount val="5"/>
                  <c:pt idx="0">
                    <c:v>4.7853507613911613E-2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Summary'!$AH$18:$AH$22</c:f>
              <c:numCache>
                <c:formatCode>General</c:formatCode>
                <c:ptCount val="5"/>
                <c:pt idx="0">
                  <c:v>0.24246000000000009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Summary'!$AJ$17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Summary'!$AK$18:$AK$22</c:f>
                <c:numCache>
                  <c:formatCode>General</c:formatCode>
                  <c:ptCount val="5"/>
                  <c:pt idx="0">
                    <c:v>4.4117025736089964E-2</c:v>
                  </c:pt>
                </c:numCache>
              </c:numRef>
            </c:plus>
            <c:minus>
              <c:numRef>
                <c:f>'Pore &amp; Fiber Summary'!$AK$18:$AK$22</c:f>
                <c:numCache>
                  <c:formatCode>General</c:formatCode>
                  <c:ptCount val="5"/>
                  <c:pt idx="0">
                    <c:v>4.4117025736089964E-2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Summary'!$AJ$18:$AJ$22</c:f>
              <c:numCache>
                <c:formatCode>General</c:formatCode>
                <c:ptCount val="5"/>
                <c:pt idx="0">
                  <c:v>0.25236000000000031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Summary'!$AL$17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Summary'!$AM$18:$AM$22</c:f>
                <c:numCache>
                  <c:formatCode>General</c:formatCode>
                  <c:ptCount val="5"/>
                  <c:pt idx="0">
                    <c:v>6.311132303697313E-2</c:v>
                  </c:pt>
                </c:numCache>
              </c:numRef>
            </c:plus>
            <c:minus>
              <c:numRef>
                <c:f>'Pore &amp; Fiber Summary'!$AM$18:$AM$22</c:f>
                <c:numCache>
                  <c:formatCode>General</c:formatCode>
                  <c:ptCount val="5"/>
                  <c:pt idx="0">
                    <c:v>6.311132303697313E-2</c:v>
                  </c:pt>
                </c:numCache>
              </c:numRef>
            </c:minus>
          </c:errBars>
          <c:cat>
            <c:numRef>
              <c:f>'Pore &amp; Fiber Summary'!$U$18:$U$22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Summary'!$AL$18:$AL$22</c:f>
              <c:numCache>
                <c:formatCode>General</c:formatCode>
                <c:ptCount val="5"/>
                <c:pt idx="0">
                  <c:v>0.26769000000000032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116608"/>
        <c:axId val="86135168"/>
      </c:barChart>
      <c:catAx>
        <c:axId val="86116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35168"/>
        <c:crosses val="autoZero"/>
        <c:auto val="1"/>
        <c:lblAlgn val="ctr"/>
        <c:lblOffset val="100"/>
        <c:noMultiLvlLbl val="0"/>
      </c:catAx>
      <c:valAx>
        <c:axId val="86135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diameter,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6116608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2099229952592406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Summary'!$V$33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Summary'!$W$34:$W$38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Summary'!$W$34:$W$38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Summary'!$V$34:$V$38</c:f>
              <c:numCache>
                <c:formatCode>General</c:formatCode>
                <c:ptCount val="5"/>
              </c:numCache>
            </c:numRef>
          </c:val>
        </c:ser>
        <c:ser>
          <c:idx val="1"/>
          <c:order val="1"/>
          <c:tx>
            <c:strRef>
              <c:f>'Pore &amp; Fiber Summary'!$X$33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Summary'!$Y$34:$Y$38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Summary'!$Y$34:$Y$38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Summary'!$X$34:$X$38</c:f>
              <c:numCache>
                <c:formatCode>General</c:formatCode>
                <c:ptCount val="5"/>
              </c:numCache>
            </c:numRef>
          </c:val>
        </c:ser>
        <c:ser>
          <c:idx val="2"/>
          <c:order val="2"/>
          <c:tx>
            <c:strRef>
              <c:f>'Pore &amp; Fiber Summary'!$Z$33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Summary'!$AA$34:$AA$38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Summary'!$AA$34:$AA$38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Summary'!$Z$34:$Z$38</c:f>
              <c:numCache>
                <c:formatCode>General</c:formatCode>
                <c:ptCount val="5"/>
              </c:numCache>
            </c:numRef>
          </c:val>
        </c:ser>
        <c:ser>
          <c:idx val="3"/>
          <c:order val="3"/>
          <c:tx>
            <c:strRef>
              <c:f>'Pore &amp; Fiber Summary'!$AB$33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Summary'!$AC$34:$AC$38</c:f>
                <c:numCache>
                  <c:formatCode>General</c:formatCode>
                  <c:ptCount val="5"/>
                  <c:pt idx="0">
                    <c:v>5.1185529008580789E-2</c:v>
                  </c:pt>
                  <c:pt idx="1">
                    <c:v>9.34917243073764E-2</c:v>
                  </c:pt>
                </c:numCache>
              </c:numRef>
            </c:plus>
            <c:minus>
              <c:numRef>
                <c:f>'Pore &amp; Fiber Summary'!$AC$34:$AC$37</c:f>
                <c:numCache>
                  <c:formatCode>General</c:formatCode>
                  <c:ptCount val="4"/>
                  <c:pt idx="0">
                    <c:v>5.1185529008580789E-2</c:v>
                  </c:pt>
                  <c:pt idx="1">
                    <c:v>9.34917243073764E-2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Summary'!$AB$34:$AB$38</c:f>
              <c:numCache>
                <c:formatCode>General</c:formatCode>
                <c:ptCount val="5"/>
                <c:pt idx="0">
                  <c:v>1.1382833333333324</c:v>
                </c:pt>
                <c:pt idx="1">
                  <c:v>1.1444166666666671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Summary'!$AD$33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Summary'!$AE$34:$AE$38</c:f>
                <c:numCache>
                  <c:formatCode>General</c:formatCode>
                  <c:ptCount val="5"/>
                  <c:pt idx="0">
                    <c:v>4.4907614663312959E-2</c:v>
                  </c:pt>
                  <c:pt idx="1">
                    <c:v>8.5408213486962023E-2</c:v>
                  </c:pt>
                </c:numCache>
              </c:numRef>
            </c:plus>
            <c:minus>
              <c:numRef>
                <c:f>'Pore &amp; Fiber Summary'!$AE$34:$AE$38</c:f>
                <c:numCache>
                  <c:formatCode>General</c:formatCode>
                  <c:ptCount val="5"/>
                  <c:pt idx="0">
                    <c:v>4.4907614663312959E-2</c:v>
                  </c:pt>
                  <c:pt idx="1">
                    <c:v>8.5408213486962023E-2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Summary'!$AD$34:$AD$38</c:f>
              <c:numCache>
                <c:formatCode>General</c:formatCode>
                <c:ptCount val="5"/>
                <c:pt idx="0">
                  <c:v>0.94989999999999952</c:v>
                </c:pt>
                <c:pt idx="1">
                  <c:v>0.94524827586206905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Summary'!$AF$33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Summary'!$AG$34:$AG$38</c:f>
                <c:numCache>
                  <c:formatCode>General</c:formatCode>
                  <c:ptCount val="5"/>
                  <c:pt idx="0">
                    <c:v>5.374801164898016E-2</c:v>
                  </c:pt>
                  <c:pt idx="1">
                    <c:v>5.096749471223181E-2</c:v>
                  </c:pt>
                </c:numCache>
              </c:numRef>
            </c:plus>
            <c:minus>
              <c:numRef>
                <c:f>'Pore &amp; Fiber Summary'!$AG$34:$AG$38</c:f>
                <c:numCache>
                  <c:formatCode>General</c:formatCode>
                  <c:ptCount val="5"/>
                  <c:pt idx="0">
                    <c:v>5.374801164898016E-2</c:v>
                  </c:pt>
                  <c:pt idx="1">
                    <c:v>5.096749471223181E-2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Summary'!$AF$34:$AF$38</c:f>
              <c:numCache>
                <c:formatCode>General</c:formatCode>
                <c:ptCount val="5"/>
                <c:pt idx="0">
                  <c:v>0.75451111111111102</c:v>
                </c:pt>
                <c:pt idx="1">
                  <c:v>0.74771999999999983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Summary'!$AH$33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Summary'!$AI$34:$AI$38</c:f>
                <c:numCache>
                  <c:formatCode>General</c:formatCode>
                  <c:ptCount val="5"/>
                  <c:pt idx="0">
                    <c:v>5.6103551065962411E-2</c:v>
                  </c:pt>
                </c:numCache>
              </c:numRef>
            </c:plus>
            <c:minus>
              <c:numRef>
                <c:f>'Pore &amp; Fiber Summary'!$AI$34:$AI$38</c:f>
                <c:numCache>
                  <c:formatCode>General</c:formatCode>
                  <c:ptCount val="5"/>
                  <c:pt idx="0">
                    <c:v>5.6103551065962411E-2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Summary'!$AH$34:$AH$38</c:f>
              <c:numCache>
                <c:formatCode>General</c:formatCode>
                <c:ptCount val="5"/>
                <c:pt idx="0">
                  <c:v>1.1216400000000006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Summary'!$AJ$33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Summary'!$AK$34:$AK$38</c:f>
                <c:numCache>
                  <c:formatCode>General</c:formatCode>
                  <c:ptCount val="5"/>
                  <c:pt idx="0">
                    <c:v>4.9411400836884951E-2</c:v>
                  </c:pt>
                </c:numCache>
              </c:numRef>
            </c:plus>
            <c:minus>
              <c:numRef>
                <c:f>'Pore &amp; Fiber Summary'!$AK$34:$AK$38</c:f>
                <c:numCache>
                  <c:formatCode>General</c:formatCode>
                  <c:ptCount val="5"/>
                  <c:pt idx="0">
                    <c:v>4.9411400836884951E-2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Summary'!$AJ$34:$AJ$38</c:f>
              <c:numCache>
                <c:formatCode>General</c:formatCode>
                <c:ptCount val="5"/>
                <c:pt idx="0">
                  <c:v>0.94346999999999981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Summary'!$AL$33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Summary'!$AM$34:$AM$38</c:f>
                <c:numCache>
                  <c:formatCode>General</c:formatCode>
                  <c:ptCount val="5"/>
                  <c:pt idx="0">
                    <c:v>5.4423463154310042E-2</c:v>
                  </c:pt>
                </c:numCache>
              </c:numRef>
            </c:plus>
            <c:minus>
              <c:numRef>
                <c:f>'Pore &amp; Fiber Summary'!$AM$34:$AM$38</c:f>
                <c:numCache>
                  <c:formatCode>General</c:formatCode>
                  <c:ptCount val="5"/>
                  <c:pt idx="0">
                    <c:v>5.4423463154310042E-2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Summary'!$AL$34:$AL$38</c:f>
              <c:numCache>
                <c:formatCode>General</c:formatCode>
                <c:ptCount val="5"/>
                <c:pt idx="0">
                  <c:v>0.74971500000000002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199296"/>
        <c:axId val="86205568"/>
      </c:barChart>
      <c:catAx>
        <c:axId val="8619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05568"/>
        <c:crosses val="autoZero"/>
        <c:auto val="1"/>
        <c:lblAlgn val="ctr"/>
        <c:lblOffset val="100"/>
        <c:noMultiLvlLbl val="0"/>
      </c:catAx>
      <c:valAx>
        <c:axId val="86205568"/>
        <c:scaling>
          <c:orientation val="minMax"/>
          <c:max val="1.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spacing,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86199296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1230811186990774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'Pore &amp; Fiber Summary'!$V$40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Summary'!$W$41:$W$45</c:f>
                <c:numCache>
                  <c:formatCode>General</c:formatCode>
                  <c:ptCount val="5"/>
                  <c:pt idx="0">
                    <c:v>5.0058597823754526E-2</c:v>
                  </c:pt>
                  <c:pt idx="1">
                    <c:v>4.7819677779284253E-2</c:v>
                  </c:pt>
                </c:numCache>
              </c:numRef>
            </c:plus>
            <c:minus>
              <c:numRef>
                <c:f>'Pore &amp; Fiber Summary'!$W$41:$W$45</c:f>
                <c:numCache>
                  <c:formatCode>General</c:formatCode>
                  <c:ptCount val="5"/>
                  <c:pt idx="0">
                    <c:v>5.0058597823754526E-2</c:v>
                  </c:pt>
                  <c:pt idx="1">
                    <c:v>4.7819677779284253E-2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Summary'!$V$41:$V$45</c:f>
              <c:numCache>
                <c:formatCode>General</c:formatCode>
                <c:ptCount val="5"/>
                <c:pt idx="0">
                  <c:v>1.1376899999999994</c:v>
                </c:pt>
                <c:pt idx="1">
                  <c:v>1.1474550000000006</c:v>
                </c:pt>
              </c:numCache>
            </c:numRef>
          </c:val>
        </c:ser>
        <c:ser>
          <c:idx val="1"/>
          <c:order val="1"/>
          <c:tx>
            <c:strRef>
              <c:f>'Pore &amp; Fiber Summary'!$X$40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Summary'!$Y$41:$Y$45</c:f>
                <c:numCache>
                  <c:formatCode>General</c:formatCode>
                  <c:ptCount val="5"/>
                  <c:pt idx="0">
                    <c:v>5.0527360616345975E-2</c:v>
                  </c:pt>
                  <c:pt idx="1">
                    <c:v>4.5441748840558939E-2</c:v>
                  </c:pt>
                  <c:pt idx="3">
                    <c:v>8.6729416772328968E-2</c:v>
                  </c:pt>
                </c:numCache>
              </c:numRef>
            </c:plus>
            <c:minus>
              <c:numRef>
                <c:f>'Pore &amp; Fiber Summary'!$Y$41:$Y$45</c:f>
                <c:numCache>
                  <c:formatCode>General</c:formatCode>
                  <c:ptCount val="5"/>
                  <c:pt idx="0">
                    <c:v>5.0527360616345975E-2</c:v>
                  </c:pt>
                  <c:pt idx="1">
                    <c:v>4.5441748840558939E-2</c:v>
                  </c:pt>
                  <c:pt idx="3">
                    <c:v>8.6729416772328968E-2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Summary'!$X$41:$X$45</c:f>
              <c:numCache>
                <c:formatCode>General</c:formatCode>
                <c:ptCount val="5"/>
                <c:pt idx="0">
                  <c:v>0.95103000000000004</c:v>
                </c:pt>
                <c:pt idx="1">
                  <c:v>0.94216500000000014</c:v>
                </c:pt>
                <c:pt idx="3">
                  <c:v>0.95836500000000002</c:v>
                </c:pt>
              </c:numCache>
            </c:numRef>
          </c:val>
        </c:ser>
        <c:ser>
          <c:idx val="2"/>
          <c:order val="2"/>
          <c:tx>
            <c:strRef>
              <c:f>'Pore &amp; Fiber Summary'!$Z$40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Summary'!$AA$41:$AA$45</c:f>
                <c:numCache>
                  <c:formatCode>General</c:formatCode>
                  <c:ptCount val="5"/>
                  <c:pt idx="0">
                    <c:v>5.3618291902482199E-2</c:v>
                  </c:pt>
                  <c:pt idx="1">
                    <c:v>5.3477700232064496E-2</c:v>
                  </c:pt>
                  <c:pt idx="3">
                    <c:v>0.117332426856172</c:v>
                  </c:pt>
                </c:numCache>
              </c:numRef>
            </c:plus>
            <c:minus>
              <c:numRef>
                <c:f>'Pore &amp; Fiber Summary'!$AA$41:$AA$45</c:f>
                <c:numCache>
                  <c:formatCode>General</c:formatCode>
                  <c:ptCount val="5"/>
                  <c:pt idx="0">
                    <c:v>5.3618291902482199E-2</c:v>
                  </c:pt>
                  <c:pt idx="1">
                    <c:v>5.3477700232064496E-2</c:v>
                  </c:pt>
                  <c:pt idx="3">
                    <c:v>0.117332426856172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Summary'!$Z$41:$Z$45</c:f>
              <c:numCache>
                <c:formatCode>General</c:formatCode>
                <c:ptCount val="5"/>
                <c:pt idx="0">
                  <c:v>0.75817948717948713</c:v>
                </c:pt>
                <c:pt idx="1">
                  <c:v>0.75957000000000019</c:v>
                </c:pt>
                <c:pt idx="3">
                  <c:v>0.78381000000000034</c:v>
                </c:pt>
              </c:numCache>
            </c:numRef>
          </c:val>
        </c:ser>
        <c:ser>
          <c:idx val="3"/>
          <c:order val="3"/>
          <c:tx>
            <c:strRef>
              <c:f>'Pore &amp; Fiber Summary'!$AB$40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Summary'!$AC$41:$AC$45</c:f>
                <c:numCache>
                  <c:formatCode>General</c:formatCode>
                  <c:ptCount val="5"/>
                  <c:pt idx="0">
                    <c:v>6.7991013114393345E-2</c:v>
                  </c:pt>
                  <c:pt idx="1">
                    <c:v>5.8406435068532866E-2</c:v>
                  </c:pt>
                  <c:pt idx="2">
                    <c:v>6.881390241680195E-2</c:v>
                  </c:pt>
                </c:numCache>
              </c:numRef>
            </c:plus>
            <c:minus>
              <c:numRef>
                <c:f>'Pore &amp; Fiber Summary'!$AC$41:$AC$45</c:f>
                <c:numCache>
                  <c:formatCode>General</c:formatCode>
                  <c:ptCount val="5"/>
                  <c:pt idx="0">
                    <c:v>6.7991013114393345E-2</c:v>
                  </c:pt>
                  <c:pt idx="1">
                    <c:v>5.8406435068532866E-2</c:v>
                  </c:pt>
                  <c:pt idx="2">
                    <c:v>6.881390241680195E-2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Summary'!$AB$41:$AB$45</c:f>
              <c:numCache>
                <c:formatCode>General</c:formatCode>
                <c:ptCount val="5"/>
                <c:pt idx="0">
                  <c:v>1.1438549999999998</c:v>
                </c:pt>
                <c:pt idx="1">
                  <c:v>1.118461538461538</c:v>
                </c:pt>
                <c:pt idx="2">
                  <c:v>1.1310599999999993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Summary'!$AD$40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Summary'!$AE$41:$AE$45</c:f>
                <c:numCache>
                  <c:formatCode>General</c:formatCode>
                  <c:ptCount val="5"/>
                  <c:pt idx="0">
                    <c:v>5.7766419058604183E-2</c:v>
                  </c:pt>
                  <c:pt idx="1">
                    <c:v>4.5059556067107688E-2</c:v>
                  </c:pt>
                  <c:pt idx="2">
                    <c:v>6.4392435142007057E-2</c:v>
                  </c:pt>
                </c:numCache>
              </c:numRef>
            </c:plus>
            <c:minus>
              <c:numRef>
                <c:f>'Pore &amp; Fiber Summary'!$AE$41:$AE$45</c:f>
                <c:numCache>
                  <c:formatCode>General</c:formatCode>
                  <c:ptCount val="5"/>
                  <c:pt idx="0">
                    <c:v>5.7766419058604183E-2</c:v>
                  </c:pt>
                  <c:pt idx="1">
                    <c:v>4.5059556067107688E-2</c:v>
                  </c:pt>
                  <c:pt idx="2">
                    <c:v>6.4392435142007057E-2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Summary'!$AD$41:$AD$45</c:f>
              <c:numCache>
                <c:formatCode>General</c:formatCode>
                <c:ptCount val="5"/>
                <c:pt idx="0">
                  <c:v>0.95257500000000206</c:v>
                </c:pt>
                <c:pt idx="1">
                  <c:v>0.92536500000000099</c:v>
                </c:pt>
                <c:pt idx="2">
                  <c:v>0.93703500000000006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Summary'!$AF$40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Summary'!$AG$41:$AG$45</c:f>
                <c:numCache>
                  <c:formatCode>General</c:formatCode>
                  <c:ptCount val="5"/>
                  <c:pt idx="0">
                    <c:v>7.1125817461367272E-2</c:v>
                  </c:pt>
                  <c:pt idx="1">
                    <c:v>5.0159888827988663E-2</c:v>
                  </c:pt>
                  <c:pt idx="2">
                    <c:v>8.3764761913023233E-2</c:v>
                  </c:pt>
                </c:numCache>
              </c:numRef>
            </c:plus>
            <c:minus>
              <c:numRef>
                <c:f>'Pore &amp; Fiber Summary'!$AG$41:$AG$45</c:f>
                <c:numCache>
                  <c:formatCode>General</c:formatCode>
                  <c:ptCount val="5"/>
                  <c:pt idx="0">
                    <c:v>7.1125817461367272E-2</c:v>
                  </c:pt>
                  <c:pt idx="1">
                    <c:v>5.0159888827988663E-2</c:v>
                  </c:pt>
                  <c:pt idx="2">
                    <c:v>8.3764761913023233E-2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Summary'!$AF$41:$AF$45</c:f>
              <c:numCache>
                <c:formatCode>General</c:formatCode>
                <c:ptCount val="5"/>
                <c:pt idx="0">
                  <c:v>0.74774999999999958</c:v>
                </c:pt>
                <c:pt idx="1">
                  <c:v>0.74362500000000009</c:v>
                </c:pt>
                <c:pt idx="2">
                  <c:v>0.76661052631578963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Summary'!$AH$40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Summary'!$AI$41:$AI$45</c:f>
                <c:numCache>
                  <c:formatCode>General</c:formatCode>
                  <c:ptCount val="5"/>
                  <c:pt idx="0">
                    <c:v>7.7628200174366765E-2</c:v>
                  </c:pt>
                  <c:pt idx="1">
                    <c:v>0.10299394088632828</c:v>
                  </c:pt>
                  <c:pt idx="2">
                    <c:v>0.13771634985272507</c:v>
                  </c:pt>
                </c:numCache>
              </c:numRef>
            </c:plus>
            <c:minus>
              <c:numRef>
                <c:f>'Pore &amp; Fiber Summary'!$AI$41:$AI$45</c:f>
                <c:numCache>
                  <c:formatCode>General</c:formatCode>
                  <c:ptCount val="5"/>
                  <c:pt idx="0">
                    <c:v>7.7628200174366765E-2</c:v>
                  </c:pt>
                  <c:pt idx="1">
                    <c:v>0.10299394088632828</c:v>
                  </c:pt>
                  <c:pt idx="2">
                    <c:v>0.13771634985272507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Summary'!$AH$41:$AH$45</c:f>
              <c:numCache>
                <c:formatCode>General</c:formatCode>
                <c:ptCount val="5"/>
                <c:pt idx="0">
                  <c:v>1.1406150000000008</c:v>
                </c:pt>
                <c:pt idx="1">
                  <c:v>1.1468700000000007</c:v>
                </c:pt>
                <c:pt idx="2">
                  <c:v>1.1468500000000001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Summary'!$AJ$40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Summary'!$AK$41:$AK$45</c:f>
                <c:numCache>
                  <c:formatCode>General</c:formatCode>
                  <c:ptCount val="5"/>
                  <c:pt idx="0">
                    <c:v>8.9034397960004813E-2</c:v>
                  </c:pt>
                  <c:pt idx="1">
                    <c:v>6.4395218150131411E-2</c:v>
                  </c:pt>
                  <c:pt idx="2">
                    <c:v>0.11047779103311224</c:v>
                  </c:pt>
                </c:numCache>
              </c:numRef>
            </c:plus>
            <c:minus>
              <c:numRef>
                <c:f>'Pore &amp; Fiber Summary'!$AK$41:$AK$45</c:f>
                <c:numCache>
                  <c:formatCode>General</c:formatCode>
                  <c:ptCount val="5"/>
                  <c:pt idx="0">
                    <c:v>8.9034397960004813E-2</c:v>
                  </c:pt>
                  <c:pt idx="1">
                    <c:v>6.4395218150131411E-2</c:v>
                  </c:pt>
                  <c:pt idx="2">
                    <c:v>0.11047779103311224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Summary'!$AJ$41:$AJ$45</c:f>
              <c:numCache>
                <c:formatCode>General</c:formatCode>
                <c:ptCount val="5"/>
                <c:pt idx="0">
                  <c:v>0.95903999999999945</c:v>
                </c:pt>
                <c:pt idx="1">
                  <c:v>0.93186000000000069</c:v>
                </c:pt>
                <c:pt idx="2">
                  <c:v>0.95238000000000056</c:v>
                </c:pt>
              </c:numCache>
            </c:numRef>
          </c:val>
        </c:ser>
        <c:ser>
          <c:idx val="8"/>
          <c:order val="8"/>
          <c:tx>
            <c:strRef>
              <c:f>'Pore &amp; Fiber Summary'!$AL$40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Summary'!$AM$41:$AM$45</c:f>
                <c:numCache>
                  <c:formatCode>General</c:formatCode>
                  <c:ptCount val="5"/>
                  <c:pt idx="1">
                    <c:v>5.9116819661025159E-2</c:v>
                  </c:pt>
                  <c:pt idx="2">
                    <c:v>6.8939793119626391E-2</c:v>
                  </c:pt>
                </c:numCache>
              </c:numRef>
            </c:plus>
            <c:minus>
              <c:numRef>
                <c:f>'Pore &amp; Fiber Summary'!$AM$41:$AM$45</c:f>
                <c:numCache>
                  <c:formatCode>General</c:formatCode>
                  <c:ptCount val="5"/>
                  <c:pt idx="1">
                    <c:v>5.9116819661025159E-2</c:v>
                  </c:pt>
                  <c:pt idx="2">
                    <c:v>6.8939793119626391E-2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Summary'!$AL$41:$AL$45</c:f>
              <c:numCache>
                <c:formatCode>General</c:formatCode>
                <c:ptCount val="5"/>
                <c:pt idx="1">
                  <c:v>0.75217500000000015</c:v>
                </c:pt>
                <c:pt idx="2">
                  <c:v>0.7657200000000004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57280"/>
        <c:axId val="2663552"/>
      </c:barChart>
      <c:catAx>
        <c:axId val="265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3552"/>
        <c:crosses val="autoZero"/>
        <c:auto val="1"/>
        <c:lblAlgn val="ctr"/>
        <c:lblOffset val="100"/>
        <c:noMultiLvlLbl val="0"/>
      </c:catAx>
      <c:valAx>
        <c:axId val="2663552"/>
        <c:scaling>
          <c:orientation val="minMax"/>
          <c:max val="1.6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spacing,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2657280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12308111869907742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1267740813168092"/>
          <c:y val="2.8130692994407586E-2"/>
          <c:w val="0.87120716433998513"/>
          <c:h val="0.5996599321103836"/>
        </c:manualLayout>
      </c:layout>
      <c:barChart>
        <c:barDir val="col"/>
        <c:grouping val="clustered"/>
        <c:varyColors val="0"/>
        <c:ser>
          <c:idx val="9"/>
          <c:order val="9"/>
          <c:tx>
            <c:strRef>
              <c:f>'Pore &amp; Fiber Summary'!$X$33</c:f>
              <c:strCache>
                <c:ptCount val="1"/>
                <c:pt idx="0">
                  <c:v>90:10 PPF:DEF, 2.5bar, 1mm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Summary'!$Y$34:$Y$38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Summary'!$Y$34:$Y$38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Summary'!$X$34:$X$38</c:f>
              <c:numCache>
                <c:formatCode>General</c:formatCode>
                <c:ptCount val="5"/>
              </c:numCache>
            </c:numRef>
          </c:val>
        </c:ser>
        <c:ser>
          <c:idx val="10"/>
          <c:order val="10"/>
          <c:tx>
            <c:strRef>
              <c:f>'Pore &amp; Fiber Summary'!$Z$33</c:f>
              <c:strCache>
                <c:ptCount val="1"/>
                <c:pt idx="0">
                  <c:v>90:10 PPF:DEF, 2.5bar, 0.8mm</c:v>
                </c:pt>
              </c:strCache>
            </c:strRef>
          </c:tx>
          <c:spPr>
            <a:solidFill>
              <a:srgbClr val="FFFF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Summary'!$AA$34:$AA$38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Summary'!$AA$34:$AA$38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Summary'!$Z$34:$Z$38</c:f>
              <c:numCache>
                <c:formatCode>General</c:formatCode>
                <c:ptCount val="5"/>
              </c:numCache>
            </c:numRef>
          </c:val>
        </c:ser>
        <c:ser>
          <c:idx val="11"/>
          <c:order val="11"/>
          <c:tx>
            <c:strRef>
              <c:f>'Pore &amp; Fiber Summary'!$AB$33</c:f>
              <c:strCache>
                <c:ptCount val="1"/>
                <c:pt idx="0">
                  <c:v>90:10 PPF:DEF, 3bar, 1.2mm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Summary'!$AC$34:$AC$38</c:f>
                <c:numCache>
                  <c:formatCode>General</c:formatCode>
                  <c:ptCount val="5"/>
                  <c:pt idx="0">
                    <c:v>5.1185529008580789E-2</c:v>
                  </c:pt>
                  <c:pt idx="1">
                    <c:v>9.34917243073764E-2</c:v>
                  </c:pt>
                </c:numCache>
              </c:numRef>
            </c:plus>
            <c:minus>
              <c:numRef>
                <c:f>'Pore &amp; Fiber Summary'!$AC$34:$AC$37</c:f>
                <c:numCache>
                  <c:formatCode>General</c:formatCode>
                  <c:ptCount val="4"/>
                  <c:pt idx="0">
                    <c:v>5.1185529008580789E-2</c:v>
                  </c:pt>
                  <c:pt idx="1">
                    <c:v>9.34917243073764E-2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Summary'!$AB$34:$AB$38</c:f>
              <c:numCache>
                <c:formatCode>General</c:formatCode>
                <c:ptCount val="5"/>
                <c:pt idx="0">
                  <c:v>1.1382833333333324</c:v>
                </c:pt>
                <c:pt idx="1">
                  <c:v>1.1444166666666671</c:v>
                </c:pt>
              </c:numCache>
            </c:numRef>
          </c:val>
        </c:ser>
        <c:ser>
          <c:idx val="12"/>
          <c:order val="12"/>
          <c:tx>
            <c:strRef>
              <c:f>'Pore &amp; Fiber Summary'!$AD$33</c:f>
              <c:strCache>
                <c:ptCount val="1"/>
                <c:pt idx="0">
                  <c:v>90:10 PPF:DEF, 3bar, 1mm</c:v>
                </c:pt>
              </c:strCache>
            </c:strRef>
          </c:tx>
          <c:spPr>
            <a:pattFill prst="wdDnDiag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Summary'!$AE$34:$AE$38</c:f>
                <c:numCache>
                  <c:formatCode>General</c:formatCode>
                  <c:ptCount val="5"/>
                  <c:pt idx="0">
                    <c:v>4.4907614663312959E-2</c:v>
                  </c:pt>
                  <c:pt idx="1">
                    <c:v>8.5408213486962023E-2</c:v>
                  </c:pt>
                </c:numCache>
              </c:numRef>
            </c:plus>
            <c:minus>
              <c:numRef>
                <c:f>'Pore &amp; Fiber Summary'!$AE$34:$AE$38</c:f>
                <c:numCache>
                  <c:formatCode>General</c:formatCode>
                  <c:ptCount val="5"/>
                  <c:pt idx="0">
                    <c:v>4.4907614663312959E-2</c:v>
                  </c:pt>
                  <c:pt idx="1">
                    <c:v>8.5408213486962023E-2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Summary'!$AD$34:$AD$38</c:f>
              <c:numCache>
                <c:formatCode>General</c:formatCode>
                <c:ptCount val="5"/>
                <c:pt idx="0">
                  <c:v>0.94989999999999952</c:v>
                </c:pt>
                <c:pt idx="1">
                  <c:v>0.94524827586206905</c:v>
                </c:pt>
              </c:numCache>
            </c:numRef>
          </c:val>
        </c:ser>
        <c:ser>
          <c:idx val="13"/>
          <c:order val="13"/>
          <c:tx>
            <c:strRef>
              <c:f>'Pore &amp; Fiber Summary'!$AF$33</c:f>
              <c:strCache>
                <c:ptCount val="1"/>
                <c:pt idx="0">
                  <c:v>90:10 PPF:DEF, 3bar, 0.8mm</c:v>
                </c:pt>
              </c:strCache>
            </c:strRef>
          </c:tx>
          <c:spPr>
            <a:pattFill prst="wdDnDiag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Summary'!$AG$34:$AG$38</c:f>
                <c:numCache>
                  <c:formatCode>General</c:formatCode>
                  <c:ptCount val="5"/>
                  <c:pt idx="0">
                    <c:v>5.374801164898016E-2</c:v>
                  </c:pt>
                  <c:pt idx="1">
                    <c:v>5.096749471223181E-2</c:v>
                  </c:pt>
                </c:numCache>
              </c:numRef>
            </c:plus>
            <c:minus>
              <c:numRef>
                <c:f>'Pore &amp; Fiber Summary'!$AG$34:$AG$38</c:f>
                <c:numCache>
                  <c:formatCode>General</c:formatCode>
                  <c:ptCount val="5"/>
                  <c:pt idx="0">
                    <c:v>5.374801164898016E-2</c:v>
                  </c:pt>
                  <c:pt idx="1">
                    <c:v>5.096749471223181E-2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Summary'!$AF$34:$AF$38</c:f>
              <c:numCache>
                <c:formatCode>General</c:formatCode>
                <c:ptCount val="5"/>
                <c:pt idx="0">
                  <c:v>0.75451111111111102</c:v>
                </c:pt>
                <c:pt idx="1">
                  <c:v>0.74771999999999983</c:v>
                </c:pt>
              </c:numCache>
            </c:numRef>
          </c:val>
        </c:ser>
        <c:ser>
          <c:idx val="14"/>
          <c:order val="14"/>
          <c:tx>
            <c:strRef>
              <c:f>'Pore &amp; Fiber Summary'!$AH$33</c:f>
              <c:strCache>
                <c:ptCount val="1"/>
                <c:pt idx="0">
                  <c:v>90:10 PPF:DEF, 4bar, 1.2mm</c:v>
                </c:pt>
              </c:strCache>
            </c:strRef>
          </c:tx>
          <c:spPr>
            <a:pattFill prst="wdDnDiag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Summary'!$AI$34:$AI$38</c:f>
                <c:numCache>
                  <c:formatCode>General</c:formatCode>
                  <c:ptCount val="5"/>
                  <c:pt idx="0">
                    <c:v>5.6103551065962411E-2</c:v>
                  </c:pt>
                </c:numCache>
              </c:numRef>
            </c:plus>
            <c:minus>
              <c:numRef>
                <c:f>'Pore &amp; Fiber Summary'!$AI$34:$AI$38</c:f>
                <c:numCache>
                  <c:formatCode>General</c:formatCode>
                  <c:ptCount val="5"/>
                  <c:pt idx="0">
                    <c:v>5.6103551065962411E-2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Summary'!$AH$34:$AH$38</c:f>
              <c:numCache>
                <c:formatCode>General</c:formatCode>
                <c:ptCount val="5"/>
                <c:pt idx="0">
                  <c:v>1.1216400000000006</c:v>
                </c:pt>
              </c:numCache>
            </c:numRef>
          </c:val>
        </c:ser>
        <c:ser>
          <c:idx val="15"/>
          <c:order val="15"/>
          <c:tx>
            <c:strRef>
              <c:f>'Pore &amp; Fiber Summary'!$AJ$33</c:f>
              <c:strCache>
                <c:ptCount val="1"/>
                <c:pt idx="0">
                  <c:v>90:10 PPF:DEF, 4bar, 1mm</c:v>
                </c:pt>
              </c:strCache>
            </c:strRef>
          </c:tx>
          <c:spPr>
            <a:pattFill prst="narHorz">
              <a:fgClr>
                <a:srgbClr val="C000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Summary'!$AK$34:$AK$38</c:f>
                <c:numCache>
                  <c:formatCode>General</c:formatCode>
                  <c:ptCount val="5"/>
                  <c:pt idx="0">
                    <c:v>4.9411400836884951E-2</c:v>
                  </c:pt>
                </c:numCache>
              </c:numRef>
            </c:plus>
            <c:minus>
              <c:numRef>
                <c:f>'Pore &amp; Fiber Summary'!$AK$34:$AK$38</c:f>
                <c:numCache>
                  <c:formatCode>General</c:formatCode>
                  <c:ptCount val="5"/>
                  <c:pt idx="0">
                    <c:v>4.9411400836884951E-2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Summary'!$AJ$34:$AJ$38</c:f>
              <c:numCache>
                <c:formatCode>General</c:formatCode>
                <c:ptCount val="5"/>
                <c:pt idx="0">
                  <c:v>0.94346999999999981</c:v>
                </c:pt>
              </c:numCache>
            </c:numRef>
          </c:val>
        </c:ser>
        <c:ser>
          <c:idx val="16"/>
          <c:order val="16"/>
          <c:tx>
            <c:strRef>
              <c:f>'Pore &amp; Fiber Summary'!$AL$33</c:f>
              <c:strCache>
                <c:ptCount val="1"/>
                <c:pt idx="0">
                  <c:v>90:10 PPF:DEF, 4bar, 0.8mm</c:v>
                </c:pt>
              </c:strCache>
            </c:strRef>
          </c:tx>
          <c:spPr>
            <a:pattFill prst="narHorz">
              <a:fgClr>
                <a:srgbClr val="FFFF0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Summary'!$AM$34:$AM$38</c:f>
                <c:numCache>
                  <c:formatCode>General</c:formatCode>
                  <c:ptCount val="5"/>
                  <c:pt idx="0">
                    <c:v>5.4423463154310042E-2</c:v>
                  </c:pt>
                </c:numCache>
              </c:numRef>
            </c:plus>
            <c:minus>
              <c:numRef>
                <c:f>'Pore &amp; Fiber Summary'!$AM$34:$AM$38</c:f>
                <c:numCache>
                  <c:formatCode>General</c:formatCode>
                  <c:ptCount val="5"/>
                  <c:pt idx="0">
                    <c:v>5.4423463154310042E-2</c:v>
                  </c:pt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Summary'!$AL$34:$AL$38</c:f>
              <c:numCache>
                <c:formatCode>General</c:formatCode>
                <c:ptCount val="5"/>
                <c:pt idx="0">
                  <c:v>0.74971500000000002</c:v>
                </c:pt>
              </c:numCache>
            </c:numRef>
          </c:val>
        </c:ser>
        <c:ser>
          <c:idx val="17"/>
          <c:order val="17"/>
          <c:tx>
            <c:strRef>
              <c:f>'Pore &amp; Fiber Summary'!$AL$40</c:f>
              <c:strCache>
                <c:ptCount val="1"/>
                <c:pt idx="0">
                  <c:v>85:15 PPF:DEF, 3bar, 0.8mm</c:v>
                </c:pt>
              </c:strCache>
            </c:strRef>
          </c:tx>
          <c:spPr>
            <a:pattFill prst="narHorz">
              <a:fgClr>
                <a:srgbClr val="002060"/>
              </a:fgClr>
              <a:bgClr>
                <a:schemeClr val="bg1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Summary'!$AM$41:$AM$45</c:f>
                <c:numCache>
                  <c:formatCode>General</c:formatCode>
                  <c:ptCount val="5"/>
                  <c:pt idx="1">
                    <c:v>5.9116819661025159E-2</c:v>
                  </c:pt>
                  <c:pt idx="2">
                    <c:v>6.8939793119626391E-2</c:v>
                  </c:pt>
                </c:numCache>
              </c:numRef>
            </c:plus>
            <c:minus>
              <c:numRef>
                <c:f>'Pore &amp; Fiber Summary'!$AM$41:$AM$45</c:f>
                <c:numCache>
                  <c:formatCode>General</c:formatCode>
                  <c:ptCount val="5"/>
                  <c:pt idx="1">
                    <c:v>5.9116819661025159E-2</c:v>
                  </c:pt>
                  <c:pt idx="2">
                    <c:v>6.8939793119626391E-2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Summary'!$AL$41:$AL$45</c:f>
              <c:numCache>
                <c:formatCode>General</c:formatCode>
                <c:ptCount val="5"/>
                <c:pt idx="1">
                  <c:v>0.75217500000000015</c:v>
                </c:pt>
                <c:pt idx="2">
                  <c:v>0.7657200000000004</c:v>
                </c:pt>
              </c:numCache>
            </c:numRef>
          </c:val>
        </c:ser>
        <c:ser>
          <c:idx val="0"/>
          <c:order val="0"/>
          <c:tx>
            <c:strRef>
              <c:f>'Pore &amp; Fiber Summary'!$V$40</c:f>
              <c:strCache>
                <c:ptCount val="1"/>
                <c:pt idx="0">
                  <c:v>85:15 PPF:DEF, 2bar, 1.2mm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Summary'!$W$41:$W$45</c:f>
                <c:numCache>
                  <c:formatCode>General</c:formatCode>
                  <c:ptCount val="5"/>
                  <c:pt idx="0">
                    <c:v>5.0058597823754526E-2</c:v>
                  </c:pt>
                  <c:pt idx="1">
                    <c:v>4.7819677779284253E-2</c:v>
                  </c:pt>
                </c:numCache>
              </c:numRef>
            </c:plus>
            <c:minus>
              <c:numRef>
                <c:f>'Pore &amp; Fiber Summary'!$W$41:$W$45</c:f>
                <c:numCache>
                  <c:formatCode>General</c:formatCode>
                  <c:ptCount val="5"/>
                  <c:pt idx="0">
                    <c:v>5.0058597823754526E-2</c:v>
                  </c:pt>
                  <c:pt idx="1">
                    <c:v>4.7819677779284253E-2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Summary'!$V$41:$V$45</c:f>
              <c:numCache>
                <c:formatCode>General</c:formatCode>
                <c:ptCount val="5"/>
                <c:pt idx="0">
                  <c:v>1.1376899999999994</c:v>
                </c:pt>
                <c:pt idx="1">
                  <c:v>1.1474550000000006</c:v>
                </c:pt>
              </c:numCache>
            </c:numRef>
          </c:val>
        </c:ser>
        <c:ser>
          <c:idx val="1"/>
          <c:order val="1"/>
          <c:tx>
            <c:strRef>
              <c:f>'Pore &amp; Fiber Summary'!$X$40</c:f>
              <c:strCache>
                <c:ptCount val="1"/>
                <c:pt idx="0">
                  <c:v>85:15 PPF:DEF, 2bar, 1mm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Summary'!$Y$41:$Y$45</c:f>
                <c:numCache>
                  <c:formatCode>General</c:formatCode>
                  <c:ptCount val="5"/>
                  <c:pt idx="0">
                    <c:v>5.0527360616345975E-2</c:v>
                  </c:pt>
                  <c:pt idx="1">
                    <c:v>4.5441748840558939E-2</c:v>
                  </c:pt>
                  <c:pt idx="3">
                    <c:v>8.6729416772328968E-2</c:v>
                  </c:pt>
                </c:numCache>
              </c:numRef>
            </c:plus>
            <c:minus>
              <c:numRef>
                <c:f>'Pore &amp; Fiber Summary'!$Y$41:$Y$45</c:f>
                <c:numCache>
                  <c:formatCode>General</c:formatCode>
                  <c:ptCount val="5"/>
                  <c:pt idx="0">
                    <c:v>5.0527360616345975E-2</c:v>
                  </c:pt>
                  <c:pt idx="1">
                    <c:v>4.5441748840558939E-2</c:v>
                  </c:pt>
                  <c:pt idx="3">
                    <c:v>8.6729416772328968E-2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Summary'!$X$41:$X$45</c:f>
              <c:numCache>
                <c:formatCode>General</c:formatCode>
                <c:ptCount val="5"/>
                <c:pt idx="0">
                  <c:v>0.95103000000000004</c:v>
                </c:pt>
                <c:pt idx="1">
                  <c:v>0.94216500000000014</c:v>
                </c:pt>
                <c:pt idx="3">
                  <c:v>0.95836500000000002</c:v>
                </c:pt>
              </c:numCache>
            </c:numRef>
          </c:val>
        </c:ser>
        <c:ser>
          <c:idx val="2"/>
          <c:order val="2"/>
          <c:tx>
            <c:strRef>
              <c:f>'Pore &amp; Fiber Summary'!$Z$40</c:f>
              <c:strCache>
                <c:ptCount val="1"/>
                <c:pt idx="0">
                  <c:v>85:15 PPF:DEF, 2bar, 0.8mm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Summary'!$AA$41:$AA$45</c:f>
                <c:numCache>
                  <c:formatCode>General</c:formatCode>
                  <c:ptCount val="5"/>
                  <c:pt idx="0">
                    <c:v>5.3618291902482199E-2</c:v>
                  </c:pt>
                  <c:pt idx="1">
                    <c:v>5.3477700232064496E-2</c:v>
                  </c:pt>
                  <c:pt idx="3">
                    <c:v>0.117332426856172</c:v>
                  </c:pt>
                </c:numCache>
              </c:numRef>
            </c:plus>
            <c:minus>
              <c:numRef>
                <c:f>'Pore &amp; Fiber Summary'!$AA$41:$AA$45</c:f>
                <c:numCache>
                  <c:formatCode>General</c:formatCode>
                  <c:ptCount val="5"/>
                  <c:pt idx="0">
                    <c:v>5.3618291902482199E-2</c:v>
                  </c:pt>
                  <c:pt idx="1">
                    <c:v>5.3477700232064496E-2</c:v>
                  </c:pt>
                  <c:pt idx="3">
                    <c:v>0.117332426856172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Summary'!$Z$41:$Z$45</c:f>
              <c:numCache>
                <c:formatCode>General</c:formatCode>
                <c:ptCount val="5"/>
                <c:pt idx="0">
                  <c:v>0.75817948717948713</c:v>
                </c:pt>
                <c:pt idx="1">
                  <c:v>0.75957000000000019</c:v>
                </c:pt>
                <c:pt idx="3">
                  <c:v>0.78381000000000034</c:v>
                </c:pt>
              </c:numCache>
            </c:numRef>
          </c:val>
        </c:ser>
        <c:ser>
          <c:idx val="3"/>
          <c:order val="3"/>
          <c:tx>
            <c:strRef>
              <c:f>'Pore &amp; Fiber Summary'!$AB$40</c:f>
              <c:strCache>
                <c:ptCount val="1"/>
                <c:pt idx="0">
                  <c:v>85:15 PPF:DEF, 2.5bar, 1.2mm</c:v>
                </c:pt>
              </c:strCache>
            </c:strRef>
          </c:tx>
          <c:spPr>
            <a:pattFill prst="wdDnDiag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Summary'!$AC$41:$AC$45</c:f>
                <c:numCache>
                  <c:formatCode>General</c:formatCode>
                  <c:ptCount val="5"/>
                  <c:pt idx="0">
                    <c:v>6.7991013114393345E-2</c:v>
                  </c:pt>
                  <c:pt idx="1">
                    <c:v>5.8406435068532866E-2</c:v>
                  </c:pt>
                  <c:pt idx="2">
                    <c:v>6.881390241680195E-2</c:v>
                  </c:pt>
                </c:numCache>
              </c:numRef>
            </c:plus>
            <c:minus>
              <c:numRef>
                <c:f>'Pore &amp; Fiber Summary'!$AC$41:$AC$45</c:f>
                <c:numCache>
                  <c:formatCode>General</c:formatCode>
                  <c:ptCount val="5"/>
                  <c:pt idx="0">
                    <c:v>6.7991013114393345E-2</c:v>
                  </c:pt>
                  <c:pt idx="1">
                    <c:v>5.8406435068532866E-2</c:v>
                  </c:pt>
                  <c:pt idx="2">
                    <c:v>6.881390241680195E-2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Summary'!$AB$41:$AB$45</c:f>
              <c:numCache>
                <c:formatCode>General</c:formatCode>
                <c:ptCount val="5"/>
                <c:pt idx="0">
                  <c:v>1.1438549999999998</c:v>
                </c:pt>
                <c:pt idx="1">
                  <c:v>1.118461538461538</c:v>
                </c:pt>
                <c:pt idx="2">
                  <c:v>1.1310599999999993</c:v>
                </c:pt>
              </c:numCache>
            </c:numRef>
          </c:val>
        </c:ser>
        <c:ser>
          <c:idx val="4"/>
          <c:order val="4"/>
          <c:tx>
            <c:strRef>
              <c:f>'Pore &amp; Fiber Summary'!$AD$40</c:f>
              <c:strCache>
                <c:ptCount val="1"/>
                <c:pt idx="0">
                  <c:v>85:15 PPF:DEF, 2.5bar, 1mm</c:v>
                </c:pt>
              </c:strCache>
            </c:strRef>
          </c:tx>
          <c:spPr>
            <a:pattFill prst="wdDnDiag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Summary'!$AE$41:$AE$45</c:f>
                <c:numCache>
                  <c:formatCode>General</c:formatCode>
                  <c:ptCount val="5"/>
                  <c:pt idx="0">
                    <c:v>5.7766419058604183E-2</c:v>
                  </c:pt>
                  <c:pt idx="1">
                    <c:v>4.5059556067107688E-2</c:v>
                  </c:pt>
                  <c:pt idx="2">
                    <c:v>6.4392435142007057E-2</c:v>
                  </c:pt>
                </c:numCache>
              </c:numRef>
            </c:plus>
            <c:minus>
              <c:numRef>
                <c:f>'Pore &amp; Fiber Summary'!$AE$41:$AE$45</c:f>
                <c:numCache>
                  <c:formatCode>General</c:formatCode>
                  <c:ptCount val="5"/>
                  <c:pt idx="0">
                    <c:v>5.7766419058604183E-2</c:v>
                  </c:pt>
                  <c:pt idx="1">
                    <c:v>4.5059556067107688E-2</c:v>
                  </c:pt>
                  <c:pt idx="2">
                    <c:v>6.4392435142007057E-2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Summary'!$AD$41:$AD$45</c:f>
              <c:numCache>
                <c:formatCode>General</c:formatCode>
                <c:ptCount val="5"/>
                <c:pt idx="0">
                  <c:v>0.95257500000000206</c:v>
                </c:pt>
                <c:pt idx="1">
                  <c:v>0.92536500000000099</c:v>
                </c:pt>
                <c:pt idx="2">
                  <c:v>0.93703500000000006</c:v>
                </c:pt>
              </c:numCache>
            </c:numRef>
          </c:val>
        </c:ser>
        <c:ser>
          <c:idx val="5"/>
          <c:order val="5"/>
          <c:tx>
            <c:strRef>
              <c:f>'Pore &amp; Fiber Summary'!$AF$40</c:f>
              <c:strCache>
                <c:ptCount val="1"/>
                <c:pt idx="0">
                  <c:v>85:15 PPF:DEF, 2.5bar, 0.8mm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Summary'!$AG$41:$AG$45</c:f>
                <c:numCache>
                  <c:formatCode>General</c:formatCode>
                  <c:ptCount val="5"/>
                  <c:pt idx="0">
                    <c:v>7.1125817461367272E-2</c:v>
                  </c:pt>
                  <c:pt idx="1">
                    <c:v>5.0159888827988663E-2</c:v>
                  </c:pt>
                  <c:pt idx="2">
                    <c:v>8.3764761913023233E-2</c:v>
                  </c:pt>
                </c:numCache>
              </c:numRef>
            </c:plus>
            <c:minus>
              <c:numRef>
                <c:f>'Pore &amp; Fiber Summary'!$AG$41:$AG$45</c:f>
                <c:numCache>
                  <c:formatCode>General</c:formatCode>
                  <c:ptCount val="5"/>
                  <c:pt idx="0">
                    <c:v>7.1125817461367272E-2</c:v>
                  </c:pt>
                  <c:pt idx="1">
                    <c:v>5.0159888827988663E-2</c:v>
                  </c:pt>
                  <c:pt idx="2">
                    <c:v>8.3764761913023233E-2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Summary'!$AF$41:$AF$45</c:f>
              <c:numCache>
                <c:formatCode>General</c:formatCode>
                <c:ptCount val="5"/>
                <c:pt idx="0">
                  <c:v>0.74774999999999958</c:v>
                </c:pt>
                <c:pt idx="1">
                  <c:v>0.74362500000000009</c:v>
                </c:pt>
                <c:pt idx="2">
                  <c:v>0.76661052631578963</c:v>
                </c:pt>
              </c:numCache>
            </c:numRef>
          </c:val>
        </c:ser>
        <c:ser>
          <c:idx val="6"/>
          <c:order val="6"/>
          <c:tx>
            <c:strRef>
              <c:f>'Pore &amp; Fiber Summary'!$AH$40</c:f>
              <c:strCache>
                <c:ptCount val="1"/>
                <c:pt idx="0">
                  <c:v>85:15 PPF:DEF, 3bar, 1.2mm</c:v>
                </c:pt>
              </c:strCache>
            </c:strRef>
          </c:tx>
          <c:spPr>
            <a:pattFill prst="narHorz">
              <a:fgClr>
                <a:srgbClr val="00B05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Summary'!$AI$41:$AI$45</c:f>
                <c:numCache>
                  <c:formatCode>General</c:formatCode>
                  <c:ptCount val="5"/>
                  <c:pt idx="0">
                    <c:v>7.7628200174366765E-2</c:v>
                  </c:pt>
                  <c:pt idx="1">
                    <c:v>0.10299394088632828</c:v>
                  </c:pt>
                  <c:pt idx="2">
                    <c:v>0.13771634985272507</c:v>
                  </c:pt>
                </c:numCache>
              </c:numRef>
            </c:plus>
            <c:minus>
              <c:numRef>
                <c:f>'Pore &amp; Fiber Summary'!$AI$41:$AI$45</c:f>
                <c:numCache>
                  <c:formatCode>General</c:formatCode>
                  <c:ptCount val="5"/>
                  <c:pt idx="0">
                    <c:v>7.7628200174366765E-2</c:v>
                  </c:pt>
                  <c:pt idx="1">
                    <c:v>0.10299394088632828</c:v>
                  </c:pt>
                  <c:pt idx="2">
                    <c:v>0.13771634985272507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Summary'!$AH$41:$AH$45</c:f>
              <c:numCache>
                <c:formatCode>General</c:formatCode>
                <c:ptCount val="5"/>
                <c:pt idx="0">
                  <c:v>1.1406150000000008</c:v>
                </c:pt>
                <c:pt idx="1">
                  <c:v>1.1468700000000007</c:v>
                </c:pt>
                <c:pt idx="2">
                  <c:v>1.1468500000000001</c:v>
                </c:pt>
              </c:numCache>
            </c:numRef>
          </c:val>
        </c:ser>
        <c:ser>
          <c:idx val="7"/>
          <c:order val="7"/>
          <c:tx>
            <c:strRef>
              <c:f>'Pore &amp; Fiber Summary'!$AJ$40</c:f>
              <c:strCache>
                <c:ptCount val="1"/>
                <c:pt idx="0">
                  <c:v>85:15 PPF:DEF, 3bar, 1mm</c:v>
                </c:pt>
              </c:strCache>
            </c:strRef>
          </c:tx>
          <c:spPr>
            <a:pattFill prst="narHorz">
              <a:fgClr>
                <a:srgbClr val="FFC00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Summary'!$AK$41:$AK$45</c:f>
                <c:numCache>
                  <c:formatCode>General</c:formatCode>
                  <c:ptCount val="5"/>
                  <c:pt idx="0">
                    <c:v>8.9034397960004813E-2</c:v>
                  </c:pt>
                  <c:pt idx="1">
                    <c:v>6.4395218150131411E-2</c:v>
                  </c:pt>
                  <c:pt idx="2">
                    <c:v>0.11047779103311224</c:v>
                  </c:pt>
                </c:numCache>
              </c:numRef>
            </c:plus>
            <c:minus>
              <c:numRef>
                <c:f>'Pore &amp; Fiber Summary'!$AK$41:$AK$45</c:f>
                <c:numCache>
                  <c:formatCode>General</c:formatCode>
                  <c:ptCount val="5"/>
                  <c:pt idx="0">
                    <c:v>8.9034397960004813E-2</c:v>
                  </c:pt>
                  <c:pt idx="1">
                    <c:v>6.4395218150131411E-2</c:v>
                  </c:pt>
                  <c:pt idx="2">
                    <c:v>0.11047779103311224</c:v>
                  </c:pt>
                </c:numCache>
              </c:numRef>
            </c:minus>
          </c:errBars>
          <c:cat>
            <c:numRef>
              <c:f>'Pore &amp; Fiber Summary'!$U$41:$U$45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Summary'!$AJ$41:$AJ$45</c:f>
              <c:numCache>
                <c:formatCode>General</c:formatCode>
                <c:ptCount val="5"/>
                <c:pt idx="0">
                  <c:v>0.95903999999999945</c:v>
                </c:pt>
                <c:pt idx="1">
                  <c:v>0.93186000000000069</c:v>
                </c:pt>
                <c:pt idx="2">
                  <c:v>0.95238000000000056</c:v>
                </c:pt>
              </c:numCache>
            </c:numRef>
          </c:val>
        </c:ser>
        <c:ser>
          <c:idx val="8"/>
          <c:order val="8"/>
          <c:tx>
            <c:strRef>
              <c:f>'Pore &amp; Fiber Summary'!$V$33</c:f>
              <c:strCache>
                <c:ptCount val="1"/>
                <c:pt idx="0">
                  <c:v>90:10 PPF:DEF, 2.5bar, 1.2mm</c:v>
                </c:pt>
              </c:strCache>
            </c:strRef>
          </c:tx>
          <c:spPr>
            <a:pattFill prst="narHorz">
              <a:fgClr>
                <a:srgbClr val="7030A0"/>
              </a:fgClr>
              <a:bgClr>
                <a:sysClr val="window" lastClr="FFFFFF"/>
              </a:bgClr>
            </a:pattFill>
          </c:spPr>
          <c:invertIfNegative val="0"/>
          <c:errBars>
            <c:errBarType val="plus"/>
            <c:errValType val="cust"/>
            <c:noEndCap val="0"/>
            <c:plus>
              <c:numRef>
                <c:f>'Pore &amp; Fiber Summary'!$W$34:$W$38</c:f>
                <c:numCache>
                  <c:formatCode>General</c:formatCode>
                  <c:ptCount val="5"/>
                </c:numCache>
              </c:numRef>
            </c:plus>
            <c:minus>
              <c:numRef>
                <c:f>'Pore &amp; Fiber Summary'!$W$34:$W$38</c:f>
                <c:numCache>
                  <c:formatCode>General</c:formatCode>
                  <c:ptCount val="5"/>
                </c:numCache>
              </c:numRef>
            </c:minus>
          </c:errBars>
          <c:cat>
            <c:numRef>
              <c:f>'Pore &amp; Fiber Summary'!$U$34:$U$38</c:f>
              <c:numCache>
                <c:formatCode>General</c:formatCode>
                <c:ptCount val="5"/>
                <c:pt idx="0">
                  <c:v>5</c:v>
                </c:pt>
                <c:pt idx="1">
                  <c:v>7.5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</c:numCache>
            </c:numRef>
          </c:cat>
          <c:val>
            <c:numRef>
              <c:f>'Pore &amp; Fiber Summary'!$V$34:$V$38</c:f>
              <c:numCache>
                <c:formatCode>General</c:formatCode>
                <c:ptCount val="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6624"/>
        <c:axId val="2748800"/>
      </c:barChart>
      <c:catAx>
        <c:axId val="274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Print head speed, mm/s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800"/>
        <c:crosses val="autoZero"/>
        <c:auto val="1"/>
        <c:lblAlgn val="ctr"/>
        <c:lblOffset val="100"/>
        <c:noMultiLvlLbl val="0"/>
      </c:catAx>
      <c:valAx>
        <c:axId val="2748800"/>
        <c:scaling>
          <c:orientation val="minMax"/>
          <c:max val="1.6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 fiber spacing, mm</a:t>
                </a:r>
              </a:p>
            </c:rich>
          </c:tx>
          <c:layout>
            <c:manualLayout>
              <c:xMode val="edge"/>
              <c:yMode val="edge"/>
              <c:x val="1.9045505260758461E-2"/>
              <c:y val="0.16845565982276992"/>
            </c:manualLayout>
          </c:layout>
          <c:overlay val="0"/>
        </c:title>
        <c:numFmt formatCode="General" sourceLinked="1"/>
        <c:majorTickMark val="out"/>
        <c:minorTickMark val="out"/>
        <c:tickLblPos val="nextTo"/>
        <c:crossAx val="2746624"/>
        <c:crosses val="autoZero"/>
        <c:crossBetween val="between"/>
        <c:minorUnit val="0.1"/>
      </c:valAx>
    </c:plotArea>
    <c:legend>
      <c:legendPos val="b"/>
      <c:layout>
        <c:manualLayout>
          <c:xMode val="edge"/>
          <c:yMode val="edge"/>
          <c:x val="1.624716566890215E-2"/>
          <c:y val="0.75178127204588863"/>
          <c:w val="0.97776094072568109"/>
          <c:h val="0.2099229952592406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6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whisker'!$V$10,'Box and whisker'!$AA$10,'Box and whisker'!$AB$10)</c:f>
                <c:numCache>
                  <c:formatCode>General</c:formatCode>
                  <c:ptCount val="3"/>
                  <c:pt idx="0">
                    <c:v>0.29339999999999999</c:v>
                  </c:pt>
                  <c:pt idx="1">
                    <c:v>1.8410425000000008E-2</c:v>
                  </c:pt>
                  <c:pt idx="2">
                    <c:v>5.3460999999999981E-2</c:v>
                  </c:pt>
                </c:numCache>
              </c:numRef>
            </c:plus>
            <c:minus>
              <c:numRef>
                <c:f>('Box and whisker'!$V$10,'Box and whisker'!$AA$10,'Box and whisker'!$AB$10)</c:f>
                <c:numCache>
                  <c:formatCode>General</c:formatCode>
                  <c:ptCount val="3"/>
                  <c:pt idx="0">
                    <c:v>0.29339999999999999</c:v>
                  </c:pt>
                  <c:pt idx="1">
                    <c:v>1.8410425000000008E-2</c:v>
                  </c:pt>
                  <c:pt idx="2">
                    <c:v>5.3460999999999981E-2</c:v>
                  </c:pt>
                </c:numCache>
              </c:numRef>
            </c:minus>
          </c:errBars>
          <c:cat>
            <c:strRef>
              <c:f>('Box and whisker'!$V$1,'Box and whisker'!$AA$1:$AB$1)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whisker'!$V$11,'Box and whisker'!$AA$11:$AB$11)</c:f>
              <c:numCache>
                <c:formatCode>General</c:formatCode>
                <c:ptCount val="3"/>
                <c:pt idx="0">
                  <c:v>0.34739999999999999</c:v>
                </c:pt>
                <c:pt idx="1">
                  <c:v>0.35316949060000002</c:v>
                </c:pt>
                <c:pt idx="2">
                  <c:v>0.30544844599999998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whisker'!$V$1,'Box and whisker'!$AA$1:$AB$1)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whisker'!$V$12,'Box and whisker'!$AA$12:$AB$12)</c:f>
              <c:numCache>
                <c:formatCode>General</c:formatCode>
                <c:ptCount val="3"/>
                <c:pt idx="0">
                  <c:v>0.10860000000000003</c:v>
                </c:pt>
                <c:pt idx="1">
                  <c:v>0.10260961000000002</c:v>
                </c:pt>
                <c:pt idx="2">
                  <c:v>0.16642299999999999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whisker'!$V$14,'Box and whisker'!$AA$14:$AB$14)</c:f>
                <c:numCache>
                  <c:formatCode>General</c:formatCode>
                  <c:ptCount val="3"/>
                  <c:pt idx="0">
                    <c:v>0.76380000000000003</c:v>
                  </c:pt>
                  <c:pt idx="1">
                    <c:v>0.1153020950000001</c:v>
                  </c:pt>
                  <c:pt idx="2">
                    <c:v>9.0390000000000081E-2</c:v>
                  </c:pt>
                </c:numCache>
              </c:numRef>
            </c:plus>
            <c:minus>
              <c:numRef>
                <c:f>('Box and whisker'!$V$14,'Box and whisker'!$AA$14:$AB$14)</c:f>
                <c:numCache>
                  <c:formatCode>General</c:formatCode>
                  <c:ptCount val="3"/>
                  <c:pt idx="0">
                    <c:v>0.76380000000000003</c:v>
                  </c:pt>
                  <c:pt idx="1">
                    <c:v>0.1153020950000001</c:v>
                  </c:pt>
                  <c:pt idx="2">
                    <c:v>9.0390000000000081E-2</c:v>
                  </c:pt>
                </c:numCache>
              </c:numRef>
            </c:minus>
          </c:errBars>
          <c:cat>
            <c:strRef>
              <c:f>('Box and whisker'!$V$1,'Box and whisker'!$AA$1:$AB$1)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whisker'!$V$13,'Box and whisker'!$AA$13:$AB$13)</c:f>
              <c:numCache>
                <c:formatCode>General</c:formatCode>
                <c:ptCount val="3"/>
                <c:pt idx="0">
                  <c:v>9.2399999999999982E-2</c:v>
                </c:pt>
                <c:pt idx="1">
                  <c:v>9.8217909999999908E-2</c:v>
                </c:pt>
                <c:pt idx="2">
                  <c:v>3.5584999999999978E-2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5332608"/>
        <c:axId val="225338496"/>
      </c:barChart>
      <c:catAx>
        <c:axId val="225332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25338496"/>
        <c:crosses val="autoZero"/>
        <c:auto val="1"/>
        <c:lblAlgn val="ctr"/>
        <c:lblOffset val="100"/>
        <c:noMultiLvlLbl val="0"/>
      </c:catAx>
      <c:valAx>
        <c:axId val="2253384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fiber diameter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32608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whisker'!$W$10,'Box and whisker'!$Y$10:$Z$10)</c:f>
                <c:numCache>
                  <c:formatCode>General</c:formatCode>
                  <c:ptCount val="3"/>
                  <c:pt idx="0">
                    <c:v>0.27854999999999996</c:v>
                  </c:pt>
                  <c:pt idx="1">
                    <c:v>0.21151052000000001</c:v>
                  </c:pt>
                  <c:pt idx="2">
                    <c:v>0.19560199999999997</c:v>
                  </c:pt>
                </c:numCache>
              </c:numRef>
            </c:plus>
            <c:minus>
              <c:numRef>
                <c:f>('Box and whisker'!$W$10,'Box and whisker'!$Y$10:$Z$10)</c:f>
                <c:numCache>
                  <c:formatCode>General</c:formatCode>
                  <c:ptCount val="3"/>
                  <c:pt idx="0">
                    <c:v>0.27854999999999996</c:v>
                  </c:pt>
                  <c:pt idx="1">
                    <c:v>0.21151052000000001</c:v>
                  </c:pt>
                  <c:pt idx="2">
                    <c:v>0.19560199999999997</c:v>
                  </c:pt>
                </c:numCache>
              </c:numRef>
            </c:minus>
          </c:errBars>
          <c:cat>
            <c:strRef>
              <c:f>('Box and whisker'!$W$1,'Box and whisker'!$Y$1:$Z$1)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whisker'!$W$11,'Box and whisker'!$Y$11:$Z$11)</c:f>
              <c:numCache>
                <c:formatCode>General</c:formatCode>
                <c:ptCount val="3"/>
                <c:pt idx="0">
                  <c:v>0.27854999999999996</c:v>
                </c:pt>
                <c:pt idx="1">
                  <c:v>0.3129769007</c:v>
                </c:pt>
                <c:pt idx="2">
                  <c:v>0.25568066499999997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whisker'!$W$1,'Box and whisker'!$Y$1:$Z$1)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whisker'!$W$12,'Box and whisker'!$Y$12:$Z$12)</c:f>
              <c:numCache>
                <c:formatCode>General</c:formatCode>
                <c:ptCount val="3"/>
                <c:pt idx="0">
                  <c:v>0.17985000000000001</c:v>
                </c:pt>
                <c:pt idx="1">
                  <c:v>0.16127545500000001</c:v>
                </c:pt>
                <c:pt idx="2">
                  <c:v>0.15972025000000001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whisker'!$W$14,'Box and whisker'!$Y$14:$Z$14)</c:f>
                <c:numCache>
                  <c:formatCode>General</c:formatCode>
                  <c:ptCount val="3"/>
                  <c:pt idx="0">
                    <c:v>0.46260000000000001</c:v>
                  </c:pt>
                  <c:pt idx="1">
                    <c:v>0.24225779000000003</c:v>
                  </c:pt>
                  <c:pt idx="2">
                    <c:v>0.27292650000000007</c:v>
                  </c:pt>
                </c:numCache>
              </c:numRef>
            </c:plus>
            <c:minus>
              <c:numRef>
                <c:f>('Box and whisker'!$W$14,'Box and whisker'!$Y$14:$Z$14)</c:f>
                <c:numCache>
                  <c:formatCode>General</c:formatCode>
                  <c:ptCount val="3"/>
                  <c:pt idx="0">
                    <c:v>0.46260000000000001</c:v>
                  </c:pt>
                  <c:pt idx="1">
                    <c:v>0.24225779000000003</c:v>
                  </c:pt>
                  <c:pt idx="2">
                    <c:v>0.27292650000000007</c:v>
                  </c:pt>
                </c:numCache>
              </c:numRef>
            </c:minus>
          </c:errBars>
          <c:cat>
            <c:strRef>
              <c:f>('Box and whisker'!$W$1,'Box and whisker'!$Y$1:$Z$1)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whisker'!$W$13,'Box and whisker'!$Y$13:$Z$13)</c:f>
              <c:numCache>
                <c:formatCode>General</c:formatCode>
                <c:ptCount val="3"/>
                <c:pt idx="0">
                  <c:v>0.17520000000000008</c:v>
                </c:pt>
                <c:pt idx="1">
                  <c:v>0.174266755</c:v>
                </c:pt>
                <c:pt idx="2">
                  <c:v>0.16497824999999999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5357184"/>
        <c:axId val="225367168"/>
      </c:barChart>
      <c:catAx>
        <c:axId val="225357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5367168"/>
        <c:crosses val="autoZero"/>
        <c:auto val="1"/>
        <c:lblAlgn val="ctr"/>
        <c:lblOffset val="100"/>
        <c:noMultiLvlLbl val="0"/>
      </c:catAx>
      <c:valAx>
        <c:axId val="225367168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57184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whisker'!$V$10,'Box and whisker'!$AA$10:$AB$10,'Box and whisker'!$AD$10)</c:f>
                <c:numCache>
                  <c:formatCode>General</c:formatCode>
                  <c:ptCount val="4"/>
                  <c:pt idx="0">
                    <c:v>0.29339999999999999</c:v>
                  </c:pt>
                  <c:pt idx="1">
                    <c:v>1.8410425000000008E-2</c:v>
                  </c:pt>
                  <c:pt idx="2">
                    <c:v>5.3460999999999981E-2</c:v>
                  </c:pt>
                  <c:pt idx="3">
                    <c:v>0.1009154827</c:v>
                  </c:pt>
                </c:numCache>
              </c:numRef>
            </c:plus>
            <c:minus>
              <c:numRef>
                <c:f>('Box and whisker'!$V$10,'Box and whisker'!$AA$10:$AB$10,'Box and whisker'!$AD$10)</c:f>
                <c:numCache>
                  <c:formatCode>General</c:formatCode>
                  <c:ptCount val="4"/>
                  <c:pt idx="0">
                    <c:v>0.29339999999999999</c:v>
                  </c:pt>
                  <c:pt idx="1">
                    <c:v>1.8410425000000008E-2</c:v>
                  </c:pt>
                  <c:pt idx="2">
                    <c:v>5.3460999999999981E-2</c:v>
                  </c:pt>
                  <c:pt idx="3">
                    <c:v>0.1009154827</c:v>
                  </c:pt>
                </c:numCache>
              </c:numRef>
            </c:minus>
          </c:errBars>
          <c:cat>
            <c:strRef>
              <c:f>('Box and whisker'!$V$1,'Box and whisker'!$AA$1:$AB$1,'Box and whisker'!$AD$1)</c:f>
              <c:strCache>
                <c:ptCount val="4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  <c:pt idx="3">
                  <c:v>4th order fiber</c:v>
                </c:pt>
              </c:strCache>
            </c:strRef>
          </c:cat>
          <c:val>
            <c:numRef>
              <c:f>('Box and whisker'!$V$11,'Box and whisker'!$AA$11:$AB$11,'Box and whisker'!$AD$11)</c:f>
              <c:numCache>
                <c:formatCode>General</c:formatCode>
                <c:ptCount val="4"/>
                <c:pt idx="0">
                  <c:v>0.34739999999999999</c:v>
                </c:pt>
                <c:pt idx="1">
                  <c:v>0.35316949060000002</c:v>
                </c:pt>
                <c:pt idx="2">
                  <c:v>0.30544844599999998</c:v>
                </c:pt>
                <c:pt idx="3">
                  <c:v>0.33226228320000001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whisker'!$V$1,'Box and whisker'!$AA$1:$AB$1,'Box and whisker'!$AD$1)</c:f>
              <c:strCache>
                <c:ptCount val="4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  <c:pt idx="3">
                  <c:v>4th order fiber</c:v>
                </c:pt>
              </c:strCache>
            </c:strRef>
          </c:cat>
          <c:val>
            <c:numRef>
              <c:f>('Box and whisker'!$V$12,'Box and whisker'!$AA$12:$AB$12,'Box and whisker'!$AD$12)</c:f>
              <c:numCache>
                <c:formatCode>General</c:formatCode>
                <c:ptCount val="4"/>
                <c:pt idx="0">
                  <c:v>0.10860000000000003</c:v>
                </c:pt>
                <c:pt idx="1">
                  <c:v>0.10260961000000002</c:v>
                </c:pt>
                <c:pt idx="2">
                  <c:v>0.16642299999999999</c:v>
                </c:pt>
                <c:pt idx="3">
                  <c:v>0.11786794164999997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whisker'!$V$14,'Box and whisker'!$AA$14:$AB$14,'Box and whisker'!$AD$14)</c:f>
                <c:numCache>
                  <c:formatCode>General</c:formatCode>
                  <c:ptCount val="4"/>
                  <c:pt idx="0">
                    <c:v>0.76380000000000003</c:v>
                  </c:pt>
                  <c:pt idx="1">
                    <c:v>0.1153020950000001</c:v>
                  </c:pt>
                  <c:pt idx="2">
                    <c:v>9.0390000000000081E-2</c:v>
                  </c:pt>
                  <c:pt idx="3">
                    <c:v>6.5612334700000052E-2</c:v>
                  </c:pt>
                </c:numCache>
              </c:numRef>
            </c:plus>
            <c:minus>
              <c:numRef>
                <c:f>('Box and whisker'!$V$14,'Box and whisker'!$AA$14:$AB$14,'Box and whisker'!$AD$14)</c:f>
                <c:numCache>
                  <c:formatCode>General</c:formatCode>
                  <c:ptCount val="4"/>
                  <c:pt idx="0">
                    <c:v>0.76380000000000003</c:v>
                  </c:pt>
                  <c:pt idx="1">
                    <c:v>0.1153020950000001</c:v>
                  </c:pt>
                  <c:pt idx="2">
                    <c:v>9.0390000000000081E-2</c:v>
                  </c:pt>
                  <c:pt idx="3">
                    <c:v>6.5612334700000052E-2</c:v>
                  </c:pt>
                </c:numCache>
              </c:numRef>
            </c:minus>
          </c:errBars>
          <c:cat>
            <c:strRef>
              <c:f>('Box and whisker'!$V$1,'Box and whisker'!$AA$1:$AB$1,'Box and whisker'!$AD$1)</c:f>
              <c:strCache>
                <c:ptCount val="4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  <c:pt idx="3">
                  <c:v>4th order fiber</c:v>
                </c:pt>
              </c:strCache>
            </c:strRef>
          </c:cat>
          <c:val>
            <c:numRef>
              <c:f>('Box and whisker'!$V$13,'Box and whisker'!$AA$13:$AB$13,'Box and whisker'!$AD$13)</c:f>
              <c:numCache>
                <c:formatCode>General</c:formatCode>
                <c:ptCount val="4"/>
                <c:pt idx="0">
                  <c:v>9.2399999999999982E-2</c:v>
                </c:pt>
                <c:pt idx="1">
                  <c:v>9.8217909999999908E-2</c:v>
                </c:pt>
                <c:pt idx="2">
                  <c:v>3.5584999999999978E-2</c:v>
                </c:pt>
                <c:pt idx="3">
                  <c:v>0.12017837175000001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585600"/>
        <c:axId val="226587392"/>
      </c:barChart>
      <c:catAx>
        <c:axId val="226585600"/>
        <c:scaling>
          <c:orientation val="minMax"/>
        </c:scaling>
        <c:delete val="0"/>
        <c:axPos val="b"/>
        <c:majorTickMark val="out"/>
        <c:minorTickMark val="none"/>
        <c:tickLblPos val="nextTo"/>
        <c:crossAx val="226587392"/>
        <c:crosses val="autoZero"/>
        <c:auto val="1"/>
        <c:lblAlgn val="ctr"/>
        <c:lblOffset val="100"/>
        <c:noMultiLvlLbl val="0"/>
      </c:catAx>
      <c:valAx>
        <c:axId val="2265873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fiber diameter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58560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whisker'!$W$10,'Box and whisker'!$Y$10:$Z$10,'Box and whisker'!$AC$10)</c:f>
                <c:numCache>
                  <c:formatCode>General</c:formatCode>
                  <c:ptCount val="4"/>
                  <c:pt idx="0">
                    <c:v>0.27854999999999996</c:v>
                  </c:pt>
                  <c:pt idx="1">
                    <c:v>0.21151052000000001</c:v>
                  </c:pt>
                  <c:pt idx="2">
                    <c:v>0.19560199999999997</c:v>
                  </c:pt>
                  <c:pt idx="3">
                    <c:v>0.19053782410000003</c:v>
                  </c:pt>
                </c:numCache>
              </c:numRef>
            </c:plus>
            <c:minus>
              <c:numRef>
                <c:f>('Box and whisker'!$W$10,'Box and whisker'!$Y$10:$Z$10,'Box and whisker'!$AC$10)</c:f>
                <c:numCache>
                  <c:formatCode>General</c:formatCode>
                  <c:ptCount val="4"/>
                  <c:pt idx="0">
                    <c:v>0.27854999999999996</c:v>
                  </c:pt>
                  <c:pt idx="1">
                    <c:v>0.21151052000000001</c:v>
                  </c:pt>
                  <c:pt idx="2">
                    <c:v>0.19560199999999997</c:v>
                  </c:pt>
                  <c:pt idx="3">
                    <c:v>0.19053782410000003</c:v>
                  </c:pt>
                </c:numCache>
              </c:numRef>
            </c:minus>
          </c:errBars>
          <c:cat>
            <c:strRef>
              <c:f>('Box and whisker'!$W$1,'Box and whisker'!$Y$1:$Z$1,'Box and whisker'!$AC$1)</c:f>
              <c:strCache>
                <c:ptCount val="4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  <c:pt idx="3">
                  <c:v>4th order pore</c:v>
                </c:pt>
              </c:strCache>
            </c:strRef>
          </c:cat>
          <c:val>
            <c:numRef>
              <c:f>('Box and whisker'!$W$11,'Box and whisker'!$Y$11:$Z$11,'Box and whisker'!$AC$11)</c:f>
              <c:numCache>
                <c:formatCode>General</c:formatCode>
                <c:ptCount val="4"/>
                <c:pt idx="0">
                  <c:v>0.27854999999999996</c:v>
                </c:pt>
                <c:pt idx="1">
                  <c:v>0.3129769007</c:v>
                </c:pt>
                <c:pt idx="2">
                  <c:v>0.25568066499999997</c:v>
                </c:pt>
                <c:pt idx="3">
                  <c:v>0.28679629220000002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whisker'!$W$1,'Box and whisker'!$Y$1:$Z$1,'Box and whisker'!$AC$1)</c:f>
              <c:strCache>
                <c:ptCount val="4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  <c:pt idx="3">
                  <c:v>4th order pore</c:v>
                </c:pt>
              </c:strCache>
            </c:strRef>
          </c:cat>
          <c:val>
            <c:numRef>
              <c:f>('Box and whisker'!$W$12,'Box and whisker'!$Y$12:$Z$12,'Box and whisker'!$AC$12)</c:f>
              <c:numCache>
                <c:formatCode>General</c:formatCode>
                <c:ptCount val="4"/>
                <c:pt idx="0">
                  <c:v>0.17985000000000001</c:v>
                </c:pt>
                <c:pt idx="1">
                  <c:v>0.16127545500000001</c:v>
                </c:pt>
                <c:pt idx="2">
                  <c:v>0.15972025000000001</c:v>
                </c:pt>
                <c:pt idx="3">
                  <c:v>0.16833586734999995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whisker'!$W$14,'Box and whisker'!$Y$14:$Z$14,'Box and whisker'!$AC$14)</c:f>
                <c:numCache>
                  <c:formatCode>General</c:formatCode>
                  <c:ptCount val="4"/>
                  <c:pt idx="0">
                    <c:v>0.46260000000000001</c:v>
                  </c:pt>
                  <c:pt idx="1">
                    <c:v>0.24225779000000003</c:v>
                  </c:pt>
                  <c:pt idx="2">
                    <c:v>0.27292650000000007</c:v>
                  </c:pt>
                  <c:pt idx="3">
                    <c:v>0.3496053656</c:v>
                  </c:pt>
                </c:numCache>
              </c:numRef>
            </c:plus>
            <c:minus>
              <c:numRef>
                <c:f>('Box and whisker'!$W$14,'Box and whisker'!$Y$14:$Z$14,'Box and whisker'!$AC$14)</c:f>
                <c:numCache>
                  <c:formatCode>General</c:formatCode>
                  <c:ptCount val="4"/>
                  <c:pt idx="0">
                    <c:v>0.46260000000000001</c:v>
                  </c:pt>
                  <c:pt idx="1">
                    <c:v>0.24225779000000003</c:v>
                  </c:pt>
                  <c:pt idx="2">
                    <c:v>0.27292650000000007</c:v>
                  </c:pt>
                  <c:pt idx="3">
                    <c:v>0.3496053656</c:v>
                  </c:pt>
                </c:numCache>
              </c:numRef>
            </c:minus>
          </c:errBars>
          <c:cat>
            <c:strRef>
              <c:f>('Box and whisker'!$W$1,'Box and whisker'!$Y$1:$Z$1,'Box and whisker'!$AC$1)</c:f>
              <c:strCache>
                <c:ptCount val="4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  <c:pt idx="3">
                  <c:v>4th order pore</c:v>
                </c:pt>
              </c:strCache>
            </c:strRef>
          </c:cat>
          <c:val>
            <c:numRef>
              <c:f>('Box and whisker'!$W$13,'Box and whisker'!$Y$13:$Z$13,'Box and whisker'!$AC$13)</c:f>
              <c:numCache>
                <c:formatCode>General</c:formatCode>
                <c:ptCount val="4"/>
                <c:pt idx="0">
                  <c:v>0.17520000000000008</c:v>
                </c:pt>
                <c:pt idx="1">
                  <c:v>0.174266755</c:v>
                </c:pt>
                <c:pt idx="2">
                  <c:v>0.16497824999999999</c:v>
                </c:pt>
                <c:pt idx="3">
                  <c:v>0.14113254265000008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617984"/>
        <c:axId val="226623872"/>
      </c:barChart>
      <c:catAx>
        <c:axId val="226617984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23872"/>
        <c:crosses val="autoZero"/>
        <c:auto val="1"/>
        <c:lblAlgn val="ctr"/>
        <c:lblOffset val="100"/>
        <c:noMultiLvlLbl val="0"/>
      </c:catAx>
      <c:valAx>
        <c:axId val="226623872"/>
        <c:scaling>
          <c:orientation val="minMax"/>
          <c:min val="-0.2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17984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whisker'!$V$10,'Box and whisker'!$AF$10,'Box and whisker'!$AH$10)</c:f>
                <c:numCache>
                  <c:formatCode>General</c:formatCode>
                  <c:ptCount val="3"/>
                  <c:pt idx="0">
                    <c:v>0.29339999999999999</c:v>
                  </c:pt>
                  <c:pt idx="1">
                    <c:v>8.036891525339962E-2</c:v>
                  </c:pt>
                  <c:pt idx="2">
                    <c:v>7.4273543847799717E-2</c:v>
                  </c:pt>
                </c:numCache>
              </c:numRef>
            </c:plus>
            <c:minus>
              <c:numRef>
                <c:f>('Box and whisker'!$V$10,'Box and whisker'!$AF$10,'Box and whisker'!$AH$10)</c:f>
                <c:numCache>
                  <c:formatCode>General</c:formatCode>
                  <c:ptCount val="3"/>
                  <c:pt idx="0">
                    <c:v>0.29339999999999999</c:v>
                  </c:pt>
                  <c:pt idx="1">
                    <c:v>8.036891525339962E-2</c:v>
                  </c:pt>
                  <c:pt idx="2">
                    <c:v>7.4273543847799717E-2</c:v>
                  </c:pt>
                </c:numCache>
              </c:numRef>
            </c:minus>
          </c:errBars>
          <c:cat>
            <c:strRef>
              <c:f>('Box and whisker'!$V$1,'Box and whisker'!$AF$1,'Box and whisker'!$AH$1)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whisker'!$V$11,'Box and whisker'!$AF$11,'Box and whisker'!$AH$11)</c:f>
              <c:numCache>
                <c:formatCode>General</c:formatCode>
                <c:ptCount val="3"/>
                <c:pt idx="0">
                  <c:v>0.34739999999999999</c:v>
                </c:pt>
                <c:pt idx="1">
                  <c:v>0.33736951842749979</c:v>
                </c:pt>
                <c:pt idx="2">
                  <c:v>0.33321119451573838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whisker'!$V$1,'Box and whisker'!$AF$1,'Box and whisker'!$AH$1)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whisker'!$V$12,'Box and whisker'!$AF$12,'Box and whisker'!$AH$12)</c:f>
              <c:numCache>
                <c:formatCode>General</c:formatCode>
                <c:ptCount val="3"/>
                <c:pt idx="0">
                  <c:v>0.10860000000000003</c:v>
                </c:pt>
                <c:pt idx="1">
                  <c:v>0.13885963616315056</c:v>
                </c:pt>
                <c:pt idx="2">
                  <c:v>0.1449315500433993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whisker'!$V$14,'Box and whisker'!$AF$14,'Box and whisker'!$AH$14)</c:f>
                <c:numCache>
                  <c:formatCode>General</c:formatCode>
                  <c:ptCount val="3"/>
                  <c:pt idx="0">
                    <c:v>0.76380000000000003</c:v>
                  </c:pt>
                  <c:pt idx="1">
                    <c:v>5.4246700226300182E-2</c:v>
                  </c:pt>
                  <c:pt idx="2">
                    <c:v>0.10694041582199998</c:v>
                  </c:pt>
                </c:numCache>
              </c:numRef>
            </c:plus>
            <c:minus>
              <c:numRef>
                <c:f>('Box and whisker'!$V$14,'Box and whisker'!$AF$14,'Box and whisker'!$AH$14)</c:f>
                <c:numCache>
                  <c:formatCode>General</c:formatCode>
                  <c:ptCount val="3"/>
                  <c:pt idx="0">
                    <c:v>0.76380000000000003</c:v>
                  </c:pt>
                  <c:pt idx="1">
                    <c:v>5.4246700226300182E-2</c:v>
                  </c:pt>
                  <c:pt idx="2">
                    <c:v>0.10694041582199998</c:v>
                  </c:pt>
                </c:numCache>
              </c:numRef>
            </c:minus>
          </c:errBars>
          <c:cat>
            <c:strRef>
              <c:f>('Box and whisker'!$V$1,'Box and whisker'!$AF$1,'Box and whisker'!$AH$1)</c:f>
              <c:strCache>
                <c:ptCount val="3"/>
                <c:pt idx="0">
                  <c:v>Mean fiber</c:v>
                </c:pt>
                <c:pt idx="1">
                  <c:v>Linear fiber</c:v>
                </c:pt>
                <c:pt idx="2">
                  <c:v>Quadratic fiber</c:v>
                </c:pt>
              </c:strCache>
            </c:strRef>
          </c:cat>
          <c:val>
            <c:numRef>
              <c:f>('Box and whisker'!$V$13,'Box and whisker'!$AF$13,'Box and whisker'!$AH$13)</c:f>
              <c:numCache>
                <c:formatCode>General</c:formatCode>
                <c:ptCount val="3"/>
                <c:pt idx="0">
                  <c:v>9.2399999999999982E-2</c:v>
                </c:pt>
                <c:pt idx="1">
                  <c:v>6.1476972626549664E-2</c:v>
                </c:pt>
                <c:pt idx="2">
                  <c:v>5.4021172909399839E-2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662656"/>
        <c:axId val="226668544"/>
      </c:barChart>
      <c:catAx>
        <c:axId val="22666265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668544"/>
        <c:crosses val="autoZero"/>
        <c:auto val="1"/>
        <c:lblAlgn val="ctr"/>
        <c:lblOffset val="100"/>
        <c:noMultiLvlLbl val="0"/>
      </c:catAx>
      <c:valAx>
        <c:axId val="226668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fiber diameter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662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whisker'!$W$10,'Box and whisker'!$AE$10,'Box and whisker'!$AG$10)</c:f>
                <c:numCache>
                  <c:formatCode>General</c:formatCode>
                  <c:ptCount val="3"/>
                  <c:pt idx="0">
                    <c:v>0.27854999999999996</c:v>
                  </c:pt>
                  <c:pt idx="1">
                    <c:v>0.17631410316800006</c:v>
                  </c:pt>
                  <c:pt idx="2">
                    <c:v>0.18330604377149967</c:v>
                  </c:pt>
                </c:numCache>
              </c:numRef>
            </c:plus>
            <c:minus>
              <c:numRef>
                <c:f>('Box and whisker'!$W$10,'Box and whisker'!$AE$10,'Box and whisker'!$AG$10)</c:f>
                <c:numCache>
                  <c:formatCode>General</c:formatCode>
                  <c:ptCount val="3"/>
                  <c:pt idx="0">
                    <c:v>0.27854999999999996</c:v>
                  </c:pt>
                  <c:pt idx="1">
                    <c:v>0.17631410316800006</c:v>
                  </c:pt>
                  <c:pt idx="2">
                    <c:v>0.18330604377149967</c:v>
                  </c:pt>
                </c:numCache>
              </c:numRef>
            </c:minus>
          </c:errBars>
          <c:cat>
            <c:strRef>
              <c:f>('Box and whisker'!$W$1,'Box and whisker'!$AE$1,'Box and whisker'!$AG$1)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whisker'!$W$11,'Box and whisker'!$AE$11,'Box and whisker'!$AG$11)</c:f>
              <c:numCache>
                <c:formatCode>General</c:formatCode>
                <c:ptCount val="3"/>
                <c:pt idx="0">
                  <c:v>0.27854999999999996</c:v>
                </c:pt>
                <c:pt idx="1">
                  <c:v>0.29193904382545166</c:v>
                </c:pt>
                <c:pt idx="2">
                  <c:v>0.29686763264869542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whisker'!$W$1,'Box and whisker'!$AE$1,'Box and whisker'!$AG$1)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whisker'!$W$12,'Box and whisker'!$AE$12,'Box and whisker'!$AG$12)</c:f>
              <c:numCache>
                <c:formatCode>General</c:formatCode>
                <c:ptCount val="3"/>
                <c:pt idx="0">
                  <c:v>0.17985000000000001</c:v>
                </c:pt>
                <c:pt idx="1">
                  <c:v>0.13708146902974994</c:v>
                </c:pt>
                <c:pt idx="2">
                  <c:v>0.14511759694099929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whisker'!$W$14,'Box and whisker'!$AE$14,'Box and whisker'!$AG$14)</c:f>
                <c:numCache>
                  <c:formatCode>General</c:formatCode>
                  <c:ptCount val="3"/>
                  <c:pt idx="0">
                    <c:v>0.46260000000000001</c:v>
                  </c:pt>
                  <c:pt idx="1">
                    <c:v>0.20196050316799996</c:v>
                  </c:pt>
                  <c:pt idx="2">
                    <c:v>0.28073046173350025</c:v>
                  </c:pt>
                </c:numCache>
              </c:numRef>
            </c:plus>
            <c:minus>
              <c:numRef>
                <c:f>('Box and whisker'!$W$14,'Box and whisker'!$AE$14,'Box and whisker'!$AG$14)</c:f>
                <c:numCache>
                  <c:formatCode>General</c:formatCode>
                  <c:ptCount val="3"/>
                  <c:pt idx="0">
                    <c:v>0.46260000000000001</c:v>
                  </c:pt>
                  <c:pt idx="1">
                    <c:v>0.20196050316799996</c:v>
                  </c:pt>
                  <c:pt idx="2">
                    <c:v>0.28073046173350025</c:v>
                  </c:pt>
                </c:numCache>
              </c:numRef>
            </c:minus>
          </c:errBars>
          <c:cat>
            <c:strRef>
              <c:f>('Box and whisker'!$W$1,'Box and whisker'!$AE$1,'Box and whisker'!$AG$1)</c:f>
              <c:strCache>
                <c:ptCount val="3"/>
                <c:pt idx="0">
                  <c:v>Mean pore</c:v>
                </c:pt>
                <c:pt idx="1">
                  <c:v>Linear pore</c:v>
                </c:pt>
                <c:pt idx="2">
                  <c:v>Quadratic pore</c:v>
                </c:pt>
              </c:strCache>
            </c:strRef>
          </c:cat>
          <c:val>
            <c:numRef>
              <c:f>('Box and whisker'!$W$13,'Box and whisker'!$AE$13,'Box and whisker'!$AG$13)</c:f>
              <c:numCache>
                <c:formatCode>General</c:formatCode>
                <c:ptCount val="3"/>
                <c:pt idx="0">
                  <c:v>0.17520000000000008</c:v>
                </c:pt>
                <c:pt idx="1">
                  <c:v>0.19366133142874986</c:v>
                </c:pt>
                <c:pt idx="2">
                  <c:v>0.17766040893350082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707328"/>
        <c:axId val="226708864"/>
      </c:barChart>
      <c:catAx>
        <c:axId val="226707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6708864"/>
        <c:crosses val="autoZero"/>
        <c:auto val="1"/>
        <c:lblAlgn val="ctr"/>
        <c:lblOffset val="100"/>
        <c:noMultiLvlLbl val="0"/>
      </c:catAx>
      <c:valAx>
        <c:axId val="226708864"/>
        <c:scaling>
          <c:orientation val="minMax"/>
          <c:min val="-0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pore size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707328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errBars>
            <c:errBarType val="minus"/>
            <c:errValType val="cust"/>
            <c:noEndCap val="0"/>
            <c:plus>
              <c:numRef>
                <c:f>('Box and whisker'!$X$10,'Box and whisker'!$AI$10:$AJ$10)</c:f>
                <c:numCache>
                  <c:formatCode>General</c:formatCode>
                  <c:ptCount val="3"/>
                  <c:pt idx="0">
                    <c:v>0.65099999999999991</c:v>
                  </c:pt>
                  <c:pt idx="1">
                    <c:v>0.38883104100000004</c:v>
                  </c:pt>
                  <c:pt idx="2">
                    <c:v>0.38799164399999997</c:v>
                  </c:pt>
                </c:numCache>
              </c:numRef>
            </c:plus>
            <c:minus>
              <c:numRef>
                <c:f>('Box and whisker'!$X$10,'Box and whisker'!$AI$10:$AJ$10)</c:f>
                <c:numCache>
                  <c:formatCode>General</c:formatCode>
                  <c:ptCount val="3"/>
                  <c:pt idx="0">
                    <c:v>0.65099999999999991</c:v>
                  </c:pt>
                  <c:pt idx="1">
                    <c:v>0.38883104100000004</c:v>
                  </c:pt>
                  <c:pt idx="2">
                    <c:v>0.38799164399999997</c:v>
                  </c:pt>
                </c:numCache>
              </c:numRef>
            </c:minus>
          </c:errBars>
          <c:cat>
            <c:strRef>
              <c:f>('Box and whisker'!$X$1,'Box and whisker'!$AI$1,'Box and whisker'!$AJ$1)</c:f>
              <c:strCache>
                <c:ptCount val="3"/>
                <c:pt idx="0">
                  <c:v>Mean spacing</c:v>
                </c:pt>
                <c:pt idx="1">
                  <c:v>Linear sum</c:v>
                </c:pt>
                <c:pt idx="2">
                  <c:v>Quadratic sum</c:v>
                </c:pt>
              </c:strCache>
            </c:strRef>
          </c:cat>
          <c:val>
            <c:numRef>
              <c:f>('Box and whisker'!$X$11,'Box and whisker'!$AI$11,'Box and whisker'!$AJ$11)</c:f>
              <c:numCache>
                <c:formatCode>General</c:formatCode>
                <c:ptCount val="3"/>
                <c:pt idx="0">
                  <c:v>0.76259999999999994</c:v>
                </c:pt>
                <c:pt idx="1">
                  <c:v>0.76145658500000002</c:v>
                </c:pt>
                <c:pt idx="2">
                  <c:v>0.76049088399999998</c:v>
                </c:pt>
              </c:numCache>
            </c:numRef>
          </c:val>
        </c:ser>
        <c:ser>
          <c:idx val="1"/>
          <c:order val="1"/>
          <c:spPr>
            <a:noFill/>
            <a:ln w="31750">
              <a:solidFill>
                <a:schemeClr val="tx1"/>
              </a:solidFill>
            </a:ln>
          </c:spPr>
          <c:invertIfNegative val="0"/>
          <c:cat>
            <c:strRef>
              <c:f>('Box and whisker'!$X$1,'Box and whisker'!$AI$1,'Box and whisker'!$AJ$1)</c:f>
              <c:strCache>
                <c:ptCount val="3"/>
                <c:pt idx="0">
                  <c:v>Mean spacing</c:v>
                </c:pt>
                <c:pt idx="1">
                  <c:v>Linear sum</c:v>
                </c:pt>
                <c:pt idx="2">
                  <c:v>Quadratic sum</c:v>
                </c:pt>
              </c:strCache>
            </c:strRef>
          </c:cat>
          <c:val>
            <c:numRef>
              <c:f>('Box and whisker'!$X$12,'Box and whisker'!$AI$12,'Box and whisker'!$AJ$12)</c:f>
              <c:numCache>
                <c:formatCode>General</c:formatCode>
                <c:ptCount val="3"/>
                <c:pt idx="0">
                  <c:v>0.17880000000000007</c:v>
                </c:pt>
                <c:pt idx="1">
                  <c:v>0.18475315849999996</c:v>
                </c:pt>
                <c:pt idx="2">
                  <c:v>0.18362630400000002</c:v>
                </c:pt>
              </c:numCache>
            </c:numRef>
          </c:val>
        </c:ser>
        <c:ser>
          <c:idx val="2"/>
          <c:order val="2"/>
          <c:spPr>
            <a:noFill/>
            <a:ln w="31750">
              <a:solidFill>
                <a:schemeClr val="tx1"/>
              </a:solidFill>
            </a:ln>
          </c:spPr>
          <c:invertIfNegative val="0"/>
          <c:errBars>
            <c:errBarType val="plus"/>
            <c:errValType val="cust"/>
            <c:noEndCap val="0"/>
            <c:plus>
              <c:numRef>
                <c:f>('Box and whisker'!$X$14,'Box and whisker'!$AI$14,'Box and whisker'!$AJ$14)</c:f>
                <c:numCache>
                  <c:formatCode>General</c:formatCode>
                  <c:ptCount val="3"/>
                  <c:pt idx="0">
                    <c:v>0.43499999999999983</c:v>
                  </c:pt>
                  <c:pt idx="1">
                    <c:v>6.7596152999999992E-2</c:v>
                  </c:pt>
                  <c:pt idx="2">
                    <c:v>5.5270729999999935E-2</c:v>
                  </c:pt>
                </c:numCache>
              </c:numRef>
            </c:plus>
            <c:minus>
              <c:numRef>
                <c:f>('Box and whisker'!$X$14,'Box and whisker'!$AI$14:$AJ$14)</c:f>
                <c:numCache>
                  <c:formatCode>General</c:formatCode>
                  <c:ptCount val="3"/>
                  <c:pt idx="0">
                    <c:v>0.43499999999999983</c:v>
                  </c:pt>
                  <c:pt idx="1">
                    <c:v>6.7596152999999992E-2</c:v>
                  </c:pt>
                  <c:pt idx="2">
                    <c:v>5.5270729999999935E-2</c:v>
                  </c:pt>
                </c:numCache>
              </c:numRef>
            </c:minus>
          </c:errBars>
          <c:cat>
            <c:strRef>
              <c:f>('Box and whisker'!$X$1,'Box and whisker'!$AI$1,'Box and whisker'!$AJ$1)</c:f>
              <c:strCache>
                <c:ptCount val="3"/>
                <c:pt idx="0">
                  <c:v>Mean spacing</c:v>
                </c:pt>
                <c:pt idx="1">
                  <c:v>Linear sum</c:v>
                </c:pt>
                <c:pt idx="2">
                  <c:v>Quadratic sum</c:v>
                </c:pt>
              </c:strCache>
            </c:strRef>
          </c:cat>
          <c:val>
            <c:numRef>
              <c:f>('Box and whisker'!$X$13,'Box and whisker'!$AI$13,'Box and whisker'!$AJ$13)</c:f>
              <c:numCache>
                <c:formatCode>General</c:formatCode>
                <c:ptCount val="3"/>
                <c:pt idx="0">
                  <c:v>0.17880000000000007</c:v>
                </c:pt>
                <c:pt idx="1">
                  <c:v>0.17992689550000007</c:v>
                </c:pt>
                <c:pt idx="2">
                  <c:v>0.18686568900000011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7227136"/>
        <c:axId val="227228672"/>
      </c:barChart>
      <c:catAx>
        <c:axId val="227227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7228672"/>
        <c:crosses val="autoZero"/>
        <c:auto val="1"/>
        <c:lblAlgn val="ctr"/>
        <c:lblOffset val="100"/>
        <c:noMultiLvlLbl val="0"/>
      </c:catAx>
      <c:valAx>
        <c:axId val="227228672"/>
        <c:scaling>
          <c:orientation val="minMax"/>
          <c:min val="-0.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en-US" b="0"/>
                  <a:t>Predicted spacing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27136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66" Type="http://schemas.openxmlformats.org/officeDocument/2006/relationships/chart" Target="../charts/chart66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61" Type="http://schemas.openxmlformats.org/officeDocument/2006/relationships/chart" Target="../charts/chart61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13" Type="http://schemas.openxmlformats.org/officeDocument/2006/relationships/chart" Target="../charts/chart85.xml"/><Relationship Id="rId18" Type="http://schemas.openxmlformats.org/officeDocument/2006/relationships/chart" Target="../charts/chart90.xml"/><Relationship Id="rId26" Type="http://schemas.openxmlformats.org/officeDocument/2006/relationships/chart" Target="../charts/chart98.xml"/><Relationship Id="rId3" Type="http://schemas.openxmlformats.org/officeDocument/2006/relationships/chart" Target="../charts/chart75.xml"/><Relationship Id="rId21" Type="http://schemas.openxmlformats.org/officeDocument/2006/relationships/chart" Target="../charts/chart93.xml"/><Relationship Id="rId34" Type="http://schemas.openxmlformats.org/officeDocument/2006/relationships/chart" Target="../charts/chart106.xml"/><Relationship Id="rId7" Type="http://schemas.openxmlformats.org/officeDocument/2006/relationships/chart" Target="../charts/chart79.xml"/><Relationship Id="rId12" Type="http://schemas.openxmlformats.org/officeDocument/2006/relationships/chart" Target="../charts/chart84.xml"/><Relationship Id="rId17" Type="http://schemas.openxmlformats.org/officeDocument/2006/relationships/chart" Target="../charts/chart89.xml"/><Relationship Id="rId25" Type="http://schemas.openxmlformats.org/officeDocument/2006/relationships/chart" Target="../charts/chart97.xml"/><Relationship Id="rId33" Type="http://schemas.openxmlformats.org/officeDocument/2006/relationships/chart" Target="../charts/chart105.xml"/><Relationship Id="rId2" Type="http://schemas.openxmlformats.org/officeDocument/2006/relationships/chart" Target="../charts/chart74.xml"/><Relationship Id="rId16" Type="http://schemas.openxmlformats.org/officeDocument/2006/relationships/chart" Target="../charts/chart88.xml"/><Relationship Id="rId20" Type="http://schemas.openxmlformats.org/officeDocument/2006/relationships/chart" Target="../charts/chart92.xml"/><Relationship Id="rId29" Type="http://schemas.openxmlformats.org/officeDocument/2006/relationships/chart" Target="../charts/chart101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11" Type="http://schemas.openxmlformats.org/officeDocument/2006/relationships/chart" Target="../charts/chart83.xml"/><Relationship Id="rId24" Type="http://schemas.openxmlformats.org/officeDocument/2006/relationships/chart" Target="../charts/chart96.xml"/><Relationship Id="rId32" Type="http://schemas.openxmlformats.org/officeDocument/2006/relationships/chart" Target="../charts/chart104.xml"/><Relationship Id="rId5" Type="http://schemas.openxmlformats.org/officeDocument/2006/relationships/chart" Target="../charts/chart77.xml"/><Relationship Id="rId15" Type="http://schemas.openxmlformats.org/officeDocument/2006/relationships/chart" Target="../charts/chart87.xml"/><Relationship Id="rId23" Type="http://schemas.openxmlformats.org/officeDocument/2006/relationships/chart" Target="../charts/chart95.xml"/><Relationship Id="rId28" Type="http://schemas.openxmlformats.org/officeDocument/2006/relationships/chart" Target="../charts/chart100.xml"/><Relationship Id="rId36" Type="http://schemas.openxmlformats.org/officeDocument/2006/relationships/chart" Target="../charts/chart108.xml"/><Relationship Id="rId10" Type="http://schemas.openxmlformats.org/officeDocument/2006/relationships/chart" Target="../charts/chart82.xml"/><Relationship Id="rId19" Type="http://schemas.openxmlformats.org/officeDocument/2006/relationships/chart" Target="../charts/chart91.xml"/><Relationship Id="rId31" Type="http://schemas.openxmlformats.org/officeDocument/2006/relationships/chart" Target="../charts/chart103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Relationship Id="rId14" Type="http://schemas.openxmlformats.org/officeDocument/2006/relationships/chart" Target="../charts/chart86.xml"/><Relationship Id="rId22" Type="http://schemas.openxmlformats.org/officeDocument/2006/relationships/chart" Target="../charts/chart94.xml"/><Relationship Id="rId27" Type="http://schemas.openxmlformats.org/officeDocument/2006/relationships/chart" Target="../charts/chart99.xml"/><Relationship Id="rId30" Type="http://schemas.openxmlformats.org/officeDocument/2006/relationships/chart" Target="../charts/chart102.xml"/><Relationship Id="rId35" Type="http://schemas.openxmlformats.org/officeDocument/2006/relationships/chart" Target="../charts/chart10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7" Type="http://schemas.openxmlformats.org/officeDocument/2006/relationships/chart" Target="../charts/chart115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6.xml"/><Relationship Id="rId3" Type="http://schemas.openxmlformats.org/officeDocument/2006/relationships/chart" Target="../charts/chart121.xml"/><Relationship Id="rId7" Type="http://schemas.openxmlformats.org/officeDocument/2006/relationships/chart" Target="../charts/chart125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6" Type="http://schemas.openxmlformats.org/officeDocument/2006/relationships/chart" Target="../charts/chart124.xml"/><Relationship Id="rId5" Type="http://schemas.openxmlformats.org/officeDocument/2006/relationships/chart" Target="../charts/chart123.xml"/><Relationship Id="rId4" Type="http://schemas.openxmlformats.org/officeDocument/2006/relationships/chart" Target="../charts/chart122.xml"/><Relationship Id="rId9" Type="http://schemas.openxmlformats.org/officeDocument/2006/relationships/chart" Target="../charts/chart1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0.xml"/><Relationship Id="rId7" Type="http://schemas.openxmlformats.org/officeDocument/2006/relationships/chart" Target="../charts/chart134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4" Type="http://schemas.openxmlformats.org/officeDocument/2006/relationships/chart" Target="../charts/chart1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598715</xdr:colOff>
      <xdr:row>495</xdr:row>
      <xdr:rowOff>63953</xdr:rowOff>
    </xdr:from>
    <xdr:to>
      <xdr:col>52</xdr:col>
      <xdr:colOff>272143</xdr:colOff>
      <xdr:row>509</xdr:row>
      <xdr:rowOff>140153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421822</xdr:colOff>
      <xdr:row>495</xdr:row>
      <xdr:rowOff>95251</xdr:rowOff>
    </xdr:from>
    <xdr:to>
      <xdr:col>60</xdr:col>
      <xdr:colOff>95251</xdr:colOff>
      <xdr:row>509</xdr:row>
      <xdr:rowOff>171451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539</xdr:row>
      <xdr:rowOff>0</xdr:rowOff>
    </xdr:from>
    <xdr:to>
      <xdr:col>52</xdr:col>
      <xdr:colOff>285749</xdr:colOff>
      <xdr:row>553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435428</xdr:colOff>
      <xdr:row>539</xdr:row>
      <xdr:rowOff>31298</xdr:rowOff>
    </xdr:from>
    <xdr:to>
      <xdr:col>60</xdr:col>
      <xdr:colOff>108857</xdr:colOff>
      <xdr:row>553</xdr:row>
      <xdr:rowOff>107498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333375</xdr:colOff>
      <xdr:row>577</xdr:row>
      <xdr:rowOff>79375</xdr:rowOff>
    </xdr:from>
    <xdr:to>
      <xdr:col>52</xdr:col>
      <xdr:colOff>15874</xdr:colOff>
      <xdr:row>591</xdr:row>
      <xdr:rowOff>155575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165553</xdr:colOff>
      <xdr:row>577</xdr:row>
      <xdr:rowOff>110673</xdr:rowOff>
    </xdr:from>
    <xdr:to>
      <xdr:col>59</xdr:col>
      <xdr:colOff>442232</xdr:colOff>
      <xdr:row>591</xdr:row>
      <xdr:rowOff>186873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0</xdr:colOff>
      <xdr:row>621</xdr:row>
      <xdr:rowOff>0</xdr:rowOff>
    </xdr:from>
    <xdr:to>
      <xdr:col>52</xdr:col>
      <xdr:colOff>285749</xdr:colOff>
      <xdr:row>635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435428</xdr:colOff>
      <xdr:row>621</xdr:row>
      <xdr:rowOff>31298</xdr:rowOff>
    </xdr:from>
    <xdr:to>
      <xdr:col>60</xdr:col>
      <xdr:colOff>108857</xdr:colOff>
      <xdr:row>635</xdr:row>
      <xdr:rowOff>107498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660</xdr:row>
      <xdr:rowOff>0</xdr:rowOff>
    </xdr:from>
    <xdr:to>
      <xdr:col>52</xdr:col>
      <xdr:colOff>285749</xdr:colOff>
      <xdr:row>674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52</xdr:col>
      <xdr:colOff>435428</xdr:colOff>
      <xdr:row>660</xdr:row>
      <xdr:rowOff>31298</xdr:rowOff>
    </xdr:from>
    <xdr:to>
      <xdr:col>60</xdr:col>
      <xdr:colOff>108857</xdr:colOff>
      <xdr:row>674</xdr:row>
      <xdr:rowOff>107498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701</xdr:row>
      <xdr:rowOff>0</xdr:rowOff>
    </xdr:from>
    <xdr:to>
      <xdr:col>52</xdr:col>
      <xdr:colOff>285749</xdr:colOff>
      <xdr:row>715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435428</xdr:colOff>
      <xdr:row>701</xdr:row>
      <xdr:rowOff>31298</xdr:rowOff>
    </xdr:from>
    <xdr:to>
      <xdr:col>60</xdr:col>
      <xdr:colOff>108857</xdr:colOff>
      <xdr:row>715</xdr:row>
      <xdr:rowOff>107498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44</xdr:col>
      <xdr:colOff>317500</xdr:colOff>
      <xdr:row>741</xdr:row>
      <xdr:rowOff>0</xdr:rowOff>
    </xdr:from>
    <xdr:to>
      <xdr:col>51</xdr:col>
      <xdr:colOff>603249</xdr:colOff>
      <xdr:row>755</xdr:row>
      <xdr:rowOff>76200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149678</xdr:colOff>
      <xdr:row>741</xdr:row>
      <xdr:rowOff>31298</xdr:rowOff>
    </xdr:from>
    <xdr:to>
      <xdr:col>59</xdr:col>
      <xdr:colOff>426357</xdr:colOff>
      <xdr:row>755</xdr:row>
      <xdr:rowOff>107498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44</xdr:col>
      <xdr:colOff>222250</xdr:colOff>
      <xdr:row>781</xdr:row>
      <xdr:rowOff>31750</xdr:rowOff>
    </xdr:from>
    <xdr:to>
      <xdr:col>51</xdr:col>
      <xdr:colOff>507999</xdr:colOff>
      <xdr:row>795</xdr:row>
      <xdr:rowOff>107950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52</xdr:col>
      <xdr:colOff>54428</xdr:colOff>
      <xdr:row>781</xdr:row>
      <xdr:rowOff>63048</xdr:rowOff>
    </xdr:from>
    <xdr:to>
      <xdr:col>59</xdr:col>
      <xdr:colOff>331107</xdr:colOff>
      <xdr:row>795</xdr:row>
      <xdr:rowOff>139248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44</xdr:col>
      <xdr:colOff>206375</xdr:colOff>
      <xdr:row>822</xdr:row>
      <xdr:rowOff>95250</xdr:rowOff>
    </xdr:from>
    <xdr:to>
      <xdr:col>51</xdr:col>
      <xdr:colOff>492124</xdr:colOff>
      <xdr:row>836</xdr:row>
      <xdr:rowOff>171450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52</xdr:col>
      <xdr:colOff>38553</xdr:colOff>
      <xdr:row>822</xdr:row>
      <xdr:rowOff>126548</xdr:rowOff>
    </xdr:from>
    <xdr:to>
      <xdr:col>59</xdr:col>
      <xdr:colOff>315232</xdr:colOff>
      <xdr:row>837</xdr:row>
      <xdr:rowOff>12248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0</xdr:colOff>
      <xdr:row>866</xdr:row>
      <xdr:rowOff>0</xdr:rowOff>
    </xdr:from>
    <xdr:to>
      <xdr:col>52</xdr:col>
      <xdr:colOff>285749</xdr:colOff>
      <xdr:row>880</xdr:row>
      <xdr:rowOff>76200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52</xdr:col>
      <xdr:colOff>435428</xdr:colOff>
      <xdr:row>866</xdr:row>
      <xdr:rowOff>31298</xdr:rowOff>
    </xdr:from>
    <xdr:to>
      <xdr:col>60</xdr:col>
      <xdr:colOff>108857</xdr:colOff>
      <xdr:row>880</xdr:row>
      <xdr:rowOff>107498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44</xdr:col>
      <xdr:colOff>222250</xdr:colOff>
      <xdr:row>904</xdr:row>
      <xdr:rowOff>15875</xdr:rowOff>
    </xdr:from>
    <xdr:to>
      <xdr:col>51</xdr:col>
      <xdr:colOff>507999</xdr:colOff>
      <xdr:row>918</xdr:row>
      <xdr:rowOff>92075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52</xdr:col>
      <xdr:colOff>54428</xdr:colOff>
      <xdr:row>904</xdr:row>
      <xdr:rowOff>47173</xdr:rowOff>
    </xdr:from>
    <xdr:to>
      <xdr:col>59</xdr:col>
      <xdr:colOff>331107</xdr:colOff>
      <xdr:row>918</xdr:row>
      <xdr:rowOff>123373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44</xdr:col>
      <xdr:colOff>190500</xdr:colOff>
      <xdr:row>945</xdr:row>
      <xdr:rowOff>158750</xdr:rowOff>
    </xdr:from>
    <xdr:to>
      <xdr:col>51</xdr:col>
      <xdr:colOff>476249</xdr:colOff>
      <xdr:row>960</xdr:row>
      <xdr:rowOff>44450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52</xdr:col>
      <xdr:colOff>22678</xdr:colOff>
      <xdr:row>945</xdr:row>
      <xdr:rowOff>190048</xdr:rowOff>
    </xdr:from>
    <xdr:to>
      <xdr:col>59</xdr:col>
      <xdr:colOff>299357</xdr:colOff>
      <xdr:row>960</xdr:row>
      <xdr:rowOff>75748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45</xdr:col>
      <xdr:colOff>0</xdr:colOff>
      <xdr:row>990</xdr:row>
      <xdr:rowOff>0</xdr:rowOff>
    </xdr:from>
    <xdr:to>
      <xdr:col>52</xdr:col>
      <xdr:colOff>285749</xdr:colOff>
      <xdr:row>1004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435428</xdr:colOff>
      <xdr:row>990</xdr:row>
      <xdr:rowOff>31298</xdr:rowOff>
    </xdr:from>
    <xdr:to>
      <xdr:col>60</xdr:col>
      <xdr:colOff>108857</xdr:colOff>
      <xdr:row>1004</xdr:row>
      <xdr:rowOff>107498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45</xdr:col>
      <xdr:colOff>0</xdr:colOff>
      <xdr:row>1031</xdr:row>
      <xdr:rowOff>0</xdr:rowOff>
    </xdr:from>
    <xdr:to>
      <xdr:col>52</xdr:col>
      <xdr:colOff>285749</xdr:colOff>
      <xdr:row>1045</xdr:row>
      <xdr:rowOff>76200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52</xdr:col>
      <xdr:colOff>435428</xdr:colOff>
      <xdr:row>1031</xdr:row>
      <xdr:rowOff>31298</xdr:rowOff>
    </xdr:from>
    <xdr:to>
      <xdr:col>60</xdr:col>
      <xdr:colOff>108857</xdr:colOff>
      <xdr:row>1045</xdr:row>
      <xdr:rowOff>107498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45</xdr:col>
      <xdr:colOff>0</xdr:colOff>
      <xdr:row>1072</xdr:row>
      <xdr:rowOff>0</xdr:rowOff>
    </xdr:from>
    <xdr:to>
      <xdr:col>52</xdr:col>
      <xdr:colOff>285749</xdr:colOff>
      <xdr:row>1086</xdr:row>
      <xdr:rowOff>76200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52</xdr:col>
      <xdr:colOff>435428</xdr:colOff>
      <xdr:row>1072</xdr:row>
      <xdr:rowOff>31298</xdr:rowOff>
    </xdr:from>
    <xdr:to>
      <xdr:col>60</xdr:col>
      <xdr:colOff>108857</xdr:colOff>
      <xdr:row>1086</xdr:row>
      <xdr:rowOff>107498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45</xdr:col>
      <xdr:colOff>0</xdr:colOff>
      <xdr:row>1113</xdr:row>
      <xdr:rowOff>0</xdr:rowOff>
    </xdr:from>
    <xdr:to>
      <xdr:col>52</xdr:col>
      <xdr:colOff>285749</xdr:colOff>
      <xdr:row>1127</xdr:row>
      <xdr:rowOff>76200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52</xdr:col>
      <xdr:colOff>435428</xdr:colOff>
      <xdr:row>1113</xdr:row>
      <xdr:rowOff>31298</xdr:rowOff>
    </xdr:from>
    <xdr:to>
      <xdr:col>60</xdr:col>
      <xdr:colOff>108857</xdr:colOff>
      <xdr:row>1127</xdr:row>
      <xdr:rowOff>107498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1154</xdr:row>
      <xdr:rowOff>0</xdr:rowOff>
    </xdr:from>
    <xdr:to>
      <xdr:col>52</xdr:col>
      <xdr:colOff>285749</xdr:colOff>
      <xdr:row>1168</xdr:row>
      <xdr:rowOff>76200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52</xdr:col>
      <xdr:colOff>435428</xdr:colOff>
      <xdr:row>1154</xdr:row>
      <xdr:rowOff>31298</xdr:rowOff>
    </xdr:from>
    <xdr:to>
      <xdr:col>60</xdr:col>
      <xdr:colOff>108857</xdr:colOff>
      <xdr:row>1168</xdr:row>
      <xdr:rowOff>107498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45</xdr:col>
      <xdr:colOff>0</xdr:colOff>
      <xdr:row>1195</xdr:row>
      <xdr:rowOff>0</xdr:rowOff>
    </xdr:from>
    <xdr:to>
      <xdr:col>52</xdr:col>
      <xdr:colOff>285749</xdr:colOff>
      <xdr:row>1209</xdr:row>
      <xdr:rowOff>76200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52</xdr:col>
      <xdr:colOff>435428</xdr:colOff>
      <xdr:row>1195</xdr:row>
      <xdr:rowOff>31298</xdr:rowOff>
    </xdr:from>
    <xdr:to>
      <xdr:col>60</xdr:col>
      <xdr:colOff>108857</xdr:colOff>
      <xdr:row>1209</xdr:row>
      <xdr:rowOff>107498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45</xdr:col>
      <xdr:colOff>0</xdr:colOff>
      <xdr:row>1234</xdr:row>
      <xdr:rowOff>0</xdr:rowOff>
    </xdr:from>
    <xdr:to>
      <xdr:col>52</xdr:col>
      <xdr:colOff>285749</xdr:colOff>
      <xdr:row>1248</xdr:row>
      <xdr:rowOff>76200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52</xdr:col>
      <xdr:colOff>435428</xdr:colOff>
      <xdr:row>1234</xdr:row>
      <xdr:rowOff>31298</xdr:rowOff>
    </xdr:from>
    <xdr:to>
      <xdr:col>60</xdr:col>
      <xdr:colOff>108857</xdr:colOff>
      <xdr:row>1248</xdr:row>
      <xdr:rowOff>107498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45</xdr:col>
      <xdr:colOff>0</xdr:colOff>
      <xdr:row>1276</xdr:row>
      <xdr:rowOff>0</xdr:rowOff>
    </xdr:from>
    <xdr:to>
      <xdr:col>52</xdr:col>
      <xdr:colOff>285749</xdr:colOff>
      <xdr:row>1290</xdr:row>
      <xdr:rowOff>76200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52</xdr:col>
      <xdr:colOff>435428</xdr:colOff>
      <xdr:row>1276</xdr:row>
      <xdr:rowOff>31298</xdr:rowOff>
    </xdr:from>
    <xdr:to>
      <xdr:col>60</xdr:col>
      <xdr:colOff>108857</xdr:colOff>
      <xdr:row>1290</xdr:row>
      <xdr:rowOff>107498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45</xdr:col>
      <xdr:colOff>0</xdr:colOff>
      <xdr:row>1317</xdr:row>
      <xdr:rowOff>0</xdr:rowOff>
    </xdr:from>
    <xdr:to>
      <xdr:col>52</xdr:col>
      <xdr:colOff>285749</xdr:colOff>
      <xdr:row>1331</xdr:row>
      <xdr:rowOff>76200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52</xdr:col>
      <xdr:colOff>435428</xdr:colOff>
      <xdr:row>1317</xdr:row>
      <xdr:rowOff>31298</xdr:rowOff>
    </xdr:from>
    <xdr:to>
      <xdr:col>60</xdr:col>
      <xdr:colOff>108857</xdr:colOff>
      <xdr:row>1331</xdr:row>
      <xdr:rowOff>107498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45</xdr:col>
      <xdr:colOff>0</xdr:colOff>
      <xdr:row>1358</xdr:row>
      <xdr:rowOff>0</xdr:rowOff>
    </xdr:from>
    <xdr:to>
      <xdr:col>52</xdr:col>
      <xdr:colOff>285749</xdr:colOff>
      <xdr:row>1372</xdr:row>
      <xdr:rowOff>76200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52</xdr:col>
      <xdr:colOff>435428</xdr:colOff>
      <xdr:row>1358</xdr:row>
      <xdr:rowOff>31298</xdr:rowOff>
    </xdr:from>
    <xdr:to>
      <xdr:col>60</xdr:col>
      <xdr:colOff>108857</xdr:colOff>
      <xdr:row>1372</xdr:row>
      <xdr:rowOff>107498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45</xdr:col>
      <xdr:colOff>0</xdr:colOff>
      <xdr:row>1399</xdr:row>
      <xdr:rowOff>0</xdr:rowOff>
    </xdr:from>
    <xdr:to>
      <xdr:col>52</xdr:col>
      <xdr:colOff>285749</xdr:colOff>
      <xdr:row>1413</xdr:row>
      <xdr:rowOff>76200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52</xdr:col>
      <xdr:colOff>435428</xdr:colOff>
      <xdr:row>1399</xdr:row>
      <xdr:rowOff>31298</xdr:rowOff>
    </xdr:from>
    <xdr:to>
      <xdr:col>60</xdr:col>
      <xdr:colOff>108857</xdr:colOff>
      <xdr:row>1413</xdr:row>
      <xdr:rowOff>107498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45</xdr:col>
      <xdr:colOff>0</xdr:colOff>
      <xdr:row>1440</xdr:row>
      <xdr:rowOff>0</xdr:rowOff>
    </xdr:from>
    <xdr:to>
      <xdr:col>52</xdr:col>
      <xdr:colOff>285749</xdr:colOff>
      <xdr:row>1454</xdr:row>
      <xdr:rowOff>76200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52</xdr:col>
      <xdr:colOff>435428</xdr:colOff>
      <xdr:row>1440</xdr:row>
      <xdr:rowOff>31298</xdr:rowOff>
    </xdr:from>
    <xdr:to>
      <xdr:col>60</xdr:col>
      <xdr:colOff>108857</xdr:colOff>
      <xdr:row>1454</xdr:row>
      <xdr:rowOff>107498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45</xdr:col>
      <xdr:colOff>0</xdr:colOff>
      <xdr:row>5</xdr:row>
      <xdr:rowOff>0</xdr:rowOff>
    </xdr:from>
    <xdr:to>
      <xdr:col>52</xdr:col>
      <xdr:colOff>285749</xdr:colOff>
      <xdr:row>19</xdr:row>
      <xdr:rowOff>76200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52</xdr:col>
      <xdr:colOff>435428</xdr:colOff>
      <xdr:row>5</xdr:row>
      <xdr:rowOff>31298</xdr:rowOff>
    </xdr:from>
    <xdr:to>
      <xdr:col>60</xdr:col>
      <xdr:colOff>108857</xdr:colOff>
      <xdr:row>19</xdr:row>
      <xdr:rowOff>107498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45</xdr:col>
      <xdr:colOff>0</xdr:colOff>
      <xdr:row>46</xdr:row>
      <xdr:rowOff>0</xdr:rowOff>
    </xdr:from>
    <xdr:to>
      <xdr:col>52</xdr:col>
      <xdr:colOff>285749</xdr:colOff>
      <xdr:row>60</xdr:row>
      <xdr:rowOff>76200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52</xdr:col>
      <xdr:colOff>435428</xdr:colOff>
      <xdr:row>46</xdr:row>
      <xdr:rowOff>31298</xdr:rowOff>
    </xdr:from>
    <xdr:to>
      <xdr:col>60</xdr:col>
      <xdr:colOff>108857</xdr:colOff>
      <xdr:row>60</xdr:row>
      <xdr:rowOff>107498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45</xdr:col>
      <xdr:colOff>0</xdr:colOff>
      <xdr:row>87</xdr:row>
      <xdr:rowOff>0</xdr:rowOff>
    </xdr:from>
    <xdr:to>
      <xdr:col>52</xdr:col>
      <xdr:colOff>285749</xdr:colOff>
      <xdr:row>101</xdr:row>
      <xdr:rowOff>76200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52</xdr:col>
      <xdr:colOff>435428</xdr:colOff>
      <xdr:row>87</xdr:row>
      <xdr:rowOff>31298</xdr:rowOff>
    </xdr:from>
    <xdr:to>
      <xdr:col>60</xdr:col>
      <xdr:colOff>108857</xdr:colOff>
      <xdr:row>101</xdr:row>
      <xdr:rowOff>107498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45</xdr:col>
      <xdr:colOff>0</xdr:colOff>
      <xdr:row>128</xdr:row>
      <xdr:rowOff>0</xdr:rowOff>
    </xdr:from>
    <xdr:to>
      <xdr:col>52</xdr:col>
      <xdr:colOff>285749</xdr:colOff>
      <xdr:row>142</xdr:row>
      <xdr:rowOff>76200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52</xdr:col>
      <xdr:colOff>435428</xdr:colOff>
      <xdr:row>128</xdr:row>
      <xdr:rowOff>31298</xdr:rowOff>
    </xdr:from>
    <xdr:to>
      <xdr:col>60</xdr:col>
      <xdr:colOff>108857</xdr:colOff>
      <xdr:row>142</xdr:row>
      <xdr:rowOff>107498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45</xdr:col>
      <xdr:colOff>0</xdr:colOff>
      <xdr:row>169</xdr:row>
      <xdr:rowOff>0</xdr:rowOff>
    </xdr:from>
    <xdr:to>
      <xdr:col>52</xdr:col>
      <xdr:colOff>285749</xdr:colOff>
      <xdr:row>183</xdr:row>
      <xdr:rowOff>76200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52</xdr:col>
      <xdr:colOff>435428</xdr:colOff>
      <xdr:row>169</xdr:row>
      <xdr:rowOff>31298</xdr:rowOff>
    </xdr:from>
    <xdr:to>
      <xdr:col>60</xdr:col>
      <xdr:colOff>108857</xdr:colOff>
      <xdr:row>183</xdr:row>
      <xdr:rowOff>107498</xdr:rowOff>
    </xdr:to>
    <xdr:graphicFrame macro="">
      <xdr:nvGraphicFramePr>
        <xdr:cNvPr id="6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45</xdr:col>
      <xdr:colOff>0</xdr:colOff>
      <xdr:row>210</xdr:row>
      <xdr:rowOff>0</xdr:rowOff>
    </xdr:from>
    <xdr:to>
      <xdr:col>52</xdr:col>
      <xdr:colOff>285749</xdr:colOff>
      <xdr:row>224</xdr:row>
      <xdr:rowOff>76200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52</xdr:col>
      <xdr:colOff>435428</xdr:colOff>
      <xdr:row>210</xdr:row>
      <xdr:rowOff>31298</xdr:rowOff>
    </xdr:from>
    <xdr:to>
      <xdr:col>60</xdr:col>
      <xdr:colOff>108857</xdr:colOff>
      <xdr:row>224</xdr:row>
      <xdr:rowOff>107498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45</xdr:col>
      <xdr:colOff>0</xdr:colOff>
      <xdr:row>251</xdr:row>
      <xdr:rowOff>0</xdr:rowOff>
    </xdr:from>
    <xdr:to>
      <xdr:col>52</xdr:col>
      <xdr:colOff>285749</xdr:colOff>
      <xdr:row>265</xdr:row>
      <xdr:rowOff>76200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52</xdr:col>
      <xdr:colOff>435428</xdr:colOff>
      <xdr:row>251</xdr:row>
      <xdr:rowOff>31298</xdr:rowOff>
    </xdr:from>
    <xdr:to>
      <xdr:col>60</xdr:col>
      <xdr:colOff>108857</xdr:colOff>
      <xdr:row>265</xdr:row>
      <xdr:rowOff>107498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45</xdr:col>
      <xdr:colOff>0</xdr:colOff>
      <xdr:row>292</xdr:row>
      <xdr:rowOff>0</xdr:rowOff>
    </xdr:from>
    <xdr:to>
      <xdr:col>52</xdr:col>
      <xdr:colOff>285749</xdr:colOff>
      <xdr:row>306</xdr:row>
      <xdr:rowOff>76200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52</xdr:col>
      <xdr:colOff>435428</xdr:colOff>
      <xdr:row>292</xdr:row>
      <xdr:rowOff>31298</xdr:rowOff>
    </xdr:from>
    <xdr:to>
      <xdr:col>60</xdr:col>
      <xdr:colOff>108857</xdr:colOff>
      <xdr:row>306</xdr:row>
      <xdr:rowOff>107498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45</xdr:col>
      <xdr:colOff>0</xdr:colOff>
      <xdr:row>333</xdr:row>
      <xdr:rowOff>0</xdr:rowOff>
    </xdr:from>
    <xdr:to>
      <xdr:col>52</xdr:col>
      <xdr:colOff>285749</xdr:colOff>
      <xdr:row>347</xdr:row>
      <xdr:rowOff>76200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52</xdr:col>
      <xdr:colOff>435428</xdr:colOff>
      <xdr:row>333</xdr:row>
      <xdr:rowOff>31298</xdr:rowOff>
    </xdr:from>
    <xdr:to>
      <xdr:col>60</xdr:col>
      <xdr:colOff>108857</xdr:colOff>
      <xdr:row>347</xdr:row>
      <xdr:rowOff>107498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45</xdr:col>
      <xdr:colOff>0</xdr:colOff>
      <xdr:row>374</xdr:row>
      <xdr:rowOff>0</xdr:rowOff>
    </xdr:from>
    <xdr:to>
      <xdr:col>52</xdr:col>
      <xdr:colOff>285749</xdr:colOff>
      <xdr:row>388</xdr:row>
      <xdr:rowOff>76200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52</xdr:col>
      <xdr:colOff>435428</xdr:colOff>
      <xdr:row>374</xdr:row>
      <xdr:rowOff>31298</xdr:rowOff>
    </xdr:from>
    <xdr:to>
      <xdr:col>60</xdr:col>
      <xdr:colOff>108857</xdr:colOff>
      <xdr:row>388</xdr:row>
      <xdr:rowOff>107498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45</xdr:col>
      <xdr:colOff>0</xdr:colOff>
      <xdr:row>415</xdr:row>
      <xdr:rowOff>0</xdr:rowOff>
    </xdr:from>
    <xdr:to>
      <xdr:col>52</xdr:col>
      <xdr:colOff>285749</xdr:colOff>
      <xdr:row>429</xdr:row>
      <xdr:rowOff>76200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52</xdr:col>
      <xdr:colOff>435428</xdr:colOff>
      <xdr:row>415</xdr:row>
      <xdr:rowOff>31298</xdr:rowOff>
    </xdr:from>
    <xdr:to>
      <xdr:col>60</xdr:col>
      <xdr:colOff>108857</xdr:colOff>
      <xdr:row>429</xdr:row>
      <xdr:rowOff>107498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45</xdr:col>
      <xdr:colOff>0</xdr:colOff>
      <xdr:row>456</xdr:row>
      <xdr:rowOff>0</xdr:rowOff>
    </xdr:from>
    <xdr:to>
      <xdr:col>52</xdr:col>
      <xdr:colOff>285749</xdr:colOff>
      <xdr:row>470</xdr:row>
      <xdr:rowOff>76200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52</xdr:col>
      <xdr:colOff>435428</xdr:colOff>
      <xdr:row>456</xdr:row>
      <xdr:rowOff>31298</xdr:rowOff>
    </xdr:from>
    <xdr:to>
      <xdr:col>60</xdr:col>
      <xdr:colOff>108857</xdr:colOff>
      <xdr:row>470</xdr:row>
      <xdr:rowOff>107498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5</xdr:row>
      <xdr:rowOff>0</xdr:rowOff>
    </xdr:from>
    <xdr:to>
      <xdr:col>52</xdr:col>
      <xdr:colOff>285749</xdr:colOff>
      <xdr:row>19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435428</xdr:colOff>
      <xdr:row>5</xdr:row>
      <xdr:rowOff>31298</xdr:rowOff>
    </xdr:from>
    <xdr:to>
      <xdr:col>60</xdr:col>
      <xdr:colOff>108857</xdr:colOff>
      <xdr:row>19</xdr:row>
      <xdr:rowOff>107498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46</xdr:row>
      <xdr:rowOff>0</xdr:rowOff>
    </xdr:from>
    <xdr:to>
      <xdr:col>52</xdr:col>
      <xdr:colOff>285749</xdr:colOff>
      <xdr:row>60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435428</xdr:colOff>
      <xdr:row>46</xdr:row>
      <xdr:rowOff>31298</xdr:rowOff>
    </xdr:from>
    <xdr:to>
      <xdr:col>60</xdr:col>
      <xdr:colOff>108857</xdr:colOff>
      <xdr:row>60</xdr:row>
      <xdr:rowOff>107498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0</xdr:colOff>
      <xdr:row>87</xdr:row>
      <xdr:rowOff>0</xdr:rowOff>
    </xdr:from>
    <xdr:to>
      <xdr:col>52</xdr:col>
      <xdr:colOff>285749</xdr:colOff>
      <xdr:row>101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435428</xdr:colOff>
      <xdr:row>87</xdr:row>
      <xdr:rowOff>31298</xdr:rowOff>
    </xdr:from>
    <xdr:to>
      <xdr:col>60</xdr:col>
      <xdr:colOff>108857</xdr:colOff>
      <xdr:row>101</xdr:row>
      <xdr:rowOff>107498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0</xdr:colOff>
      <xdr:row>128</xdr:row>
      <xdr:rowOff>0</xdr:rowOff>
    </xdr:from>
    <xdr:to>
      <xdr:col>52</xdr:col>
      <xdr:colOff>285749</xdr:colOff>
      <xdr:row>142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52</xdr:col>
      <xdr:colOff>435428</xdr:colOff>
      <xdr:row>128</xdr:row>
      <xdr:rowOff>31298</xdr:rowOff>
    </xdr:from>
    <xdr:to>
      <xdr:col>60</xdr:col>
      <xdr:colOff>108857</xdr:colOff>
      <xdr:row>142</xdr:row>
      <xdr:rowOff>107498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0</xdr:colOff>
      <xdr:row>169</xdr:row>
      <xdr:rowOff>0</xdr:rowOff>
    </xdr:from>
    <xdr:to>
      <xdr:col>52</xdr:col>
      <xdr:colOff>285749</xdr:colOff>
      <xdr:row>183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52</xdr:col>
      <xdr:colOff>435428</xdr:colOff>
      <xdr:row>169</xdr:row>
      <xdr:rowOff>31298</xdr:rowOff>
    </xdr:from>
    <xdr:to>
      <xdr:col>60</xdr:col>
      <xdr:colOff>108857</xdr:colOff>
      <xdr:row>183</xdr:row>
      <xdr:rowOff>107498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0</xdr:colOff>
      <xdr:row>210</xdr:row>
      <xdr:rowOff>0</xdr:rowOff>
    </xdr:from>
    <xdr:to>
      <xdr:col>52</xdr:col>
      <xdr:colOff>285749</xdr:colOff>
      <xdr:row>224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52</xdr:col>
      <xdr:colOff>435428</xdr:colOff>
      <xdr:row>210</xdr:row>
      <xdr:rowOff>31298</xdr:rowOff>
    </xdr:from>
    <xdr:to>
      <xdr:col>60</xdr:col>
      <xdr:colOff>108857</xdr:colOff>
      <xdr:row>224</xdr:row>
      <xdr:rowOff>107498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0</xdr:colOff>
      <xdr:row>251</xdr:row>
      <xdr:rowOff>0</xdr:rowOff>
    </xdr:from>
    <xdr:to>
      <xdr:col>52</xdr:col>
      <xdr:colOff>285749</xdr:colOff>
      <xdr:row>265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52</xdr:col>
      <xdr:colOff>435428</xdr:colOff>
      <xdr:row>251</xdr:row>
      <xdr:rowOff>31298</xdr:rowOff>
    </xdr:from>
    <xdr:to>
      <xdr:col>60</xdr:col>
      <xdr:colOff>108857</xdr:colOff>
      <xdr:row>265</xdr:row>
      <xdr:rowOff>107498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0</xdr:colOff>
      <xdr:row>292</xdr:row>
      <xdr:rowOff>0</xdr:rowOff>
    </xdr:from>
    <xdr:to>
      <xdr:col>52</xdr:col>
      <xdr:colOff>285749</xdr:colOff>
      <xdr:row>306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52</xdr:col>
      <xdr:colOff>435428</xdr:colOff>
      <xdr:row>292</xdr:row>
      <xdr:rowOff>31298</xdr:rowOff>
    </xdr:from>
    <xdr:to>
      <xdr:col>60</xdr:col>
      <xdr:colOff>108857</xdr:colOff>
      <xdr:row>306</xdr:row>
      <xdr:rowOff>107498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45</xdr:col>
      <xdr:colOff>0</xdr:colOff>
      <xdr:row>333</xdr:row>
      <xdr:rowOff>0</xdr:rowOff>
    </xdr:from>
    <xdr:to>
      <xdr:col>52</xdr:col>
      <xdr:colOff>285749</xdr:colOff>
      <xdr:row>347</xdr:row>
      <xdr:rowOff>76200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52</xdr:col>
      <xdr:colOff>435428</xdr:colOff>
      <xdr:row>333</xdr:row>
      <xdr:rowOff>31298</xdr:rowOff>
    </xdr:from>
    <xdr:to>
      <xdr:col>60</xdr:col>
      <xdr:colOff>108857</xdr:colOff>
      <xdr:row>347</xdr:row>
      <xdr:rowOff>107498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0</xdr:colOff>
      <xdr:row>374</xdr:row>
      <xdr:rowOff>0</xdr:rowOff>
    </xdr:from>
    <xdr:to>
      <xdr:col>52</xdr:col>
      <xdr:colOff>285749</xdr:colOff>
      <xdr:row>388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52</xdr:col>
      <xdr:colOff>435428</xdr:colOff>
      <xdr:row>374</xdr:row>
      <xdr:rowOff>31298</xdr:rowOff>
    </xdr:from>
    <xdr:to>
      <xdr:col>60</xdr:col>
      <xdr:colOff>108857</xdr:colOff>
      <xdr:row>388</xdr:row>
      <xdr:rowOff>107498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0</xdr:colOff>
      <xdr:row>415</xdr:row>
      <xdr:rowOff>0</xdr:rowOff>
    </xdr:from>
    <xdr:to>
      <xdr:col>52</xdr:col>
      <xdr:colOff>285749</xdr:colOff>
      <xdr:row>429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52</xdr:col>
      <xdr:colOff>435428</xdr:colOff>
      <xdr:row>415</xdr:row>
      <xdr:rowOff>31298</xdr:rowOff>
    </xdr:from>
    <xdr:to>
      <xdr:col>60</xdr:col>
      <xdr:colOff>108857</xdr:colOff>
      <xdr:row>429</xdr:row>
      <xdr:rowOff>107498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45</xdr:col>
      <xdr:colOff>0</xdr:colOff>
      <xdr:row>456</xdr:row>
      <xdr:rowOff>0</xdr:rowOff>
    </xdr:from>
    <xdr:to>
      <xdr:col>52</xdr:col>
      <xdr:colOff>285749</xdr:colOff>
      <xdr:row>470</xdr:row>
      <xdr:rowOff>76200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52</xdr:col>
      <xdr:colOff>435428</xdr:colOff>
      <xdr:row>456</xdr:row>
      <xdr:rowOff>31298</xdr:rowOff>
    </xdr:from>
    <xdr:to>
      <xdr:col>60</xdr:col>
      <xdr:colOff>108857</xdr:colOff>
      <xdr:row>470</xdr:row>
      <xdr:rowOff>107498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45</xdr:col>
      <xdr:colOff>0</xdr:colOff>
      <xdr:row>497</xdr:row>
      <xdr:rowOff>0</xdr:rowOff>
    </xdr:from>
    <xdr:to>
      <xdr:col>52</xdr:col>
      <xdr:colOff>285749</xdr:colOff>
      <xdr:row>511</xdr:row>
      <xdr:rowOff>76200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435428</xdr:colOff>
      <xdr:row>497</xdr:row>
      <xdr:rowOff>31298</xdr:rowOff>
    </xdr:from>
    <xdr:to>
      <xdr:col>60</xdr:col>
      <xdr:colOff>108857</xdr:colOff>
      <xdr:row>511</xdr:row>
      <xdr:rowOff>107498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45</xdr:col>
      <xdr:colOff>0</xdr:colOff>
      <xdr:row>538</xdr:row>
      <xdr:rowOff>0</xdr:rowOff>
    </xdr:from>
    <xdr:to>
      <xdr:col>52</xdr:col>
      <xdr:colOff>285749</xdr:colOff>
      <xdr:row>552</xdr:row>
      <xdr:rowOff>76200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52</xdr:col>
      <xdr:colOff>435428</xdr:colOff>
      <xdr:row>538</xdr:row>
      <xdr:rowOff>31298</xdr:rowOff>
    </xdr:from>
    <xdr:to>
      <xdr:col>60</xdr:col>
      <xdr:colOff>108857</xdr:colOff>
      <xdr:row>552</xdr:row>
      <xdr:rowOff>107498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45</xdr:col>
      <xdr:colOff>0</xdr:colOff>
      <xdr:row>579</xdr:row>
      <xdr:rowOff>0</xdr:rowOff>
    </xdr:from>
    <xdr:to>
      <xdr:col>52</xdr:col>
      <xdr:colOff>285749</xdr:colOff>
      <xdr:row>593</xdr:row>
      <xdr:rowOff>76200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52</xdr:col>
      <xdr:colOff>435428</xdr:colOff>
      <xdr:row>579</xdr:row>
      <xdr:rowOff>31298</xdr:rowOff>
    </xdr:from>
    <xdr:to>
      <xdr:col>60</xdr:col>
      <xdr:colOff>108857</xdr:colOff>
      <xdr:row>593</xdr:row>
      <xdr:rowOff>107498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45</xdr:col>
      <xdr:colOff>0</xdr:colOff>
      <xdr:row>620</xdr:row>
      <xdr:rowOff>0</xdr:rowOff>
    </xdr:from>
    <xdr:to>
      <xdr:col>52</xdr:col>
      <xdr:colOff>285749</xdr:colOff>
      <xdr:row>634</xdr:row>
      <xdr:rowOff>76200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52</xdr:col>
      <xdr:colOff>435428</xdr:colOff>
      <xdr:row>620</xdr:row>
      <xdr:rowOff>31298</xdr:rowOff>
    </xdr:from>
    <xdr:to>
      <xdr:col>60</xdr:col>
      <xdr:colOff>108857</xdr:colOff>
      <xdr:row>634</xdr:row>
      <xdr:rowOff>107498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45</xdr:col>
      <xdr:colOff>0</xdr:colOff>
      <xdr:row>661</xdr:row>
      <xdr:rowOff>0</xdr:rowOff>
    </xdr:from>
    <xdr:to>
      <xdr:col>52</xdr:col>
      <xdr:colOff>285749</xdr:colOff>
      <xdr:row>675</xdr:row>
      <xdr:rowOff>76200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52</xdr:col>
      <xdr:colOff>435428</xdr:colOff>
      <xdr:row>661</xdr:row>
      <xdr:rowOff>31298</xdr:rowOff>
    </xdr:from>
    <xdr:to>
      <xdr:col>60</xdr:col>
      <xdr:colOff>108857</xdr:colOff>
      <xdr:row>675</xdr:row>
      <xdr:rowOff>107498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45</xdr:col>
      <xdr:colOff>0</xdr:colOff>
      <xdr:row>702</xdr:row>
      <xdr:rowOff>0</xdr:rowOff>
    </xdr:from>
    <xdr:to>
      <xdr:col>52</xdr:col>
      <xdr:colOff>285749</xdr:colOff>
      <xdr:row>716</xdr:row>
      <xdr:rowOff>76200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52</xdr:col>
      <xdr:colOff>435428</xdr:colOff>
      <xdr:row>702</xdr:row>
      <xdr:rowOff>31298</xdr:rowOff>
    </xdr:from>
    <xdr:to>
      <xdr:col>60</xdr:col>
      <xdr:colOff>108857</xdr:colOff>
      <xdr:row>716</xdr:row>
      <xdr:rowOff>107498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721458" y="8781582"/>
    <xdr:ext cx="8669694" cy="583871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18415001" y="8658330"/>
    <xdr:ext cx="8669694" cy="5970596"/>
    <xdr:graphicFrame macro="">
      <xdr:nvGraphicFramePr>
        <xdr:cNvPr id="4" name="Chart 3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9488367" y="8790213"/>
    <xdr:ext cx="8669694" cy="5838711"/>
    <xdr:graphicFrame macro="">
      <xdr:nvGraphicFramePr>
        <xdr:cNvPr id="5" name="Chart 4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27243942" y="8694964"/>
    <xdr:ext cx="8669694" cy="5970596"/>
    <xdr:graphicFrame macro="">
      <xdr:nvGraphicFramePr>
        <xdr:cNvPr id="6" name="Chart 5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27173463" y="14831786"/>
    <xdr:ext cx="8669694" cy="5970596"/>
    <xdr:graphicFrame macro="">
      <xdr:nvGraphicFramePr>
        <xdr:cNvPr id="8" name="Chart 7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27200679" y="20886964"/>
    <xdr:ext cx="8669694" cy="5970596"/>
    <xdr:graphicFrame macro="">
      <xdr:nvGraphicFramePr>
        <xdr:cNvPr id="9" name="Chart 8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36195000" y="14790964"/>
    <xdr:ext cx="8669694" cy="5970596"/>
    <xdr:graphicFrame macro="">
      <xdr:nvGraphicFramePr>
        <xdr:cNvPr id="10" name="Chart 9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285749</xdr:colOff>
      <xdr:row>94</xdr:row>
      <xdr:rowOff>118382</xdr:rowOff>
    </xdr:from>
    <xdr:to>
      <xdr:col>38</xdr:col>
      <xdr:colOff>81642</xdr:colOff>
      <xdr:row>109</xdr:row>
      <xdr:rowOff>4082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0</xdr:colOff>
      <xdr:row>95</xdr:row>
      <xdr:rowOff>0</xdr:rowOff>
    </xdr:from>
    <xdr:to>
      <xdr:col>47</xdr:col>
      <xdr:colOff>686942</xdr:colOff>
      <xdr:row>109</xdr:row>
      <xdr:rowOff>80296</xdr:rowOff>
    </xdr:to>
    <xdr:grpSp>
      <xdr:nvGrpSpPr>
        <xdr:cNvPr id="8" name="Group 7"/>
        <xdr:cNvGrpSpPr/>
      </xdr:nvGrpSpPr>
      <xdr:grpSpPr>
        <a:xfrm>
          <a:off x="28813125" y="20089091"/>
          <a:ext cx="9367681" cy="2807910"/>
          <a:chOff x="29015403" y="20084435"/>
          <a:chExt cx="9392587" cy="2804651"/>
        </a:xfrm>
      </xdr:grpSpPr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29015403" y="20084435"/>
          <a:ext cx="4578877" cy="2804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7" name="Chart 6"/>
          <xdr:cNvGraphicFramePr>
            <a:graphicFrameLocks/>
          </xdr:cNvGraphicFramePr>
        </xdr:nvGraphicFramePr>
        <xdr:xfrm>
          <a:off x="33829113" y="20084435"/>
          <a:ext cx="4578877" cy="280465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123824</xdr:colOff>
      <xdr:row>1</xdr:row>
      <xdr:rowOff>80961</xdr:rowOff>
    </xdr:from>
    <xdr:to>
      <xdr:col>12</xdr:col>
      <xdr:colOff>257175</xdr:colOff>
      <xdr:row>30</xdr:row>
      <xdr:rowOff>104774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152399</xdr:colOff>
      <xdr:row>31</xdr:row>
      <xdr:rowOff>23811</xdr:rowOff>
    </xdr:from>
    <xdr:to>
      <xdr:col>12</xdr:col>
      <xdr:colOff>276224</xdr:colOff>
      <xdr:row>57</xdr:row>
      <xdr:rowOff>161924</xdr:rowOff>
    </xdr:to>
    <xdr:graphicFrame macro="">
      <xdr:nvGraphicFramePr>
        <xdr:cNvPr id="3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58</xdr:row>
      <xdr:rowOff>100012</xdr:rowOff>
    </xdr:from>
    <xdr:to>
      <xdr:col>12</xdr:col>
      <xdr:colOff>323850</xdr:colOff>
      <xdr:row>92</xdr:row>
      <xdr:rowOff>0</xdr:rowOff>
    </xdr:to>
    <xdr:graphicFrame macro="">
      <xdr:nvGraphicFramePr>
        <xdr:cNvPr id="4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104775</xdr:colOff>
      <xdr:row>1</xdr:row>
      <xdr:rowOff>42862</xdr:rowOff>
    </xdr:from>
    <xdr:to>
      <xdr:col>27</xdr:col>
      <xdr:colOff>428625</xdr:colOff>
      <xdr:row>30</xdr:row>
      <xdr:rowOff>171450</xdr:rowOff>
    </xdr:to>
    <xdr:graphicFrame macro="">
      <xdr:nvGraphicFramePr>
        <xdr:cNvPr id="5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95249</xdr:colOff>
      <xdr:row>31</xdr:row>
      <xdr:rowOff>33336</xdr:rowOff>
    </xdr:from>
    <xdr:to>
      <xdr:col>27</xdr:col>
      <xdr:colOff>361950</xdr:colOff>
      <xdr:row>58</xdr:row>
      <xdr:rowOff>57149</xdr:rowOff>
    </xdr:to>
    <xdr:graphicFrame macro="">
      <xdr:nvGraphicFramePr>
        <xdr:cNvPr id="6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123824</xdr:colOff>
      <xdr:row>58</xdr:row>
      <xdr:rowOff>161925</xdr:rowOff>
    </xdr:from>
    <xdr:to>
      <xdr:col>27</xdr:col>
      <xdr:colOff>333375</xdr:colOff>
      <xdr:row>91</xdr:row>
      <xdr:rowOff>161925</xdr:rowOff>
    </xdr:to>
    <xdr:graphicFrame macro="">
      <xdr:nvGraphicFramePr>
        <xdr:cNvPr id="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28575</xdr:colOff>
      <xdr:row>1</xdr:row>
      <xdr:rowOff>152399</xdr:rowOff>
    </xdr:from>
    <xdr:to>
      <xdr:col>42</xdr:col>
      <xdr:colOff>352425</xdr:colOff>
      <xdr:row>31</xdr:row>
      <xdr:rowOff>47624</xdr:rowOff>
    </xdr:to>
    <xdr:graphicFrame macro="">
      <xdr:nvGraphicFramePr>
        <xdr:cNvPr id="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57149</xdr:colOff>
      <xdr:row>31</xdr:row>
      <xdr:rowOff>138111</xdr:rowOff>
    </xdr:from>
    <xdr:to>
      <xdr:col>42</xdr:col>
      <xdr:colOff>371474</xdr:colOff>
      <xdr:row>59</xdr:row>
      <xdr:rowOff>66675</xdr:rowOff>
    </xdr:to>
    <xdr:graphicFrame macro="">
      <xdr:nvGraphicFramePr>
        <xdr:cNvPr id="1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47624</xdr:colOff>
      <xdr:row>59</xdr:row>
      <xdr:rowOff>109537</xdr:rowOff>
    </xdr:from>
    <xdr:to>
      <xdr:col>42</xdr:col>
      <xdr:colOff>571499</xdr:colOff>
      <xdr:row>91</xdr:row>
      <xdr:rowOff>142875</xdr:rowOff>
    </xdr:to>
    <xdr:graphicFrame macro="">
      <xdr:nvGraphicFramePr>
        <xdr:cNvPr id="1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600851</xdr:colOff>
      <xdr:row>14</xdr:row>
      <xdr:rowOff>125379</xdr:rowOff>
    </xdr:from>
    <xdr:to>
      <xdr:col>35</xdr:col>
      <xdr:colOff>79503</xdr:colOff>
      <xdr:row>44</xdr:row>
      <xdr:rowOff>163480</xdr:rowOff>
    </xdr:to>
    <xdr:grpSp>
      <xdr:nvGrpSpPr>
        <xdr:cNvPr id="5" name="Group 4"/>
        <xdr:cNvGrpSpPr/>
      </xdr:nvGrpSpPr>
      <xdr:grpSpPr>
        <a:xfrm>
          <a:off x="18017994" y="3050915"/>
          <a:ext cx="4591050" cy="5869733"/>
          <a:chOff x="5581650" y="2895600"/>
          <a:chExt cx="4572000" cy="5753100"/>
        </a:xfrm>
      </xdr:grpSpPr>
      <xdr:graphicFrame macro="">
        <xdr:nvGraphicFramePr>
          <xdr:cNvPr id="3" name="Chart 2"/>
          <xdr:cNvGraphicFramePr/>
        </xdr:nvGraphicFramePr>
        <xdr:xfrm>
          <a:off x="5581650" y="28956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5581650" y="59055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27</xdr:col>
      <xdr:colOff>554003</xdr:colOff>
      <xdr:row>45</xdr:row>
      <xdr:rowOff>145791</xdr:rowOff>
    </xdr:from>
    <xdr:to>
      <xdr:col>35</xdr:col>
      <xdr:colOff>32655</xdr:colOff>
      <xdr:row>75</xdr:row>
      <xdr:rowOff>183887</xdr:rowOff>
    </xdr:to>
    <xdr:grpSp>
      <xdr:nvGrpSpPr>
        <xdr:cNvPr id="6" name="Group 5"/>
        <xdr:cNvGrpSpPr/>
      </xdr:nvGrpSpPr>
      <xdr:grpSpPr>
        <a:xfrm>
          <a:off x="17971146" y="9097347"/>
          <a:ext cx="4591050" cy="5869729"/>
          <a:chOff x="5581650" y="2895601"/>
          <a:chExt cx="4572000" cy="5753099"/>
        </a:xfrm>
      </xdr:grpSpPr>
      <xdr:graphicFrame macro="">
        <xdr:nvGraphicFramePr>
          <xdr:cNvPr id="7" name="Chart 6"/>
          <xdr:cNvGraphicFramePr/>
        </xdr:nvGraphicFramePr>
        <xdr:xfrm>
          <a:off x="5581650" y="2895601"/>
          <a:ext cx="4572000" cy="27432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8" name="Chart 7"/>
          <xdr:cNvGraphicFramePr>
            <a:graphicFrameLocks/>
          </xdr:cNvGraphicFramePr>
        </xdr:nvGraphicFramePr>
        <xdr:xfrm>
          <a:off x="5581650" y="590550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19</xdr:col>
      <xdr:colOff>233266</xdr:colOff>
      <xdr:row>53</xdr:row>
      <xdr:rowOff>0</xdr:rowOff>
    </xdr:from>
    <xdr:to>
      <xdr:col>26</xdr:col>
      <xdr:colOff>149290</xdr:colOff>
      <xdr:row>98</xdr:row>
      <xdr:rowOff>67666</xdr:rowOff>
    </xdr:to>
    <xdr:grpSp>
      <xdr:nvGrpSpPr>
        <xdr:cNvPr id="2" name="Group 1"/>
        <xdr:cNvGrpSpPr/>
      </xdr:nvGrpSpPr>
      <xdr:grpSpPr>
        <a:xfrm>
          <a:off x="12343623" y="10506658"/>
          <a:ext cx="4610488" cy="8815115"/>
          <a:chOff x="12343623" y="10506658"/>
          <a:chExt cx="4610488" cy="8815115"/>
        </a:xfrm>
      </xdr:grpSpPr>
      <xdr:grpSp>
        <xdr:nvGrpSpPr>
          <xdr:cNvPr id="9" name="Group 8"/>
          <xdr:cNvGrpSpPr/>
        </xdr:nvGrpSpPr>
        <xdr:grpSpPr>
          <a:xfrm>
            <a:off x="12363061" y="10506658"/>
            <a:ext cx="4591050" cy="5869733"/>
            <a:chOff x="5581650" y="2895600"/>
            <a:chExt cx="4572000" cy="5753100"/>
          </a:xfrm>
        </xdr:grpSpPr>
        <xdr:graphicFrame macro="">
          <xdr:nvGraphicFramePr>
            <xdr:cNvPr id="10" name="Chart 9"/>
            <xdr:cNvGraphicFramePr/>
          </xdr:nvGraphicFramePr>
          <xdr:xfrm>
            <a:off x="5581650" y="2895600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  <xdr:graphicFrame macro="">
          <xdr:nvGraphicFramePr>
            <xdr:cNvPr id="11" name="Chart 10"/>
            <xdr:cNvGraphicFramePr>
              <a:graphicFrameLocks/>
            </xdr:cNvGraphicFramePr>
          </xdr:nvGraphicFramePr>
          <xdr:xfrm>
            <a:off x="5581650" y="5905500"/>
            <a:ext cx="4572000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6"/>
            </a:graphicData>
          </a:graphic>
        </xdr:graphicFrame>
      </xdr:grpSp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12343623" y="16522960"/>
          <a:ext cx="4591050" cy="27988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rdanT/Documents/Mikos%20papers/Project/PPF%20Printing/UMaryland-FisherLab/Bioplotter%20files%20from%20UMD/FactorialStudy-PPF_TestSquares_12_200um/Factorial_study-speed_tun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peed%20Tuning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visionTec"/>
      <sheetName val="Speed Tuning"/>
      <sheetName val="ImageJ"/>
      <sheetName val="85-15 ImageJ"/>
      <sheetName val="85-15 EnvisionTec"/>
    </sheetNames>
    <sheetDataSet>
      <sheetData sheetId="0"/>
      <sheetData sheetId="1" refreshError="1"/>
      <sheetData sheetId="2"/>
      <sheetData sheetId="3">
        <row r="3">
          <cell r="B3">
            <v>5</v>
          </cell>
          <cell r="L3">
            <v>0.6253333333333333</v>
          </cell>
          <cell r="M3">
            <v>1.6165807537309534E-2</v>
          </cell>
        </row>
        <row r="4">
          <cell r="B4">
            <v>6.25</v>
          </cell>
          <cell r="L4">
            <v>0.47700000000000004</v>
          </cell>
          <cell r="M4">
            <v>1.2767145334803692E-2</v>
          </cell>
        </row>
        <row r="5">
          <cell r="B5">
            <v>7.5</v>
          </cell>
          <cell r="L5">
            <v>0.42533333333333334</v>
          </cell>
          <cell r="M5">
            <v>4.9328828623162518E-3</v>
          </cell>
        </row>
        <row r="6">
          <cell r="B6">
            <v>8.75</v>
          </cell>
          <cell r="L6">
            <v>0.39733333333333337</v>
          </cell>
          <cell r="M6">
            <v>6.1101009266077916E-3</v>
          </cell>
        </row>
        <row r="7">
          <cell r="B7">
            <v>10</v>
          </cell>
          <cell r="L7">
            <v>0.37233333333333335</v>
          </cell>
          <cell r="M7">
            <v>6.5064070986477181E-3</v>
          </cell>
        </row>
        <row r="13">
          <cell r="B13">
            <v>5</v>
          </cell>
          <cell r="L13">
            <v>0.7626666666666666</v>
          </cell>
          <cell r="M13">
            <v>3.134219732777737E-2</v>
          </cell>
        </row>
        <row r="14">
          <cell r="B14">
            <v>6.25</v>
          </cell>
          <cell r="L14">
            <v>0.57466666666666666</v>
          </cell>
          <cell r="M14">
            <v>1.9295940851208358E-2</v>
          </cell>
        </row>
        <row r="15">
          <cell r="B15">
            <v>7.5</v>
          </cell>
          <cell r="L15">
            <v>0.52700000000000002</v>
          </cell>
          <cell r="M15">
            <v>7.2111025509279851E-3</v>
          </cell>
        </row>
        <row r="16">
          <cell r="B16">
            <v>8.75</v>
          </cell>
          <cell r="L16">
            <v>0.51333333333333331</v>
          </cell>
          <cell r="M16">
            <v>2.1455380055672147E-2</v>
          </cell>
        </row>
        <row r="17">
          <cell r="B17">
            <v>10</v>
          </cell>
          <cell r="L17">
            <v>0.49</v>
          </cell>
          <cell r="M17">
            <v>1.0148891565092228E-2</v>
          </cell>
        </row>
        <row r="23">
          <cell r="B23">
            <v>5</v>
          </cell>
          <cell r="L23">
            <v>0.91075000000000006</v>
          </cell>
          <cell r="M23">
            <v>5.1738927962093166E-2</v>
          </cell>
        </row>
        <row r="24">
          <cell r="B24">
            <v>6.25</v>
          </cell>
          <cell r="L24">
            <v>0.69700000000000006</v>
          </cell>
          <cell r="M24">
            <v>4.138437708443448E-2</v>
          </cell>
        </row>
        <row r="25">
          <cell r="B25">
            <v>7.5</v>
          </cell>
          <cell r="L25">
            <v>0.63050000000000006</v>
          </cell>
          <cell r="M25">
            <v>3.585619425798936E-2</v>
          </cell>
        </row>
        <row r="26">
          <cell r="B26">
            <v>8.75</v>
          </cell>
          <cell r="L26">
            <v>0.59099999999999997</v>
          </cell>
          <cell r="M26">
            <v>2.5871477215909697E-2</v>
          </cell>
        </row>
        <row r="27">
          <cell r="B27">
            <v>10</v>
          </cell>
          <cell r="L27">
            <v>0.55249999999999999</v>
          </cell>
          <cell r="M27">
            <v>3.9736632972611041E-2</v>
          </cell>
        </row>
        <row r="28">
          <cell r="B28">
            <v>5</v>
          </cell>
          <cell r="L28">
            <v>1.0329999999999999</v>
          </cell>
          <cell r="M28">
            <v>4.1012193308819792E-2</v>
          </cell>
        </row>
        <row r="29">
          <cell r="B29">
            <v>6.25</v>
          </cell>
          <cell r="L29">
            <v>0.80649999999999999</v>
          </cell>
          <cell r="M29">
            <v>4.5961940777125551E-2</v>
          </cell>
        </row>
        <row r="30">
          <cell r="B30">
            <v>7.5</v>
          </cell>
          <cell r="L30">
            <v>0.70199999999999996</v>
          </cell>
          <cell r="M30">
            <v>5.2325901807804484E-2</v>
          </cell>
        </row>
        <row r="31">
          <cell r="B31">
            <v>8.75</v>
          </cell>
          <cell r="L31">
            <v>0.62149999999999994</v>
          </cell>
          <cell r="M31">
            <v>0.10394469683442299</v>
          </cell>
        </row>
        <row r="32">
          <cell r="B32">
            <v>10</v>
          </cell>
          <cell r="L32">
            <v>0.55149999999999999</v>
          </cell>
          <cell r="M32">
            <v>0.14919953083036158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ed Tuning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5-15 ImageJ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91"/>
  <sheetViews>
    <sheetView zoomScale="70" zoomScaleNormal="70" workbookViewId="0">
      <pane xSplit="6" ySplit="1" topLeftCell="G49" activePane="bottomRight" state="frozen"/>
      <selection pane="topRight" activeCell="G1" sqref="G1"/>
      <selection pane="bottomLeft" activeCell="A2" sqref="A2"/>
      <selection pane="bottomRight" activeCell="J89" sqref="J89"/>
    </sheetView>
  </sheetViews>
  <sheetFormatPr defaultRowHeight="15" x14ac:dyDescent="0.25"/>
  <cols>
    <col min="1" max="1" width="4.85546875" bestFit="1" customWidth="1"/>
    <col min="2" max="2" width="8.7109375" bestFit="1" customWidth="1"/>
    <col min="3" max="3" width="7.5703125" bestFit="1" customWidth="1"/>
    <col min="4" max="4" width="7.7109375" bestFit="1" customWidth="1"/>
    <col min="5" max="5" width="9.5703125" bestFit="1" customWidth="1"/>
    <col min="6" max="6" width="7.140625" bestFit="1" customWidth="1"/>
    <col min="7" max="7" width="13.140625" bestFit="1" customWidth="1"/>
    <col min="20" max="20" width="13.140625" bestFit="1" customWidth="1"/>
  </cols>
  <sheetData>
    <row r="1" spans="1:31" s="3" customFormat="1" ht="33.75" customHeight="1" x14ac:dyDescent="0.2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3" t="s">
        <v>18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T1" s="3" t="s">
        <v>0</v>
      </c>
      <c r="U1" s="3" t="s">
        <v>1</v>
      </c>
      <c r="V1" s="3" t="s">
        <v>2</v>
      </c>
      <c r="W1" s="3" t="s">
        <v>3</v>
      </c>
      <c r="X1" s="3" t="s">
        <v>4</v>
      </c>
      <c r="Y1" s="3" t="s">
        <v>5</v>
      </c>
      <c r="Z1" s="3" t="s">
        <v>6</v>
      </c>
      <c r="AA1" s="3" t="s">
        <v>7</v>
      </c>
      <c r="AB1" s="3" t="s">
        <v>8</v>
      </c>
      <c r="AC1" s="3" t="s">
        <v>9</v>
      </c>
      <c r="AD1" s="3" t="s">
        <v>10</v>
      </c>
      <c r="AE1" s="3" t="s">
        <v>11</v>
      </c>
    </row>
    <row r="2" spans="1:31" x14ac:dyDescent="0.25">
      <c r="A2" s="1">
        <v>85</v>
      </c>
      <c r="B2" s="1">
        <v>2.5</v>
      </c>
      <c r="C2" s="1">
        <v>5</v>
      </c>
      <c r="D2" s="1">
        <v>1.2</v>
      </c>
      <c r="E2" s="1">
        <v>1</v>
      </c>
      <c r="F2" s="1">
        <v>1</v>
      </c>
      <c r="G2">
        <v>0.54</v>
      </c>
      <c r="H2">
        <v>0.56699999999999995</v>
      </c>
      <c r="I2">
        <v>0.53100000000000003</v>
      </c>
      <c r="J2">
        <v>0.56699999999999995</v>
      </c>
      <c r="K2">
        <v>0.54900000000000004</v>
      </c>
      <c r="L2">
        <v>0.58499999999999996</v>
      </c>
      <c r="M2">
        <v>0.61199999999999999</v>
      </c>
      <c r="N2">
        <v>0.55800000000000005</v>
      </c>
      <c r="O2">
        <v>0.57599999999999996</v>
      </c>
      <c r="P2">
        <v>0.59399999999999997</v>
      </c>
      <c r="Q2">
        <f>AVERAGE(G2:P2)</f>
        <v>0.56790000000000007</v>
      </c>
      <c r="R2">
        <f>STDEV(G2:P2)</f>
        <v>2.4901807163336537E-2</v>
      </c>
      <c r="T2">
        <v>0.61199999999999999</v>
      </c>
      <c r="U2">
        <v>0.63900000000000001</v>
      </c>
      <c r="V2">
        <v>0.54900000000000004</v>
      </c>
      <c r="W2">
        <v>0.61199999999999999</v>
      </c>
      <c r="X2">
        <v>0.55800000000000005</v>
      </c>
      <c r="Y2">
        <v>0.59399999999999997</v>
      </c>
      <c r="Z2">
        <v>0.52200000000000002</v>
      </c>
      <c r="AA2">
        <v>0.495</v>
      </c>
      <c r="AB2">
        <v>0.61199999999999999</v>
      </c>
      <c r="AC2">
        <v>0.55800000000000005</v>
      </c>
      <c r="AD2">
        <f>AVERAGE(T2:AC2)</f>
        <v>0.57509999999999994</v>
      </c>
      <c r="AE2">
        <f>STDEV(T2:AC2)</f>
        <v>4.5979343188001273E-2</v>
      </c>
    </row>
    <row r="3" spans="1:31" x14ac:dyDescent="0.25">
      <c r="A3" s="1">
        <v>85</v>
      </c>
      <c r="B3" s="1">
        <v>2.5</v>
      </c>
      <c r="C3" s="1">
        <v>5</v>
      </c>
      <c r="D3" s="1">
        <v>1.2</v>
      </c>
      <c r="E3" s="1">
        <v>1</v>
      </c>
      <c r="F3" s="1">
        <v>2</v>
      </c>
      <c r="G3">
        <v>0.45</v>
      </c>
      <c r="H3">
        <v>0.52200000000000002</v>
      </c>
      <c r="I3">
        <v>0.53100000000000003</v>
      </c>
      <c r="J3">
        <v>0.48599999999999999</v>
      </c>
      <c r="K3">
        <v>0.45900000000000002</v>
      </c>
      <c r="L3">
        <v>0.45900000000000002</v>
      </c>
      <c r="M3">
        <v>0.59399999999999997</v>
      </c>
      <c r="N3">
        <v>0.66600000000000004</v>
      </c>
      <c r="O3">
        <v>0.53100000000000003</v>
      </c>
      <c r="P3">
        <v>0.42299999999999999</v>
      </c>
      <c r="Q3">
        <f t="shared" ref="Q3:Q41" si="0">AVERAGE(G3:P3)</f>
        <v>0.5121</v>
      </c>
      <c r="R3">
        <f t="shared" ref="R3:R41" si="1">STDEV(G3:P3)</f>
        <v>7.4027697519239793E-2</v>
      </c>
      <c r="T3">
        <v>0.76500000000000001</v>
      </c>
      <c r="U3">
        <v>0.69299999999999995</v>
      </c>
      <c r="V3">
        <v>0.64800000000000002</v>
      </c>
      <c r="W3">
        <v>0.65700000000000003</v>
      </c>
      <c r="X3">
        <v>0.64800000000000002</v>
      </c>
      <c r="Y3">
        <v>0.70199999999999996</v>
      </c>
      <c r="Z3">
        <v>0.79200000000000004</v>
      </c>
      <c r="AA3">
        <v>0.70199999999999996</v>
      </c>
      <c r="AB3">
        <v>0.71099999999999997</v>
      </c>
      <c r="AC3">
        <v>0.68400000000000005</v>
      </c>
      <c r="AD3">
        <f t="shared" ref="AD3:AD41" si="2">AVERAGE(T3:AC3)</f>
        <v>0.70019999999999993</v>
      </c>
      <c r="AE3">
        <f t="shared" ref="AE3:AE41" si="3">STDEV(T3:AC3)</f>
        <v>4.7585712141356047E-2</v>
      </c>
    </row>
    <row r="4" spans="1:31" x14ac:dyDescent="0.25">
      <c r="A4" s="1">
        <v>85</v>
      </c>
      <c r="B4" s="1">
        <v>2.5</v>
      </c>
      <c r="C4" s="1">
        <v>5</v>
      </c>
      <c r="D4" s="1">
        <v>1.2</v>
      </c>
      <c r="E4" s="1">
        <v>1</v>
      </c>
      <c r="F4" s="1">
        <v>3</v>
      </c>
      <c r="G4">
        <v>0.47699999999999998</v>
      </c>
      <c r="H4">
        <v>0.51300000000000001</v>
      </c>
      <c r="I4">
        <v>0.58499999999999996</v>
      </c>
      <c r="J4">
        <v>0.45900000000000002</v>
      </c>
      <c r="K4">
        <v>0.54</v>
      </c>
      <c r="L4">
        <v>0.47699999999999998</v>
      </c>
      <c r="M4">
        <v>0.52200000000000002</v>
      </c>
      <c r="N4">
        <v>0.504</v>
      </c>
      <c r="O4">
        <v>0.46800000000000003</v>
      </c>
      <c r="P4">
        <v>0.51300000000000001</v>
      </c>
      <c r="Q4">
        <f t="shared" si="0"/>
        <v>0.50580000000000003</v>
      </c>
      <c r="R4">
        <f t="shared" si="1"/>
        <v>3.8136596596969684E-2</v>
      </c>
      <c r="T4">
        <v>0.52200000000000002</v>
      </c>
      <c r="U4">
        <v>0.66600000000000004</v>
      </c>
      <c r="V4">
        <v>0.63</v>
      </c>
      <c r="W4">
        <v>0.64800000000000002</v>
      </c>
      <c r="X4">
        <v>0.68400000000000005</v>
      </c>
      <c r="Y4">
        <v>0.65700000000000003</v>
      </c>
      <c r="Z4">
        <v>0.65700000000000003</v>
      </c>
      <c r="AA4">
        <v>0.67500000000000004</v>
      </c>
      <c r="AB4">
        <v>0.66600000000000004</v>
      </c>
      <c r="AC4">
        <v>0.68400000000000005</v>
      </c>
      <c r="AD4">
        <f t="shared" si="2"/>
        <v>0.64890000000000003</v>
      </c>
      <c r="AE4">
        <f t="shared" si="3"/>
        <v>4.7519469694010698E-2</v>
      </c>
    </row>
    <row r="5" spans="1:31" x14ac:dyDescent="0.25">
      <c r="A5" s="1">
        <v>85</v>
      </c>
      <c r="B5" s="1">
        <v>2.5</v>
      </c>
      <c r="C5" s="1">
        <v>5</v>
      </c>
      <c r="D5" s="1">
        <v>1.2</v>
      </c>
      <c r="E5" s="1">
        <v>1</v>
      </c>
      <c r="F5" s="1">
        <v>4</v>
      </c>
      <c r="G5">
        <v>0.45</v>
      </c>
      <c r="H5">
        <v>0.45900000000000002</v>
      </c>
      <c r="I5">
        <v>0.53100000000000003</v>
      </c>
      <c r="J5">
        <v>0.63</v>
      </c>
      <c r="K5">
        <v>0.47699999999999998</v>
      </c>
      <c r="L5">
        <v>0.495</v>
      </c>
      <c r="M5">
        <v>0.51300000000000001</v>
      </c>
      <c r="N5">
        <v>0.48599999999999999</v>
      </c>
      <c r="O5">
        <v>0.45900000000000002</v>
      </c>
      <c r="P5">
        <v>0.48599999999999999</v>
      </c>
      <c r="Q5">
        <f t="shared" si="0"/>
        <v>0.49859999999999988</v>
      </c>
      <c r="R5">
        <f t="shared" si="1"/>
        <v>5.2512855568898557E-2</v>
      </c>
      <c r="T5">
        <v>0.65700000000000003</v>
      </c>
      <c r="U5">
        <v>0.72899999999999998</v>
      </c>
      <c r="V5">
        <v>0.621</v>
      </c>
      <c r="W5">
        <v>0.72899999999999998</v>
      </c>
      <c r="X5">
        <v>0.70199999999999996</v>
      </c>
      <c r="Y5">
        <v>0.72899999999999998</v>
      </c>
      <c r="Z5">
        <v>0.64800000000000002</v>
      </c>
      <c r="AA5">
        <v>0.59399999999999997</v>
      </c>
      <c r="AB5">
        <v>0.621</v>
      </c>
      <c r="AC5">
        <v>0.64800000000000002</v>
      </c>
      <c r="AD5">
        <f t="shared" si="2"/>
        <v>0.66779999999999995</v>
      </c>
      <c r="AE5">
        <f t="shared" si="3"/>
        <v>5.0699112418266253E-2</v>
      </c>
    </row>
    <row r="6" spans="1:31" x14ac:dyDescent="0.25">
      <c r="A6" s="1">
        <v>85</v>
      </c>
      <c r="B6" s="1">
        <v>2.5</v>
      </c>
      <c r="C6" s="1">
        <v>5</v>
      </c>
      <c r="D6" s="1">
        <v>1.2</v>
      </c>
      <c r="E6" s="1">
        <v>1</v>
      </c>
      <c r="F6" s="1">
        <v>5</v>
      </c>
      <c r="G6">
        <v>0.441</v>
      </c>
      <c r="H6">
        <v>0.40500000000000003</v>
      </c>
      <c r="I6">
        <v>0.45900000000000002</v>
      </c>
      <c r="J6">
        <v>0.495</v>
      </c>
      <c r="K6">
        <v>0.51300000000000001</v>
      </c>
      <c r="L6">
        <v>0.432</v>
      </c>
      <c r="M6">
        <v>0.41399999999999998</v>
      </c>
      <c r="N6">
        <v>0.38700000000000001</v>
      </c>
      <c r="O6">
        <v>0.45</v>
      </c>
      <c r="P6">
        <v>0.441</v>
      </c>
      <c r="Q6">
        <f t="shared" si="0"/>
        <v>0.44370000000000004</v>
      </c>
      <c r="R6">
        <f t="shared" si="1"/>
        <v>3.8663936685236801E-2</v>
      </c>
      <c r="T6">
        <v>0.747</v>
      </c>
      <c r="U6">
        <v>0.71099999999999997</v>
      </c>
      <c r="V6">
        <v>0.68400000000000005</v>
      </c>
      <c r="W6">
        <v>0.70199999999999996</v>
      </c>
      <c r="X6">
        <v>0.67500000000000004</v>
      </c>
      <c r="Y6">
        <v>0.66600000000000004</v>
      </c>
      <c r="Z6">
        <v>0.72</v>
      </c>
      <c r="AA6">
        <v>0.64800000000000002</v>
      </c>
      <c r="AB6">
        <v>0.68400000000000005</v>
      </c>
      <c r="AC6">
        <v>0.66600000000000004</v>
      </c>
      <c r="AD6">
        <f t="shared" si="2"/>
        <v>0.69030000000000002</v>
      </c>
      <c r="AE6">
        <f t="shared" si="3"/>
        <v>2.9713633234594496E-2</v>
      </c>
    </row>
    <row r="7" spans="1:31" x14ac:dyDescent="0.25">
      <c r="A7" s="1">
        <v>85</v>
      </c>
      <c r="B7" s="1">
        <v>2.5</v>
      </c>
      <c r="C7" s="1">
        <v>5</v>
      </c>
      <c r="D7" s="1">
        <v>1.2</v>
      </c>
      <c r="E7" s="1">
        <v>1</v>
      </c>
      <c r="F7" s="1">
        <v>6</v>
      </c>
      <c r="G7">
        <v>0.441</v>
      </c>
      <c r="H7">
        <v>0.38700000000000001</v>
      </c>
      <c r="I7">
        <v>0.42299999999999999</v>
      </c>
      <c r="J7">
        <v>0.45</v>
      </c>
      <c r="K7">
        <v>0.46800000000000003</v>
      </c>
      <c r="L7">
        <v>0.495</v>
      </c>
      <c r="M7">
        <v>0.40500000000000003</v>
      </c>
      <c r="N7">
        <v>0.42299999999999999</v>
      </c>
      <c r="O7">
        <v>0.47699999999999998</v>
      </c>
      <c r="P7">
        <v>0.40500000000000003</v>
      </c>
      <c r="Q7">
        <f t="shared" si="0"/>
        <v>0.43739999999999996</v>
      </c>
      <c r="R7">
        <f t="shared" si="1"/>
        <v>3.5037123169575433E-2</v>
      </c>
      <c r="T7">
        <v>0.747</v>
      </c>
      <c r="U7">
        <v>0.71099999999999997</v>
      </c>
      <c r="V7">
        <v>0.70199999999999996</v>
      </c>
      <c r="W7">
        <v>0.747</v>
      </c>
      <c r="X7">
        <v>0.72</v>
      </c>
      <c r="Y7">
        <v>0.71099999999999997</v>
      </c>
      <c r="Z7">
        <v>0.76500000000000001</v>
      </c>
      <c r="AA7">
        <v>0.63900000000000001</v>
      </c>
      <c r="AB7">
        <v>0.78300000000000003</v>
      </c>
      <c r="AC7">
        <v>0.65700000000000003</v>
      </c>
      <c r="AD7">
        <f t="shared" si="2"/>
        <v>0.71820000000000006</v>
      </c>
      <c r="AE7">
        <f t="shared" si="3"/>
        <v>4.5259253197550663E-2</v>
      </c>
    </row>
    <row r="8" spans="1:31" x14ac:dyDescent="0.25">
      <c r="A8" s="1">
        <v>85</v>
      </c>
      <c r="B8" s="1">
        <v>2.5</v>
      </c>
      <c r="C8" s="1">
        <v>5</v>
      </c>
      <c r="D8" s="1">
        <v>1.2</v>
      </c>
      <c r="E8" s="1">
        <v>1</v>
      </c>
      <c r="F8" s="1">
        <v>7</v>
      </c>
      <c r="G8">
        <v>0.36899999999999999</v>
      </c>
      <c r="H8">
        <v>0.38700000000000001</v>
      </c>
      <c r="I8">
        <v>0.33300000000000002</v>
      </c>
      <c r="J8">
        <v>0.35099999999999998</v>
      </c>
      <c r="K8">
        <v>0.35099999999999998</v>
      </c>
      <c r="L8">
        <v>0.36899999999999999</v>
      </c>
      <c r="M8">
        <v>0.41399999999999998</v>
      </c>
      <c r="N8">
        <v>0.378</v>
      </c>
      <c r="O8">
        <v>0.36</v>
      </c>
      <c r="P8">
        <v>0.33300000000000002</v>
      </c>
      <c r="Q8">
        <f t="shared" si="0"/>
        <v>0.36450000000000005</v>
      </c>
      <c r="R8">
        <f t="shared" si="1"/>
        <v>2.4829418035870264E-2</v>
      </c>
      <c r="T8">
        <v>0.72</v>
      </c>
      <c r="U8">
        <v>0.71099999999999997</v>
      </c>
      <c r="V8">
        <v>0.79200000000000004</v>
      </c>
      <c r="W8">
        <v>0.70199999999999996</v>
      </c>
      <c r="X8">
        <v>0.75600000000000001</v>
      </c>
      <c r="Y8">
        <v>0.72899999999999998</v>
      </c>
      <c r="Z8">
        <v>0.76500000000000001</v>
      </c>
      <c r="AA8">
        <v>0.77400000000000002</v>
      </c>
      <c r="AB8">
        <v>0.747</v>
      </c>
      <c r="AC8">
        <v>0.69299999999999995</v>
      </c>
      <c r="AD8">
        <f t="shared" si="2"/>
        <v>0.73889999999999989</v>
      </c>
      <c r="AE8">
        <f t="shared" si="3"/>
        <v>3.2986360817768332E-2</v>
      </c>
    </row>
    <row r="9" spans="1:31" x14ac:dyDescent="0.25">
      <c r="A9" s="1">
        <v>85</v>
      </c>
      <c r="B9" s="1">
        <v>2.5</v>
      </c>
      <c r="C9" s="1">
        <v>5</v>
      </c>
      <c r="D9" s="1">
        <v>1.2</v>
      </c>
      <c r="E9" s="1">
        <v>1</v>
      </c>
      <c r="F9" s="1">
        <v>8</v>
      </c>
      <c r="G9">
        <v>0.47699999999999998</v>
      </c>
      <c r="H9">
        <v>0.432</v>
      </c>
      <c r="I9">
        <v>0.36899999999999999</v>
      </c>
      <c r="J9">
        <v>0.441</v>
      </c>
      <c r="K9">
        <v>0.42299999999999999</v>
      </c>
      <c r="L9">
        <v>0.52200000000000002</v>
      </c>
      <c r="M9">
        <v>0.40500000000000003</v>
      </c>
      <c r="N9">
        <v>0.41399999999999998</v>
      </c>
      <c r="O9">
        <v>0.46800000000000003</v>
      </c>
      <c r="P9">
        <v>0.39600000000000002</v>
      </c>
      <c r="Q9">
        <f t="shared" si="0"/>
        <v>0.43470000000000003</v>
      </c>
      <c r="R9">
        <f t="shared" si="1"/>
        <v>4.4507302771567725E-2</v>
      </c>
      <c r="T9">
        <v>0.75600000000000001</v>
      </c>
      <c r="U9">
        <v>0.81899999999999995</v>
      </c>
      <c r="V9">
        <v>0.69299999999999995</v>
      </c>
      <c r="W9">
        <v>0.621</v>
      </c>
      <c r="X9">
        <v>0.69299999999999995</v>
      </c>
      <c r="Y9">
        <v>0.70199999999999996</v>
      </c>
      <c r="Z9">
        <v>0.69299999999999995</v>
      </c>
      <c r="AA9">
        <v>0.58499999999999996</v>
      </c>
      <c r="AB9">
        <v>0.71099999999999997</v>
      </c>
      <c r="AC9">
        <v>0.72</v>
      </c>
      <c r="AD9">
        <f t="shared" si="2"/>
        <v>0.69929999999999992</v>
      </c>
      <c r="AE9">
        <f t="shared" si="3"/>
        <v>6.4489534034601295E-2</v>
      </c>
    </row>
    <row r="10" spans="1:31" x14ac:dyDescent="0.25">
      <c r="A10" s="1">
        <v>85</v>
      </c>
      <c r="B10" s="1">
        <v>2.5</v>
      </c>
      <c r="C10" s="1">
        <v>5</v>
      </c>
      <c r="D10" s="1">
        <v>1.2</v>
      </c>
      <c r="E10" s="1">
        <v>1</v>
      </c>
      <c r="F10" s="1">
        <v>9</v>
      </c>
      <c r="G10">
        <v>0.41399999999999998</v>
      </c>
      <c r="H10">
        <v>0.378</v>
      </c>
      <c r="I10">
        <v>0.36</v>
      </c>
      <c r="J10">
        <v>0.378</v>
      </c>
      <c r="K10">
        <v>0.45900000000000002</v>
      </c>
      <c r="L10">
        <v>0.39600000000000002</v>
      </c>
      <c r="M10">
        <v>0.40500000000000003</v>
      </c>
      <c r="N10">
        <v>0.432</v>
      </c>
      <c r="O10">
        <v>0.46800000000000003</v>
      </c>
      <c r="P10">
        <v>0.38700000000000001</v>
      </c>
      <c r="Q10">
        <f t="shared" si="0"/>
        <v>0.40770000000000001</v>
      </c>
      <c r="R10">
        <f t="shared" si="1"/>
        <v>3.5761711368445449E-2</v>
      </c>
      <c r="T10">
        <v>0.68400000000000005</v>
      </c>
      <c r="U10">
        <v>0.77400000000000002</v>
      </c>
      <c r="V10">
        <v>0.77400000000000002</v>
      </c>
      <c r="W10">
        <v>0.64800000000000002</v>
      </c>
      <c r="X10">
        <v>0.72</v>
      </c>
      <c r="Y10">
        <v>0.68400000000000005</v>
      </c>
      <c r="Z10">
        <v>0.65700000000000003</v>
      </c>
      <c r="AA10">
        <v>0.70199999999999996</v>
      </c>
      <c r="AB10">
        <v>0.77400000000000002</v>
      </c>
      <c r="AC10">
        <v>0.72899999999999998</v>
      </c>
      <c r="AD10">
        <f t="shared" si="2"/>
        <v>0.71460000000000012</v>
      </c>
      <c r="AE10">
        <f t="shared" si="3"/>
        <v>4.7849764889704521E-2</v>
      </c>
    </row>
    <row r="11" spans="1:31" x14ac:dyDescent="0.25">
      <c r="A11" s="1">
        <v>85</v>
      </c>
      <c r="B11" s="1">
        <v>2.5</v>
      </c>
      <c r="C11" s="1">
        <v>5</v>
      </c>
      <c r="D11" s="1">
        <v>1.2</v>
      </c>
      <c r="E11" s="1">
        <v>1</v>
      </c>
      <c r="F11" s="1">
        <v>10</v>
      </c>
      <c r="G11">
        <v>0.63</v>
      </c>
      <c r="H11">
        <v>0.38700000000000001</v>
      </c>
      <c r="I11">
        <v>0.45</v>
      </c>
      <c r="J11">
        <v>0.441</v>
      </c>
      <c r="K11">
        <v>0.42299999999999999</v>
      </c>
      <c r="L11">
        <v>0.38700000000000001</v>
      </c>
      <c r="M11">
        <v>0.41399999999999998</v>
      </c>
      <c r="N11">
        <v>0.41399999999999998</v>
      </c>
      <c r="O11">
        <v>0.40500000000000003</v>
      </c>
      <c r="P11">
        <v>0.38700000000000001</v>
      </c>
      <c r="Q11">
        <f t="shared" si="0"/>
        <v>0.43380000000000007</v>
      </c>
      <c r="R11">
        <f t="shared" si="1"/>
        <v>7.2349153415917536E-2</v>
      </c>
      <c r="T11">
        <v>0.873</v>
      </c>
      <c r="U11">
        <v>0.83699999999999997</v>
      </c>
      <c r="V11">
        <v>0.83699999999999997</v>
      </c>
      <c r="W11">
        <v>0.86399999999999999</v>
      </c>
      <c r="X11">
        <v>0.71099999999999997</v>
      </c>
      <c r="Y11">
        <v>0.54</v>
      </c>
      <c r="Z11">
        <v>0.85499999999999998</v>
      </c>
      <c r="AA11">
        <v>0.79200000000000004</v>
      </c>
      <c r="AB11">
        <v>0.60299999999999998</v>
      </c>
      <c r="AC11">
        <v>0.83699999999999997</v>
      </c>
      <c r="AD11">
        <f t="shared" si="2"/>
        <v>0.77489999999999992</v>
      </c>
      <c r="AE11">
        <f t="shared" si="3"/>
        <v>0.11768644781792113</v>
      </c>
    </row>
    <row r="12" spans="1:31" x14ac:dyDescent="0.25">
      <c r="A12">
        <v>85</v>
      </c>
      <c r="B12">
        <v>2.5</v>
      </c>
      <c r="C12">
        <v>5</v>
      </c>
      <c r="D12">
        <v>1.2</v>
      </c>
      <c r="E12">
        <v>2</v>
      </c>
      <c r="F12">
        <v>1</v>
      </c>
      <c r="G12">
        <v>0.495</v>
      </c>
      <c r="H12">
        <v>0.51300000000000001</v>
      </c>
      <c r="I12">
        <v>0.48599999999999999</v>
      </c>
      <c r="J12">
        <v>0.495</v>
      </c>
      <c r="K12">
        <v>0.51300000000000001</v>
      </c>
      <c r="L12">
        <v>0.53100000000000003</v>
      </c>
      <c r="M12">
        <v>0.52200000000000002</v>
      </c>
      <c r="N12">
        <v>0.495</v>
      </c>
      <c r="O12">
        <v>0.51300000000000001</v>
      </c>
      <c r="P12">
        <v>0.47699999999999998</v>
      </c>
      <c r="Q12">
        <f t="shared" si="0"/>
        <v>0.504</v>
      </c>
      <c r="R12">
        <f t="shared" si="1"/>
        <v>1.6970562748477157E-2</v>
      </c>
      <c r="T12">
        <v>0.63900000000000001</v>
      </c>
      <c r="U12">
        <v>0.64800000000000002</v>
      </c>
      <c r="V12">
        <v>0.61199999999999999</v>
      </c>
      <c r="W12">
        <v>0.63900000000000001</v>
      </c>
      <c r="X12">
        <v>0.63</v>
      </c>
      <c r="Y12">
        <v>0.64800000000000002</v>
      </c>
      <c r="Z12">
        <v>0.58499999999999996</v>
      </c>
      <c r="AA12">
        <v>0.57599999999999996</v>
      </c>
      <c r="AB12">
        <v>0.66600000000000004</v>
      </c>
      <c r="AC12">
        <v>0.64800000000000002</v>
      </c>
      <c r="AD12">
        <f t="shared" si="2"/>
        <v>0.62909999999999999</v>
      </c>
      <c r="AE12">
        <f t="shared" si="3"/>
        <v>2.9224989307098156E-2</v>
      </c>
    </row>
    <row r="13" spans="1:31" x14ac:dyDescent="0.25">
      <c r="A13">
        <v>85</v>
      </c>
      <c r="B13">
        <v>2.5</v>
      </c>
      <c r="C13">
        <v>5</v>
      </c>
      <c r="D13">
        <v>1.2</v>
      </c>
      <c r="E13">
        <v>2</v>
      </c>
      <c r="F13">
        <v>2</v>
      </c>
      <c r="G13">
        <v>0.39600000000000002</v>
      </c>
      <c r="H13">
        <v>0.432</v>
      </c>
      <c r="I13">
        <v>0.45900000000000002</v>
      </c>
      <c r="J13">
        <v>0.504</v>
      </c>
      <c r="K13">
        <v>0.45900000000000002</v>
      </c>
      <c r="L13">
        <v>0.54</v>
      </c>
      <c r="M13">
        <v>0.59399999999999997</v>
      </c>
      <c r="N13">
        <v>0.47699999999999998</v>
      </c>
      <c r="O13">
        <v>0.495</v>
      </c>
      <c r="P13">
        <v>0.65700000000000003</v>
      </c>
      <c r="Q13">
        <f t="shared" si="0"/>
        <v>0.50129999999999997</v>
      </c>
      <c r="R13">
        <f t="shared" si="1"/>
        <v>7.77746745412672E-2</v>
      </c>
      <c r="T13">
        <v>0.65700000000000003</v>
      </c>
      <c r="U13">
        <v>0.71099999999999997</v>
      </c>
      <c r="V13">
        <v>0.64800000000000002</v>
      </c>
      <c r="W13">
        <v>0.68400000000000005</v>
      </c>
      <c r="X13">
        <v>0.65700000000000003</v>
      </c>
      <c r="Y13">
        <v>0.71099999999999997</v>
      </c>
      <c r="Z13">
        <v>0.67500000000000004</v>
      </c>
      <c r="AA13">
        <v>0.63900000000000001</v>
      </c>
      <c r="AB13">
        <v>0.64800000000000002</v>
      </c>
      <c r="AC13">
        <v>0.72899999999999998</v>
      </c>
      <c r="AD13">
        <f t="shared" si="2"/>
        <v>0.67590000000000006</v>
      </c>
      <c r="AE13">
        <f t="shared" si="3"/>
        <v>3.1592720680561827E-2</v>
      </c>
    </row>
    <row r="14" spans="1:31" x14ac:dyDescent="0.25">
      <c r="A14">
        <v>85</v>
      </c>
      <c r="B14">
        <v>2.5</v>
      </c>
      <c r="C14">
        <v>5</v>
      </c>
      <c r="D14">
        <v>1.2</v>
      </c>
      <c r="E14">
        <v>2</v>
      </c>
      <c r="F14">
        <v>3</v>
      </c>
      <c r="G14">
        <v>0.441</v>
      </c>
      <c r="H14">
        <v>0.45900000000000002</v>
      </c>
      <c r="I14">
        <v>0.46800000000000003</v>
      </c>
      <c r="J14">
        <v>0.495</v>
      </c>
      <c r="K14">
        <v>0.48599999999999999</v>
      </c>
      <c r="L14">
        <v>0.47699999999999998</v>
      </c>
      <c r="M14">
        <v>0.45</v>
      </c>
      <c r="N14">
        <v>0.47699999999999998</v>
      </c>
      <c r="O14">
        <v>0.48599999999999999</v>
      </c>
      <c r="P14">
        <v>0.495</v>
      </c>
      <c r="Q14">
        <f t="shared" si="0"/>
        <v>0.47339999999999999</v>
      </c>
      <c r="R14">
        <f t="shared" si="1"/>
        <v>1.8590320061795593E-2</v>
      </c>
      <c r="T14">
        <v>0.70199999999999996</v>
      </c>
      <c r="U14">
        <v>0.68400000000000005</v>
      </c>
      <c r="V14">
        <v>0.67500000000000004</v>
      </c>
      <c r="W14">
        <v>0.64800000000000002</v>
      </c>
      <c r="X14">
        <v>0.65700000000000003</v>
      </c>
      <c r="Y14">
        <v>0.68400000000000005</v>
      </c>
      <c r="Z14">
        <v>0.69299999999999995</v>
      </c>
      <c r="AA14">
        <v>0.65700000000000003</v>
      </c>
      <c r="AB14">
        <v>0.67500000000000004</v>
      </c>
      <c r="AC14">
        <v>0.66600000000000004</v>
      </c>
      <c r="AD14">
        <f t="shared" si="2"/>
        <v>0.67409999999999992</v>
      </c>
      <c r="AE14">
        <f t="shared" si="3"/>
        <v>1.7207556479639965E-2</v>
      </c>
    </row>
    <row r="15" spans="1:31" x14ac:dyDescent="0.25">
      <c r="A15">
        <v>85</v>
      </c>
      <c r="B15">
        <v>2.5</v>
      </c>
      <c r="C15">
        <v>5</v>
      </c>
      <c r="D15">
        <v>1.2</v>
      </c>
      <c r="E15">
        <v>2</v>
      </c>
      <c r="F15">
        <v>4</v>
      </c>
      <c r="G15">
        <v>0.41399999999999998</v>
      </c>
      <c r="H15">
        <v>0.45900000000000002</v>
      </c>
      <c r="I15">
        <v>0.504</v>
      </c>
      <c r="J15">
        <v>0.48599999999999999</v>
      </c>
      <c r="K15">
        <v>0.495</v>
      </c>
      <c r="L15">
        <v>0.48599999999999999</v>
      </c>
      <c r="M15">
        <v>0.46800000000000003</v>
      </c>
      <c r="N15">
        <v>0.495</v>
      </c>
      <c r="O15">
        <v>0.51300000000000001</v>
      </c>
      <c r="P15">
        <v>0.504</v>
      </c>
      <c r="Q15">
        <f t="shared" si="0"/>
        <v>0.4824</v>
      </c>
      <c r="R15">
        <f t="shared" si="1"/>
        <v>2.9147898723578692E-2</v>
      </c>
      <c r="T15">
        <v>0.68400000000000005</v>
      </c>
      <c r="U15">
        <v>0.69299999999999995</v>
      </c>
      <c r="V15">
        <v>0.63900000000000001</v>
      </c>
      <c r="W15">
        <v>0.64800000000000002</v>
      </c>
      <c r="X15">
        <v>0.67500000000000004</v>
      </c>
      <c r="Y15">
        <v>0.66600000000000004</v>
      </c>
      <c r="Z15">
        <v>0.63</v>
      </c>
      <c r="AA15">
        <v>0.61199999999999999</v>
      </c>
      <c r="AB15">
        <v>0.72</v>
      </c>
      <c r="AC15">
        <v>0.66600000000000004</v>
      </c>
      <c r="AD15">
        <f t="shared" si="2"/>
        <v>0.66330000000000011</v>
      </c>
      <c r="AE15">
        <f t="shared" si="3"/>
        <v>3.2045280463743796E-2</v>
      </c>
    </row>
    <row r="16" spans="1:31" x14ac:dyDescent="0.25">
      <c r="A16">
        <v>85</v>
      </c>
      <c r="B16">
        <v>2.5</v>
      </c>
      <c r="C16">
        <v>5</v>
      </c>
      <c r="D16">
        <v>1.2</v>
      </c>
      <c r="E16">
        <v>2</v>
      </c>
      <c r="F16">
        <v>5</v>
      </c>
      <c r="G16">
        <v>0.432</v>
      </c>
      <c r="H16">
        <v>0.48599999999999999</v>
      </c>
      <c r="I16">
        <v>0.40500000000000003</v>
      </c>
      <c r="J16">
        <v>0.47699999999999998</v>
      </c>
      <c r="K16">
        <v>0.45</v>
      </c>
      <c r="L16">
        <v>0.47699999999999998</v>
      </c>
      <c r="M16">
        <v>0.45</v>
      </c>
      <c r="N16">
        <v>0.45</v>
      </c>
      <c r="O16">
        <v>0.46800000000000003</v>
      </c>
      <c r="P16">
        <v>0.47699999999999998</v>
      </c>
      <c r="Q16">
        <f t="shared" si="0"/>
        <v>0.45720000000000011</v>
      </c>
      <c r="R16">
        <f t="shared" si="1"/>
        <v>2.5027984337537043E-2</v>
      </c>
      <c r="T16">
        <v>0.72</v>
      </c>
      <c r="U16">
        <v>0.72</v>
      </c>
      <c r="V16">
        <v>0.65700000000000003</v>
      </c>
      <c r="W16">
        <v>0.64800000000000002</v>
      </c>
      <c r="X16">
        <v>0.69299999999999995</v>
      </c>
      <c r="Y16">
        <v>0.68400000000000005</v>
      </c>
      <c r="Z16">
        <v>0.72899999999999998</v>
      </c>
      <c r="AA16">
        <v>0.66600000000000004</v>
      </c>
      <c r="AB16">
        <v>0.65700000000000003</v>
      </c>
      <c r="AC16">
        <v>0.69299999999999995</v>
      </c>
      <c r="AD16">
        <f t="shared" si="2"/>
        <v>0.68669999999999998</v>
      </c>
      <c r="AE16">
        <f t="shared" si="3"/>
        <v>2.9409182239565901E-2</v>
      </c>
    </row>
    <row r="17" spans="1:31" x14ac:dyDescent="0.25">
      <c r="A17">
        <v>85</v>
      </c>
      <c r="B17">
        <v>2.5</v>
      </c>
      <c r="C17">
        <v>5</v>
      </c>
      <c r="D17">
        <v>1.2</v>
      </c>
      <c r="E17">
        <v>2</v>
      </c>
      <c r="F17">
        <v>6</v>
      </c>
      <c r="G17">
        <v>0.55800000000000005</v>
      </c>
      <c r="H17">
        <v>0.48599999999999999</v>
      </c>
      <c r="I17">
        <v>0.39600000000000002</v>
      </c>
      <c r="J17">
        <v>0.378</v>
      </c>
      <c r="K17">
        <v>0.36</v>
      </c>
      <c r="L17">
        <v>0.378</v>
      </c>
      <c r="M17">
        <v>0.45</v>
      </c>
      <c r="N17">
        <v>0.432</v>
      </c>
      <c r="O17">
        <v>0.48599999999999999</v>
      </c>
      <c r="P17">
        <v>0.504</v>
      </c>
      <c r="Q17">
        <f t="shared" si="0"/>
        <v>0.44280000000000008</v>
      </c>
      <c r="R17">
        <f t="shared" si="1"/>
        <v>6.5287058441929557E-2</v>
      </c>
      <c r="T17">
        <v>0.67500000000000004</v>
      </c>
      <c r="U17">
        <v>0.72</v>
      </c>
      <c r="V17">
        <v>0.72</v>
      </c>
      <c r="W17">
        <v>0.69299999999999995</v>
      </c>
      <c r="X17">
        <v>0.76500000000000001</v>
      </c>
      <c r="Y17">
        <v>0.77400000000000002</v>
      </c>
      <c r="Z17">
        <v>0.72899999999999998</v>
      </c>
      <c r="AA17">
        <v>0.77400000000000002</v>
      </c>
      <c r="AB17">
        <v>0.73799999999999999</v>
      </c>
      <c r="AC17">
        <v>0.72899999999999998</v>
      </c>
      <c r="AD17">
        <f t="shared" si="2"/>
        <v>0.73170000000000013</v>
      </c>
      <c r="AE17">
        <f t="shared" si="3"/>
        <v>3.2877043662713962E-2</v>
      </c>
    </row>
    <row r="18" spans="1:31" x14ac:dyDescent="0.25">
      <c r="A18">
        <v>85</v>
      </c>
      <c r="B18">
        <v>2.5</v>
      </c>
      <c r="C18">
        <v>5</v>
      </c>
      <c r="D18">
        <v>1.2</v>
      </c>
      <c r="E18">
        <v>2</v>
      </c>
      <c r="F18">
        <v>7</v>
      </c>
      <c r="G18">
        <v>0.35099999999999998</v>
      </c>
      <c r="H18">
        <v>0.45</v>
      </c>
      <c r="I18">
        <v>0.45</v>
      </c>
      <c r="J18">
        <v>0.39600000000000002</v>
      </c>
      <c r="K18">
        <v>0.48599999999999999</v>
      </c>
      <c r="L18">
        <v>0.52200000000000002</v>
      </c>
      <c r="M18">
        <v>0.45</v>
      </c>
      <c r="N18">
        <v>0.46800000000000003</v>
      </c>
      <c r="O18">
        <v>0.51300000000000001</v>
      </c>
      <c r="P18">
        <v>0.51300000000000001</v>
      </c>
      <c r="Q18">
        <f t="shared" si="0"/>
        <v>0.45990000000000003</v>
      </c>
      <c r="R18">
        <f t="shared" si="1"/>
        <v>5.4241128306848338E-2</v>
      </c>
      <c r="T18">
        <v>0.66600000000000004</v>
      </c>
      <c r="U18">
        <v>0.67500000000000004</v>
      </c>
      <c r="V18">
        <v>0.70199999999999996</v>
      </c>
      <c r="W18">
        <v>0.64800000000000002</v>
      </c>
      <c r="X18">
        <v>0.64800000000000002</v>
      </c>
      <c r="Y18">
        <v>0.68400000000000005</v>
      </c>
      <c r="Z18">
        <v>0.71099999999999997</v>
      </c>
      <c r="AA18">
        <v>0.68400000000000005</v>
      </c>
      <c r="AB18">
        <v>0.621</v>
      </c>
      <c r="AC18">
        <v>0.71099999999999997</v>
      </c>
      <c r="AD18">
        <f t="shared" si="2"/>
        <v>0.67500000000000016</v>
      </c>
      <c r="AE18">
        <f t="shared" si="3"/>
        <v>2.9698484809834981E-2</v>
      </c>
    </row>
    <row r="19" spans="1:31" x14ac:dyDescent="0.25">
      <c r="A19">
        <v>85</v>
      </c>
      <c r="B19">
        <v>2.5</v>
      </c>
      <c r="C19">
        <v>5</v>
      </c>
      <c r="D19">
        <v>1.2</v>
      </c>
      <c r="E19">
        <v>2</v>
      </c>
      <c r="F19">
        <v>8</v>
      </c>
      <c r="G19">
        <v>0.38700000000000001</v>
      </c>
      <c r="H19">
        <v>0.36</v>
      </c>
      <c r="I19">
        <v>0.495</v>
      </c>
      <c r="J19">
        <v>0.432</v>
      </c>
      <c r="K19">
        <v>0.45</v>
      </c>
      <c r="L19">
        <v>0.41399999999999998</v>
      </c>
      <c r="M19">
        <v>0.39600000000000002</v>
      </c>
      <c r="N19">
        <v>0.378</v>
      </c>
      <c r="O19">
        <v>0.40500000000000003</v>
      </c>
      <c r="P19">
        <v>0.38700000000000001</v>
      </c>
      <c r="Q19">
        <f t="shared" si="0"/>
        <v>0.4104000000000001</v>
      </c>
      <c r="R19">
        <f t="shared" si="1"/>
        <v>3.9618177646126025E-2</v>
      </c>
      <c r="T19">
        <v>0.67500000000000004</v>
      </c>
      <c r="U19">
        <v>0.747</v>
      </c>
      <c r="V19">
        <v>0.66600000000000004</v>
      </c>
      <c r="W19">
        <v>0.70199999999999996</v>
      </c>
      <c r="X19">
        <v>0.73799999999999999</v>
      </c>
      <c r="Y19">
        <v>0.71099999999999997</v>
      </c>
      <c r="Z19">
        <v>0.71099999999999997</v>
      </c>
      <c r="AA19">
        <v>0.69299999999999995</v>
      </c>
      <c r="AB19">
        <v>0.71099999999999997</v>
      </c>
      <c r="AC19">
        <v>0.67500000000000004</v>
      </c>
      <c r="AD19">
        <f t="shared" si="2"/>
        <v>0.70289999999999997</v>
      </c>
      <c r="AE19">
        <f t="shared" si="3"/>
        <v>2.6647701589442924E-2</v>
      </c>
    </row>
    <row r="20" spans="1:31" x14ac:dyDescent="0.25">
      <c r="A20">
        <v>85</v>
      </c>
      <c r="B20">
        <v>2.5</v>
      </c>
      <c r="C20">
        <v>5</v>
      </c>
      <c r="D20">
        <v>1.2</v>
      </c>
      <c r="E20">
        <v>2</v>
      </c>
      <c r="F20">
        <v>9</v>
      </c>
      <c r="G20">
        <v>0.38700000000000001</v>
      </c>
      <c r="H20">
        <v>0.42299999999999999</v>
      </c>
      <c r="I20">
        <v>0.41399999999999998</v>
      </c>
      <c r="J20">
        <v>0.47699999999999998</v>
      </c>
      <c r="K20">
        <v>0.39600000000000002</v>
      </c>
      <c r="L20">
        <v>0.41399999999999998</v>
      </c>
      <c r="M20">
        <v>0.38700000000000001</v>
      </c>
      <c r="N20">
        <v>0.36899999999999999</v>
      </c>
      <c r="O20">
        <v>0.41399999999999998</v>
      </c>
      <c r="P20">
        <v>0.41399999999999998</v>
      </c>
      <c r="Q20">
        <f t="shared" si="0"/>
        <v>0.40950000000000009</v>
      </c>
      <c r="R20">
        <f t="shared" si="1"/>
        <v>2.9163333142835361E-2</v>
      </c>
      <c r="T20">
        <v>0.72</v>
      </c>
      <c r="U20">
        <v>0.73799999999999999</v>
      </c>
      <c r="V20">
        <v>0.66600000000000004</v>
      </c>
      <c r="W20">
        <v>0.64800000000000002</v>
      </c>
      <c r="X20">
        <v>0.71099999999999997</v>
      </c>
      <c r="Y20">
        <v>0.65700000000000003</v>
      </c>
      <c r="Z20">
        <v>0.72899999999999998</v>
      </c>
      <c r="AA20">
        <v>0.72</v>
      </c>
      <c r="AB20">
        <v>0.60299999999999998</v>
      </c>
      <c r="AC20">
        <v>0.69299999999999995</v>
      </c>
      <c r="AD20">
        <f t="shared" si="2"/>
        <v>0.6885</v>
      </c>
      <c r="AE20">
        <f t="shared" si="3"/>
        <v>4.352585438564071E-2</v>
      </c>
    </row>
    <row r="21" spans="1:31" x14ac:dyDescent="0.25">
      <c r="A21">
        <v>85</v>
      </c>
      <c r="B21">
        <v>2.5</v>
      </c>
      <c r="C21">
        <v>5</v>
      </c>
      <c r="D21">
        <v>1.2</v>
      </c>
      <c r="E21">
        <v>2</v>
      </c>
      <c r="F21">
        <v>10</v>
      </c>
      <c r="G21">
        <v>0.34200000000000003</v>
      </c>
      <c r="H21">
        <v>0.32400000000000001</v>
      </c>
      <c r="I21">
        <v>0.42299999999999999</v>
      </c>
      <c r="J21">
        <v>0.45900000000000002</v>
      </c>
      <c r="K21">
        <v>0.39600000000000002</v>
      </c>
      <c r="L21">
        <v>0.378</v>
      </c>
      <c r="M21">
        <v>0.432</v>
      </c>
      <c r="N21">
        <v>0.38700000000000001</v>
      </c>
      <c r="O21">
        <v>0.36</v>
      </c>
      <c r="P21">
        <v>0.42299999999999999</v>
      </c>
      <c r="Q21">
        <f t="shared" si="0"/>
        <v>0.39239999999999997</v>
      </c>
      <c r="R21">
        <f t="shared" si="1"/>
        <v>4.2680206185068729E-2</v>
      </c>
      <c r="T21">
        <v>0.72899999999999998</v>
      </c>
      <c r="U21">
        <v>0.78300000000000003</v>
      </c>
      <c r="V21">
        <v>0.71099999999999997</v>
      </c>
      <c r="W21">
        <v>0.67500000000000004</v>
      </c>
      <c r="X21">
        <v>0.72</v>
      </c>
      <c r="Y21">
        <v>0.67500000000000004</v>
      </c>
      <c r="Z21">
        <v>0.73799999999999999</v>
      </c>
      <c r="AA21">
        <v>0.747</v>
      </c>
      <c r="AB21">
        <v>0.80100000000000005</v>
      </c>
      <c r="AC21">
        <v>0.72</v>
      </c>
      <c r="AD21">
        <f t="shared" si="2"/>
        <v>0.72989999999999988</v>
      </c>
      <c r="AE21">
        <f t="shared" si="3"/>
        <v>4.0572157941130026E-2</v>
      </c>
    </row>
    <row r="22" spans="1:31" x14ac:dyDescent="0.25">
      <c r="A22" s="1">
        <v>85</v>
      </c>
      <c r="B22" s="1">
        <v>2.5</v>
      </c>
      <c r="C22" s="1">
        <v>5</v>
      </c>
      <c r="D22" s="1">
        <v>1.2</v>
      </c>
      <c r="E22" s="1">
        <v>3</v>
      </c>
      <c r="F22" s="1">
        <v>1</v>
      </c>
      <c r="G22">
        <v>0.56699999999999995</v>
      </c>
      <c r="H22">
        <v>0.52200000000000002</v>
      </c>
      <c r="I22">
        <v>0.51300000000000001</v>
      </c>
      <c r="J22">
        <v>0.52200000000000002</v>
      </c>
      <c r="K22">
        <v>0.52200000000000002</v>
      </c>
      <c r="L22">
        <v>0.56699999999999995</v>
      </c>
      <c r="M22">
        <v>0.54</v>
      </c>
      <c r="N22">
        <v>0.52200000000000002</v>
      </c>
      <c r="O22">
        <v>0.51300000000000001</v>
      </c>
      <c r="P22">
        <v>0.52200000000000002</v>
      </c>
      <c r="Q22">
        <f t="shared" si="0"/>
        <v>0.53100000000000003</v>
      </c>
      <c r="R22">
        <f t="shared" si="1"/>
        <v>2.0346989949375779E-2</v>
      </c>
      <c r="T22">
        <v>0.57599999999999996</v>
      </c>
      <c r="U22">
        <v>0.56699999999999995</v>
      </c>
      <c r="V22">
        <v>0.61199999999999999</v>
      </c>
      <c r="W22">
        <v>0.61199999999999999</v>
      </c>
      <c r="X22">
        <v>0.621</v>
      </c>
      <c r="Y22">
        <v>0.61199999999999999</v>
      </c>
      <c r="Z22">
        <v>0.57599999999999996</v>
      </c>
      <c r="AA22">
        <v>0.63</v>
      </c>
      <c r="AB22">
        <v>0.60299999999999998</v>
      </c>
      <c r="AC22">
        <v>0.621</v>
      </c>
      <c r="AD22">
        <f t="shared" si="2"/>
        <v>0.60299999999999998</v>
      </c>
      <c r="AE22">
        <f t="shared" si="3"/>
        <v>2.2045407685048625E-2</v>
      </c>
    </row>
    <row r="23" spans="1:31" x14ac:dyDescent="0.25">
      <c r="A23" s="1">
        <v>85</v>
      </c>
      <c r="B23" s="1">
        <v>2.5</v>
      </c>
      <c r="C23" s="1">
        <v>5</v>
      </c>
      <c r="D23" s="1">
        <v>1.2</v>
      </c>
      <c r="E23" s="1">
        <v>3</v>
      </c>
      <c r="F23" s="1">
        <v>2</v>
      </c>
      <c r="G23">
        <v>0.40500000000000003</v>
      </c>
      <c r="H23">
        <v>0.46800000000000003</v>
      </c>
      <c r="I23">
        <v>0.46800000000000003</v>
      </c>
      <c r="J23">
        <v>0.46800000000000003</v>
      </c>
      <c r="K23">
        <v>0.495</v>
      </c>
      <c r="L23">
        <v>0.70199999999999996</v>
      </c>
      <c r="M23">
        <v>0.48599999999999999</v>
      </c>
      <c r="N23">
        <v>0.504</v>
      </c>
      <c r="O23">
        <v>0.495</v>
      </c>
      <c r="P23">
        <v>0.45900000000000002</v>
      </c>
      <c r="Q23">
        <f t="shared" si="0"/>
        <v>0.49499999999999994</v>
      </c>
      <c r="R23">
        <f t="shared" si="1"/>
        <v>7.7884529914483511E-2</v>
      </c>
      <c r="T23">
        <v>0.72899999999999998</v>
      </c>
      <c r="U23">
        <v>0.72</v>
      </c>
      <c r="V23">
        <v>0.60299999999999998</v>
      </c>
      <c r="W23">
        <v>0.67500000000000004</v>
      </c>
      <c r="X23">
        <v>0.64800000000000002</v>
      </c>
      <c r="Y23">
        <v>0.66600000000000004</v>
      </c>
      <c r="Z23">
        <v>0.63</v>
      </c>
      <c r="AA23">
        <v>0.72</v>
      </c>
      <c r="AB23">
        <v>0.63900000000000001</v>
      </c>
      <c r="AC23">
        <v>0.66600000000000004</v>
      </c>
      <c r="AD23">
        <f t="shared" si="2"/>
        <v>0.66959999999999997</v>
      </c>
      <c r="AE23">
        <f t="shared" si="3"/>
        <v>4.2256360467981612E-2</v>
      </c>
    </row>
    <row r="24" spans="1:31" x14ac:dyDescent="0.25">
      <c r="A24" s="1">
        <v>85</v>
      </c>
      <c r="B24" s="1">
        <v>2.5</v>
      </c>
      <c r="C24" s="1">
        <v>5</v>
      </c>
      <c r="D24" s="1">
        <v>1.2</v>
      </c>
      <c r="E24" s="1">
        <v>3</v>
      </c>
      <c r="F24" s="1">
        <v>3</v>
      </c>
      <c r="G24">
        <v>0.45</v>
      </c>
      <c r="H24">
        <v>0.48599999999999999</v>
      </c>
      <c r="I24">
        <v>0.504</v>
      </c>
      <c r="J24">
        <v>0.48599999999999999</v>
      </c>
      <c r="K24">
        <v>0.46800000000000003</v>
      </c>
      <c r="L24">
        <v>0.46800000000000003</v>
      </c>
      <c r="M24">
        <v>0.46800000000000003</v>
      </c>
      <c r="N24">
        <v>0.45900000000000002</v>
      </c>
      <c r="O24">
        <v>0.45</v>
      </c>
      <c r="P24">
        <v>0.504</v>
      </c>
      <c r="Q24">
        <f t="shared" si="0"/>
        <v>0.47430000000000005</v>
      </c>
      <c r="R24">
        <f t="shared" si="1"/>
        <v>1.9922349259060782E-2</v>
      </c>
      <c r="T24">
        <v>0.72</v>
      </c>
      <c r="U24">
        <v>0.65700000000000003</v>
      </c>
      <c r="V24">
        <v>0.63900000000000001</v>
      </c>
      <c r="W24">
        <v>0.64800000000000002</v>
      </c>
      <c r="X24">
        <v>0.65700000000000003</v>
      </c>
      <c r="Y24">
        <v>0.66600000000000004</v>
      </c>
      <c r="Z24">
        <v>0.65700000000000003</v>
      </c>
      <c r="AA24">
        <v>0.68400000000000005</v>
      </c>
      <c r="AB24">
        <v>0.69299999999999995</v>
      </c>
      <c r="AC24">
        <v>0.67500000000000004</v>
      </c>
      <c r="AD24">
        <f t="shared" si="2"/>
        <v>0.66959999999999997</v>
      </c>
      <c r="AE24">
        <f t="shared" si="3"/>
        <v>2.4074883177286639E-2</v>
      </c>
    </row>
    <row r="25" spans="1:31" x14ac:dyDescent="0.25">
      <c r="A25" s="1">
        <v>85</v>
      </c>
      <c r="B25" s="1">
        <v>2.5</v>
      </c>
      <c r="C25" s="1">
        <v>5</v>
      </c>
      <c r="D25" s="1">
        <v>1.2</v>
      </c>
      <c r="E25" s="1">
        <v>3</v>
      </c>
      <c r="F25" s="1">
        <v>4</v>
      </c>
      <c r="G25">
        <v>0.45900000000000002</v>
      </c>
      <c r="H25">
        <v>0.42299999999999999</v>
      </c>
      <c r="I25">
        <v>0.53100000000000003</v>
      </c>
      <c r="J25">
        <v>0.48599999999999999</v>
      </c>
      <c r="K25">
        <v>0.495</v>
      </c>
      <c r="L25">
        <v>0.47699999999999998</v>
      </c>
      <c r="M25">
        <v>0.47699999999999998</v>
      </c>
      <c r="N25">
        <v>0.495</v>
      </c>
      <c r="O25">
        <v>0.504</v>
      </c>
      <c r="P25">
        <v>0.495</v>
      </c>
      <c r="Q25">
        <f t="shared" si="0"/>
        <v>0.48419999999999996</v>
      </c>
      <c r="R25">
        <f t="shared" si="1"/>
        <v>2.8712366673612964E-2</v>
      </c>
      <c r="T25">
        <v>0.72</v>
      </c>
      <c r="U25">
        <v>0.71099999999999997</v>
      </c>
      <c r="V25">
        <v>0.55800000000000005</v>
      </c>
      <c r="W25">
        <v>0.58499999999999996</v>
      </c>
      <c r="X25">
        <v>0.621</v>
      </c>
      <c r="Y25">
        <v>0.67500000000000004</v>
      </c>
      <c r="Z25">
        <v>0.61199999999999999</v>
      </c>
      <c r="AA25">
        <v>0.65700000000000003</v>
      </c>
      <c r="AB25">
        <v>0.57599999999999996</v>
      </c>
      <c r="AC25">
        <v>0.55800000000000005</v>
      </c>
      <c r="AD25">
        <f t="shared" si="2"/>
        <v>0.62729999999999997</v>
      </c>
      <c r="AE25">
        <f t="shared" si="3"/>
        <v>6.0604455281769491E-2</v>
      </c>
    </row>
    <row r="26" spans="1:31" x14ac:dyDescent="0.25">
      <c r="A26" s="1">
        <v>85</v>
      </c>
      <c r="B26" s="1">
        <v>2.5</v>
      </c>
      <c r="C26" s="1">
        <v>5</v>
      </c>
      <c r="D26" s="1">
        <v>1.2</v>
      </c>
      <c r="E26" s="1">
        <v>3</v>
      </c>
      <c r="F26" s="1">
        <v>5</v>
      </c>
      <c r="G26">
        <v>0.33300000000000002</v>
      </c>
      <c r="H26">
        <v>0.36</v>
      </c>
      <c r="I26">
        <v>0.47699999999999998</v>
      </c>
      <c r="J26">
        <v>0.45900000000000002</v>
      </c>
      <c r="K26">
        <v>0.45</v>
      </c>
      <c r="L26">
        <v>0.38700000000000001</v>
      </c>
      <c r="M26">
        <v>0.38700000000000001</v>
      </c>
      <c r="N26">
        <v>0.45</v>
      </c>
      <c r="O26">
        <v>0.47699999999999998</v>
      </c>
      <c r="P26">
        <v>0.42299999999999999</v>
      </c>
      <c r="Q26">
        <f t="shared" si="0"/>
        <v>0.42030000000000001</v>
      </c>
      <c r="R26">
        <f t="shared" si="1"/>
        <v>5.0743472486616051E-2</v>
      </c>
      <c r="T26">
        <v>0.78300000000000003</v>
      </c>
      <c r="U26">
        <v>0.747</v>
      </c>
      <c r="V26">
        <v>0.63900000000000001</v>
      </c>
      <c r="W26">
        <v>0.70199999999999996</v>
      </c>
      <c r="X26">
        <v>0.68400000000000005</v>
      </c>
      <c r="Y26">
        <v>0.71099999999999997</v>
      </c>
      <c r="Z26">
        <v>0.68400000000000005</v>
      </c>
      <c r="AA26">
        <v>0.70199999999999996</v>
      </c>
      <c r="AB26">
        <v>0.61199999999999999</v>
      </c>
      <c r="AC26">
        <v>0.67500000000000004</v>
      </c>
      <c r="AD26">
        <f t="shared" si="2"/>
        <v>0.69389999999999996</v>
      </c>
      <c r="AE26">
        <f t="shared" si="3"/>
        <v>4.8827246492097007E-2</v>
      </c>
    </row>
    <row r="27" spans="1:31" x14ac:dyDescent="0.25">
      <c r="A27" s="1">
        <v>85</v>
      </c>
      <c r="B27" s="1">
        <v>2.5</v>
      </c>
      <c r="C27" s="1">
        <v>5</v>
      </c>
      <c r="D27" s="1">
        <v>1.2</v>
      </c>
      <c r="E27" s="1">
        <v>3</v>
      </c>
      <c r="F27" s="1">
        <v>6</v>
      </c>
      <c r="G27">
        <v>0.504</v>
      </c>
      <c r="H27">
        <v>0.45</v>
      </c>
      <c r="I27">
        <v>0.41399999999999998</v>
      </c>
      <c r="J27">
        <v>0.38700000000000001</v>
      </c>
      <c r="K27">
        <v>0.39600000000000002</v>
      </c>
      <c r="L27">
        <v>0.41399999999999998</v>
      </c>
      <c r="M27">
        <v>0.38700000000000001</v>
      </c>
      <c r="N27">
        <v>0.45</v>
      </c>
      <c r="O27">
        <v>0.495</v>
      </c>
      <c r="P27">
        <v>0.48599999999999999</v>
      </c>
      <c r="Q27">
        <f t="shared" si="0"/>
        <v>0.43830000000000002</v>
      </c>
      <c r="R27">
        <f t="shared" si="1"/>
        <v>4.5109865883196765E-2</v>
      </c>
      <c r="T27">
        <v>0.80100000000000005</v>
      </c>
      <c r="U27">
        <v>0.76500000000000001</v>
      </c>
      <c r="V27">
        <v>0.60299999999999998</v>
      </c>
      <c r="W27">
        <v>0.64800000000000002</v>
      </c>
      <c r="X27">
        <v>0.72899999999999998</v>
      </c>
      <c r="Y27">
        <v>0.77400000000000002</v>
      </c>
      <c r="Z27">
        <v>0.75600000000000001</v>
      </c>
      <c r="AA27">
        <v>0.76500000000000001</v>
      </c>
      <c r="AB27">
        <v>0.70199999999999996</v>
      </c>
      <c r="AC27">
        <v>0.73799999999999999</v>
      </c>
      <c r="AD27">
        <f t="shared" si="2"/>
        <v>0.72810000000000008</v>
      </c>
      <c r="AE27">
        <f t="shared" si="3"/>
        <v>6.1254387597950904E-2</v>
      </c>
    </row>
    <row r="28" spans="1:31" x14ac:dyDescent="0.25">
      <c r="A28" s="1">
        <v>85</v>
      </c>
      <c r="B28" s="1">
        <v>2.5</v>
      </c>
      <c r="C28" s="1">
        <v>5</v>
      </c>
      <c r="D28" s="1">
        <v>1.2</v>
      </c>
      <c r="E28" s="1">
        <v>3</v>
      </c>
      <c r="F28" s="1">
        <v>7</v>
      </c>
      <c r="G28">
        <v>0.41399999999999998</v>
      </c>
      <c r="H28">
        <v>0.48599999999999999</v>
      </c>
      <c r="I28">
        <v>0.45900000000000002</v>
      </c>
      <c r="J28">
        <v>0.53100000000000003</v>
      </c>
      <c r="K28">
        <v>0.45900000000000002</v>
      </c>
      <c r="L28">
        <v>0.35099999999999998</v>
      </c>
      <c r="M28">
        <v>0.35099999999999998</v>
      </c>
      <c r="N28">
        <v>0.39600000000000002</v>
      </c>
      <c r="O28">
        <v>0.495</v>
      </c>
      <c r="P28">
        <v>0.41399999999999998</v>
      </c>
      <c r="Q28">
        <f t="shared" si="0"/>
        <v>0.43559999999999999</v>
      </c>
      <c r="R28">
        <f t="shared" si="1"/>
        <v>6.0626726779531619E-2</v>
      </c>
      <c r="T28">
        <v>0.76500000000000001</v>
      </c>
      <c r="U28">
        <v>0.747</v>
      </c>
      <c r="V28">
        <v>0.65700000000000003</v>
      </c>
      <c r="W28">
        <v>0.621</v>
      </c>
      <c r="X28">
        <v>0.75600000000000001</v>
      </c>
      <c r="Y28">
        <v>0.67500000000000004</v>
      </c>
      <c r="Z28">
        <v>0.747</v>
      </c>
      <c r="AA28">
        <v>0.72899999999999998</v>
      </c>
      <c r="AB28">
        <v>0.72</v>
      </c>
      <c r="AC28">
        <v>0.69299999999999995</v>
      </c>
      <c r="AD28">
        <f t="shared" si="2"/>
        <v>0.71099999999999997</v>
      </c>
      <c r="AE28">
        <f t="shared" si="3"/>
        <v>4.7812132351527682E-2</v>
      </c>
    </row>
    <row r="29" spans="1:31" x14ac:dyDescent="0.25">
      <c r="A29" s="1">
        <v>85</v>
      </c>
      <c r="B29" s="1">
        <v>2.5</v>
      </c>
      <c r="C29" s="1">
        <v>5</v>
      </c>
      <c r="D29" s="1">
        <v>1.2</v>
      </c>
      <c r="E29" s="1">
        <v>3</v>
      </c>
      <c r="F29" s="1">
        <v>8</v>
      </c>
      <c r="G29">
        <v>0.47699999999999998</v>
      </c>
      <c r="H29">
        <v>0.441</v>
      </c>
      <c r="I29">
        <v>0.40500000000000003</v>
      </c>
      <c r="J29">
        <v>0.39600000000000002</v>
      </c>
      <c r="K29">
        <v>0.41399999999999998</v>
      </c>
      <c r="L29">
        <v>0.441</v>
      </c>
      <c r="M29">
        <v>0.47699999999999998</v>
      </c>
      <c r="N29">
        <v>0.432</v>
      </c>
      <c r="O29">
        <v>0.495</v>
      </c>
      <c r="P29">
        <v>0.621</v>
      </c>
      <c r="Q29">
        <f t="shared" si="0"/>
        <v>0.45990000000000003</v>
      </c>
      <c r="R29">
        <f t="shared" si="1"/>
        <v>6.5376601318820463E-2</v>
      </c>
      <c r="T29">
        <v>0.82799999999999996</v>
      </c>
      <c r="U29">
        <v>0.77400000000000002</v>
      </c>
      <c r="V29">
        <v>0.66600000000000004</v>
      </c>
      <c r="W29">
        <v>0.67500000000000004</v>
      </c>
      <c r="X29">
        <v>0.72</v>
      </c>
      <c r="Y29">
        <v>0.75600000000000001</v>
      </c>
      <c r="Z29">
        <v>0.75600000000000001</v>
      </c>
      <c r="AA29">
        <v>0.77400000000000002</v>
      </c>
      <c r="AB29">
        <v>0.73799999999999999</v>
      </c>
      <c r="AC29">
        <v>0.72</v>
      </c>
      <c r="AD29">
        <f t="shared" si="2"/>
        <v>0.74069999999999991</v>
      </c>
      <c r="AE29">
        <f t="shared" si="3"/>
        <v>4.8382848200576187E-2</v>
      </c>
    </row>
    <row r="30" spans="1:31" x14ac:dyDescent="0.25">
      <c r="A30" s="1">
        <v>85</v>
      </c>
      <c r="B30" s="1">
        <v>2.5</v>
      </c>
      <c r="C30" s="1">
        <v>5</v>
      </c>
      <c r="D30" s="1">
        <v>1.2</v>
      </c>
      <c r="E30" s="1">
        <v>3</v>
      </c>
      <c r="F30" s="1">
        <v>9</v>
      </c>
      <c r="G30">
        <v>0.39600000000000002</v>
      </c>
      <c r="H30">
        <v>0.38700000000000001</v>
      </c>
      <c r="I30">
        <v>0.45900000000000002</v>
      </c>
      <c r="J30">
        <v>0.45</v>
      </c>
      <c r="K30">
        <v>0.36</v>
      </c>
      <c r="L30">
        <v>0.45</v>
      </c>
      <c r="M30">
        <v>0.36</v>
      </c>
      <c r="N30">
        <v>0.38700000000000001</v>
      </c>
      <c r="O30">
        <v>0.36899999999999999</v>
      </c>
      <c r="P30">
        <v>0.40500000000000003</v>
      </c>
      <c r="Q30">
        <f t="shared" si="0"/>
        <v>0.40230000000000005</v>
      </c>
      <c r="R30">
        <f t="shared" si="1"/>
        <v>3.7959188610927931E-2</v>
      </c>
      <c r="T30">
        <v>0.59399999999999997</v>
      </c>
      <c r="U30">
        <v>0.78300000000000003</v>
      </c>
      <c r="V30">
        <v>0.69299999999999995</v>
      </c>
      <c r="W30">
        <v>0.67500000000000004</v>
      </c>
      <c r="X30">
        <v>0.79200000000000004</v>
      </c>
      <c r="Y30">
        <v>0.747</v>
      </c>
      <c r="Z30">
        <v>0.73799999999999999</v>
      </c>
      <c r="AA30">
        <v>0.72</v>
      </c>
      <c r="AB30">
        <v>0.80100000000000005</v>
      </c>
      <c r="AC30">
        <v>0.77400000000000002</v>
      </c>
      <c r="AD30">
        <f t="shared" si="2"/>
        <v>0.73170000000000002</v>
      </c>
      <c r="AE30">
        <f t="shared" si="3"/>
        <v>6.4069493520707677E-2</v>
      </c>
    </row>
    <row r="31" spans="1:31" x14ac:dyDescent="0.25">
      <c r="A31" s="1">
        <v>85</v>
      </c>
      <c r="B31" s="1">
        <v>2.5</v>
      </c>
      <c r="C31" s="1">
        <v>5</v>
      </c>
      <c r="D31" s="1">
        <v>1.2</v>
      </c>
      <c r="E31" s="1">
        <v>3</v>
      </c>
      <c r="F31" s="1">
        <v>10</v>
      </c>
      <c r="G31">
        <v>0.36</v>
      </c>
      <c r="H31">
        <v>0.32400000000000001</v>
      </c>
      <c r="I31">
        <v>0.46800000000000003</v>
      </c>
      <c r="J31">
        <v>0.432</v>
      </c>
      <c r="K31">
        <v>0.36</v>
      </c>
      <c r="L31">
        <v>0.41399999999999998</v>
      </c>
      <c r="M31">
        <v>0.40500000000000003</v>
      </c>
      <c r="N31">
        <v>0.40500000000000003</v>
      </c>
      <c r="O31">
        <v>0.38700000000000001</v>
      </c>
      <c r="P31">
        <v>0.48599999999999999</v>
      </c>
      <c r="Q31">
        <f t="shared" si="0"/>
        <v>0.40410000000000001</v>
      </c>
      <c r="R31">
        <f t="shared" si="1"/>
        <v>4.974032569254018E-2</v>
      </c>
      <c r="T31">
        <v>0.80100000000000005</v>
      </c>
      <c r="U31">
        <v>0.86399999999999999</v>
      </c>
      <c r="V31">
        <v>0.621</v>
      </c>
      <c r="W31">
        <v>0.66600000000000004</v>
      </c>
      <c r="X31">
        <v>0.70199999999999996</v>
      </c>
      <c r="Y31">
        <v>0.85499999999999998</v>
      </c>
      <c r="Z31">
        <v>0.64800000000000002</v>
      </c>
      <c r="AA31">
        <v>0.77400000000000002</v>
      </c>
      <c r="AB31">
        <v>0.78300000000000003</v>
      </c>
      <c r="AC31">
        <v>0.66600000000000004</v>
      </c>
      <c r="AD31">
        <f t="shared" si="2"/>
        <v>0.7380000000000001</v>
      </c>
      <c r="AE31">
        <f t="shared" si="3"/>
        <v>8.8385519175937302E-2</v>
      </c>
    </row>
    <row r="32" spans="1:31" x14ac:dyDescent="0.25">
      <c r="A32">
        <v>85</v>
      </c>
      <c r="B32">
        <v>2.5</v>
      </c>
      <c r="C32">
        <v>5</v>
      </c>
      <c r="D32">
        <v>1.2</v>
      </c>
      <c r="E32">
        <v>4</v>
      </c>
      <c r="F32">
        <v>1</v>
      </c>
      <c r="G32">
        <v>0.504</v>
      </c>
      <c r="H32">
        <v>0.504</v>
      </c>
      <c r="I32">
        <v>0.504</v>
      </c>
      <c r="J32">
        <v>0.51300000000000001</v>
      </c>
      <c r="K32">
        <v>0.53100000000000003</v>
      </c>
      <c r="L32">
        <v>0.54</v>
      </c>
      <c r="M32">
        <v>0.59399999999999997</v>
      </c>
      <c r="N32">
        <v>0.54</v>
      </c>
      <c r="O32">
        <v>0.45900000000000002</v>
      </c>
      <c r="P32">
        <v>0.48599999999999999</v>
      </c>
      <c r="Q32">
        <f t="shared" si="0"/>
        <v>0.51749999999999996</v>
      </c>
      <c r="R32">
        <f t="shared" si="1"/>
        <v>3.6558172820861816E-2</v>
      </c>
      <c r="T32">
        <v>0.64800000000000002</v>
      </c>
      <c r="U32">
        <v>0.64800000000000002</v>
      </c>
      <c r="V32">
        <v>0.68400000000000005</v>
      </c>
      <c r="W32">
        <v>0.68400000000000005</v>
      </c>
      <c r="X32">
        <v>0.68400000000000005</v>
      </c>
      <c r="Y32">
        <v>0.67500000000000004</v>
      </c>
      <c r="Z32">
        <v>0.60299999999999998</v>
      </c>
      <c r="AA32">
        <v>0.60299999999999998</v>
      </c>
      <c r="AB32">
        <v>0.77400000000000002</v>
      </c>
      <c r="AC32">
        <v>0.67500000000000004</v>
      </c>
      <c r="AD32">
        <f t="shared" si="2"/>
        <v>0.66779999999999995</v>
      </c>
      <c r="AE32">
        <f t="shared" si="3"/>
        <v>4.8707288982245786E-2</v>
      </c>
    </row>
    <row r="33" spans="1:31" x14ac:dyDescent="0.25">
      <c r="A33">
        <v>85</v>
      </c>
      <c r="B33">
        <v>2.5</v>
      </c>
      <c r="C33">
        <v>5</v>
      </c>
      <c r="D33">
        <v>1.2</v>
      </c>
      <c r="E33">
        <v>4</v>
      </c>
      <c r="F33">
        <v>2</v>
      </c>
      <c r="G33">
        <v>0.46800000000000003</v>
      </c>
      <c r="H33">
        <v>0.46800000000000003</v>
      </c>
      <c r="I33">
        <v>0.495</v>
      </c>
      <c r="J33">
        <v>0.59399999999999997</v>
      </c>
      <c r="K33">
        <v>0.47699999999999998</v>
      </c>
      <c r="L33">
        <v>0.495</v>
      </c>
      <c r="M33">
        <v>0.52200000000000002</v>
      </c>
      <c r="N33">
        <v>0.53100000000000003</v>
      </c>
      <c r="O33">
        <v>0.48599999999999999</v>
      </c>
      <c r="P33">
        <v>0.52200000000000002</v>
      </c>
      <c r="Q33">
        <f t="shared" si="0"/>
        <v>0.50580000000000003</v>
      </c>
      <c r="R33">
        <f t="shared" si="1"/>
        <v>3.8371864692766752E-2</v>
      </c>
      <c r="T33">
        <v>0.66600000000000004</v>
      </c>
      <c r="U33">
        <v>0.65700000000000003</v>
      </c>
      <c r="V33">
        <v>0.68400000000000005</v>
      </c>
      <c r="W33">
        <v>0.64800000000000002</v>
      </c>
      <c r="X33">
        <v>0.621</v>
      </c>
      <c r="Y33">
        <v>0.70199999999999996</v>
      </c>
      <c r="Z33">
        <v>0.70199999999999996</v>
      </c>
      <c r="AA33">
        <v>0.69299999999999995</v>
      </c>
      <c r="AB33">
        <v>0.71099999999999997</v>
      </c>
      <c r="AC33">
        <v>0.68400000000000005</v>
      </c>
      <c r="AD33">
        <f t="shared" si="2"/>
        <v>0.67679999999999996</v>
      </c>
      <c r="AE33">
        <f t="shared" si="3"/>
        <v>2.839718295887814E-2</v>
      </c>
    </row>
    <row r="34" spans="1:31" x14ac:dyDescent="0.25">
      <c r="A34">
        <v>85</v>
      </c>
      <c r="B34">
        <v>2.5</v>
      </c>
      <c r="C34">
        <v>5</v>
      </c>
      <c r="D34">
        <v>1.2</v>
      </c>
      <c r="E34">
        <v>4</v>
      </c>
      <c r="F34">
        <v>3</v>
      </c>
      <c r="G34">
        <v>0.58499999999999996</v>
      </c>
      <c r="H34">
        <v>0.46800000000000003</v>
      </c>
      <c r="I34">
        <v>0.46800000000000003</v>
      </c>
      <c r="J34">
        <v>0.48599999999999999</v>
      </c>
      <c r="K34">
        <v>0.51300000000000001</v>
      </c>
      <c r="L34">
        <v>0.54900000000000004</v>
      </c>
      <c r="M34">
        <v>0.46800000000000003</v>
      </c>
      <c r="N34">
        <v>0.378</v>
      </c>
      <c r="O34">
        <v>0.76500000000000001</v>
      </c>
      <c r="P34">
        <v>0.52200000000000002</v>
      </c>
      <c r="Q34">
        <f t="shared" si="0"/>
        <v>0.5202</v>
      </c>
      <c r="R34">
        <f t="shared" si="1"/>
        <v>0.10251048726837647</v>
      </c>
      <c r="T34">
        <v>0.69299999999999995</v>
      </c>
      <c r="U34">
        <v>0.66600000000000004</v>
      </c>
      <c r="V34">
        <v>0.747</v>
      </c>
      <c r="W34">
        <v>0.67500000000000004</v>
      </c>
      <c r="X34">
        <v>0.63900000000000001</v>
      </c>
      <c r="Y34">
        <v>0.64800000000000002</v>
      </c>
      <c r="Z34">
        <v>0.63900000000000001</v>
      </c>
      <c r="AA34">
        <v>0.63900000000000001</v>
      </c>
      <c r="AB34">
        <v>0.72</v>
      </c>
      <c r="AC34">
        <v>0.66600000000000004</v>
      </c>
      <c r="AD34">
        <f t="shared" si="2"/>
        <v>0.67320000000000002</v>
      </c>
      <c r="AE34">
        <f t="shared" si="3"/>
        <v>3.693778553189131E-2</v>
      </c>
    </row>
    <row r="35" spans="1:31" x14ac:dyDescent="0.25">
      <c r="A35">
        <v>85</v>
      </c>
      <c r="B35">
        <v>2.5</v>
      </c>
      <c r="C35">
        <v>5</v>
      </c>
      <c r="D35">
        <v>1.2</v>
      </c>
      <c r="E35">
        <v>4</v>
      </c>
      <c r="F35">
        <v>4</v>
      </c>
      <c r="G35">
        <v>0.42299999999999999</v>
      </c>
      <c r="H35">
        <v>0.45</v>
      </c>
      <c r="I35">
        <v>0.58499999999999996</v>
      </c>
      <c r="J35">
        <v>0.63</v>
      </c>
      <c r="K35">
        <v>0.48599999999999999</v>
      </c>
      <c r="L35">
        <v>0.504</v>
      </c>
      <c r="M35">
        <v>0.45900000000000002</v>
      </c>
      <c r="N35">
        <v>0.495</v>
      </c>
      <c r="O35">
        <v>0.504</v>
      </c>
      <c r="P35">
        <v>0.495</v>
      </c>
      <c r="Q35">
        <f t="shared" si="0"/>
        <v>0.50309999999999999</v>
      </c>
      <c r="R35">
        <f t="shared" si="1"/>
        <v>6.1839307887459886E-2</v>
      </c>
      <c r="T35">
        <v>0.67500000000000004</v>
      </c>
      <c r="U35">
        <v>0.68400000000000005</v>
      </c>
      <c r="V35">
        <v>0.60299999999999998</v>
      </c>
      <c r="W35">
        <v>0.72899999999999998</v>
      </c>
      <c r="X35">
        <v>0.65700000000000003</v>
      </c>
      <c r="Y35">
        <v>0.67500000000000004</v>
      </c>
      <c r="Z35">
        <v>0.65700000000000003</v>
      </c>
      <c r="AA35">
        <v>0.66600000000000004</v>
      </c>
      <c r="AB35">
        <v>0.67500000000000004</v>
      </c>
      <c r="AC35">
        <v>0.71099999999999997</v>
      </c>
      <c r="AD35">
        <f t="shared" si="2"/>
        <v>0.67320000000000002</v>
      </c>
      <c r="AE35">
        <f t="shared" si="3"/>
        <v>3.3621421742692552E-2</v>
      </c>
    </row>
    <row r="36" spans="1:31" x14ac:dyDescent="0.25">
      <c r="A36">
        <v>85</v>
      </c>
      <c r="B36">
        <v>2.5</v>
      </c>
      <c r="C36">
        <v>5</v>
      </c>
      <c r="D36">
        <v>1.2</v>
      </c>
      <c r="E36">
        <v>4</v>
      </c>
      <c r="F36">
        <v>5</v>
      </c>
      <c r="G36">
        <v>0.432</v>
      </c>
      <c r="H36">
        <v>0.42299999999999999</v>
      </c>
      <c r="I36">
        <v>0.432</v>
      </c>
      <c r="J36">
        <v>0.35099999999999998</v>
      </c>
      <c r="K36">
        <v>0.47699999999999998</v>
      </c>
      <c r="L36">
        <v>0.46800000000000003</v>
      </c>
      <c r="M36">
        <v>0.45900000000000002</v>
      </c>
      <c r="N36">
        <v>0.46800000000000003</v>
      </c>
      <c r="O36">
        <v>0.42299999999999999</v>
      </c>
      <c r="P36">
        <v>0.45</v>
      </c>
      <c r="Q36">
        <f t="shared" si="0"/>
        <v>0.43830000000000002</v>
      </c>
      <c r="R36">
        <f t="shared" si="1"/>
        <v>3.6508903023783124E-2</v>
      </c>
      <c r="T36">
        <v>0.71099999999999997</v>
      </c>
      <c r="U36">
        <v>0.69299999999999995</v>
      </c>
      <c r="V36">
        <v>0.72899999999999998</v>
      </c>
      <c r="W36">
        <v>0.67500000000000004</v>
      </c>
      <c r="X36">
        <v>0.73799999999999999</v>
      </c>
      <c r="Y36">
        <v>0.67500000000000004</v>
      </c>
      <c r="Z36">
        <v>0.68400000000000005</v>
      </c>
      <c r="AA36">
        <v>0.60299999999999998</v>
      </c>
      <c r="AB36">
        <v>0.68400000000000005</v>
      </c>
      <c r="AC36">
        <v>0.68400000000000005</v>
      </c>
      <c r="AD36">
        <f t="shared" si="2"/>
        <v>0.68759999999999999</v>
      </c>
      <c r="AE36">
        <f t="shared" si="3"/>
        <v>3.703511846882631E-2</v>
      </c>
    </row>
    <row r="37" spans="1:31" x14ac:dyDescent="0.25">
      <c r="A37">
        <v>85</v>
      </c>
      <c r="B37">
        <v>2.5</v>
      </c>
      <c r="C37">
        <v>5</v>
      </c>
      <c r="D37">
        <v>1.2</v>
      </c>
      <c r="E37">
        <v>4</v>
      </c>
      <c r="F37">
        <v>6</v>
      </c>
      <c r="G37">
        <v>0.41399999999999998</v>
      </c>
      <c r="H37">
        <v>0.38700000000000001</v>
      </c>
      <c r="I37">
        <v>0.54</v>
      </c>
      <c r="J37">
        <v>0.54900000000000004</v>
      </c>
      <c r="K37">
        <v>0.41399999999999998</v>
      </c>
      <c r="L37">
        <v>0.41399999999999998</v>
      </c>
      <c r="M37">
        <v>0.51300000000000001</v>
      </c>
      <c r="N37">
        <v>0.46800000000000003</v>
      </c>
      <c r="O37">
        <v>0.48599999999999999</v>
      </c>
      <c r="P37">
        <v>0.45900000000000002</v>
      </c>
      <c r="Q37">
        <f t="shared" si="0"/>
        <v>0.46440000000000003</v>
      </c>
      <c r="R37">
        <f t="shared" si="1"/>
        <v>5.7110419364595703E-2</v>
      </c>
      <c r="T37">
        <v>0.69299999999999995</v>
      </c>
      <c r="U37">
        <v>0.57599999999999996</v>
      </c>
      <c r="V37">
        <v>0.61199999999999999</v>
      </c>
      <c r="W37">
        <v>0.73799999999999999</v>
      </c>
      <c r="X37">
        <v>0.71099999999999997</v>
      </c>
      <c r="Y37">
        <v>0.67500000000000004</v>
      </c>
      <c r="Z37">
        <v>0.64800000000000002</v>
      </c>
      <c r="AA37">
        <v>0.66600000000000004</v>
      </c>
      <c r="AB37">
        <v>0.67500000000000004</v>
      </c>
      <c r="AC37">
        <v>0.70199999999999996</v>
      </c>
      <c r="AD37">
        <f t="shared" si="2"/>
        <v>0.66959999999999997</v>
      </c>
      <c r="AE37">
        <f t="shared" si="3"/>
        <v>4.7849764889704528E-2</v>
      </c>
    </row>
    <row r="38" spans="1:31" x14ac:dyDescent="0.25">
      <c r="A38">
        <v>85</v>
      </c>
      <c r="B38">
        <v>2.5</v>
      </c>
      <c r="C38">
        <v>5</v>
      </c>
      <c r="D38">
        <v>1.2</v>
      </c>
      <c r="E38">
        <v>4</v>
      </c>
      <c r="F38">
        <v>7</v>
      </c>
      <c r="G38">
        <v>0.441</v>
      </c>
      <c r="H38">
        <v>0.441</v>
      </c>
      <c r="I38">
        <v>0.39600000000000002</v>
      </c>
      <c r="J38">
        <v>0.504</v>
      </c>
      <c r="K38">
        <v>0.45</v>
      </c>
      <c r="L38">
        <v>0.47699999999999998</v>
      </c>
      <c r="M38">
        <v>0.432</v>
      </c>
      <c r="N38">
        <v>0.45900000000000002</v>
      </c>
      <c r="O38">
        <v>0.432</v>
      </c>
      <c r="P38">
        <v>0.54</v>
      </c>
      <c r="Q38">
        <f t="shared" si="0"/>
        <v>0.4572</v>
      </c>
      <c r="R38">
        <f t="shared" si="1"/>
        <v>4.0870527278223372E-2</v>
      </c>
      <c r="T38">
        <v>0.64800000000000002</v>
      </c>
      <c r="U38">
        <v>0.64800000000000002</v>
      </c>
      <c r="V38">
        <v>0.59399999999999997</v>
      </c>
      <c r="W38">
        <v>0.63</v>
      </c>
      <c r="X38">
        <v>0.72</v>
      </c>
      <c r="Y38">
        <v>0.61199999999999999</v>
      </c>
      <c r="Z38">
        <v>0.73799999999999999</v>
      </c>
      <c r="AA38">
        <v>0.69299999999999995</v>
      </c>
      <c r="AB38">
        <v>0.68400000000000005</v>
      </c>
      <c r="AC38">
        <v>0.54900000000000004</v>
      </c>
      <c r="AD38">
        <f t="shared" si="2"/>
        <v>0.65159999999999996</v>
      </c>
      <c r="AE38">
        <f t="shared" si="3"/>
        <v>5.85115373238475E-2</v>
      </c>
    </row>
    <row r="39" spans="1:31" x14ac:dyDescent="0.25">
      <c r="A39">
        <v>85</v>
      </c>
      <c r="B39">
        <v>2.5</v>
      </c>
      <c r="C39">
        <v>5</v>
      </c>
      <c r="D39">
        <v>1.2</v>
      </c>
      <c r="E39">
        <v>4</v>
      </c>
      <c r="F39">
        <v>8</v>
      </c>
      <c r="G39">
        <v>0.39600000000000002</v>
      </c>
      <c r="H39">
        <v>0.40500000000000003</v>
      </c>
      <c r="I39">
        <v>0.56699999999999995</v>
      </c>
      <c r="J39">
        <v>0.48599999999999999</v>
      </c>
      <c r="K39">
        <v>0.42299999999999999</v>
      </c>
      <c r="L39">
        <v>0.432</v>
      </c>
      <c r="M39">
        <v>0.46800000000000003</v>
      </c>
      <c r="N39">
        <v>0.46800000000000003</v>
      </c>
      <c r="O39">
        <v>0.432</v>
      </c>
      <c r="P39">
        <v>0.48599999999999999</v>
      </c>
      <c r="Q39">
        <f t="shared" si="0"/>
        <v>0.45629999999999998</v>
      </c>
      <c r="R39">
        <f t="shared" si="1"/>
        <v>5.0387498449516573E-2</v>
      </c>
      <c r="T39">
        <v>0.76500000000000001</v>
      </c>
      <c r="U39">
        <v>0.73799999999999999</v>
      </c>
      <c r="V39">
        <v>0.65700000000000003</v>
      </c>
      <c r="W39">
        <v>0.48599999999999999</v>
      </c>
      <c r="X39">
        <v>0.72</v>
      </c>
      <c r="Y39">
        <v>0.76500000000000001</v>
      </c>
      <c r="Z39">
        <v>0.65700000000000003</v>
      </c>
      <c r="AA39">
        <v>0.67500000000000004</v>
      </c>
      <c r="AB39">
        <v>0.73799999999999999</v>
      </c>
      <c r="AC39">
        <v>0.67500000000000004</v>
      </c>
      <c r="AD39">
        <f t="shared" si="2"/>
        <v>0.68759999999999988</v>
      </c>
      <c r="AE39">
        <f t="shared" si="3"/>
        <v>8.2289732044771149E-2</v>
      </c>
    </row>
    <row r="40" spans="1:31" x14ac:dyDescent="0.25">
      <c r="A40">
        <v>85</v>
      </c>
      <c r="B40">
        <v>2.5</v>
      </c>
      <c r="C40">
        <v>5</v>
      </c>
      <c r="D40">
        <v>1.2</v>
      </c>
      <c r="E40">
        <v>4</v>
      </c>
      <c r="F40">
        <v>9</v>
      </c>
      <c r="G40">
        <v>0.441</v>
      </c>
      <c r="H40">
        <v>0.41399999999999998</v>
      </c>
      <c r="I40">
        <v>0.48599999999999999</v>
      </c>
      <c r="J40">
        <v>0.45</v>
      </c>
      <c r="K40">
        <v>0.46800000000000003</v>
      </c>
      <c r="L40">
        <v>0.432</v>
      </c>
      <c r="M40">
        <v>0.48599999999999999</v>
      </c>
      <c r="N40">
        <v>0.495</v>
      </c>
      <c r="O40">
        <v>0.45</v>
      </c>
      <c r="P40">
        <v>0.39600000000000002</v>
      </c>
      <c r="Q40">
        <f t="shared" si="0"/>
        <v>0.45179999999999998</v>
      </c>
      <c r="R40">
        <f t="shared" si="1"/>
        <v>3.2533060108142303E-2</v>
      </c>
      <c r="T40">
        <v>0.64800000000000002</v>
      </c>
      <c r="U40">
        <v>0.64800000000000002</v>
      </c>
      <c r="V40">
        <v>0.60299999999999998</v>
      </c>
      <c r="W40">
        <v>0.67500000000000004</v>
      </c>
      <c r="X40">
        <v>0.72899999999999998</v>
      </c>
      <c r="Y40">
        <v>0.72899999999999998</v>
      </c>
      <c r="Z40">
        <v>0.68400000000000005</v>
      </c>
      <c r="AA40">
        <v>0.68400000000000005</v>
      </c>
      <c r="AB40">
        <v>0.77400000000000002</v>
      </c>
      <c r="AC40">
        <v>0.72</v>
      </c>
      <c r="AD40">
        <f t="shared" si="2"/>
        <v>0.68940000000000001</v>
      </c>
      <c r="AE40">
        <f t="shared" si="3"/>
        <v>4.9875845857488971E-2</v>
      </c>
    </row>
    <row r="41" spans="1:31" x14ac:dyDescent="0.25">
      <c r="A41">
        <v>85</v>
      </c>
      <c r="B41">
        <v>2.5</v>
      </c>
      <c r="C41">
        <v>5</v>
      </c>
      <c r="D41">
        <v>1.2</v>
      </c>
      <c r="E41">
        <v>4</v>
      </c>
      <c r="F41">
        <v>10</v>
      </c>
      <c r="G41">
        <v>0.378</v>
      </c>
      <c r="H41">
        <v>0.41399999999999998</v>
      </c>
      <c r="I41">
        <v>0.48599999999999999</v>
      </c>
      <c r="J41">
        <v>0.432</v>
      </c>
      <c r="K41">
        <v>0.441</v>
      </c>
      <c r="L41">
        <v>0.39600000000000002</v>
      </c>
      <c r="M41">
        <v>0.47699999999999998</v>
      </c>
      <c r="N41">
        <v>0.40500000000000003</v>
      </c>
      <c r="O41">
        <v>0.45</v>
      </c>
      <c r="P41">
        <v>0.441</v>
      </c>
      <c r="Q41">
        <f t="shared" si="0"/>
        <v>0.43199999999999994</v>
      </c>
      <c r="R41">
        <f t="shared" si="1"/>
        <v>3.4467375879228164E-2</v>
      </c>
      <c r="T41">
        <v>0.80100000000000005</v>
      </c>
      <c r="U41">
        <v>0.81</v>
      </c>
      <c r="V41">
        <v>0.63</v>
      </c>
      <c r="W41">
        <v>0.73799999999999999</v>
      </c>
      <c r="X41">
        <v>0.747</v>
      </c>
      <c r="Y41">
        <v>0.72</v>
      </c>
      <c r="Z41">
        <v>0.72</v>
      </c>
      <c r="AA41">
        <v>0.72</v>
      </c>
      <c r="AB41">
        <v>0.747</v>
      </c>
      <c r="AC41">
        <v>0.69299999999999995</v>
      </c>
      <c r="AD41">
        <f t="shared" si="2"/>
        <v>0.73259999999999992</v>
      </c>
      <c r="AE41">
        <f t="shared" si="3"/>
        <v>5.1299122799517753E-2</v>
      </c>
    </row>
    <row r="42" spans="1:31" x14ac:dyDescent="0.25">
      <c r="A42" s="1"/>
      <c r="B42" s="1"/>
      <c r="C42" s="1"/>
      <c r="D42" s="1"/>
      <c r="E42" s="1"/>
      <c r="F42" s="1"/>
    </row>
    <row r="43" spans="1:31" x14ac:dyDescent="0.25">
      <c r="A43" s="1">
        <v>85</v>
      </c>
      <c r="B43" s="1">
        <v>2.5</v>
      </c>
      <c r="C43" s="1">
        <v>5</v>
      </c>
      <c r="D43" s="1">
        <v>1.2</v>
      </c>
      <c r="E43" s="1">
        <v>1</v>
      </c>
      <c r="F43" s="1">
        <v>1</v>
      </c>
      <c r="G43">
        <v>0.54</v>
      </c>
      <c r="H43">
        <v>0.56699999999999995</v>
      </c>
      <c r="I43">
        <v>0.53100000000000003</v>
      </c>
      <c r="J43">
        <v>0.56699999999999995</v>
      </c>
      <c r="K43">
        <v>0.54900000000000004</v>
      </c>
      <c r="L43">
        <v>0.58499999999999996</v>
      </c>
      <c r="M43">
        <v>0.61199999999999999</v>
      </c>
      <c r="N43">
        <v>0.55800000000000005</v>
      </c>
      <c r="O43">
        <v>0.57599999999999996</v>
      </c>
      <c r="P43">
        <v>0.59399999999999997</v>
      </c>
      <c r="Q43">
        <f t="shared" ref="Q43:Q82" si="4">AVERAGE(G43:K43)</f>
        <v>0.55079999999999996</v>
      </c>
      <c r="R43">
        <f t="shared" ref="R43:R82" si="5">STDEV(G43:K43)</f>
        <v>1.6099689437998443E-2</v>
      </c>
      <c r="T43">
        <v>0.61199999999999999</v>
      </c>
      <c r="U43">
        <v>0.63900000000000001</v>
      </c>
      <c r="V43">
        <v>0.54900000000000004</v>
      </c>
      <c r="W43">
        <v>0.61199999999999999</v>
      </c>
      <c r="X43">
        <v>0.55800000000000005</v>
      </c>
      <c r="Y43">
        <v>0.59399999999999997</v>
      </c>
      <c r="Z43">
        <v>0.52200000000000002</v>
      </c>
      <c r="AA43">
        <v>0.495</v>
      </c>
      <c r="AB43">
        <v>0.61199999999999999</v>
      </c>
      <c r="AC43">
        <v>0.55800000000000005</v>
      </c>
      <c r="AD43">
        <f t="shared" ref="AD43:AD82" si="6">AVERAGE(T43:X43)</f>
        <v>0.59399999999999997</v>
      </c>
      <c r="AE43">
        <f t="shared" ref="AE43:AE82" si="7">STDEV(T43:X43)</f>
        <v>3.8710463701691795E-2</v>
      </c>
    </row>
    <row r="44" spans="1:31" x14ac:dyDescent="0.25">
      <c r="A44">
        <v>85</v>
      </c>
      <c r="B44">
        <v>2.5</v>
      </c>
      <c r="C44">
        <v>5</v>
      </c>
      <c r="D44">
        <v>1.2</v>
      </c>
      <c r="E44">
        <v>2</v>
      </c>
      <c r="F44">
        <v>1</v>
      </c>
      <c r="G44">
        <v>0.495</v>
      </c>
      <c r="H44">
        <v>0.51300000000000001</v>
      </c>
      <c r="I44">
        <v>0.48599999999999999</v>
      </c>
      <c r="J44">
        <v>0.495</v>
      </c>
      <c r="K44">
        <v>0.51300000000000001</v>
      </c>
      <c r="L44">
        <v>0.53100000000000003</v>
      </c>
      <c r="M44">
        <v>0.52200000000000002</v>
      </c>
      <c r="N44">
        <v>0.495</v>
      </c>
      <c r="O44">
        <v>0.51300000000000001</v>
      </c>
      <c r="P44">
        <v>0.47699999999999998</v>
      </c>
      <c r="Q44">
        <f t="shared" si="4"/>
        <v>0.50039999999999996</v>
      </c>
      <c r="R44">
        <f t="shared" si="5"/>
        <v>1.2074767078498876E-2</v>
      </c>
      <c r="T44">
        <v>0.63900000000000001</v>
      </c>
      <c r="U44">
        <v>0.64800000000000002</v>
      </c>
      <c r="V44">
        <v>0.61199999999999999</v>
      </c>
      <c r="W44">
        <v>0.63900000000000001</v>
      </c>
      <c r="X44">
        <v>0.63</v>
      </c>
      <c r="Y44">
        <v>0.64800000000000002</v>
      </c>
      <c r="Z44">
        <v>0.58499999999999996</v>
      </c>
      <c r="AA44">
        <v>0.57599999999999996</v>
      </c>
      <c r="AB44">
        <v>0.66600000000000004</v>
      </c>
      <c r="AC44">
        <v>0.64800000000000002</v>
      </c>
      <c r="AD44">
        <f t="shared" si="6"/>
        <v>0.63360000000000005</v>
      </c>
      <c r="AE44">
        <f t="shared" si="7"/>
        <v>1.3649175799292803E-2</v>
      </c>
    </row>
    <row r="45" spans="1:31" x14ac:dyDescent="0.25">
      <c r="A45" s="1">
        <v>85</v>
      </c>
      <c r="B45" s="1">
        <v>2.5</v>
      </c>
      <c r="C45" s="1">
        <v>5</v>
      </c>
      <c r="D45" s="1">
        <v>1.2</v>
      </c>
      <c r="E45" s="1">
        <v>3</v>
      </c>
      <c r="F45" s="1">
        <v>1</v>
      </c>
      <c r="G45">
        <v>0.56699999999999995</v>
      </c>
      <c r="H45">
        <v>0.52200000000000002</v>
      </c>
      <c r="I45">
        <v>0.51300000000000001</v>
      </c>
      <c r="J45">
        <v>0.52200000000000002</v>
      </c>
      <c r="K45">
        <v>0.52200000000000002</v>
      </c>
      <c r="L45">
        <v>0.56699999999999995</v>
      </c>
      <c r="M45">
        <v>0.54</v>
      </c>
      <c r="N45">
        <v>0.52200000000000002</v>
      </c>
      <c r="O45">
        <v>0.51300000000000001</v>
      </c>
      <c r="P45">
        <v>0.52200000000000002</v>
      </c>
      <c r="Q45">
        <f t="shared" si="4"/>
        <v>0.5292</v>
      </c>
      <c r="R45">
        <f t="shared" si="5"/>
        <v>2.148720549536395E-2</v>
      </c>
      <c r="T45">
        <v>0.57599999999999996</v>
      </c>
      <c r="U45">
        <v>0.56699999999999995</v>
      </c>
      <c r="V45">
        <v>0.61199999999999999</v>
      </c>
      <c r="W45">
        <v>0.61199999999999999</v>
      </c>
      <c r="X45">
        <v>0.621</v>
      </c>
      <c r="Y45">
        <v>0.61199999999999999</v>
      </c>
      <c r="Z45">
        <v>0.57599999999999996</v>
      </c>
      <c r="AA45">
        <v>0.63</v>
      </c>
      <c r="AB45">
        <v>0.60299999999999998</v>
      </c>
      <c r="AC45">
        <v>0.621</v>
      </c>
      <c r="AD45">
        <f t="shared" si="6"/>
        <v>0.59760000000000002</v>
      </c>
      <c r="AE45">
        <f t="shared" si="7"/>
        <v>2.4316660954991354E-2</v>
      </c>
    </row>
    <row r="46" spans="1:31" x14ac:dyDescent="0.25">
      <c r="A46">
        <v>85</v>
      </c>
      <c r="B46">
        <v>2.5</v>
      </c>
      <c r="C46">
        <v>5</v>
      </c>
      <c r="D46">
        <v>1.2</v>
      </c>
      <c r="E46">
        <v>4</v>
      </c>
      <c r="F46">
        <v>1</v>
      </c>
      <c r="G46">
        <v>0.504</v>
      </c>
      <c r="H46">
        <v>0.504</v>
      </c>
      <c r="I46">
        <v>0.504</v>
      </c>
      <c r="J46">
        <v>0.51300000000000001</v>
      </c>
      <c r="K46">
        <v>0.53100000000000003</v>
      </c>
      <c r="L46">
        <v>0.54</v>
      </c>
      <c r="M46">
        <v>0.59399999999999997</v>
      </c>
      <c r="N46">
        <v>0.54</v>
      </c>
      <c r="O46">
        <v>0.45900000000000002</v>
      </c>
      <c r="P46">
        <v>0.48599999999999999</v>
      </c>
      <c r="Q46">
        <f t="shared" si="4"/>
        <v>0.51119999999999999</v>
      </c>
      <c r="R46">
        <f t="shared" si="5"/>
        <v>1.1734564329364778E-2</v>
      </c>
      <c r="T46">
        <v>0.64800000000000002</v>
      </c>
      <c r="U46">
        <v>0.64800000000000002</v>
      </c>
      <c r="V46">
        <v>0.68400000000000005</v>
      </c>
      <c r="W46">
        <v>0.68400000000000005</v>
      </c>
      <c r="X46">
        <v>0.68400000000000005</v>
      </c>
      <c r="Y46">
        <v>0.67500000000000004</v>
      </c>
      <c r="Z46">
        <v>0.60299999999999998</v>
      </c>
      <c r="AA46">
        <v>0.60299999999999998</v>
      </c>
      <c r="AB46">
        <v>0.77400000000000002</v>
      </c>
      <c r="AC46">
        <v>0.67500000000000004</v>
      </c>
      <c r="AD46">
        <f t="shared" si="6"/>
        <v>0.66960000000000008</v>
      </c>
      <c r="AE46">
        <f t="shared" si="7"/>
        <v>1.9718012070185996E-2</v>
      </c>
    </row>
    <row r="47" spans="1:31" x14ac:dyDescent="0.25">
      <c r="A47" s="1">
        <v>85</v>
      </c>
      <c r="B47" s="1">
        <v>2.5</v>
      </c>
      <c r="C47" s="1">
        <v>5</v>
      </c>
      <c r="D47" s="1">
        <v>1.2</v>
      </c>
      <c r="E47" s="1">
        <v>1</v>
      </c>
      <c r="F47" s="1">
        <v>2</v>
      </c>
      <c r="G47">
        <v>0.45</v>
      </c>
      <c r="H47">
        <v>0.52200000000000002</v>
      </c>
      <c r="I47">
        <v>0.53100000000000003</v>
      </c>
      <c r="J47">
        <v>0.48599999999999999</v>
      </c>
      <c r="K47">
        <v>0.45900000000000002</v>
      </c>
      <c r="L47">
        <v>0.45900000000000002</v>
      </c>
      <c r="M47">
        <v>0.59399999999999997</v>
      </c>
      <c r="N47">
        <v>0.66600000000000004</v>
      </c>
      <c r="O47">
        <v>0.53100000000000003</v>
      </c>
      <c r="P47">
        <v>0.42299999999999999</v>
      </c>
      <c r="Q47">
        <f t="shared" si="4"/>
        <v>0.48959999999999998</v>
      </c>
      <c r="R47">
        <f t="shared" si="5"/>
        <v>3.6335932628735433E-2</v>
      </c>
      <c r="T47">
        <v>0.76500000000000001</v>
      </c>
      <c r="U47">
        <v>0.69299999999999995</v>
      </c>
      <c r="V47">
        <v>0.64800000000000002</v>
      </c>
      <c r="W47">
        <v>0.65700000000000003</v>
      </c>
      <c r="X47">
        <v>0.64800000000000002</v>
      </c>
      <c r="Y47">
        <v>0.70199999999999996</v>
      </c>
      <c r="Z47">
        <v>0.79200000000000004</v>
      </c>
      <c r="AA47">
        <v>0.70199999999999996</v>
      </c>
      <c r="AB47">
        <v>0.71099999999999997</v>
      </c>
      <c r="AC47">
        <v>0.68400000000000005</v>
      </c>
      <c r="AD47">
        <f t="shared" si="6"/>
        <v>0.68220000000000003</v>
      </c>
      <c r="AE47">
        <f t="shared" si="7"/>
        <v>4.9866822637902243E-2</v>
      </c>
    </row>
    <row r="48" spans="1:31" x14ac:dyDescent="0.25">
      <c r="A48">
        <v>85</v>
      </c>
      <c r="B48">
        <v>2.5</v>
      </c>
      <c r="C48">
        <v>5</v>
      </c>
      <c r="D48">
        <v>1.2</v>
      </c>
      <c r="E48">
        <v>2</v>
      </c>
      <c r="F48">
        <v>2</v>
      </c>
      <c r="G48">
        <v>0.39600000000000002</v>
      </c>
      <c r="H48">
        <v>0.432</v>
      </c>
      <c r="I48">
        <v>0.45900000000000002</v>
      </c>
      <c r="J48">
        <v>0.504</v>
      </c>
      <c r="K48">
        <v>0.45900000000000002</v>
      </c>
      <c r="L48">
        <v>0.54</v>
      </c>
      <c r="M48">
        <v>0.59399999999999997</v>
      </c>
      <c r="N48">
        <v>0.47699999999999998</v>
      </c>
      <c r="O48">
        <v>0.495</v>
      </c>
      <c r="P48">
        <v>0.65700000000000003</v>
      </c>
      <c r="Q48">
        <f t="shared" si="4"/>
        <v>0.45</v>
      </c>
      <c r="R48">
        <f t="shared" si="5"/>
        <v>3.9742923898475307E-2</v>
      </c>
      <c r="T48">
        <v>0.65700000000000003</v>
      </c>
      <c r="U48">
        <v>0.71099999999999997</v>
      </c>
      <c r="V48">
        <v>0.64800000000000002</v>
      </c>
      <c r="W48">
        <v>0.68400000000000005</v>
      </c>
      <c r="X48">
        <v>0.65700000000000003</v>
      </c>
      <c r="Y48">
        <v>0.71099999999999997</v>
      </c>
      <c r="Z48">
        <v>0.67500000000000004</v>
      </c>
      <c r="AA48">
        <v>0.63900000000000001</v>
      </c>
      <c r="AB48">
        <v>0.64800000000000002</v>
      </c>
      <c r="AC48">
        <v>0.72899999999999998</v>
      </c>
      <c r="AD48">
        <f t="shared" si="6"/>
        <v>0.6714</v>
      </c>
      <c r="AE48">
        <f t="shared" si="7"/>
        <v>2.592874852359826E-2</v>
      </c>
    </row>
    <row r="49" spans="1:31" x14ac:dyDescent="0.25">
      <c r="A49" s="1">
        <v>85</v>
      </c>
      <c r="B49" s="1">
        <v>2.5</v>
      </c>
      <c r="C49" s="1">
        <v>5</v>
      </c>
      <c r="D49" s="1">
        <v>1.2</v>
      </c>
      <c r="E49" s="1">
        <v>3</v>
      </c>
      <c r="F49" s="1">
        <v>2</v>
      </c>
      <c r="G49">
        <v>0.40500000000000003</v>
      </c>
      <c r="H49">
        <v>0.46800000000000003</v>
      </c>
      <c r="I49">
        <v>0.46800000000000003</v>
      </c>
      <c r="J49">
        <v>0.46800000000000003</v>
      </c>
      <c r="K49">
        <v>0.495</v>
      </c>
      <c r="L49">
        <v>0.70199999999999996</v>
      </c>
      <c r="M49">
        <v>0.48599999999999999</v>
      </c>
      <c r="N49">
        <v>0.504</v>
      </c>
      <c r="O49">
        <v>0.495</v>
      </c>
      <c r="P49">
        <v>0.45900000000000002</v>
      </c>
      <c r="Q49">
        <f t="shared" si="4"/>
        <v>0.46079999999999999</v>
      </c>
      <c r="R49">
        <f t="shared" si="5"/>
        <v>3.3312159941979134E-2</v>
      </c>
      <c r="T49">
        <v>0.72899999999999998</v>
      </c>
      <c r="U49">
        <v>0.72</v>
      </c>
      <c r="V49">
        <v>0.60299999999999998</v>
      </c>
      <c r="W49">
        <v>0.67500000000000004</v>
      </c>
      <c r="X49">
        <v>0.64800000000000002</v>
      </c>
      <c r="Y49">
        <v>0.66600000000000004</v>
      </c>
      <c r="Z49">
        <v>0.63</v>
      </c>
      <c r="AA49">
        <v>0.72</v>
      </c>
      <c r="AB49">
        <v>0.63900000000000001</v>
      </c>
      <c r="AC49">
        <v>0.66600000000000004</v>
      </c>
      <c r="AD49">
        <f t="shared" si="6"/>
        <v>0.67499999999999993</v>
      </c>
      <c r="AE49">
        <f t="shared" si="7"/>
        <v>5.2091266062556006E-2</v>
      </c>
    </row>
    <row r="50" spans="1:31" x14ac:dyDescent="0.25">
      <c r="A50">
        <v>85</v>
      </c>
      <c r="B50">
        <v>2.5</v>
      </c>
      <c r="C50">
        <v>5</v>
      </c>
      <c r="D50">
        <v>1.2</v>
      </c>
      <c r="E50">
        <v>4</v>
      </c>
      <c r="F50">
        <v>2</v>
      </c>
      <c r="G50">
        <v>0.46800000000000003</v>
      </c>
      <c r="H50">
        <v>0.46800000000000003</v>
      </c>
      <c r="I50">
        <v>0.495</v>
      </c>
      <c r="J50">
        <v>0.59399999999999997</v>
      </c>
      <c r="K50">
        <v>0.47699999999999998</v>
      </c>
      <c r="L50">
        <v>0.495</v>
      </c>
      <c r="M50">
        <v>0.52200000000000002</v>
      </c>
      <c r="N50">
        <v>0.53100000000000003</v>
      </c>
      <c r="O50">
        <v>0.48599999999999999</v>
      </c>
      <c r="P50">
        <v>0.52200000000000002</v>
      </c>
      <c r="Q50">
        <f t="shared" si="4"/>
        <v>0.50039999999999996</v>
      </c>
      <c r="R50">
        <f t="shared" si="5"/>
        <v>5.3472422799046598E-2</v>
      </c>
      <c r="T50">
        <v>0.66600000000000004</v>
      </c>
      <c r="U50">
        <v>0.65700000000000003</v>
      </c>
      <c r="V50">
        <v>0.68400000000000005</v>
      </c>
      <c r="W50">
        <v>0.64800000000000002</v>
      </c>
      <c r="X50">
        <v>0.621</v>
      </c>
      <c r="Y50">
        <v>0.70199999999999996</v>
      </c>
      <c r="Z50">
        <v>0.70199999999999996</v>
      </c>
      <c r="AA50">
        <v>0.69299999999999995</v>
      </c>
      <c r="AB50">
        <v>0.71099999999999997</v>
      </c>
      <c r="AC50">
        <v>0.68400000000000005</v>
      </c>
      <c r="AD50">
        <f t="shared" si="6"/>
        <v>0.6552</v>
      </c>
      <c r="AE50">
        <f t="shared" si="7"/>
        <v>2.3295922389980635E-2</v>
      </c>
    </row>
    <row r="51" spans="1:31" x14ac:dyDescent="0.25">
      <c r="A51" s="1">
        <v>85</v>
      </c>
      <c r="B51" s="1">
        <v>2.5</v>
      </c>
      <c r="C51" s="1">
        <v>5</v>
      </c>
      <c r="D51" s="1">
        <v>1.2</v>
      </c>
      <c r="E51" s="1">
        <v>1</v>
      </c>
      <c r="F51" s="1">
        <v>3</v>
      </c>
      <c r="G51">
        <v>0.47699999999999998</v>
      </c>
      <c r="H51">
        <v>0.51300000000000001</v>
      </c>
      <c r="I51">
        <v>0.58499999999999996</v>
      </c>
      <c r="J51">
        <v>0.45900000000000002</v>
      </c>
      <c r="K51">
        <v>0.54</v>
      </c>
      <c r="L51">
        <v>0.47699999999999998</v>
      </c>
      <c r="M51">
        <v>0.52200000000000002</v>
      </c>
      <c r="N51">
        <v>0.504</v>
      </c>
      <c r="O51">
        <v>0.46800000000000003</v>
      </c>
      <c r="P51">
        <v>0.51300000000000001</v>
      </c>
      <c r="Q51">
        <f t="shared" si="4"/>
        <v>0.51479999999999992</v>
      </c>
      <c r="R51">
        <f t="shared" si="5"/>
        <v>5.0271264157568177E-2</v>
      </c>
      <c r="T51">
        <v>0.52200000000000002</v>
      </c>
      <c r="U51">
        <v>0.66600000000000004</v>
      </c>
      <c r="V51">
        <v>0.63</v>
      </c>
      <c r="W51">
        <v>0.64800000000000002</v>
      </c>
      <c r="X51">
        <v>0.68400000000000005</v>
      </c>
      <c r="Y51">
        <v>0.65700000000000003</v>
      </c>
      <c r="Z51">
        <v>0.65700000000000003</v>
      </c>
      <c r="AA51">
        <v>0.67500000000000004</v>
      </c>
      <c r="AB51">
        <v>0.66600000000000004</v>
      </c>
      <c r="AC51">
        <v>0.68400000000000005</v>
      </c>
      <c r="AD51">
        <f t="shared" si="6"/>
        <v>0.63000000000000012</v>
      </c>
      <c r="AE51">
        <f t="shared" si="7"/>
        <v>6.3639610306789288E-2</v>
      </c>
    </row>
    <row r="52" spans="1:31" x14ac:dyDescent="0.25">
      <c r="A52">
        <v>85</v>
      </c>
      <c r="B52">
        <v>2.5</v>
      </c>
      <c r="C52">
        <v>5</v>
      </c>
      <c r="D52">
        <v>1.2</v>
      </c>
      <c r="E52">
        <v>2</v>
      </c>
      <c r="F52">
        <v>3</v>
      </c>
      <c r="G52">
        <v>0.441</v>
      </c>
      <c r="H52">
        <v>0.45900000000000002</v>
      </c>
      <c r="I52">
        <v>0.46800000000000003</v>
      </c>
      <c r="J52">
        <v>0.495</v>
      </c>
      <c r="K52">
        <v>0.48599999999999999</v>
      </c>
      <c r="L52">
        <v>0.47699999999999998</v>
      </c>
      <c r="M52">
        <v>0.45</v>
      </c>
      <c r="N52">
        <v>0.47699999999999998</v>
      </c>
      <c r="O52">
        <v>0.48599999999999999</v>
      </c>
      <c r="P52">
        <v>0.495</v>
      </c>
      <c r="Q52">
        <f t="shared" si="4"/>
        <v>0.46980000000000005</v>
      </c>
      <c r="R52">
        <f t="shared" si="5"/>
        <v>2.1487205495363971E-2</v>
      </c>
      <c r="T52">
        <v>0.70199999999999996</v>
      </c>
      <c r="U52">
        <v>0.68400000000000005</v>
      </c>
      <c r="V52">
        <v>0.67500000000000004</v>
      </c>
      <c r="W52">
        <v>0.64800000000000002</v>
      </c>
      <c r="X52">
        <v>0.65700000000000003</v>
      </c>
      <c r="Y52">
        <v>0.68400000000000005</v>
      </c>
      <c r="Z52">
        <v>0.69299999999999995</v>
      </c>
      <c r="AA52">
        <v>0.65700000000000003</v>
      </c>
      <c r="AB52">
        <v>0.67500000000000004</v>
      </c>
      <c r="AC52">
        <v>0.66600000000000004</v>
      </c>
      <c r="AD52">
        <f t="shared" si="6"/>
        <v>0.67320000000000002</v>
      </c>
      <c r="AE52">
        <f t="shared" si="7"/>
        <v>2.148720549536396E-2</v>
      </c>
    </row>
    <row r="53" spans="1:31" x14ac:dyDescent="0.25">
      <c r="A53" s="1">
        <v>85</v>
      </c>
      <c r="B53" s="1">
        <v>2.5</v>
      </c>
      <c r="C53" s="1">
        <v>5</v>
      </c>
      <c r="D53" s="1">
        <v>1.2</v>
      </c>
      <c r="E53" s="1">
        <v>3</v>
      </c>
      <c r="F53" s="1">
        <v>3</v>
      </c>
      <c r="G53">
        <v>0.45</v>
      </c>
      <c r="H53">
        <v>0.48599999999999999</v>
      </c>
      <c r="I53">
        <v>0.504</v>
      </c>
      <c r="J53">
        <v>0.48599999999999999</v>
      </c>
      <c r="K53">
        <v>0.46800000000000003</v>
      </c>
      <c r="L53">
        <v>0.46800000000000003</v>
      </c>
      <c r="M53">
        <v>0.46800000000000003</v>
      </c>
      <c r="N53">
        <v>0.45900000000000002</v>
      </c>
      <c r="O53">
        <v>0.45</v>
      </c>
      <c r="P53">
        <v>0.504</v>
      </c>
      <c r="Q53">
        <f t="shared" si="4"/>
        <v>0.4788</v>
      </c>
      <c r="R53">
        <f t="shared" si="5"/>
        <v>2.0523157651784474E-2</v>
      </c>
      <c r="T53">
        <v>0.72</v>
      </c>
      <c r="U53">
        <v>0.65700000000000003</v>
      </c>
      <c r="V53">
        <v>0.63900000000000001</v>
      </c>
      <c r="W53">
        <v>0.64800000000000002</v>
      </c>
      <c r="X53">
        <v>0.65700000000000003</v>
      </c>
      <c r="Y53">
        <v>0.66600000000000004</v>
      </c>
      <c r="Z53">
        <v>0.65700000000000003</v>
      </c>
      <c r="AA53">
        <v>0.68400000000000005</v>
      </c>
      <c r="AB53">
        <v>0.69299999999999995</v>
      </c>
      <c r="AC53">
        <v>0.67500000000000004</v>
      </c>
      <c r="AD53">
        <f t="shared" si="6"/>
        <v>0.66420000000000001</v>
      </c>
      <c r="AE53">
        <f t="shared" si="7"/>
        <v>3.2073353426169814E-2</v>
      </c>
    </row>
    <row r="54" spans="1:31" x14ac:dyDescent="0.25">
      <c r="A54">
        <v>85</v>
      </c>
      <c r="B54">
        <v>2.5</v>
      </c>
      <c r="C54">
        <v>5</v>
      </c>
      <c r="D54">
        <v>1.2</v>
      </c>
      <c r="E54">
        <v>4</v>
      </c>
      <c r="F54">
        <v>3</v>
      </c>
      <c r="G54">
        <v>0.58499999999999996</v>
      </c>
      <c r="H54">
        <v>0.46800000000000003</v>
      </c>
      <c r="I54">
        <v>0.46800000000000003</v>
      </c>
      <c r="J54">
        <v>0.48599999999999999</v>
      </c>
      <c r="K54">
        <v>0.51300000000000001</v>
      </c>
      <c r="L54">
        <v>0.54900000000000004</v>
      </c>
      <c r="M54">
        <v>0.46800000000000003</v>
      </c>
      <c r="N54">
        <v>0.378</v>
      </c>
      <c r="O54">
        <v>0.76500000000000001</v>
      </c>
      <c r="P54">
        <v>0.52200000000000002</v>
      </c>
      <c r="Q54">
        <f t="shared" si="4"/>
        <v>0.50399999999999989</v>
      </c>
      <c r="R54">
        <f t="shared" si="5"/>
        <v>4.8882512210400943E-2</v>
      </c>
      <c r="T54">
        <v>0.69299999999999995</v>
      </c>
      <c r="U54">
        <v>0.66600000000000004</v>
      </c>
      <c r="V54">
        <v>0.747</v>
      </c>
      <c r="W54">
        <v>0.67500000000000004</v>
      </c>
      <c r="X54">
        <v>0.63900000000000001</v>
      </c>
      <c r="Y54">
        <v>0.64800000000000002</v>
      </c>
      <c r="Z54">
        <v>0.63900000000000001</v>
      </c>
      <c r="AA54">
        <v>0.63900000000000001</v>
      </c>
      <c r="AB54">
        <v>0.72</v>
      </c>
      <c r="AC54">
        <v>0.66600000000000004</v>
      </c>
      <c r="AD54">
        <f t="shared" si="6"/>
        <v>0.68399999999999994</v>
      </c>
      <c r="AE54">
        <f t="shared" si="7"/>
        <v>4.0249223594996199E-2</v>
      </c>
    </row>
    <row r="55" spans="1:31" x14ac:dyDescent="0.25">
      <c r="A55" s="1">
        <v>85</v>
      </c>
      <c r="B55" s="1">
        <v>2.5</v>
      </c>
      <c r="C55" s="1">
        <v>5</v>
      </c>
      <c r="D55" s="1">
        <v>1.2</v>
      </c>
      <c r="E55" s="1">
        <v>1</v>
      </c>
      <c r="F55" s="1">
        <v>4</v>
      </c>
      <c r="G55">
        <v>0.45</v>
      </c>
      <c r="H55">
        <v>0.45900000000000002</v>
      </c>
      <c r="I55">
        <v>0.53100000000000003</v>
      </c>
      <c r="J55">
        <v>0.63</v>
      </c>
      <c r="K55">
        <v>0.47699999999999998</v>
      </c>
      <c r="L55">
        <v>0.495</v>
      </c>
      <c r="M55">
        <v>0.51300000000000001</v>
      </c>
      <c r="N55">
        <v>0.48599999999999999</v>
      </c>
      <c r="O55">
        <v>0.45900000000000002</v>
      </c>
      <c r="P55">
        <v>0.48599999999999999</v>
      </c>
      <c r="Q55">
        <f t="shared" si="4"/>
        <v>0.50939999999999996</v>
      </c>
      <c r="R55">
        <f t="shared" si="5"/>
        <v>7.4379432641020843E-2</v>
      </c>
      <c r="T55">
        <v>0.65700000000000003</v>
      </c>
      <c r="U55">
        <v>0.72899999999999998</v>
      </c>
      <c r="V55">
        <v>0.621</v>
      </c>
      <c r="W55">
        <v>0.72899999999999998</v>
      </c>
      <c r="X55">
        <v>0.70199999999999996</v>
      </c>
      <c r="Y55">
        <v>0.72899999999999998</v>
      </c>
      <c r="Z55">
        <v>0.64800000000000002</v>
      </c>
      <c r="AA55">
        <v>0.59399999999999997</v>
      </c>
      <c r="AB55">
        <v>0.621</v>
      </c>
      <c r="AC55">
        <v>0.64800000000000002</v>
      </c>
      <c r="AD55">
        <f t="shared" si="6"/>
        <v>0.68759999999999999</v>
      </c>
      <c r="AE55">
        <f t="shared" si="7"/>
        <v>4.7453134775270626E-2</v>
      </c>
    </row>
    <row r="56" spans="1:31" x14ac:dyDescent="0.25">
      <c r="A56">
        <v>85</v>
      </c>
      <c r="B56">
        <v>2.5</v>
      </c>
      <c r="C56">
        <v>5</v>
      </c>
      <c r="D56">
        <v>1.2</v>
      </c>
      <c r="E56">
        <v>2</v>
      </c>
      <c r="F56">
        <v>4</v>
      </c>
      <c r="G56">
        <v>0.41399999999999998</v>
      </c>
      <c r="H56">
        <v>0.45900000000000002</v>
      </c>
      <c r="I56">
        <v>0.504</v>
      </c>
      <c r="J56">
        <v>0.48599999999999999</v>
      </c>
      <c r="K56">
        <v>0.495</v>
      </c>
      <c r="L56">
        <v>0.48599999999999999</v>
      </c>
      <c r="M56">
        <v>0.46800000000000003</v>
      </c>
      <c r="N56">
        <v>0.495</v>
      </c>
      <c r="O56">
        <v>0.51300000000000001</v>
      </c>
      <c r="P56">
        <v>0.504</v>
      </c>
      <c r="Q56">
        <f t="shared" si="4"/>
        <v>0.47160000000000002</v>
      </c>
      <c r="R56">
        <f t="shared" si="5"/>
        <v>3.633593262873544E-2</v>
      </c>
      <c r="T56">
        <v>0.68400000000000005</v>
      </c>
      <c r="U56">
        <v>0.69299999999999995</v>
      </c>
      <c r="V56">
        <v>0.63900000000000001</v>
      </c>
      <c r="W56">
        <v>0.64800000000000002</v>
      </c>
      <c r="X56">
        <v>0.67500000000000004</v>
      </c>
      <c r="Y56">
        <v>0.66600000000000004</v>
      </c>
      <c r="Z56">
        <v>0.63</v>
      </c>
      <c r="AA56">
        <v>0.61199999999999999</v>
      </c>
      <c r="AB56">
        <v>0.72</v>
      </c>
      <c r="AC56">
        <v>0.66600000000000004</v>
      </c>
      <c r="AD56">
        <f t="shared" si="6"/>
        <v>0.66780000000000006</v>
      </c>
      <c r="AE56">
        <f t="shared" si="7"/>
        <v>2.32959223899806E-2</v>
      </c>
    </row>
    <row r="57" spans="1:31" x14ac:dyDescent="0.25">
      <c r="A57" s="1">
        <v>85</v>
      </c>
      <c r="B57" s="1">
        <v>2.5</v>
      </c>
      <c r="C57" s="1">
        <v>5</v>
      </c>
      <c r="D57" s="1">
        <v>1.2</v>
      </c>
      <c r="E57" s="1">
        <v>3</v>
      </c>
      <c r="F57" s="1">
        <v>4</v>
      </c>
      <c r="G57">
        <v>0.45900000000000002</v>
      </c>
      <c r="H57">
        <v>0.42299999999999999</v>
      </c>
      <c r="I57">
        <v>0.53100000000000003</v>
      </c>
      <c r="J57">
        <v>0.48599999999999999</v>
      </c>
      <c r="K57">
        <v>0.495</v>
      </c>
      <c r="L57">
        <v>0.47699999999999998</v>
      </c>
      <c r="M57">
        <v>0.47699999999999998</v>
      </c>
      <c r="N57">
        <v>0.495</v>
      </c>
      <c r="O57">
        <v>0.504</v>
      </c>
      <c r="P57">
        <v>0.495</v>
      </c>
      <c r="Q57">
        <f t="shared" si="4"/>
        <v>0.4788</v>
      </c>
      <c r="R57">
        <f t="shared" si="5"/>
        <v>4.0449969097639628E-2</v>
      </c>
      <c r="T57">
        <v>0.72</v>
      </c>
      <c r="U57">
        <v>0.71099999999999997</v>
      </c>
      <c r="V57">
        <v>0.55800000000000005</v>
      </c>
      <c r="W57">
        <v>0.58499999999999996</v>
      </c>
      <c r="X57">
        <v>0.621</v>
      </c>
      <c r="Y57">
        <v>0.67500000000000004</v>
      </c>
      <c r="Z57">
        <v>0.61199999999999999</v>
      </c>
      <c r="AA57">
        <v>0.65700000000000003</v>
      </c>
      <c r="AB57">
        <v>0.57599999999999996</v>
      </c>
      <c r="AC57">
        <v>0.55800000000000005</v>
      </c>
      <c r="AD57">
        <f t="shared" si="6"/>
        <v>0.63900000000000001</v>
      </c>
      <c r="AE57">
        <f t="shared" si="7"/>
        <v>7.3392778936351655E-2</v>
      </c>
    </row>
    <row r="58" spans="1:31" x14ac:dyDescent="0.25">
      <c r="A58">
        <v>85</v>
      </c>
      <c r="B58">
        <v>2.5</v>
      </c>
      <c r="C58">
        <v>5</v>
      </c>
      <c r="D58">
        <v>1.2</v>
      </c>
      <c r="E58">
        <v>4</v>
      </c>
      <c r="F58">
        <v>4</v>
      </c>
      <c r="G58">
        <v>0.42299999999999999</v>
      </c>
      <c r="H58">
        <v>0.45</v>
      </c>
      <c r="I58">
        <v>0.58499999999999996</v>
      </c>
      <c r="J58">
        <v>0.63</v>
      </c>
      <c r="K58">
        <v>0.48599999999999999</v>
      </c>
      <c r="L58">
        <v>0.504</v>
      </c>
      <c r="M58">
        <v>0.45900000000000002</v>
      </c>
      <c r="N58">
        <v>0.495</v>
      </c>
      <c r="O58">
        <v>0.504</v>
      </c>
      <c r="P58">
        <v>0.495</v>
      </c>
      <c r="Q58">
        <f t="shared" si="4"/>
        <v>0.51479999999999992</v>
      </c>
      <c r="R58">
        <f t="shared" si="5"/>
        <v>8.895897931069173E-2</v>
      </c>
      <c r="T58">
        <v>0.67500000000000004</v>
      </c>
      <c r="U58">
        <v>0.68400000000000005</v>
      </c>
      <c r="V58">
        <v>0.60299999999999998</v>
      </c>
      <c r="W58">
        <v>0.72899999999999998</v>
      </c>
      <c r="X58">
        <v>0.65700000000000003</v>
      </c>
      <c r="Y58">
        <v>0.67500000000000004</v>
      </c>
      <c r="Z58">
        <v>0.65700000000000003</v>
      </c>
      <c r="AA58">
        <v>0.66600000000000004</v>
      </c>
      <c r="AB58">
        <v>0.67500000000000004</v>
      </c>
      <c r="AC58">
        <v>0.71099999999999997</v>
      </c>
      <c r="AD58">
        <f t="shared" si="6"/>
        <v>0.66959999999999997</v>
      </c>
      <c r="AE58">
        <f t="shared" si="7"/>
        <v>4.5714330357121066E-2</v>
      </c>
    </row>
    <row r="59" spans="1:31" x14ac:dyDescent="0.25">
      <c r="A59" s="1">
        <v>85</v>
      </c>
      <c r="B59" s="1">
        <v>2.5</v>
      </c>
      <c r="C59" s="1">
        <v>5</v>
      </c>
      <c r="D59" s="1">
        <v>1.2</v>
      </c>
      <c r="E59" s="1">
        <v>1</v>
      </c>
      <c r="F59" s="1">
        <v>5</v>
      </c>
      <c r="G59">
        <v>0.441</v>
      </c>
      <c r="H59">
        <v>0.40500000000000003</v>
      </c>
      <c r="I59">
        <v>0.45900000000000002</v>
      </c>
      <c r="J59">
        <v>0.495</v>
      </c>
      <c r="K59">
        <v>0.51300000000000001</v>
      </c>
      <c r="L59">
        <v>0.432</v>
      </c>
      <c r="M59">
        <v>0.41399999999999998</v>
      </c>
      <c r="N59">
        <v>0.38700000000000001</v>
      </c>
      <c r="O59">
        <v>0.45</v>
      </c>
      <c r="P59">
        <v>0.441</v>
      </c>
      <c r="Q59">
        <f t="shared" si="4"/>
        <v>0.46260000000000001</v>
      </c>
      <c r="R59">
        <f t="shared" si="5"/>
        <v>4.2974410990727949E-2</v>
      </c>
      <c r="T59">
        <v>0.747</v>
      </c>
      <c r="U59">
        <v>0.71099999999999997</v>
      </c>
      <c r="V59">
        <v>0.68400000000000005</v>
      </c>
      <c r="W59">
        <v>0.70199999999999996</v>
      </c>
      <c r="X59">
        <v>0.67500000000000004</v>
      </c>
      <c r="Y59">
        <v>0.66600000000000004</v>
      </c>
      <c r="Z59">
        <v>0.72</v>
      </c>
      <c r="AA59">
        <v>0.64800000000000002</v>
      </c>
      <c r="AB59">
        <v>0.68400000000000005</v>
      </c>
      <c r="AC59">
        <v>0.66600000000000004</v>
      </c>
      <c r="AD59">
        <f t="shared" si="6"/>
        <v>0.70379999999999998</v>
      </c>
      <c r="AE59">
        <f t="shared" si="7"/>
        <v>2.8030340704315364E-2</v>
      </c>
    </row>
    <row r="60" spans="1:31" x14ac:dyDescent="0.25">
      <c r="A60">
        <v>85</v>
      </c>
      <c r="B60">
        <v>2.5</v>
      </c>
      <c r="C60">
        <v>5</v>
      </c>
      <c r="D60">
        <v>1.2</v>
      </c>
      <c r="E60">
        <v>2</v>
      </c>
      <c r="F60">
        <v>5</v>
      </c>
      <c r="G60">
        <v>0.432</v>
      </c>
      <c r="H60">
        <v>0.48599999999999999</v>
      </c>
      <c r="I60">
        <v>0.40500000000000003</v>
      </c>
      <c r="J60">
        <v>0.47699999999999998</v>
      </c>
      <c r="K60">
        <v>0.45</v>
      </c>
      <c r="L60">
        <v>0.47699999999999998</v>
      </c>
      <c r="M60">
        <v>0.45</v>
      </c>
      <c r="N60">
        <v>0.45</v>
      </c>
      <c r="O60">
        <v>0.46800000000000003</v>
      </c>
      <c r="P60">
        <v>0.47699999999999998</v>
      </c>
      <c r="Q60">
        <f t="shared" si="4"/>
        <v>0.45</v>
      </c>
      <c r="R60">
        <f t="shared" si="5"/>
        <v>3.3068111527572892E-2</v>
      </c>
      <c r="T60">
        <v>0.72</v>
      </c>
      <c r="U60">
        <v>0.72</v>
      </c>
      <c r="V60">
        <v>0.65700000000000003</v>
      </c>
      <c r="W60">
        <v>0.64800000000000002</v>
      </c>
      <c r="X60">
        <v>0.69299999999999995</v>
      </c>
      <c r="Y60">
        <v>0.68400000000000005</v>
      </c>
      <c r="Z60">
        <v>0.72899999999999998</v>
      </c>
      <c r="AA60">
        <v>0.66600000000000004</v>
      </c>
      <c r="AB60">
        <v>0.65700000000000003</v>
      </c>
      <c r="AC60">
        <v>0.69299999999999995</v>
      </c>
      <c r="AD60">
        <f t="shared" si="6"/>
        <v>0.68759999999999999</v>
      </c>
      <c r="AE60">
        <f t="shared" si="7"/>
        <v>3.4033806722140243E-2</v>
      </c>
    </row>
    <row r="61" spans="1:31" x14ac:dyDescent="0.25">
      <c r="A61" s="1">
        <v>85</v>
      </c>
      <c r="B61" s="1">
        <v>2.5</v>
      </c>
      <c r="C61" s="1">
        <v>5</v>
      </c>
      <c r="D61" s="1">
        <v>1.2</v>
      </c>
      <c r="E61" s="1">
        <v>3</v>
      </c>
      <c r="F61" s="1">
        <v>5</v>
      </c>
      <c r="G61">
        <v>0.33300000000000002</v>
      </c>
      <c r="H61">
        <v>0.36</v>
      </c>
      <c r="I61">
        <v>0.47699999999999998</v>
      </c>
      <c r="J61">
        <v>0.45900000000000002</v>
      </c>
      <c r="K61">
        <v>0.45</v>
      </c>
      <c r="L61">
        <v>0.38700000000000001</v>
      </c>
      <c r="M61">
        <v>0.38700000000000001</v>
      </c>
      <c r="N61">
        <v>0.45</v>
      </c>
      <c r="O61">
        <v>0.47699999999999998</v>
      </c>
      <c r="P61">
        <v>0.42299999999999999</v>
      </c>
      <c r="Q61">
        <f t="shared" si="4"/>
        <v>0.41580000000000006</v>
      </c>
      <c r="R61">
        <f t="shared" si="5"/>
        <v>6.4712440844090655E-2</v>
      </c>
      <c r="T61">
        <v>0.78300000000000003</v>
      </c>
      <c r="U61">
        <v>0.747</v>
      </c>
      <c r="V61">
        <v>0.63900000000000001</v>
      </c>
      <c r="W61">
        <v>0.70199999999999996</v>
      </c>
      <c r="X61">
        <v>0.68400000000000005</v>
      </c>
      <c r="Y61">
        <v>0.71099999999999997</v>
      </c>
      <c r="Z61">
        <v>0.68400000000000005</v>
      </c>
      <c r="AA61">
        <v>0.70199999999999996</v>
      </c>
      <c r="AB61">
        <v>0.61199999999999999</v>
      </c>
      <c r="AC61">
        <v>0.67500000000000004</v>
      </c>
      <c r="AD61">
        <f t="shared" si="6"/>
        <v>0.71100000000000008</v>
      </c>
      <c r="AE61">
        <f t="shared" si="7"/>
        <v>5.5843531406958857E-2</v>
      </c>
    </row>
    <row r="62" spans="1:31" x14ac:dyDescent="0.25">
      <c r="A62">
        <v>85</v>
      </c>
      <c r="B62">
        <v>2.5</v>
      </c>
      <c r="C62">
        <v>5</v>
      </c>
      <c r="D62">
        <v>1.2</v>
      </c>
      <c r="E62">
        <v>4</v>
      </c>
      <c r="F62">
        <v>5</v>
      </c>
      <c r="G62">
        <v>0.432</v>
      </c>
      <c r="H62">
        <v>0.42299999999999999</v>
      </c>
      <c r="I62">
        <v>0.432</v>
      </c>
      <c r="J62">
        <v>0.35099999999999998</v>
      </c>
      <c r="K62">
        <v>0.47699999999999998</v>
      </c>
      <c r="L62">
        <v>0.46800000000000003</v>
      </c>
      <c r="M62">
        <v>0.45900000000000002</v>
      </c>
      <c r="N62">
        <v>0.46800000000000003</v>
      </c>
      <c r="O62">
        <v>0.42299999999999999</v>
      </c>
      <c r="P62">
        <v>0.45</v>
      </c>
      <c r="Q62">
        <f t="shared" si="4"/>
        <v>0.42299999999999993</v>
      </c>
      <c r="R62">
        <f t="shared" si="5"/>
        <v>4.5447772222629357E-2</v>
      </c>
      <c r="T62">
        <v>0.71099999999999997</v>
      </c>
      <c r="U62">
        <v>0.69299999999999995</v>
      </c>
      <c r="V62">
        <v>0.72899999999999998</v>
      </c>
      <c r="W62">
        <v>0.67500000000000004</v>
      </c>
      <c r="X62">
        <v>0.73799999999999999</v>
      </c>
      <c r="Y62">
        <v>0.67500000000000004</v>
      </c>
      <c r="Z62">
        <v>0.68400000000000005</v>
      </c>
      <c r="AA62">
        <v>0.60299999999999998</v>
      </c>
      <c r="AB62">
        <v>0.68400000000000005</v>
      </c>
      <c r="AC62">
        <v>0.68400000000000005</v>
      </c>
      <c r="AD62">
        <f t="shared" si="6"/>
        <v>0.70919999999999994</v>
      </c>
      <c r="AE62">
        <f t="shared" si="7"/>
        <v>2.5772077913897424E-2</v>
      </c>
    </row>
    <row r="63" spans="1:31" x14ac:dyDescent="0.25">
      <c r="A63" s="1">
        <v>85</v>
      </c>
      <c r="B63" s="1">
        <v>2.5</v>
      </c>
      <c r="C63" s="1">
        <v>5</v>
      </c>
      <c r="D63" s="1">
        <v>1.2</v>
      </c>
      <c r="E63" s="1">
        <v>1</v>
      </c>
      <c r="F63" s="1">
        <v>6</v>
      </c>
      <c r="G63">
        <v>0.441</v>
      </c>
      <c r="H63">
        <v>0.38700000000000001</v>
      </c>
      <c r="I63">
        <v>0.42299999999999999</v>
      </c>
      <c r="J63">
        <v>0.45</v>
      </c>
      <c r="K63">
        <v>0.46800000000000003</v>
      </c>
      <c r="L63">
        <v>0.495</v>
      </c>
      <c r="M63">
        <v>0.40500000000000003</v>
      </c>
      <c r="N63">
        <v>0.42299999999999999</v>
      </c>
      <c r="O63">
        <v>0.47699999999999998</v>
      </c>
      <c r="P63">
        <v>0.40500000000000003</v>
      </c>
      <c r="Q63">
        <f t="shared" si="4"/>
        <v>0.43380000000000002</v>
      </c>
      <c r="R63">
        <f t="shared" si="5"/>
        <v>3.0784736477676732E-2</v>
      </c>
      <c r="T63">
        <v>0.747</v>
      </c>
      <c r="U63">
        <v>0.71099999999999997</v>
      </c>
      <c r="V63">
        <v>0.70199999999999996</v>
      </c>
      <c r="W63">
        <v>0.747</v>
      </c>
      <c r="X63">
        <v>0.72</v>
      </c>
      <c r="Y63">
        <v>0.71099999999999997</v>
      </c>
      <c r="Z63">
        <v>0.76500000000000001</v>
      </c>
      <c r="AA63">
        <v>0.63900000000000001</v>
      </c>
      <c r="AB63">
        <v>0.78300000000000003</v>
      </c>
      <c r="AC63">
        <v>0.65700000000000003</v>
      </c>
      <c r="AD63">
        <f t="shared" si="6"/>
        <v>0.72539999999999993</v>
      </c>
      <c r="AE63">
        <f t="shared" si="7"/>
        <v>2.0719555979798431E-2</v>
      </c>
    </row>
    <row r="64" spans="1:31" x14ac:dyDescent="0.25">
      <c r="A64">
        <v>85</v>
      </c>
      <c r="B64">
        <v>2.5</v>
      </c>
      <c r="C64">
        <v>5</v>
      </c>
      <c r="D64">
        <v>1.2</v>
      </c>
      <c r="E64">
        <v>2</v>
      </c>
      <c r="F64">
        <v>6</v>
      </c>
      <c r="G64">
        <v>0.55800000000000005</v>
      </c>
      <c r="H64">
        <v>0.48599999999999999</v>
      </c>
      <c r="I64">
        <v>0.39600000000000002</v>
      </c>
      <c r="J64">
        <v>0.378</v>
      </c>
      <c r="K64">
        <v>0.36</v>
      </c>
      <c r="L64">
        <v>0.378</v>
      </c>
      <c r="M64">
        <v>0.45</v>
      </c>
      <c r="N64">
        <v>0.432</v>
      </c>
      <c r="O64">
        <v>0.48599999999999999</v>
      </c>
      <c r="P64">
        <v>0.504</v>
      </c>
      <c r="Q64">
        <f t="shared" si="4"/>
        <v>0.43559999999999999</v>
      </c>
      <c r="R64">
        <f t="shared" si="5"/>
        <v>8.384986583173526E-2</v>
      </c>
      <c r="T64">
        <v>0.67500000000000004</v>
      </c>
      <c r="U64">
        <v>0.72</v>
      </c>
      <c r="V64">
        <v>0.72</v>
      </c>
      <c r="W64">
        <v>0.69299999999999995</v>
      </c>
      <c r="X64">
        <v>0.76500000000000001</v>
      </c>
      <c r="Y64">
        <v>0.77400000000000002</v>
      </c>
      <c r="Z64">
        <v>0.72899999999999998</v>
      </c>
      <c r="AA64">
        <v>0.77400000000000002</v>
      </c>
      <c r="AB64">
        <v>0.73799999999999999</v>
      </c>
      <c r="AC64">
        <v>0.72899999999999998</v>
      </c>
      <c r="AD64">
        <f t="shared" si="6"/>
        <v>0.71460000000000012</v>
      </c>
      <c r="AE64">
        <f t="shared" si="7"/>
        <v>3.4033806722140264E-2</v>
      </c>
    </row>
    <row r="65" spans="1:31" x14ac:dyDescent="0.25">
      <c r="A65" s="1">
        <v>85</v>
      </c>
      <c r="B65" s="1">
        <v>2.5</v>
      </c>
      <c r="C65" s="1">
        <v>5</v>
      </c>
      <c r="D65" s="1">
        <v>1.2</v>
      </c>
      <c r="E65" s="1">
        <v>3</v>
      </c>
      <c r="F65" s="1">
        <v>6</v>
      </c>
      <c r="G65">
        <v>0.504</v>
      </c>
      <c r="H65">
        <v>0.45</v>
      </c>
      <c r="I65">
        <v>0.41399999999999998</v>
      </c>
      <c r="J65">
        <v>0.38700000000000001</v>
      </c>
      <c r="K65">
        <v>0.39600000000000002</v>
      </c>
      <c r="L65">
        <v>0.41399999999999998</v>
      </c>
      <c r="M65">
        <v>0.38700000000000001</v>
      </c>
      <c r="N65">
        <v>0.45</v>
      </c>
      <c r="O65">
        <v>0.495</v>
      </c>
      <c r="P65">
        <v>0.48599999999999999</v>
      </c>
      <c r="Q65">
        <f t="shared" si="4"/>
        <v>0.43019999999999997</v>
      </c>
      <c r="R65">
        <f t="shared" si="5"/>
        <v>4.7793304970466313E-2</v>
      </c>
      <c r="T65">
        <v>0.80100000000000005</v>
      </c>
      <c r="U65">
        <v>0.76500000000000001</v>
      </c>
      <c r="V65">
        <v>0.60299999999999998</v>
      </c>
      <c r="W65">
        <v>0.64800000000000002</v>
      </c>
      <c r="X65">
        <v>0.72899999999999998</v>
      </c>
      <c r="Y65">
        <v>0.77400000000000002</v>
      </c>
      <c r="Z65">
        <v>0.75600000000000001</v>
      </c>
      <c r="AA65">
        <v>0.76500000000000001</v>
      </c>
      <c r="AB65">
        <v>0.70199999999999996</v>
      </c>
      <c r="AC65">
        <v>0.73799999999999999</v>
      </c>
      <c r="AD65">
        <f t="shared" si="6"/>
        <v>0.70920000000000005</v>
      </c>
      <c r="AE65">
        <f t="shared" si="7"/>
        <v>8.2092630607136924E-2</v>
      </c>
    </row>
    <row r="66" spans="1:31" x14ac:dyDescent="0.25">
      <c r="A66">
        <v>85</v>
      </c>
      <c r="B66">
        <v>2.5</v>
      </c>
      <c r="C66">
        <v>5</v>
      </c>
      <c r="D66">
        <v>1.2</v>
      </c>
      <c r="E66">
        <v>4</v>
      </c>
      <c r="F66">
        <v>6</v>
      </c>
      <c r="G66">
        <v>0.41399999999999998</v>
      </c>
      <c r="H66">
        <v>0.38700000000000001</v>
      </c>
      <c r="I66">
        <v>0.54</v>
      </c>
      <c r="J66">
        <v>0.54900000000000004</v>
      </c>
      <c r="K66">
        <v>0.41399999999999998</v>
      </c>
      <c r="L66">
        <v>0.41399999999999998</v>
      </c>
      <c r="M66">
        <v>0.51300000000000001</v>
      </c>
      <c r="N66">
        <v>0.46800000000000003</v>
      </c>
      <c r="O66">
        <v>0.48599999999999999</v>
      </c>
      <c r="P66">
        <v>0.45900000000000002</v>
      </c>
      <c r="Q66">
        <f t="shared" si="4"/>
        <v>0.46080000000000004</v>
      </c>
      <c r="R66">
        <f t="shared" si="5"/>
        <v>7.7263833712804542E-2</v>
      </c>
      <c r="T66">
        <v>0.69299999999999995</v>
      </c>
      <c r="U66">
        <v>0.57599999999999996</v>
      </c>
      <c r="V66">
        <v>0.61199999999999999</v>
      </c>
      <c r="W66">
        <v>0.73799999999999999</v>
      </c>
      <c r="X66">
        <v>0.71099999999999997</v>
      </c>
      <c r="Y66">
        <v>0.67500000000000004</v>
      </c>
      <c r="Z66">
        <v>0.64800000000000002</v>
      </c>
      <c r="AA66">
        <v>0.66600000000000004</v>
      </c>
      <c r="AB66">
        <v>0.67500000000000004</v>
      </c>
      <c r="AC66">
        <v>0.70199999999999996</v>
      </c>
      <c r="AD66">
        <f t="shared" si="6"/>
        <v>0.66599999999999993</v>
      </c>
      <c r="AE66">
        <f t="shared" si="7"/>
        <v>6.8836763433502604E-2</v>
      </c>
    </row>
    <row r="67" spans="1:31" x14ac:dyDescent="0.25">
      <c r="A67" s="1">
        <v>85</v>
      </c>
      <c r="B67" s="1">
        <v>2.5</v>
      </c>
      <c r="C67" s="1">
        <v>5</v>
      </c>
      <c r="D67" s="1">
        <v>1.2</v>
      </c>
      <c r="E67" s="1">
        <v>1</v>
      </c>
      <c r="F67" s="1">
        <v>7</v>
      </c>
      <c r="G67">
        <v>0.36899999999999999</v>
      </c>
      <c r="H67">
        <v>0.38700000000000001</v>
      </c>
      <c r="I67">
        <v>0.33300000000000002</v>
      </c>
      <c r="J67">
        <v>0.35099999999999998</v>
      </c>
      <c r="K67">
        <v>0.35099999999999998</v>
      </c>
      <c r="L67">
        <v>0.36899999999999999</v>
      </c>
      <c r="M67">
        <v>0.41399999999999998</v>
      </c>
      <c r="N67">
        <v>0.378</v>
      </c>
      <c r="O67">
        <v>0.36</v>
      </c>
      <c r="P67">
        <v>0.33300000000000002</v>
      </c>
      <c r="Q67">
        <f t="shared" si="4"/>
        <v>0.35819999999999996</v>
      </c>
      <c r="R67">
        <f t="shared" si="5"/>
        <v>2.0523157651784484E-2</v>
      </c>
      <c r="T67">
        <v>0.72</v>
      </c>
      <c r="U67">
        <v>0.71099999999999997</v>
      </c>
      <c r="V67">
        <v>0.79200000000000004</v>
      </c>
      <c r="W67">
        <v>0.70199999999999996</v>
      </c>
      <c r="X67">
        <v>0.75600000000000001</v>
      </c>
      <c r="Y67">
        <v>0.72899999999999998</v>
      </c>
      <c r="Z67">
        <v>0.76500000000000001</v>
      </c>
      <c r="AA67">
        <v>0.77400000000000002</v>
      </c>
      <c r="AB67">
        <v>0.747</v>
      </c>
      <c r="AC67">
        <v>0.69299999999999995</v>
      </c>
      <c r="AD67">
        <f t="shared" si="6"/>
        <v>0.73619999999999997</v>
      </c>
      <c r="AE67">
        <f t="shared" si="7"/>
        <v>3.7325594435989928E-2</v>
      </c>
    </row>
    <row r="68" spans="1:31" x14ac:dyDescent="0.25">
      <c r="A68">
        <v>85</v>
      </c>
      <c r="B68">
        <v>2.5</v>
      </c>
      <c r="C68">
        <v>5</v>
      </c>
      <c r="D68">
        <v>1.2</v>
      </c>
      <c r="E68">
        <v>2</v>
      </c>
      <c r="F68">
        <v>7</v>
      </c>
      <c r="G68">
        <v>0.35099999999999998</v>
      </c>
      <c r="H68">
        <v>0.45</v>
      </c>
      <c r="I68">
        <v>0.45</v>
      </c>
      <c r="J68">
        <v>0.39600000000000002</v>
      </c>
      <c r="K68">
        <v>0.48599999999999999</v>
      </c>
      <c r="L68">
        <v>0.52200000000000002</v>
      </c>
      <c r="M68">
        <v>0.45</v>
      </c>
      <c r="N68">
        <v>0.46800000000000003</v>
      </c>
      <c r="O68">
        <v>0.51300000000000001</v>
      </c>
      <c r="P68">
        <v>0.51300000000000001</v>
      </c>
      <c r="Q68">
        <f t="shared" si="4"/>
        <v>0.42659999999999998</v>
      </c>
      <c r="R68">
        <f t="shared" si="5"/>
        <v>5.3092372333509288E-2</v>
      </c>
      <c r="T68">
        <v>0.66600000000000004</v>
      </c>
      <c r="U68">
        <v>0.67500000000000004</v>
      </c>
      <c r="V68">
        <v>0.70199999999999996</v>
      </c>
      <c r="W68">
        <v>0.64800000000000002</v>
      </c>
      <c r="X68">
        <v>0.64800000000000002</v>
      </c>
      <c r="Y68">
        <v>0.68400000000000005</v>
      </c>
      <c r="Z68">
        <v>0.71099999999999997</v>
      </c>
      <c r="AA68">
        <v>0.68400000000000005</v>
      </c>
      <c r="AB68">
        <v>0.621</v>
      </c>
      <c r="AC68">
        <v>0.71099999999999997</v>
      </c>
      <c r="AD68">
        <f t="shared" si="6"/>
        <v>0.66780000000000006</v>
      </c>
      <c r="AE68">
        <f t="shared" si="7"/>
        <v>2.2409819276379694E-2</v>
      </c>
    </row>
    <row r="69" spans="1:31" x14ac:dyDescent="0.25">
      <c r="A69" s="1">
        <v>85</v>
      </c>
      <c r="B69" s="1">
        <v>2.5</v>
      </c>
      <c r="C69" s="1">
        <v>5</v>
      </c>
      <c r="D69" s="1">
        <v>1.2</v>
      </c>
      <c r="E69" s="1">
        <v>3</v>
      </c>
      <c r="F69" s="1">
        <v>7</v>
      </c>
      <c r="G69">
        <v>0.41399999999999998</v>
      </c>
      <c r="H69">
        <v>0.48599999999999999</v>
      </c>
      <c r="I69">
        <v>0.45900000000000002</v>
      </c>
      <c r="J69">
        <v>0.53100000000000003</v>
      </c>
      <c r="K69">
        <v>0.45900000000000002</v>
      </c>
      <c r="L69">
        <v>0.35099999999999998</v>
      </c>
      <c r="M69">
        <v>0.35099999999999998</v>
      </c>
      <c r="N69">
        <v>0.39600000000000002</v>
      </c>
      <c r="O69">
        <v>0.495</v>
      </c>
      <c r="P69">
        <v>0.41399999999999998</v>
      </c>
      <c r="Q69">
        <f t="shared" si="4"/>
        <v>0.46980000000000005</v>
      </c>
      <c r="R69">
        <f t="shared" si="5"/>
        <v>4.2880065298457753E-2</v>
      </c>
      <c r="T69">
        <v>0.76500000000000001</v>
      </c>
      <c r="U69">
        <v>0.747</v>
      </c>
      <c r="V69">
        <v>0.65700000000000003</v>
      </c>
      <c r="W69">
        <v>0.621</v>
      </c>
      <c r="X69">
        <v>0.75600000000000001</v>
      </c>
      <c r="Y69">
        <v>0.67500000000000004</v>
      </c>
      <c r="Z69">
        <v>0.747</v>
      </c>
      <c r="AA69">
        <v>0.72899999999999998</v>
      </c>
      <c r="AB69">
        <v>0.72</v>
      </c>
      <c r="AC69">
        <v>0.69299999999999995</v>
      </c>
      <c r="AD69">
        <f t="shared" si="6"/>
        <v>0.70920000000000005</v>
      </c>
      <c r="AE69">
        <f t="shared" si="7"/>
        <v>6.5644497103717683E-2</v>
      </c>
    </row>
    <row r="70" spans="1:31" x14ac:dyDescent="0.25">
      <c r="A70">
        <v>85</v>
      </c>
      <c r="B70">
        <v>2.5</v>
      </c>
      <c r="C70">
        <v>5</v>
      </c>
      <c r="D70">
        <v>1.2</v>
      </c>
      <c r="E70">
        <v>4</v>
      </c>
      <c r="F70">
        <v>7</v>
      </c>
      <c r="G70">
        <v>0.441</v>
      </c>
      <c r="H70">
        <v>0.441</v>
      </c>
      <c r="I70">
        <v>0.39600000000000002</v>
      </c>
      <c r="J70">
        <v>0.504</v>
      </c>
      <c r="K70">
        <v>0.45</v>
      </c>
      <c r="L70">
        <v>0.47699999999999998</v>
      </c>
      <c r="M70">
        <v>0.432</v>
      </c>
      <c r="N70">
        <v>0.45900000000000002</v>
      </c>
      <c r="O70">
        <v>0.432</v>
      </c>
      <c r="P70">
        <v>0.54</v>
      </c>
      <c r="Q70">
        <f t="shared" si="4"/>
        <v>0.44640000000000002</v>
      </c>
      <c r="R70">
        <f t="shared" si="5"/>
        <v>3.8500649345173381E-2</v>
      </c>
      <c r="T70">
        <v>0.64800000000000002</v>
      </c>
      <c r="U70">
        <v>0.64800000000000002</v>
      </c>
      <c r="V70">
        <v>0.59399999999999997</v>
      </c>
      <c r="W70">
        <v>0.63</v>
      </c>
      <c r="X70">
        <v>0.72</v>
      </c>
      <c r="Y70">
        <v>0.61199999999999999</v>
      </c>
      <c r="Z70">
        <v>0.73799999999999999</v>
      </c>
      <c r="AA70">
        <v>0.69299999999999995</v>
      </c>
      <c r="AB70">
        <v>0.68400000000000005</v>
      </c>
      <c r="AC70">
        <v>0.54900000000000004</v>
      </c>
      <c r="AD70">
        <f t="shared" si="6"/>
        <v>0.64800000000000002</v>
      </c>
      <c r="AE70">
        <f t="shared" si="7"/>
        <v>4.5891175622335058E-2</v>
      </c>
    </row>
    <row r="71" spans="1:31" x14ac:dyDescent="0.25">
      <c r="A71" s="1">
        <v>85</v>
      </c>
      <c r="B71" s="1">
        <v>2.5</v>
      </c>
      <c r="C71" s="1">
        <v>5</v>
      </c>
      <c r="D71" s="1">
        <v>1.2</v>
      </c>
      <c r="E71" s="1">
        <v>1</v>
      </c>
      <c r="F71" s="1">
        <v>8</v>
      </c>
      <c r="G71">
        <v>0.47699999999999998</v>
      </c>
      <c r="H71">
        <v>0.432</v>
      </c>
      <c r="I71">
        <v>0.36899999999999999</v>
      </c>
      <c r="J71">
        <v>0.441</v>
      </c>
      <c r="K71">
        <v>0.42299999999999999</v>
      </c>
      <c r="L71">
        <v>0.52200000000000002</v>
      </c>
      <c r="M71">
        <v>0.40500000000000003</v>
      </c>
      <c r="N71">
        <v>0.41399999999999998</v>
      </c>
      <c r="O71">
        <v>0.46800000000000003</v>
      </c>
      <c r="P71">
        <v>0.39600000000000002</v>
      </c>
      <c r="Q71">
        <f t="shared" si="4"/>
        <v>0.4284</v>
      </c>
      <c r="R71">
        <f t="shared" si="5"/>
        <v>3.9023070099621839E-2</v>
      </c>
      <c r="T71">
        <v>0.75600000000000001</v>
      </c>
      <c r="U71">
        <v>0.81899999999999995</v>
      </c>
      <c r="V71">
        <v>0.69299999999999995</v>
      </c>
      <c r="W71">
        <v>0.621</v>
      </c>
      <c r="X71">
        <v>0.69299999999999995</v>
      </c>
      <c r="Y71">
        <v>0.70199999999999996</v>
      </c>
      <c r="Z71">
        <v>0.69299999999999995</v>
      </c>
      <c r="AA71">
        <v>0.58499999999999996</v>
      </c>
      <c r="AB71">
        <v>0.71099999999999997</v>
      </c>
      <c r="AC71">
        <v>0.72</v>
      </c>
      <c r="AD71">
        <f t="shared" si="6"/>
        <v>0.71639999999999993</v>
      </c>
      <c r="AE71">
        <f t="shared" si="7"/>
        <v>7.4651188871979787E-2</v>
      </c>
    </row>
    <row r="72" spans="1:31" x14ac:dyDescent="0.25">
      <c r="A72">
        <v>85</v>
      </c>
      <c r="B72">
        <v>2.5</v>
      </c>
      <c r="C72">
        <v>5</v>
      </c>
      <c r="D72">
        <v>1.2</v>
      </c>
      <c r="E72">
        <v>2</v>
      </c>
      <c r="F72">
        <v>8</v>
      </c>
      <c r="G72">
        <v>0.38700000000000001</v>
      </c>
      <c r="H72">
        <v>0.36</v>
      </c>
      <c r="I72">
        <v>0.495</v>
      </c>
      <c r="J72">
        <v>0.432</v>
      </c>
      <c r="K72">
        <v>0.45</v>
      </c>
      <c r="L72">
        <v>0.41399999999999998</v>
      </c>
      <c r="M72">
        <v>0.39600000000000002</v>
      </c>
      <c r="N72">
        <v>0.378</v>
      </c>
      <c r="O72">
        <v>0.40500000000000003</v>
      </c>
      <c r="P72">
        <v>0.38700000000000001</v>
      </c>
      <c r="Q72">
        <f t="shared" si="4"/>
        <v>0.42480000000000001</v>
      </c>
      <c r="R72">
        <f t="shared" si="5"/>
        <v>5.3016035310083302E-2</v>
      </c>
      <c r="T72">
        <v>0.67500000000000004</v>
      </c>
      <c r="U72">
        <v>0.747</v>
      </c>
      <c r="V72">
        <v>0.66600000000000004</v>
      </c>
      <c r="W72">
        <v>0.70199999999999996</v>
      </c>
      <c r="X72">
        <v>0.73799999999999999</v>
      </c>
      <c r="Y72">
        <v>0.71099999999999997</v>
      </c>
      <c r="Z72">
        <v>0.71099999999999997</v>
      </c>
      <c r="AA72">
        <v>0.69299999999999995</v>
      </c>
      <c r="AB72">
        <v>0.71099999999999997</v>
      </c>
      <c r="AC72">
        <v>0.67500000000000004</v>
      </c>
      <c r="AD72">
        <f t="shared" si="6"/>
        <v>0.7056</v>
      </c>
      <c r="AE72">
        <f t="shared" si="7"/>
        <v>3.6335932628735405E-2</v>
      </c>
    </row>
    <row r="73" spans="1:31" x14ac:dyDescent="0.25">
      <c r="A73" s="1">
        <v>85</v>
      </c>
      <c r="B73" s="1">
        <v>2.5</v>
      </c>
      <c r="C73" s="1">
        <v>5</v>
      </c>
      <c r="D73" s="1">
        <v>1.2</v>
      </c>
      <c r="E73" s="1">
        <v>3</v>
      </c>
      <c r="F73" s="1">
        <v>8</v>
      </c>
      <c r="G73">
        <v>0.47699999999999998</v>
      </c>
      <c r="H73">
        <v>0.441</v>
      </c>
      <c r="I73">
        <v>0.40500000000000003</v>
      </c>
      <c r="J73">
        <v>0.39600000000000002</v>
      </c>
      <c r="K73">
        <v>0.41399999999999998</v>
      </c>
      <c r="L73">
        <v>0.441</v>
      </c>
      <c r="M73">
        <v>0.47699999999999998</v>
      </c>
      <c r="N73">
        <v>0.432</v>
      </c>
      <c r="O73">
        <v>0.495</v>
      </c>
      <c r="P73">
        <v>0.621</v>
      </c>
      <c r="Q73">
        <f t="shared" si="4"/>
        <v>0.42659999999999998</v>
      </c>
      <c r="R73">
        <f t="shared" si="5"/>
        <v>3.2822248551858828E-2</v>
      </c>
      <c r="T73">
        <v>0.82799999999999996</v>
      </c>
      <c r="U73">
        <v>0.77400000000000002</v>
      </c>
      <c r="V73">
        <v>0.66600000000000004</v>
      </c>
      <c r="W73">
        <v>0.67500000000000004</v>
      </c>
      <c r="X73">
        <v>0.72</v>
      </c>
      <c r="Y73">
        <v>0.75600000000000001</v>
      </c>
      <c r="Z73">
        <v>0.75600000000000001</v>
      </c>
      <c r="AA73">
        <v>0.77400000000000002</v>
      </c>
      <c r="AB73">
        <v>0.73799999999999999</v>
      </c>
      <c r="AC73">
        <v>0.72</v>
      </c>
      <c r="AD73">
        <f t="shared" si="6"/>
        <v>0.73259999999999992</v>
      </c>
      <c r="AE73">
        <f t="shared" si="7"/>
        <v>6.8423680111493537E-2</v>
      </c>
    </row>
    <row r="74" spans="1:31" x14ac:dyDescent="0.25">
      <c r="A74">
        <v>85</v>
      </c>
      <c r="B74">
        <v>2.5</v>
      </c>
      <c r="C74">
        <v>5</v>
      </c>
      <c r="D74">
        <v>1.2</v>
      </c>
      <c r="E74">
        <v>4</v>
      </c>
      <c r="F74">
        <v>8</v>
      </c>
      <c r="G74">
        <v>0.39600000000000002</v>
      </c>
      <c r="H74">
        <v>0.40500000000000003</v>
      </c>
      <c r="I74">
        <v>0.56699999999999995</v>
      </c>
      <c r="J74">
        <v>0.48599999999999999</v>
      </c>
      <c r="K74">
        <v>0.42299999999999999</v>
      </c>
      <c r="L74">
        <v>0.432</v>
      </c>
      <c r="M74">
        <v>0.46800000000000003</v>
      </c>
      <c r="N74">
        <v>0.46800000000000003</v>
      </c>
      <c r="O74">
        <v>0.432</v>
      </c>
      <c r="P74">
        <v>0.48599999999999999</v>
      </c>
      <c r="Q74">
        <f t="shared" si="4"/>
        <v>0.45539999999999992</v>
      </c>
      <c r="R74">
        <f t="shared" si="5"/>
        <v>7.1605167411298298E-2</v>
      </c>
      <c r="T74">
        <v>0.76500000000000001</v>
      </c>
      <c r="U74">
        <v>0.73799999999999999</v>
      </c>
      <c r="V74">
        <v>0.65700000000000003</v>
      </c>
      <c r="W74">
        <v>0.48599999999999999</v>
      </c>
      <c r="X74">
        <v>0.72</v>
      </c>
      <c r="Y74">
        <v>0.76500000000000001</v>
      </c>
      <c r="Z74">
        <v>0.65700000000000003</v>
      </c>
      <c r="AA74">
        <v>0.67500000000000004</v>
      </c>
      <c r="AB74">
        <v>0.73799999999999999</v>
      </c>
      <c r="AC74">
        <v>0.67500000000000004</v>
      </c>
      <c r="AD74">
        <f t="shared" si="6"/>
        <v>0.67319999999999991</v>
      </c>
      <c r="AE74">
        <f t="shared" si="7"/>
        <v>0.11194060925330054</v>
      </c>
    </row>
    <row r="75" spans="1:31" x14ac:dyDescent="0.25">
      <c r="A75" s="1">
        <v>85</v>
      </c>
      <c r="B75" s="1">
        <v>2.5</v>
      </c>
      <c r="C75" s="1">
        <v>5</v>
      </c>
      <c r="D75" s="1">
        <v>1.2</v>
      </c>
      <c r="E75" s="1">
        <v>1</v>
      </c>
      <c r="F75" s="1">
        <v>9</v>
      </c>
      <c r="G75">
        <v>0.41399999999999998</v>
      </c>
      <c r="H75">
        <v>0.378</v>
      </c>
      <c r="I75">
        <v>0.36</v>
      </c>
      <c r="J75">
        <v>0.378</v>
      </c>
      <c r="K75">
        <v>0.45900000000000002</v>
      </c>
      <c r="L75">
        <v>0.39600000000000002</v>
      </c>
      <c r="M75">
        <v>0.40500000000000003</v>
      </c>
      <c r="N75">
        <v>0.432</v>
      </c>
      <c r="O75">
        <v>0.46800000000000003</v>
      </c>
      <c r="P75">
        <v>0.38700000000000001</v>
      </c>
      <c r="Q75">
        <f t="shared" si="4"/>
        <v>0.39780000000000004</v>
      </c>
      <c r="R75">
        <f t="shared" si="5"/>
        <v>3.9436024140371964E-2</v>
      </c>
      <c r="T75">
        <v>0.68400000000000005</v>
      </c>
      <c r="U75">
        <v>0.77400000000000002</v>
      </c>
      <c r="V75">
        <v>0.77400000000000002</v>
      </c>
      <c r="W75">
        <v>0.64800000000000002</v>
      </c>
      <c r="X75">
        <v>0.72</v>
      </c>
      <c r="Y75">
        <v>0.68400000000000005</v>
      </c>
      <c r="Z75">
        <v>0.65700000000000003</v>
      </c>
      <c r="AA75">
        <v>0.70199999999999996</v>
      </c>
      <c r="AB75">
        <v>0.77400000000000002</v>
      </c>
      <c r="AC75">
        <v>0.72899999999999998</v>
      </c>
      <c r="AD75">
        <f t="shared" si="6"/>
        <v>0.72000000000000008</v>
      </c>
      <c r="AE75">
        <f t="shared" si="7"/>
        <v>5.5479726026720778E-2</v>
      </c>
    </row>
    <row r="76" spans="1:31" x14ac:dyDescent="0.25">
      <c r="A76">
        <v>85</v>
      </c>
      <c r="B76">
        <v>2.5</v>
      </c>
      <c r="C76">
        <v>5</v>
      </c>
      <c r="D76">
        <v>1.2</v>
      </c>
      <c r="E76">
        <v>2</v>
      </c>
      <c r="F76">
        <v>9</v>
      </c>
      <c r="G76">
        <v>0.38700000000000001</v>
      </c>
      <c r="H76">
        <v>0.42299999999999999</v>
      </c>
      <c r="I76">
        <v>0.41399999999999998</v>
      </c>
      <c r="J76">
        <v>0.47699999999999998</v>
      </c>
      <c r="K76">
        <v>0.39600000000000002</v>
      </c>
      <c r="L76">
        <v>0.41399999999999998</v>
      </c>
      <c r="M76">
        <v>0.38700000000000001</v>
      </c>
      <c r="N76">
        <v>0.36899999999999999</v>
      </c>
      <c r="O76">
        <v>0.41399999999999998</v>
      </c>
      <c r="P76">
        <v>0.41399999999999998</v>
      </c>
      <c r="Q76">
        <f t="shared" si="4"/>
        <v>0.4194</v>
      </c>
      <c r="R76">
        <f t="shared" si="5"/>
        <v>3.5203692988094289E-2</v>
      </c>
      <c r="T76">
        <v>0.72</v>
      </c>
      <c r="U76">
        <v>0.73799999999999999</v>
      </c>
      <c r="V76">
        <v>0.66600000000000004</v>
      </c>
      <c r="W76">
        <v>0.64800000000000002</v>
      </c>
      <c r="X76">
        <v>0.71099999999999997</v>
      </c>
      <c r="Y76">
        <v>0.65700000000000003</v>
      </c>
      <c r="Z76">
        <v>0.72899999999999998</v>
      </c>
      <c r="AA76">
        <v>0.72</v>
      </c>
      <c r="AB76">
        <v>0.60299999999999998</v>
      </c>
      <c r="AC76">
        <v>0.69299999999999995</v>
      </c>
      <c r="AD76">
        <f t="shared" si="6"/>
        <v>0.6966</v>
      </c>
      <c r="AE76">
        <f t="shared" si="7"/>
        <v>3.7971041597512148E-2</v>
      </c>
    </row>
    <row r="77" spans="1:31" x14ac:dyDescent="0.25">
      <c r="A77" s="1">
        <v>85</v>
      </c>
      <c r="B77" s="1">
        <v>2.5</v>
      </c>
      <c r="C77" s="1">
        <v>5</v>
      </c>
      <c r="D77" s="1">
        <v>1.2</v>
      </c>
      <c r="E77" s="1">
        <v>3</v>
      </c>
      <c r="F77" s="1">
        <v>9</v>
      </c>
      <c r="G77">
        <v>0.39600000000000002</v>
      </c>
      <c r="H77">
        <v>0.38700000000000001</v>
      </c>
      <c r="I77">
        <v>0.45900000000000002</v>
      </c>
      <c r="J77">
        <v>0.45</v>
      </c>
      <c r="K77">
        <v>0.36</v>
      </c>
      <c r="L77">
        <v>0.45</v>
      </c>
      <c r="M77">
        <v>0.36</v>
      </c>
      <c r="N77">
        <v>0.38700000000000001</v>
      </c>
      <c r="O77">
        <v>0.36899999999999999</v>
      </c>
      <c r="P77">
        <v>0.40500000000000003</v>
      </c>
      <c r="Q77">
        <f t="shared" si="4"/>
        <v>0.41039999999999999</v>
      </c>
      <c r="R77">
        <f t="shared" si="5"/>
        <v>4.2500588231223352E-2</v>
      </c>
      <c r="T77">
        <v>0.59399999999999997</v>
      </c>
      <c r="U77">
        <v>0.78300000000000003</v>
      </c>
      <c r="V77">
        <v>0.69299999999999995</v>
      </c>
      <c r="W77">
        <v>0.67500000000000004</v>
      </c>
      <c r="X77">
        <v>0.79200000000000004</v>
      </c>
      <c r="Y77">
        <v>0.747</v>
      </c>
      <c r="Z77">
        <v>0.73799999999999999</v>
      </c>
      <c r="AA77">
        <v>0.72</v>
      </c>
      <c r="AB77">
        <v>0.80100000000000005</v>
      </c>
      <c r="AC77">
        <v>0.77400000000000002</v>
      </c>
      <c r="AD77">
        <f t="shared" si="6"/>
        <v>0.70740000000000003</v>
      </c>
      <c r="AE77">
        <f t="shared" si="7"/>
        <v>8.2141950305553449E-2</v>
      </c>
    </row>
    <row r="78" spans="1:31" x14ac:dyDescent="0.25">
      <c r="A78">
        <v>85</v>
      </c>
      <c r="B78">
        <v>2.5</v>
      </c>
      <c r="C78">
        <v>5</v>
      </c>
      <c r="D78">
        <v>1.2</v>
      </c>
      <c r="E78">
        <v>4</v>
      </c>
      <c r="F78">
        <v>9</v>
      </c>
      <c r="G78">
        <v>0.441</v>
      </c>
      <c r="H78">
        <v>0.41399999999999998</v>
      </c>
      <c r="I78">
        <v>0.48599999999999999</v>
      </c>
      <c r="J78">
        <v>0.45</v>
      </c>
      <c r="K78">
        <v>0.46800000000000003</v>
      </c>
      <c r="L78">
        <v>0.432</v>
      </c>
      <c r="M78">
        <v>0.48599999999999999</v>
      </c>
      <c r="N78">
        <v>0.495</v>
      </c>
      <c r="O78">
        <v>0.45</v>
      </c>
      <c r="P78">
        <v>0.39600000000000002</v>
      </c>
      <c r="Q78">
        <f t="shared" si="4"/>
        <v>0.45179999999999998</v>
      </c>
      <c r="R78">
        <f t="shared" si="5"/>
        <v>2.7298351598585589E-2</v>
      </c>
      <c r="T78">
        <v>0.64800000000000002</v>
      </c>
      <c r="U78">
        <v>0.64800000000000002</v>
      </c>
      <c r="V78">
        <v>0.60299999999999998</v>
      </c>
      <c r="W78">
        <v>0.67500000000000004</v>
      </c>
      <c r="X78">
        <v>0.72899999999999998</v>
      </c>
      <c r="Y78">
        <v>0.72899999999999998</v>
      </c>
      <c r="Z78">
        <v>0.68400000000000005</v>
      </c>
      <c r="AA78">
        <v>0.68400000000000005</v>
      </c>
      <c r="AB78">
        <v>0.77400000000000002</v>
      </c>
      <c r="AC78">
        <v>0.72</v>
      </c>
      <c r="AD78">
        <f t="shared" si="6"/>
        <v>0.66059999999999997</v>
      </c>
      <c r="AE78">
        <f t="shared" si="7"/>
        <v>4.6155173057849108E-2</v>
      </c>
    </row>
    <row r="79" spans="1:31" x14ac:dyDescent="0.25">
      <c r="A79" s="1">
        <v>85</v>
      </c>
      <c r="B79" s="1">
        <v>2.5</v>
      </c>
      <c r="C79" s="1">
        <v>5</v>
      </c>
      <c r="D79" s="1">
        <v>1.2</v>
      </c>
      <c r="E79" s="1">
        <v>1</v>
      </c>
      <c r="F79" s="1">
        <v>10</v>
      </c>
      <c r="G79">
        <v>0.63</v>
      </c>
      <c r="H79">
        <v>0.38700000000000001</v>
      </c>
      <c r="I79">
        <v>0.45</v>
      </c>
      <c r="J79">
        <v>0.441</v>
      </c>
      <c r="K79">
        <v>0.42299999999999999</v>
      </c>
      <c r="L79">
        <v>0.38700000000000001</v>
      </c>
      <c r="M79">
        <v>0.41399999999999998</v>
      </c>
      <c r="N79">
        <v>0.41399999999999998</v>
      </c>
      <c r="O79">
        <v>0.40500000000000003</v>
      </c>
      <c r="P79">
        <v>0.38700000000000001</v>
      </c>
      <c r="Q79">
        <f t="shared" si="4"/>
        <v>0.4662</v>
      </c>
      <c r="R79">
        <f t="shared" si="5"/>
        <v>9.4692660750450949E-2</v>
      </c>
      <c r="T79">
        <v>0.873</v>
      </c>
      <c r="U79">
        <v>0.83699999999999997</v>
      </c>
      <c r="V79">
        <v>0.83699999999999997</v>
      </c>
      <c r="W79">
        <v>0.86399999999999999</v>
      </c>
      <c r="X79">
        <v>0.71099999999999997</v>
      </c>
      <c r="Y79">
        <v>0.54</v>
      </c>
      <c r="Z79">
        <v>0.85499999999999998</v>
      </c>
      <c r="AA79">
        <v>0.79200000000000004</v>
      </c>
      <c r="AB79">
        <v>0.60299999999999998</v>
      </c>
      <c r="AC79">
        <v>0.83699999999999997</v>
      </c>
      <c r="AD79">
        <f t="shared" si="6"/>
        <v>0.82440000000000002</v>
      </c>
      <c r="AE79">
        <f t="shared" si="7"/>
        <v>6.5397247648505838E-2</v>
      </c>
    </row>
    <row r="80" spans="1:31" x14ac:dyDescent="0.25">
      <c r="A80">
        <v>85</v>
      </c>
      <c r="B80">
        <v>2.5</v>
      </c>
      <c r="C80">
        <v>5</v>
      </c>
      <c r="D80">
        <v>1.2</v>
      </c>
      <c r="E80">
        <v>2</v>
      </c>
      <c r="F80">
        <v>10</v>
      </c>
      <c r="G80">
        <v>0.34200000000000003</v>
      </c>
      <c r="H80">
        <v>0.32400000000000001</v>
      </c>
      <c r="I80">
        <v>0.42299999999999999</v>
      </c>
      <c r="J80">
        <v>0.45900000000000002</v>
      </c>
      <c r="K80">
        <v>0.39600000000000002</v>
      </c>
      <c r="L80">
        <v>0.378</v>
      </c>
      <c r="M80">
        <v>0.432</v>
      </c>
      <c r="N80">
        <v>0.38700000000000001</v>
      </c>
      <c r="O80">
        <v>0.36</v>
      </c>
      <c r="P80">
        <v>0.42299999999999999</v>
      </c>
      <c r="Q80">
        <f t="shared" si="4"/>
        <v>0.38879999999999998</v>
      </c>
      <c r="R80">
        <f t="shared" si="5"/>
        <v>5.5988391653985253E-2</v>
      </c>
      <c r="T80">
        <v>0.72899999999999998</v>
      </c>
      <c r="U80">
        <v>0.78300000000000003</v>
      </c>
      <c r="V80">
        <v>0.71099999999999997</v>
      </c>
      <c r="W80">
        <v>0.67500000000000004</v>
      </c>
      <c r="X80">
        <v>0.72</v>
      </c>
      <c r="Y80">
        <v>0.67500000000000004</v>
      </c>
      <c r="Z80">
        <v>0.73799999999999999</v>
      </c>
      <c r="AA80">
        <v>0.747</v>
      </c>
      <c r="AB80">
        <v>0.80100000000000005</v>
      </c>
      <c r="AC80">
        <v>0.72</v>
      </c>
      <c r="AD80">
        <f t="shared" si="6"/>
        <v>0.72359999999999991</v>
      </c>
      <c r="AE80">
        <f t="shared" si="7"/>
        <v>3.9023070099621839E-2</v>
      </c>
    </row>
    <row r="81" spans="1:31" x14ac:dyDescent="0.25">
      <c r="A81" s="1">
        <v>85</v>
      </c>
      <c r="B81" s="1">
        <v>2.5</v>
      </c>
      <c r="C81" s="1">
        <v>5</v>
      </c>
      <c r="D81" s="1">
        <v>1.2</v>
      </c>
      <c r="E81" s="1">
        <v>3</v>
      </c>
      <c r="F81" s="1">
        <v>10</v>
      </c>
      <c r="G81">
        <v>0.36</v>
      </c>
      <c r="H81">
        <v>0.32400000000000001</v>
      </c>
      <c r="I81">
        <v>0.46800000000000003</v>
      </c>
      <c r="J81">
        <v>0.432</v>
      </c>
      <c r="K81">
        <v>0.36</v>
      </c>
      <c r="L81">
        <v>0.41399999999999998</v>
      </c>
      <c r="M81">
        <v>0.40500000000000003</v>
      </c>
      <c r="N81">
        <v>0.40500000000000003</v>
      </c>
      <c r="O81">
        <v>0.38700000000000001</v>
      </c>
      <c r="P81">
        <v>0.48599999999999999</v>
      </c>
      <c r="Q81">
        <f t="shared" si="4"/>
        <v>0.38879999999999998</v>
      </c>
      <c r="R81">
        <f t="shared" si="5"/>
        <v>5.9154036210558245E-2</v>
      </c>
      <c r="T81">
        <v>0.80100000000000005</v>
      </c>
      <c r="U81">
        <v>0.86399999999999999</v>
      </c>
      <c r="V81">
        <v>0.621</v>
      </c>
      <c r="W81">
        <v>0.66600000000000004</v>
      </c>
      <c r="X81">
        <v>0.70199999999999996</v>
      </c>
      <c r="Y81">
        <v>0.85499999999999998</v>
      </c>
      <c r="Z81">
        <v>0.64800000000000002</v>
      </c>
      <c r="AA81">
        <v>0.77400000000000002</v>
      </c>
      <c r="AB81">
        <v>0.78300000000000003</v>
      </c>
      <c r="AC81">
        <v>0.66600000000000004</v>
      </c>
      <c r="AD81">
        <f t="shared" si="6"/>
        <v>0.73080000000000001</v>
      </c>
      <c r="AE81">
        <f t="shared" si="7"/>
        <v>9.9693028843545917E-2</v>
      </c>
    </row>
    <row r="82" spans="1:31" x14ac:dyDescent="0.25">
      <c r="A82">
        <v>85</v>
      </c>
      <c r="B82">
        <v>2.5</v>
      </c>
      <c r="C82">
        <v>5</v>
      </c>
      <c r="D82">
        <v>1.2</v>
      </c>
      <c r="E82">
        <v>4</v>
      </c>
      <c r="F82">
        <v>10</v>
      </c>
      <c r="G82">
        <v>0.378</v>
      </c>
      <c r="H82">
        <v>0.41399999999999998</v>
      </c>
      <c r="I82">
        <v>0.48599999999999999</v>
      </c>
      <c r="J82">
        <v>0.432</v>
      </c>
      <c r="K82">
        <v>0.441</v>
      </c>
      <c r="L82">
        <v>0.39600000000000002</v>
      </c>
      <c r="M82">
        <v>0.47699999999999998</v>
      </c>
      <c r="N82">
        <v>0.40500000000000003</v>
      </c>
      <c r="O82">
        <v>0.45</v>
      </c>
      <c r="P82">
        <v>0.441</v>
      </c>
      <c r="Q82">
        <f t="shared" si="4"/>
        <v>0.43019999999999997</v>
      </c>
      <c r="R82">
        <f t="shared" si="5"/>
        <v>3.943602414037195E-2</v>
      </c>
      <c r="T82">
        <v>0.80100000000000005</v>
      </c>
      <c r="U82">
        <v>0.81</v>
      </c>
      <c r="V82">
        <v>0.63</v>
      </c>
      <c r="W82">
        <v>0.73799999999999999</v>
      </c>
      <c r="X82">
        <v>0.747</v>
      </c>
      <c r="Y82">
        <v>0.72</v>
      </c>
      <c r="Z82">
        <v>0.72</v>
      </c>
      <c r="AA82">
        <v>0.72</v>
      </c>
      <c r="AB82">
        <v>0.747</v>
      </c>
      <c r="AC82">
        <v>0.69299999999999995</v>
      </c>
      <c r="AD82">
        <f t="shared" si="6"/>
        <v>0.74519999999999997</v>
      </c>
      <c r="AE82">
        <f t="shared" si="7"/>
        <v>7.1831051781245714E-2</v>
      </c>
    </row>
    <row r="83" spans="1:31" x14ac:dyDescent="0.25">
      <c r="A83" s="1"/>
      <c r="B83" s="1"/>
      <c r="C83" s="1"/>
      <c r="D83" s="1"/>
      <c r="E83" s="1"/>
      <c r="F83" s="1"/>
    </row>
    <row r="84" spans="1:31" x14ac:dyDescent="0.25">
      <c r="A84" s="1"/>
      <c r="B84" s="1"/>
      <c r="C84" s="1"/>
      <c r="D84" s="1"/>
      <c r="E84" s="1"/>
      <c r="F84" s="1"/>
    </row>
    <row r="85" spans="1:31" x14ac:dyDescent="0.25">
      <c r="A85" s="1"/>
      <c r="B85" s="1"/>
      <c r="C85" s="1"/>
      <c r="D85" s="1"/>
      <c r="E85" s="1"/>
      <c r="F85" s="1"/>
    </row>
    <row r="86" spans="1:31" x14ac:dyDescent="0.25">
      <c r="A86" s="1"/>
      <c r="B86" s="1"/>
      <c r="C86" s="1"/>
      <c r="D86" s="1"/>
      <c r="E86" s="1"/>
      <c r="F86" s="1"/>
    </row>
    <row r="87" spans="1:31" x14ac:dyDescent="0.25">
      <c r="A87" s="1"/>
      <c r="B87" s="1"/>
      <c r="C87" s="1"/>
      <c r="D87" s="1"/>
      <c r="E87" s="1"/>
      <c r="F87" s="1"/>
    </row>
    <row r="88" spans="1:31" x14ac:dyDescent="0.25">
      <c r="A88" s="1"/>
      <c r="B88" s="1"/>
      <c r="C88" s="1"/>
      <c r="D88" s="1"/>
      <c r="E88" s="1"/>
      <c r="F88" s="1"/>
    </row>
    <row r="89" spans="1:31" x14ac:dyDescent="0.25">
      <c r="A89" s="1"/>
      <c r="B89" s="1"/>
      <c r="C89" s="1"/>
      <c r="D89" s="1"/>
      <c r="E89" s="1"/>
      <c r="F89" s="1"/>
    </row>
    <row r="90" spans="1:31" x14ac:dyDescent="0.25">
      <c r="A90" s="1"/>
      <c r="B90" s="1"/>
      <c r="C90" s="1"/>
      <c r="D90" s="1"/>
      <c r="E90" s="1"/>
      <c r="F90" s="1"/>
    </row>
    <row r="91" spans="1:31" x14ac:dyDescent="0.25">
      <c r="A91" s="1"/>
      <c r="B91" s="1"/>
      <c r="C91" s="1"/>
      <c r="D91" s="1"/>
      <c r="E91" s="1"/>
      <c r="F91" s="1"/>
    </row>
  </sheetData>
  <sortState ref="A43:AE82">
    <sortCondition ref="F43:F8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N1477"/>
  <sheetViews>
    <sheetView topLeftCell="AA1" zoomScale="60" zoomScaleNormal="60" workbookViewId="0">
      <pane ySplit="1" topLeftCell="A479" activePane="bottomLeft" state="frozen"/>
      <selection activeCell="B1" sqref="B1"/>
      <selection pane="bottomLeft" activeCell="AW518" sqref="AW518"/>
    </sheetView>
  </sheetViews>
  <sheetFormatPr defaultRowHeight="15" x14ac:dyDescent="0.25"/>
  <cols>
    <col min="7" max="7" width="14" bestFit="1" customWidth="1"/>
    <col min="20" max="20" width="13.85546875" bestFit="1" customWidth="1"/>
    <col min="55" max="55" width="9.140625" customWidth="1"/>
    <col min="56" max="58" width="9.140625" style="42"/>
  </cols>
  <sheetData>
    <row r="1" spans="1:66" ht="30" x14ac:dyDescent="0.2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3" t="s">
        <v>18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/>
      <c r="T1" s="3" t="s">
        <v>0</v>
      </c>
      <c r="U1" s="3" t="s">
        <v>1</v>
      </c>
      <c r="V1" s="3" t="s">
        <v>2</v>
      </c>
      <c r="W1" s="3" t="s">
        <v>3</v>
      </c>
      <c r="X1" s="3" t="s">
        <v>4</v>
      </c>
      <c r="Y1" s="3" t="s">
        <v>5</v>
      </c>
      <c r="Z1" s="3" t="s">
        <v>6</v>
      </c>
      <c r="AA1" s="3" t="s">
        <v>7</v>
      </c>
      <c r="AB1" s="3" t="s">
        <v>8</v>
      </c>
      <c r="AC1" s="3" t="s">
        <v>9</v>
      </c>
      <c r="AD1" s="3" t="s">
        <v>10</v>
      </c>
      <c r="AE1" s="3" t="s">
        <v>11</v>
      </c>
      <c r="BI1" s="2" t="s">
        <v>17</v>
      </c>
      <c r="BJ1" s="9" t="s">
        <v>24</v>
      </c>
      <c r="BK1" s="9" t="s">
        <v>1</v>
      </c>
      <c r="BL1" s="9" t="s">
        <v>2</v>
      </c>
      <c r="BM1" s="9" t="s">
        <v>3</v>
      </c>
      <c r="BN1" s="9" t="s">
        <v>4</v>
      </c>
    </row>
    <row r="2" spans="1:66" x14ac:dyDescent="0.25">
      <c r="A2" s="1">
        <v>85</v>
      </c>
      <c r="B2" s="1">
        <v>2</v>
      </c>
      <c r="C2" s="1">
        <v>5</v>
      </c>
      <c r="D2" s="1">
        <v>1.2</v>
      </c>
      <c r="E2" s="6">
        <v>1</v>
      </c>
      <c r="F2" s="6">
        <v>1</v>
      </c>
      <c r="G2">
        <v>0.747</v>
      </c>
      <c r="H2">
        <v>0.71099999999999997</v>
      </c>
      <c r="I2">
        <v>0.73799999999999999</v>
      </c>
      <c r="J2">
        <v>0.72</v>
      </c>
      <c r="K2">
        <v>0.747</v>
      </c>
      <c r="Q2">
        <f>AVERAGE(G2:K2)</f>
        <v>0.73259999999999992</v>
      </c>
      <c r="R2">
        <f>STDEV(G2:K2)</f>
        <v>1.634931191212647E-2</v>
      </c>
      <c r="T2">
        <v>0.45</v>
      </c>
      <c r="U2">
        <v>0.432</v>
      </c>
      <c r="V2">
        <v>0.42299999999999999</v>
      </c>
      <c r="W2">
        <v>0.38700000000000001</v>
      </c>
      <c r="X2">
        <v>0.42299999999999999</v>
      </c>
      <c r="AD2">
        <f>AVERAGE(T2:X2)</f>
        <v>0.42299999999999993</v>
      </c>
      <c r="AE2">
        <f>STDEV(T2:X2)</f>
        <v>2.2945587811167529E-2</v>
      </c>
      <c r="AO2" t="s">
        <v>47</v>
      </c>
      <c r="AP2" t="s">
        <v>48</v>
      </c>
      <c r="AQ2" t="s">
        <v>49</v>
      </c>
      <c r="AR2" t="s">
        <v>50</v>
      </c>
      <c r="BI2" s="6">
        <v>1</v>
      </c>
      <c r="BJ2">
        <v>1.1970000000000001</v>
      </c>
      <c r="BK2">
        <v>1.143</v>
      </c>
      <c r="BL2">
        <v>1.161</v>
      </c>
      <c r="BM2">
        <v>1.107</v>
      </c>
      <c r="BN2">
        <v>1.17</v>
      </c>
    </row>
    <row r="3" spans="1:66" x14ac:dyDescent="0.25">
      <c r="A3" s="1">
        <v>85</v>
      </c>
      <c r="B3" s="1">
        <v>2</v>
      </c>
      <c r="C3" s="1">
        <v>5</v>
      </c>
      <c r="D3" s="1">
        <v>1.2</v>
      </c>
      <c r="E3" s="6">
        <v>2</v>
      </c>
      <c r="F3" s="6">
        <v>1</v>
      </c>
      <c r="G3">
        <v>0.65700000000000003</v>
      </c>
      <c r="H3">
        <v>0.64800000000000002</v>
      </c>
      <c r="I3">
        <v>0.68400000000000005</v>
      </c>
      <c r="J3">
        <v>0.66600000000000004</v>
      </c>
      <c r="K3">
        <v>0.70199999999999996</v>
      </c>
      <c r="Q3">
        <f t="shared" ref="Q3:Q66" si="0">AVERAGE(G3:K3)</f>
        <v>0.6714</v>
      </c>
      <c r="R3">
        <f t="shared" ref="R3:R66" si="1">STDEV(G3:K3)</f>
        <v>2.1674870241826114E-2</v>
      </c>
      <c r="T3">
        <v>0.48599999999999999</v>
      </c>
      <c r="U3">
        <v>0.45900000000000002</v>
      </c>
      <c r="V3">
        <v>0.45900000000000002</v>
      </c>
      <c r="W3">
        <v>0.46800000000000003</v>
      </c>
      <c r="X3">
        <v>0.46800000000000003</v>
      </c>
      <c r="AD3">
        <f t="shared" ref="AD3:AD66" si="2">AVERAGE(T3:X3)</f>
        <v>0.46800000000000008</v>
      </c>
      <c r="AE3">
        <f t="shared" ref="AE3:AE66" si="3">STDEV(T3:X3)</f>
        <v>1.102270384252429E-2</v>
      </c>
      <c r="AO3">
        <f>A2</f>
        <v>85</v>
      </c>
      <c r="AP3">
        <f>B2</f>
        <v>2</v>
      </c>
      <c r="AQ3">
        <f>C2</f>
        <v>5</v>
      </c>
      <c r="AR3">
        <f>D2</f>
        <v>1.2</v>
      </c>
      <c r="BI3" s="6">
        <v>1</v>
      </c>
      <c r="BJ3">
        <v>1.143</v>
      </c>
      <c r="BK3">
        <v>1.107</v>
      </c>
      <c r="BL3">
        <v>1.143</v>
      </c>
      <c r="BM3">
        <v>1.1339999999999999</v>
      </c>
      <c r="BN3">
        <v>1.17</v>
      </c>
    </row>
    <row r="4" spans="1:66" x14ac:dyDescent="0.25">
      <c r="A4" s="1">
        <v>85</v>
      </c>
      <c r="B4" s="1">
        <v>2</v>
      </c>
      <c r="C4" s="1">
        <v>5</v>
      </c>
      <c r="D4" s="1">
        <v>1.2</v>
      </c>
      <c r="E4" s="6">
        <v>3</v>
      </c>
      <c r="F4" s="6">
        <v>1</v>
      </c>
      <c r="G4">
        <v>0.51300000000000001</v>
      </c>
      <c r="H4">
        <v>0.55800000000000005</v>
      </c>
      <c r="I4">
        <v>0.47699999999999998</v>
      </c>
      <c r="J4">
        <v>0.56699999999999995</v>
      </c>
      <c r="K4">
        <v>0.52200000000000002</v>
      </c>
      <c r="Q4">
        <f t="shared" si="0"/>
        <v>0.52740000000000009</v>
      </c>
      <c r="R4">
        <f t="shared" si="1"/>
        <v>3.6335932628735433E-2</v>
      </c>
      <c r="T4">
        <v>0.58499999999999996</v>
      </c>
      <c r="U4">
        <v>0.65700000000000003</v>
      </c>
      <c r="V4">
        <v>0.61199999999999999</v>
      </c>
      <c r="W4">
        <v>0.65700000000000003</v>
      </c>
      <c r="X4">
        <v>0.57599999999999996</v>
      </c>
      <c r="AD4">
        <f t="shared" si="2"/>
        <v>0.61740000000000006</v>
      </c>
      <c r="AE4">
        <f t="shared" si="3"/>
        <v>3.8500649345173422E-2</v>
      </c>
      <c r="BI4" s="6">
        <v>1</v>
      </c>
      <c r="BJ4">
        <v>1.0980000000000001</v>
      </c>
      <c r="BK4">
        <v>1.2150000000000001</v>
      </c>
      <c r="BL4">
        <v>1.089</v>
      </c>
      <c r="BM4">
        <v>1.224</v>
      </c>
      <c r="BN4">
        <v>1.0980000000000001</v>
      </c>
    </row>
    <row r="5" spans="1:66" x14ac:dyDescent="0.25">
      <c r="A5" s="1">
        <v>85</v>
      </c>
      <c r="B5" s="1">
        <v>2</v>
      </c>
      <c r="C5" s="1">
        <v>5</v>
      </c>
      <c r="D5" s="1">
        <v>1.2</v>
      </c>
      <c r="E5" s="6">
        <v>4</v>
      </c>
      <c r="F5" s="6">
        <v>1</v>
      </c>
      <c r="G5">
        <v>0.30599999999999999</v>
      </c>
      <c r="H5">
        <v>0.23400000000000001</v>
      </c>
      <c r="I5">
        <v>0.315</v>
      </c>
      <c r="J5">
        <v>0.22500000000000001</v>
      </c>
      <c r="K5">
        <v>0.27</v>
      </c>
      <c r="Q5">
        <f t="shared" si="0"/>
        <v>0.27</v>
      </c>
      <c r="R5">
        <f t="shared" si="1"/>
        <v>4.0749233121618315E-2</v>
      </c>
      <c r="T5">
        <v>0.84599999999999997</v>
      </c>
      <c r="U5">
        <v>0.92700000000000005</v>
      </c>
      <c r="V5">
        <v>0.82799999999999996</v>
      </c>
      <c r="W5">
        <v>0.90900000000000003</v>
      </c>
      <c r="X5">
        <v>0.873</v>
      </c>
      <c r="AD5">
        <f t="shared" si="2"/>
        <v>0.87660000000000005</v>
      </c>
      <c r="AE5">
        <f t="shared" si="3"/>
        <v>4.1536730733171615E-2</v>
      </c>
      <c r="BI5" s="6">
        <v>1</v>
      </c>
      <c r="BJ5">
        <v>1.1519999999999999</v>
      </c>
      <c r="BK5">
        <v>1.161</v>
      </c>
      <c r="BL5">
        <v>1.143</v>
      </c>
      <c r="BM5">
        <v>1.1339999999999999</v>
      </c>
      <c r="BN5">
        <v>1.143</v>
      </c>
    </row>
    <row r="6" spans="1:66" x14ac:dyDescent="0.25">
      <c r="A6" s="1">
        <v>85</v>
      </c>
      <c r="B6" s="1">
        <v>2</v>
      </c>
      <c r="C6" s="1">
        <v>5</v>
      </c>
      <c r="D6" s="1">
        <v>1.2</v>
      </c>
      <c r="E6" s="1">
        <v>1</v>
      </c>
      <c r="F6" s="1">
        <v>2</v>
      </c>
      <c r="G6">
        <v>0.41399999999999998</v>
      </c>
      <c r="H6">
        <v>0.47699999999999998</v>
      </c>
      <c r="I6">
        <v>0.45900000000000002</v>
      </c>
      <c r="J6">
        <v>0.46800000000000003</v>
      </c>
      <c r="K6">
        <v>0.504</v>
      </c>
      <c r="Q6">
        <f t="shared" si="0"/>
        <v>0.46440000000000003</v>
      </c>
      <c r="R6">
        <f t="shared" si="1"/>
        <v>3.2822248551858849E-2</v>
      </c>
      <c r="T6">
        <v>0.68400000000000005</v>
      </c>
      <c r="U6">
        <v>0.67500000000000004</v>
      </c>
      <c r="V6">
        <v>0.64800000000000002</v>
      </c>
      <c r="W6">
        <v>0.63900000000000001</v>
      </c>
      <c r="X6">
        <v>0.67500000000000004</v>
      </c>
      <c r="AD6">
        <f t="shared" si="2"/>
        <v>0.6641999999999999</v>
      </c>
      <c r="AE6">
        <f t="shared" si="3"/>
        <v>1.9511535049810937E-2</v>
      </c>
      <c r="AH6" t="s">
        <v>25</v>
      </c>
      <c r="BI6" s="1">
        <v>2</v>
      </c>
      <c r="BJ6">
        <v>1.0980000000000001</v>
      </c>
      <c r="BK6">
        <v>1.1519999999999999</v>
      </c>
      <c r="BL6">
        <v>1.107</v>
      </c>
      <c r="BM6">
        <v>1.107</v>
      </c>
      <c r="BN6">
        <v>1.179</v>
      </c>
    </row>
    <row r="7" spans="1:66" x14ac:dyDescent="0.25">
      <c r="A7" s="1">
        <v>85</v>
      </c>
      <c r="B7" s="1">
        <v>2</v>
      </c>
      <c r="C7" s="1">
        <v>5</v>
      </c>
      <c r="D7" s="1">
        <v>1.2</v>
      </c>
      <c r="E7" s="1">
        <v>2</v>
      </c>
      <c r="F7" s="1">
        <v>2</v>
      </c>
      <c r="G7">
        <v>0.45</v>
      </c>
      <c r="H7">
        <v>0.495</v>
      </c>
      <c r="I7">
        <v>0.51300000000000001</v>
      </c>
      <c r="J7">
        <v>0.495</v>
      </c>
      <c r="K7">
        <v>0.54</v>
      </c>
      <c r="Q7">
        <f t="shared" si="0"/>
        <v>0.49860000000000004</v>
      </c>
      <c r="R7">
        <f t="shared" si="1"/>
        <v>3.2822248551858856E-2</v>
      </c>
      <c r="T7">
        <v>0.66600000000000004</v>
      </c>
      <c r="U7">
        <v>0.65700000000000003</v>
      </c>
      <c r="V7">
        <v>0.66600000000000004</v>
      </c>
      <c r="W7">
        <v>0.63900000000000001</v>
      </c>
      <c r="X7">
        <v>0.61199999999999999</v>
      </c>
      <c r="AD7">
        <f t="shared" si="2"/>
        <v>0.64800000000000002</v>
      </c>
      <c r="AE7">
        <f t="shared" si="3"/>
        <v>2.2945587811167553E-2</v>
      </c>
      <c r="AG7" t="s">
        <v>19</v>
      </c>
      <c r="AH7" t="s">
        <v>20</v>
      </c>
      <c r="AI7" t="s">
        <v>21</v>
      </c>
      <c r="AJ7" t="s">
        <v>23</v>
      </c>
      <c r="AK7" t="s">
        <v>21</v>
      </c>
      <c r="AM7" s="11" t="s">
        <v>24</v>
      </c>
      <c r="AN7" s="11"/>
      <c r="AO7" s="11" t="s">
        <v>21</v>
      </c>
      <c r="AP7" s="15" t="s">
        <v>26</v>
      </c>
      <c r="AQ7" s="15"/>
      <c r="AR7" s="15" t="s">
        <v>21</v>
      </c>
      <c r="BI7" s="1">
        <v>2</v>
      </c>
      <c r="BJ7">
        <v>1.1160000000000001</v>
      </c>
      <c r="BK7">
        <v>1.1519999999999999</v>
      </c>
      <c r="BL7">
        <v>1.179</v>
      </c>
      <c r="BM7">
        <v>1.1339999999999999</v>
      </c>
      <c r="BN7">
        <v>1.1519999999999999</v>
      </c>
    </row>
    <row r="8" spans="1:66" x14ac:dyDescent="0.25">
      <c r="A8" s="1">
        <v>85</v>
      </c>
      <c r="B8" s="1">
        <v>2</v>
      </c>
      <c r="C8" s="1">
        <v>5</v>
      </c>
      <c r="D8" s="1">
        <v>1.2</v>
      </c>
      <c r="E8" s="1">
        <v>3</v>
      </c>
      <c r="F8" s="1">
        <v>2</v>
      </c>
      <c r="G8">
        <v>0.63900000000000001</v>
      </c>
      <c r="H8">
        <v>0.621</v>
      </c>
      <c r="I8">
        <v>0.61199999999999999</v>
      </c>
      <c r="J8">
        <v>0.63900000000000001</v>
      </c>
      <c r="K8">
        <v>0.60299999999999998</v>
      </c>
      <c r="Q8">
        <f t="shared" si="0"/>
        <v>0.62280000000000002</v>
      </c>
      <c r="R8">
        <f t="shared" si="1"/>
        <v>1.6099689437998499E-2</v>
      </c>
      <c r="T8">
        <v>0.45900000000000002</v>
      </c>
      <c r="U8">
        <v>0.52200000000000002</v>
      </c>
      <c r="V8">
        <v>0.495</v>
      </c>
      <c r="W8">
        <v>0.55800000000000005</v>
      </c>
      <c r="X8">
        <v>0.495</v>
      </c>
      <c r="AD8">
        <f t="shared" si="2"/>
        <v>0.50580000000000003</v>
      </c>
      <c r="AE8">
        <f t="shared" si="3"/>
        <v>3.6779070135064602E-2</v>
      </c>
      <c r="AG8">
        <v>1</v>
      </c>
      <c r="AH8">
        <f>AVERAGE(G2:K5)</f>
        <v>0.55034999999999989</v>
      </c>
      <c r="AI8">
        <f>STDEV(G2:K5)</f>
        <v>0.18493619810199721</v>
      </c>
      <c r="AJ8">
        <f>AVERAGE(T2:X5)</f>
        <v>0.59624999999999995</v>
      </c>
      <c r="AK8">
        <f>STDEV(T2:X5)</f>
        <v>0.18395619472838501</v>
      </c>
      <c r="AM8">
        <f>SUM(AH8,AJ8)</f>
        <v>1.1465999999999998</v>
      </c>
      <c r="AO8">
        <f>SUM(AH8,AJ8)/2*SQRT((AI8/AH8)^2+(AK8/AJ8)^2)</f>
        <v>0.26153069147727331</v>
      </c>
      <c r="AP8">
        <v>0.6253333333333333</v>
      </c>
      <c r="AR8">
        <v>1.6165807537309534E-2</v>
      </c>
      <c r="BI8" s="1">
        <v>2</v>
      </c>
      <c r="BJ8">
        <v>1.0980000000000001</v>
      </c>
      <c r="BK8">
        <v>1.143</v>
      </c>
      <c r="BL8">
        <v>1.107</v>
      </c>
      <c r="BM8">
        <v>1.1970000000000001</v>
      </c>
      <c r="BN8">
        <v>1.0980000000000001</v>
      </c>
    </row>
    <row r="9" spans="1:66" x14ac:dyDescent="0.25">
      <c r="A9" s="1">
        <v>85</v>
      </c>
      <c r="B9" s="1">
        <v>2</v>
      </c>
      <c r="C9" s="1">
        <v>5</v>
      </c>
      <c r="D9" s="1">
        <v>1.2</v>
      </c>
      <c r="E9" s="1">
        <v>4</v>
      </c>
      <c r="F9" s="1">
        <v>2</v>
      </c>
      <c r="G9">
        <v>0.747</v>
      </c>
      <c r="H9">
        <v>0.747</v>
      </c>
      <c r="I9">
        <v>0.78300000000000003</v>
      </c>
      <c r="J9">
        <v>0.73799999999999999</v>
      </c>
      <c r="K9">
        <v>0.78300000000000003</v>
      </c>
      <c r="Q9">
        <f t="shared" si="0"/>
        <v>0.75960000000000005</v>
      </c>
      <c r="R9">
        <f t="shared" si="1"/>
        <v>2.1674870241826152E-2</v>
      </c>
      <c r="T9">
        <v>0.38700000000000001</v>
      </c>
      <c r="U9">
        <v>0.42299999999999999</v>
      </c>
      <c r="V9">
        <v>0.39600000000000002</v>
      </c>
      <c r="W9">
        <v>0.42299999999999999</v>
      </c>
      <c r="X9">
        <v>0.40500000000000003</v>
      </c>
      <c r="AD9">
        <f t="shared" si="2"/>
        <v>0.40679999999999994</v>
      </c>
      <c r="AE9">
        <f t="shared" si="3"/>
        <v>1.6099689437998471E-2</v>
      </c>
      <c r="AG9">
        <v>2</v>
      </c>
      <c r="AH9">
        <f>AVERAGE(G6:K9)</f>
        <v>0.58635000000000004</v>
      </c>
      <c r="AI9">
        <f>STDEV(G6:K9)</f>
        <v>0.12163676513118449</v>
      </c>
      <c r="AJ9">
        <f>AVERAGE(T6:X9)</f>
        <v>0.55620000000000003</v>
      </c>
      <c r="AK9">
        <f>STDEV(T6:X9)</f>
        <v>0.11117440068838284</v>
      </c>
      <c r="AM9">
        <f>SUM(AH9,AJ9)</f>
        <v>1.14255</v>
      </c>
      <c r="AO9">
        <f t="shared" ref="AO9:AO18" si="4">SUM(AH9,AJ9)/2*SQRT((AI9/AH9)^2+(AK9/AJ9)^2)</f>
        <v>0.16457008790029903</v>
      </c>
      <c r="BI9" s="1">
        <v>2</v>
      </c>
      <c r="BJ9">
        <v>1.1339999999999999</v>
      </c>
      <c r="BK9">
        <v>1.17</v>
      </c>
      <c r="BL9">
        <v>1.179</v>
      </c>
      <c r="BM9">
        <v>1.161</v>
      </c>
      <c r="BN9">
        <v>1.1879999999999999</v>
      </c>
    </row>
    <row r="10" spans="1:66" x14ac:dyDescent="0.25">
      <c r="A10" s="1">
        <v>85</v>
      </c>
      <c r="B10" s="1">
        <v>2</v>
      </c>
      <c r="C10" s="1">
        <v>5</v>
      </c>
      <c r="D10" s="1">
        <v>1.2</v>
      </c>
      <c r="E10" s="6">
        <v>1</v>
      </c>
      <c r="F10" s="6">
        <v>3</v>
      </c>
      <c r="G10">
        <v>0.63</v>
      </c>
      <c r="H10">
        <v>0.57599999999999996</v>
      </c>
      <c r="I10">
        <v>0.54900000000000004</v>
      </c>
      <c r="J10">
        <v>0.54900000000000004</v>
      </c>
      <c r="K10">
        <v>0.54</v>
      </c>
      <c r="Q10">
        <f t="shared" si="0"/>
        <v>0.56879999999999997</v>
      </c>
      <c r="R10">
        <f t="shared" si="1"/>
        <v>3.6779070135064568E-2</v>
      </c>
      <c r="T10">
        <v>0.504</v>
      </c>
      <c r="U10">
        <v>0.52200000000000002</v>
      </c>
      <c r="V10">
        <v>0.56699999999999995</v>
      </c>
      <c r="W10">
        <v>0.56699999999999995</v>
      </c>
      <c r="X10">
        <v>0.60299999999999998</v>
      </c>
      <c r="AD10">
        <f t="shared" si="2"/>
        <v>0.55259999999999998</v>
      </c>
      <c r="AE10">
        <f t="shared" si="3"/>
        <v>3.9538588745679816E-2</v>
      </c>
      <c r="AG10">
        <v>3</v>
      </c>
      <c r="AH10">
        <f>AVERAGE(G10:K13)</f>
        <v>0.5737500000000002</v>
      </c>
      <c r="AI10">
        <f>STDEV(G10:K13)</f>
        <v>2.6582295255538606E-2</v>
      </c>
      <c r="AJ10">
        <f>AVERAGE(T10:X13)</f>
        <v>0.56655</v>
      </c>
      <c r="AK10">
        <f>STDEV(T9:X12)</f>
        <v>7.7783505219362004E-2</v>
      </c>
      <c r="AM10">
        <f>SUM(AH10,AJ10)</f>
        <v>1.1403000000000003</v>
      </c>
      <c r="AO10">
        <f t="shared" si="4"/>
        <v>8.2614688407886258E-2</v>
      </c>
      <c r="AP10" s="15" t="s">
        <v>28</v>
      </c>
      <c r="AQ10" s="15"/>
      <c r="AR10" s="15"/>
      <c r="BI10" s="6">
        <v>3</v>
      </c>
      <c r="BJ10">
        <v>1.1339999999999999</v>
      </c>
      <c r="BK10">
        <v>1.0980000000000001</v>
      </c>
      <c r="BL10">
        <v>1.1160000000000001</v>
      </c>
      <c r="BM10">
        <v>1.1160000000000001</v>
      </c>
      <c r="BN10">
        <v>1.143</v>
      </c>
    </row>
    <row r="11" spans="1:66" x14ac:dyDescent="0.25">
      <c r="A11" s="1">
        <v>85</v>
      </c>
      <c r="B11" s="1">
        <v>2</v>
      </c>
      <c r="C11" s="1">
        <v>5</v>
      </c>
      <c r="D11" s="1">
        <v>1.2</v>
      </c>
      <c r="E11" s="6">
        <v>2</v>
      </c>
      <c r="F11" s="6">
        <v>3</v>
      </c>
      <c r="G11">
        <v>0.60299999999999998</v>
      </c>
      <c r="H11">
        <v>0.54</v>
      </c>
      <c r="I11">
        <v>0.55800000000000005</v>
      </c>
      <c r="J11">
        <v>0.55800000000000005</v>
      </c>
      <c r="K11">
        <v>0.58499999999999996</v>
      </c>
      <c r="Q11">
        <f t="shared" si="0"/>
        <v>0.56880000000000008</v>
      </c>
      <c r="R11">
        <f t="shared" si="1"/>
        <v>2.4973986465920861E-2</v>
      </c>
      <c r="T11">
        <v>0.58499999999999996</v>
      </c>
      <c r="U11">
        <v>0.60299999999999998</v>
      </c>
      <c r="V11">
        <v>0.58499999999999996</v>
      </c>
      <c r="W11">
        <v>0.58499999999999996</v>
      </c>
      <c r="X11">
        <v>0.55800000000000005</v>
      </c>
      <c r="AD11">
        <f t="shared" si="2"/>
        <v>0.58319999999999994</v>
      </c>
      <c r="AE11">
        <f t="shared" si="3"/>
        <v>1.6099689437998457E-2</v>
      </c>
      <c r="AG11">
        <v>4</v>
      </c>
      <c r="AH11">
        <f>AVERAGE(G14:K17)</f>
        <v>0.54810000000000003</v>
      </c>
      <c r="AI11">
        <f>STDEV(G14:K17)</f>
        <v>5.0398308242283398E-2</v>
      </c>
      <c r="AJ11">
        <f>AVERAGE(T14:X17)</f>
        <v>0.59489999999999998</v>
      </c>
      <c r="AK11">
        <f>STDEV(T13:X16)</f>
        <v>4.0299503719028601E-2</v>
      </c>
      <c r="AM11">
        <f t="shared" ref="AM11:AM18" si="5">SUM(AH11,AJ11)</f>
        <v>1.143</v>
      </c>
      <c r="AO11">
        <f t="shared" si="4"/>
        <v>6.5270967136300331E-2</v>
      </c>
      <c r="BI11" s="6">
        <v>3</v>
      </c>
      <c r="BJ11">
        <v>1.1879999999999999</v>
      </c>
      <c r="BK11">
        <v>1.143</v>
      </c>
      <c r="BL11">
        <v>1.143</v>
      </c>
      <c r="BM11">
        <v>1.143</v>
      </c>
      <c r="BN11">
        <v>1.143</v>
      </c>
    </row>
    <row r="12" spans="1:66" x14ac:dyDescent="0.25">
      <c r="A12">
        <v>85</v>
      </c>
      <c r="B12" s="1">
        <v>2</v>
      </c>
      <c r="C12">
        <v>5</v>
      </c>
      <c r="D12">
        <v>1.2</v>
      </c>
      <c r="E12" s="6">
        <v>3</v>
      </c>
      <c r="F12" s="6">
        <v>3</v>
      </c>
      <c r="G12">
        <v>0.54</v>
      </c>
      <c r="H12">
        <v>0.56699999999999995</v>
      </c>
      <c r="I12">
        <v>0.55800000000000005</v>
      </c>
      <c r="J12">
        <v>0.60299999999999998</v>
      </c>
      <c r="K12">
        <v>0.58499999999999996</v>
      </c>
      <c r="Q12">
        <f t="shared" si="0"/>
        <v>0.5706</v>
      </c>
      <c r="R12">
        <f t="shared" si="1"/>
        <v>2.4316660954991305E-2</v>
      </c>
      <c r="T12">
        <v>0.621</v>
      </c>
      <c r="U12">
        <v>0.59399999999999997</v>
      </c>
      <c r="V12">
        <v>0.55800000000000005</v>
      </c>
      <c r="W12">
        <v>0.55800000000000005</v>
      </c>
      <c r="X12">
        <v>0.54</v>
      </c>
      <c r="AD12">
        <f t="shared" si="2"/>
        <v>0.57420000000000004</v>
      </c>
      <c r="AE12">
        <f t="shared" si="3"/>
        <v>3.2698623824252884E-2</v>
      </c>
      <c r="AG12">
        <v>5</v>
      </c>
      <c r="AH12">
        <f>AVERAGE(G18:K21)</f>
        <v>0.59940000000000004</v>
      </c>
      <c r="AI12">
        <f>STDEV(G18:K21)</f>
        <v>4.3643773294347751E-2</v>
      </c>
      <c r="AJ12">
        <f>AVERAGE(T18:X21)</f>
        <v>0.5373</v>
      </c>
      <c r="AK12">
        <f>STDEV(T18:X21)</f>
        <v>4.672889334966334E-2</v>
      </c>
      <c r="AM12">
        <f t="shared" si="5"/>
        <v>1.1367</v>
      </c>
      <c r="AO12">
        <f t="shared" si="4"/>
        <v>6.4465531008214019E-2</v>
      </c>
      <c r="BI12" s="6">
        <v>3</v>
      </c>
      <c r="BJ12">
        <v>1.161</v>
      </c>
      <c r="BK12">
        <v>1.161</v>
      </c>
      <c r="BL12">
        <v>1.1160000000000001</v>
      </c>
      <c r="BM12">
        <v>1.161</v>
      </c>
      <c r="BN12">
        <v>1.125</v>
      </c>
    </row>
    <row r="13" spans="1:66" x14ac:dyDescent="0.25">
      <c r="A13">
        <v>85</v>
      </c>
      <c r="B13" s="1">
        <v>2</v>
      </c>
      <c r="C13">
        <v>5</v>
      </c>
      <c r="D13">
        <v>1.2</v>
      </c>
      <c r="E13" s="6">
        <v>4</v>
      </c>
      <c r="F13" s="6">
        <v>3</v>
      </c>
      <c r="G13">
        <v>0.58499999999999996</v>
      </c>
      <c r="H13">
        <v>0.58499999999999996</v>
      </c>
      <c r="I13">
        <v>0.58499999999999996</v>
      </c>
      <c r="J13">
        <v>0.621</v>
      </c>
      <c r="K13">
        <v>0.55800000000000005</v>
      </c>
      <c r="Q13">
        <f t="shared" si="0"/>
        <v>0.58679999999999999</v>
      </c>
      <c r="R13">
        <f t="shared" si="1"/>
        <v>2.2409819276379701E-2</v>
      </c>
      <c r="T13">
        <v>0.58499999999999996</v>
      </c>
      <c r="U13">
        <v>0.54900000000000004</v>
      </c>
      <c r="V13">
        <v>0.55800000000000005</v>
      </c>
      <c r="W13">
        <v>0.54</v>
      </c>
      <c r="X13">
        <v>0.54900000000000004</v>
      </c>
      <c r="AD13">
        <f t="shared" si="2"/>
        <v>0.55620000000000003</v>
      </c>
      <c r="AE13">
        <f t="shared" si="3"/>
        <v>1.7311845655504178E-2</v>
      </c>
      <c r="AG13">
        <v>6</v>
      </c>
      <c r="AH13">
        <f>AVERAGE(G22:K25)</f>
        <v>0.55124999999999991</v>
      </c>
      <c r="AI13">
        <f>STDEV(G22:K25)</f>
        <v>7.680588998795701E-2</v>
      </c>
      <c r="AJ13">
        <f>AVERAGE(T22:X25)</f>
        <v>0.56834999999999991</v>
      </c>
      <c r="AK13">
        <f>STDEV(T22:X25)</f>
        <v>7.3481308042106647E-2</v>
      </c>
      <c r="AM13">
        <f t="shared" si="5"/>
        <v>1.1195999999999997</v>
      </c>
      <c r="AO13">
        <f t="shared" si="4"/>
        <v>0.10640407412341343</v>
      </c>
      <c r="BI13" s="6">
        <v>3</v>
      </c>
      <c r="BJ13">
        <v>1.17</v>
      </c>
      <c r="BK13">
        <v>1.1339999999999999</v>
      </c>
      <c r="BL13">
        <v>1.143</v>
      </c>
      <c r="BM13">
        <v>1.161</v>
      </c>
      <c r="BN13">
        <v>1.107</v>
      </c>
    </row>
    <row r="14" spans="1:66" x14ac:dyDescent="0.25">
      <c r="A14">
        <v>85</v>
      </c>
      <c r="B14" s="1">
        <v>2</v>
      </c>
      <c r="C14">
        <v>5</v>
      </c>
      <c r="D14">
        <v>1.2</v>
      </c>
      <c r="E14" s="1">
        <v>1</v>
      </c>
      <c r="F14" s="1">
        <v>4</v>
      </c>
      <c r="G14">
        <v>0.42299999999999999</v>
      </c>
      <c r="H14">
        <v>0.46800000000000003</v>
      </c>
      <c r="I14">
        <v>0.54</v>
      </c>
      <c r="J14">
        <v>0.53100000000000003</v>
      </c>
      <c r="K14">
        <v>0.52200000000000002</v>
      </c>
      <c r="Q14">
        <f t="shared" si="0"/>
        <v>0.49680000000000002</v>
      </c>
      <c r="R14">
        <f t="shared" si="1"/>
        <v>4.9866822637902264E-2</v>
      </c>
      <c r="T14">
        <v>0.66600000000000004</v>
      </c>
      <c r="U14">
        <v>0.65700000000000003</v>
      </c>
      <c r="V14">
        <v>0.621</v>
      </c>
      <c r="W14">
        <v>0.60299999999999998</v>
      </c>
      <c r="X14">
        <v>0.63900000000000001</v>
      </c>
      <c r="AD14">
        <f t="shared" si="2"/>
        <v>0.63719999999999999</v>
      </c>
      <c r="AE14">
        <f t="shared" si="3"/>
        <v>2.5772077913897459E-2</v>
      </c>
      <c r="AG14">
        <v>7</v>
      </c>
      <c r="AH14">
        <f>AVERAGE(G26:K29)</f>
        <v>0.57735000000000014</v>
      </c>
      <c r="AI14">
        <f>STDEV(G26:K29)</f>
        <v>6.9730515105238755E-2</v>
      </c>
      <c r="AJ14">
        <f>AVERAGE(T26:X29)</f>
        <v>0.57779999999999998</v>
      </c>
      <c r="AK14">
        <f>STDEV(T26:X29)</f>
        <v>5.020337585629496E-2</v>
      </c>
      <c r="AM14">
        <f t="shared" si="5"/>
        <v>1.1551500000000001</v>
      </c>
      <c r="AO14">
        <f t="shared" si="4"/>
        <v>8.593341444012588E-2</v>
      </c>
      <c r="BI14" s="1">
        <v>4</v>
      </c>
      <c r="BJ14">
        <v>1.089</v>
      </c>
      <c r="BK14">
        <v>1.125</v>
      </c>
      <c r="BL14">
        <v>1.161</v>
      </c>
      <c r="BM14">
        <v>1.1339999999999999</v>
      </c>
      <c r="BN14">
        <v>1.161</v>
      </c>
    </row>
    <row r="15" spans="1:66" x14ac:dyDescent="0.25">
      <c r="A15">
        <v>85</v>
      </c>
      <c r="B15" s="1">
        <v>2</v>
      </c>
      <c r="C15">
        <v>5</v>
      </c>
      <c r="D15">
        <v>1.2</v>
      </c>
      <c r="E15" s="1">
        <v>2</v>
      </c>
      <c r="F15" s="1">
        <v>4</v>
      </c>
      <c r="G15">
        <v>0.54</v>
      </c>
      <c r="H15">
        <v>0.55800000000000005</v>
      </c>
      <c r="I15">
        <v>0.54</v>
      </c>
      <c r="J15">
        <v>0.52200000000000002</v>
      </c>
      <c r="K15">
        <v>0.52200000000000002</v>
      </c>
      <c r="Q15">
        <f t="shared" si="0"/>
        <v>0.5364000000000001</v>
      </c>
      <c r="R15">
        <f t="shared" si="1"/>
        <v>1.5059880477613374E-2</v>
      </c>
      <c r="T15">
        <v>0.63</v>
      </c>
      <c r="U15">
        <v>0.58499999999999996</v>
      </c>
      <c r="V15">
        <v>0.61199999999999999</v>
      </c>
      <c r="W15">
        <v>0.61199999999999999</v>
      </c>
      <c r="X15">
        <v>0.621</v>
      </c>
      <c r="AD15">
        <f t="shared" si="2"/>
        <v>0.61199999999999999</v>
      </c>
      <c r="AE15">
        <f t="shared" si="3"/>
        <v>1.6837458240482751E-2</v>
      </c>
      <c r="AG15">
        <v>8</v>
      </c>
      <c r="AH15">
        <f>AVERAGE(G30:K33)</f>
        <v>0.55979999999999996</v>
      </c>
      <c r="AI15">
        <f>STDEV(G30:K33)</f>
        <v>6.5266740139377263E-2</v>
      </c>
      <c r="AJ15">
        <f>AVERAGE(T30:X33)</f>
        <v>0.57150000000000001</v>
      </c>
      <c r="AK15">
        <f>STDEV(T30:X33)</f>
        <v>8.6940088264093607E-2</v>
      </c>
      <c r="AM15">
        <f t="shared" si="5"/>
        <v>1.1313</v>
      </c>
      <c r="AO15">
        <f t="shared" si="4"/>
        <v>0.10841527117162664</v>
      </c>
      <c r="BI15" s="1">
        <v>4</v>
      </c>
      <c r="BJ15">
        <v>1.17</v>
      </c>
      <c r="BK15">
        <v>1.143</v>
      </c>
      <c r="BL15">
        <v>1.1519999999999999</v>
      </c>
      <c r="BM15">
        <v>1.1339999999999999</v>
      </c>
      <c r="BN15">
        <v>1.143</v>
      </c>
    </row>
    <row r="16" spans="1:66" x14ac:dyDescent="0.25">
      <c r="A16">
        <v>85</v>
      </c>
      <c r="B16" s="1">
        <v>2</v>
      </c>
      <c r="C16">
        <v>5</v>
      </c>
      <c r="D16">
        <v>1.2</v>
      </c>
      <c r="E16" s="1">
        <v>3</v>
      </c>
      <c r="F16" s="1">
        <v>4</v>
      </c>
      <c r="G16">
        <v>0.52200000000000002</v>
      </c>
      <c r="H16">
        <v>0.57599999999999996</v>
      </c>
      <c r="I16">
        <v>0.57599999999999996</v>
      </c>
      <c r="J16">
        <v>0.56699999999999995</v>
      </c>
      <c r="K16">
        <v>0.54900000000000004</v>
      </c>
      <c r="Q16">
        <f t="shared" si="0"/>
        <v>0.55799999999999994</v>
      </c>
      <c r="R16">
        <f t="shared" si="1"/>
        <v>2.2945587811167498E-2</v>
      </c>
      <c r="T16">
        <v>0.63900000000000001</v>
      </c>
      <c r="U16">
        <v>0.52200000000000002</v>
      </c>
      <c r="V16">
        <v>0.57599999999999996</v>
      </c>
      <c r="W16">
        <v>0.621</v>
      </c>
      <c r="X16">
        <v>0.59399999999999997</v>
      </c>
      <c r="AD16">
        <f t="shared" si="2"/>
        <v>0.59040000000000004</v>
      </c>
      <c r="AE16">
        <f t="shared" si="3"/>
        <v>4.5269194823853443E-2</v>
      </c>
      <c r="AG16">
        <v>9</v>
      </c>
      <c r="AH16">
        <f>AVERAGE(G34:K37)</f>
        <v>0.56564999999999999</v>
      </c>
      <c r="AI16">
        <f>STDEV(G34:K37)</f>
        <v>3.215632048864453E-2</v>
      </c>
      <c r="AJ16">
        <f>AVERAGE(T34:X37)</f>
        <v>0.57284999999999986</v>
      </c>
      <c r="AK16">
        <f>STDEV(T34:X37)</f>
        <v>2.8351691678851029E-2</v>
      </c>
      <c r="AM16">
        <f t="shared" si="5"/>
        <v>1.1384999999999998</v>
      </c>
      <c r="AO16">
        <f t="shared" si="4"/>
        <v>4.2906641448725191E-2</v>
      </c>
      <c r="BI16" s="1">
        <v>4</v>
      </c>
      <c r="BJ16">
        <v>1.161</v>
      </c>
      <c r="BK16">
        <v>1.0980000000000001</v>
      </c>
      <c r="BL16">
        <v>1.1519999999999999</v>
      </c>
      <c r="BM16">
        <v>1.1879999999999999</v>
      </c>
      <c r="BN16">
        <v>1.143</v>
      </c>
    </row>
    <row r="17" spans="1:66" x14ac:dyDescent="0.25">
      <c r="A17">
        <v>85</v>
      </c>
      <c r="B17" s="1">
        <v>2</v>
      </c>
      <c r="C17">
        <v>5</v>
      </c>
      <c r="D17">
        <v>1.2</v>
      </c>
      <c r="E17" s="1">
        <v>4</v>
      </c>
      <c r="F17" s="1">
        <v>4</v>
      </c>
      <c r="G17">
        <v>0.55800000000000005</v>
      </c>
      <c r="H17">
        <v>0.64800000000000002</v>
      </c>
      <c r="I17">
        <v>0.63</v>
      </c>
      <c r="J17">
        <v>0.61199999999999999</v>
      </c>
      <c r="K17">
        <v>0.55800000000000005</v>
      </c>
      <c r="Q17">
        <f t="shared" si="0"/>
        <v>0.60120000000000007</v>
      </c>
      <c r="R17">
        <f t="shared" si="1"/>
        <v>4.1439111959596799E-2</v>
      </c>
      <c r="T17">
        <v>0.59399999999999997</v>
      </c>
      <c r="U17">
        <v>0.432</v>
      </c>
      <c r="V17">
        <v>0.54</v>
      </c>
      <c r="W17">
        <v>0.58499999999999996</v>
      </c>
      <c r="X17">
        <v>0.54900000000000004</v>
      </c>
      <c r="AD17">
        <f t="shared" si="2"/>
        <v>0.53999999999999992</v>
      </c>
      <c r="AE17">
        <f t="shared" si="3"/>
        <v>6.4587150424833345E-2</v>
      </c>
      <c r="AG17">
        <v>10</v>
      </c>
      <c r="AH17">
        <f>AVERAGE(G38:K41)</f>
        <v>0.5341499999999999</v>
      </c>
      <c r="AI17">
        <f>STDEV(G38:K41)</f>
        <v>0.10018891366340268</v>
      </c>
      <c r="AJ17">
        <f>AVERAGE(T38:X41)</f>
        <v>0.58905000000000007</v>
      </c>
      <c r="AK17">
        <f>STDEV(T38:X41)</f>
        <v>9.4188207441549987E-2</v>
      </c>
      <c r="AM17">
        <f t="shared" si="5"/>
        <v>1.1232</v>
      </c>
      <c r="AO17">
        <f t="shared" si="4"/>
        <v>0.13841920071969818</v>
      </c>
      <c r="BI17" s="1">
        <v>4</v>
      </c>
      <c r="BJ17">
        <v>1.1519999999999999</v>
      </c>
      <c r="BK17">
        <v>1.08</v>
      </c>
      <c r="BL17">
        <v>1.17</v>
      </c>
      <c r="BM17">
        <v>1.1970000000000001</v>
      </c>
      <c r="BN17">
        <v>1.107</v>
      </c>
    </row>
    <row r="18" spans="1:66" x14ac:dyDescent="0.25">
      <c r="A18">
        <v>85</v>
      </c>
      <c r="B18" s="1">
        <v>2</v>
      </c>
      <c r="C18">
        <v>5</v>
      </c>
      <c r="D18">
        <v>1.2</v>
      </c>
      <c r="E18" s="6">
        <v>1</v>
      </c>
      <c r="F18" s="6">
        <v>5</v>
      </c>
      <c r="G18">
        <v>0.67500000000000004</v>
      </c>
      <c r="H18">
        <v>0.57599999999999996</v>
      </c>
      <c r="I18">
        <v>0.48599999999999999</v>
      </c>
      <c r="J18">
        <v>0.58499999999999996</v>
      </c>
      <c r="K18">
        <v>0.56699999999999995</v>
      </c>
      <c r="Q18">
        <f t="shared" si="0"/>
        <v>0.57780000000000009</v>
      </c>
      <c r="R18">
        <f t="shared" si="1"/>
        <v>6.7169189365362689E-2</v>
      </c>
      <c r="T18">
        <v>0.40500000000000003</v>
      </c>
      <c r="U18">
        <v>0.48599999999999999</v>
      </c>
      <c r="V18">
        <v>0.58499999999999996</v>
      </c>
      <c r="W18">
        <v>0.56699999999999995</v>
      </c>
      <c r="X18">
        <v>0.60299999999999998</v>
      </c>
      <c r="AD18">
        <f t="shared" si="2"/>
        <v>0.5292</v>
      </c>
      <c r="AE18">
        <f t="shared" si="3"/>
        <v>8.2584502178071784E-2</v>
      </c>
      <c r="AG18" t="s">
        <v>22</v>
      </c>
      <c r="AH18">
        <f>AVERAGE(G2:K41)</f>
        <v>0.56461499999999987</v>
      </c>
      <c r="AI18">
        <f>STDEV(G2:K41)</f>
        <v>8.9535129822667078E-2</v>
      </c>
      <c r="AJ18">
        <f>AVERAGE(T2:X41)</f>
        <v>0.57307499999999967</v>
      </c>
      <c r="AK18">
        <f>STDEV(T2:X40)</f>
        <v>8.6740615272357768E-2</v>
      </c>
      <c r="AM18">
        <f t="shared" si="5"/>
        <v>1.1376899999999996</v>
      </c>
      <c r="AO18">
        <f t="shared" si="4"/>
        <v>0.12470115866884632</v>
      </c>
      <c r="BI18" s="6">
        <v>5</v>
      </c>
      <c r="BJ18">
        <v>1.08</v>
      </c>
      <c r="BK18">
        <v>1.0620000000000001</v>
      </c>
      <c r="BL18">
        <v>1.071</v>
      </c>
      <c r="BM18">
        <v>1.1519999999999999</v>
      </c>
      <c r="BN18">
        <v>1.17</v>
      </c>
    </row>
    <row r="19" spans="1:66" x14ac:dyDescent="0.25">
      <c r="A19">
        <v>85</v>
      </c>
      <c r="B19" s="1">
        <v>2</v>
      </c>
      <c r="C19">
        <v>5</v>
      </c>
      <c r="D19">
        <v>1.2</v>
      </c>
      <c r="E19" s="6">
        <v>2</v>
      </c>
      <c r="F19" s="6">
        <v>5</v>
      </c>
      <c r="G19">
        <v>0.70199999999999996</v>
      </c>
      <c r="H19">
        <v>0.59399999999999997</v>
      </c>
      <c r="I19">
        <v>0.59399999999999997</v>
      </c>
      <c r="J19">
        <v>0.54900000000000004</v>
      </c>
      <c r="K19">
        <v>0.60299999999999998</v>
      </c>
      <c r="Q19">
        <f t="shared" si="0"/>
        <v>0.60839999999999994</v>
      </c>
      <c r="R19">
        <f t="shared" si="1"/>
        <v>5.6420740867166898E-2</v>
      </c>
      <c r="T19">
        <v>0.57599999999999996</v>
      </c>
      <c r="U19">
        <v>0.55800000000000005</v>
      </c>
      <c r="V19">
        <v>0.54900000000000004</v>
      </c>
      <c r="W19">
        <v>0.54</v>
      </c>
      <c r="X19">
        <v>0.56699999999999995</v>
      </c>
      <c r="AD19">
        <f t="shared" si="2"/>
        <v>0.55800000000000005</v>
      </c>
      <c r="AE19">
        <f t="shared" si="3"/>
        <v>1.4230249470757666E-2</v>
      </c>
      <c r="AM19" s="11" t="s">
        <v>51</v>
      </c>
      <c r="AN19" s="11"/>
      <c r="AO19" s="11"/>
      <c r="BI19" s="6">
        <v>5</v>
      </c>
      <c r="BJ19">
        <v>1.278</v>
      </c>
      <c r="BK19">
        <v>1.1519999999999999</v>
      </c>
      <c r="BL19">
        <v>1.143</v>
      </c>
      <c r="BM19">
        <v>1.089</v>
      </c>
      <c r="BN19">
        <v>1.17</v>
      </c>
    </row>
    <row r="20" spans="1:66" x14ac:dyDescent="0.25">
      <c r="A20">
        <v>85</v>
      </c>
      <c r="B20" s="1">
        <v>2</v>
      </c>
      <c r="C20">
        <v>5</v>
      </c>
      <c r="D20">
        <v>1.2</v>
      </c>
      <c r="E20" s="6">
        <v>3</v>
      </c>
      <c r="F20" s="6">
        <v>5</v>
      </c>
      <c r="G20">
        <v>0.57599999999999996</v>
      </c>
      <c r="H20">
        <v>0.63</v>
      </c>
      <c r="I20">
        <v>0.60299999999999998</v>
      </c>
      <c r="J20">
        <v>0.61199999999999999</v>
      </c>
      <c r="K20">
        <v>0.60299999999999998</v>
      </c>
      <c r="Q20">
        <f t="shared" si="0"/>
        <v>0.6048</v>
      </c>
      <c r="R20">
        <f t="shared" si="1"/>
        <v>1.9511535049810937E-2</v>
      </c>
      <c r="T20">
        <v>0.54</v>
      </c>
      <c r="U20">
        <v>0.51300000000000001</v>
      </c>
      <c r="V20">
        <v>0.52200000000000002</v>
      </c>
      <c r="W20">
        <v>0.504</v>
      </c>
      <c r="X20">
        <v>0.504</v>
      </c>
      <c r="AD20">
        <f t="shared" si="2"/>
        <v>0.51659999999999995</v>
      </c>
      <c r="AE20">
        <f t="shared" si="3"/>
        <v>1.5059880477613374E-2</v>
      </c>
      <c r="BI20" s="6">
        <v>5</v>
      </c>
      <c r="BJ20">
        <v>1.1160000000000001</v>
      </c>
      <c r="BK20">
        <v>1.143</v>
      </c>
      <c r="BL20">
        <v>1.125</v>
      </c>
      <c r="BM20">
        <v>1.1160000000000001</v>
      </c>
      <c r="BN20">
        <v>1.107</v>
      </c>
    </row>
    <row r="21" spans="1:66" x14ac:dyDescent="0.25">
      <c r="A21">
        <v>85</v>
      </c>
      <c r="B21" s="1">
        <v>2</v>
      </c>
      <c r="C21">
        <v>5</v>
      </c>
      <c r="D21">
        <v>1.2</v>
      </c>
      <c r="E21" s="6">
        <v>4</v>
      </c>
      <c r="F21" s="6">
        <v>5</v>
      </c>
      <c r="G21">
        <v>0.61199999999999999</v>
      </c>
      <c r="H21">
        <v>0.58499999999999996</v>
      </c>
      <c r="I21">
        <v>0.60299999999999998</v>
      </c>
      <c r="J21">
        <v>0.61199999999999999</v>
      </c>
      <c r="K21">
        <v>0.621</v>
      </c>
      <c r="Q21">
        <f t="shared" si="0"/>
        <v>0.60660000000000003</v>
      </c>
      <c r="R21">
        <f t="shared" si="1"/>
        <v>1.3649175799292803E-2</v>
      </c>
      <c r="T21">
        <v>0.621</v>
      </c>
      <c r="U21">
        <v>0.53100000000000003</v>
      </c>
      <c r="V21">
        <v>0.52200000000000002</v>
      </c>
      <c r="W21">
        <v>0.54</v>
      </c>
      <c r="X21">
        <v>0.51300000000000001</v>
      </c>
      <c r="AD21">
        <f t="shared" si="2"/>
        <v>0.54540000000000011</v>
      </c>
      <c r="AE21">
        <f t="shared" si="3"/>
        <v>4.3443066190129803E-2</v>
      </c>
      <c r="BI21" s="6">
        <v>5</v>
      </c>
      <c r="BJ21">
        <v>1.2330000000000001</v>
      </c>
      <c r="BK21">
        <v>1.1160000000000001</v>
      </c>
      <c r="BL21">
        <v>1.125</v>
      </c>
      <c r="BM21">
        <v>1.1519999999999999</v>
      </c>
      <c r="BN21">
        <v>1.1339999999999999</v>
      </c>
    </row>
    <row r="22" spans="1:66" x14ac:dyDescent="0.25">
      <c r="A22" s="1">
        <v>85</v>
      </c>
      <c r="B22" s="1">
        <v>2</v>
      </c>
      <c r="C22" s="1">
        <v>5</v>
      </c>
      <c r="D22" s="1">
        <v>1.2</v>
      </c>
      <c r="E22" s="1">
        <v>1</v>
      </c>
      <c r="F22" s="1">
        <v>6</v>
      </c>
      <c r="G22">
        <v>0.36899999999999999</v>
      </c>
      <c r="H22">
        <v>0.45</v>
      </c>
      <c r="I22">
        <v>0.504</v>
      </c>
      <c r="J22">
        <v>0.52200000000000002</v>
      </c>
      <c r="K22">
        <v>0.53100000000000003</v>
      </c>
      <c r="Q22">
        <f t="shared" si="0"/>
        <v>0.47519999999999996</v>
      </c>
      <c r="R22">
        <f t="shared" si="1"/>
        <v>6.7169189365363105E-2</v>
      </c>
      <c r="T22">
        <v>0.69299999999999995</v>
      </c>
      <c r="U22">
        <v>0.65700000000000003</v>
      </c>
      <c r="V22">
        <v>0.63900000000000001</v>
      </c>
      <c r="W22">
        <v>0.58499999999999996</v>
      </c>
      <c r="X22">
        <v>0.60299999999999998</v>
      </c>
      <c r="AD22">
        <f t="shared" si="2"/>
        <v>0.63539999999999996</v>
      </c>
      <c r="AE22">
        <f t="shared" si="3"/>
        <v>4.2974410990727956E-2</v>
      </c>
      <c r="BD22" s="42" t="s">
        <v>19</v>
      </c>
      <c r="BE22" s="42" t="s">
        <v>24</v>
      </c>
      <c r="BF22" s="42" t="s">
        <v>21</v>
      </c>
      <c r="BI22" s="1">
        <v>6</v>
      </c>
      <c r="BJ22">
        <v>1.0620000000000001</v>
      </c>
      <c r="BK22">
        <v>1.107</v>
      </c>
      <c r="BL22">
        <v>1.143</v>
      </c>
      <c r="BM22">
        <v>1.107</v>
      </c>
      <c r="BN22">
        <v>1.1339999999999999</v>
      </c>
    </row>
    <row r="23" spans="1:66" x14ac:dyDescent="0.25">
      <c r="A23" s="1">
        <v>85</v>
      </c>
      <c r="B23" s="1">
        <v>2</v>
      </c>
      <c r="C23" s="1">
        <v>5</v>
      </c>
      <c r="D23" s="1">
        <v>1.2</v>
      </c>
      <c r="E23" s="1">
        <v>2</v>
      </c>
      <c r="F23" s="1">
        <v>6</v>
      </c>
      <c r="G23">
        <v>0.46800000000000003</v>
      </c>
      <c r="H23">
        <v>0.64800000000000002</v>
      </c>
      <c r="I23">
        <v>0.57599999999999996</v>
      </c>
      <c r="J23">
        <v>0.55800000000000005</v>
      </c>
      <c r="K23">
        <v>0.58499999999999996</v>
      </c>
      <c r="Q23">
        <f t="shared" si="0"/>
        <v>0.56699999999999995</v>
      </c>
      <c r="R23">
        <f t="shared" si="1"/>
        <v>6.4899922958352618E-2</v>
      </c>
      <c r="T23">
        <v>0.60299999999999998</v>
      </c>
      <c r="U23">
        <v>0.51300000000000001</v>
      </c>
      <c r="V23">
        <v>0.56699999999999995</v>
      </c>
      <c r="W23">
        <v>0.54</v>
      </c>
      <c r="X23">
        <v>0.57599999999999996</v>
      </c>
      <c r="AD23">
        <f t="shared" si="2"/>
        <v>0.55979999999999996</v>
      </c>
      <c r="AE23">
        <f t="shared" si="3"/>
        <v>3.4506521122825443E-2</v>
      </c>
      <c r="AH23" s="5" t="s">
        <v>20</v>
      </c>
      <c r="AI23" s="5" t="s">
        <v>21</v>
      </c>
      <c r="AJ23" s="5" t="s">
        <v>23</v>
      </c>
      <c r="AK23" s="5" t="s">
        <v>21</v>
      </c>
      <c r="AL23" s="5"/>
      <c r="AM23" s="5" t="s">
        <v>27</v>
      </c>
      <c r="AN23" s="5"/>
      <c r="AO23" s="5" t="s">
        <v>28</v>
      </c>
      <c r="AP23" s="5"/>
      <c r="BD23" s="42">
        <v>1</v>
      </c>
      <c r="BE23" s="42">
        <f>AVERAGE(BJ2:BN5)</f>
        <v>1.1466000000000001</v>
      </c>
      <c r="BF23" s="42">
        <f>STDEV(BJ2:BN5)</f>
        <v>3.7211203745787721E-2</v>
      </c>
      <c r="BI23" s="1">
        <v>6</v>
      </c>
      <c r="BJ23">
        <v>1.071</v>
      </c>
      <c r="BK23">
        <v>1.161</v>
      </c>
      <c r="BL23">
        <v>1.143</v>
      </c>
      <c r="BM23">
        <v>1.0980000000000001</v>
      </c>
      <c r="BN23">
        <v>1.161</v>
      </c>
    </row>
    <row r="24" spans="1:66" x14ac:dyDescent="0.25">
      <c r="A24" s="1">
        <v>85</v>
      </c>
      <c r="B24" s="1">
        <v>2</v>
      </c>
      <c r="C24" s="1">
        <v>5</v>
      </c>
      <c r="D24" s="1">
        <v>1.2</v>
      </c>
      <c r="E24" s="1">
        <v>3</v>
      </c>
      <c r="F24" s="1">
        <v>6</v>
      </c>
      <c r="G24">
        <v>0.51300000000000001</v>
      </c>
      <c r="H24">
        <v>0.59399999999999997</v>
      </c>
      <c r="I24">
        <v>0.59399999999999997</v>
      </c>
      <c r="J24">
        <v>0.55800000000000005</v>
      </c>
      <c r="K24">
        <v>0.57599999999999996</v>
      </c>
      <c r="Q24">
        <f t="shared" si="0"/>
        <v>0.56700000000000006</v>
      </c>
      <c r="R24">
        <f t="shared" si="1"/>
        <v>3.3674916480965447E-2</v>
      </c>
      <c r="T24">
        <v>0.69299999999999995</v>
      </c>
      <c r="U24">
        <v>0.432</v>
      </c>
      <c r="V24">
        <v>0.54</v>
      </c>
      <c r="W24">
        <v>0.56699999999999995</v>
      </c>
      <c r="X24">
        <v>0.54</v>
      </c>
      <c r="AD24">
        <f t="shared" si="2"/>
        <v>0.5544</v>
      </c>
      <c r="AE24">
        <f t="shared" si="3"/>
        <v>9.32271419705651E-2</v>
      </c>
      <c r="AH24" s="5">
        <f>AH18</f>
        <v>0.56461499999999987</v>
      </c>
      <c r="AI24" s="5">
        <f>AI18</f>
        <v>8.9535129822667078E-2</v>
      </c>
      <c r="AJ24" s="5">
        <f>AJ18</f>
        <v>0.57307499999999967</v>
      </c>
      <c r="AK24" s="5">
        <f>AK18</f>
        <v>8.6740615272357768E-2</v>
      </c>
      <c r="AL24" s="5"/>
      <c r="AM24" s="5" t="s">
        <v>29</v>
      </c>
      <c r="AN24" s="5"/>
      <c r="AO24" s="5" t="s">
        <v>30</v>
      </c>
      <c r="AP24" s="5"/>
      <c r="BD24" s="42">
        <v>2</v>
      </c>
      <c r="BE24" s="42">
        <f>AVERAGE(BJ6:BN9)</f>
        <v>1.14255</v>
      </c>
      <c r="BF24" s="42">
        <f>STDEV(BJ6:BN9)</f>
        <v>3.322566382846405E-2</v>
      </c>
      <c r="BI24" s="1">
        <v>6</v>
      </c>
      <c r="BJ24">
        <v>1.206</v>
      </c>
      <c r="BK24">
        <v>1.026</v>
      </c>
      <c r="BL24">
        <v>1.1339999999999999</v>
      </c>
      <c r="BM24">
        <v>1.125</v>
      </c>
      <c r="BN24">
        <v>1.1160000000000001</v>
      </c>
    </row>
    <row r="25" spans="1:66" x14ac:dyDescent="0.25">
      <c r="A25" s="1">
        <v>85</v>
      </c>
      <c r="B25" s="1">
        <v>2</v>
      </c>
      <c r="C25" s="1">
        <v>5</v>
      </c>
      <c r="D25" s="1">
        <v>1.2</v>
      </c>
      <c r="E25" s="1">
        <v>4</v>
      </c>
      <c r="F25" s="1">
        <v>6</v>
      </c>
      <c r="G25">
        <v>0.52200000000000002</v>
      </c>
      <c r="H25">
        <v>0.51300000000000001</v>
      </c>
      <c r="I25">
        <v>0.72899999999999998</v>
      </c>
      <c r="J25">
        <v>0.63</v>
      </c>
      <c r="K25">
        <v>0.58499999999999996</v>
      </c>
      <c r="Q25">
        <f t="shared" si="0"/>
        <v>0.5958</v>
      </c>
      <c r="R25">
        <f t="shared" si="1"/>
        <v>8.8502542336364384E-2</v>
      </c>
      <c r="T25">
        <v>0.58499999999999996</v>
      </c>
      <c r="U25">
        <v>0.39600000000000002</v>
      </c>
      <c r="V25">
        <v>0.53100000000000003</v>
      </c>
      <c r="W25">
        <v>0.54900000000000004</v>
      </c>
      <c r="X25">
        <v>0.55800000000000005</v>
      </c>
      <c r="AD25">
        <f t="shared" si="2"/>
        <v>0.52379999999999993</v>
      </c>
      <c r="AE25">
        <f t="shared" si="3"/>
        <v>7.4052008750607787E-2</v>
      </c>
      <c r="BD25" s="42">
        <v>3</v>
      </c>
      <c r="BE25" s="42">
        <f>AVERAGE(BJ10:BN13)</f>
        <v>1.1403000000000003</v>
      </c>
      <c r="BF25" s="42">
        <f>STDEV(BJ10:BN13)</f>
        <v>2.2824502069855562E-2</v>
      </c>
      <c r="BI25" s="1">
        <v>6</v>
      </c>
      <c r="BJ25">
        <v>1.107</v>
      </c>
      <c r="BK25">
        <v>0.90900000000000003</v>
      </c>
      <c r="BL25">
        <v>1.26</v>
      </c>
      <c r="BM25">
        <v>1.179</v>
      </c>
      <c r="BN25">
        <v>1.143</v>
      </c>
    </row>
    <row r="26" spans="1:66" x14ac:dyDescent="0.25">
      <c r="A26" s="1">
        <v>85</v>
      </c>
      <c r="B26" s="1">
        <v>2</v>
      </c>
      <c r="C26" s="1">
        <v>5</v>
      </c>
      <c r="D26" s="1">
        <v>1.2</v>
      </c>
      <c r="E26" s="6">
        <v>1</v>
      </c>
      <c r="F26" s="6">
        <v>7</v>
      </c>
      <c r="G26">
        <v>0.747</v>
      </c>
      <c r="H26">
        <v>0.45</v>
      </c>
      <c r="I26">
        <v>0.504</v>
      </c>
      <c r="J26">
        <v>0.46800000000000003</v>
      </c>
      <c r="K26">
        <v>0.45900000000000002</v>
      </c>
      <c r="Q26">
        <f t="shared" si="0"/>
        <v>0.52560000000000007</v>
      </c>
      <c r="R26">
        <f t="shared" si="1"/>
        <v>0.12545238140426024</v>
      </c>
      <c r="T26">
        <v>0.61199999999999999</v>
      </c>
      <c r="U26">
        <v>0.66600000000000004</v>
      </c>
      <c r="V26">
        <v>0.63</v>
      </c>
      <c r="W26">
        <v>0.67500000000000004</v>
      </c>
      <c r="X26">
        <v>0.68400000000000005</v>
      </c>
      <c r="AD26">
        <f t="shared" si="2"/>
        <v>0.65340000000000009</v>
      </c>
      <c r="AE26">
        <f t="shared" si="3"/>
        <v>3.0916015267171831E-2</v>
      </c>
      <c r="BD26" s="42">
        <v>4</v>
      </c>
      <c r="BE26" s="42">
        <f>AVERAGE(BJ14:BN17)</f>
        <v>1.1430000000000002</v>
      </c>
      <c r="BF26" s="42">
        <f>STDEV(BJ14:BN17)</f>
        <v>3.10398724902427E-2</v>
      </c>
      <c r="BI26" s="6">
        <v>7</v>
      </c>
      <c r="BJ26">
        <v>1.359</v>
      </c>
      <c r="BK26">
        <v>1.1160000000000001</v>
      </c>
      <c r="BL26">
        <v>1.1339999999999999</v>
      </c>
      <c r="BM26">
        <v>1.143</v>
      </c>
      <c r="BN26">
        <v>1.143</v>
      </c>
    </row>
    <row r="27" spans="1:66" x14ac:dyDescent="0.25">
      <c r="A27" s="1">
        <v>85</v>
      </c>
      <c r="B27" s="1">
        <v>2</v>
      </c>
      <c r="C27" s="1">
        <v>5</v>
      </c>
      <c r="D27" s="1">
        <v>1.2</v>
      </c>
      <c r="E27" s="6">
        <v>2</v>
      </c>
      <c r="F27" s="6">
        <v>7</v>
      </c>
      <c r="G27">
        <v>0.65700000000000003</v>
      </c>
      <c r="H27">
        <v>0.58499999999999996</v>
      </c>
      <c r="I27">
        <v>0.56699999999999995</v>
      </c>
      <c r="J27">
        <v>0.60299999999999998</v>
      </c>
      <c r="K27">
        <v>0.61199999999999999</v>
      </c>
      <c r="Q27">
        <f t="shared" si="0"/>
        <v>0.6048</v>
      </c>
      <c r="R27">
        <f t="shared" si="1"/>
        <v>3.3914598626550219E-2</v>
      </c>
      <c r="T27">
        <v>0.504</v>
      </c>
      <c r="U27">
        <v>0.54900000000000004</v>
      </c>
      <c r="V27">
        <v>0.57599999999999996</v>
      </c>
      <c r="W27">
        <v>0.54900000000000004</v>
      </c>
      <c r="X27">
        <v>0.57599999999999996</v>
      </c>
      <c r="AD27">
        <f t="shared" si="2"/>
        <v>0.55079999999999996</v>
      </c>
      <c r="AE27">
        <f t="shared" si="3"/>
        <v>2.9439769020833007E-2</v>
      </c>
      <c r="BD27" s="42">
        <v>5</v>
      </c>
      <c r="BE27" s="42">
        <f>AVERAGE(BJ18:BN21)</f>
        <v>1.1367</v>
      </c>
      <c r="BF27" s="42">
        <f>STDEV(BJ18:BN21)</f>
        <v>5.1336967289919995E-2</v>
      </c>
      <c r="BI27" s="6">
        <v>7</v>
      </c>
      <c r="BJ27">
        <v>1.161</v>
      </c>
      <c r="BK27">
        <v>1.1339999999999999</v>
      </c>
      <c r="BL27">
        <v>1.143</v>
      </c>
      <c r="BM27">
        <v>1.1519999999999999</v>
      </c>
      <c r="BN27">
        <v>1.1879999999999999</v>
      </c>
    </row>
    <row r="28" spans="1:66" x14ac:dyDescent="0.25">
      <c r="A28" s="1">
        <v>85</v>
      </c>
      <c r="B28" s="1">
        <v>2</v>
      </c>
      <c r="C28" s="1">
        <v>5</v>
      </c>
      <c r="D28" s="1">
        <v>1.2</v>
      </c>
      <c r="E28" s="6">
        <v>3</v>
      </c>
      <c r="F28" s="6">
        <v>7</v>
      </c>
      <c r="G28">
        <v>0.56699999999999995</v>
      </c>
      <c r="H28">
        <v>0.60299999999999998</v>
      </c>
      <c r="I28">
        <v>0.55800000000000005</v>
      </c>
      <c r="J28">
        <v>0.59399999999999997</v>
      </c>
      <c r="K28">
        <v>0.54900000000000004</v>
      </c>
      <c r="Q28">
        <f t="shared" si="0"/>
        <v>0.57420000000000004</v>
      </c>
      <c r="R28">
        <f t="shared" si="1"/>
        <v>2.3295922389980583E-2</v>
      </c>
      <c r="T28">
        <v>0.58499999999999996</v>
      </c>
      <c r="U28">
        <v>0.55800000000000005</v>
      </c>
      <c r="V28">
        <v>0.54900000000000004</v>
      </c>
      <c r="W28">
        <v>0.57599999999999996</v>
      </c>
      <c r="X28">
        <v>0.54900000000000004</v>
      </c>
      <c r="AD28">
        <f t="shared" si="2"/>
        <v>0.56340000000000001</v>
      </c>
      <c r="AE28">
        <f t="shared" si="3"/>
        <v>1.6349311912126411E-2</v>
      </c>
      <c r="BD28" s="42">
        <v>6</v>
      </c>
      <c r="BE28" s="42">
        <f>AVERAGE(BJ22:BN25)</f>
        <v>1.1195999999999999</v>
      </c>
      <c r="BF28" s="42">
        <f>STDEV(BJ22:BN25)</f>
        <v>7.1070313589319478E-2</v>
      </c>
      <c r="BI28" s="6">
        <v>7</v>
      </c>
      <c r="BJ28">
        <v>1.1519999999999999</v>
      </c>
      <c r="BK28">
        <v>1.161</v>
      </c>
      <c r="BL28">
        <v>1.107</v>
      </c>
      <c r="BM28">
        <v>1.17</v>
      </c>
      <c r="BN28">
        <v>1.0980000000000001</v>
      </c>
    </row>
    <row r="29" spans="1:66" x14ac:dyDescent="0.25">
      <c r="A29" s="1">
        <v>85</v>
      </c>
      <c r="B29" s="1">
        <v>2</v>
      </c>
      <c r="C29" s="1">
        <v>5</v>
      </c>
      <c r="D29" s="1">
        <v>1.2</v>
      </c>
      <c r="E29" s="6">
        <v>4</v>
      </c>
      <c r="F29" s="6">
        <v>7</v>
      </c>
      <c r="G29">
        <v>0.58499999999999996</v>
      </c>
      <c r="H29">
        <v>0.58499999999999996</v>
      </c>
      <c r="I29">
        <v>0.63</v>
      </c>
      <c r="J29">
        <v>0.60299999999999998</v>
      </c>
      <c r="K29">
        <v>0.621</v>
      </c>
      <c r="Q29">
        <f t="shared" si="0"/>
        <v>0.60479999999999989</v>
      </c>
      <c r="R29">
        <f t="shared" si="1"/>
        <v>2.0523157651784502E-2</v>
      </c>
      <c r="T29">
        <v>0.55800000000000005</v>
      </c>
      <c r="U29">
        <v>0.54900000000000004</v>
      </c>
      <c r="V29">
        <v>0.54</v>
      </c>
      <c r="W29">
        <v>0.54</v>
      </c>
      <c r="X29">
        <v>0.53100000000000003</v>
      </c>
      <c r="AD29">
        <f t="shared" si="2"/>
        <v>0.54360000000000008</v>
      </c>
      <c r="AE29">
        <f t="shared" si="3"/>
        <v>1.0261578825892251E-2</v>
      </c>
      <c r="BD29" s="42">
        <v>7</v>
      </c>
      <c r="BE29" s="42">
        <f>AVERAGE(BJ26:BN29)</f>
        <v>1.1551500000000001</v>
      </c>
      <c r="BF29" s="42">
        <f>STDEV(BJ26:BN29)</f>
        <v>5.2500902247886214E-2</v>
      </c>
      <c r="BI29" s="6">
        <v>7</v>
      </c>
      <c r="BJ29">
        <v>1.143</v>
      </c>
      <c r="BK29">
        <v>1.1339999999999999</v>
      </c>
      <c r="BL29">
        <v>1.17</v>
      </c>
      <c r="BM29">
        <v>1.143</v>
      </c>
      <c r="BN29">
        <v>1.1519999999999999</v>
      </c>
    </row>
    <row r="30" spans="1:66" x14ac:dyDescent="0.25">
      <c r="A30" s="1">
        <v>85</v>
      </c>
      <c r="B30" s="1">
        <v>2</v>
      </c>
      <c r="C30" s="1">
        <v>5</v>
      </c>
      <c r="D30" s="1">
        <v>1.2</v>
      </c>
      <c r="E30" s="1">
        <v>1</v>
      </c>
      <c r="F30" s="1">
        <v>8</v>
      </c>
      <c r="G30">
        <v>0.441</v>
      </c>
      <c r="H30">
        <v>0.47699999999999998</v>
      </c>
      <c r="I30">
        <v>0.55800000000000005</v>
      </c>
      <c r="J30">
        <v>0.55800000000000005</v>
      </c>
      <c r="K30">
        <v>0.58499999999999996</v>
      </c>
      <c r="Q30">
        <f t="shared" si="0"/>
        <v>0.52379999999999993</v>
      </c>
      <c r="R30">
        <f t="shared" si="1"/>
        <v>6.1503658427772723E-2</v>
      </c>
      <c r="T30">
        <v>0.69299999999999995</v>
      </c>
      <c r="U30">
        <v>0.64800000000000002</v>
      </c>
      <c r="V30">
        <v>0.61199999999999999</v>
      </c>
      <c r="W30">
        <v>0.58499999999999996</v>
      </c>
      <c r="X30">
        <v>0.504</v>
      </c>
      <c r="AD30">
        <f t="shared" si="2"/>
        <v>0.60839999999999994</v>
      </c>
      <c r="AE30">
        <f t="shared" si="3"/>
        <v>7.1037314138416435E-2</v>
      </c>
      <c r="BD30" s="42">
        <v>8</v>
      </c>
      <c r="BE30" s="42">
        <f>AVERAGE(BJ30:BN33)</f>
        <v>1.1313</v>
      </c>
      <c r="BF30" s="42">
        <f>STDEV(BJ30:BN33)</f>
        <v>4.4485479594322024E-2</v>
      </c>
      <c r="BI30" s="1">
        <v>8</v>
      </c>
      <c r="BJ30">
        <v>1.1339999999999999</v>
      </c>
      <c r="BK30">
        <v>1.125</v>
      </c>
      <c r="BL30">
        <v>1.17</v>
      </c>
      <c r="BM30">
        <v>1.143</v>
      </c>
      <c r="BN30">
        <v>1.089</v>
      </c>
    </row>
    <row r="31" spans="1:66" x14ac:dyDescent="0.25">
      <c r="A31" s="1">
        <v>85</v>
      </c>
      <c r="B31" s="1">
        <v>2</v>
      </c>
      <c r="C31" s="1">
        <v>5</v>
      </c>
      <c r="D31" s="1">
        <v>1.2</v>
      </c>
      <c r="E31" s="1">
        <v>2</v>
      </c>
      <c r="F31" s="1">
        <v>8</v>
      </c>
      <c r="G31">
        <v>0.53100000000000003</v>
      </c>
      <c r="H31">
        <v>0.621</v>
      </c>
      <c r="I31">
        <v>0.56699999999999995</v>
      </c>
      <c r="J31">
        <v>0.495</v>
      </c>
      <c r="K31">
        <v>0.53100000000000003</v>
      </c>
      <c r="Q31">
        <f t="shared" si="0"/>
        <v>0.54900000000000004</v>
      </c>
      <c r="R31">
        <f t="shared" si="1"/>
        <v>4.7623523599162623E-2</v>
      </c>
      <c r="T31">
        <v>0.60299999999999998</v>
      </c>
      <c r="U31">
        <v>0.48599999999999999</v>
      </c>
      <c r="V31">
        <v>0.57599999999999996</v>
      </c>
      <c r="W31">
        <v>0.61199999999999999</v>
      </c>
      <c r="X31">
        <v>0.66600000000000004</v>
      </c>
      <c r="AD31">
        <f t="shared" si="2"/>
        <v>0.58860000000000001</v>
      </c>
      <c r="AE31">
        <f t="shared" si="3"/>
        <v>6.6013634955212105E-2</v>
      </c>
      <c r="BD31" s="42">
        <v>9</v>
      </c>
      <c r="BE31" s="42">
        <f>AVERAGE(BJ34:BN37)</f>
        <v>1.1385000000000001</v>
      </c>
      <c r="BF31" s="42">
        <f>STDEV(BJ34:BN37)</f>
        <v>3.9230090491866029E-2</v>
      </c>
      <c r="BI31" s="1">
        <v>8</v>
      </c>
      <c r="BJ31">
        <v>1.1339999999999999</v>
      </c>
      <c r="BK31">
        <v>1.107</v>
      </c>
      <c r="BL31">
        <v>1.143</v>
      </c>
      <c r="BM31">
        <v>1.107</v>
      </c>
      <c r="BN31">
        <v>1.1970000000000001</v>
      </c>
    </row>
    <row r="32" spans="1:66" x14ac:dyDescent="0.25">
      <c r="A32">
        <v>85</v>
      </c>
      <c r="B32" s="1">
        <v>2</v>
      </c>
      <c r="C32">
        <v>5</v>
      </c>
      <c r="D32">
        <v>1.2</v>
      </c>
      <c r="E32" s="1">
        <v>3</v>
      </c>
      <c r="F32" s="1">
        <v>8</v>
      </c>
      <c r="G32">
        <v>0.46800000000000003</v>
      </c>
      <c r="H32">
        <v>0.64800000000000002</v>
      </c>
      <c r="I32">
        <v>0.64800000000000002</v>
      </c>
      <c r="J32">
        <v>0.52200000000000002</v>
      </c>
      <c r="K32">
        <v>0.56699999999999995</v>
      </c>
      <c r="Q32">
        <f t="shared" si="0"/>
        <v>0.57060000000000011</v>
      </c>
      <c r="R32">
        <f t="shared" si="1"/>
        <v>7.8872048280742679E-2</v>
      </c>
      <c r="T32">
        <v>0.66600000000000004</v>
      </c>
      <c r="U32">
        <v>0.35099999999999998</v>
      </c>
      <c r="V32">
        <v>0.54</v>
      </c>
      <c r="W32">
        <v>0.59399999999999997</v>
      </c>
      <c r="X32">
        <v>0.59399999999999997</v>
      </c>
      <c r="AD32">
        <f t="shared" si="2"/>
        <v>0.54899999999999993</v>
      </c>
      <c r="AE32">
        <f t="shared" si="3"/>
        <v>0.11939849245279459</v>
      </c>
      <c r="BD32" s="42">
        <v>10</v>
      </c>
      <c r="BE32" s="42">
        <f>AVERAGE(BJ38:BN41)</f>
        <v>1.1232</v>
      </c>
      <c r="BF32" s="42">
        <f>STDEV(BJ38:BN41)</f>
        <v>8.506134009611753E-2</v>
      </c>
      <c r="BI32" s="1">
        <v>8</v>
      </c>
      <c r="BJ32">
        <v>1.1339999999999999</v>
      </c>
      <c r="BK32">
        <v>0.999</v>
      </c>
      <c r="BL32">
        <v>1.1879999999999999</v>
      </c>
      <c r="BM32">
        <v>1.1160000000000001</v>
      </c>
      <c r="BN32">
        <v>1.161</v>
      </c>
    </row>
    <row r="33" spans="1:66" x14ac:dyDescent="0.25">
      <c r="A33">
        <v>85</v>
      </c>
      <c r="B33" s="1">
        <v>2</v>
      </c>
      <c r="C33">
        <v>5</v>
      </c>
      <c r="D33">
        <v>1.2</v>
      </c>
      <c r="E33" s="1">
        <v>4</v>
      </c>
      <c r="F33" s="1">
        <v>8</v>
      </c>
      <c r="G33">
        <v>0.52200000000000002</v>
      </c>
      <c r="H33">
        <v>0.69299999999999995</v>
      </c>
      <c r="I33">
        <v>0.63</v>
      </c>
      <c r="J33">
        <v>0.56699999999999995</v>
      </c>
      <c r="K33">
        <v>0.56699999999999995</v>
      </c>
      <c r="Q33">
        <f t="shared" si="0"/>
        <v>0.5958</v>
      </c>
      <c r="R33">
        <f t="shared" si="1"/>
        <v>6.6563503513562133E-2</v>
      </c>
      <c r="T33">
        <v>0.63</v>
      </c>
      <c r="U33">
        <v>0.38700000000000001</v>
      </c>
      <c r="V33">
        <v>0.55800000000000005</v>
      </c>
      <c r="W33">
        <v>0.54900000000000004</v>
      </c>
      <c r="X33">
        <v>0.57599999999999996</v>
      </c>
      <c r="AD33">
        <f t="shared" si="2"/>
        <v>0.54</v>
      </c>
      <c r="AE33">
        <f t="shared" si="3"/>
        <v>9.1118055290924593E-2</v>
      </c>
      <c r="BD33" s="42" t="s">
        <v>22</v>
      </c>
      <c r="BE33" s="42">
        <f>AVERAGE(BJ2:BN41)</f>
        <v>1.1376899999999994</v>
      </c>
      <c r="BF33" s="42">
        <f>STDEV(BJ2:BN41)</f>
        <v>5.0058597823754526E-2</v>
      </c>
      <c r="BI33" s="1">
        <v>8</v>
      </c>
      <c r="BJ33">
        <v>1.1519999999999999</v>
      </c>
      <c r="BK33">
        <v>1.08</v>
      </c>
      <c r="BL33">
        <v>1.1879999999999999</v>
      </c>
      <c r="BM33">
        <v>1.1160000000000001</v>
      </c>
      <c r="BN33">
        <v>1.143</v>
      </c>
    </row>
    <row r="34" spans="1:66" x14ac:dyDescent="0.25">
      <c r="A34">
        <v>85</v>
      </c>
      <c r="B34" s="1">
        <v>2</v>
      </c>
      <c r="C34">
        <v>5</v>
      </c>
      <c r="D34">
        <v>1.2</v>
      </c>
      <c r="E34" s="6">
        <v>1</v>
      </c>
      <c r="F34" s="6">
        <v>9</v>
      </c>
      <c r="G34">
        <v>0.53100000000000003</v>
      </c>
      <c r="H34">
        <v>0.57599999999999996</v>
      </c>
      <c r="I34">
        <v>0.58499999999999996</v>
      </c>
      <c r="J34">
        <v>0.59399999999999997</v>
      </c>
      <c r="K34">
        <v>0.53100000000000003</v>
      </c>
      <c r="Q34">
        <f t="shared" si="0"/>
        <v>0.56340000000000001</v>
      </c>
      <c r="R34">
        <f t="shared" si="1"/>
        <v>3.025392536514887E-2</v>
      </c>
      <c r="T34">
        <v>0.54900000000000004</v>
      </c>
      <c r="U34">
        <v>0.54900000000000004</v>
      </c>
      <c r="V34">
        <v>0.57599999999999996</v>
      </c>
      <c r="W34">
        <v>0.56699999999999995</v>
      </c>
      <c r="X34">
        <v>0.54900000000000004</v>
      </c>
      <c r="AD34">
        <f t="shared" si="2"/>
        <v>0.55799999999999994</v>
      </c>
      <c r="AE34">
        <f t="shared" si="3"/>
        <v>1.2727922061357809E-2</v>
      </c>
      <c r="BI34" s="6">
        <v>9</v>
      </c>
      <c r="BJ34">
        <v>1.08</v>
      </c>
      <c r="BK34">
        <v>1.125</v>
      </c>
      <c r="BL34">
        <v>1.161</v>
      </c>
      <c r="BM34">
        <v>1.161</v>
      </c>
      <c r="BN34">
        <v>1.08</v>
      </c>
    </row>
    <row r="35" spans="1:66" x14ac:dyDescent="0.25">
      <c r="A35">
        <v>85</v>
      </c>
      <c r="B35" s="1">
        <v>2</v>
      </c>
      <c r="C35">
        <v>5</v>
      </c>
      <c r="D35">
        <v>1.2</v>
      </c>
      <c r="E35" s="6">
        <v>2</v>
      </c>
      <c r="F35" s="6">
        <v>9</v>
      </c>
      <c r="G35">
        <v>0.56699999999999995</v>
      </c>
      <c r="H35">
        <v>0.55800000000000005</v>
      </c>
      <c r="I35">
        <v>0.55800000000000005</v>
      </c>
      <c r="J35">
        <v>0.504</v>
      </c>
      <c r="K35">
        <v>0.55800000000000005</v>
      </c>
      <c r="Q35">
        <f t="shared" si="0"/>
        <v>0.54900000000000004</v>
      </c>
      <c r="R35">
        <f t="shared" si="1"/>
        <v>2.5455844122715714E-2</v>
      </c>
      <c r="T35">
        <v>0.59399999999999997</v>
      </c>
      <c r="U35">
        <v>0.60299999999999998</v>
      </c>
      <c r="V35">
        <v>0.56699999999999995</v>
      </c>
      <c r="W35">
        <v>0.57599999999999996</v>
      </c>
      <c r="X35">
        <v>0.58499999999999996</v>
      </c>
      <c r="AD35">
        <f t="shared" si="2"/>
        <v>0.58499999999999996</v>
      </c>
      <c r="AE35">
        <f t="shared" si="3"/>
        <v>1.423024947075772E-2</v>
      </c>
      <c r="BI35" s="6">
        <v>9</v>
      </c>
      <c r="BJ35">
        <v>1.161</v>
      </c>
      <c r="BK35">
        <v>1.161</v>
      </c>
      <c r="BL35">
        <v>1.125</v>
      </c>
      <c r="BM35">
        <v>1.08</v>
      </c>
      <c r="BN35">
        <v>1.143</v>
      </c>
    </row>
    <row r="36" spans="1:66" x14ac:dyDescent="0.25">
      <c r="A36">
        <v>85</v>
      </c>
      <c r="B36" s="1">
        <v>2</v>
      </c>
      <c r="C36">
        <v>5</v>
      </c>
      <c r="D36">
        <v>1.2</v>
      </c>
      <c r="E36" s="6">
        <v>3</v>
      </c>
      <c r="F36" s="6">
        <v>9</v>
      </c>
      <c r="G36">
        <v>0.54</v>
      </c>
      <c r="H36">
        <v>0.59399999999999997</v>
      </c>
      <c r="I36">
        <v>0.54900000000000004</v>
      </c>
      <c r="J36">
        <v>0.58499999999999996</v>
      </c>
      <c r="K36">
        <v>0.54900000000000004</v>
      </c>
      <c r="Q36">
        <f t="shared" si="0"/>
        <v>0.5633999999999999</v>
      </c>
      <c r="R36">
        <f t="shared" si="1"/>
        <v>2.4316660954991291E-2</v>
      </c>
      <c r="T36">
        <v>0.57599999999999996</v>
      </c>
      <c r="U36">
        <v>0.57599999999999996</v>
      </c>
      <c r="V36">
        <v>0.64800000000000002</v>
      </c>
      <c r="W36">
        <v>0.56699999999999995</v>
      </c>
      <c r="X36">
        <v>0.54900000000000004</v>
      </c>
      <c r="AD36">
        <f t="shared" si="2"/>
        <v>0.58319999999999994</v>
      </c>
      <c r="AE36">
        <f t="shared" si="3"/>
        <v>3.7864231142332748E-2</v>
      </c>
      <c r="BI36" s="6">
        <v>9</v>
      </c>
      <c r="BJ36">
        <v>1.1160000000000001</v>
      </c>
      <c r="BK36">
        <v>1.17</v>
      </c>
      <c r="BL36">
        <v>1.1970000000000001</v>
      </c>
      <c r="BM36">
        <v>1.1519999999999999</v>
      </c>
      <c r="BN36">
        <v>1.0980000000000001</v>
      </c>
    </row>
    <row r="37" spans="1:66" x14ac:dyDescent="0.25">
      <c r="A37">
        <v>85</v>
      </c>
      <c r="B37" s="1">
        <v>2</v>
      </c>
      <c r="C37">
        <v>5</v>
      </c>
      <c r="D37">
        <v>1.2</v>
      </c>
      <c r="E37" s="6">
        <v>4</v>
      </c>
      <c r="F37" s="6">
        <v>9</v>
      </c>
      <c r="G37">
        <v>0.63</v>
      </c>
      <c r="H37">
        <v>0.56699999999999995</v>
      </c>
      <c r="I37">
        <v>0.61199999999999999</v>
      </c>
      <c r="J37">
        <v>0.60299999999999998</v>
      </c>
      <c r="K37">
        <v>0.52200000000000002</v>
      </c>
      <c r="Q37">
        <f t="shared" si="0"/>
        <v>0.58679999999999999</v>
      </c>
      <c r="R37">
        <f t="shared" si="1"/>
        <v>4.288006529845774E-2</v>
      </c>
      <c r="T37">
        <v>0.55800000000000005</v>
      </c>
      <c r="U37">
        <v>0.52200000000000002</v>
      </c>
      <c r="V37">
        <v>0.54</v>
      </c>
      <c r="W37">
        <v>0.60299999999999998</v>
      </c>
      <c r="X37">
        <v>0.60299999999999998</v>
      </c>
      <c r="AD37">
        <f t="shared" si="2"/>
        <v>0.56519999999999992</v>
      </c>
      <c r="AE37">
        <f t="shared" si="3"/>
        <v>3.6779070135064561E-2</v>
      </c>
      <c r="BI37" s="6">
        <v>9</v>
      </c>
      <c r="BJ37">
        <v>1.1879999999999999</v>
      </c>
      <c r="BK37">
        <v>1.089</v>
      </c>
      <c r="BL37">
        <v>1.1519999999999999</v>
      </c>
      <c r="BM37">
        <v>1.206</v>
      </c>
      <c r="BN37">
        <v>1.125</v>
      </c>
    </row>
    <row r="38" spans="1:66" x14ac:dyDescent="0.25">
      <c r="A38">
        <v>85</v>
      </c>
      <c r="B38" s="1">
        <v>2</v>
      </c>
      <c r="C38">
        <v>5</v>
      </c>
      <c r="D38">
        <v>1.2</v>
      </c>
      <c r="E38" s="1">
        <v>1</v>
      </c>
      <c r="F38" s="1">
        <v>10</v>
      </c>
      <c r="G38">
        <v>0.30599999999999999</v>
      </c>
      <c r="H38">
        <v>0.45900000000000002</v>
      </c>
      <c r="I38">
        <v>0.53100000000000003</v>
      </c>
      <c r="J38">
        <v>0.55800000000000005</v>
      </c>
      <c r="K38">
        <v>0.56699999999999995</v>
      </c>
      <c r="Q38">
        <f t="shared" si="0"/>
        <v>0.48420000000000007</v>
      </c>
      <c r="R38">
        <f t="shared" si="1"/>
        <v>0.108262181762608</v>
      </c>
      <c r="T38">
        <v>0.72899999999999998</v>
      </c>
      <c r="U38">
        <v>0.58499999999999996</v>
      </c>
      <c r="V38">
        <v>0.60299999999999998</v>
      </c>
      <c r="W38">
        <v>0.54900000000000004</v>
      </c>
      <c r="X38">
        <v>0.60299999999999998</v>
      </c>
      <c r="AD38">
        <f t="shared" si="2"/>
        <v>0.61380000000000001</v>
      </c>
      <c r="AE38">
        <f t="shared" si="3"/>
        <v>6.8067613444280528E-2</v>
      </c>
      <c r="BI38" s="1">
        <v>10</v>
      </c>
      <c r="BJ38">
        <v>1.0349999999999999</v>
      </c>
      <c r="BK38">
        <v>1.044</v>
      </c>
      <c r="BL38">
        <v>1.1339999999999999</v>
      </c>
      <c r="BM38">
        <v>1.107</v>
      </c>
      <c r="BN38">
        <v>1.17</v>
      </c>
    </row>
    <row r="39" spans="1:66" x14ac:dyDescent="0.25">
      <c r="A39">
        <v>85</v>
      </c>
      <c r="B39" s="1">
        <v>2</v>
      </c>
      <c r="C39">
        <v>5</v>
      </c>
      <c r="D39">
        <v>1.2</v>
      </c>
      <c r="E39" s="1">
        <v>2</v>
      </c>
      <c r="F39" s="1">
        <v>10</v>
      </c>
      <c r="G39">
        <v>0.47699999999999998</v>
      </c>
      <c r="H39">
        <v>0.621</v>
      </c>
      <c r="I39">
        <v>0.63</v>
      </c>
      <c r="J39">
        <v>0.53100000000000003</v>
      </c>
      <c r="K39">
        <v>0.57599999999999996</v>
      </c>
      <c r="Q39">
        <f t="shared" si="0"/>
        <v>0.56699999999999995</v>
      </c>
      <c r="R39">
        <f t="shared" si="1"/>
        <v>6.3957016815984369E-2</v>
      </c>
      <c r="T39">
        <v>0.59399999999999997</v>
      </c>
      <c r="U39">
        <v>0.495</v>
      </c>
      <c r="V39">
        <v>0.54900000000000004</v>
      </c>
      <c r="W39">
        <v>0.61199999999999999</v>
      </c>
      <c r="X39">
        <v>0.61199999999999999</v>
      </c>
      <c r="AD39">
        <f t="shared" si="2"/>
        <v>0.57240000000000002</v>
      </c>
      <c r="AE39">
        <f t="shared" si="3"/>
        <v>5.0351762630517702E-2</v>
      </c>
      <c r="BI39" s="1">
        <v>10</v>
      </c>
      <c r="BJ39">
        <v>1.071</v>
      </c>
      <c r="BK39">
        <v>1.1160000000000001</v>
      </c>
      <c r="BL39">
        <v>1.179</v>
      </c>
      <c r="BM39">
        <v>1.143</v>
      </c>
      <c r="BN39">
        <v>1.1879999999999999</v>
      </c>
    </row>
    <row r="40" spans="1:66" x14ac:dyDescent="0.25">
      <c r="A40">
        <v>85</v>
      </c>
      <c r="B40" s="1">
        <v>2</v>
      </c>
      <c r="C40">
        <v>5</v>
      </c>
      <c r="D40">
        <v>1.2</v>
      </c>
      <c r="E40" s="1">
        <v>3</v>
      </c>
      <c r="F40" s="1">
        <v>10</v>
      </c>
      <c r="G40">
        <v>0.432</v>
      </c>
      <c r="H40">
        <v>0.64800000000000002</v>
      </c>
      <c r="I40">
        <v>0.56699999999999995</v>
      </c>
      <c r="J40">
        <v>0.45</v>
      </c>
      <c r="K40">
        <v>0.441</v>
      </c>
      <c r="Q40">
        <f t="shared" si="0"/>
        <v>0.50759999999999994</v>
      </c>
      <c r="R40">
        <f t="shared" si="1"/>
        <v>9.5798225453293528E-2</v>
      </c>
      <c r="T40">
        <v>0.55800000000000005</v>
      </c>
      <c r="U40">
        <v>0.70199999999999996</v>
      </c>
      <c r="V40">
        <v>0.39600000000000002</v>
      </c>
      <c r="W40">
        <v>0.63</v>
      </c>
      <c r="X40">
        <v>0.71099999999999997</v>
      </c>
      <c r="AD40">
        <f t="shared" si="2"/>
        <v>0.59939999999999993</v>
      </c>
      <c r="AE40">
        <f t="shared" si="3"/>
        <v>0.12942488168818261</v>
      </c>
      <c r="BI40" s="1">
        <v>10</v>
      </c>
      <c r="BJ40">
        <v>0.99</v>
      </c>
      <c r="BK40">
        <v>1.35</v>
      </c>
      <c r="BL40">
        <v>0.96299999999999997</v>
      </c>
      <c r="BM40">
        <v>1.08</v>
      </c>
      <c r="BN40">
        <v>1.1519999999999999</v>
      </c>
    </row>
    <row r="41" spans="1:66" x14ac:dyDescent="0.25">
      <c r="A41">
        <v>85</v>
      </c>
      <c r="B41" s="1">
        <v>2</v>
      </c>
      <c r="C41">
        <v>5</v>
      </c>
      <c r="D41">
        <v>1.2</v>
      </c>
      <c r="E41" s="1">
        <v>4</v>
      </c>
      <c r="F41" s="1">
        <v>10</v>
      </c>
      <c r="G41">
        <v>0.42299999999999999</v>
      </c>
      <c r="H41">
        <v>0.747</v>
      </c>
      <c r="I41">
        <v>0.63900000000000001</v>
      </c>
      <c r="J41">
        <v>0.52200000000000002</v>
      </c>
      <c r="K41">
        <v>0.55800000000000005</v>
      </c>
      <c r="Q41">
        <f t="shared" si="0"/>
        <v>0.57780000000000009</v>
      </c>
      <c r="R41">
        <f t="shared" si="1"/>
        <v>0.12231394033387992</v>
      </c>
      <c r="T41">
        <v>0.68400000000000005</v>
      </c>
      <c r="U41">
        <v>0.35099999999999998</v>
      </c>
      <c r="V41">
        <v>0.57599999999999996</v>
      </c>
      <c r="W41">
        <v>0.621</v>
      </c>
      <c r="X41">
        <v>0.621</v>
      </c>
      <c r="AD41">
        <f t="shared" si="2"/>
        <v>0.5706</v>
      </c>
      <c r="AE41">
        <f t="shared" si="3"/>
        <v>0.12864019589537287</v>
      </c>
      <c r="BI41" s="1">
        <v>10</v>
      </c>
      <c r="BJ41">
        <v>1.107</v>
      </c>
      <c r="BK41">
        <v>1.0980000000000001</v>
      </c>
      <c r="BL41">
        <v>1.2150000000000001</v>
      </c>
      <c r="BM41">
        <v>1.143</v>
      </c>
      <c r="BN41">
        <v>1.179</v>
      </c>
    </row>
    <row r="43" spans="1:66" x14ac:dyDescent="0.25">
      <c r="A43" s="6">
        <v>85</v>
      </c>
      <c r="B43" s="6">
        <v>2</v>
      </c>
      <c r="C43" s="6">
        <v>5</v>
      </c>
      <c r="D43" s="6">
        <v>1</v>
      </c>
      <c r="E43" s="6">
        <v>1</v>
      </c>
      <c r="F43" s="6">
        <v>1</v>
      </c>
      <c r="G43">
        <v>0.56699999999999995</v>
      </c>
      <c r="H43">
        <v>0.56699999999999995</v>
      </c>
      <c r="I43">
        <v>0.57599999999999996</v>
      </c>
      <c r="J43">
        <v>0.57599999999999996</v>
      </c>
      <c r="K43">
        <v>0.58499999999999996</v>
      </c>
      <c r="Q43">
        <f t="shared" si="0"/>
        <v>0.57420000000000004</v>
      </c>
      <c r="R43">
        <f t="shared" si="1"/>
        <v>7.5299402388066868E-3</v>
      </c>
      <c r="T43">
        <v>0.378</v>
      </c>
      <c r="U43">
        <v>0.36</v>
      </c>
      <c r="V43">
        <v>0.38700000000000001</v>
      </c>
      <c r="W43">
        <v>0.378</v>
      </c>
      <c r="X43">
        <v>0.36899999999999999</v>
      </c>
      <c r="AD43">
        <f t="shared" si="2"/>
        <v>0.37440000000000001</v>
      </c>
      <c r="AE43">
        <f t="shared" si="3"/>
        <v>1.0261578825892251E-2</v>
      </c>
      <c r="AO43" t="s">
        <v>47</v>
      </c>
      <c r="AP43" t="s">
        <v>48</v>
      </c>
      <c r="AQ43" t="s">
        <v>49</v>
      </c>
      <c r="AR43" t="s">
        <v>50</v>
      </c>
      <c r="BI43" s="6">
        <v>1</v>
      </c>
      <c r="BJ43">
        <v>0.94499999999999995</v>
      </c>
      <c r="BK43">
        <v>0.92700000000000005</v>
      </c>
      <c r="BL43">
        <v>0.96299999999999997</v>
      </c>
      <c r="BM43">
        <v>0.95399999999999996</v>
      </c>
      <c r="BN43">
        <v>0.95399999999999996</v>
      </c>
    </row>
    <row r="44" spans="1:66" x14ac:dyDescent="0.25">
      <c r="A44" s="6">
        <v>85</v>
      </c>
      <c r="B44" s="6">
        <v>2</v>
      </c>
      <c r="C44" s="6">
        <v>5</v>
      </c>
      <c r="D44" s="6">
        <v>1</v>
      </c>
      <c r="E44" s="6">
        <v>2</v>
      </c>
      <c r="F44" s="6">
        <v>1</v>
      </c>
      <c r="G44">
        <v>0.63900000000000001</v>
      </c>
      <c r="H44">
        <v>0.66600000000000004</v>
      </c>
      <c r="I44">
        <v>0.60299999999999998</v>
      </c>
      <c r="J44">
        <v>0.65700000000000003</v>
      </c>
      <c r="K44">
        <v>0.621</v>
      </c>
      <c r="Q44">
        <f t="shared" si="0"/>
        <v>0.6372000000000001</v>
      </c>
      <c r="R44">
        <f t="shared" si="1"/>
        <v>2.5772077913897462E-2</v>
      </c>
      <c r="T44">
        <v>0.33300000000000002</v>
      </c>
      <c r="U44">
        <v>0.28799999999999998</v>
      </c>
      <c r="V44">
        <v>0.315</v>
      </c>
      <c r="W44">
        <v>0.28799999999999998</v>
      </c>
      <c r="X44">
        <v>0.28799999999999998</v>
      </c>
      <c r="AD44">
        <f t="shared" si="2"/>
        <v>0.3024</v>
      </c>
      <c r="AE44">
        <f t="shared" si="3"/>
        <v>2.0719555979798427E-2</v>
      </c>
      <c r="AO44">
        <f>A43</f>
        <v>85</v>
      </c>
      <c r="AP44">
        <f>B43</f>
        <v>2</v>
      </c>
      <c r="AQ44">
        <f>C43</f>
        <v>5</v>
      </c>
      <c r="AR44">
        <f>D43</f>
        <v>1</v>
      </c>
      <c r="BI44" s="6">
        <v>1</v>
      </c>
      <c r="BJ44">
        <v>0.97199999999999998</v>
      </c>
      <c r="BK44">
        <v>0.95399999999999996</v>
      </c>
      <c r="BL44">
        <v>0.91800000000000004</v>
      </c>
      <c r="BM44">
        <v>0.94499999999999995</v>
      </c>
      <c r="BN44">
        <v>0.90900000000000003</v>
      </c>
    </row>
    <row r="45" spans="1:66" x14ac:dyDescent="0.25">
      <c r="A45" s="6">
        <v>85</v>
      </c>
      <c r="B45" s="6">
        <v>2</v>
      </c>
      <c r="C45" s="6">
        <v>5</v>
      </c>
      <c r="D45" s="6">
        <v>1</v>
      </c>
      <c r="E45" s="6">
        <v>3</v>
      </c>
      <c r="F45" s="6">
        <v>1</v>
      </c>
      <c r="G45">
        <v>0.61199999999999999</v>
      </c>
      <c r="H45">
        <v>0.621</v>
      </c>
      <c r="I45">
        <v>0.65700000000000003</v>
      </c>
      <c r="J45">
        <v>0.65700000000000003</v>
      </c>
      <c r="K45">
        <v>0.69299999999999995</v>
      </c>
      <c r="Q45">
        <f t="shared" si="0"/>
        <v>0.64800000000000002</v>
      </c>
      <c r="R45">
        <f t="shared" si="1"/>
        <v>3.2449961479175893E-2</v>
      </c>
      <c r="T45">
        <v>0.34200000000000003</v>
      </c>
      <c r="U45">
        <v>0.30599999999999999</v>
      </c>
      <c r="V45">
        <v>0.315</v>
      </c>
      <c r="W45">
        <v>0.26100000000000001</v>
      </c>
      <c r="X45">
        <v>0.30599999999999999</v>
      </c>
      <c r="AD45">
        <f t="shared" si="2"/>
        <v>0.30600000000000005</v>
      </c>
      <c r="AE45">
        <f t="shared" si="3"/>
        <v>2.9163333142835379E-2</v>
      </c>
      <c r="BI45" s="6">
        <v>1</v>
      </c>
      <c r="BJ45">
        <v>0.95399999999999996</v>
      </c>
      <c r="BK45">
        <v>0.92700000000000005</v>
      </c>
      <c r="BL45">
        <v>0.97199999999999998</v>
      </c>
      <c r="BM45">
        <v>0.91800000000000004</v>
      </c>
      <c r="BN45">
        <v>0.999</v>
      </c>
    </row>
    <row r="46" spans="1:66" x14ac:dyDescent="0.25">
      <c r="A46" s="6">
        <v>85</v>
      </c>
      <c r="B46" s="6">
        <v>2</v>
      </c>
      <c r="C46" s="6">
        <v>5</v>
      </c>
      <c r="D46" s="6">
        <v>1</v>
      </c>
      <c r="E46" s="6">
        <v>4</v>
      </c>
      <c r="F46" s="6">
        <v>1</v>
      </c>
      <c r="G46">
        <v>0.27</v>
      </c>
      <c r="H46">
        <v>0.315</v>
      </c>
      <c r="I46">
        <v>0.252</v>
      </c>
      <c r="J46">
        <v>0.27</v>
      </c>
      <c r="K46">
        <v>0.24299999999999999</v>
      </c>
      <c r="Q46">
        <f t="shared" si="0"/>
        <v>0.27</v>
      </c>
      <c r="R46">
        <f t="shared" si="1"/>
        <v>2.7739863013360396E-2</v>
      </c>
      <c r="T46">
        <v>0.69299999999999995</v>
      </c>
      <c r="U46">
        <v>0.64800000000000002</v>
      </c>
      <c r="V46">
        <v>0.70199999999999996</v>
      </c>
      <c r="W46">
        <v>0.67500000000000004</v>
      </c>
      <c r="X46">
        <v>0.68400000000000005</v>
      </c>
      <c r="AD46">
        <f t="shared" si="2"/>
        <v>0.6804</v>
      </c>
      <c r="AE46">
        <f t="shared" si="3"/>
        <v>2.0719555979798382E-2</v>
      </c>
      <c r="BI46" s="6">
        <v>1</v>
      </c>
      <c r="BJ46">
        <v>0.96299999999999997</v>
      </c>
      <c r="BK46">
        <v>0.96299999999999997</v>
      </c>
      <c r="BL46">
        <v>0.95399999999999996</v>
      </c>
      <c r="BM46">
        <v>0.94499999999999995</v>
      </c>
      <c r="BN46">
        <v>0.92700000000000005</v>
      </c>
    </row>
    <row r="47" spans="1:66" x14ac:dyDescent="0.25">
      <c r="A47" s="6">
        <v>85</v>
      </c>
      <c r="B47" s="6">
        <v>2</v>
      </c>
      <c r="C47" s="1">
        <v>5</v>
      </c>
      <c r="D47" s="1">
        <v>1</v>
      </c>
      <c r="E47" s="1">
        <v>1</v>
      </c>
      <c r="F47" s="1">
        <v>2</v>
      </c>
      <c r="G47">
        <v>0.53100000000000003</v>
      </c>
      <c r="H47">
        <v>0.46800000000000003</v>
      </c>
      <c r="I47">
        <v>0.48599999999999999</v>
      </c>
      <c r="J47">
        <v>0.504</v>
      </c>
      <c r="K47">
        <v>0.53100000000000003</v>
      </c>
      <c r="Q47">
        <f t="shared" si="0"/>
        <v>0.504</v>
      </c>
      <c r="R47">
        <f t="shared" si="1"/>
        <v>2.7739863013360403E-2</v>
      </c>
      <c r="T47">
        <v>0.495</v>
      </c>
      <c r="U47">
        <v>0.432</v>
      </c>
      <c r="V47">
        <v>0.45</v>
      </c>
      <c r="W47">
        <v>0.42299999999999999</v>
      </c>
      <c r="X47">
        <v>0.41399999999999998</v>
      </c>
      <c r="AD47">
        <f t="shared" si="2"/>
        <v>0.44279999999999997</v>
      </c>
      <c r="AE47">
        <f t="shared" si="3"/>
        <v>3.2073353426169834E-2</v>
      </c>
      <c r="AH47" t="s">
        <v>25</v>
      </c>
      <c r="BI47" s="1">
        <v>2</v>
      </c>
      <c r="BJ47">
        <v>1.026</v>
      </c>
      <c r="BK47">
        <v>0.9</v>
      </c>
      <c r="BL47">
        <v>0.93600000000000005</v>
      </c>
      <c r="BM47">
        <v>0.92700000000000005</v>
      </c>
      <c r="BN47">
        <v>0.94499999999999995</v>
      </c>
    </row>
    <row r="48" spans="1:66" x14ac:dyDescent="0.25">
      <c r="A48" s="6">
        <v>85</v>
      </c>
      <c r="B48" s="6">
        <v>2</v>
      </c>
      <c r="C48" s="1">
        <v>5</v>
      </c>
      <c r="D48" s="1">
        <v>1</v>
      </c>
      <c r="E48" s="1">
        <v>2</v>
      </c>
      <c r="F48" s="1">
        <v>2</v>
      </c>
      <c r="G48">
        <v>0.58499999999999996</v>
      </c>
      <c r="H48">
        <v>0.52200000000000002</v>
      </c>
      <c r="I48">
        <v>0.54</v>
      </c>
      <c r="J48">
        <v>0.495</v>
      </c>
      <c r="K48">
        <v>0.54</v>
      </c>
      <c r="Q48">
        <f t="shared" si="0"/>
        <v>0.53639999999999999</v>
      </c>
      <c r="R48">
        <f t="shared" si="1"/>
        <v>3.2822248551858828E-2</v>
      </c>
      <c r="T48">
        <v>0.36</v>
      </c>
      <c r="U48">
        <v>0.39600000000000002</v>
      </c>
      <c r="V48">
        <v>0.432</v>
      </c>
      <c r="W48">
        <v>0.39600000000000002</v>
      </c>
      <c r="X48">
        <v>0.378</v>
      </c>
      <c r="AD48">
        <f t="shared" si="2"/>
        <v>0.39240000000000003</v>
      </c>
      <c r="AE48">
        <f t="shared" si="3"/>
        <v>2.6698314553544392E-2</v>
      </c>
      <c r="AG48" t="s">
        <v>19</v>
      </c>
      <c r="AH48" t="s">
        <v>20</v>
      </c>
      <c r="AI48" t="s">
        <v>21</v>
      </c>
      <c r="AJ48" t="s">
        <v>23</v>
      </c>
      <c r="AK48" t="s">
        <v>21</v>
      </c>
      <c r="AM48" s="11" t="s">
        <v>24</v>
      </c>
      <c r="AN48" s="11"/>
      <c r="AO48" s="11" t="s">
        <v>21</v>
      </c>
      <c r="AP48" s="15" t="s">
        <v>26</v>
      </c>
      <c r="AQ48" s="15"/>
      <c r="AR48" s="15" t="s">
        <v>21</v>
      </c>
      <c r="BI48" s="1">
        <v>2</v>
      </c>
      <c r="BJ48">
        <v>0.94499999999999995</v>
      </c>
      <c r="BK48">
        <v>0.91800000000000004</v>
      </c>
      <c r="BL48">
        <v>0.97199999999999998</v>
      </c>
      <c r="BM48">
        <v>0.89100000000000001</v>
      </c>
      <c r="BN48">
        <v>0.91800000000000004</v>
      </c>
    </row>
    <row r="49" spans="1:66" x14ac:dyDescent="0.25">
      <c r="A49" s="6">
        <v>85</v>
      </c>
      <c r="B49" s="6">
        <v>2</v>
      </c>
      <c r="C49" s="1">
        <v>5</v>
      </c>
      <c r="D49" s="1">
        <v>1</v>
      </c>
      <c r="E49" s="1">
        <v>3</v>
      </c>
      <c r="F49" s="1">
        <v>2</v>
      </c>
      <c r="G49">
        <v>0.57599999999999996</v>
      </c>
      <c r="H49">
        <v>0.55800000000000005</v>
      </c>
      <c r="I49">
        <v>0.60299999999999998</v>
      </c>
      <c r="J49">
        <v>0.60299999999999998</v>
      </c>
      <c r="K49">
        <v>0.65700000000000003</v>
      </c>
      <c r="Q49">
        <f t="shared" si="0"/>
        <v>0.59939999999999993</v>
      </c>
      <c r="R49">
        <f t="shared" si="1"/>
        <v>3.7433941817553759E-2</v>
      </c>
      <c r="T49">
        <v>0.33300000000000002</v>
      </c>
      <c r="U49">
        <v>0.34200000000000003</v>
      </c>
      <c r="V49">
        <v>0.34200000000000003</v>
      </c>
      <c r="W49">
        <v>0.34200000000000003</v>
      </c>
      <c r="X49">
        <v>0.32400000000000001</v>
      </c>
      <c r="AD49">
        <f t="shared" si="2"/>
        <v>0.33660000000000007</v>
      </c>
      <c r="AE49">
        <f t="shared" si="3"/>
        <v>8.0498447189992495E-3</v>
      </c>
      <c r="AG49">
        <v>1</v>
      </c>
      <c r="AH49">
        <f>AVERAGE(G43:K46)</f>
        <v>0.53234999999999999</v>
      </c>
      <c r="AI49">
        <f>STDEV(G43:K46)</f>
        <v>0.15975483684301006</v>
      </c>
      <c r="AJ49">
        <f>AVERAGE(T43:X46)</f>
        <v>0.41579999999999995</v>
      </c>
      <c r="AK49">
        <f>STDEV(T43:X46)</f>
        <v>0.16066820993653527</v>
      </c>
      <c r="AM49">
        <f>SUM(AH49,AJ49)</f>
        <v>0.94814999999999994</v>
      </c>
      <c r="AO49">
        <f>SUM(AH49,AJ49)/2*SQRT((AI49/AH49)^2+(AK49/AJ49)^2)</f>
        <v>0.23194183291147333</v>
      </c>
      <c r="AP49">
        <v>0.6253333333333333</v>
      </c>
      <c r="AR49">
        <v>1.6165807537309534E-2</v>
      </c>
      <c r="BI49" s="1">
        <v>2</v>
      </c>
      <c r="BJ49">
        <v>0.90900000000000003</v>
      </c>
      <c r="BK49">
        <v>0.9</v>
      </c>
      <c r="BL49">
        <v>0.94499999999999995</v>
      </c>
      <c r="BM49">
        <v>0.94499999999999995</v>
      </c>
      <c r="BN49">
        <v>0.98099999999999998</v>
      </c>
    </row>
    <row r="50" spans="1:66" x14ac:dyDescent="0.25">
      <c r="A50" s="6">
        <v>85</v>
      </c>
      <c r="B50" s="6">
        <v>2</v>
      </c>
      <c r="C50" s="1">
        <v>5</v>
      </c>
      <c r="D50" s="1">
        <v>1</v>
      </c>
      <c r="E50" s="1">
        <v>4</v>
      </c>
      <c r="F50" s="1">
        <v>2</v>
      </c>
      <c r="G50">
        <v>0.75600000000000001</v>
      </c>
      <c r="H50">
        <v>0.76500000000000001</v>
      </c>
      <c r="I50">
        <v>0.75600000000000001</v>
      </c>
      <c r="J50">
        <v>0.75600000000000001</v>
      </c>
      <c r="K50">
        <v>0.78300000000000003</v>
      </c>
      <c r="Q50">
        <f t="shared" si="0"/>
        <v>0.7632000000000001</v>
      </c>
      <c r="R50">
        <f t="shared" si="1"/>
        <v>1.1734564329364778E-2</v>
      </c>
      <c r="T50">
        <v>0.17100000000000001</v>
      </c>
      <c r="U50">
        <v>0.189</v>
      </c>
      <c r="V50">
        <v>0.18</v>
      </c>
      <c r="W50">
        <v>0.19800000000000001</v>
      </c>
      <c r="X50">
        <v>0.13500000000000001</v>
      </c>
      <c r="AD50">
        <f t="shared" si="2"/>
        <v>0.17460000000000001</v>
      </c>
      <c r="AE50">
        <f t="shared" si="3"/>
        <v>2.4316660954991392E-2</v>
      </c>
      <c r="AG50">
        <v>2</v>
      </c>
      <c r="AH50">
        <f>AVERAGE(G47:K50)</f>
        <v>0.6007499999999999</v>
      </c>
      <c r="AI50">
        <f>STDEV(G47:K50)</f>
        <v>0.10588219620731508</v>
      </c>
      <c r="AJ50">
        <f>AVERAGE(T47:X50)</f>
        <v>0.3365999999999999</v>
      </c>
      <c r="AK50">
        <f>STDEV(T47:X50)</f>
        <v>0.10582279129703016</v>
      </c>
      <c r="AM50">
        <f>SUM(AH50,AJ50)</f>
        <v>0.93734999999999979</v>
      </c>
      <c r="AO50">
        <f t="shared" ref="AO50:AO59" si="6">SUM(AH50,AJ50)/2*SQRT((AI50/AH50)^2+(AK50/AJ50)^2)</f>
        <v>0.16892043802098028</v>
      </c>
      <c r="BI50" s="1">
        <v>2</v>
      </c>
      <c r="BJ50">
        <v>0.92700000000000005</v>
      </c>
      <c r="BK50">
        <v>0.95399999999999996</v>
      </c>
      <c r="BL50">
        <v>0.93600000000000005</v>
      </c>
      <c r="BM50">
        <v>0.95399999999999996</v>
      </c>
      <c r="BN50">
        <v>0.91800000000000004</v>
      </c>
    </row>
    <row r="51" spans="1:66" x14ac:dyDescent="0.25">
      <c r="A51" s="6">
        <v>85</v>
      </c>
      <c r="B51" s="6">
        <v>2</v>
      </c>
      <c r="C51" s="6">
        <v>5</v>
      </c>
      <c r="D51" s="6">
        <v>1</v>
      </c>
      <c r="E51" s="6">
        <v>1</v>
      </c>
      <c r="F51" s="6">
        <v>3</v>
      </c>
      <c r="G51">
        <v>0.51300000000000001</v>
      </c>
      <c r="H51">
        <v>0.52200000000000002</v>
      </c>
      <c r="I51">
        <v>0.52200000000000002</v>
      </c>
      <c r="J51">
        <v>0.52200000000000002</v>
      </c>
      <c r="K51">
        <v>0.54</v>
      </c>
      <c r="Q51">
        <f t="shared" si="0"/>
        <v>0.52380000000000004</v>
      </c>
      <c r="R51">
        <f t="shared" si="1"/>
        <v>9.859006035092998E-3</v>
      </c>
      <c r="T51">
        <v>0.441</v>
      </c>
      <c r="U51">
        <v>0.40500000000000003</v>
      </c>
      <c r="V51">
        <v>0.432</v>
      </c>
      <c r="W51">
        <v>0.42299999999999999</v>
      </c>
      <c r="X51">
        <v>0.40500000000000003</v>
      </c>
      <c r="AD51">
        <f t="shared" si="2"/>
        <v>0.42119999999999996</v>
      </c>
      <c r="AE51">
        <f t="shared" si="3"/>
        <v>1.6099689437998471E-2</v>
      </c>
      <c r="AG51">
        <v>3</v>
      </c>
      <c r="AH51">
        <f>AVERAGE(G51:K54)</f>
        <v>0.52289999999999992</v>
      </c>
      <c r="AI51">
        <f>STDEV(G51:K54)</f>
        <v>5.4853776917413652E-2</v>
      </c>
      <c r="AJ51">
        <f>AVERAGE(T51:X54)</f>
        <v>0.41535</v>
      </c>
      <c r="AK51">
        <f>STDEV(T50:X53)</f>
        <v>0.10040144421272017</v>
      </c>
      <c r="AM51">
        <f>SUM(AH51,AJ51)</f>
        <v>0.93824999999999992</v>
      </c>
      <c r="AO51">
        <f t="shared" si="6"/>
        <v>0.12361843263775806</v>
      </c>
      <c r="AP51" s="15" t="s">
        <v>28</v>
      </c>
      <c r="AQ51" s="15"/>
      <c r="AR51" s="15"/>
      <c r="BI51" s="6">
        <v>3</v>
      </c>
      <c r="BJ51">
        <v>0.95399999999999996</v>
      </c>
      <c r="BK51">
        <v>0.92700000000000005</v>
      </c>
      <c r="BL51">
        <v>0.95399999999999996</v>
      </c>
      <c r="BM51">
        <v>0.94499999999999995</v>
      </c>
      <c r="BN51">
        <v>0.94499999999999995</v>
      </c>
    </row>
    <row r="52" spans="1:66" x14ac:dyDescent="0.25">
      <c r="A52" s="6">
        <v>85</v>
      </c>
      <c r="B52" s="6">
        <v>2</v>
      </c>
      <c r="C52" s="6">
        <v>5</v>
      </c>
      <c r="D52" s="6">
        <v>1</v>
      </c>
      <c r="E52" s="6">
        <v>2</v>
      </c>
      <c r="F52" s="6">
        <v>3</v>
      </c>
      <c r="G52">
        <v>0.54</v>
      </c>
      <c r="H52">
        <v>0.54900000000000004</v>
      </c>
      <c r="I52">
        <v>0.54</v>
      </c>
      <c r="J52">
        <v>0.55800000000000005</v>
      </c>
      <c r="K52">
        <v>0.54</v>
      </c>
      <c r="Q52">
        <f t="shared" si="0"/>
        <v>0.54540000000000011</v>
      </c>
      <c r="R52">
        <f t="shared" si="1"/>
        <v>8.0498447189992495E-3</v>
      </c>
      <c r="T52">
        <v>0.40500000000000003</v>
      </c>
      <c r="U52">
        <v>0.38700000000000001</v>
      </c>
      <c r="V52">
        <v>0.41399999999999998</v>
      </c>
      <c r="W52">
        <v>0.36899999999999999</v>
      </c>
      <c r="X52">
        <v>0.40500000000000003</v>
      </c>
      <c r="AD52">
        <f t="shared" si="2"/>
        <v>0.39600000000000002</v>
      </c>
      <c r="AE52">
        <f t="shared" si="3"/>
        <v>1.8000000000000002E-2</v>
      </c>
      <c r="AG52">
        <v>4</v>
      </c>
      <c r="AH52">
        <f>AVERAGE(G55:K58)</f>
        <v>0.61109999999999998</v>
      </c>
      <c r="AI52">
        <f>STDEV(G55:K58)</f>
        <v>4.8413677928105352E-2</v>
      </c>
      <c r="AJ52">
        <f>AVERAGE(T55:X58)</f>
        <v>0.34065000000000001</v>
      </c>
      <c r="AK52">
        <f>STDEV(T54:X57)</f>
        <v>7.8757104942648704E-2</v>
      </c>
      <c r="AM52">
        <f t="shared" ref="AM52:AM59" si="7">SUM(AH52,AJ52)</f>
        <v>0.95174999999999998</v>
      </c>
      <c r="AO52">
        <f t="shared" si="6"/>
        <v>0.11630083099181102</v>
      </c>
      <c r="BI52" s="6">
        <v>3</v>
      </c>
      <c r="BJ52">
        <v>0.94499999999999995</v>
      </c>
      <c r="BK52">
        <v>0.93600000000000005</v>
      </c>
      <c r="BL52">
        <v>0.95399999999999996</v>
      </c>
      <c r="BM52">
        <v>0.92700000000000005</v>
      </c>
      <c r="BN52">
        <v>0.94499999999999995</v>
      </c>
    </row>
    <row r="53" spans="1:66" x14ac:dyDescent="0.25">
      <c r="A53" s="6">
        <v>85</v>
      </c>
      <c r="B53" s="6">
        <v>2</v>
      </c>
      <c r="C53" s="6">
        <v>5</v>
      </c>
      <c r="D53" s="6">
        <v>1</v>
      </c>
      <c r="E53" s="6">
        <v>3</v>
      </c>
      <c r="F53" s="6">
        <v>3</v>
      </c>
      <c r="G53">
        <v>0.56699999999999995</v>
      </c>
      <c r="H53">
        <v>0.57599999999999996</v>
      </c>
      <c r="I53">
        <v>0.56699999999999995</v>
      </c>
      <c r="J53">
        <v>0.58499999999999996</v>
      </c>
      <c r="K53">
        <v>0.61199999999999999</v>
      </c>
      <c r="Q53">
        <f t="shared" si="0"/>
        <v>0.58140000000000003</v>
      </c>
      <c r="R53">
        <f t="shared" si="1"/>
        <v>1.8662797217994964E-2</v>
      </c>
      <c r="T53">
        <v>0.36</v>
      </c>
      <c r="U53">
        <v>0.36</v>
      </c>
      <c r="V53">
        <v>0.36899999999999999</v>
      </c>
      <c r="W53">
        <v>0.34200000000000003</v>
      </c>
      <c r="X53">
        <v>0.33300000000000002</v>
      </c>
      <c r="AD53">
        <f t="shared" si="2"/>
        <v>0.3528</v>
      </c>
      <c r="AE53">
        <f t="shared" si="3"/>
        <v>1.4788509052639469E-2</v>
      </c>
      <c r="AG53">
        <v>5</v>
      </c>
      <c r="AH53">
        <f>AVERAGE(G59:K62)</f>
        <v>0.59850000000000014</v>
      </c>
      <c r="AI53">
        <f>STDEV(G59:K62)</f>
        <v>3.1516912752896406E-2</v>
      </c>
      <c r="AJ53">
        <f>AVERAGE(T59:X62)</f>
        <v>0.34604999999999997</v>
      </c>
      <c r="AK53">
        <f>STDEV(T59:X62)</f>
        <v>3.4112005912411848E-2</v>
      </c>
      <c r="AM53">
        <f t="shared" si="7"/>
        <v>0.94455000000000011</v>
      </c>
      <c r="AO53">
        <f t="shared" si="6"/>
        <v>5.2781166557697393E-2</v>
      </c>
      <c r="BI53" s="6">
        <v>3</v>
      </c>
      <c r="BJ53">
        <v>0.92700000000000005</v>
      </c>
      <c r="BK53">
        <v>0.93600000000000005</v>
      </c>
      <c r="BL53">
        <v>0.93600000000000005</v>
      </c>
      <c r="BM53">
        <v>0.92700000000000005</v>
      </c>
      <c r="BN53">
        <v>0.94499999999999995</v>
      </c>
    </row>
    <row r="54" spans="1:66" x14ac:dyDescent="0.25">
      <c r="A54" s="6">
        <v>85</v>
      </c>
      <c r="B54" s="6">
        <v>2</v>
      </c>
      <c r="C54" s="6">
        <v>5</v>
      </c>
      <c r="D54" s="6">
        <v>1</v>
      </c>
      <c r="E54" s="6">
        <v>4</v>
      </c>
      <c r="F54" s="6">
        <v>3</v>
      </c>
      <c r="G54">
        <v>0.41399999999999998</v>
      </c>
      <c r="H54">
        <v>0.46800000000000003</v>
      </c>
      <c r="I54">
        <v>0.42299999999999999</v>
      </c>
      <c r="J54">
        <v>0.45</v>
      </c>
      <c r="K54">
        <v>0.45</v>
      </c>
      <c r="Q54">
        <f t="shared" si="0"/>
        <v>0.441</v>
      </c>
      <c r="R54">
        <f t="shared" si="1"/>
        <v>2.2045407685048621E-2</v>
      </c>
      <c r="T54">
        <v>0.495</v>
      </c>
      <c r="U54">
        <v>0.495</v>
      </c>
      <c r="V54">
        <v>0.495</v>
      </c>
      <c r="W54">
        <v>0.46800000000000003</v>
      </c>
      <c r="X54">
        <v>0.504</v>
      </c>
      <c r="AD54">
        <f t="shared" si="2"/>
        <v>0.49139999999999995</v>
      </c>
      <c r="AE54">
        <f t="shared" si="3"/>
        <v>1.3649175799292779E-2</v>
      </c>
      <c r="AG54">
        <v>6</v>
      </c>
      <c r="AH54">
        <f>AVERAGE(G63:K66)</f>
        <v>0.63585000000000003</v>
      </c>
      <c r="AI54">
        <f>STDEV(G63:K66)</f>
        <v>6.5766152708709266E-2</v>
      </c>
      <c r="AJ54">
        <f>AVERAGE(T63:X66)</f>
        <v>0.3154499999999999</v>
      </c>
      <c r="AK54">
        <f>STDEV(T63:X66)</f>
        <v>6.4138398877165326E-2</v>
      </c>
      <c r="AM54">
        <f t="shared" si="7"/>
        <v>0.95129999999999992</v>
      </c>
      <c r="AO54">
        <f t="shared" si="6"/>
        <v>0.10850479643844044</v>
      </c>
      <c r="BI54" s="6">
        <v>3</v>
      </c>
      <c r="BJ54">
        <v>0.90900000000000003</v>
      </c>
      <c r="BK54">
        <v>0.96299999999999997</v>
      </c>
      <c r="BL54">
        <v>0.91800000000000004</v>
      </c>
      <c r="BM54">
        <v>0.91800000000000004</v>
      </c>
      <c r="BN54">
        <v>0.95399999999999996</v>
      </c>
    </row>
    <row r="55" spans="1:66" x14ac:dyDescent="0.25">
      <c r="A55" s="6">
        <v>85</v>
      </c>
      <c r="B55" s="6">
        <v>2</v>
      </c>
      <c r="C55" s="1">
        <v>5</v>
      </c>
      <c r="D55" s="1">
        <v>1</v>
      </c>
      <c r="E55" s="1">
        <v>1</v>
      </c>
      <c r="F55" s="1">
        <v>4</v>
      </c>
      <c r="G55">
        <v>0.58499999999999996</v>
      </c>
      <c r="H55">
        <v>0.54900000000000004</v>
      </c>
      <c r="I55">
        <v>0.54900000000000004</v>
      </c>
      <c r="J55">
        <v>0.57599999999999996</v>
      </c>
      <c r="K55">
        <v>0.54900000000000004</v>
      </c>
      <c r="Q55">
        <f t="shared" si="0"/>
        <v>0.56159999999999999</v>
      </c>
      <c r="R55">
        <f t="shared" si="1"/>
        <v>1.7544229820656093E-2</v>
      </c>
      <c r="T55">
        <v>0.48599999999999999</v>
      </c>
      <c r="U55">
        <v>0.36899999999999999</v>
      </c>
      <c r="V55">
        <v>0.38700000000000001</v>
      </c>
      <c r="W55">
        <v>0.40500000000000003</v>
      </c>
      <c r="X55">
        <v>0.38700000000000001</v>
      </c>
      <c r="AD55">
        <f t="shared" si="2"/>
        <v>0.40679999999999994</v>
      </c>
      <c r="AE55">
        <f t="shared" si="3"/>
        <v>4.6067342011451524E-2</v>
      </c>
      <c r="AG55">
        <v>7</v>
      </c>
      <c r="AH55">
        <f>AVERAGE(G67:K70)</f>
        <v>0.61064999999999992</v>
      </c>
      <c r="AI55">
        <f>STDEV(G67:K70)</f>
        <v>3.4583651446433793E-2</v>
      </c>
      <c r="AJ55">
        <f>AVERAGE(T67:X70)</f>
        <v>0.33839999999999998</v>
      </c>
      <c r="AK55">
        <f>STDEV(T67:X70)</f>
        <v>3.4102631477412569E-2</v>
      </c>
      <c r="AM55">
        <f t="shared" si="7"/>
        <v>0.94904999999999995</v>
      </c>
      <c r="AO55">
        <f t="shared" si="6"/>
        <v>5.4854864765523641E-2</v>
      </c>
      <c r="BI55" s="1">
        <v>4</v>
      </c>
      <c r="BJ55">
        <v>1.071</v>
      </c>
      <c r="BK55">
        <v>0.91800000000000004</v>
      </c>
      <c r="BL55">
        <v>0.93600000000000005</v>
      </c>
      <c r="BM55">
        <v>0.98099999999999998</v>
      </c>
      <c r="BN55">
        <v>0.93600000000000005</v>
      </c>
    </row>
    <row r="56" spans="1:66" x14ac:dyDescent="0.25">
      <c r="A56" s="6">
        <v>85</v>
      </c>
      <c r="B56" s="6">
        <v>2</v>
      </c>
      <c r="C56" s="1">
        <v>5</v>
      </c>
      <c r="D56" s="1">
        <v>1</v>
      </c>
      <c r="E56" s="1">
        <v>2</v>
      </c>
      <c r="F56" s="1">
        <v>4</v>
      </c>
      <c r="G56">
        <v>0.621</v>
      </c>
      <c r="H56">
        <v>0.61199999999999999</v>
      </c>
      <c r="I56">
        <v>0.56699999999999995</v>
      </c>
      <c r="J56">
        <v>0.61199999999999999</v>
      </c>
      <c r="K56">
        <v>0.58499999999999996</v>
      </c>
      <c r="Q56">
        <f t="shared" si="0"/>
        <v>0.59939999999999993</v>
      </c>
      <c r="R56">
        <f t="shared" si="1"/>
        <v>2.2589820716420062E-2</v>
      </c>
      <c r="T56">
        <v>0.27900000000000003</v>
      </c>
      <c r="U56">
        <v>0.378</v>
      </c>
      <c r="V56">
        <v>0.36899999999999999</v>
      </c>
      <c r="W56">
        <v>0.378</v>
      </c>
      <c r="X56">
        <v>0.34200000000000003</v>
      </c>
      <c r="AD56">
        <f t="shared" si="2"/>
        <v>0.34920000000000001</v>
      </c>
      <c r="AE56">
        <f t="shared" si="3"/>
        <v>4.1924932915867963E-2</v>
      </c>
      <c r="AG56">
        <v>8</v>
      </c>
      <c r="AH56">
        <f>AVERAGE(G71:K74)</f>
        <v>0.66060000000000008</v>
      </c>
      <c r="AI56">
        <f>STDEV(G71:K74)</f>
        <v>6.2175811847915347E-2</v>
      </c>
      <c r="AJ56">
        <f>AVERAGE(T71:X74)</f>
        <v>0.31589999999999996</v>
      </c>
      <c r="AK56">
        <f>STDEV(T71:X74)</f>
        <v>4.3398884293202544E-2</v>
      </c>
      <c r="AM56">
        <f t="shared" si="7"/>
        <v>0.97650000000000003</v>
      </c>
      <c r="AO56">
        <f t="shared" si="6"/>
        <v>8.1308432908503633E-2</v>
      </c>
      <c r="BI56" s="1">
        <v>4</v>
      </c>
      <c r="BJ56">
        <v>0.9</v>
      </c>
      <c r="BK56">
        <v>0.99</v>
      </c>
      <c r="BL56">
        <v>0.93600000000000005</v>
      </c>
      <c r="BM56">
        <v>0.99</v>
      </c>
      <c r="BN56">
        <v>0.92700000000000005</v>
      </c>
    </row>
    <row r="57" spans="1:66" x14ac:dyDescent="0.25">
      <c r="A57" s="6">
        <v>85</v>
      </c>
      <c r="B57" s="6">
        <v>2</v>
      </c>
      <c r="C57" s="1">
        <v>5</v>
      </c>
      <c r="D57" s="1">
        <v>1</v>
      </c>
      <c r="E57" s="1">
        <v>3</v>
      </c>
      <c r="F57" s="1">
        <v>4</v>
      </c>
      <c r="G57">
        <v>0.69299999999999995</v>
      </c>
      <c r="H57">
        <v>0.63</v>
      </c>
      <c r="I57">
        <v>0.60299999999999998</v>
      </c>
      <c r="J57">
        <v>0.60299999999999998</v>
      </c>
      <c r="K57">
        <v>0.56699999999999995</v>
      </c>
      <c r="Q57">
        <f t="shared" si="0"/>
        <v>0.61919999999999997</v>
      </c>
      <c r="R57">
        <f t="shared" si="1"/>
        <v>4.693825731745907E-2</v>
      </c>
      <c r="T57">
        <v>0.216</v>
      </c>
      <c r="U57">
        <v>0.30599999999999999</v>
      </c>
      <c r="V57">
        <v>0.35099999999999998</v>
      </c>
      <c r="W57">
        <v>0.378</v>
      </c>
      <c r="X57">
        <v>0.35099999999999998</v>
      </c>
      <c r="AD57">
        <f t="shared" si="2"/>
        <v>0.32039999999999996</v>
      </c>
      <c r="AE57">
        <f t="shared" si="3"/>
        <v>6.3830243615389956E-2</v>
      </c>
      <c r="AG57">
        <v>9</v>
      </c>
      <c r="AH57">
        <f>AVERAGE(G75:K78)</f>
        <v>0.58545000000000014</v>
      </c>
      <c r="AI57">
        <f>STDEV(G75:K78)</f>
        <v>3.2838480316142574E-2</v>
      </c>
      <c r="AJ57">
        <f>AVERAGE(T75:X78)</f>
        <v>0.35280000000000006</v>
      </c>
      <c r="AK57">
        <f>STDEV(T75:X78)</f>
        <v>4.0628742742571763E-2</v>
      </c>
      <c r="AM57">
        <f t="shared" si="7"/>
        <v>0.93825000000000025</v>
      </c>
      <c r="AO57">
        <f t="shared" si="6"/>
        <v>6.0092365651064621E-2</v>
      </c>
      <c r="BI57" s="1">
        <v>4</v>
      </c>
      <c r="BJ57">
        <v>0.90900000000000003</v>
      </c>
      <c r="BK57">
        <v>0.93600000000000005</v>
      </c>
      <c r="BL57">
        <v>0.95399999999999996</v>
      </c>
      <c r="BM57">
        <v>0.98099999999999998</v>
      </c>
      <c r="BN57">
        <v>0.91800000000000004</v>
      </c>
    </row>
    <row r="58" spans="1:66" x14ac:dyDescent="0.25">
      <c r="A58" s="6">
        <v>85</v>
      </c>
      <c r="B58" s="6">
        <v>2</v>
      </c>
      <c r="C58" s="1">
        <v>5</v>
      </c>
      <c r="D58" s="1">
        <v>1</v>
      </c>
      <c r="E58" s="1">
        <v>4</v>
      </c>
      <c r="F58" s="1">
        <v>4</v>
      </c>
      <c r="G58">
        <v>0.69299999999999995</v>
      </c>
      <c r="H58">
        <v>0.69299999999999995</v>
      </c>
      <c r="I58">
        <v>0.68400000000000005</v>
      </c>
      <c r="J58">
        <v>0.63</v>
      </c>
      <c r="K58">
        <v>0.621</v>
      </c>
      <c r="Q58">
        <f t="shared" si="0"/>
        <v>0.6641999999999999</v>
      </c>
      <c r="R58">
        <f t="shared" si="1"/>
        <v>3.5660902961086094E-2</v>
      </c>
      <c r="T58">
        <v>0.189</v>
      </c>
      <c r="U58">
        <v>0.28799999999999998</v>
      </c>
      <c r="V58">
        <v>0.29699999999999999</v>
      </c>
      <c r="W58">
        <v>0.33300000000000002</v>
      </c>
      <c r="X58">
        <v>0.32400000000000001</v>
      </c>
      <c r="AD58">
        <f t="shared" si="2"/>
        <v>0.28620000000000001</v>
      </c>
      <c r="AE58">
        <f t="shared" si="3"/>
        <v>5.7416896467851808E-2</v>
      </c>
      <c r="AG58">
        <v>10</v>
      </c>
      <c r="AH58">
        <f>AVERAGE(G79:K82)</f>
        <v>0.63089999999999979</v>
      </c>
      <c r="AI58">
        <f>STDEV(G79:K82)</f>
        <v>8.5126469382172443E-2</v>
      </c>
      <c r="AJ58">
        <f>AVERAGE(T79:X82)</f>
        <v>0.34425000000000006</v>
      </c>
      <c r="AK58">
        <f>STDEV(T79:X82)</f>
        <v>6.1795822546597275E-2</v>
      </c>
      <c r="AM58">
        <f t="shared" si="7"/>
        <v>0.97514999999999985</v>
      </c>
      <c r="AO58">
        <f t="shared" si="6"/>
        <v>0.10949186569264534</v>
      </c>
      <c r="BI58" s="1">
        <v>4</v>
      </c>
      <c r="BJ58">
        <v>0.88200000000000001</v>
      </c>
      <c r="BK58">
        <v>0.98099999999999998</v>
      </c>
      <c r="BL58">
        <v>0.98099999999999998</v>
      </c>
      <c r="BM58">
        <v>0.96299999999999997</v>
      </c>
      <c r="BN58">
        <v>0.94499999999999995</v>
      </c>
    </row>
    <row r="59" spans="1:66" x14ac:dyDescent="0.25">
      <c r="A59" s="6">
        <v>85</v>
      </c>
      <c r="B59" s="6">
        <v>2</v>
      </c>
      <c r="C59" s="6">
        <v>5</v>
      </c>
      <c r="D59" s="6">
        <v>1</v>
      </c>
      <c r="E59" s="6">
        <v>1</v>
      </c>
      <c r="F59" s="6">
        <v>5</v>
      </c>
      <c r="G59">
        <v>0.59399999999999997</v>
      </c>
      <c r="H59">
        <v>0.54</v>
      </c>
      <c r="I59">
        <v>0.56699999999999995</v>
      </c>
      <c r="J59">
        <v>0.54900000000000004</v>
      </c>
      <c r="K59">
        <v>0.57599999999999996</v>
      </c>
      <c r="Q59">
        <f t="shared" si="0"/>
        <v>0.56520000000000004</v>
      </c>
      <c r="R59">
        <f t="shared" si="1"/>
        <v>2.1487205495363947E-2</v>
      </c>
      <c r="T59">
        <v>0.35099999999999998</v>
      </c>
      <c r="U59">
        <v>0.39600000000000002</v>
      </c>
      <c r="V59">
        <v>0.39600000000000002</v>
      </c>
      <c r="W59">
        <v>0.36899999999999999</v>
      </c>
      <c r="X59">
        <v>0.378</v>
      </c>
      <c r="AD59">
        <f t="shared" si="2"/>
        <v>0.378</v>
      </c>
      <c r="AE59">
        <f t="shared" si="3"/>
        <v>1.9091883092036799E-2</v>
      </c>
      <c r="AG59" t="s">
        <v>22</v>
      </c>
      <c r="AH59">
        <f>AVERAGE(G43:K82)</f>
        <v>0.5989049999999988</v>
      </c>
      <c r="AI59">
        <f>STDEV(G43:K82)</f>
        <v>8.6601762692851567E-2</v>
      </c>
      <c r="AJ59">
        <f>AVERAGE(T43:X82)</f>
        <v>0.35212499999999947</v>
      </c>
      <c r="AK59">
        <f>STDEV(T43:X81)</f>
        <v>8.2359201459388715E-2</v>
      </c>
      <c r="AM59">
        <f t="shared" si="7"/>
        <v>0.95102999999999827</v>
      </c>
      <c r="AO59">
        <f t="shared" si="6"/>
        <v>0.1307576768063119</v>
      </c>
      <c r="BI59" s="6">
        <v>5</v>
      </c>
      <c r="BJ59">
        <v>0.94499999999999995</v>
      </c>
      <c r="BK59">
        <v>0.93600000000000005</v>
      </c>
      <c r="BL59">
        <v>0.96299999999999997</v>
      </c>
      <c r="BM59">
        <v>0.91800000000000004</v>
      </c>
      <c r="BN59">
        <v>0.95399999999999996</v>
      </c>
    </row>
    <row r="60" spans="1:66" x14ac:dyDescent="0.25">
      <c r="A60" s="6">
        <v>85</v>
      </c>
      <c r="B60" s="6">
        <v>2</v>
      </c>
      <c r="C60" s="6">
        <v>5</v>
      </c>
      <c r="D60" s="6">
        <v>1</v>
      </c>
      <c r="E60" s="6">
        <v>2</v>
      </c>
      <c r="F60" s="6">
        <v>5</v>
      </c>
      <c r="G60">
        <v>0.54900000000000004</v>
      </c>
      <c r="H60">
        <v>0.60299999999999998</v>
      </c>
      <c r="I60">
        <v>0.59399999999999997</v>
      </c>
      <c r="J60">
        <v>0.60299999999999998</v>
      </c>
      <c r="K60">
        <v>0.57599999999999996</v>
      </c>
      <c r="Q60">
        <f t="shared" si="0"/>
        <v>0.58500000000000008</v>
      </c>
      <c r="R60">
        <f t="shared" si="1"/>
        <v>2.2945587811167508E-2</v>
      </c>
      <c r="T60">
        <v>0.33300000000000002</v>
      </c>
      <c r="U60">
        <v>0.36</v>
      </c>
      <c r="V60">
        <v>0.36899999999999999</v>
      </c>
      <c r="W60">
        <v>0.36</v>
      </c>
      <c r="X60">
        <v>0.36</v>
      </c>
      <c r="AD60">
        <f t="shared" si="2"/>
        <v>0.35639999999999999</v>
      </c>
      <c r="AE60">
        <f t="shared" si="3"/>
        <v>1.3649175799292777E-2</v>
      </c>
      <c r="AM60" s="11" t="s">
        <v>51</v>
      </c>
      <c r="AN60" s="11"/>
      <c r="AO60" s="11"/>
      <c r="BI60" s="6">
        <v>5</v>
      </c>
      <c r="BJ60">
        <v>0.88200000000000001</v>
      </c>
      <c r="BK60">
        <v>0.96299999999999997</v>
      </c>
      <c r="BL60">
        <v>0.96299999999999997</v>
      </c>
      <c r="BM60">
        <v>0.96299999999999997</v>
      </c>
      <c r="BN60">
        <v>0.93600000000000005</v>
      </c>
    </row>
    <row r="61" spans="1:66" x14ac:dyDescent="0.25">
      <c r="A61" s="6">
        <v>85</v>
      </c>
      <c r="B61" s="6">
        <v>2</v>
      </c>
      <c r="C61" s="6">
        <v>5</v>
      </c>
      <c r="D61" s="6">
        <v>1</v>
      </c>
      <c r="E61" s="6">
        <v>3</v>
      </c>
      <c r="F61" s="6">
        <v>5</v>
      </c>
      <c r="G61">
        <v>0.621</v>
      </c>
      <c r="H61">
        <v>0.59399999999999997</v>
      </c>
      <c r="I61">
        <v>0.63</v>
      </c>
      <c r="J61">
        <v>0.621</v>
      </c>
      <c r="K61">
        <v>0.621</v>
      </c>
      <c r="Q61">
        <f t="shared" si="0"/>
        <v>0.61739999999999995</v>
      </c>
      <c r="R61">
        <f t="shared" si="1"/>
        <v>1.3649175799292803E-2</v>
      </c>
      <c r="T61">
        <v>0.378</v>
      </c>
      <c r="U61">
        <v>0.35099999999999998</v>
      </c>
      <c r="V61">
        <v>0.34200000000000003</v>
      </c>
      <c r="W61">
        <v>0.315</v>
      </c>
      <c r="X61">
        <v>0.30599999999999999</v>
      </c>
      <c r="AD61">
        <f t="shared" si="2"/>
        <v>0.33839999999999998</v>
      </c>
      <c r="AE61">
        <f t="shared" si="3"/>
        <v>2.8884251764586182E-2</v>
      </c>
      <c r="BI61" s="6">
        <v>5</v>
      </c>
      <c r="BJ61">
        <v>0.999</v>
      </c>
      <c r="BK61">
        <v>0.94499999999999995</v>
      </c>
      <c r="BL61">
        <v>0.97199999999999998</v>
      </c>
      <c r="BM61">
        <v>0.93600000000000005</v>
      </c>
      <c r="BN61">
        <v>0.92700000000000005</v>
      </c>
    </row>
    <row r="62" spans="1:66" x14ac:dyDescent="0.25">
      <c r="A62" s="6">
        <v>85</v>
      </c>
      <c r="B62" s="6">
        <v>2</v>
      </c>
      <c r="C62" s="6">
        <v>5</v>
      </c>
      <c r="D62" s="6">
        <v>1</v>
      </c>
      <c r="E62" s="6">
        <v>4</v>
      </c>
      <c r="F62" s="6">
        <v>5</v>
      </c>
      <c r="G62">
        <v>0.59399999999999997</v>
      </c>
      <c r="H62">
        <v>0.63</v>
      </c>
      <c r="I62">
        <v>0.621</v>
      </c>
      <c r="J62">
        <v>0.65700000000000003</v>
      </c>
      <c r="K62">
        <v>0.63</v>
      </c>
      <c r="Q62">
        <f t="shared" si="0"/>
        <v>0.62639999999999996</v>
      </c>
      <c r="R62">
        <f t="shared" si="1"/>
        <v>2.2589820716420059E-2</v>
      </c>
      <c r="T62">
        <v>0.36899999999999999</v>
      </c>
      <c r="U62">
        <v>0.27900000000000003</v>
      </c>
      <c r="V62">
        <v>0.29699999999999999</v>
      </c>
      <c r="W62">
        <v>0.30599999999999999</v>
      </c>
      <c r="X62">
        <v>0.30599999999999999</v>
      </c>
      <c r="AD62">
        <f t="shared" si="2"/>
        <v>0.31140000000000001</v>
      </c>
      <c r="AE62">
        <f t="shared" si="3"/>
        <v>3.4033806722140264E-2</v>
      </c>
      <c r="BI62" s="6">
        <v>5</v>
      </c>
      <c r="BJ62">
        <v>0.96299999999999997</v>
      </c>
      <c r="BK62">
        <v>0.90900000000000003</v>
      </c>
      <c r="BL62">
        <v>0.91800000000000004</v>
      </c>
      <c r="BM62">
        <v>0.96299999999999997</v>
      </c>
      <c r="BN62">
        <v>0.93600000000000005</v>
      </c>
    </row>
    <row r="63" spans="1:66" x14ac:dyDescent="0.25">
      <c r="A63" s="6">
        <v>85</v>
      </c>
      <c r="B63" s="6">
        <v>2</v>
      </c>
      <c r="C63" s="1">
        <v>5</v>
      </c>
      <c r="D63" s="1">
        <v>1</v>
      </c>
      <c r="E63" s="1">
        <v>1</v>
      </c>
      <c r="F63" s="1">
        <v>6</v>
      </c>
      <c r="G63">
        <v>0.621</v>
      </c>
      <c r="H63">
        <v>0.58499999999999996</v>
      </c>
      <c r="I63">
        <v>0.54900000000000004</v>
      </c>
      <c r="J63">
        <v>0.57599999999999996</v>
      </c>
      <c r="K63">
        <v>0.59399999999999997</v>
      </c>
      <c r="Q63">
        <f t="shared" si="0"/>
        <v>0.58499999999999996</v>
      </c>
      <c r="R63">
        <f t="shared" si="1"/>
        <v>2.6239283526803839E-2</v>
      </c>
      <c r="T63">
        <v>0.34200000000000003</v>
      </c>
      <c r="U63">
        <v>0.40500000000000003</v>
      </c>
      <c r="V63">
        <v>0.38700000000000001</v>
      </c>
      <c r="W63">
        <v>0.378</v>
      </c>
      <c r="X63">
        <v>0.33300000000000002</v>
      </c>
      <c r="AD63">
        <f t="shared" si="2"/>
        <v>0.36899999999999999</v>
      </c>
      <c r="AE63">
        <f t="shared" si="3"/>
        <v>3.0520484924063708E-2</v>
      </c>
      <c r="BD63" s="42" t="s">
        <v>19</v>
      </c>
      <c r="BE63" s="42" t="s">
        <v>24</v>
      </c>
      <c r="BF63" s="42" t="s">
        <v>21</v>
      </c>
      <c r="BI63" s="1">
        <v>6</v>
      </c>
      <c r="BJ63">
        <v>0.96299999999999997</v>
      </c>
      <c r="BK63">
        <v>0.99</v>
      </c>
      <c r="BL63">
        <v>0.93600000000000005</v>
      </c>
      <c r="BM63">
        <v>0.95399999999999996</v>
      </c>
      <c r="BN63">
        <v>0.92700000000000005</v>
      </c>
    </row>
    <row r="64" spans="1:66" x14ac:dyDescent="0.25">
      <c r="A64" s="6">
        <v>85</v>
      </c>
      <c r="B64" s="6">
        <v>2</v>
      </c>
      <c r="C64" s="1">
        <v>5</v>
      </c>
      <c r="D64" s="1">
        <v>1</v>
      </c>
      <c r="E64" s="1">
        <v>2</v>
      </c>
      <c r="F64" s="1">
        <v>6</v>
      </c>
      <c r="G64">
        <v>0.71099999999999997</v>
      </c>
      <c r="H64">
        <v>0.57599999999999996</v>
      </c>
      <c r="I64">
        <v>0.621</v>
      </c>
      <c r="J64">
        <v>0.57599999999999996</v>
      </c>
      <c r="K64">
        <v>0.58499999999999996</v>
      </c>
      <c r="Q64">
        <f t="shared" si="0"/>
        <v>0.61380000000000001</v>
      </c>
      <c r="R64">
        <f t="shared" si="1"/>
        <v>5.741689646785169E-2</v>
      </c>
      <c r="T64">
        <v>0.17100000000000001</v>
      </c>
      <c r="U64">
        <v>0.32400000000000001</v>
      </c>
      <c r="V64">
        <v>0.378</v>
      </c>
      <c r="W64">
        <v>0.36899999999999999</v>
      </c>
      <c r="X64">
        <v>0.36</v>
      </c>
      <c r="AD64">
        <f t="shared" si="2"/>
        <v>0.32039999999999996</v>
      </c>
      <c r="AE64">
        <f t="shared" si="3"/>
        <v>8.5995930136257157E-2</v>
      </c>
      <c r="AH64" s="5" t="s">
        <v>20</v>
      </c>
      <c r="AI64" s="5" t="s">
        <v>21</v>
      </c>
      <c r="AJ64" s="5" t="s">
        <v>23</v>
      </c>
      <c r="AK64" s="5" t="s">
        <v>21</v>
      </c>
      <c r="AL64" s="5"/>
      <c r="AM64" s="5" t="s">
        <v>27</v>
      </c>
      <c r="AN64" s="5"/>
      <c r="AO64" s="5" t="s">
        <v>28</v>
      </c>
      <c r="AP64" s="5"/>
      <c r="BD64" s="42">
        <v>1</v>
      </c>
      <c r="BE64" s="42">
        <f>AVERAGE(BJ43:BN46)</f>
        <v>0.94815000000000005</v>
      </c>
      <c r="BF64" s="42">
        <f>STDEV(BJ43:BN46)</f>
        <v>2.2098523408637601E-2</v>
      </c>
      <c r="BI64" s="1">
        <v>6</v>
      </c>
      <c r="BJ64">
        <v>0.88200000000000001</v>
      </c>
      <c r="BK64">
        <v>0.9</v>
      </c>
      <c r="BL64">
        <v>0.999</v>
      </c>
      <c r="BM64">
        <v>0.94499999999999995</v>
      </c>
      <c r="BN64">
        <v>0.94499999999999995</v>
      </c>
    </row>
    <row r="65" spans="1:66" x14ac:dyDescent="0.25">
      <c r="A65" s="6">
        <v>85</v>
      </c>
      <c r="B65" s="6">
        <v>2</v>
      </c>
      <c r="C65" s="1">
        <v>5</v>
      </c>
      <c r="D65" s="1">
        <v>1</v>
      </c>
      <c r="E65" s="1">
        <v>3</v>
      </c>
      <c r="F65" s="1">
        <v>6</v>
      </c>
      <c r="G65">
        <v>0.72899999999999998</v>
      </c>
      <c r="H65">
        <v>0.66600000000000004</v>
      </c>
      <c r="I65">
        <v>0.64800000000000002</v>
      </c>
      <c r="J65">
        <v>0.61199999999999999</v>
      </c>
      <c r="K65">
        <v>0.60299999999999998</v>
      </c>
      <c r="Q65">
        <f t="shared" si="0"/>
        <v>0.65159999999999996</v>
      </c>
      <c r="R65">
        <f t="shared" si="1"/>
        <v>5.0351762630517709E-2</v>
      </c>
      <c r="T65">
        <v>0.17100000000000001</v>
      </c>
      <c r="U65">
        <v>0.315</v>
      </c>
      <c r="V65">
        <v>0.28799999999999998</v>
      </c>
      <c r="W65">
        <v>0.32400000000000001</v>
      </c>
      <c r="X65">
        <v>0.315</v>
      </c>
      <c r="AD65">
        <f t="shared" si="2"/>
        <v>0.28260000000000002</v>
      </c>
      <c r="AE65">
        <f t="shared" si="3"/>
        <v>6.3830243615389748E-2</v>
      </c>
      <c r="AH65" s="5">
        <f>AH59</f>
        <v>0.5989049999999988</v>
      </c>
      <c r="AI65" s="5">
        <f>AI59</f>
        <v>8.6601762692851567E-2</v>
      </c>
      <c r="AJ65" s="5">
        <f>AJ59</f>
        <v>0.35212499999999947</v>
      </c>
      <c r="AK65" s="5">
        <f>AK59</f>
        <v>8.2359201459388715E-2</v>
      </c>
      <c r="AL65" s="5"/>
      <c r="AM65" s="5" t="s">
        <v>29</v>
      </c>
      <c r="AN65" s="5"/>
      <c r="AO65" s="5" t="s">
        <v>30</v>
      </c>
      <c r="AP65" s="5"/>
      <c r="BD65" s="42">
        <v>2</v>
      </c>
      <c r="BE65" s="42">
        <f>AVERAGE(BJ47:BN50)</f>
        <v>0.93735000000000013</v>
      </c>
      <c r="BF65" s="42">
        <f>STDEV(BJ47:BN50)</f>
        <v>3.1486463256787854E-2</v>
      </c>
      <c r="BI65" s="1">
        <v>6</v>
      </c>
      <c r="BJ65">
        <v>0.9</v>
      </c>
      <c r="BK65">
        <v>0.98099999999999998</v>
      </c>
      <c r="BL65">
        <v>0.93600000000000005</v>
      </c>
      <c r="BM65">
        <v>0.93600000000000005</v>
      </c>
      <c r="BN65">
        <v>0.91800000000000004</v>
      </c>
    </row>
    <row r="66" spans="1:66" x14ac:dyDescent="0.25">
      <c r="A66" s="6">
        <v>85</v>
      </c>
      <c r="B66" s="6">
        <v>2</v>
      </c>
      <c r="C66" s="1">
        <v>5</v>
      </c>
      <c r="D66" s="1">
        <v>1</v>
      </c>
      <c r="E66" s="1">
        <v>4</v>
      </c>
      <c r="F66" s="1">
        <v>6</v>
      </c>
      <c r="G66">
        <v>0.76500000000000001</v>
      </c>
      <c r="H66">
        <v>0.78300000000000003</v>
      </c>
      <c r="I66">
        <v>0.65700000000000003</v>
      </c>
      <c r="J66">
        <v>0.64800000000000002</v>
      </c>
      <c r="K66">
        <v>0.61199999999999999</v>
      </c>
      <c r="Q66">
        <f t="shared" si="0"/>
        <v>0.69300000000000006</v>
      </c>
      <c r="R66">
        <f t="shared" si="1"/>
        <v>7.6101905363794936E-2</v>
      </c>
      <c r="T66">
        <v>0.27</v>
      </c>
      <c r="U66">
        <v>0.29699999999999999</v>
      </c>
      <c r="V66">
        <v>0.34200000000000003</v>
      </c>
      <c r="W66">
        <v>0.29699999999999999</v>
      </c>
      <c r="X66">
        <v>0.24299999999999999</v>
      </c>
      <c r="AD66">
        <f t="shared" si="2"/>
        <v>0.28979999999999995</v>
      </c>
      <c r="AE66">
        <f t="shared" si="3"/>
        <v>3.677907013506513E-2</v>
      </c>
      <c r="BD66" s="42">
        <v>3</v>
      </c>
      <c r="BE66" s="42">
        <f>AVERAGE(BJ51:BN54)</f>
        <v>0.93825000000000003</v>
      </c>
      <c r="BF66" s="42">
        <f>STDEV(BJ51:BN54)</f>
        <v>1.4563382342819847E-2</v>
      </c>
      <c r="BI66" s="1">
        <v>6</v>
      </c>
      <c r="BJ66">
        <v>1.0349999999999999</v>
      </c>
      <c r="BK66">
        <v>1.08</v>
      </c>
      <c r="BL66">
        <v>0.999</v>
      </c>
      <c r="BM66">
        <v>0.94499999999999995</v>
      </c>
      <c r="BN66">
        <v>0.85499999999999998</v>
      </c>
    </row>
    <row r="67" spans="1:66" x14ac:dyDescent="0.25">
      <c r="A67" s="6">
        <v>85</v>
      </c>
      <c r="B67" s="6">
        <v>2</v>
      </c>
      <c r="C67" s="6">
        <v>5</v>
      </c>
      <c r="D67" s="6">
        <v>1</v>
      </c>
      <c r="E67" s="6">
        <v>1</v>
      </c>
      <c r="F67" s="6">
        <v>7</v>
      </c>
      <c r="G67">
        <v>0.57599999999999996</v>
      </c>
      <c r="H67">
        <v>0.57599999999999996</v>
      </c>
      <c r="I67">
        <v>0.60299999999999998</v>
      </c>
      <c r="J67">
        <v>0.58499999999999996</v>
      </c>
      <c r="K67">
        <v>0.59399999999999997</v>
      </c>
      <c r="Q67">
        <f t="shared" ref="Q67:Q130" si="8">AVERAGE(G67:K67)</f>
        <v>0.58679999999999999</v>
      </c>
      <c r="R67">
        <f t="shared" ref="R67:R130" si="9">STDEV(G67:K67)</f>
        <v>1.1734564329364778E-2</v>
      </c>
      <c r="T67">
        <v>0.33300000000000002</v>
      </c>
      <c r="U67">
        <v>0.32400000000000001</v>
      </c>
      <c r="V67">
        <v>0.39600000000000002</v>
      </c>
      <c r="W67">
        <v>0.36</v>
      </c>
      <c r="X67">
        <v>0.38700000000000001</v>
      </c>
      <c r="AD67">
        <f t="shared" ref="AD67:AD130" si="10">AVERAGE(T67:X67)</f>
        <v>0.36</v>
      </c>
      <c r="AE67">
        <f t="shared" ref="AE67:AE130" si="11">STDEV(T67:X67)</f>
        <v>3.1819805153394637E-2</v>
      </c>
      <c r="BD67" s="42">
        <v>4</v>
      </c>
      <c r="BE67" s="42">
        <f>AVERAGE(BJ55:BN58)</f>
        <v>0.95175000000000021</v>
      </c>
      <c r="BF67" s="42">
        <f>STDEV(BJ55:BN58)</f>
        <v>4.2302015629468386E-2</v>
      </c>
      <c r="BI67" s="6">
        <v>7</v>
      </c>
      <c r="BJ67">
        <v>0.90900000000000003</v>
      </c>
      <c r="BK67">
        <v>0.9</v>
      </c>
      <c r="BL67">
        <v>0.999</v>
      </c>
      <c r="BM67">
        <v>0.94499999999999995</v>
      </c>
      <c r="BN67">
        <v>0.98099999999999998</v>
      </c>
    </row>
    <row r="68" spans="1:66" x14ac:dyDescent="0.25">
      <c r="A68" s="6">
        <v>85</v>
      </c>
      <c r="B68" s="6">
        <v>2</v>
      </c>
      <c r="C68" s="6">
        <v>5</v>
      </c>
      <c r="D68" s="6">
        <v>1</v>
      </c>
      <c r="E68" s="6">
        <v>2</v>
      </c>
      <c r="F68" s="6">
        <v>7</v>
      </c>
      <c r="G68">
        <v>0.59399999999999997</v>
      </c>
      <c r="H68">
        <v>0.61199999999999999</v>
      </c>
      <c r="I68">
        <v>0.56699999999999995</v>
      </c>
      <c r="J68">
        <v>0.621</v>
      </c>
      <c r="K68">
        <v>0.53100000000000003</v>
      </c>
      <c r="Q68">
        <f t="shared" si="8"/>
        <v>0.58500000000000008</v>
      </c>
      <c r="R68">
        <f t="shared" si="9"/>
        <v>3.6558172820861816E-2</v>
      </c>
      <c r="T68">
        <v>0.36899999999999999</v>
      </c>
      <c r="U68">
        <v>0.35099999999999998</v>
      </c>
      <c r="V68">
        <v>0.35099999999999998</v>
      </c>
      <c r="W68">
        <v>0.35099999999999998</v>
      </c>
      <c r="X68">
        <v>0.38700000000000001</v>
      </c>
      <c r="AD68">
        <f t="shared" si="10"/>
        <v>0.36180000000000001</v>
      </c>
      <c r="AE68">
        <f t="shared" si="11"/>
        <v>1.6099689437998499E-2</v>
      </c>
      <c r="BD68" s="42">
        <v>5</v>
      </c>
      <c r="BE68" s="42">
        <f>AVERAGE(BJ59:BN62)</f>
        <v>0.94454999999999989</v>
      </c>
      <c r="BF68" s="42">
        <f>STDEV(BJ59:BN62)</f>
        <v>2.6194565527183182E-2</v>
      </c>
      <c r="BI68" s="6">
        <v>7</v>
      </c>
      <c r="BJ68">
        <v>0.96299999999999997</v>
      </c>
      <c r="BK68">
        <v>0.96299999999999997</v>
      </c>
      <c r="BL68">
        <v>0.91800000000000004</v>
      </c>
      <c r="BM68">
        <v>0.97199999999999998</v>
      </c>
      <c r="BN68">
        <v>0.91800000000000004</v>
      </c>
    </row>
    <row r="69" spans="1:66" x14ac:dyDescent="0.25">
      <c r="A69" s="6">
        <v>85</v>
      </c>
      <c r="B69" s="6">
        <v>2</v>
      </c>
      <c r="C69" s="6">
        <v>5</v>
      </c>
      <c r="D69" s="6">
        <v>1</v>
      </c>
      <c r="E69" s="6">
        <v>3</v>
      </c>
      <c r="F69" s="6">
        <v>7</v>
      </c>
      <c r="G69">
        <v>0.63</v>
      </c>
      <c r="H69">
        <v>0.63</v>
      </c>
      <c r="I69">
        <v>0.63900000000000001</v>
      </c>
      <c r="J69">
        <v>0.65700000000000003</v>
      </c>
      <c r="K69">
        <v>0.59399999999999997</v>
      </c>
      <c r="Q69">
        <f t="shared" si="8"/>
        <v>0.63</v>
      </c>
      <c r="R69">
        <f t="shared" si="9"/>
        <v>2.2945587811167553E-2</v>
      </c>
      <c r="T69">
        <v>0.36899999999999999</v>
      </c>
      <c r="U69">
        <v>0.315</v>
      </c>
      <c r="V69">
        <v>0.32400000000000001</v>
      </c>
      <c r="W69">
        <v>0.34200000000000003</v>
      </c>
      <c r="X69">
        <v>0.33300000000000002</v>
      </c>
      <c r="AD69">
        <f t="shared" si="10"/>
        <v>0.33660000000000001</v>
      </c>
      <c r="AE69">
        <f t="shared" si="11"/>
        <v>2.0719555979798406E-2</v>
      </c>
      <c r="BD69" s="42">
        <v>6</v>
      </c>
      <c r="BE69" s="42">
        <f>AVERAGE(BJ63:BN66)</f>
        <v>0.95129999999999981</v>
      </c>
      <c r="BF69" s="42">
        <f>STDEV(BJ63:BN66)</f>
        <v>5.2567850891665907E-2</v>
      </c>
      <c r="BI69" s="6">
        <v>7</v>
      </c>
      <c r="BJ69">
        <v>0.999</v>
      </c>
      <c r="BK69">
        <v>0.94499999999999995</v>
      </c>
      <c r="BL69">
        <v>0.96299999999999997</v>
      </c>
      <c r="BM69">
        <v>0.999</v>
      </c>
      <c r="BN69">
        <v>0.92700000000000005</v>
      </c>
    </row>
    <row r="70" spans="1:66" x14ac:dyDescent="0.25">
      <c r="A70" s="6">
        <v>85</v>
      </c>
      <c r="B70" s="6">
        <v>2</v>
      </c>
      <c r="C70" s="6">
        <v>5</v>
      </c>
      <c r="D70" s="6">
        <v>1</v>
      </c>
      <c r="E70" s="6">
        <v>4</v>
      </c>
      <c r="F70" s="6">
        <v>7</v>
      </c>
      <c r="G70">
        <v>0.61199999999999999</v>
      </c>
      <c r="H70">
        <v>0.64800000000000002</v>
      </c>
      <c r="I70">
        <v>0.63900000000000001</v>
      </c>
      <c r="J70">
        <v>0.67500000000000004</v>
      </c>
      <c r="K70">
        <v>0.63</v>
      </c>
      <c r="Q70">
        <f t="shared" si="8"/>
        <v>0.64079999999999993</v>
      </c>
      <c r="R70">
        <f t="shared" si="9"/>
        <v>2.3295922389980635E-2</v>
      </c>
      <c r="T70">
        <v>0.30599999999999999</v>
      </c>
      <c r="U70">
        <v>0.29699999999999999</v>
      </c>
      <c r="V70">
        <v>0.30599999999999999</v>
      </c>
      <c r="W70">
        <v>0.27</v>
      </c>
      <c r="X70">
        <v>0.29699999999999999</v>
      </c>
      <c r="AD70">
        <f t="shared" si="10"/>
        <v>0.29520000000000002</v>
      </c>
      <c r="AE70">
        <f t="shared" si="11"/>
        <v>1.4788509052639474E-2</v>
      </c>
      <c r="BD70" s="42">
        <v>7</v>
      </c>
      <c r="BE70" s="42">
        <f>AVERAGE(BJ67:BN70)</f>
        <v>0.94904999999999995</v>
      </c>
      <c r="BF70" s="42">
        <f>STDEV(BJ67:BN70)</f>
        <v>3.0412038821216125E-2</v>
      </c>
      <c r="BI70" s="6">
        <v>7</v>
      </c>
      <c r="BJ70">
        <v>0.91800000000000004</v>
      </c>
      <c r="BK70">
        <v>0.94499999999999995</v>
      </c>
      <c r="BL70">
        <v>0.94499999999999995</v>
      </c>
      <c r="BM70">
        <v>0.94499999999999995</v>
      </c>
      <c r="BN70">
        <v>0.92700000000000005</v>
      </c>
    </row>
    <row r="71" spans="1:66" x14ac:dyDescent="0.25">
      <c r="A71" s="6">
        <v>85</v>
      </c>
      <c r="B71" s="6">
        <v>2</v>
      </c>
      <c r="C71" s="1">
        <v>5</v>
      </c>
      <c r="D71" s="1">
        <v>1</v>
      </c>
      <c r="E71" s="1">
        <v>1</v>
      </c>
      <c r="F71" s="1">
        <v>8</v>
      </c>
      <c r="G71">
        <v>0.66600000000000004</v>
      </c>
      <c r="H71">
        <v>0.67500000000000004</v>
      </c>
      <c r="I71">
        <v>0.56699999999999995</v>
      </c>
      <c r="J71">
        <v>0.58499999999999996</v>
      </c>
      <c r="K71">
        <v>0.67500000000000004</v>
      </c>
      <c r="Q71">
        <f t="shared" si="8"/>
        <v>0.63360000000000005</v>
      </c>
      <c r="R71">
        <f t="shared" si="9"/>
        <v>5.3092372333509497E-2</v>
      </c>
      <c r="T71">
        <v>0.23400000000000001</v>
      </c>
      <c r="U71">
        <v>0.34200000000000003</v>
      </c>
      <c r="V71">
        <v>0.36</v>
      </c>
      <c r="W71">
        <v>0.315</v>
      </c>
      <c r="X71">
        <v>0.26100000000000001</v>
      </c>
      <c r="AD71">
        <f t="shared" si="10"/>
        <v>0.3024</v>
      </c>
      <c r="AE71">
        <f t="shared" si="11"/>
        <v>5.3472422799046571E-2</v>
      </c>
      <c r="BD71" s="42">
        <v>8</v>
      </c>
      <c r="BE71" s="42">
        <f>AVERAGE(BJ71:BN74)</f>
        <v>0.97649999999999992</v>
      </c>
      <c r="BF71" s="42">
        <f>STDEV(BJ71:BN74)</f>
        <v>6.5974875600688446E-2</v>
      </c>
      <c r="BI71" s="1">
        <v>8</v>
      </c>
      <c r="BJ71">
        <v>0.9</v>
      </c>
      <c r="BK71">
        <v>1.0169999999999999</v>
      </c>
      <c r="BL71">
        <v>0.92700000000000005</v>
      </c>
      <c r="BM71">
        <v>0.9</v>
      </c>
      <c r="BN71">
        <v>0.93600000000000005</v>
      </c>
    </row>
    <row r="72" spans="1:66" x14ac:dyDescent="0.25">
      <c r="A72" s="6">
        <v>85</v>
      </c>
      <c r="B72" s="6">
        <v>2</v>
      </c>
      <c r="C72" s="1">
        <v>5</v>
      </c>
      <c r="D72" s="1">
        <v>1</v>
      </c>
      <c r="E72" s="1">
        <v>2</v>
      </c>
      <c r="F72" s="1">
        <v>8</v>
      </c>
      <c r="G72">
        <v>0.75600000000000001</v>
      </c>
      <c r="H72">
        <v>0.71099999999999997</v>
      </c>
      <c r="I72">
        <v>0.63900000000000001</v>
      </c>
      <c r="J72">
        <v>0.59399999999999997</v>
      </c>
      <c r="K72">
        <v>0.61199999999999999</v>
      </c>
      <c r="Q72">
        <f t="shared" si="8"/>
        <v>0.66239999999999999</v>
      </c>
      <c r="R72">
        <f t="shared" si="9"/>
        <v>6.8718993007755871E-2</v>
      </c>
      <c r="T72">
        <v>0.34200000000000003</v>
      </c>
      <c r="U72">
        <v>0.34200000000000003</v>
      </c>
      <c r="V72">
        <v>0.315</v>
      </c>
      <c r="W72">
        <v>0.29699999999999999</v>
      </c>
      <c r="X72">
        <v>0.27900000000000003</v>
      </c>
      <c r="AD72">
        <f t="shared" si="10"/>
        <v>0.31500000000000006</v>
      </c>
      <c r="AE72">
        <f t="shared" si="11"/>
        <v>2.7739863013360403E-2</v>
      </c>
      <c r="BD72" s="42">
        <v>9</v>
      </c>
      <c r="BE72" s="42">
        <f>AVERAGE(BJ75:BN78)</f>
        <v>0.93825000000000003</v>
      </c>
      <c r="BF72" s="42">
        <f>STDEV(BJ75:BN78)</f>
        <v>4.1487950057817982E-2</v>
      </c>
      <c r="BI72" s="1">
        <v>8</v>
      </c>
      <c r="BJ72">
        <v>1.0980000000000001</v>
      </c>
      <c r="BK72">
        <v>1.0529999999999999</v>
      </c>
      <c r="BL72">
        <v>0.95399999999999996</v>
      </c>
      <c r="BM72">
        <v>0.89100000000000001</v>
      </c>
      <c r="BN72">
        <v>0.89100000000000001</v>
      </c>
    </row>
    <row r="73" spans="1:66" x14ac:dyDescent="0.25">
      <c r="A73" s="6">
        <v>85</v>
      </c>
      <c r="B73" s="6">
        <v>2</v>
      </c>
      <c r="C73" s="1">
        <v>5</v>
      </c>
      <c r="D73" s="1">
        <v>1</v>
      </c>
      <c r="E73" s="1">
        <v>3</v>
      </c>
      <c r="F73" s="1">
        <v>8</v>
      </c>
      <c r="G73">
        <v>0.72</v>
      </c>
      <c r="H73">
        <v>0.63</v>
      </c>
      <c r="I73">
        <v>0.65700000000000003</v>
      </c>
      <c r="J73">
        <v>0.60299999999999998</v>
      </c>
      <c r="K73">
        <v>0.621</v>
      </c>
      <c r="Q73">
        <f t="shared" si="8"/>
        <v>0.64620000000000011</v>
      </c>
      <c r="R73">
        <f t="shared" si="9"/>
        <v>4.5625650680291667E-2</v>
      </c>
      <c r="T73">
        <v>0.32400000000000001</v>
      </c>
      <c r="U73">
        <v>0.33300000000000002</v>
      </c>
      <c r="V73">
        <v>0.315</v>
      </c>
      <c r="W73">
        <v>0.441</v>
      </c>
      <c r="X73">
        <v>0.34200000000000003</v>
      </c>
      <c r="AD73">
        <f t="shared" si="10"/>
        <v>0.35100000000000003</v>
      </c>
      <c r="AE73">
        <f t="shared" si="11"/>
        <v>5.1307894129461032E-2</v>
      </c>
      <c r="BD73" s="42">
        <v>10</v>
      </c>
      <c r="BE73" s="42">
        <f>AVERAGE(BJ79:BN82)</f>
        <v>0.97514999999999996</v>
      </c>
      <c r="BF73" s="42">
        <f>STDEV(BJ79:BN82)</f>
        <v>0.10447980162389388</v>
      </c>
      <c r="BI73" s="1">
        <v>8</v>
      </c>
      <c r="BJ73">
        <v>1.044</v>
      </c>
      <c r="BK73">
        <v>0.96299999999999997</v>
      </c>
      <c r="BL73">
        <v>0.97199999999999998</v>
      </c>
      <c r="BM73">
        <v>1.044</v>
      </c>
      <c r="BN73">
        <v>0.96299999999999997</v>
      </c>
    </row>
    <row r="74" spans="1:66" x14ac:dyDescent="0.25">
      <c r="A74" s="6">
        <v>85</v>
      </c>
      <c r="B74" s="6">
        <v>2</v>
      </c>
      <c r="C74" s="1">
        <v>5</v>
      </c>
      <c r="D74" s="1">
        <v>1</v>
      </c>
      <c r="E74" s="1">
        <v>4</v>
      </c>
      <c r="F74" s="1">
        <v>8</v>
      </c>
      <c r="G74">
        <v>0.78300000000000003</v>
      </c>
      <c r="H74">
        <v>0.77400000000000002</v>
      </c>
      <c r="I74">
        <v>0.66600000000000004</v>
      </c>
      <c r="J74">
        <v>0.61199999999999999</v>
      </c>
      <c r="K74">
        <v>0.66600000000000004</v>
      </c>
      <c r="Q74">
        <f t="shared" si="8"/>
        <v>0.70019999999999993</v>
      </c>
      <c r="R74">
        <f t="shared" si="9"/>
        <v>7.4867883635107518E-2</v>
      </c>
      <c r="T74">
        <v>0.27</v>
      </c>
      <c r="U74">
        <v>0.29699999999999999</v>
      </c>
      <c r="V74">
        <v>0.32400000000000001</v>
      </c>
      <c r="W74">
        <v>0.29699999999999999</v>
      </c>
      <c r="X74">
        <v>0.28799999999999998</v>
      </c>
      <c r="AD74">
        <f t="shared" si="10"/>
        <v>0.29520000000000002</v>
      </c>
      <c r="AE74">
        <f t="shared" si="11"/>
        <v>1.9511535049810919E-2</v>
      </c>
      <c r="BD74" s="42" t="s">
        <v>22</v>
      </c>
      <c r="BE74" s="42">
        <f>AVERAGE(BJ43:BN82)</f>
        <v>0.95103000000000004</v>
      </c>
      <c r="BF74" s="42">
        <f>STDEV(BJ43:BN82)</f>
        <v>5.0527360616345975E-2</v>
      </c>
      <c r="BI74" s="1">
        <v>8</v>
      </c>
      <c r="BJ74">
        <v>1.0529999999999999</v>
      </c>
      <c r="BK74">
        <v>1.071</v>
      </c>
      <c r="BL74">
        <v>0.99</v>
      </c>
      <c r="BM74">
        <v>0.90900000000000003</v>
      </c>
      <c r="BN74">
        <v>0.95399999999999996</v>
      </c>
    </row>
    <row r="75" spans="1:66" x14ac:dyDescent="0.25">
      <c r="A75" s="6">
        <v>85</v>
      </c>
      <c r="B75" s="6">
        <v>2</v>
      </c>
      <c r="C75" s="6">
        <v>5</v>
      </c>
      <c r="D75" s="6">
        <v>1</v>
      </c>
      <c r="E75" s="6">
        <v>1</v>
      </c>
      <c r="F75" s="6">
        <v>9</v>
      </c>
      <c r="G75">
        <v>0.58499999999999996</v>
      </c>
      <c r="H75">
        <v>0.59399999999999997</v>
      </c>
      <c r="I75">
        <v>0.59399999999999997</v>
      </c>
      <c r="J75">
        <v>0.58499999999999996</v>
      </c>
      <c r="K75">
        <v>0.621</v>
      </c>
      <c r="Q75">
        <f t="shared" si="8"/>
        <v>0.59579999999999989</v>
      </c>
      <c r="R75">
        <f t="shared" si="9"/>
        <v>1.4788509052639499E-2</v>
      </c>
      <c r="T75">
        <v>0.36</v>
      </c>
      <c r="U75">
        <v>0.34200000000000003</v>
      </c>
      <c r="V75">
        <v>0.378</v>
      </c>
      <c r="W75">
        <v>0.28799999999999998</v>
      </c>
      <c r="X75">
        <v>0.33300000000000002</v>
      </c>
      <c r="AD75">
        <f t="shared" si="10"/>
        <v>0.3402</v>
      </c>
      <c r="AE75">
        <f t="shared" si="11"/>
        <v>3.3914598626550198E-2</v>
      </c>
      <c r="BI75" s="6">
        <v>9</v>
      </c>
      <c r="BJ75">
        <v>0.94499999999999995</v>
      </c>
      <c r="BK75">
        <v>0.93600000000000005</v>
      </c>
      <c r="BL75">
        <v>0.97199999999999998</v>
      </c>
      <c r="BM75">
        <v>0.873</v>
      </c>
      <c r="BN75">
        <v>0.95399999999999996</v>
      </c>
    </row>
    <row r="76" spans="1:66" x14ac:dyDescent="0.25">
      <c r="A76" s="6">
        <v>85</v>
      </c>
      <c r="B76" s="6">
        <v>2</v>
      </c>
      <c r="C76" s="6">
        <v>5</v>
      </c>
      <c r="D76" s="6">
        <v>1</v>
      </c>
      <c r="E76" s="6">
        <v>2</v>
      </c>
      <c r="F76" s="6">
        <v>9</v>
      </c>
      <c r="G76">
        <v>0.57599999999999996</v>
      </c>
      <c r="H76">
        <v>0.54900000000000004</v>
      </c>
      <c r="I76">
        <v>0.55800000000000005</v>
      </c>
      <c r="J76">
        <v>0.59399999999999997</v>
      </c>
      <c r="K76">
        <v>0.54900000000000004</v>
      </c>
      <c r="Q76">
        <f t="shared" si="8"/>
        <v>0.56520000000000004</v>
      </c>
      <c r="R76">
        <f t="shared" si="9"/>
        <v>1.9511535049810881E-2</v>
      </c>
      <c r="T76">
        <v>0.41399999999999998</v>
      </c>
      <c r="U76">
        <v>0.41399999999999998</v>
      </c>
      <c r="V76">
        <v>0.39600000000000002</v>
      </c>
      <c r="W76">
        <v>0.378</v>
      </c>
      <c r="X76">
        <v>0.42299999999999999</v>
      </c>
      <c r="AD76">
        <f t="shared" si="10"/>
        <v>0.40499999999999997</v>
      </c>
      <c r="AE76">
        <f t="shared" si="11"/>
        <v>1.7999999999999988E-2</v>
      </c>
      <c r="BI76" s="6">
        <v>9</v>
      </c>
      <c r="BJ76">
        <v>0.99</v>
      </c>
      <c r="BK76">
        <v>0.96299999999999997</v>
      </c>
      <c r="BL76">
        <v>0.95399999999999996</v>
      </c>
      <c r="BM76">
        <v>0.97199999999999998</v>
      </c>
      <c r="BN76">
        <v>0.97199999999999998</v>
      </c>
    </row>
    <row r="77" spans="1:66" x14ac:dyDescent="0.25">
      <c r="A77" s="6">
        <v>85</v>
      </c>
      <c r="B77" s="6">
        <v>2</v>
      </c>
      <c r="C77" s="6">
        <v>5</v>
      </c>
      <c r="D77" s="6">
        <v>1</v>
      </c>
      <c r="E77" s="6">
        <v>3</v>
      </c>
      <c r="F77" s="6">
        <v>9</v>
      </c>
      <c r="G77">
        <v>0.60299999999999998</v>
      </c>
      <c r="H77">
        <v>0.63900000000000001</v>
      </c>
      <c r="I77">
        <v>0.52200000000000002</v>
      </c>
      <c r="J77">
        <v>0.57599999999999996</v>
      </c>
      <c r="K77">
        <v>0.53100000000000003</v>
      </c>
      <c r="Q77">
        <f t="shared" si="8"/>
        <v>0.57420000000000004</v>
      </c>
      <c r="R77">
        <f t="shared" si="9"/>
        <v>4.9047935736379354E-2</v>
      </c>
      <c r="T77">
        <v>0.33300000000000002</v>
      </c>
      <c r="U77">
        <v>0.36</v>
      </c>
      <c r="V77">
        <v>0.35099999999999998</v>
      </c>
      <c r="W77">
        <v>0.378</v>
      </c>
      <c r="X77">
        <v>0.32400000000000001</v>
      </c>
      <c r="AD77">
        <f t="shared" si="10"/>
        <v>0.34920000000000007</v>
      </c>
      <c r="AE77">
        <f t="shared" si="11"/>
        <v>2.1487205495363971E-2</v>
      </c>
      <c r="BI77" s="6">
        <v>9</v>
      </c>
      <c r="BJ77">
        <v>0.93600000000000005</v>
      </c>
      <c r="BK77">
        <v>0.999</v>
      </c>
      <c r="BL77">
        <v>0.873</v>
      </c>
      <c r="BM77">
        <v>0.95399999999999996</v>
      </c>
      <c r="BN77">
        <v>0.85499999999999998</v>
      </c>
    </row>
    <row r="78" spans="1:66" x14ac:dyDescent="0.25">
      <c r="A78" s="6">
        <v>85</v>
      </c>
      <c r="B78" s="6">
        <v>2</v>
      </c>
      <c r="C78" s="6">
        <v>5</v>
      </c>
      <c r="D78" s="6">
        <v>1</v>
      </c>
      <c r="E78" s="6">
        <v>4</v>
      </c>
      <c r="F78" s="6">
        <v>9</v>
      </c>
      <c r="G78">
        <v>0.63900000000000001</v>
      </c>
      <c r="H78">
        <v>0.63</v>
      </c>
      <c r="I78">
        <v>0.60299999999999998</v>
      </c>
      <c r="J78">
        <v>0.58499999999999996</v>
      </c>
      <c r="K78">
        <v>0.57599999999999996</v>
      </c>
      <c r="Q78">
        <f t="shared" si="8"/>
        <v>0.60660000000000003</v>
      </c>
      <c r="R78">
        <f t="shared" si="9"/>
        <v>2.7446311227558459E-2</v>
      </c>
      <c r="T78">
        <v>0.315</v>
      </c>
      <c r="U78">
        <v>0.315</v>
      </c>
      <c r="V78">
        <v>0.29699999999999999</v>
      </c>
      <c r="W78">
        <v>0.36</v>
      </c>
      <c r="X78">
        <v>0.29699999999999999</v>
      </c>
      <c r="AD78">
        <f t="shared" si="10"/>
        <v>0.31679999999999997</v>
      </c>
      <c r="AE78">
        <f t="shared" si="11"/>
        <v>2.5772077913897434E-2</v>
      </c>
      <c r="BI78" s="6">
        <v>9</v>
      </c>
      <c r="BJ78">
        <v>0.95399999999999996</v>
      </c>
      <c r="BK78">
        <v>0.94499999999999995</v>
      </c>
      <c r="BL78">
        <v>0.9</v>
      </c>
      <c r="BM78">
        <v>0.94499999999999995</v>
      </c>
      <c r="BN78">
        <v>0.873</v>
      </c>
    </row>
    <row r="79" spans="1:66" x14ac:dyDescent="0.25">
      <c r="A79" s="6">
        <v>85</v>
      </c>
      <c r="B79" s="6">
        <v>2</v>
      </c>
      <c r="C79" s="1">
        <v>5</v>
      </c>
      <c r="D79" s="1">
        <v>1</v>
      </c>
      <c r="E79" s="1">
        <v>1</v>
      </c>
      <c r="F79" s="1">
        <v>10</v>
      </c>
      <c r="G79">
        <v>0.45</v>
      </c>
      <c r="H79">
        <v>0.47699999999999998</v>
      </c>
      <c r="I79">
        <v>0.58499999999999996</v>
      </c>
      <c r="J79">
        <v>0.59399999999999997</v>
      </c>
      <c r="K79">
        <v>0.54900000000000004</v>
      </c>
      <c r="Q79">
        <f t="shared" si="8"/>
        <v>0.53099999999999992</v>
      </c>
      <c r="R79">
        <f t="shared" si="9"/>
        <v>6.4587150424833345E-2</v>
      </c>
      <c r="T79">
        <v>0.378</v>
      </c>
      <c r="U79">
        <v>0.42299999999999999</v>
      </c>
      <c r="V79">
        <v>0.35099999999999998</v>
      </c>
      <c r="W79">
        <v>0.42299999999999999</v>
      </c>
      <c r="X79">
        <v>0.32400000000000001</v>
      </c>
      <c r="AD79">
        <f t="shared" si="10"/>
        <v>0.37980000000000003</v>
      </c>
      <c r="AE79">
        <f t="shared" si="11"/>
        <v>4.3814381200697063E-2</v>
      </c>
      <c r="BI79" s="1">
        <v>10</v>
      </c>
      <c r="BJ79">
        <v>0.82799999999999996</v>
      </c>
      <c r="BK79">
        <v>0.9</v>
      </c>
      <c r="BL79">
        <v>0.93600000000000005</v>
      </c>
      <c r="BM79">
        <v>1.0169999999999999</v>
      </c>
      <c r="BN79">
        <v>0.873</v>
      </c>
    </row>
    <row r="80" spans="1:66" x14ac:dyDescent="0.25">
      <c r="A80" s="6">
        <v>85</v>
      </c>
      <c r="B80" s="6">
        <v>2</v>
      </c>
      <c r="C80" s="1">
        <v>5</v>
      </c>
      <c r="D80" s="1">
        <v>1</v>
      </c>
      <c r="E80" s="1">
        <v>2</v>
      </c>
      <c r="F80" s="1">
        <v>10</v>
      </c>
      <c r="G80">
        <v>0.747</v>
      </c>
      <c r="H80">
        <v>0.66600000000000004</v>
      </c>
      <c r="I80">
        <v>0.64800000000000002</v>
      </c>
      <c r="J80">
        <v>0.60299999999999998</v>
      </c>
      <c r="K80">
        <v>0.64800000000000002</v>
      </c>
      <c r="Q80">
        <f t="shared" si="8"/>
        <v>0.66239999999999999</v>
      </c>
      <c r="R80">
        <f t="shared" si="9"/>
        <v>5.2709581671646757E-2</v>
      </c>
      <c r="T80">
        <v>0.27900000000000003</v>
      </c>
      <c r="U80">
        <v>0.28799999999999998</v>
      </c>
      <c r="V80">
        <v>0.29699999999999999</v>
      </c>
      <c r="W80">
        <v>0.315</v>
      </c>
      <c r="X80">
        <v>0.33300000000000002</v>
      </c>
      <c r="AD80">
        <f t="shared" si="10"/>
        <v>0.30239999999999995</v>
      </c>
      <c r="AE80">
        <f t="shared" si="11"/>
        <v>2.1674870241826134E-2</v>
      </c>
      <c r="BI80" s="1">
        <v>10</v>
      </c>
      <c r="BJ80">
        <v>1.026</v>
      </c>
      <c r="BK80">
        <v>0.95399999999999996</v>
      </c>
      <c r="BL80">
        <v>0.94499999999999995</v>
      </c>
      <c r="BM80">
        <v>0.91800000000000004</v>
      </c>
      <c r="BN80">
        <v>0.98099999999999998</v>
      </c>
    </row>
    <row r="81" spans="1:66" x14ac:dyDescent="0.25">
      <c r="A81" s="6">
        <v>85</v>
      </c>
      <c r="B81" s="6">
        <v>2</v>
      </c>
      <c r="C81" s="1">
        <v>5</v>
      </c>
      <c r="D81" s="1">
        <v>1</v>
      </c>
      <c r="E81" s="1">
        <v>3</v>
      </c>
      <c r="F81" s="1">
        <v>10</v>
      </c>
      <c r="G81">
        <v>0.76500000000000001</v>
      </c>
      <c r="H81">
        <v>0.71099999999999997</v>
      </c>
      <c r="I81">
        <v>0.68400000000000005</v>
      </c>
      <c r="J81">
        <v>0.63900000000000001</v>
      </c>
      <c r="K81">
        <v>0.621</v>
      </c>
      <c r="Q81">
        <f t="shared" si="8"/>
        <v>0.68400000000000005</v>
      </c>
      <c r="R81">
        <f t="shared" si="9"/>
        <v>5.762811813689564E-2</v>
      </c>
      <c r="T81">
        <v>0.495</v>
      </c>
      <c r="U81">
        <v>0.27</v>
      </c>
      <c r="V81">
        <v>0.28799999999999998</v>
      </c>
      <c r="W81">
        <v>0.315</v>
      </c>
      <c r="X81">
        <v>0.35099999999999998</v>
      </c>
      <c r="AD81">
        <f t="shared" si="10"/>
        <v>0.34379999999999999</v>
      </c>
      <c r="AE81">
        <f t="shared" si="11"/>
        <v>8.9864898597839901E-2</v>
      </c>
      <c r="BI81" s="1">
        <v>10</v>
      </c>
      <c r="BJ81">
        <v>1.26</v>
      </c>
      <c r="BK81">
        <v>0.98099999999999998</v>
      </c>
      <c r="BL81">
        <v>0.97199999999999998</v>
      </c>
      <c r="BM81">
        <v>0.95399999999999996</v>
      </c>
      <c r="BN81">
        <v>0.97199999999999998</v>
      </c>
    </row>
    <row r="82" spans="1:66" x14ac:dyDescent="0.25">
      <c r="A82" s="6">
        <v>85</v>
      </c>
      <c r="B82" s="6">
        <v>2</v>
      </c>
      <c r="C82" s="1">
        <v>5</v>
      </c>
      <c r="D82" s="1">
        <v>1</v>
      </c>
      <c r="E82" s="1">
        <v>4</v>
      </c>
      <c r="F82" s="1">
        <v>10</v>
      </c>
      <c r="G82">
        <v>0.78300000000000003</v>
      </c>
      <c r="H82">
        <v>0.65700000000000003</v>
      </c>
      <c r="I82">
        <v>0.61199999999999999</v>
      </c>
      <c r="J82">
        <v>0.58499999999999996</v>
      </c>
      <c r="K82">
        <v>0.59399999999999997</v>
      </c>
      <c r="Q82">
        <f t="shared" si="8"/>
        <v>0.6462</v>
      </c>
      <c r="R82">
        <f t="shared" si="9"/>
        <v>8.1349247077032366E-2</v>
      </c>
      <c r="T82">
        <v>0.45</v>
      </c>
      <c r="U82">
        <v>0.33300000000000002</v>
      </c>
      <c r="V82">
        <v>0.30599999999999999</v>
      </c>
      <c r="W82">
        <v>0.36899999999999999</v>
      </c>
      <c r="X82">
        <v>0.29699999999999999</v>
      </c>
      <c r="AD82">
        <f t="shared" si="10"/>
        <v>0.35099999999999998</v>
      </c>
      <c r="AE82">
        <f t="shared" si="11"/>
        <v>6.2028219384406252E-2</v>
      </c>
      <c r="BI82" s="1">
        <v>10</v>
      </c>
      <c r="BJ82">
        <v>1.2330000000000001</v>
      </c>
      <c r="BK82">
        <v>0.99</v>
      </c>
      <c r="BL82">
        <v>0.91800000000000004</v>
      </c>
      <c r="BM82">
        <v>0.95399999999999996</v>
      </c>
      <c r="BN82">
        <v>0.89100000000000001</v>
      </c>
    </row>
    <row r="83" spans="1:66" x14ac:dyDescent="0.25">
      <c r="Q83" t="e">
        <f t="shared" si="8"/>
        <v>#DIV/0!</v>
      </c>
      <c r="R83" t="e">
        <f t="shared" si="9"/>
        <v>#DIV/0!</v>
      </c>
      <c r="AD83" t="e">
        <f t="shared" si="10"/>
        <v>#DIV/0!</v>
      </c>
      <c r="AE83" t="e">
        <f t="shared" si="11"/>
        <v>#DIV/0!</v>
      </c>
    </row>
    <row r="84" spans="1:66" x14ac:dyDescent="0.25">
      <c r="A84" s="6">
        <v>85</v>
      </c>
      <c r="B84" s="6">
        <v>2</v>
      </c>
      <c r="C84" s="6">
        <v>5</v>
      </c>
      <c r="D84" s="6">
        <v>0.8</v>
      </c>
      <c r="E84" s="6">
        <v>1</v>
      </c>
      <c r="F84" s="6">
        <v>1</v>
      </c>
      <c r="G84">
        <v>0.54600000000000004</v>
      </c>
      <c r="H84">
        <v>0.51</v>
      </c>
      <c r="I84">
        <v>0.56999999999999995</v>
      </c>
      <c r="J84">
        <v>0.55200000000000005</v>
      </c>
      <c r="K84">
        <v>0.56999999999999995</v>
      </c>
      <c r="Q84">
        <f t="shared" si="8"/>
        <v>0.54959999999999998</v>
      </c>
      <c r="R84">
        <f t="shared" si="9"/>
        <v>2.4592681838303012E-2</v>
      </c>
      <c r="T84">
        <v>0.21</v>
      </c>
      <c r="U84">
        <v>0.222</v>
      </c>
      <c r="V84">
        <v>0.192</v>
      </c>
      <c r="W84">
        <v>0.222</v>
      </c>
      <c r="X84">
        <v>0.192</v>
      </c>
      <c r="AD84">
        <f t="shared" si="10"/>
        <v>0.20760000000000001</v>
      </c>
      <c r="AE84">
        <f t="shared" si="11"/>
        <v>1.5059880477613358E-2</v>
      </c>
      <c r="AO84" t="s">
        <v>47</v>
      </c>
      <c r="AP84" t="s">
        <v>48</v>
      </c>
      <c r="AQ84" t="s">
        <v>49</v>
      </c>
      <c r="AR84" t="s">
        <v>50</v>
      </c>
      <c r="BI84" s="6">
        <v>1</v>
      </c>
      <c r="BJ84">
        <v>0.75600000000000001</v>
      </c>
      <c r="BK84">
        <v>0.73199999999999998</v>
      </c>
      <c r="BL84">
        <v>0.76200000000000001</v>
      </c>
      <c r="BM84">
        <v>0.77400000000000002</v>
      </c>
      <c r="BN84">
        <v>0.76200000000000001</v>
      </c>
    </row>
    <row r="85" spans="1:66" x14ac:dyDescent="0.25">
      <c r="A85" s="6">
        <v>85</v>
      </c>
      <c r="B85" s="6">
        <v>2</v>
      </c>
      <c r="C85" s="6">
        <v>5</v>
      </c>
      <c r="D85" s="6">
        <v>0.8</v>
      </c>
      <c r="E85" s="6">
        <v>2</v>
      </c>
      <c r="F85" s="6">
        <v>1</v>
      </c>
      <c r="G85">
        <v>0.51600000000000001</v>
      </c>
      <c r="H85">
        <v>0.56399999999999995</v>
      </c>
      <c r="I85">
        <v>0.55200000000000005</v>
      </c>
      <c r="J85">
        <v>0.56999999999999995</v>
      </c>
      <c r="K85">
        <v>0.55200000000000005</v>
      </c>
      <c r="Q85">
        <f t="shared" si="8"/>
        <v>0.55079999999999996</v>
      </c>
      <c r="R85">
        <f t="shared" si="9"/>
        <v>2.095709903588755E-2</v>
      </c>
      <c r="T85">
        <v>0.19800000000000001</v>
      </c>
      <c r="U85">
        <v>0.23400000000000001</v>
      </c>
      <c r="V85">
        <v>0.192</v>
      </c>
      <c r="W85">
        <v>0.21</v>
      </c>
      <c r="X85">
        <v>0.186</v>
      </c>
      <c r="AD85">
        <f t="shared" si="10"/>
        <v>0.20400000000000001</v>
      </c>
      <c r="AE85">
        <f t="shared" si="11"/>
        <v>1.8973665961010279E-2</v>
      </c>
      <c r="AO85">
        <f>A84</f>
        <v>85</v>
      </c>
      <c r="AP85">
        <f>B84</f>
        <v>2</v>
      </c>
      <c r="AQ85">
        <f>C84</f>
        <v>5</v>
      </c>
      <c r="AR85">
        <f>D84</f>
        <v>0.8</v>
      </c>
      <c r="BI85" s="6">
        <v>1</v>
      </c>
      <c r="BJ85">
        <v>0.71399999999999997</v>
      </c>
      <c r="BK85">
        <v>0.79800000000000004</v>
      </c>
      <c r="BL85">
        <v>0.74399999999999999</v>
      </c>
      <c r="BM85">
        <v>0.78</v>
      </c>
      <c r="BN85">
        <v>0.73799999999999999</v>
      </c>
    </row>
    <row r="86" spans="1:66" x14ac:dyDescent="0.25">
      <c r="A86" s="6">
        <v>85</v>
      </c>
      <c r="B86" s="6">
        <v>2</v>
      </c>
      <c r="C86" s="6">
        <v>5</v>
      </c>
      <c r="D86" s="6">
        <v>0.8</v>
      </c>
      <c r="E86" s="6">
        <v>3</v>
      </c>
      <c r="F86" s="6">
        <v>1</v>
      </c>
      <c r="G86">
        <v>0.54</v>
      </c>
      <c r="H86">
        <v>0.52800000000000002</v>
      </c>
      <c r="I86">
        <v>0.54</v>
      </c>
      <c r="J86">
        <v>0.48599999999999999</v>
      </c>
      <c r="K86">
        <v>0.54</v>
      </c>
      <c r="Q86">
        <f t="shared" si="8"/>
        <v>0.52680000000000005</v>
      </c>
      <c r="R86">
        <f t="shared" si="9"/>
        <v>2.3392306427541535E-2</v>
      </c>
      <c r="T86">
        <v>0.23400000000000001</v>
      </c>
      <c r="U86">
        <v>0.216</v>
      </c>
      <c r="V86">
        <v>0.216</v>
      </c>
      <c r="W86">
        <v>0.24</v>
      </c>
      <c r="X86">
        <v>0.216</v>
      </c>
      <c r="AD86">
        <f t="shared" si="10"/>
        <v>0.22440000000000002</v>
      </c>
      <c r="AE86">
        <f t="shared" si="11"/>
        <v>1.1696153213770757E-2</v>
      </c>
      <c r="BI86" s="6">
        <v>1</v>
      </c>
      <c r="BJ86">
        <v>0.77400000000000002</v>
      </c>
      <c r="BK86">
        <v>0.74399999999999999</v>
      </c>
      <c r="BL86">
        <v>0.75600000000000001</v>
      </c>
      <c r="BM86">
        <v>0.72599999999999998</v>
      </c>
      <c r="BN86">
        <v>0.75600000000000001</v>
      </c>
    </row>
    <row r="87" spans="1:66" x14ac:dyDescent="0.25">
      <c r="A87" s="6">
        <v>85</v>
      </c>
      <c r="B87" s="6">
        <v>2</v>
      </c>
      <c r="C87" s="6">
        <v>5</v>
      </c>
      <c r="D87" s="6">
        <v>0.8</v>
      </c>
      <c r="E87" s="6">
        <v>4</v>
      </c>
      <c r="F87" s="6">
        <v>1</v>
      </c>
      <c r="G87">
        <v>0.52800000000000002</v>
      </c>
      <c r="H87">
        <v>0.58199999999999996</v>
      </c>
      <c r="I87">
        <v>0.61799999999999999</v>
      </c>
      <c r="J87">
        <v>0.64200000000000002</v>
      </c>
      <c r="K87">
        <v>0.441</v>
      </c>
      <c r="Q87">
        <f t="shared" si="8"/>
        <v>0.56219999999999992</v>
      </c>
      <c r="R87">
        <f t="shared" si="9"/>
        <v>8.0207231594165734E-2</v>
      </c>
      <c r="T87">
        <v>0.29699999999999999</v>
      </c>
      <c r="U87">
        <v>0.189</v>
      </c>
      <c r="V87">
        <v>0.216</v>
      </c>
      <c r="W87">
        <v>0.14399999999999999</v>
      </c>
      <c r="X87">
        <v>0.16200000000000001</v>
      </c>
      <c r="AD87">
        <f t="shared" si="10"/>
        <v>0.2016</v>
      </c>
      <c r="AE87">
        <f t="shared" si="11"/>
        <v>5.9902420652257357E-2</v>
      </c>
      <c r="BI87" s="6">
        <v>1</v>
      </c>
      <c r="BJ87">
        <v>0.82499999999999996</v>
      </c>
      <c r="BK87">
        <v>0.77100000000000002</v>
      </c>
      <c r="BL87">
        <v>0.83399999999999996</v>
      </c>
      <c r="BM87">
        <v>0.78600000000000003</v>
      </c>
      <c r="BN87">
        <v>0.60299999999999998</v>
      </c>
    </row>
    <row r="88" spans="1:66" x14ac:dyDescent="0.25">
      <c r="A88" s="6">
        <v>85</v>
      </c>
      <c r="B88" s="6">
        <v>2</v>
      </c>
      <c r="C88" s="1">
        <v>5</v>
      </c>
      <c r="D88" s="6">
        <v>0.8</v>
      </c>
      <c r="E88" s="1">
        <v>1</v>
      </c>
      <c r="F88" s="1">
        <v>2</v>
      </c>
      <c r="G88">
        <v>0.54</v>
      </c>
      <c r="H88">
        <v>0.59399999999999997</v>
      </c>
      <c r="I88">
        <v>0.57599999999999996</v>
      </c>
      <c r="J88">
        <v>0.61199999999999999</v>
      </c>
      <c r="K88">
        <v>0.59399999999999997</v>
      </c>
      <c r="Q88">
        <f t="shared" si="8"/>
        <v>0.58319999999999994</v>
      </c>
      <c r="R88">
        <f t="shared" si="9"/>
        <v>2.7298351598585562E-2</v>
      </c>
      <c r="T88">
        <v>0.14399999999999999</v>
      </c>
      <c r="U88">
        <v>0.14399999999999999</v>
      </c>
      <c r="V88">
        <v>9.9000000000000005E-2</v>
      </c>
      <c r="W88">
        <v>0.09</v>
      </c>
      <c r="X88">
        <v>0.18</v>
      </c>
      <c r="AD88">
        <f t="shared" si="10"/>
        <v>0.13140000000000002</v>
      </c>
      <c r="AE88">
        <f t="shared" si="11"/>
        <v>3.6889022757454488E-2</v>
      </c>
      <c r="AH88" t="s">
        <v>25</v>
      </c>
      <c r="BI88" s="1">
        <v>2</v>
      </c>
      <c r="BJ88">
        <v>0.68400000000000005</v>
      </c>
      <c r="BK88">
        <v>0.73799999999999999</v>
      </c>
      <c r="BL88">
        <v>0.67500000000000004</v>
      </c>
      <c r="BM88">
        <v>0.70199999999999996</v>
      </c>
      <c r="BN88">
        <v>0.77400000000000002</v>
      </c>
    </row>
    <row r="89" spans="1:66" x14ac:dyDescent="0.25">
      <c r="A89" s="6">
        <v>85</v>
      </c>
      <c r="B89" s="6">
        <v>2</v>
      </c>
      <c r="C89" s="1">
        <v>5</v>
      </c>
      <c r="D89" s="6">
        <v>0.8</v>
      </c>
      <c r="E89" s="1">
        <v>2</v>
      </c>
      <c r="F89" s="1">
        <v>2</v>
      </c>
      <c r="G89">
        <v>0.57599999999999996</v>
      </c>
      <c r="H89">
        <v>0.57599999999999996</v>
      </c>
      <c r="I89">
        <v>0.54900000000000004</v>
      </c>
      <c r="J89">
        <v>0.58499999999999996</v>
      </c>
      <c r="K89">
        <v>0.56699999999999995</v>
      </c>
      <c r="Q89">
        <f t="shared" si="8"/>
        <v>0.5706</v>
      </c>
      <c r="R89">
        <f t="shared" si="9"/>
        <v>1.364917579929276E-2</v>
      </c>
      <c r="T89">
        <v>0.14399999999999999</v>
      </c>
      <c r="U89">
        <v>0.126</v>
      </c>
      <c r="V89">
        <v>0.11700000000000001</v>
      </c>
      <c r="W89">
        <v>9.9000000000000005E-2</v>
      </c>
      <c r="X89">
        <v>0.19800000000000001</v>
      </c>
      <c r="AD89">
        <f t="shared" si="10"/>
        <v>0.13679999999999998</v>
      </c>
      <c r="AE89">
        <f t="shared" si="11"/>
        <v>3.7864231142332776E-2</v>
      </c>
      <c r="AG89" t="s">
        <v>19</v>
      </c>
      <c r="AH89" t="s">
        <v>20</v>
      </c>
      <c r="AI89" t="s">
        <v>21</v>
      </c>
      <c r="AJ89" t="s">
        <v>23</v>
      </c>
      <c r="AK89" t="s">
        <v>21</v>
      </c>
      <c r="AM89" s="11" t="s">
        <v>24</v>
      </c>
      <c r="AN89" s="11"/>
      <c r="AO89" s="11" t="s">
        <v>21</v>
      </c>
      <c r="AP89" s="15" t="s">
        <v>26</v>
      </c>
      <c r="AQ89" s="15"/>
      <c r="AR89" s="15" t="s">
        <v>21</v>
      </c>
      <c r="BI89" s="1">
        <v>2</v>
      </c>
      <c r="BJ89">
        <v>0.72</v>
      </c>
      <c r="BK89">
        <v>0.70199999999999996</v>
      </c>
      <c r="BL89">
        <v>0.66600000000000004</v>
      </c>
      <c r="BM89">
        <v>0.68400000000000005</v>
      </c>
      <c r="BN89">
        <v>0.76500000000000001</v>
      </c>
    </row>
    <row r="90" spans="1:66" x14ac:dyDescent="0.25">
      <c r="A90" s="6">
        <v>85</v>
      </c>
      <c r="B90" s="6">
        <v>2</v>
      </c>
      <c r="C90" s="1">
        <v>5</v>
      </c>
      <c r="D90" s="6">
        <v>0.8</v>
      </c>
      <c r="E90" s="1">
        <v>3</v>
      </c>
      <c r="F90" s="1">
        <v>2</v>
      </c>
      <c r="G90">
        <v>0.621</v>
      </c>
      <c r="H90">
        <v>0.78300000000000003</v>
      </c>
      <c r="I90">
        <v>0.63900000000000001</v>
      </c>
      <c r="J90">
        <v>0.72899999999999998</v>
      </c>
      <c r="K90">
        <v>0.59399999999999997</v>
      </c>
      <c r="Q90">
        <f t="shared" si="8"/>
        <v>0.67320000000000002</v>
      </c>
      <c r="R90">
        <f t="shared" si="9"/>
        <v>7.9587687489962644E-2</v>
      </c>
      <c r="T90">
        <v>0.108</v>
      </c>
      <c r="U90">
        <v>8.9999999999999993E-3</v>
      </c>
      <c r="V90">
        <v>7.1999999999999995E-2</v>
      </c>
      <c r="W90">
        <v>8.9999999999999993E-3</v>
      </c>
      <c r="X90">
        <v>0.108</v>
      </c>
      <c r="AD90">
        <f t="shared" si="10"/>
        <v>6.1199999999999997E-2</v>
      </c>
      <c r="AE90">
        <f t="shared" si="11"/>
        <v>4.9866822637902243E-2</v>
      </c>
      <c r="AG90">
        <v>1</v>
      </c>
      <c r="AH90">
        <f>AVERAGE(G84:K87)</f>
        <v>0.54735</v>
      </c>
      <c r="AI90">
        <f>STDEV(G84:K87)</f>
        <v>4.316220934787135E-2</v>
      </c>
      <c r="AJ90">
        <f>AVERAGE(T84:X87)</f>
        <v>0.20940000000000003</v>
      </c>
      <c r="AK90">
        <f>STDEV(T84:X87)</f>
        <v>3.1488343708008536E-2</v>
      </c>
      <c r="AM90">
        <f>SUM(AH90,AJ90)</f>
        <v>0.75675000000000003</v>
      </c>
      <c r="AO90">
        <f>SUM(AH90,AJ90)/2*SQRT((AI90/AH90)^2+(AK90/AJ90)^2)</f>
        <v>6.4246646412968608E-2</v>
      </c>
      <c r="AP90">
        <v>0.6253333333333333</v>
      </c>
      <c r="AR90">
        <v>1.6165807537309534E-2</v>
      </c>
      <c r="BI90" s="1">
        <v>2</v>
      </c>
      <c r="BJ90">
        <v>0.72899999999999998</v>
      </c>
      <c r="BK90">
        <v>0.79200000000000004</v>
      </c>
      <c r="BL90">
        <v>0.71099999999999997</v>
      </c>
      <c r="BM90">
        <v>0.73799999999999999</v>
      </c>
      <c r="BN90">
        <v>0.70199999999999996</v>
      </c>
    </row>
    <row r="91" spans="1:66" x14ac:dyDescent="0.25">
      <c r="A91" s="6">
        <v>85</v>
      </c>
      <c r="B91" s="6">
        <v>2</v>
      </c>
      <c r="C91" s="1">
        <v>5</v>
      </c>
      <c r="D91" s="6">
        <v>0.8</v>
      </c>
      <c r="E91" s="1">
        <v>4</v>
      </c>
      <c r="F91" s="1">
        <v>2</v>
      </c>
      <c r="G91" s="4"/>
      <c r="H91" s="4"/>
      <c r="I91" s="4"/>
      <c r="J91" s="4"/>
      <c r="K91" s="4"/>
      <c r="Q91" t="e">
        <f t="shared" si="8"/>
        <v>#DIV/0!</v>
      </c>
      <c r="R91" t="e">
        <f t="shared" si="9"/>
        <v>#DIV/0!</v>
      </c>
      <c r="T91">
        <v>0</v>
      </c>
      <c r="U91">
        <v>0</v>
      </c>
      <c r="V91">
        <v>0</v>
      </c>
      <c r="W91">
        <v>0</v>
      </c>
      <c r="X91">
        <v>0</v>
      </c>
      <c r="Z91" s="4" t="s">
        <v>32</v>
      </c>
      <c r="AD91">
        <f t="shared" si="10"/>
        <v>0</v>
      </c>
      <c r="AE91">
        <f t="shared" si="11"/>
        <v>0</v>
      </c>
      <c r="AG91">
        <v>2</v>
      </c>
      <c r="AH91">
        <f>AVERAGE(G88:K91)</f>
        <v>0.60899999999999999</v>
      </c>
      <c r="AI91">
        <f>STDEV(G88:K91)</f>
        <v>6.5667996119005978E-2</v>
      </c>
      <c r="AJ91">
        <f>AVERAGE(T88:X91)</f>
        <v>8.2350000000000007E-2</v>
      </c>
      <c r="AK91">
        <f>STDEV(T88:X91)</f>
        <v>6.6539481750153021E-2</v>
      </c>
      <c r="AM91">
        <f>SUM(AH91,AJ91)</f>
        <v>0.69135000000000002</v>
      </c>
      <c r="AO91">
        <f t="shared" ref="AO91:AO100" si="12">SUM(AH91,AJ91)/2*SQRT((AI91/AH91)^2+(AK91/AJ91)^2)</f>
        <v>0.28178439662420474</v>
      </c>
      <c r="BI91" s="1">
        <v>2</v>
      </c>
    </row>
    <row r="92" spans="1:66" x14ac:dyDescent="0.25">
      <c r="A92" s="6">
        <v>85</v>
      </c>
      <c r="B92" s="6">
        <v>2</v>
      </c>
      <c r="C92" s="6">
        <v>5</v>
      </c>
      <c r="D92" s="6">
        <v>0.8</v>
      </c>
      <c r="E92" s="6">
        <v>1</v>
      </c>
      <c r="F92" s="6">
        <v>3</v>
      </c>
      <c r="G92">
        <v>0.51300000000000001</v>
      </c>
      <c r="H92">
        <v>0.55800000000000005</v>
      </c>
      <c r="I92">
        <v>0.58499999999999996</v>
      </c>
      <c r="J92">
        <v>0.58499999999999996</v>
      </c>
      <c r="K92">
        <v>0.57599999999999996</v>
      </c>
      <c r="Q92">
        <f t="shared" si="8"/>
        <v>0.56340000000000001</v>
      </c>
      <c r="R92">
        <f t="shared" si="9"/>
        <v>3.0253925365148874E-2</v>
      </c>
      <c r="T92">
        <v>0.24299999999999999</v>
      </c>
      <c r="U92">
        <v>0.23400000000000001</v>
      </c>
      <c r="V92">
        <v>0.16200000000000001</v>
      </c>
      <c r="W92">
        <v>0.18</v>
      </c>
      <c r="X92">
        <v>0.16200000000000001</v>
      </c>
      <c r="AD92">
        <f t="shared" si="10"/>
        <v>0.19619999999999999</v>
      </c>
      <c r="AE92">
        <f t="shared" si="11"/>
        <v>3.9436024140371957E-2</v>
      </c>
      <c r="AG92">
        <v>3</v>
      </c>
      <c r="AH92">
        <f>AVERAGE(G92:K95)</f>
        <v>0.6129</v>
      </c>
      <c r="AI92">
        <f>STDEV(G92:K95)</f>
        <v>5.107053945279999E-2</v>
      </c>
      <c r="AJ92">
        <f>AVERAGE(T92:X95)</f>
        <v>0.13005</v>
      </c>
      <c r="AK92">
        <f>STDEV(T91:X94)</f>
        <v>7.9242781507545684E-2</v>
      </c>
      <c r="AM92">
        <f>SUM(AH92,AJ92)</f>
        <v>0.74295</v>
      </c>
      <c r="AO92">
        <f t="shared" si="12"/>
        <v>0.2284558561419375</v>
      </c>
      <c r="AP92" s="15" t="s">
        <v>28</v>
      </c>
      <c r="AQ92" s="15"/>
      <c r="AR92" s="15"/>
      <c r="BI92" s="6">
        <v>3</v>
      </c>
      <c r="BJ92">
        <v>0.75600000000000001</v>
      </c>
      <c r="BK92">
        <v>0.79200000000000004</v>
      </c>
      <c r="BL92">
        <v>0.747</v>
      </c>
      <c r="BM92">
        <v>0.76500000000000001</v>
      </c>
      <c r="BN92">
        <v>0.73799999999999999</v>
      </c>
    </row>
    <row r="93" spans="1:66" x14ac:dyDescent="0.25">
      <c r="A93" s="6">
        <v>85</v>
      </c>
      <c r="B93" s="6">
        <v>2</v>
      </c>
      <c r="C93" s="6">
        <v>5</v>
      </c>
      <c r="D93" s="6">
        <v>0.8</v>
      </c>
      <c r="E93" s="6">
        <v>2</v>
      </c>
      <c r="F93" s="6">
        <v>3</v>
      </c>
      <c r="G93">
        <v>0.54900000000000004</v>
      </c>
      <c r="H93">
        <v>0.63</v>
      </c>
      <c r="I93">
        <v>0.61199999999999999</v>
      </c>
      <c r="J93">
        <v>0.63</v>
      </c>
      <c r="K93">
        <v>0.63</v>
      </c>
      <c r="Q93">
        <f t="shared" si="8"/>
        <v>0.61019999999999996</v>
      </c>
      <c r="R93">
        <f t="shared" si="9"/>
        <v>3.5088459641312249E-2</v>
      </c>
      <c r="T93">
        <v>0.14399999999999999</v>
      </c>
      <c r="U93">
        <v>0.16200000000000001</v>
      </c>
      <c r="V93">
        <v>0.11700000000000001</v>
      </c>
      <c r="W93">
        <v>0.14399999999999999</v>
      </c>
      <c r="X93">
        <v>0.11700000000000001</v>
      </c>
      <c r="AD93">
        <f t="shared" si="10"/>
        <v>0.13679999999999998</v>
      </c>
      <c r="AE93">
        <f t="shared" si="11"/>
        <v>1.951153504981095E-2</v>
      </c>
      <c r="AG93">
        <v>4</v>
      </c>
      <c r="AH93">
        <f>AVERAGE(G96:K99)</f>
        <v>0.67274999999999996</v>
      </c>
      <c r="AI93">
        <f>STDEV(G96:K99)</f>
        <v>6.1241433342915291E-2</v>
      </c>
      <c r="AJ93">
        <f>AVERAGE(T96:X99)</f>
        <v>0.1152</v>
      </c>
      <c r="AK93">
        <f>STDEV(T95:X98)</f>
        <v>6.0499043054632815E-2</v>
      </c>
      <c r="AM93">
        <f t="shared" ref="AM93:AM100" si="13">SUM(AH93,AJ93)</f>
        <v>0.78794999999999993</v>
      </c>
      <c r="AO93">
        <f t="shared" si="12"/>
        <v>0.20998731810461554</v>
      </c>
      <c r="BI93" s="6">
        <v>3</v>
      </c>
      <c r="BJ93">
        <v>0.69299999999999995</v>
      </c>
      <c r="BK93">
        <v>0.79200000000000004</v>
      </c>
      <c r="BL93">
        <v>0.72899999999999998</v>
      </c>
      <c r="BM93">
        <v>0.77400000000000002</v>
      </c>
      <c r="BN93">
        <v>0.747</v>
      </c>
    </row>
    <row r="94" spans="1:66" x14ac:dyDescent="0.25">
      <c r="A94" s="6">
        <v>85</v>
      </c>
      <c r="B94" s="6">
        <v>2</v>
      </c>
      <c r="C94" s="6">
        <v>5</v>
      </c>
      <c r="D94" s="6">
        <v>0.8</v>
      </c>
      <c r="E94" s="6">
        <v>3</v>
      </c>
      <c r="F94" s="6">
        <v>3</v>
      </c>
      <c r="G94" s="4">
        <v>0.56699999999999995</v>
      </c>
      <c r="H94" s="4">
        <v>0.58499999999999996</v>
      </c>
      <c r="I94" s="4">
        <v>0.66600000000000004</v>
      </c>
      <c r="J94" s="4">
        <v>0.61199999999999999</v>
      </c>
      <c r="K94" s="4">
        <v>0.73799999999999999</v>
      </c>
      <c r="Q94">
        <f t="shared" si="8"/>
        <v>0.63360000000000005</v>
      </c>
      <c r="R94">
        <f t="shared" si="9"/>
        <v>6.9305843909442458E-2</v>
      </c>
      <c r="T94">
        <v>5.3999999999999999E-2</v>
      </c>
      <c r="U94">
        <v>0.09</v>
      </c>
      <c r="V94">
        <v>5.3999999999999999E-2</v>
      </c>
      <c r="W94">
        <v>5.3999999999999999E-2</v>
      </c>
      <c r="X94">
        <v>5.3999999999999999E-2</v>
      </c>
      <c r="AD94">
        <f t="shared" si="10"/>
        <v>6.1199999999999997E-2</v>
      </c>
      <c r="AE94">
        <f t="shared" si="11"/>
        <v>1.6099689437998468E-2</v>
      </c>
      <c r="AG94">
        <v>5</v>
      </c>
      <c r="AH94">
        <f>AVERAGE(G100:K103)</f>
        <v>0.66915000000000002</v>
      </c>
      <c r="AI94">
        <f>STDEV(G100:K103)</f>
        <v>2.9674151431134384E-2</v>
      </c>
      <c r="AJ94">
        <f>AVERAGE(T100:X103)</f>
        <v>8.4149999999999975E-2</v>
      </c>
      <c r="AK94">
        <f>STDEV(T100:X103)</f>
        <v>3.3199992073556513E-2</v>
      </c>
      <c r="AM94">
        <f t="shared" si="13"/>
        <v>0.75329999999999997</v>
      </c>
      <c r="AO94">
        <f t="shared" si="12"/>
        <v>0.14953680270943262</v>
      </c>
      <c r="BI94" s="6">
        <v>3</v>
      </c>
      <c r="BJ94">
        <v>0.621</v>
      </c>
      <c r="BK94">
        <v>0.67500000000000004</v>
      </c>
      <c r="BL94">
        <v>0.72</v>
      </c>
      <c r="BM94">
        <v>0.66600000000000004</v>
      </c>
      <c r="BN94">
        <v>0.79200000000000004</v>
      </c>
    </row>
    <row r="95" spans="1:66" x14ac:dyDescent="0.25">
      <c r="A95" s="6">
        <v>85</v>
      </c>
      <c r="B95" s="6">
        <v>2</v>
      </c>
      <c r="C95" s="6">
        <v>5</v>
      </c>
      <c r="D95" s="6">
        <v>0.8</v>
      </c>
      <c r="E95" s="6">
        <v>4</v>
      </c>
      <c r="F95" s="6">
        <v>3</v>
      </c>
      <c r="G95" s="4">
        <v>0.64800000000000002</v>
      </c>
      <c r="H95" s="4">
        <v>0.61199999999999999</v>
      </c>
      <c r="I95" s="4">
        <v>0.63</v>
      </c>
      <c r="J95" s="4">
        <v>0.65700000000000003</v>
      </c>
      <c r="K95" s="4">
        <v>0.67500000000000004</v>
      </c>
      <c r="Q95">
        <f t="shared" si="8"/>
        <v>0.64440000000000008</v>
      </c>
      <c r="R95">
        <f t="shared" si="9"/>
        <v>2.4316660954991354E-2</v>
      </c>
      <c r="T95">
        <v>0.20699999999999999</v>
      </c>
      <c r="U95">
        <v>0.19800000000000001</v>
      </c>
      <c r="V95">
        <v>2.7E-2</v>
      </c>
      <c r="W95">
        <v>0.17100000000000001</v>
      </c>
      <c r="X95">
        <v>2.7E-2</v>
      </c>
      <c r="AD95">
        <f t="shared" si="10"/>
        <v>0.12600000000000003</v>
      </c>
      <c r="AE95">
        <f t="shared" si="11"/>
        <v>9.1340024085829918E-2</v>
      </c>
      <c r="AG95">
        <v>6</v>
      </c>
      <c r="AH95">
        <f>AVERAGE(G104:K107)</f>
        <v>0.69074999999999998</v>
      </c>
      <c r="AI95">
        <f>STDEV(G104:K107)</f>
        <v>6.7594670453255498E-2</v>
      </c>
      <c r="AJ95">
        <f>AVERAGE(T104:X107)</f>
        <v>8.5500000000000007E-2</v>
      </c>
      <c r="AK95">
        <f>STDEV(T104:X107)</f>
        <v>4.7578743595278569E-2</v>
      </c>
      <c r="AM95">
        <f t="shared" si="13"/>
        <v>0.77625</v>
      </c>
      <c r="AO95">
        <f t="shared" si="12"/>
        <v>0.21929650165607964</v>
      </c>
      <c r="BI95" s="6">
        <v>3</v>
      </c>
      <c r="BJ95">
        <v>0.85499999999999998</v>
      </c>
      <c r="BK95">
        <v>0.81</v>
      </c>
      <c r="BL95">
        <v>0.65700000000000003</v>
      </c>
      <c r="BM95">
        <v>0.82799999999999996</v>
      </c>
      <c r="BN95">
        <v>0.70199999999999996</v>
      </c>
    </row>
    <row r="96" spans="1:66" x14ac:dyDescent="0.25">
      <c r="A96" s="6">
        <v>85</v>
      </c>
      <c r="B96" s="6">
        <v>2</v>
      </c>
      <c r="C96" s="1">
        <v>5</v>
      </c>
      <c r="D96" s="6">
        <v>0.8</v>
      </c>
      <c r="E96" s="1">
        <v>1</v>
      </c>
      <c r="F96" s="1">
        <v>4</v>
      </c>
      <c r="G96">
        <v>0.56699999999999995</v>
      </c>
      <c r="H96">
        <v>0.63900000000000001</v>
      </c>
      <c r="I96">
        <v>0.63900000000000001</v>
      </c>
      <c r="J96">
        <v>0.64800000000000002</v>
      </c>
      <c r="K96">
        <v>0.68400000000000005</v>
      </c>
      <c r="Q96">
        <f t="shared" si="8"/>
        <v>0.63539999999999996</v>
      </c>
      <c r="R96">
        <f t="shared" si="9"/>
        <v>4.250058823122338E-2</v>
      </c>
      <c r="T96">
        <v>0.19800000000000001</v>
      </c>
      <c r="U96">
        <v>0.108</v>
      </c>
      <c r="V96">
        <v>0.126</v>
      </c>
      <c r="W96">
        <v>0.126</v>
      </c>
      <c r="X96">
        <v>9.9000000000000005E-2</v>
      </c>
      <c r="AD96">
        <f t="shared" si="10"/>
        <v>0.13140000000000002</v>
      </c>
      <c r="AE96">
        <f t="shared" si="11"/>
        <v>3.9023070099621811E-2</v>
      </c>
      <c r="AG96">
        <v>7</v>
      </c>
      <c r="AH96">
        <f>AVERAGE(G108:K111)</f>
        <v>0.68310000000000004</v>
      </c>
      <c r="AI96">
        <f>STDEV(G108:K111)</f>
        <v>3.7948580168987937E-2</v>
      </c>
      <c r="AJ96">
        <f>AVERAGE(T108:X111)</f>
        <v>5.6250000000000008E-2</v>
      </c>
      <c r="AK96">
        <f>STDEV(T108:X111)</f>
        <v>3.0607661579552591E-2</v>
      </c>
      <c r="AM96">
        <f t="shared" si="13"/>
        <v>0.73935000000000006</v>
      </c>
      <c r="AO96">
        <f t="shared" si="12"/>
        <v>0.20219918097808684</v>
      </c>
      <c r="BI96" s="1">
        <v>4</v>
      </c>
      <c r="BJ96">
        <v>0.76500000000000001</v>
      </c>
      <c r="BK96">
        <v>0.747</v>
      </c>
      <c r="BL96">
        <v>0.76500000000000001</v>
      </c>
      <c r="BM96">
        <v>0.77400000000000002</v>
      </c>
      <c r="BN96">
        <v>0.78300000000000003</v>
      </c>
    </row>
    <row r="97" spans="1:66" x14ac:dyDescent="0.25">
      <c r="A97" s="6">
        <v>85</v>
      </c>
      <c r="B97" s="6">
        <v>2</v>
      </c>
      <c r="C97" s="1">
        <v>5</v>
      </c>
      <c r="D97" s="6">
        <v>0.8</v>
      </c>
      <c r="E97" s="1">
        <v>2</v>
      </c>
      <c r="F97" s="1">
        <v>4</v>
      </c>
      <c r="G97">
        <v>0.65700000000000003</v>
      </c>
      <c r="H97">
        <v>0.71099999999999997</v>
      </c>
      <c r="I97">
        <v>0.67500000000000004</v>
      </c>
      <c r="J97">
        <v>0.67500000000000004</v>
      </c>
      <c r="K97">
        <v>0.64800000000000002</v>
      </c>
      <c r="Q97">
        <f t="shared" si="8"/>
        <v>0.67320000000000002</v>
      </c>
      <c r="R97">
        <f t="shared" si="9"/>
        <v>2.4149534156997707E-2</v>
      </c>
      <c r="T97">
        <v>0.16200000000000001</v>
      </c>
      <c r="U97">
        <v>0.11700000000000001</v>
      </c>
      <c r="V97">
        <v>4.4999999999999998E-2</v>
      </c>
      <c r="W97">
        <v>0.09</v>
      </c>
      <c r="X97">
        <v>6.3E-2</v>
      </c>
      <c r="AD97">
        <f t="shared" si="10"/>
        <v>9.5400000000000013E-2</v>
      </c>
      <c r="AE97">
        <f t="shared" si="11"/>
        <v>4.6155173057849108E-2</v>
      </c>
      <c r="AG97">
        <v>8</v>
      </c>
      <c r="AH97">
        <f>AVERAGE(G112:K115)</f>
        <v>0.67590000000000006</v>
      </c>
      <c r="AI97">
        <f>STDEV(G112:K115)</f>
        <v>6.8660032041938338E-2</v>
      </c>
      <c r="AJ97">
        <f>AVERAGE(T112:X115)</f>
        <v>7.7850000000000003E-2</v>
      </c>
      <c r="AK97">
        <f>STDEV(T112:X115)</f>
        <v>3.8547680659289013E-2</v>
      </c>
      <c r="AM97">
        <f t="shared" si="13"/>
        <v>0.75375000000000003</v>
      </c>
      <c r="AO97">
        <f t="shared" si="12"/>
        <v>0.19049749738430877</v>
      </c>
      <c r="BI97" s="1">
        <v>4</v>
      </c>
      <c r="BJ97">
        <v>0.81899999999999995</v>
      </c>
      <c r="BK97">
        <v>0.82799999999999996</v>
      </c>
      <c r="BL97">
        <v>0.72</v>
      </c>
      <c r="BM97">
        <v>0.76500000000000001</v>
      </c>
      <c r="BN97">
        <v>0.71099999999999997</v>
      </c>
    </row>
    <row r="98" spans="1:66" x14ac:dyDescent="0.25">
      <c r="A98" s="6">
        <v>85</v>
      </c>
      <c r="B98" s="6">
        <v>2</v>
      </c>
      <c r="C98" s="1">
        <v>5</v>
      </c>
      <c r="D98" s="6">
        <v>0.8</v>
      </c>
      <c r="E98" s="1">
        <v>3</v>
      </c>
      <c r="F98" s="1">
        <v>4</v>
      </c>
      <c r="G98">
        <v>0.65700000000000003</v>
      </c>
      <c r="H98">
        <v>0.621</v>
      </c>
      <c r="I98">
        <v>0.73799999999999999</v>
      </c>
      <c r="J98">
        <v>0.72</v>
      </c>
      <c r="K98">
        <v>0.79200000000000004</v>
      </c>
      <c r="Q98">
        <f t="shared" si="8"/>
        <v>0.70559999999999989</v>
      </c>
      <c r="R98">
        <f t="shared" si="9"/>
        <v>6.7529993336294655E-2</v>
      </c>
      <c r="T98">
        <v>0.18</v>
      </c>
      <c r="U98">
        <v>0.09</v>
      </c>
      <c r="V98">
        <v>0.18</v>
      </c>
      <c r="W98">
        <v>4.4999999999999998E-2</v>
      </c>
      <c r="X98">
        <v>5.3999999999999999E-2</v>
      </c>
      <c r="AD98">
        <f t="shared" si="10"/>
        <v>0.10980000000000001</v>
      </c>
      <c r="AE98">
        <f t="shared" si="11"/>
        <v>6.6258584349501437E-2</v>
      </c>
      <c r="AG98">
        <v>9</v>
      </c>
      <c r="AH98">
        <f>AVERAGE(G116:K119)</f>
        <v>0.71009999999999995</v>
      </c>
      <c r="AI98">
        <f>STDEV(G116:K119)</f>
        <v>3.7483891276962666E-2</v>
      </c>
      <c r="AJ98">
        <f>AVERAGE(T116:X119)</f>
        <v>5.9100000000000021E-2</v>
      </c>
      <c r="AK98">
        <f>STDEV(T116:X119)</f>
        <v>3.6640357387362932E-2</v>
      </c>
      <c r="AM98">
        <f t="shared" si="13"/>
        <v>0.76919999999999999</v>
      </c>
      <c r="AO98">
        <f t="shared" si="12"/>
        <v>0.23930403556088123</v>
      </c>
      <c r="BI98" s="1">
        <v>4</v>
      </c>
      <c r="BJ98">
        <v>0.83699999999999997</v>
      </c>
      <c r="BK98">
        <v>0.71099999999999997</v>
      </c>
      <c r="BL98">
        <v>0.91800000000000004</v>
      </c>
      <c r="BM98">
        <v>0.76500000000000001</v>
      </c>
      <c r="BN98">
        <v>0.84599999999999997</v>
      </c>
    </row>
    <row r="99" spans="1:66" x14ac:dyDescent="0.25">
      <c r="A99" s="6">
        <v>85</v>
      </c>
      <c r="B99" s="6">
        <v>2</v>
      </c>
      <c r="C99" s="1">
        <v>5</v>
      </c>
      <c r="D99" s="6">
        <v>0.8</v>
      </c>
      <c r="E99" s="1">
        <v>4</v>
      </c>
      <c r="F99" s="1">
        <v>4</v>
      </c>
      <c r="G99">
        <v>0.52200000000000002</v>
      </c>
      <c r="H99">
        <v>0.71099999999999997</v>
      </c>
      <c r="I99">
        <v>0.69299999999999995</v>
      </c>
      <c r="J99">
        <v>0.72</v>
      </c>
      <c r="K99">
        <v>0.73799999999999999</v>
      </c>
      <c r="Q99">
        <f t="shared" si="8"/>
        <v>0.67679999999999996</v>
      </c>
      <c r="R99">
        <f t="shared" si="9"/>
        <v>8.8043739130049106E-2</v>
      </c>
      <c r="T99">
        <v>0.17100000000000001</v>
      </c>
      <c r="U99">
        <v>0.20699999999999999</v>
      </c>
      <c r="V99">
        <v>0.126</v>
      </c>
      <c r="W99">
        <v>8.1000000000000003E-2</v>
      </c>
      <c r="X99">
        <v>3.5999999999999997E-2</v>
      </c>
      <c r="AD99">
        <f t="shared" si="10"/>
        <v>0.1242</v>
      </c>
      <c r="AE99">
        <f t="shared" si="11"/>
        <v>6.8364464453398596E-2</v>
      </c>
      <c r="AG99">
        <v>10</v>
      </c>
      <c r="AH99">
        <f>AVERAGE(G120:K123)</f>
        <v>0.69120000000000004</v>
      </c>
      <c r="AI99">
        <f>STDEV(G120:K123)</f>
        <v>4.2173326566494723E-2</v>
      </c>
      <c r="AJ99">
        <f>AVERAGE(T120:X123)</f>
        <v>8.2449999999999996E-2</v>
      </c>
      <c r="AK99">
        <f>STDEV(T120:X123)</f>
        <v>2.56483815022354E-2</v>
      </c>
      <c r="AM99">
        <f t="shared" si="13"/>
        <v>0.77365000000000006</v>
      </c>
      <c r="AO99">
        <f t="shared" si="12"/>
        <v>0.12262554618650791</v>
      </c>
      <c r="BI99" s="1">
        <v>4</v>
      </c>
      <c r="BJ99">
        <v>0.69299999999999995</v>
      </c>
      <c r="BK99">
        <v>0.91800000000000004</v>
      </c>
      <c r="BL99">
        <v>0.81899999999999995</v>
      </c>
      <c r="BM99">
        <v>0.80100000000000005</v>
      </c>
      <c r="BN99">
        <v>0.77400000000000002</v>
      </c>
    </row>
    <row r="100" spans="1:66" x14ac:dyDescent="0.25">
      <c r="A100" s="6">
        <v>85</v>
      </c>
      <c r="B100" s="6">
        <v>2</v>
      </c>
      <c r="C100" s="6">
        <v>5</v>
      </c>
      <c r="D100" s="6">
        <v>0.8</v>
      </c>
      <c r="E100" s="6">
        <v>1</v>
      </c>
      <c r="F100" s="6">
        <v>5</v>
      </c>
      <c r="G100">
        <v>0.67500000000000004</v>
      </c>
      <c r="H100">
        <v>0.65700000000000003</v>
      </c>
      <c r="I100">
        <v>0.69299999999999995</v>
      </c>
      <c r="J100">
        <v>0.68400000000000005</v>
      </c>
      <c r="K100">
        <v>0.68400000000000005</v>
      </c>
      <c r="Q100">
        <f t="shared" si="8"/>
        <v>0.67860000000000009</v>
      </c>
      <c r="R100">
        <f t="shared" si="9"/>
        <v>1.3649175799292774E-2</v>
      </c>
      <c r="T100">
        <v>9.9000000000000005E-2</v>
      </c>
      <c r="U100">
        <v>8.1000000000000003E-2</v>
      </c>
      <c r="V100">
        <v>7.1999999999999995E-2</v>
      </c>
      <c r="W100">
        <v>8.1000000000000003E-2</v>
      </c>
      <c r="X100">
        <v>7.1999999999999995E-2</v>
      </c>
      <c r="AD100">
        <f t="shared" si="10"/>
        <v>8.1000000000000003E-2</v>
      </c>
      <c r="AE100">
        <f t="shared" si="11"/>
        <v>1.1022703842524226E-2</v>
      </c>
      <c r="AG100" t="s">
        <v>22</v>
      </c>
      <c r="AH100">
        <f>AVERAGE(G84:K123)</f>
        <v>0.65743076923076815</v>
      </c>
      <c r="AI100">
        <f>STDEV(G84:K123)</f>
        <v>6.9707703999124709E-2</v>
      </c>
      <c r="AJ100">
        <f>AVERAGE(T84:X123)</f>
        <v>9.8229999999999928E-2</v>
      </c>
      <c r="AK100">
        <f>STDEV(T84:X122)</f>
        <v>6.2414921421659428E-2</v>
      </c>
      <c r="AM100">
        <f t="shared" si="13"/>
        <v>0.75566076923076808</v>
      </c>
      <c r="AO100">
        <f t="shared" si="12"/>
        <v>0.24339145476977089</v>
      </c>
      <c r="BI100" s="6">
        <v>5</v>
      </c>
      <c r="BJ100">
        <v>0.77400000000000002</v>
      </c>
      <c r="BK100">
        <v>0.73799999999999999</v>
      </c>
      <c r="BL100">
        <v>0.76500000000000001</v>
      </c>
      <c r="BM100">
        <v>0.76500000000000001</v>
      </c>
      <c r="BN100">
        <v>0.75600000000000001</v>
      </c>
    </row>
    <row r="101" spans="1:66" x14ac:dyDescent="0.25">
      <c r="A101" s="6">
        <v>85</v>
      </c>
      <c r="B101" s="6">
        <v>2</v>
      </c>
      <c r="C101" s="6">
        <v>5</v>
      </c>
      <c r="D101" s="6">
        <v>0.8</v>
      </c>
      <c r="E101" s="6">
        <v>2</v>
      </c>
      <c r="F101" s="6">
        <v>5</v>
      </c>
      <c r="G101">
        <v>0.63</v>
      </c>
      <c r="H101">
        <v>0.68400000000000005</v>
      </c>
      <c r="I101">
        <v>0.66600000000000004</v>
      </c>
      <c r="J101">
        <v>0.68400000000000005</v>
      </c>
      <c r="K101">
        <v>0.67500000000000004</v>
      </c>
      <c r="Q101">
        <f t="shared" si="8"/>
        <v>0.66780000000000006</v>
      </c>
      <c r="R101">
        <f t="shared" si="9"/>
        <v>2.2409819276379736E-2</v>
      </c>
      <c r="T101">
        <v>9.9000000000000005E-2</v>
      </c>
      <c r="U101">
        <v>7.1999999999999995E-2</v>
      </c>
      <c r="V101">
        <v>7.1999999999999995E-2</v>
      </c>
      <c r="W101">
        <v>4.4999999999999998E-2</v>
      </c>
      <c r="X101">
        <v>8.1000000000000003E-2</v>
      </c>
      <c r="AD101">
        <f t="shared" si="10"/>
        <v>7.3800000000000004E-2</v>
      </c>
      <c r="AE101">
        <f t="shared" si="11"/>
        <v>1.9511535049810905E-2</v>
      </c>
      <c r="AM101" s="11" t="s">
        <v>51</v>
      </c>
      <c r="AN101" s="11"/>
      <c r="AO101" s="11"/>
      <c r="BI101" s="6">
        <v>5</v>
      </c>
      <c r="BJ101">
        <v>0.72899999999999998</v>
      </c>
      <c r="BK101">
        <v>0.75600000000000001</v>
      </c>
      <c r="BL101">
        <v>0.73799999999999999</v>
      </c>
      <c r="BM101">
        <v>0.72899999999999998</v>
      </c>
      <c r="BN101">
        <v>0.75600000000000001</v>
      </c>
    </row>
    <row r="102" spans="1:66" x14ac:dyDescent="0.25">
      <c r="A102" s="6">
        <v>85</v>
      </c>
      <c r="B102" s="6">
        <v>2</v>
      </c>
      <c r="C102" s="6">
        <v>5</v>
      </c>
      <c r="D102" s="6">
        <v>0.8</v>
      </c>
      <c r="E102" s="6">
        <v>3</v>
      </c>
      <c r="F102" s="6">
        <v>5</v>
      </c>
      <c r="G102">
        <v>0.63900000000000001</v>
      </c>
      <c r="H102">
        <v>0.64800000000000002</v>
      </c>
      <c r="I102">
        <v>0.68400000000000005</v>
      </c>
      <c r="J102">
        <v>0.64800000000000002</v>
      </c>
      <c r="K102">
        <v>0.64800000000000002</v>
      </c>
      <c r="Q102">
        <f t="shared" si="8"/>
        <v>0.65340000000000009</v>
      </c>
      <c r="R102">
        <f t="shared" si="9"/>
        <v>1.7544229820656152E-2</v>
      </c>
      <c r="T102">
        <v>0.126</v>
      </c>
      <c r="U102">
        <v>0.14399999999999999</v>
      </c>
      <c r="V102">
        <v>4.4999999999999998E-2</v>
      </c>
      <c r="W102">
        <v>6.3E-2</v>
      </c>
      <c r="X102">
        <v>0.09</v>
      </c>
      <c r="AD102">
        <f t="shared" si="10"/>
        <v>9.3599999999999989E-2</v>
      </c>
      <c r="AE102">
        <f t="shared" si="11"/>
        <v>4.1536730733171608E-2</v>
      </c>
      <c r="BI102" s="6">
        <v>5</v>
      </c>
      <c r="BJ102">
        <v>0.76500000000000001</v>
      </c>
      <c r="BK102">
        <v>0.79200000000000004</v>
      </c>
      <c r="BL102">
        <v>0.72899999999999998</v>
      </c>
      <c r="BM102">
        <v>0.71099999999999997</v>
      </c>
      <c r="BN102">
        <v>0.73799999999999999</v>
      </c>
    </row>
    <row r="103" spans="1:66" x14ac:dyDescent="0.25">
      <c r="A103" s="6">
        <v>85</v>
      </c>
      <c r="B103" s="6">
        <v>2</v>
      </c>
      <c r="C103" s="6">
        <v>5</v>
      </c>
      <c r="D103" s="6">
        <v>0.8</v>
      </c>
      <c r="E103" s="6">
        <v>4</v>
      </c>
      <c r="F103" s="6">
        <v>5</v>
      </c>
      <c r="G103">
        <v>0.747</v>
      </c>
      <c r="H103">
        <v>0.60299999999999998</v>
      </c>
      <c r="I103">
        <v>0.67500000000000004</v>
      </c>
      <c r="J103">
        <v>0.66600000000000004</v>
      </c>
      <c r="K103">
        <v>0.69299999999999995</v>
      </c>
      <c r="Q103">
        <f t="shared" si="8"/>
        <v>0.67680000000000007</v>
      </c>
      <c r="R103">
        <f t="shared" si="9"/>
        <v>5.1857497047196562E-2</v>
      </c>
      <c r="T103">
        <v>3.5999999999999997E-2</v>
      </c>
      <c r="U103">
        <v>0.16200000000000001</v>
      </c>
      <c r="V103">
        <v>8.1000000000000003E-2</v>
      </c>
      <c r="W103">
        <v>0.11700000000000001</v>
      </c>
      <c r="X103">
        <v>4.4999999999999998E-2</v>
      </c>
      <c r="AD103">
        <f t="shared" si="10"/>
        <v>8.8200000000000001E-2</v>
      </c>
      <c r="AE103">
        <f t="shared" si="11"/>
        <v>5.2246530985319957E-2</v>
      </c>
      <c r="BI103" s="6">
        <v>5</v>
      </c>
      <c r="BJ103">
        <v>0.78300000000000003</v>
      </c>
      <c r="BK103">
        <v>0.76500000000000001</v>
      </c>
      <c r="BL103">
        <v>0.75600000000000001</v>
      </c>
      <c r="BM103">
        <v>0.78300000000000003</v>
      </c>
      <c r="BN103">
        <v>0.73799999999999999</v>
      </c>
    </row>
    <row r="104" spans="1:66" x14ac:dyDescent="0.25">
      <c r="A104" s="6">
        <v>85</v>
      </c>
      <c r="B104" s="6">
        <v>2</v>
      </c>
      <c r="C104" s="1">
        <v>5</v>
      </c>
      <c r="D104" s="6">
        <v>0.8</v>
      </c>
      <c r="E104" s="1">
        <v>1</v>
      </c>
      <c r="F104" s="1">
        <v>6</v>
      </c>
      <c r="G104">
        <v>0.58499999999999996</v>
      </c>
      <c r="H104">
        <v>0.69299999999999995</v>
      </c>
      <c r="I104">
        <v>0.67500000000000004</v>
      </c>
      <c r="J104">
        <v>0.66600000000000004</v>
      </c>
      <c r="K104">
        <v>0.68400000000000005</v>
      </c>
      <c r="Q104">
        <f t="shared" si="8"/>
        <v>0.66060000000000008</v>
      </c>
      <c r="R104">
        <f t="shared" si="9"/>
        <v>4.3443066190129831E-2</v>
      </c>
      <c r="T104">
        <v>0.17100000000000001</v>
      </c>
      <c r="U104">
        <v>5.3999999999999999E-2</v>
      </c>
      <c r="V104">
        <v>0.108</v>
      </c>
      <c r="W104">
        <v>0.11700000000000001</v>
      </c>
      <c r="X104">
        <v>7.1999999999999995E-2</v>
      </c>
      <c r="AD104">
        <f t="shared" si="10"/>
        <v>0.10440000000000001</v>
      </c>
      <c r="AE104">
        <f t="shared" si="11"/>
        <v>4.5269194823853456E-2</v>
      </c>
      <c r="BD104" s="42" t="s">
        <v>19</v>
      </c>
      <c r="BE104" s="42" t="s">
        <v>24</v>
      </c>
      <c r="BF104" s="42" t="s">
        <v>21</v>
      </c>
      <c r="BI104" s="1">
        <v>6</v>
      </c>
      <c r="BJ104">
        <v>0.75600000000000001</v>
      </c>
      <c r="BK104">
        <v>0.747</v>
      </c>
      <c r="BL104">
        <v>0.78300000000000003</v>
      </c>
      <c r="BM104">
        <v>0.78300000000000003</v>
      </c>
      <c r="BN104">
        <v>0.75600000000000001</v>
      </c>
    </row>
    <row r="105" spans="1:66" x14ac:dyDescent="0.25">
      <c r="A105" s="6">
        <v>85</v>
      </c>
      <c r="B105" s="6">
        <v>2</v>
      </c>
      <c r="C105" s="1">
        <v>5</v>
      </c>
      <c r="D105" s="6">
        <v>0.8</v>
      </c>
      <c r="E105" s="1">
        <v>2</v>
      </c>
      <c r="F105" s="1">
        <v>6</v>
      </c>
      <c r="G105">
        <v>0.51300000000000001</v>
      </c>
      <c r="H105">
        <v>0.71099999999999997</v>
      </c>
      <c r="I105">
        <v>0.747</v>
      </c>
      <c r="J105">
        <v>0.71099999999999997</v>
      </c>
      <c r="K105">
        <v>0.72899999999999998</v>
      </c>
      <c r="Q105">
        <f t="shared" si="8"/>
        <v>0.68220000000000003</v>
      </c>
      <c r="R105">
        <f t="shared" si="9"/>
        <v>9.5755939763546724E-2</v>
      </c>
      <c r="T105">
        <v>0.18</v>
      </c>
      <c r="U105">
        <v>0.09</v>
      </c>
      <c r="V105">
        <v>5.3999999999999999E-2</v>
      </c>
      <c r="W105">
        <v>2.7E-2</v>
      </c>
      <c r="X105">
        <v>5.3999999999999999E-2</v>
      </c>
      <c r="AD105">
        <f t="shared" si="10"/>
        <v>8.1000000000000003E-2</v>
      </c>
      <c r="AE105">
        <f t="shared" si="11"/>
        <v>5.9699246226397176E-2</v>
      </c>
      <c r="AH105" s="5" t="s">
        <v>20</v>
      </c>
      <c r="AI105" s="5" t="s">
        <v>21</v>
      </c>
      <c r="AJ105" s="5" t="s">
        <v>23</v>
      </c>
      <c r="AK105" s="5" t="s">
        <v>21</v>
      </c>
      <c r="AL105" s="5"/>
      <c r="AM105" s="5" t="s">
        <v>27</v>
      </c>
      <c r="AN105" s="5"/>
      <c r="AO105" s="5" t="s">
        <v>28</v>
      </c>
      <c r="AP105" s="5"/>
      <c r="BD105" s="42">
        <v>1</v>
      </c>
      <c r="BE105" s="42">
        <f>AVERAGE(BJ84:BN87)</f>
        <v>0.75674999999999992</v>
      </c>
      <c r="BF105" s="42">
        <f>STDEV(BJ84:BN87)</f>
        <v>4.7172555580549162E-2</v>
      </c>
      <c r="BI105" s="1">
        <v>6</v>
      </c>
      <c r="BJ105">
        <v>0.69299999999999995</v>
      </c>
      <c r="BK105">
        <v>0.80100000000000005</v>
      </c>
      <c r="BL105">
        <v>0.80100000000000005</v>
      </c>
      <c r="BM105">
        <v>0.73799999999999999</v>
      </c>
      <c r="BN105">
        <v>0.78300000000000003</v>
      </c>
    </row>
    <row r="106" spans="1:66" x14ac:dyDescent="0.25">
      <c r="A106" s="6">
        <v>85</v>
      </c>
      <c r="B106" s="6">
        <v>2</v>
      </c>
      <c r="C106" s="1">
        <v>5</v>
      </c>
      <c r="D106" s="6">
        <v>0.8</v>
      </c>
      <c r="E106" s="1">
        <v>3</v>
      </c>
      <c r="F106" s="1">
        <v>6</v>
      </c>
      <c r="G106">
        <v>0.63900000000000001</v>
      </c>
      <c r="H106">
        <v>0.72899999999999998</v>
      </c>
      <c r="I106">
        <v>0.73799999999999999</v>
      </c>
      <c r="J106">
        <v>0.75600000000000001</v>
      </c>
      <c r="K106">
        <v>0.71099999999999997</v>
      </c>
      <c r="Q106">
        <f t="shared" si="8"/>
        <v>0.71460000000000001</v>
      </c>
      <c r="R106">
        <f t="shared" si="9"/>
        <v>4.5269194823853443E-2</v>
      </c>
      <c r="T106">
        <v>0.189</v>
      </c>
      <c r="U106">
        <v>8.1000000000000003E-2</v>
      </c>
      <c r="V106">
        <v>6.3E-2</v>
      </c>
      <c r="W106">
        <v>0.108</v>
      </c>
      <c r="X106">
        <v>7.1999999999999995E-2</v>
      </c>
      <c r="AD106">
        <f t="shared" si="10"/>
        <v>0.1026</v>
      </c>
      <c r="AE106">
        <f t="shared" si="11"/>
        <v>5.1149780058178176E-2</v>
      </c>
      <c r="AH106" s="5">
        <f>AH100</f>
        <v>0.65743076923076815</v>
      </c>
      <c r="AI106" s="5">
        <f>AI100</f>
        <v>6.9707703999124709E-2</v>
      </c>
      <c r="AJ106" s="5">
        <f>AJ100</f>
        <v>9.8229999999999928E-2</v>
      </c>
      <c r="AK106" s="5">
        <f>AK100</f>
        <v>6.2414921421659428E-2</v>
      </c>
      <c r="AL106" s="5"/>
      <c r="AM106" s="5" t="s">
        <v>29</v>
      </c>
      <c r="AN106" s="5"/>
      <c r="AO106" s="5" t="s">
        <v>30</v>
      </c>
      <c r="AP106" s="5"/>
      <c r="BD106" s="42">
        <v>2</v>
      </c>
      <c r="BE106" s="42">
        <f>AVERAGE(BJ88:BN91)</f>
        <v>0.71879999999999999</v>
      </c>
      <c r="BF106" s="42">
        <f>STDEV(BJ88:BN91)</f>
        <v>3.724283248396356E-2</v>
      </c>
      <c r="BI106" s="1">
        <v>6</v>
      </c>
      <c r="BJ106">
        <v>0.82799999999999996</v>
      </c>
      <c r="BK106">
        <v>0.81</v>
      </c>
      <c r="BL106">
        <v>0.80100000000000005</v>
      </c>
      <c r="BM106">
        <v>0.86399999999999999</v>
      </c>
      <c r="BN106">
        <v>0.78300000000000003</v>
      </c>
    </row>
    <row r="107" spans="1:66" x14ac:dyDescent="0.25">
      <c r="A107" s="6">
        <v>85</v>
      </c>
      <c r="B107" s="6">
        <v>2</v>
      </c>
      <c r="C107" s="1">
        <v>5</v>
      </c>
      <c r="D107" s="6">
        <v>0.8</v>
      </c>
      <c r="E107" s="1">
        <v>4</v>
      </c>
      <c r="F107" s="1">
        <v>6</v>
      </c>
      <c r="G107">
        <v>0.58499999999999996</v>
      </c>
      <c r="H107">
        <v>0.80100000000000005</v>
      </c>
      <c r="I107">
        <v>0.747</v>
      </c>
      <c r="J107">
        <v>0.69299999999999995</v>
      </c>
      <c r="K107">
        <v>0.70199999999999996</v>
      </c>
      <c r="Q107">
        <f t="shared" si="8"/>
        <v>0.7056</v>
      </c>
      <c r="R107">
        <f t="shared" si="9"/>
        <v>7.9892427676219166E-2</v>
      </c>
      <c r="T107">
        <v>3.5999999999999997E-2</v>
      </c>
      <c r="U107">
        <v>7.1999999999999995E-2</v>
      </c>
      <c r="V107">
        <v>8.1000000000000003E-2</v>
      </c>
      <c r="W107">
        <v>4.4999999999999998E-2</v>
      </c>
      <c r="X107">
        <v>3.5999999999999997E-2</v>
      </c>
      <c r="AD107">
        <f t="shared" si="10"/>
        <v>5.3999999999999992E-2</v>
      </c>
      <c r="AE107">
        <f t="shared" si="11"/>
        <v>2.1106870919205448E-2</v>
      </c>
      <c r="BD107" s="42">
        <v>3</v>
      </c>
      <c r="BE107" s="42">
        <f>AVERAGE(BJ92:BN95)</f>
        <v>0.74295000000000011</v>
      </c>
      <c r="BF107" s="42">
        <f>STDEV(BJ92:BN95)</f>
        <v>6.107413527836477E-2</v>
      </c>
      <c r="BI107" s="1">
        <v>6</v>
      </c>
      <c r="BJ107">
        <v>0.621</v>
      </c>
      <c r="BK107">
        <v>0.873</v>
      </c>
      <c r="BL107">
        <v>0.82799999999999996</v>
      </c>
      <c r="BM107">
        <v>0.73799999999999999</v>
      </c>
      <c r="BN107">
        <v>0.73799999999999999</v>
      </c>
    </row>
    <row r="108" spans="1:66" x14ac:dyDescent="0.25">
      <c r="A108" s="6">
        <v>85</v>
      </c>
      <c r="B108" s="6">
        <v>2</v>
      </c>
      <c r="C108" s="6">
        <v>5</v>
      </c>
      <c r="D108" s="6">
        <v>0.8</v>
      </c>
      <c r="E108" s="6">
        <v>1</v>
      </c>
      <c r="F108" s="6">
        <v>7</v>
      </c>
      <c r="G108">
        <v>0.64800000000000002</v>
      </c>
      <c r="H108">
        <v>0.65700000000000003</v>
      </c>
      <c r="I108">
        <v>0.64800000000000002</v>
      </c>
      <c r="J108">
        <v>0.68400000000000005</v>
      </c>
      <c r="K108">
        <v>0.63900000000000001</v>
      </c>
      <c r="Q108">
        <f t="shared" si="8"/>
        <v>0.65520000000000012</v>
      </c>
      <c r="R108">
        <f t="shared" si="9"/>
        <v>1.7311845655504227E-2</v>
      </c>
      <c r="T108">
        <v>8.1000000000000003E-2</v>
      </c>
      <c r="U108">
        <v>0.126</v>
      </c>
      <c r="V108">
        <v>0.09</v>
      </c>
      <c r="W108">
        <v>0.11700000000000001</v>
      </c>
      <c r="X108">
        <v>4.4999999999999998E-2</v>
      </c>
      <c r="AD108">
        <f t="shared" si="10"/>
        <v>9.1800000000000007E-2</v>
      </c>
      <c r="AE108">
        <f t="shared" si="11"/>
        <v>3.2073353426169834E-2</v>
      </c>
      <c r="BD108" s="42">
        <v>4</v>
      </c>
      <c r="BE108" s="42">
        <f>AVERAGE(BJ96:BN99)</f>
        <v>0.78795000000000004</v>
      </c>
      <c r="BF108" s="42">
        <f>STDEV(BJ96:BN99)</f>
        <v>6.1974931264690877E-2</v>
      </c>
      <c r="BI108" s="6">
        <v>7</v>
      </c>
      <c r="BJ108">
        <v>0.72899999999999998</v>
      </c>
      <c r="BK108">
        <v>0.78300000000000003</v>
      </c>
      <c r="BL108">
        <v>0.73799999999999999</v>
      </c>
      <c r="BM108">
        <v>0.80100000000000005</v>
      </c>
      <c r="BN108">
        <v>0.68400000000000005</v>
      </c>
    </row>
    <row r="109" spans="1:66" x14ac:dyDescent="0.25">
      <c r="A109" s="6">
        <v>85</v>
      </c>
      <c r="B109" s="6">
        <v>2</v>
      </c>
      <c r="C109" s="6">
        <v>5</v>
      </c>
      <c r="D109" s="6">
        <v>0.8</v>
      </c>
      <c r="E109" s="6">
        <v>2</v>
      </c>
      <c r="F109" s="6">
        <v>7</v>
      </c>
      <c r="G109">
        <v>0.67500000000000004</v>
      </c>
      <c r="H109">
        <v>0.66600000000000004</v>
      </c>
      <c r="I109">
        <v>0.67500000000000004</v>
      </c>
      <c r="J109">
        <v>0.69299999999999995</v>
      </c>
      <c r="K109">
        <v>0.68400000000000005</v>
      </c>
      <c r="Q109">
        <f t="shared" si="8"/>
        <v>0.67860000000000009</v>
      </c>
      <c r="R109">
        <f t="shared" si="9"/>
        <v>1.0261578825892213E-2</v>
      </c>
      <c r="T109">
        <v>3.5999999999999997E-2</v>
      </c>
      <c r="U109">
        <v>6.3E-2</v>
      </c>
      <c r="V109">
        <v>4.4999999999999998E-2</v>
      </c>
      <c r="W109">
        <v>6.3E-2</v>
      </c>
      <c r="X109">
        <v>3.5999999999999997E-2</v>
      </c>
      <c r="AD109">
        <f t="shared" si="10"/>
        <v>4.8600000000000004E-2</v>
      </c>
      <c r="AE109">
        <f t="shared" si="11"/>
        <v>1.3649175799292788E-2</v>
      </c>
      <c r="BD109" s="42">
        <v>5</v>
      </c>
      <c r="BE109" s="42">
        <f>AVERAGE(BJ100:BN103)</f>
        <v>0.75329999999999997</v>
      </c>
      <c r="BF109" s="42">
        <f>STDEV(BJ100:BN103)</f>
        <v>2.1477282980175288E-2</v>
      </c>
      <c r="BI109" s="6">
        <v>7</v>
      </c>
      <c r="BJ109">
        <v>0.71099999999999997</v>
      </c>
      <c r="BK109">
        <v>0.72899999999999998</v>
      </c>
      <c r="BL109">
        <v>0.72</v>
      </c>
      <c r="BM109">
        <v>0.75600000000000001</v>
      </c>
      <c r="BN109">
        <v>0.72</v>
      </c>
    </row>
    <row r="110" spans="1:66" x14ac:dyDescent="0.25">
      <c r="A110" s="6">
        <v>85</v>
      </c>
      <c r="B110" s="6">
        <v>2</v>
      </c>
      <c r="C110" s="6">
        <v>5</v>
      </c>
      <c r="D110" s="6">
        <v>0.8</v>
      </c>
      <c r="E110" s="6">
        <v>3</v>
      </c>
      <c r="F110" s="6">
        <v>7</v>
      </c>
      <c r="G110">
        <v>0.64800000000000002</v>
      </c>
      <c r="H110">
        <v>0.66600000000000004</v>
      </c>
      <c r="I110">
        <v>0.75600000000000001</v>
      </c>
      <c r="J110">
        <v>0.66600000000000004</v>
      </c>
      <c r="K110">
        <v>0.67500000000000004</v>
      </c>
      <c r="Q110">
        <f t="shared" si="8"/>
        <v>0.68220000000000014</v>
      </c>
      <c r="R110">
        <f t="shared" si="9"/>
        <v>4.2405188361803077E-2</v>
      </c>
      <c r="T110">
        <v>7.1999999999999995E-2</v>
      </c>
      <c r="U110">
        <v>2.7E-2</v>
      </c>
      <c r="V110">
        <v>0</v>
      </c>
      <c r="W110">
        <v>7.1999999999999995E-2</v>
      </c>
      <c r="X110">
        <v>3.5999999999999997E-2</v>
      </c>
      <c r="AD110">
        <f t="shared" si="10"/>
        <v>4.1399999999999999E-2</v>
      </c>
      <c r="AE110">
        <f t="shared" si="11"/>
        <v>3.0916015267171804E-2</v>
      </c>
      <c r="BD110" s="42">
        <v>6</v>
      </c>
      <c r="BE110" s="42">
        <f>AVERAGE(BJ104:BN107)</f>
        <v>0.77625</v>
      </c>
      <c r="BF110" s="42">
        <f>STDEV(BJ104:BN107)</f>
        <v>5.7433600105274894E-2</v>
      </c>
      <c r="BI110" s="6">
        <v>7</v>
      </c>
      <c r="BJ110">
        <v>0.72</v>
      </c>
      <c r="BK110">
        <v>0.69299999999999995</v>
      </c>
      <c r="BL110">
        <v>0.75600000000000001</v>
      </c>
      <c r="BM110">
        <v>0.73799999999999999</v>
      </c>
      <c r="BN110">
        <v>0.71099999999999997</v>
      </c>
    </row>
    <row r="111" spans="1:66" x14ac:dyDescent="0.25">
      <c r="A111" s="6">
        <v>85</v>
      </c>
      <c r="B111" s="6">
        <v>2</v>
      </c>
      <c r="C111" s="6">
        <v>5</v>
      </c>
      <c r="D111" s="6">
        <v>0.8</v>
      </c>
      <c r="E111" s="6">
        <v>4</v>
      </c>
      <c r="F111" s="6">
        <v>7</v>
      </c>
      <c r="G111">
        <v>0.63900000000000001</v>
      </c>
      <c r="H111">
        <v>0.71099999999999997</v>
      </c>
      <c r="I111">
        <v>0.72899999999999998</v>
      </c>
      <c r="J111">
        <v>0.73799999999999999</v>
      </c>
      <c r="K111">
        <v>0.76500000000000001</v>
      </c>
      <c r="Q111">
        <f t="shared" si="8"/>
        <v>0.71640000000000004</v>
      </c>
      <c r="R111">
        <f t="shared" si="9"/>
        <v>4.745313477527064E-2</v>
      </c>
      <c r="T111">
        <v>6.3E-2</v>
      </c>
      <c r="U111">
        <v>3.5999999999999997E-2</v>
      </c>
      <c r="V111">
        <v>3.5999999999999997E-2</v>
      </c>
      <c r="W111">
        <v>4.4999999999999998E-2</v>
      </c>
      <c r="X111">
        <v>3.5999999999999997E-2</v>
      </c>
      <c r="AD111">
        <f t="shared" si="10"/>
        <v>4.3200000000000002E-2</v>
      </c>
      <c r="AE111">
        <f t="shared" si="11"/>
        <v>1.1734564329364774E-2</v>
      </c>
      <c r="BD111" s="42">
        <v>7</v>
      </c>
      <c r="BE111" s="42">
        <f>AVERAGE(BJ108:BN111)</f>
        <v>0.73935000000000006</v>
      </c>
      <c r="BF111" s="42">
        <f>STDEV(BJ108:BN111)</f>
        <v>3.4211840055746803E-2</v>
      </c>
      <c r="BI111" s="6">
        <v>7</v>
      </c>
      <c r="BJ111">
        <v>0.70199999999999996</v>
      </c>
      <c r="BK111">
        <v>0.747</v>
      </c>
      <c r="BL111">
        <v>0.76500000000000001</v>
      </c>
      <c r="BM111">
        <v>0.78300000000000003</v>
      </c>
      <c r="BN111">
        <v>0.80100000000000005</v>
      </c>
    </row>
    <row r="112" spans="1:66" x14ac:dyDescent="0.25">
      <c r="A112" s="6">
        <v>85</v>
      </c>
      <c r="B112" s="6">
        <v>2</v>
      </c>
      <c r="C112" s="1">
        <v>5</v>
      </c>
      <c r="D112" s="6">
        <v>0.8</v>
      </c>
      <c r="E112" s="1">
        <v>1</v>
      </c>
      <c r="F112" s="1">
        <v>8</v>
      </c>
      <c r="G112">
        <v>0.56699999999999995</v>
      </c>
      <c r="H112">
        <v>0.68400000000000005</v>
      </c>
      <c r="I112">
        <v>0.66600000000000004</v>
      </c>
      <c r="J112">
        <v>0.63</v>
      </c>
      <c r="K112">
        <v>0.63</v>
      </c>
      <c r="Q112">
        <f t="shared" si="8"/>
        <v>0.63539999999999996</v>
      </c>
      <c r="R112">
        <f t="shared" si="9"/>
        <v>4.4819638552759486E-2</v>
      </c>
      <c r="T112">
        <v>0.13500000000000001</v>
      </c>
      <c r="U112">
        <v>5.3999999999999999E-2</v>
      </c>
      <c r="V112">
        <v>7.1999999999999995E-2</v>
      </c>
      <c r="W112">
        <v>8.1000000000000003E-2</v>
      </c>
      <c r="X112">
        <v>6.3E-2</v>
      </c>
      <c r="AD112">
        <f t="shared" si="10"/>
        <v>8.1000000000000003E-2</v>
      </c>
      <c r="AE112">
        <f t="shared" si="11"/>
        <v>3.1819805153394602E-2</v>
      </c>
      <c r="BD112" s="42">
        <v>8</v>
      </c>
      <c r="BE112" s="42">
        <f>AVERAGE(BJ112:BN115)</f>
        <v>0.75374999999999992</v>
      </c>
      <c r="BF112" s="42">
        <f>STDEV(BJ112:BN115)</f>
        <v>7.1695903868902774E-2</v>
      </c>
      <c r="BI112" s="1">
        <v>8</v>
      </c>
      <c r="BJ112">
        <v>0.70199999999999996</v>
      </c>
      <c r="BK112">
        <v>0.73799999999999999</v>
      </c>
      <c r="BL112">
        <v>0.73799999999999999</v>
      </c>
      <c r="BM112">
        <v>0.71099999999999997</v>
      </c>
      <c r="BN112">
        <v>0.69299999999999995</v>
      </c>
    </row>
    <row r="113" spans="1:66" x14ac:dyDescent="0.25">
      <c r="A113" s="6">
        <v>85</v>
      </c>
      <c r="B113" s="6">
        <v>2</v>
      </c>
      <c r="C113" s="1">
        <v>5</v>
      </c>
      <c r="D113" s="6">
        <v>0.8</v>
      </c>
      <c r="E113" s="1">
        <v>2</v>
      </c>
      <c r="F113" s="1">
        <v>8</v>
      </c>
      <c r="G113">
        <v>0.66600000000000004</v>
      </c>
      <c r="H113">
        <v>0.69299999999999995</v>
      </c>
      <c r="I113">
        <v>0.66600000000000004</v>
      </c>
      <c r="J113">
        <v>0.66600000000000004</v>
      </c>
      <c r="K113">
        <v>0.54</v>
      </c>
      <c r="Q113">
        <f t="shared" si="8"/>
        <v>0.6462</v>
      </c>
      <c r="R113">
        <f t="shared" si="9"/>
        <v>6.0507850730297782E-2</v>
      </c>
      <c r="T113">
        <v>0.189</v>
      </c>
      <c r="U113">
        <v>0.09</v>
      </c>
      <c r="V113">
        <v>4.4999999999999998E-2</v>
      </c>
      <c r="W113">
        <v>9.9000000000000005E-2</v>
      </c>
      <c r="X113">
        <v>5.3999999999999999E-2</v>
      </c>
      <c r="AD113">
        <f t="shared" si="10"/>
        <v>9.5400000000000013E-2</v>
      </c>
      <c r="AE113">
        <f t="shared" si="11"/>
        <v>5.7134052893173956E-2</v>
      </c>
      <c r="BD113" s="42">
        <v>9</v>
      </c>
      <c r="BE113" s="42">
        <f>AVERAGE(BJ116:BN119)</f>
        <v>0.76920000000000022</v>
      </c>
      <c r="BF113" s="42">
        <f>STDEV(BJ116:BN119)</f>
        <v>5.8004174078477459E-2</v>
      </c>
      <c r="BI113" s="1">
        <v>8</v>
      </c>
      <c r="BJ113">
        <v>0.85499999999999998</v>
      </c>
      <c r="BK113">
        <v>0.78300000000000003</v>
      </c>
      <c r="BL113">
        <v>0.71099999999999997</v>
      </c>
      <c r="BM113">
        <v>0.76500000000000001</v>
      </c>
      <c r="BN113">
        <v>0.59399999999999997</v>
      </c>
    </row>
    <row r="114" spans="1:66" x14ac:dyDescent="0.25">
      <c r="A114" s="6">
        <v>85</v>
      </c>
      <c r="B114" s="6">
        <v>2</v>
      </c>
      <c r="C114" s="1">
        <v>5</v>
      </c>
      <c r="D114" s="6">
        <v>0.8</v>
      </c>
      <c r="E114" s="1">
        <v>3</v>
      </c>
      <c r="F114" s="1">
        <v>8</v>
      </c>
      <c r="G114">
        <v>0.61199999999999999</v>
      </c>
      <c r="H114">
        <v>0.81</v>
      </c>
      <c r="I114">
        <v>0.66600000000000004</v>
      </c>
      <c r="J114">
        <v>0.747</v>
      </c>
      <c r="K114">
        <v>0.70199999999999996</v>
      </c>
      <c r="Q114">
        <f t="shared" si="8"/>
        <v>0.70740000000000003</v>
      </c>
      <c r="R114">
        <f t="shared" si="9"/>
        <v>7.5728462284665496E-2</v>
      </c>
      <c r="T114">
        <v>0.108</v>
      </c>
      <c r="U114">
        <v>7.1999999999999995E-2</v>
      </c>
      <c r="V114">
        <v>4.4999999999999998E-2</v>
      </c>
      <c r="W114">
        <v>7.1999999999999995E-2</v>
      </c>
      <c r="X114">
        <v>0.126</v>
      </c>
      <c r="AD114">
        <f t="shared" si="10"/>
        <v>8.4599999999999995E-2</v>
      </c>
      <c r="AE114">
        <f t="shared" si="11"/>
        <v>3.2199378875996984E-2</v>
      </c>
      <c r="BD114" s="42">
        <v>10</v>
      </c>
      <c r="BE114" s="42">
        <f>AVERAGE(BJ120:BN123)</f>
        <v>0.77364999999999995</v>
      </c>
      <c r="BF114" s="42">
        <f>STDEV(BJ120:BN123)</f>
        <v>3.9435857314191393E-2</v>
      </c>
      <c r="BI114" s="1">
        <v>8</v>
      </c>
      <c r="BJ114">
        <v>0.72</v>
      </c>
      <c r="BK114">
        <v>0.88200000000000001</v>
      </c>
      <c r="BL114">
        <v>0.71099999999999997</v>
      </c>
      <c r="BM114">
        <v>0.81899999999999995</v>
      </c>
      <c r="BN114">
        <v>0.82799999999999996</v>
      </c>
    </row>
    <row r="115" spans="1:66" x14ac:dyDescent="0.25">
      <c r="A115" s="6">
        <v>85</v>
      </c>
      <c r="B115" s="6">
        <v>2</v>
      </c>
      <c r="C115" s="1">
        <v>5</v>
      </c>
      <c r="D115" s="6">
        <v>0.8</v>
      </c>
      <c r="E115" s="1">
        <v>4</v>
      </c>
      <c r="F115" s="1">
        <v>8</v>
      </c>
      <c r="G115">
        <v>0.82799999999999996</v>
      </c>
      <c r="H115">
        <v>0.64800000000000002</v>
      </c>
      <c r="I115">
        <v>0.71099999999999997</v>
      </c>
      <c r="J115">
        <v>0.71099999999999997</v>
      </c>
      <c r="K115">
        <v>0.67500000000000004</v>
      </c>
      <c r="Q115">
        <f t="shared" si="8"/>
        <v>0.7145999999999999</v>
      </c>
      <c r="R115">
        <f t="shared" si="9"/>
        <v>6.8718993007755844E-2</v>
      </c>
      <c r="T115">
        <v>4.4999999999999998E-2</v>
      </c>
      <c r="U115">
        <v>3.5999999999999997E-2</v>
      </c>
      <c r="V115">
        <v>3.5999999999999997E-2</v>
      </c>
      <c r="W115">
        <v>8.1000000000000003E-2</v>
      </c>
      <c r="X115">
        <v>5.3999999999999999E-2</v>
      </c>
      <c r="AD115">
        <f t="shared" si="10"/>
        <v>5.04E-2</v>
      </c>
      <c r="AE115">
        <f t="shared" si="11"/>
        <v>1.8662797217994943E-2</v>
      </c>
      <c r="BD115" s="42" t="s">
        <v>22</v>
      </c>
      <c r="BE115" s="42">
        <f>AVERAGE(BJ84:BN123)</f>
        <v>0.75817948717948713</v>
      </c>
      <c r="BF115" s="42">
        <f>STDEV(BJ84:BN123)</f>
        <v>5.3618291902482199E-2</v>
      </c>
      <c r="BI115" s="1">
        <v>8</v>
      </c>
      <c r="BJ115">
        <v>0.873</v>
      </c>
      <c r="BK115">
        <v>0.68400000000000005</v>
      </c>
      <c r="BL115">
        <v>0.747</v>
      </c>
      <c r="BM115">
        <v>0.79200000000000004</v>
      </c>
      <c r="BN115">
        <v>0.72899999999999998</v>
      </c>
    </row>
    <row r="116" spans="1:66" x14ac:dyDescent="0.25">
      <c r="A116" s="6">
        <v>85</v>
      </c>
      <c r="B116" s="6">
        <v>2</v>
      </c>
      <c r="C116" s="6">
        <v>5</v>
      </c>
      <c r="D116" s="6">
        <v>0.8</v>
      </c>
      <c r="E116" s="6">
        <v>1</v>
      </c>
      <c r="F116" s="6">
        <v>9</v>
      </c>
      <c r="G116">
        <v>0.72</v>
      </c>
      <c r="H116">
        <v>0.70199999999999996</v>
      </c>
      <c r="I116">
        <v>0.70199999999999996</v>
      </c>
      <c r="J116">
        <v>0.69299999999999995</v>
      </c>
      <c r="K116">
        <v>0.68400000000000005</v>
      </c>
      <c r="Q116">
        <f t="shared" si="8"/>
        <v>0.70019999999999993</v>
      </c>
      <c r="R116">
        <f t="shared" si="9"/>
        <v>1.3349157276772173E-2</v>
      </c>
      <c r="T116">
        <v>0.09</v>
      </c>
      <c r="U116">
        <v>2.7E-2</v>
      </c>
      <c r="V116">
        <v>6.3E-2</v>
      </c>
      <c r="W116">
        <v>5.3999999999999999E-2</v>
      </c>
      <c r="X116">
        <v>6.3E-2</v>
      </c>
      <c r="AD116">
        <f t="shared" si="10"/>
        <v>5.9399999999999994E-2</v>
      </c>
      <c r="AE116">
        <f t="shared" si="11"/>
        <v>2.2589820716420038E-2</v>
      </c>
      <c r="BI116" s="6">
        <v>9</v>
      </c>
      <c r="BJ116">
        <v>0.81</v>
      </c>
      <c r="BK116">
        <v>0.72899999999999998</v>
      </c>
      <c r="BL116">
        <v>0.76500000000000001</v>
      </c>
      <c r="BM116">
        <v>0.747</v>
      </c>
      <c r="BN116">
        <v>0.747</v>
      </c>
    </row>
    <row r="117" spans="1:66" x14ac:dyDescent="0.25">
      <c r="A117" s="6">
        <v>85</v>
      </c>
      <c r="B117" s="6">
        <v>2</v>
      </c>
      <c r="C117" s="6">
        <v>5</v>
      </c>
      <c r="D117" s="6">
        <v>0.8</v>
      </c>
      <c r="E117" s="6">
        <v>2</v>
      </c>
      <c r="F117" s="6">
        <v>9</v>
      </c>
      <c r="G117">
        <v>0.69299999999999995</v>
      </c>
      <c r="H117">
        <v>0.64800000000000002</v>
      </c>
      <c r="I117">
        <v>0.76500000000000001</v>
      </c>
      <c r="J117">
        <v>0.68400000000000005</v>
      </c>
      <c r="K117">
        <v>0.76500000000000001</v>
      </c>
      <c r="Q117">
        <f t="shared" si="8"/>
        <v>0.71100000000000008</v>
      </c>
      <c r="R117">
        <f t="shared" si="9"/>
        <v>5.2091266062556013E-2</v>
      </c>
      <c r="T117">
        <v>3.5999999999999997E-2</v>
      </c>
      <c r="U117">
        <v>1.7999999999999999E-2</v>
      </c>
      <c r="V117">
        <v>2.7E-2</v>
      </c>
      <c r="W117">
        <v>2.7E-2</v>
      </c>
      <c r="X117">
        <v>5.3999999999999999E-2</v>
      </c>
      <c r="AD117">
        <f t="shared" si="10"/>
        <v>3.2399999999999998E-2</v>
      </c>
      <c r="AE117">
        <f t="shared" si="11"/>
        <v>1.3649175799292796E-2</v>
      </c>
      <c r="BI117" s="6">
        <v>9</v>
      </c>
      <c r="BJ117">
        <v>0.72899999999999998</v>
      </c>
      <c r="BK117">
        <v>0.66600000000000004</v>
      </c>
      <c r="BL117">
        <v>0.79200000000000004</v>
      </c>
      <c r="BM117">
        <v>0.71099999999999997</v>
      </c>
      <c r="BN117">
        <v>0.81899999999999995</v>
      </c>
    </row>
    <row r="118" spans="1:66" x14ac:dyDescent="0.25">
      <c r="A118" s="6">
        <v>85</v>
      </c>
      <c r="B118" s="6">
        <v>2</v>
      </c>
      <c r="C118" s="6">
        <v>5</v>
      </c>
      <c r="D118" s="6">
        <v>0.8</v>
      </c>
      <c r="E118" s="6">
        <v>3</v>
      </c>
      <c r="F118" s="6">
        <v>9</v>
      </c>
      <c r="G118">
        <v>0.76500000000000001</v>
      </c>
      <c r="H118">
        <v>0.67500000000000004</v>
      </c>
      <c r="I118">
        <v>0.71099999999999997</v>
      </c>
      <c r="J118">
        <v>0.71099999999999997</v>
      </c>
      <c r="K118">
        <v>0.72</v>
      </c>
      <c r="Q118">
        <f t="shared" si="8"/>
        <v>0.71639999999999993</v>
      </c>
      <c r="R118">
        <f t="shared" si="9"/>
        <v>3.2199378875996963E-2</v>
      </c>
      <c r="T118">
        <v>9.9000000000000005E-2</v>
      </c>
      <c r="U118">
        <v>3.5999999999999997E-2</v>
      </c>
      <c r="V118">
        <v>0.108</v>
      </c>
      <c r="W118">
        <v>6.3E-2</v>
      </c>
      <c r="X118">
        <v>0.17100000000000001</v>
      </c>
      <c r="AD118">
        <f t="shared" si="10"/>
        <v>9.5399999999999999E-2</v>
      </c>
      <c r="AE118">
        <f t="shared" si="11"/>
        <v>5.1149780058178176E-2</v>
      </c>
      <c r="BI118" s="6">
        <v>9</v>
      </c>
      <c r="BJ118">
        <v>0.86399999999999999</v>
      </c>
      <c r="BK118">
        <v>0.71099999999999997</v>
      </c>
      <c r="BL118">
        <v>0.81899999999999995</v>
      </c>
      <c r="BM118">
        <v>0.77400000000000002</v>
      </c>
      <c r="BN118">
        <v>0.89100000000000001</v>
      </c>
    </row>
    <row r="119" spans="1:66" x14ac:dyDescent="0.25">
      <c r="A119" s="6">
        <v>85</v>
      </c>
      <c r="B119" s="6">
        <v>2</v>
      </c>
      <c r="C119" s="6">
        <v>5</v>
      </c>
      <c r="D119" s="6">
        <v>0.8</v>
      </c>
      <c r="E119" s="6">
        <v>4</v>
      </c>
      <c r="F119" s="6">
        <v>9</v>
      </c>
      <c r="G119">
        <v>0.70199999999999996</v>
      </c>
      <c r="H119">
        <v>0.76200000000000001</v>
      </c>
      <c r="I119">
        <v>0.69599999999999995</v>
      </c>
      <c r="J119">
        <v>0.76200000000000001</v>
      </c>
      <c r="K119">
        <v>0.64200000000000002</v>
      </c>
      <c r="Q119">
        <f t="shared" si="8"/>
        <v>0.71279999999999999</v>
      </c>
      <c r="R119">
        <f t="shared" si="9"/>
        <v>5.0628055463349572E-2</v>
      </c>
      <c r="T119">
        <v>2.4E-2</v>
      </c>
      <c r="U119">
        <v>3.5999999999999997E-2</v>
      </c>
      <c r="V119">
        <v>4.8000000000000001E-2</v>
      </c>
      <c r="W119">
        <v>7.1999999999999995E-2</v>
      </c>
      <c r="X119">
        <v>6.6000000000000003E-2</v>
      </c>
      <c r="AD119">
        <f t="shared" si="10"/>
        <v>4.9200000000000001E-2</v>
      </c>
      <c r="AE119">
        <f t="shared" si="11"/>
        <v>2.0079840636817819E-2</v>
      </c>
      <c r="BI119" s="6">
        <v>9</v>
      </c>
      <c r="BJ119">
        <v>0.72599999999999998</v>
      </c>
      <c r="BK119">
        <v>0.79800000000000004</v>
      </c>
      <c r="BL119">
        <v>0.74399999999999999</v>
      </c>
      <c r="BM119">
        <v>0.83399999999999996</v>
      </c>
      <c r="BN119">
        <v>0.70799999999999996</v>
      </c>
    </row>
    <row r="120" spans="1:66" x14ac:dyDescent="0.25">
      <c r="A120" s="6">
        <v>85</v>
      </c>
      <c r="B120" s="6">
        <v>2</v>
      </c>
      <c r="C120" s="1">
        <v>5</v>
      </c>
      <c r="D120" s="6">
        <v>0.8</v>
      </c>
      <c r="E120" s="1">
        <v>1</v>
      </c>
      <c r="F120" s="1">
        <v>10</v>
      </c>
      <c r="G120">
        <v>0.70199999999999996</v>
      </c>
      <c r="H120">
        <v>0.70199999999999996</v>
      </c>
      <c r="I120">
        <v>0.71099999999999997</v>
      </c>
      <c r="J120">
        <v>0.63</v>
      </c>
      <c r="K120">
        <v>0.76500000000000001</v>
      </c>
      <c r="Q120">
        <f t="shared" si="8"/>
        <v>0.70199999999999996</v>
      </c>
      <c r="R120">
        <f t="shared" si="9"/>
        <v>4.8046852134140901E-2</v>
      </c>
      <c r="T120">
        <v>5.3999999999999999E-2</v>
      </c>
      <c r="U120">
        <v>7.1999999999999995E-2</v>
      </c>
      <c r="V120">
        <v>7.1999999999999995E-2</v>
      </c>
      <c r="W120">
        <v>0.09</v>
      </c>
      <c r="X120">
        <v>6.3E-2</v>
      </c>
      <c r="AD120">
        <f t="shared" si="10"/>
        <v>7.0200000000000012E-2</v>
      </c>
      <c r="AE120">
        <f t="shared" si="11"/>
        <v>1.3349157276772156E-2</v>
      </c>
      <c r="BI120" s="1">
        <v>10</v>
      </c>
      <c r="BJ120">
        <v>0.75600000000000001</v>
      </c>
      <c r="BK120">
        <v>0.77400000000000002</v>
      </c>
      <c r="BL120">
        <v>0.78300000000000003</v>
      </c>
      <c r="BM120">
        <v>0.72</v>
      </c>
      <c r="BN120">
        <v>0.82799999999999996</v>
      </c>
    </row>
    <row r="121" spans="1:66" x14ac:dyDescent="0.25">
      <c r="A121" s="6">
        <v>85</v>
      </c>
      <c r="B121" s="6">
        <v>2</v>
      </c>
      <c r="C121" s="1">
        <v>5</v>
      </c>
      <c r="D121" s="6">
        <v>0.8</v>
      </c>
      <c r="E121" s="1">
        <v>2</v>
      </c>
      <c r="F121" s="1">
        <v>10</v>
      </c>
      <c r="G121">
        <v>0.68400000000000005</v>
      </c>
      <c r="H121">
        <v>0.67500000000000004</v>
      </c>
      <c r="I121">
        <v>0.68400000000000005</v>
      </c>
      <c r="J121">
        <v>0.69299999999999995</v>
      </c>
      <c r="K121">
        <v>0.67500000000000004</v>
      </c>
      <c r="Q121">
        <f t="shared" si="8"/>
        <v>0.68220000000000014</v>
      </c>
      <c r="R121">
        <f t="shared" si="9"/>
        <v>7.5299402388066469E-3</v>
      </c>
      <c r="T121">
        <v>6.3E-2</v>
      </c>
      <c r="U121">
        <v>8.1000000000000003E-2</v>
      </c>
      <c r="V121">
        <v>4.4999999999999998E-2</v>
      </c>
      <c r="W121">
        <v>8.1000000000000003E-2</v>
      </c>
      <c r="X121">
        <v>0.09</v>
      </c>
      <c r="AD121">
        <f t="shared" si="10"/>
        <v>7.1999999999999995E-2</v>
      </c>
      <c r="AE121">
        <f t="shared" si="11"/>
        <v>1.8000000000000013E-2</v>
      </c>
      <c r="BI121" s="1">
        <v>10</v>
      </c>
      <c r="BJ121">
        <v>0.747</v>
      </c>
      <c r="BK121">
        <v>0.75600000000000001</v>
      </c>
      <c r="BL121">
        <v>0.72899999999999998</v>
      </c>
      <c r="BM121">
        <v>0.77400000000000002</v>
      </c>
      <c r="BN121">
        <v>0.76500000000000001</v>
      </c>
    </row>
    <row r="122" spans="1:66" x14ac:dyDescent="0.25">
      <c r="A122" s="6">
        <v>85</v>
      </c>
      <c r="B122" s="6">
        <v>2</v>
      </c>
      <c r="C122" s="1">
        <v>5</v>
      </c>
      <c r="D122" s="6">
        <v>0.8</v>
      </c>
      <c r="E122" s="1">
        <v>3</v>
      </c>
      <c r="F122" s="1">
        <v>10</v>
      </c>
      <c r="G122">
        <v>0.72</v>
      </c>
      <c r="H122">
        <v>0.77400000000000002</v>
      </c>
      <c r="I122">
        <v>0.65700000000000003</v>
      </c>
      <c r="J122">
        <v>0.621</v>
      </c>
      <c r="K122">
        <v>0.71099999999999997</v>
      </c>
      <c r="Q122">
        <f t="shared" si="8"/>
        <v>0.69659999999999989</v>
      </c>
      <c r="R122">
        <f t="shared" si="9"/>
        <v>5.9222461954903563E-2</v>
      </c>
      <c r="T122">
        <v>0.11700000000000001</v>
      </c>
      <c r="U122">
        <v>3.7999999999999999E-2</v>
      </c>
      <c r="V122">
        <v>9.9000000000000005E-2</v>
      </c>
      <c r="W122">
        <v>0.11700000000000001</v>
      </c>
      <c r="X122">
        <v>6.3E-2</v>
      </c>
      <c r="AD122">
        <f t="shared" si="10"/>
        <v>8.6800000000000002E-2</v>
      </c>
      <c r="AE122">
        <f t="shared" si="11"/>
        <v>3.5074207047344645E-2</v>
      </c>
      <c r="BI122" s="1">
        <v>10</v>
      </c>
      <c r="BJ122">
        <v>0.83699999999999997</v>
      </c>
      <c r="BK122">
        <v>0.81200000000000006</v>
      </c>
      <c r="BL122">
        <v>0.75600000000000001</v>
      </c>
      <c r="BM122">
        <v>0.73799999999999999</v>
      </c>
      <c r="BN122">
        <v>0.77400000000000002</v>
      </c>
    </row>
    <row r="123" spans="1:66" x14ac:dyDescent="0.25">
      <c r="A123" s="6">
        <v>85</v>
      </c>
      <c r="B123" s="6">
        <v>2</v>
      </c>
      <c r="C123" s="1">
        <v>5</v>
      </c>
      <c r="D123" s="6">
        <v>0.8</v>
      </c>
      <c r="E123" s="1">
        <v>4</v>
      </c>
      <c r="F123" s="1">
        <v>10</v>
      </c>
      <c r="G123">
        <v>0.69299999999999995</v>
      </c>
      <c r="H123">
        <v>0.72</v>
      </c>
      <c r="I123">
        <v>0.66600000000000004</v>
      </c>
      <c r="J123">
        <v>0.61199999999999999</v>
      </c>
      <c r="K123">
        <v>0.72899999999999998</v>
      </c>
      <c r="Q123">
        <f t="shared" si="8"/>
        <v>0.68399999999999994</v>
      </c>
      <c r="R123">
        <f t="shared" si="9"/>
        <v>4.7196398167656813E-2</v>
      </c>
      <c r="T123">
        <v>0.14399999999999999</v>
      </c>
      <c r="U123">
        <v>8.1000000000000003E-2</v>
      </c>
      <c r="V123">
        <v>0.09</v>
      </c>
      <c r="W123">
        <v>0.09</v>
      </c>
      <c r="X123">
        <v>9.9000000000000005E-2</v>
      </c>
      <c r="AD123">
        <f t="shared" si="10"/>
        <v>0.10079999999999997</v>
      </c>
      <c r="AE123">
        <f t="shared" si="11"/>
        <v>2.4973986465920989E-2</v>
      </c>
      <c r="BI123" s="1">
        <v>10</v>
      </c>
      <c r="BJ123">
        <v>0.83699999999999997</v>
      </c>
      <c r="BK123">
        <v>0.80100000000000005</v>
      </c>
      <c r="BL123">
        <v>0.75600000000000001</v>
      </c>
      <c r="BM123">
        <v>0.70199999999999996</v>
      </c>
      <c r="BN123">
        <v>0.82799999999999996</v>
      </c>
    </row>
    <row r="124" spans="1:66" s="7" customFormat="1" x14ac:dyDescent="0.25">
      <c r="Q124" t="e">
        <f t="shared" si="8"/>
        <v>#DIV/0!</v>
      </c>
      <c r="R124" t="e">
        <f t="shared" si="9"/>
        <v>#DIV/0!</v>
      </c>
      <c r="AD124" t="e">
        <f t="shared" si="10"/>
        <v>#DIV/0!</v>
      </c>
      <c r="AE124" t="e">
        <f t="shared" si="11"/>
        <v>#DIV/0!</v>
      </c>
      <c r="BD124" s="42"/>
      <c r="BE124" s="42"/>
      <c r="BF124" s="42"/>
      <c r="BJ124"/>
      <c r="BK124"/>
      <c r="BL124"/>
      <c r="BM124"/>
      <c r="BN124"/>
    </row>
    <row r="125" spans="1:66" x14ac:dyDescent="0.25">
      <c r="A125" s="1">
        <v>85</v>
      </c>
      <c r="B125" s="1">
        <v>2</v>
      </c>
      <c r="C125" s="1">
        <v>7.5</v>
      </c>
      <c r="D125" s="1">
        <v>1.2</v>
      </c>
      <c r="E125" s="6">
        <v>1</v>
      </c>
      <c r="F125" s="6">
        <v>1</v>
      </c>
      <c r="G125">
        <v>0.47699999999999998</v>
      </c>
      <c r="H125">
        <v>0.55800000000000005</v>
      </c>
      <c r="I125">
        <v>0.504</v>
      </c>
      <c r="J125">
        <v>0.55800000000000005</v>
      </c>
      <c r="K125">
        <v>0.54</v>
      </c>
      <c r="Q125">
        <f t="shared" si="8"/>
        <v>0.52740000000000009</v>
      </c>
      <c r="R125">
        <f t="shared" si="9"/>
        <v>3.5774292445833251E-2</v>
      </c>
      <c r="T125">
        <v>0.66600000000000004</v>
      </c>
      <c r="U125">
        <v>0.65700000000000003</v>
      </c>
      <c r="V125">
        <v>0.63</v>
      </c>
      <c r="W125">
        <v>0.63</v>
      </c>
      <c r="X125">
        <v>0.61199999999999999</v>
      </c>
      <c r="AD125">
        <f t="shared" si="10"/>
        <v>0.63900000000000001</v>
      </c>
      <c r="AE125">
        <f t="shared" si="11"/>
        <v>2.2045407685048621E-2</v>
      </c>
      <c r="AO125" t="s">
        <v>47</v>
      </c>
      <c r="AP125" t="s">
        <v>48</v>
      </c>
      <c r="AQ125" t="s">
        <v>49</v>
      </c>
      <c r="AR125" t="s">
        <v>50</v>
      </c>
      <c r="BI125" s="6">
        <v>1</v>
      </c>
      <c r="BJ125">
        <v>1.143</v>
      </c>
      <c r="BK125">
        <v>1.2150000000000001</v>
      </c>
      <c r="BL125">
        <v>1.1339999999999999</v>
      </c>
      <c r="BM125">
        <v>1.1879999999999999</v>
      </c>
      <c r="BN125">
        <v>1.1519999999999999</v>
      </c>
    </row>
    <row r="126" spans="1:66" x14ac:dyDescent="0.25">
      <c r="A126" s="1">
        <v>85</v>
      </c>
      <c r="B126" s="1">
        <v>2</v>
      </c>
      <c r="C126" s="1">
        <v>7.5</v>
      </c>
      <c r="D126" s="1">
        <v>1.2</v>
      </c>
      <c r="E126" s="6">
        <v>2</v>
      </c>
      <c r="F126" s="6">
        <v>1</v>
      </c>
      <c r="G126">
        <v>0.45900000000000002</v>
      </c>
      <c r="H126">
        <v>0.45</v>
      </c>
      <c r="I126">
        <v>0.432</v>
      </c>
      <c r="J126">
        <v>0.45900000000000002</v>
      </c>
      <c r="K126">
        <v>0.45900000000000002</v>
      </c>
      <c r="Q126">
        <f t="shared" si="8"/>
        <v>0.45179999999999998</v>
      </c>
      <c r="R126">
        <f t="shared" si="9"/>
        <v>1.1734564329364778E-2</v>
      </c>
      <c r="T126">
        <v>0.71099999999999997</v>
      </c>
      <c r="U126">
        <v>0.72</v>
      </c>
      <c r="V126">
        <v>0.70199999999999996</v>
      </c>
      <c r="W126">
        <v>0.70199999999999996</v>
      </c>
      <c r="X126">
        <v>0.70199999999999996</v>
      </c>
      <c r="AD126">
        <f t="shared" si="10"/>
        <v>0.70740000000000003</v>
      </c>
      <c r="AE126">
        <f t="shared" si="11"/>
        <v>8.0498447189992512E-3</v>
      </c>
      <c r="AO126">
        <f>A125</f>
        <v>85</v>
      </c>
      <c r="AP126">
        <f>B125</f>
        <v>2</v>
      </c>
      <c r="AQ126">
        <f>C125</f>
        <v>7.5</v>
      </c>
      <c r="AR126">
        <f>D125</f>
        <v>1.2</v>
      </c>
      <c r="BI126" s="6">
        <v>1</v>
      </c>
      <c r="BJ126">
        <v>1.17</v>
      </c>
      <c r="BK126">
        <v>1.17</v>
      </c>
      <c r="BL126">
        <v>1.1339999999999999</v>
      </c>
      <c r="BM126">
        <v>1.161</v>
      </c>
      <c r="BN126">
        <v>1.161</v>
      </c>
    </row>
    <row r="127" spans="1:66" x14ac:dyDescent="0.25">
      <c r="A127" s="1">
        <v>85</v>
      </c>
      <c r="B127" s="1">
        <v>2</v>
      </c>
      <c r="C127" s="1">
        <v>7.5</v>
      </c>
      <c r="D127" s="1">
        <v>1.2</v>
      </c>
      <c r="E127" s="6">
        <v>3</v>
      </c>
      <c r="F127" s="6">
        <v>1</v>
      </c>
      <c r="G127">
        <v>0.441</v>
      </c>
      <c r="H127">
        <v>0.432</v>
      </c>
      <c r="I127">
        <v>0.45</v>
      </c>
      <c r="J127">
        <v>0.45900000000000002</v>
      </c>
      <c r="K127">
        <v>0.46800000000000003</v>
      </c>
      <c r="Q127">
        <f t="shared" si="8"/>
        <v>0.45</v>
      </c>
      <c r="R127">
        <f t="shared" si="9"/>
        <v>1.423024947075772E-2</v>
      </c>
      <c r="T127">
        <v>0.71099999999999997</v>
      </c>
      <c r="U127">
        <v>0.72899999999999998</v>
      </c>
      <c r="V127">
        <v>0.71099999999999997</v>
      </c>
      <c r="W127">
        <v>0.72</v>
      </c>
      <c r="X127">
        <v>0.69299999999999995</v>
      </c>
      <c r="AD127">
        <f t="shared" si="10"/>
        <v>0.71279999999999988</v>
      </c>
      <c r="AE127">
        <f t="shared" si="11"/>
        <v>1.3349157276772204E-2</v>
      </c>
      <c r="BI127" s="6">
        <v>1</v>
      </c>
      <c r="BJ127">
        <v>1.1519999999999999</v>
      </c>
      <c r="BK127">
        <v>1.161</v>
      </c>
      <c r="BL127">
        <v>1.161</v>
      </c>
      <c r="BM127">
        <v>1.179</v>
      </c>
      <c r="BN127">
        <v>1.161</v>
      </c>
    </row>
    <row r="128" spans="1:66" x14ac:dyDescent="0.25">
      <c r="A128" s="1">
        <v>85</v>
      </c>
      <c r="B128" s="1">
        <v>2</v>
      </c>
      <c r="C128" s="1">
        <v>7.5</v>
      </c>
      <c r="D128" s="1">
        <v>1.2</v>
      </c>
      <c r="E128" s="6">
        <v>4</v>
      </c>
      <c r="F128" s="6">
        <v>1</v>
      </c>
      <c r="G128">
        <v>0.495</v>
      </c>
      <c r="H128">
        <v>0.45</v>
      </c>
      <c r="I128">
        <v>0.45900000000000002</v>
      </c>
      <c r="J128">
        <v>0.441</v>
      </c>
      <c r="K128">
        <v>0.45900000000000002</v>
      </c>
      <c r="Q128">
        <f t="shared" si="8"/>
        <v>0.46080000000000004</v>
      </c>
      <c r="R128">
        <f t="shared" si="9"/>
        <v>2.0523157651784477E-2</v>
      </c>
      <c r="T128">
        <v>0.67500000000000004</v>
      </c>
      <c r="U128">
        <v>0.70199999999999996</v>
      </c>
      <c r="V128">
        <v>0.70199999999999996</v>
      </c>
      <c r="W128">
        <v>0.70199999999999996</v>
      </c>
      <c r="X128">
        <v>0.65700000000000003</v>
      </c>
      <c r="AD128">
        <f t="shared" si="10"/>
        <v>0.68759999999999999</v>
      </c>
      <c r="AE128">
        <f t="shared" si="11"/>
        <v>2.0719555979798368E-2</v>
      </c>
      <c r="BI128" s="6">
        <v>1</v>
      </c>
      <c r="BJ128">
        <v>1.17</v>
      </c>
      <c r="BK128">
        <v>1.1519999999999999</v>
      </c>
      <c r="BL128">
        <v>1.161</v>
      </c>
      <c r="BM128">
        <v>1.143</v>
      </c>
      <c r="BN128">
        <v>1.1160000000000001</v>
      </c>
    </row>
    <row r="129" spans="1:66" x14ac:dyDescent="0.25">
      <c r="A129" s="1">
        <v>85</v>
      </c>
      <c r="B129" s="1">
        <v>2</v>
      </c>
      <c r="C129" s="1">
        <v>7.5</v>
      </c>
      <c r="D129" s="1">
        <v>1.2</v>
      </c>
      <c r="E129" s="1">
        <v>1</v>
      </c>
      <c r="F129" s="1">
        <v>2</v>
      </c>
      <c r="G129">
        <v>0.36899999999999999</v>
      </c>
      <c r="H129">
        <v>0.45900000000000002</v>
      </c>
      <c r="I129">
        <v>0.42299999999999999</v>
      </c>
      <c r="J129">
        <v>0.46800000000000003</v>
      </c>
      <c r="K129">
        <v>0.46800000000000003</v>
      </c>
      <c r="Q129">
        <f t="shared" si="8"/>
        <v>0.43740000000000007</v>
      </c>
      <c r="R129">
        <f t="shared" si="9"/>
        <v>4.2500588231223352E-2</v>
      </c>
      <c r="T129">
        <v>0.78300000000000003</v>
      </c>
      <c r="U129">
        <v>0.747</v>
      </c>
      <c r="V129">
        <v>0.73799999999999999</v>
      </c>
      <c r="W129">
        <v>0.72</v>
      </c>
      <c r="X129">
        <v>0.68400000000000005</v>
      </c>
      <c r="AD129">
        <f t="shared" si="10"/>
        <v>0.73439999999999994</v>
      </c>
      <c r="AE129">
        <f t="shared" si="11"/>
        <v>3.6335932628735419E-2</v>
      </c>
      <c r="AH129" t="s">
        <v>25</v>
      </c>
      <c r="BI129" s="1">
        <v>2</v>
      </c>
      <c r="BJ129">
        <v>1.1519999999999999</v>
      </c>
      <c r="BK129">
        <v>1.206</v>
      </c>
      <c r="BL129">
        <v>1.161</v>
      </c>
      <c r="BM129">
        <v>1.1879999999999999</v>
      </c>
      <c r="BN129">
        <v>1.1519999999999999</v>
      </c>
    </row>
    <row r="130" spans="1:66" x14ac:dyDescent="0.25">
      <c r="A130" s="1">
        <v>85</v>
      </c>
      <c r="B130" s="1">
        <v>2</v>
      </c>
      <c r="C130" s="1">
        <v>7.5</v>
      </c>
      <c r="D130" s="1">
        <v>1.2</v>
      </c>
      <c r="E130" s="1">
        <v>2</v>
      </c>
      <c r="F130" s="1">
        <v>2</v>
      </c>
      <c r="G130">
        <v>0.36899999999999999</v>
      </c>
      <c r="H130">
        <v>0.432</v>
      </c>
      <c r="I130">
        <v>0.40500000000000003</v>
      </c>
      <c r="J130">
        <v>0.41399999999999998</v>
      </c>
      <c r="K130">
        <v>0.45</v>
      </c>
      <c r="Q130">
        <f t="shared" si="8"/>
        <v>0.41399999999999998</v>
      </c>
      <c r="R130">
        <f t="shared" si="9"/>
        <v>3.0520484924063708E-2</v>
      </c>
      <c r="T130">
        <v>0.747</v>
      </c>
      <c r="U130">
        <v>0.75600000000000001</v>
      </c>
      <c r="V130">
        <v>0.73799999999999999</v>
      </c>
      <c r="W130">
        <v>0.72899999999999998</v>
      </c>
      <c r="X130">
        <v>0.78300000000000003</v>
      </c>
      <c r="AD130">
        <f t="shared" si="10"/>
        <v>0.75060000000000004</v>
      </c>
      <c r="AE130">
        <f t="shared" si="11"/>
        <v>2.0719555979798427E-2</v>
      </c>
      <c r="AG130" t="s">
        <v>19</v>
      </c>
      <c r="AH130" t="s">
        <v>20</v>
      </c>
      <c r="AI130" t="s">
        <v>21</v>
      </c>
      <c r="AJ130" t="s">
        <v>23</v>
      </c>
      <c r="AK130" t="s">
        <v>21</v>
      </c>
      <c r="AM130" s="11" t="s">
        <v>24</v>
      </c>
      <c r="AN130" s="11"/>
      <c r="AO130" s="11" t="s">
        <v>21</v>
      </c>
      <c r="AP130" s="15" t="s">
        <v>26</v>
      </c>
      <c r="AQ130" s="15"/>
      <c r="AR130" s="15" t="s">
        <v>21</v>
      </c>
      <c r="BI130" s="1">
        <v>2</v>
      </c>
      <c r="BJ130">
        <v>1.1160000000000001</v>
      </c>
      <c r="BK130">
        <v>1.1879999999999999</v>
      </c>
      <c r="BL130">
        <v>1.143</v>
      </c>
      <c r="BM130">
        <v>1.143</v>
      </c>
      <c r="BN130">
        <v>1.2330000000000001</v>
      </c>
    </row>
    <row r="131" spans="1:66" x14ac:dyDescent="0.25">
      <c r="A131" s="1">
        <v>85</v>
      </c>
      <c r="B131" s="1">
        <v>2</v>
      </c>
      <c r="C131" s="1">
        <v>7.5</v>
      </c>
      <c r="D131" s="1">
        <v>1.2</v>
      </c>
      <c r="E131" s="1">
        <v>3</v>
      </c>
      <c r="F131" s="1">
        <v>2</v>
      </c>
      <c r="G131">
        <v>0.39600000000000002</v>
      </c>
      <c r="H131">
        <v>0.36899999999999999</v>
      </c>
      <c r="I131">
        <v>0.42299999999999999</v>
      </c>
      <c r="J131">
        <v>0.441</v>
      </c>
      <c r="K131">
        <v>0.45</v>
      </c>
      <c r="Q131">
        <f t="shared" ref="Q131:Q194" si="14">AVERAGE(G131:K131)</f>
        <v>0.41580000000000006</v>
      </c>
      <c r="R131">
        <f t="shared" ref="R131:R194" si="15">STDEV(G131:K131)</f>
        <v>3.3312159941979148E-2</v>
      </c>
      <c r="T131">
        <v>0.75600000000000001</v>
      </c>
      <c r="U131">
        <v>0.76500000000000001</v>
      </c>
      <c r="V131">
        <v>0.72899999999999998</v>
      </c>
      <c r="W131">
        <v>0.72</v>
      </c>
      <c r="X131">
        <v>0.72899999999999998</v>
      </c>
      <c r="AD131">
        <f t="shared" ref="AD131:AD194" si="16">AVERAGE(T131:X131)</f>
        <v>0.73980000000000001</v>
      </c>
      <c r="AE131">
        <f t="shared" ref="AE131:AE194" si="17">STDEV(T131:X131)</f>
        <v>1.951153504981094E-2</v>
      </c>
      <c r="AG131">
        <v>1</v>
      </c>
      <c r="AH131">
        <f>AVERAGE(G125:K128)</f>
        <v>0.47249999999999998</v>
      </c>
      <c r="AI131">
        <f>STDEV(G125:K128)</f>
        <v>3.8792972776549445E-2</v>
      </c>
      <c r="AJ131">
        <f>AVERAGE(T125:X128)</f>
        <v>0.68669999999999998</v>
      </c>
      <c r="AK131">
        <f>STDEV(T125:X128)</f>
        <v>3.3687573845246649E-2</v>
      </c>
      <c r="AM131">
        <f>SUM(AH131,AJ131)</f>
        <v>1.1592</v>
      </c>
      <c r="AO131">
        <f>SUM(AH131,AJ131)/2*SQRT((AI131/AH131)^2+(AK131/AJ131)^2)</f>
        <v>5.5433730847471087E-2</v>
      </c>
      <c r="AP131">
        <v>0.42533333333333334</v>
      </c>
      <c r="AR131">
        <v>4.9328828623162518E-3</v>
      </c>
      <c r="BI131" s="1">
        <v>2</v>
      </c>
      <c r="BJ131">
        <v>1.1519999999999999</v>
      </c>
      <c r="BK131">
        <v>1.1339999999999999</v>
      </c>
      <c r="BL131">
        <v>1.1519999999999999</v>
      </c>
      <c r="BM131">
        <v>1.161</v>
      </c>
      <c r="BN131">
        <v>1.179</v>
      </c>
    </row>
    <row r="132" spans="1:66" x14ac:dyDescent="0.25">
      <c r="A132" s="1">
        <v>85</v>
      </c>
      <c r="B132" s="1">
        <v>2</v>
      </c>
      <c r="C132" s="1">
        <v>7.5</v>
      </c>
      <c r="D132" s="1">
        <v>1.2</v>
      </c>
      <c r="E132" s="1">
        <v>4</v>
      </c>
      <c r="F132" s="1">
        <v>2</v>
      </c>
      <c r="G132">
        <v>0.36</v>
      </c>
      <c r="H132">
        <v>0.378</v>
      </c>
      <c r="I132">
        <v>0.441</v>
      </c>
      <c r="J132">
        <v>0.42299999999999999</v>
      </c>
      <c r="K132">
        <v>0.441</v>
      </c>
      <c r="Q132">
        <f t="shared" si="14"/>
        <v>0.40860000000000002</v>
      </c>
      <c r="R132">
        <f t="shared" si="15"/>
        <v>3.7433941817553759E-2</v>
      </c>
      <c r="T132">
        <v>0.82799999999999996</v>
      </c>
      <c r="U132">
        <v>0.72</v>
      </c>
      <c r="V132">
        <v>0.72</v>
      </c>
      <c r="W132">
        <v>0.70199999999999996</v>
      </c>
      <c r="X132">
        <v>0.69299999999999995</v>
      </c>
      <c r="AD132">
        <f t="shared" si="16"/>
        <v>0.73259999999999992</v>
      </c>
      <c r="AE132">
        <f t="shared" si="17"/>
        <v>5.4596703197171165E-2</v>
      </c>
      <c r="AG132">
        <v>2</v>
      </c>
      <c r="AH132">
        <f>AVERAGE(G129:K132)</f>
        <v>0.41894999999999999</v>
      </c>
      <c r="AI132">
        <f>STDEV(G129:K132)</f>
        <v>3.5097570766140083E-2</v>
      </c>
      <c r="AJ132">
        <f>AVERAGE(T129:X132)</f>
        <v>0.73935000000000006</v>
      </c>
      <c r="AK132">
        <f>STDEV(T129:X132)</f>
        <v>3.3583007921456826E-2</v>
      </c>
      <c r="AM132">
        <f>SUM(AH132,AJ132)</f>
        <v>1.1583000000000001</v>
      </c>
      <c r="AO132">
        <f t="shared" ref="AO132:AO141" si="18">SUM(AH132,AJ132)/2*SQRT((AI132/AH132)^2+(AK132/AJ132)^2)</f>
        <v>5.5191060932002822E-2</v>
      </c>
      <c r="BI132" s="1">
        <v>2</v>
      </c>
      <c r="BJ132">
        <v>1.1879999999999999</v>
      </c>
      <c r="BK132">
        <v>1.0980000000000001</v>
      </c>
      <c r="BL132">
        <v>1.161</v>
      </c>
      <c r="BM132">
        <v>1.125</v>
      </c>
      <c r="BN132">
        <v>1.1339999999999999</v>
      </c>
    </row>
    <row r="133" spans="1:66" x14ac:dyDescent="0.25">
      <c r="A133" s="1">
        <v>85</v>
      </c>
      <c r="B133" s="1">
        <v>2</v>
      </c>
      <c r="C133" s="1">
        <v>7.5</v>
      </c>
      <c r="D133" s="1">
        <v>1.2</v>
      </c>
      <c r="E133" s="6">
        <v>1</v>
      </c>
      <c r="F133" s="6">
        <v>3</v>
      </c>
      <c r="G133">
        <v>0.432</v>
      </c>
      <c r="H133">
        <v>0.39600000000000002</v>
      </c>
      <c r="I133">
        <v>0.41399999999999998</v>
      </c>
      <c r="J133">
        <v>0.41399999999999998</v>
      </c>
      <c r="K133">
        <v>0.441</v>
      </c>
      <c r="Q133">
        <f t="shared" si="14"/>
        <v>0.4194</v>
      </c>
      <c r="R133">
        <f t="shared" si="15"/>
        <v>1.7544229820656131E-2</v>
      </c>
      <c r="T133">
        <v>0.72899999999999998</v>
      </c>
      <c r="U133">
        <v>0.71099999999999997</v>
      </c>
      <c r="V133">
        <v>0.72</v>
      </c>
      <c r="W133">
        <v>0.72899999999999998</v>
      </c>
      <c r="X133">
        <v>0.72899999999999998</v>
      </c>
      <c r="AD133">
        <f t="shared" si="16"/>
        <v>0.72360000000000002</v>
      </c>
      <c r="AE133">
        <f t="shared" si="17"/>
        <v>8.0498447189992495E-3</v>
      </c>
      <c r="AG133">
        <v>3</v>
      </c>
      <c r="AH133">
        <f>AVERAGE(G133:K136)</f>
        <v>0.42435</v>
      </c>
      <c r="AI133">
        <f>STDEV(G133:K136)</f>
        <v>3.0102063227066607E-2</v>
      </c>
      <c r="AJ133">
        <f>AVERAGE(T133:X136)</f>
        <v>0.72584999999999988</v>
      </c>
      <c r="AK133">
        <f>STDEV(T132:X135)</f>
        <v>2.7531608628705503E-2</v>
      </c>
      <c r="AM133">
        <f>SUM(AH133,AJ133)</f>
        <v>1.1501999999999999</v>
      </c>
      <c r="AO133">
        <f t="shared" si="18"/>
        <v>4.6261558712755058E-2</v>
      </c>
      <c r="AP133" s="15" t="s">
        <v>28</v>
      </c>
      <c r="AQ133" s="15"/>
      <c r="AR133" s="15"/>
      <c r="BI133" s="6">
        <v>3</v>
      </c>
      <c r="BJ133">
        <v>1.161</v>
      </c>
      <c r="BK133">
        <v>1.107</v>
      </c>
      <c r="BL133">
        <v>1.1339999999999999</v>
      </c>
      <c r="BM133">
        <v>1.143</v>
      </c>
      <c r="BN133">
        <v>1.17</v>
      </c>
    </row>
    <row r="134" spans="1:66" x14ac:dyDescent="0.25">
      <c r="A134" s="1">
        <v>85</v>
      </c>
      <c r="B134" s="1">
        <v>2</v>
      </c>
      <c r="C134" s="1">
        <v>7.5</v>
      </c>
      <c r="D134" s="1">
        <v>1.2</v>
      </c>
      <c r="E134" s="6">
        <v>2</v>
      </c>
      <c r="F134" s="6">
        <v>3</v>
      </c>
      <c r="G134">
        <v>0.39600000000000002</v>
      </c>
      <c r="H134">
        <v>0.39600000000000002</v>
      </c>
      <c r="I134">
        <v>0.42299999999999999</v>
      </c>
      <c r="J134">
        <v>0.39600000000000002</v>
      </c>
      <c r="K134">
        <v>0.41399999999999998</v>
      </c>
      <c r="Q134">
        <f t="shared" si="14"/>
        <v>0.40500000000000008</v>
      </c>
      <c r="R134">
        <f t="shared" si="15"/>
        <v>1.2727922061357838E-2</v>
      </c>
      <c r="T134">
        <v>0.73799999999999999</v>
      </c>
      <c r="U134">
        <v>0.747</v>
      </c>
      <c r="V134">
        <v>0.73799999999999999</v>
      </c>
      <c r="W134">
        <v>0.72899999999999998</v>
      </c>
      <c r="X134">
        <v>0.71099999999999997</v>
      </c>
      <c r="AD134">
        <f t="shared" si="16"/>
        <v>0.73259999999999992</v>
      </c>
      <c r="AE134">
        <f t="shared" si="17"/>
        <v>1.3649175799292803E-2</v>
      </c>
      <c r="AG134">
        <v>4</v>
      </c>
      <c r="AH134">
        <f>AVERAGE(G137:K140)</f>
        <v>0.41849999999999998</v>
      </c>
      <c r="AI134">
        <f>STDEV(G137:K140)</f>
        <v>3.1245210159234593E-2</v>
      </c>
      <c r="AJ134">
        <f>AVERAGE(T137:X140)</f>
        <v>0.73439999999999994</v>
      </c>
      <c r="AK134">
        <f>STDEV(T136:X139)</f>
        <v>2.8531561471465267E-2</v>
      </c>
      <c r="AM134">
        <f t="shared" ref="AM134:AM141" si="19">SUM(AH134,AJ134)</f>
        <v>1.1528999999999998</v>
      </c>
      <c r="AO134">
        <f t="shared" si="18"/>
        <v>4.8515899839452113E-2</v>
      </c>
      <c r="BI134" s="6">
        <v>3</v>
      </c>
      <c r="BJ134">
        <v>1.1339999999999999</v>
      </c>
      <c r="BK134">
        <v>1.143</v>
      </c>
      <c r="BL134">
        <v>1.161</v>
      </c>
      <c r="BM134">
        <v>1.125</v>
      </c>
      <c r="BN134">
        <v>1.125</v>
      </c>
    </row>
    <row r="135" spans="1:66" x14ac:dyDescent="0.25">
      <c r="A135">
        <v>85</v>
      </c>
      <c r="B135" s="1">
        <v>2</v>
      </c>
      <c r="C135" s="1">
        <v>7.5</v>
      </c>
      <c r="D135">
        <v>1.2</v>
      </c>
      <c r="E135" s="6">
        <v>3</v>
      </c>
      <c r="F135" s="6">
        <v>3</v>
      </c>
      <c r="G135">
        <v>0.42299999999999999</v>
      </c>
      <c r="H135">
        <v>0.41399999999999998</v>
      </c>
      <c r="I135">
        <v>0.42299999999999999</v>
      </c>
      <c r="J135">
        <v>0.42299999999999999</v>
      </c>
      <c r="K135">
        <v>0.40500000000000003</v>
      </c>
      <c r="Q135">
        <f t="shared" si="14"/>
        <v>0.41760000000000003</v>
      </c>
      <c r="R135">
        <f t="shared" si="15"/>
        <v>8.0498447189992287E-3</v>
      </c>
      <c r="T135">
        <v>0.72</v>
      </c>
      <c r="U135">
        <v>0.72899999999999998</v>
      </c>
      <c r="V135">
        <v>0.747</v>
      </c>
      <c r="W135">
        <v>0.70199999999999996</v>
      </c>
      <c r="X135">
        <v>0.72</v>
      </c>
      <c r="AD135">
        <f t="shared" si="16"/>
        <v>0.72359999999999991</v>
      </c>
      <c r="AE135">
        <f t="shared" si="17"/>
        <v>1.634931191212647E-2</v>
      </c>
      <c r="AG135">
        <v>5</v>
      </c>
      <c r="AH135">
        <f>AVERAGE(G141:K144)</f>
        <v>0.41265000000000002</v>
      </c>
      <c r="AI135">
        <f>STDEV(G141:K144)</f>
        <v>2.4303508518643754E-2</v>
      </c>
      <c r="AJ135">
        <f>AVERAGE(T141:X144)</f>
        <v>0.73619999999999997</v>
      </c>
      <c r="AK135">
        <f>STDEV(T141:X144)</f>
        <v>2.2542591267479269E-2</v>
      </c>
      <c r="AM135">
        <f t="shared" si="19"/>
        <v>1.1488499999999999</v>
      </c>
      <c r="AO135">
        <f t="shared" si="18"/>
        <v>3.8130557460519382E-2</v>
      </c>
      <c r="BI135" s="6">
        <v>3</v>
      </c>
      <c r="BJ135">
        <v>1.143</v>
      </c>
      <c r="BK135">
        <v>1.143</v>
      </c>
      <c r="BL135">
        <v>1.17</v>
      </c>
      <c r="BM135">
        <v>1.125</v>
      </c>
      <c r="BN135">
        <v>1.125</v>
      </c>
    </row>
    <row r="136" spans="1:66" x14ac:dyDescent="0.25">
      <c r="A136">
        <v>85</v>
      </c>
      <c r="B136" s="1">
        <v>2</v>
      </c>
      <c r="C136" s="1">
        <v>7.5</v>
      </c>
      <c r="D136">
        <v>1.2</v>
      </c>
      <c r="E136" s="6">
        <v>4</v>
      </c>
      <c r="F136" s="6">
        <v>3</v>
      </c>
      <c r="G136">
        <v>0.504</v>
      </c>
      <c r="H136">
        <v>0.42299999999999999</v>
      </c>
      <c r="I136">
        <v>0.41399999999999998</v>
      </c>
      <c r="J136">
        <v>0.432</v>
      </c>
      <c r="K136">
        <v>0.504</v>
      </c>
      <c r="Q136">
        <f t="shared" si="14"/>
        <v>0.45540000000000003</v>
      </c>
      <c r="R136">
        <f t="shared" si="15"/>
        <v>4.4819638552759444E-2</v>
      </c>
      <c r="T136">
        <v>0.77400000000000002</v>
      </c>
      <c r="U136">
        <v>0.747</v>
      </c>
      <c r="V136">
        <v>0.70199999999999996</v>
      </c>
      <c r="W136">
        <v>0.69299999999999995</v>
      </c>
      <c r="X136">
        <v>0.70199999999999996</v>
      </c>
      <c r="AD136">
        <f t="shared" si="16"/>
        <v>0.72360000000000002</v>
      </c>
      <c r="AE136">
        <f t="shared" si="17"/>
        <v>3.5203692988094337E-2</v>
      </c>
      <c r="AG136">
        <v>6</v>
      </c>
      <c r="AH136">
        <f>AVERAGE(G145:K148)</f>
        <v>0.40049999999999997</v>
      </c>
      <c r="AI136">
        <f>STDEV(G145:K148)</f>
        <v>5.0449036295631342E-2</v>
      </c>
      <c r="AJ136">
        <f>AVERAGE(T145:X148)</f>
        <v>0.76230000000000009</v>
      </c>
      <c r="AK136">
        <f>STDEV(T145:X148)</f>
        <v>5.8552810171223789E-2</v>
      </c>
      <c r="AM136">
        <f t="shared" si="19"/>
        <v>1.1628000000000001</v>
      </c>
      <c r="AO136">
        <f t="shared" si="18"/>
        <v>8.5777883850977149E-2</v>
      </c>
      <c r="BI136" s="6">
        <v>3</v>
      </c>
      <c r="BJ136">
        <v>1.278</v>
      </c>
      <c r="BK136">
        <v>1.17</v>
      </c>
      <c r="BL136">
        <v>1.1160000000000001</v>
      </c>
      <c r="BM136">
        <v>1.125</v>
      </c>
      <c r="BN136">
        <v>1.206</v>
      </c>
    </row>
    <row r="137" spans="1:66" x14ac:dyDescent="0.25">
      <c r="A137">
        <v>85</v>
      </c>
      <c r="B137" s="1">
        <v>2</v>
      </c>
      <c r="C137" s="1">
        <v>7.5</v>
      </c>
      <c r="D137">
        <v>1.2</v>
      </c>
      <c r="E137" s="1">
        <v>1</v>
      </c>
      <c r="F137" s="1">
        <v>4</v>
      </c>
      <c r="G137">
        <v>0.35099999999999998</v>
      </c>
      <c r="H137">
        <v>0.42299999999999999</v>
      </c>
      <c r="I137">
        <v>0.39600000000000002</v>
      </c>
      <c r="J137">
        <v>0.45</v>
      </c>
      <c r="K137">
        <v>0.45900000000000002</v>
      </c>
      <c r="Q137">
        <f t="shared" si="14"/>
        <v>0.41579999999999995</v>
      </c>
      <c r="R137">
        <f t="shared" si="15"/>
        <v>4.3814381200697118E-2</v>
      </c>
      <c r="T137">
        <v>0.76500000000000001</v>
      </c>
      <c r="U137">
        <v>0.747</v>
      </c>
      <c r="V137">
        <v>0.73799999999999999</v>
      </c>
      <c r="W137">
        <v>0.747</v>
      </c>
      <c r="X137">
        <v>0.747</v>
      </c>
      <c r="AD137">
        <f t="shared" si="16"/>
        <v>0.74879999999999991</v>
      </c>
      <c r="AE137">
        <f t="shared" si="17"/>
        <v>9.859006035092998E-3</v>
      </c>
      <c r="AG137">
        <v>7</v>
      </c>
      <c r="AH137">
        <f>AVERAGE(G149:K152)</f>
        <v>0.3276</v>
      </c>
      <c r="AI137">
        <f>STDEV(G149:K152)</f>
        <v>2.8068337659137708E-2</v>
      </c>
      <c r="AJ137">
        <f>AVERAGE(T149:X152)</f>
        <v>0.80819999999999992</v>
      </c>
      <c r="AK137">
        <f>STDEV(T149:X152)</f>
        <v>2.9141397575126314E-2</v>
      </c>
      <c r="AM137">
        <f t="shared" si="19"/>
        <v>1.1357999999999999</v>
      </c>
      <c r="AO137">
        <f t="shared" si="18"/>
        <v>5.2790134641309758E-2</v>
      </c>
      <c r="BI137" s="1">
        <v>4</v>
      </c>
      <c r="BJ137">
        <v>1.1160000000000001</v>
      </c>
      <c r="BK137">
        <v>1.17</v>
      </c>
      <c r="BL137">
        <v>1.1339999999999999</v>
      </c>
      <c r="BM137">
        <v>1.1970000000000001</v>
      </c>
      <c r="BN137">
        <v>1.206</v>
      </c>
    </row>
    <row r="138" spans="1:66" x14ac:dyDescent="0.25">
      <c r="A138">
        <v>85</v>
      </c>
      <c r="B138" s="1">
        <v>2</v>
      </c>
      <c r="C138" s="1">
        <v>7.5</v>
      </c>
      <c r="D138">
        <v>1.2</v>
      </c>
      <c r="E138" s="1">
        <v>2</v>
      </c>
      <c r="F138" s="1">
        <v>4</v>
      </c>
      <c r="G138">
        <v>0.39600000000000002</v>
      </c>
      <c r="H138">
        <v>0.432</v>
      </c>
      <c r="I138">
        <v>0.42299999999999999</v>
      </c>
      <c r="J138">
        <v>0.42299999999999999</v>
      </c>
      <c r="K138">
        <v>0.45900000000000002</v>
      </c>
      <c r="Q138">
        <f t="shared" si="14"/>
        <v>0.42659999999999998</v>
      </c>
      <c r="R138">
        <f t="shared" si="15"/>
        <v>2.2589820716420041E-2</v>
      </c>
      <c r="T138">
        <v>0.72899999999999998</v>
      </c>
      <c r="U138">
        <v>0.72899999999999998</v>
      </c>
      <c r="V138">
        <v>0.73799999999999999</v>
      </c>
      <c r="W138">
        <v>0.71099999999999997</v>
      </c>
      <c r="X138">
        <v>0.69299999999999995</v>
      </c>
      <c r="AD138">
        <f t="shared" si="16"/>
        <v>0.72</v>
      </c>
      <c r="AE138">
        <f t="shared" si="17"/>
        <v>1.8000000000000016E-2</v>
      </c>
      <c r="AG138">
        <v>8</v>
      </c>
      <c r="AH138">
        <f>AVERAGE(G153:K156)</f>
        <v>0.38114999999999999</v>
      </c>
      <c r="AI138">
        <f>STDEV(G153:K156)</f>
        <v>3.8987548619635229E-2</v>
      </c>
      <c r="AJ138">
        <f>AVERAGE(T153:X156)</f>
        <v>0.75734999999999997</v>
      </c>
      <c r="AK138">
        <f>STDEV(T153:X156)</f>
        <v>7.382858881433256E-2</v>
      </c>
      <c r="AM138">
        <f t="shared" si="19"/>
        <v>1.1385000000000001</v>
      </c>
      <c r="AO138">
        <f t="shared" si="18"/>
        <v>8.0435619174278994E-2</v>
      </c>
      <c r="BI138" s="1">
        <v>4</v>
      </c>
      <c r="BJ138">
        <v>1.125</v>
      </c>
      <c r="BK138">
        <v>1.161</v>
      </c>
      <c r="BL138">
        <v>1.161</v>
      </c>
      <c r="BM138">
        <v>1.1339999999999999</v>
      </c>
      <c r="BN138">
        <v>1.1519999999999999</v>
      </c>
    </row>
    <row r="139" spans="1:66" x14ac:dyDescent="0.25">
      <c r="A139">
        <v>85</v>
      </c>
      <c r="B139" s="1">
        <v>2</v>
      </c>
      <c r="C139" s="1">
        <v>7.5</v>
      </c>
      <c r="D139">
        <v>1.2</v>
      </c>
      <c r="E139" s="1">
        <v>3</v>
      </c>
      <c r="F139" s="1">
        <v>4</v>
      </c>
      <c r="G139">
        <v>0.34200000000000003</v>
      </c>
      <c r="H139">
        <v>0.441</v>
      </c>
      <c r="I139">
        <v>0.39600000000000002</v>
      </c>
      <c r="J139">
        <v>0.432</v>
      </c>
      <c r="K139">
        <v>0.432</v>
      </c>
      <c r="Q139">
        <f t="shared" si="14"/>
        <v>0.40860000000000002</v>
      </c>
      <c r="R139">
        <f t="shared" si="15"/>
        <v>4.1046315303568955E-2</v>
      </c>
      <c r="T139">
        <v>0.81</v>
      </c>
      <c r="U139">
        <v>0.73799999999999999</v>
      </c>
      <c r="V139">
        <v>0.72</v>
      </c>
      <c r="W139">
        <v>0.72</v>
      </c>
      <c r="X139">
        <v>0.72899999999999998</v>
      </c>
      <c r="AD139">
        <f t="shared" si="16"/>
        <v>0.74339999999999995</v>
      </c>
      <c r="AE139">
        <f t="shared" si="17"/>
        <v>3.797104159751221E-2</v>
      </c>
      <c r="AG139">
        <v>9</v>
      </c>
      <c r="AH139">
        <f>AVERAGE(G157:K160)</f>
        <v>0.31364999999999998</v>
      </c>
      <c r="AI139">
        <f>STDEV(G157:K160)</f>
        <v>4.9058799307297507E-2</v>
      </c>
      <c r="AJ139">
        <f>AVERAGE(T157:X160)</f>
        <v>0.80549999999999977</v>
      </c>
      <c r="AK139">
        <f>STDEV(T157:X160)</f>
        <v>3.178629297437232E-2</v>
      </c>
      <c r="AM139">
        <f t="shared" si="19"/>
        <v>1.1191499999999999</v>
      </c>
      <c r="AO139">
        <f t="shared" si="18"/>
        <v>9.0267103836123491E-2</v>
      </c>
      <c r="BI139" s="1">
        <v>4</v>
      </c>
      <c r="BJ139">
        <v>1.1519999999999999</v>
      </c>
      <c r="BK139">
        <v>1.179</v>
      </c>
      <c r="BL139">
        <v>1.1160000000000001</v>
      </c>
      <c r="BM139">
        <v>1.1519999999999999</v>
      </c>
      <c r="BN139">
        <v>1.161</v>
      </c>
    </row>
    <row r="140" spans="1:66" x14ac:dyDescent="0.25">
      <c r="A140">
        <v>85</v>
      </c>
      <c r="B140" s="1">
        <v>2</v>
      </c>
      <c r="C140" s="1">
        <v>7.5</v>
      </c>
      <c r="D140">
        <v>1.2</v>
      </c>
      <c r="E140" s="1">
        <v>4</v>
      </c>
      <c r="F140" s="1">
        <v>4</v>
      </c>
      <c r="G140">
        <v>0.40500000000000003</v>
      </c>
      <c r="H140">
        <v>0.45</v>
      </c>
      <c r="I140">
        <v>0.42299999999999999</v>
      </c>
      <c r="J140">
        <v>0.41399999999999998</v>
      </c>
      <c r="K140">
        <v>0.42299999999999999</v>
      </c>
      <c r="Q140">
        <f t="shared" si="14"/>
        <v>0.42299999999999993</v>
      </c>
      <c r="R140">
        <f t="shared" si="15"/>
        <v>1.6837458240482737E-2</v>
      </c>
      <c r="T140">
        <v>0.85499999999999998</v>
      </c>
      <c r="U140">
        <v>0.56699999999999995</v>
      </c>
      <c r="V140">
        <v>0.73799999999999999</v>
      </c>
      <c r="W140">
        <v>0.72899999999999998</v>
      </c>
      <c r="X140">
        <v>0.73799999999999999</v>
      </c>
      <c r="AD140">
        <f t="shared" si="16"/>
        <v>0.72540000000000004</v>
      </c>
      <c r="AE140">
        <f t="shared" si="17"/>
        <v>0.10273412286090632</v>
      </c>
      <c r="AG140">
        <v>10</v>
      </c>
      <c r="AH140">
        <f>AVERAGE(G161:K164)</f>
        <v>0.38114999999999999</v>
      </c>
      <c r="AI140">
        <f>STDEV(G161:K164)</f>
        <v>3.6268407304719801E-2</v>
      </c>
      <c r="AJ140">
        <f>AVERAGE(T161:X164)</f>
        <v>0.76769999999999994</v>
      </c>
      <c r="AK140">
        <f>STDEV(T161:X164)</f>
        <v>8.4684616138507862E-2</v>
      </c>
      <c r="AM140">
        <f t="shared" si="19"/>
        <v>1.1488499999999999</v>
      </c>
      <c r="AO140">
        <f t="shared" si="18"/>
        <v>8.3682314084069398E-2</v>
      </c>
      <c r="BI140" s="1">
        <v>4</v>
      </c>
      <c r="BJ140">
        <v>1.26</v>
      </c>
      <c r="BK140">
        <v>1.0169999999999999</v>
      </c>
      <c r="BL140">
        <v>1.161</v>
      </c>
      <c r="BM140">
        <v>1.143</v>
      </c>
      <c r="BN140">
        <v>1.161</v>
      </c>
    </row>
    <row r="141" spans="1:66" x14ac:dyDescent="0.25">
      <c r="A141">
        <v>85</v>
      </c>
      <c r="B141" s="1">
        <v>2</v>
      </c>
      <c r="C141" s="1">
        <v>7.5</v>
      </c>
      <c r="D141">
        <v>1.2</v>
      </c>
      <c r="E141" s="6">
        <v>1</v>
      </c>
      <c r="F141" s="6">
        <v>5</v>
      </c>
      <c r="G141">
        <v>0.40500000000000003</v>
      </c>
      <c r="H141">
        <v>0.441</v>
      </c>
      <c r="I141">
        <v>0.41399999999999998</v>
      </c>
      <c r="J141">
        <v>0.432</v>
      </c>
      <c r="K141">
        <v>0.45900000000000002</v>
      </c>
      <c r="Q141">
        <f t="shared" si="14"/>
        <v>0.43019999999999997</v>
      </c>
      <c r="R141">
        <f t="shared" si="15"/>
        <v>2.1487205495363981E-2</v>
      </c>
      <c r="T141">
        <v>0.71099999999999997</v>
      </c>
      <c r="U141">
        <v>0.71099999999999997</v>
      </c>
      <c r="V141">
        <v>0.71099999999999997</v>
      </c>
      <c r="W141">
        <v>0.71099999999999997</v>
      </c>
      <c r="X141">
        <v>0.80100000000000005</v>
      </c>
      <c r="AD141">
        <f t="shared" si="16"/>
        <v>0.72899999999999998</v>
      </c>
      <c r="AE141">
        <f t="shared" si="17"/>
        <v>4.0249223594996247E-2</v>
      </c>
      <c r="AG141" t="s">
        <v>22</v>
      </c>
      <c r="AH141">
        <f>AVERAGE(G125:K164)</f>
        <v>0.39509999999999984</v>
      </c>
      <c r="AI141">
        <f>STDEV(G125:K164)</f>
        <v>5.7568050184196563E-2</v>
      </c>
      <c r="AJ141">
        <f>AVERAGE(T125:X164)</f>
        <v>0.752355</v>
      </c>
      <c r="AK141">
        <f>STDEV(T125:X163)</f>
        <v>5.6907379150200263E-2</v>
      </c>
      <c r="AM141">
        <f t="shared" si="19"/>
        <v>1.1474549999999999</v>
      </c>
      <c r="AO141">
        <f t="shared" si="18"/>
        <v>9.4187829784629543E-2</v>
      </c>
      <c r="BI141" s="6">
        <v>5</v>
      </c>
      <c r="BJ141">
        <v>1.1160000000000001</v>
      </c>
      <c r="BK141">
        <v>1.1519999999999999</v>
      </c>
      <c r="BL141">
        <v>1.125</v>
      </c>
      <c r="BM141">
        <v>1.143</v>
      </c>
      <c r="BN141">
        <v>1.26</v>
      </c>
    </row>
    <row r="142" spans="1:66" x14ac:dyDescent="0.25">
      <c r="A142">
        <v>85</v>
      </c>
      <c r="B142" s="1">
        <v>2</v>
      </c>
      <c r="C142" s="1">
        <v>7.5</v>
      </c>
      <c r="D142">
        <v>1.2</v>
      </c>
      <c r="E142" s="6">
        <v>2</v>
      </c>
      <c r="F142" s="6">
        <v>5</v>
      </c>
      <c r="G142">
        <v>0.39600000000000002</v>
      </c>
      <c r="H142">
        <v>0.41399999999999998</v>
      </c>
      <c r="I142">
        <v>0.41399999999999998</v>
      </c>
      <c r="J142">
        <v>0.42299999999999999</v>
      </c>
      <c r="K142">
        <v>0.432</v>
      </c>
      <c r="Q142">
        <f t="shared" si="14"/>
        <v>0.41580000000000006</v>
      </c>
      <c r="R142">
        <f t="shared" si="15"/>
        <v>1.3349157276772185E-2</v>
      </c>
      <c r="T142">
        <v>0.747</v>
      </c>
      <c r="U142">
        <v>0.75600000000000001</v>
      </c>
      <c r="V142">
        <v>0.72899999999999998</v>
      </c>
      <c r="W142">
        <v>0.72899999999999998</v>
      </c>
      <c r="X142">
        <v>0.72</v>
      </c>
      <c r="AD142">
        <f t="shared" si="16"/>
        <v>0.73619999999999997</v>
      </c>
      <c r="AE142">
        <f t="shared" si="17"/>
        <v>1.4788509052639499E-2</v>
      </c>
      <c r="AM142" s="11" t="s">
        <v>51</v>
      </c>
      <c r="AN142" s="11"/>
      <c r="AO142" s="11"/>
      <c r="BI142" s="6">
        <v>5</v>
      </c>
      <c r="BJ142">
        <v>1.143</v>
      </c>
      <c r="BK142">
        <v>1.17</v>
      </c>
      <c r="BL142">
        <v>1.143</v>
      </c>
      <c r="BM142">
        <v>1.1519999999999999</v>
      </c>
      <c r="BN142">
        <v>1.1519999999999999</v>
      </c>
    </row>
    <row r="143" spans="1:66" x14ac:dyDescent="0.25">
      <c r="A143">
        <v>85</v>
      </c>
      <c r="B143" s="1">
        <v>2</v>
      </c>
      <c r="C143" s="1">
        <v>7.5</v>
      </c>
      <c r="D143">
        <v>1.2</v>
      </c>
      <c r="E143" s="6">
        <v>3</v>
      </c>
      <c r="F143" s="6">
        <v>5</v>
      </c>
      <c r="G143">
        <v>0.38700000000000001</v>
      </c>
      <c r="H143">
        <v>0.40500000000000003</v>
      </c>
      <c r="I143">
        <v>0.41399999999999998</v>
      </c>
      <c r="J143">
        <v>0.42299999999999999</v>
      </c>
      <c r="K143">
        <v>0.45900000000000002</v>
      </c>
      <c r="Q143">
        <f t="shared" si="14"/>
        <v>0.41760000000000003</v>
      </c>
      <c r="R143">
        <f t="shared" si="15"/>
        <v>2.6698314553544392E-2</v>
      </c>
      <c r="T143">
        <v>0.72899999999999998</v>
      </c>
      <c r="U143">
        <v>0.75600000000000001</v>
      </c>
      <c r="V143">
        <v>0.75600000000000001</v>
      </c>
      <c r="W143">
        <v>0.75600000000000001</v>
      </c>
      <c r="X143">
        <v>0.73799999999999999</v>
      </c>
      <c r="AD143">
        <f t="shared" si="16"/>
        <v>0.747</v>
      </c>
      <c r="AE143">
        <f t="shared" si="17"/>
        <v>1.2727922061357866E-2</v>
      </c>
      <c r="BI143" s="6">
        <v>5</v>
      </c>
      <c r="BJ143">
        <v>1.1160000000000001</v>
      </c>
      <c r="BK143">
        <v>1.161</v>
      </c>
      <c r="BL143">
        <v>1.17</v>
      </c>
      <c r="BM143">
        <v>1.179</v>
      </c>
      <c r="BN143">
        <v>1.1970000000000001</v>
      </c>
    </row>
    <row r="144" spans="1:66" x14ac:dyDescent="0.25">
      <c r="A144">
        <v>85</v>
      </c>
      <c r="B144" s="1">
        <v>2</v>
      </c>
      <c r="C144" s="1">
        <v>7.5</v>
      </c>
      <c r="D144">
        <v>1.2</v>
      </c>
      <c r="E144" s="6">
        <v>4</v>
      </c>
      <c r="F144" s="6">
        <v>5</v>
      </c>
      <c r="G144">
        <v>0.36899999999999999</v>
      </c>
      <c r="H144">
        <v>0.378</v>
      </c>
      <c r="I144">
        <v>0.40500000000000003</v>
      </c>
      <c r="J144">
        <v>0.39600000000000002</v>
      </c>
      <c r="K144">
        <v>0.38700000000000001</v>
      </c>
      <c r="Q144">
        <f t="shared" si="14"/>
        <v>0.38700000000000001</v>
      </c>
      <c r="R144">
        <f t="shared" si="15"/>
        <v>1.423024947075772E-2</v>
      </c>
      <c r="T144">
        <v>0.747</v>
      </c>
      <c r="U144">
        <v>0.73799999999999999</v>
      </c>
      <c r="V144">
        <v>0.72899999999999998</v>
      </c>
      <c r="W144">
        <v>0.73799999999999999</v>
      </c>
      <c r="X144">
        <v>0.71099999999999997</v>
      </c>
      <c r="AD144">
        <f t="shared" si="16"/>
        <v>0.73259999999999992</v>
      </c>
      <c r="AE144">
        <f t="shared" si="17"/>
        <v>1.3649175799292803E-2</v>
      </c>
      <c r="BI144" s="6">
        <v>5</v>
      </c>
      <c r="BJ144">
        <v>1.1160000000000001</v>
      </c>
      <c r="BK144">
        <v>1.1160000000000001</v>
      </c>
      <c r="BL144">
        <v>1.1339999999999999</v>
      </c>
      <c r="BM144">
        <v>1.1339999999999999</v>
      </c>
      <c r="BN144">
        <v>1.0980000000000001</v>
      </c>
    </row>
    <row r="145" spans="1:66" x14ac:dyDescent="0.25">
      <c r="A145" s="1">
        <v>85</v>
      </c>
      <c r="B145" s="1">
        <v>2</v>
      </c>
      <c r="C145" s="1">
        <v>7.5</v>
      </c>
      <c r="D145" s="1">
        <v>1.2</v>
      </c>
      <c r="E145" s="1">
        <v>1</v>
      </c>
      <c r="F145" s="1">
        <v>6</v>
      </c>
      <c r="G145">
        <v>0.36899999999999999</v>
      </c>
      <c r="H145">
        <v>0.38700000000000001</v>
      </c>
      <c r="I145">
        <v>0.36899999999999999</v>
      </c>
      <c r="J145">
        <v>0.41399999999999998</v>
      </c>
      <c r="K145">
        <v>0.54900000000000004</v>
      </c>
      <c r="Q145">
        <f t="shared" si="14"/>
        <v>0.41760000000000003</v>
      </c>
      <c r="R145">
        <f t="shared" si="15"/>
        <v>7.5728462284665551E-2</v>
      </c>
      <c r="T145">
        <v>0.81899999999999995</v>
      </c>
      <c r="U145">
        <v>0.81899999999999995</v>
      </c>
      <c r="V145">
        <v>0.78300000000000003</v>
      </c>
      <c r="W145">
        <v>0.76500000000000001</v>
      </c>
      <c r="X145">
        <v>0.68400000000000005</v>
      </c>
      <c r="AD145">
        <f t="shared" si="16"/>
        <v>0.77400000000000002</v>
      </c>
      <c r="AE145">
        <f t="shared" si="17"/>
        <v>5.5479726026720751E-2</v>
      </c>
      <c r="BD145" s="42" t="s">
        <v>19</v>
      </c>
      <c r="BE145" s="42" t="s">
        <v>24</v>
      </c>
      <c r="BF145" s="42" t="s">
        <v>21</v>
      </c>
      <c r="BI145" s="1">
        <v>6</v>
      </c>
      <c r="BJ145">
        <v>1.1879999999999999</v>
      </c>
      <c r="BK145">
        <v>1.206</v>
      </c>
      <c r="BL145">
        <v>1.1519999999999999</v>
      </c>
      <c r="BM145">
        <v>1.179</v>
      </c>
      <c r="BN145">
        <v>1.2330000000000001</v>
      </c>
    </row>
    <row r="146" spans="1:66" x14ac:dyDescent="0.25">
      <c r="A146" s="1">
        <v>85</v>
      </c>
      <c r="B146" s="1">
        <v>2</v>
      </c>
      <c r="C146" s="1">
        <v>7.5</v>
      </c>
      <c r="D146" s="1">
        <v>1.2</v>
      </c>
      <c r="E146" s="1">
        <v>2</v>
      </c>
      <c r="F146" s="1">
        <v>6</v>
      </c>
      <c r="G146">
        <v>0.36</v>
      </c>
      <c r="H146">
        <v>0.39600000000000002</v>
      </c>
      <c r="I146">
        <v>0.41399999999999998</v>
      </c>
      <c r="J146">
        <v>0.41399999999999998</v>
      </c>
      <c r="K146">
        <v>0.378</v>
      </c>
      <c r="Q146">
        <f t="shared" si="14"/>
        <v>0.39239999999999997</v>
      </c>
      <c r="R146">
        <f t="shared" si="15"/>
        <v>2.3469128658729528E-2</v>
      </c>
      <c r="T146">
        <v>0.81899999999999995</v>
      </c>
      <c r="U146">
        <v>0.72</v>
      </c>
      <c r="V146">
        <v>0.747</v>
      </c>
      <c r="W146">
        <v>0.73799999999999999</v>
      </c>
      <c r="X146">
        <v>0.72899999999999998</v>
      </c>
      <c r="AD146">
        <f t="shared" si="16"/>
        <v>0.75060000000000004</v>
      </c>
      <c r="AE146">
        <f t="shared" si="17"/>
        <v>3.9538588745679823E-2</v>
      </c>
      <c r="AH146" s="5" t="s">
        <v>20</v>
      </c>
      <c r="AI146" s="5" t="s">
        <v>21</v>
      </c>
      <c r="AJ146" s="5" t="s">
        <v>23</v>
      </c>
      <c r="AK146" s="5" t="s">
        <v>21</v>
      </c>
      <c r="AL146" s="5"/>
      <c r="AM146" s="5" t="s">
        <v>27</v>
      </c>
      <c r="AN146" s="5"/>
      <c r="AO146" s="5" t="s">
        <v>28</v>
      </c>
      <c r="AP146" s="5"/>
      <c r="BD146" s="42">
        <v>1</v>
      </c>
      <c r="BE146" s="42">
        <f>AVERAGE(BJ125:BN128)</f>
        <v>1.1592000000000002</v>
      </c>
      <c r="BF146" s="42">
        <f>STDEV(BJ125:BN128)</f>
        <v>2.1177445797978471E-2</v>
      </c>
      <c r="BI146" s="1">
        <v>6</v>
      </c>
      <c r="BJ146">
        <v>1.179</v>
      </c>
      <c r="BK146">
        <v>1.1160000000000001</v>
      </c>
      <c r="BL146">
        <v>1.161</v>
      </c>
      <c r="BM146">
        <v>1.1519999999999999</v>
      </c>
      <c r="BN146">
        <v>1.107</v>
      </c>
    </row>
    <row r="147" spans="1:66" x14ac:dyDescent="0.25">
      <c r="A147" s="1">
        <v>85</v>
      </c>
      <c r="B147" s="1">
        <v>2</v>
      </c>
      <c r="C147" s="1">
        <v>7.5</v>
      </c>
      <c r="D147" s="1">
        <v>1.2</v>
      </c>
      <c r="E147" s="1">
        <v>3</v>
      </c>
      <c r="F147" s="1">
        <v>6</v>
      </c>
      <c r="G147">
        <v>0.315</v>
      </c>
      <c r="H147">
        <v>0.36</v>
      </c>
      <c r="I147">
        <v>0.432</v>
      </c>
      <c r="J147">
        <v>0.38700000000000001</v>
      </c>
      <c r="K147">
        <v>0.42299999999999999</v>
      </c>
      <c r="Q147">
        <f t="shared" si="14"/>
        <v>0.38340000000000002</v>
      </c>
      <c r="R147">
        <f t="shared" si="15"/>
        <v>4.7877969881773362E-2</v>
      </c>
      <c r="T147">
        <v>0.79200000000000004</v>
      </c>
      <c r="U147">
        <v>0.76500000000000001</v>
      </c>
      <c r="V147">
        <v>0.78300000000000003</v>
      </c>
      <c r="W147">
        <v>0.76500000000000001</v>
      </c>
      <c r="X147">
        <v>0.72899999999999998</v>
      </c>
      <c r="AD147">
        <f t="shared" si="16"/>
        <v>0.76680000000000004</v>
      </c>
      <c r="AE147">
        <f t="shared" si="17"/>
        <v>2.4149534156997748E-2</v>
      </c>
      <c r="AH147" s="5">
        <f>AH141</f>
        <v>0.39509999999999984</v>
      </c>
      <c r="AI147" s="5">
        <f>AI141</f>
        <v>5.7568050184196563E-2</v>
      </c>
      <c r="AJ147" s="5">
        <f>AJ141</f>
        <v>0.752355</v>
      </c>
      <c r="AK147" s="5">
        <f>AK141</f>
        <v>5.6907379150200263E-2</v>
      </c>
      <c r="AL147" s="5"/>
      <c r="AM147" s="5" t="s">
        <v>29</v>
      </c>
      <c r="AN147" s="5"/>
      <c r="AO147" s="5" t="s">
        <v>30</v>
      </c>
      <c r="AP147" s="5"/>
      <c r="BD147" s="42">
        <v>2</v>
      </c>
      <c r="BE147" s="42">
        <f>AVERAGE(BJ129:BN132)</f>
        <v>1.1583000000000001</v>
      </c>
      <c r="BF147" s="42">
        <f>STDEV(BJ129:BN132)</f>
        <v>3.1866662996402929E-2</v>
      </c>
      <c r="BI147" s="1">
        <v>6</v>
      </c>
      <c r="BJ147">
        <v>1.107</v>
      </c>
      <c r="BK147">
        <v>1.125</v>
      </c>
      <c r="BL147">
        <v>1.2150000000000001</v>
      </c>
      <c r="BM147">
        <v>1.1519999999999999</v>
      </c>
      <c r="BN147">
        <v>1.1519999999999999</v>
      </c>
    </row>
    <row r="148" spans="1:66" x14ac:dyDescent="0.25">
      <c r="A148" s="1">
        <v>85</v>
      </c>
      <c r="B148" s="1">
        <v>2</v>
      </c>
      <c r="C148" s="1">
        <v>7.5</v>
      </c>
      <c r="D148" s="1">
        <v>1.2</v>
      </c>
      <c r="E148" s="1">
        <v>4</v>
      </c>
      <c r="F148" s="1">
        <v>6</v>
      </c>
      <c r="G148">
        <v>0.34200000000000003</v>
      </c>
      <c r="H148">
        <v>0.45900000000000002</v>
      </c>
      <c r="I148">
        <v>0.36899999999999999</v>
      </c>
      <c r="J148">
        <v>0.45</v>
      </c>
      <c r="K148">
        <v>0.42299999999999999</v>
      </c>
      <c r="Q148">
        <f t="shared" si="14"/>
        <v>0.40859999999999996</v>
      </c>
      <c r="R148">
        <f t="shared" si="15"/>
        <v>5.1149780058178856E-2</v>
      </c>
      <c r="T148">
        <v>0.90900000000000003</v>
      </c>
      <c r="U148">
        <v>0.621</v>
      </c>
      <c r="V148">
        <v>0.72899999999999998</v>
      </c>
      <c r="W148">
        <v>0.77400000000000002</v>
      </c>
      <c r="X148">
        <v>0.75600000000000001</v>
      </c>
      <c r="AD148">
        <f t="shared" si="16"/>
        <v>0.75779999999999992</v>
      </c>
      <c r="AE148">
        <f t="shared" si="17"/>
        <v>0.10328455838120318</v>
      </c>
      <c r="BD148" s="42">
        <v>3</v>
      </c>
      <c r="BE148" s="42">
        <f>AVERAGE(BJ133:BN136)</f>
        <v>1.1502000000000001</v>
      </c>
      <c r="BF148" s="42">
        <f>STDEV(BJ133:BN136)</f>
        <v>3.8250696588084304E-2</v>
      </c>
      <c r="BI148" s="1">
        <v>6</v>
      </c>
      <c r="BJ148">
        <v>1.2509999999999999</v>
      </c>
      <c r="BK148">
        <v>1.08</v>
      </c>
      <c r="BL148">
        <v>1.0980000000000001</v>
      </c>
      <c r="BM148">
        <v>1.224</v>
      </c>
      <c r="BN148">
        <v>1.179</v>
      </c>
    </row>
    <row r="149" spans="1:66" x14ac:dyDescent="0.25">
      <c r="A149" s="1">
        <v>85</v>
      </c>
      <c r="B149" s="1">
        <v>2</v>
      </c>
      <c r="C149" s="1">
        <v>7.5</v>
      </c>
      <c r="D149" s="1">
        <v>1.2</v>
      </c>
      <c r="E149" s="6">
        <v>1</v>
      </c>
      <c r="F149" s="6">
        <v>7</v>
      </c>
      <c r="G149">
        <v>0.35099999999999998</v>
      </c>
      <c r="H149">
        <v>0.32400000000000001</v>
      </c>
      <c r="I149">
        <v>0.34200000000000003</v>
      </c>
      <c r="J149">
        <v>0.35099999999999998</v>
      </c>
      <c r="K149">
        <v>0.35099999999999998</v>
      </c>
      <c r="Q149">
        <f t="shared" si="14"/>
        <v>0.34379999999999999</v>
      </c>
      <c r="R149">
        <f t="shared" si="15"/>
        <v>1.1734564329364754E-2</v>
      </c>
      <c r="T149">
        <v>0.78300000000000003</v>
      </c>
      <c r="U149">
        <v>0.81899999999999995</v>
      </c>
      <c r="V149">
        <v>0.80100000000000005</v>
      </c>
      <c r="W149">
        <v>0.81</v>
      </c>
      <c r="X149">
        <v>0.81</v>
      </c>
      <c r="AD149">
        <f t="shared" si="16"/>
        <v>0.80459999999999998</v>
      </c>
      <c r="AE149">
        <f t="shared" si="17"/>
        <v>1.3649175799292774E-2</v>
      </c>
      <c r="BD149" s="42">
        <v>4</v>
      </c>
      <c r="BE149" s="42">
        <f>AVERAGE(BJ137:BN140)</f>
        <v>1.1529000000000003</v>
      </c>
      <c r="BF149" s="42">
        <f>STDEV(BJ137:BN140)</f>
        <v>4.6067342011451025E-2</v>
      </c>
      <c r="BI149" s="6">
        <v>7</v>
      </c>
      <c r="BJ149">
        <v>1.1339999999999999</v>
      </c>
      <c r="BK149">
        <v>1.143</v>
      </c>
      <c r="BL149">
        <v>1.143</v>
      </c>
      <c r="BM149">
        <v>1.161</v>
      </c>
      <c r="BN149">
        <v>1.161</v>
      </c>
    </row>
    <row r="150" spans="1:66" x14ac:dyDescent="0.25">
      <c r="A150" s="1">
        <v>85</v>
      </c>
      <c r="B150" s="1">
        <v>2</v>
      </c>
      <c r="C150" s="1">
        <v>7.5</v>
      </c>
      <c r="D150" s="1">
        <v>1.2</v>
      </c>
      <c r="E150" s="6">
        <v>2</v>
      </c>
      <c r="F150" s="6">
        <v>7</v>
      </c>
      <c r="G150">
        <v>0.30599999999999999</v>
      </c>
      <c r="H150">
        <v>0.30599999999999999</v>
      </c>
      <c r="I150">
        <v>0.315</v>
      </c>
      <c r="J150">
        <v>0.28799999999999998</v>
      </c>
      <c r="K150">
        <v>0.315</v>
      </c>
      <c r="Q150">
        <f t="shared" si="14"/>
        <v>0.30599999999999999</v>
      </c>
      <c r="R150">
        <f t="shared" si="15"/>
        <v>1.1022703842524311E-2</v>
      </c>
      <c r="T150">
        <v>0.83699999999999997</v>
      </c>
      <c r="U150">
        <v>0.81899999999999995</v>
      </c>
      <c r="V150">
        <v>0.85499999999999998</v>
      </c>
      <c r="W150">
        <v>0.83699999999999997</v>
      </c>
      <c r="X150">
        <v>0.78300000000000003</v>
      </c>
      <c r="AD150">
        <f t="shared" si="16"/>
        <v>0.82620000000000005</v>
      </c>
      <c r="AE150">
        <f t="shared" si="17"/>
        <v>2.7298351598585565E-2</v>
      </c>
      <c r="BD150" s="42">
        <v>5</v>
      </c>
      <c r="BE150" s="42">
        <f>AVERAGE(BJ141:BN144)</f>
        <v>1.1488499999999997</v>
      </c>
      <c r="BF150" s="42">
        <f>STDEV(BJ141:BN144)</f>
        <v>3.6032551073190804E-2</v>
      </c>
      <c r="BI150" s="6">
        <v>7</v>
      </c>
      <c r="BJ150">
        <v>1.143</v>
      </c>
      <c r="BK150">
        <v>1.125</v>
      </c>
      <c r="BL150">
        <v>1.17</v>
      </c>
      <c r="BM150">
        <v>1.125</v>
      </c>
      <c r="BN150">
        <v>1.0980000000000001</v>
      </c>
    </row>
    <row r="151" spans="1:66" x14ac:dyDescent="0.25">
      <c r="A151" s="1">
        <v>85</v>
      </c>
      <c r="B151" s="1">
        <v>2</v>
      </c>
      <c r="C151" s="1">
        <v>7.5</v>
      </c>
      <c r="D151" s="1">
        <v>1.2</v>
      </c>
      <c r="E151" s="6">
        <v>3</v>
      </c>
      <c r="F151" s="6">
        <v>7</v>
      </c>
      <c r="G151">
        <v>0.41399999999999998</v>
      </c>
      <c r="H151">
        <v>0.36</v>
      </c>
      <c r="I151">
        <v>0.32400000000000001</v>
      </c>
      <c r="J151">
        <v>0.32400000000000001</v>
      </c>
      <c r="K151">
        <v>0.30599999999999999</v>
      </c>
      <c r="Q151">
        <f t="shared" si="14"/>
        <v>0.34560000000000002</v>
      </c>
      <c r="R151">
        <f t="shared" si="15"/>
        <v>4.2974410990727747E-2</v>
      </c>
      <c r="T151">
        <v>0.747</v>
      </c>
      <c r="U151">
        <v>0.78300000000000003</v>
      </c>
      <c r="V151">
        <v>0.76500000000000001</v>
      </c>
      <c r="W151">
        <v>0.82799999999999996</v>
      </c>
      <c r="X151">
        <v>0.79200000000000004</v>
      </c>
      <c r="AD151">
        <f t="shared" si="16"/>
        <v>0.78300000000000003</v>
      </c>
      <c r="AE151">
        <f t="shared" si="17"/>
        <v>3.0520484924063694E-2</v>
      </c>
      <c r="BD151" s="42">
        <v>6</v>
      </c>
      <c r="BE151" s="42">
        <f>AVERAGE(BJ145:BN148)</f>
        <v>1.1628000000000001</v>
      </c>
      <c r="BF151" s="42">
        <f>STDEV(BJ145:BN148)</f>
        <v>4.8033540912903537E-2</v>
      </c>
      <c r="BI151" s="6">
        <v>7</v>
      </c>
      <c r="BJ151">
        <v>1.161</v>
      </c>
      <c r="BK151">
        <v>1.143</v>
      </c>
      <c r="BL151">
        <v>1.089</v>
      </c>
      <c r="BM151">
        <v>1.1519999999999999</v>
      </c>
      <c r="BN151">
        <v>1.0980000000000001</v>
      </c>
    </row>
    <row r="152" spans="1:66" x14ac:dyDescent="0.25">
      <c r="A152" s="1">
        <v>85</v>
      </c>
      <c r="B152" s="1">
        <v>2</v>
      </c>
      <c r="C152" s="1">
        <v>7.5</v>
      </c>
      <c r="D152" s="1">
        <v>1.2</v>
      </c>
      <c r="E152" s="6">
        <v>4</v>
      </c>
      <c r="F152" s="6">
        <v>7</v>
      </c>
      <c r="G152">
        <v>0.315</v>
      </c>
      <c r="H152">
        <v>0.32400000000000001</v>
      </c>
      <c r="I152">
        <v>0.29699999999999999</v>
      </c>
      <c r="J152">
        <v>0.315</v>
      </c>
      <c r="K152">
        <v>0.32400000000000001</v>
      </c>
      <c r="Q152">
        <f t="shared" si="14"/>
        <v>0.315</v>
      </c>
      <c r="R152">
        <f t="shared" si="15"/>
        <v>1.1022703842524311E-2</v>
      </c>
      <c r="T152">
        <v>0.80100000000000005</v>
      </c>
      <c r="U152">
        <v>0.83699999999999997</v>
      </c>
      <c r="V152">
        <v>0.85499999999999998</v>
      </c>
      <c r="W152">
        <v>0.81899999999999995</v>
      </c>
      <c r="X152">
        <v>0.78300000000000003</v>
      </c>
      <c r="AD152">
        <f t="shared" si="16"/>
        <v>0.81899999999999995</v>
      </c>
      <c r="AE152">
        <f t="shared" si="17"/>
        <v>2.8460498941515387E-2</v>
      </c>
      <c r="BD152" s="42">
        <v>7</v>
      </c>
      <c r="BE152" s="42">
        <f>AVERAGE(BJ149:BN152)</f>
        <v>1.1358000000000001</v>
      </c>
      <c r="BF152" s="42">
        <f>STDEV(BJ149:BN152)</f>
        <v>2.4007893438792588E-2</v>
      </c>
      <c r="BI152" s="6">
        <v>7</v>
      </c>
      <c r="BJ152">
        <v>1.1160000000000001</v>
      </c>
      <c r="BK152">
        <v>1.161</v>
      </c>
      <c r="BL152">
        <v>1.1519999999999999</v>
      </c>
      <c r="BM152">
        <v>1.1339999999999999</v>
      </c>
      <c r="BN152">
        <v>1.107</v>
      </c>
    </row>
    <row r="153" spans="1:66" x14ac:dyDescent="0.25">
      <c r="A153" s="1">
        <v>85</v>
      </c>
      <c r="B153" s="1">
        <v>2</v>
      </c>
      <c r="C153" s="1">
        <v>7.5</v>
      </c>
      <c r="D153" s="1">
        <v>1.2</v>
      </c>
      <c r="E153" s="1">
        <v>1</v>
      </c>
      <c r="F153" s="1">
        <v>8</v>
      </c>
      <c r="G153">
        <v>0.36</v>
      </c>
      <c r="H153">
        <v>0.38700000000000001</v>
      </c>
      <c r="I153">
        <v>0.32400000000000001</v>
      </c>
      <c r="J153">
        <v>0.40500000000000003</v>
      </c>
      <c r="K153">
        <v>0.38700000000000001</v>
      </c>
      <c r="Q153">
        <f t="shared" si="14"/>
        <v>0.37259999999999999</v>
      </c>
      <c r="R153">
        <f t="shared" si="15"/>
        <v>3.1564220250150335E-2</v>
      </c>
      <c r="T153">
        <v>0.80100000000000005</v>
      </c>
      <c r="U153">
        <v>0.82799999999999996</v>
      </c>
      <c r="V153">
        <v>0.76500000000000001</v>
      </c>
      <c r="W153">
        <v>0.73799999999999999</v>
      </c>
      <c r="X153">
        <v>0.58499999999999996</v>
      </c>
      <c r="AD153">
        <f t="shared" si="16"/>
        <v>0.74340000000000006</v>
      </c>
      <c r="AE153">
        <f t="shared" si="17"/>
        <v>9.4948933643300856E-2</v>
      </c>
      <c r="BD153" s="42">
        <v>8</v>
      </c>
      <c r="BE153" s="42">
        <f>AVERAGE(BJ153:BN156)</f>
        <v>1.1385000000000001</v>
      </c>
      <c r="BF153" s="42">
        <f>STDEV(BJ153:BN156)</f>
        <v>6.6489809270610087E-2</v>
      </c>
      <c r="BI153" s="1">
        <v>8</v>
      </c>
      <c r="BJ153">
        <v>1.161</v>
      </c>
      <c r="BK153">
        <v>1.2150000000000001</v>
      </c>
      <c r="BL153">
        <v>1.089</v>
      </c>
      <c r="BM153">
        <v>1.143</v>
      </c>
      <c r="BN153">
        <v>0.97199999999999998</v>
      </c>
    </row>
    <row r="154" spans="1:66" x14ac:dyDescent="0.25">
      <c r="A154" s="1">
        <v>85</v>
      </c>
      <c r="B154" s="1">
        <v>2</v>
      </c>
      <c r="C154" s="1">
        <v>7.5</v>
      </c>
      <c r="D154" s="1">
        <v>1.2</v>
      </c>
      <c r="E154" s="1">
        <v>2</v>
      </c>
      <c r="F154" s="1">
        <v>8</v>
      </c>
      <c r="G154">
        <v>0.36899999999999999</v>
      </c>
      <c r="H154">
        <v>0.378</v>
      </c>
      <c r="I154">
        <v>0.36</v>
      </c>
      <c r="J154">
        <v>0.432</v>
      </c>
      <c r="K154">
        <v>0.41399999999999998</v>
      </c>
      <c r="Q154">
        <f t="shared" si="14"/>
        <v>0.39059999999999995</v>
      </c>
      <c r="R154">
        <f t="shared" si="15"/>
        <v>3.09160152671718E-2</v>
      </c>
      <c r="T154">
        <v>0.82799999999999996</v>
      </c>
      <c r="U154">
        <v>0.747</v>
      </c>
      <c r="V154">
        <v>0.70199999999999996</v>
      </c>
      <c r="W154">
        <v>0.75600000000000001</v>
      </c>
      <c r="X154">
        <v>0.78300000000000003</v>
      </c>
      <c r="AD154">
        <f t="shared" si="16"/>
        <v>0.7632000000000001</v>
      </c>
      <c r="AE154">
        <f t="shared" si="17"/>
        <v>4.6504838457949733E-2</v>
      </c>
      <c r="BD154" s="42">
        <v>9</v>
      </c>
      <c r="BE154" s="42">
        <f>AVERAGE(BJ157:BN160)</f>
        <v>1.1191500000000003</v>
      </c>
      <c r="BF154" s="42">
        <f>STDEV(BJ157:BN160)</f>
        <v>5.0090733463859033E-2</v>
      </c>
      <c r="BI154" s="1">
        <v>8</v>
      </c>
      <c r="BJ154">
        <v>1.1970000000000001</v>
      </c>
      <c r="BK154">
        <v>1.125</v>
      </c>
      <c r="BL154">
        <v>1.0620000000000001</v>
      </c>
      <c r="BM154">
        <v>1.1879999999999999</v>
      </c>
      <c r="BN154">
        <v>1.1970000000000001</v>
      </c>
    </row>
    <row r="155" spans="1:66" x14ac:dyDescent="0.25">
      <c r="A155">
        <v>85</v>
      </c>
      <c r="B155" s="1">
        <v>2</v>
      </c>
      <c r="C155" s="1">
        <v>7.5</v>
      </c>
      <c r="D155">
        <v>1.2</v>
      </c>
      <c r="E155" s="1">
        <v>3</v>
      </c>
      <c r="F155" s="1">
        <v>8</v>
      </c>
      <c r="G155">
        <v>0.36899999999999999</v>
      </c>
      <c r="H155">
        <v>0.29699999999999999</v>
      </c>
      <c r="I155">
        <v>0.42299999999999999</v>
      </c>
      <c r="J155">
        <v>0.38700000000000001</v>
      </c>
      <c r="K155">
        <v>0.441</v>
      </c>
      <c r="Q155">
        <f t="shared" si="14"/>
        <v>0.38340000000000002</v>
      </c>
      <c r="R155">
        <f t="shared" si="15"/>
        <v>5.6060681408630783E-2</v>
      </c>
      <c r="T155">
        <v>0.83699999999999997</v>
      </c>
      <c r="U155">
        <v>0.77400000000000002</v>
      </c>
      <c r="V155">
        <v>0.747</v>
      </c>
      <c r="W155">
        <v>0.75600000000000001</v>
      </c>
      <c r="X155">
        <v>0.72899999999999998</v>
      </c>
      <c r="AD155">
        <f t="shared" si="16"/>
        <v>0.76859999999999995</v>
      </c>
      <c r="AE155">
        <f t="shared" si="17"/>
        <v>4.1536730733171566E-2</v>
      </c>
      <c r="BD155" s="42">
        <v>10</v>
      </c>
      <c r="BE155" s="42">
        <f>AVERAGE(BJ161:BN164)</f>
        <v>1.1488499999999999</v>
      </c>
      <c r="BF155" s="42">
        <f>STDEV(BJ161:BN164)</f>
        <v>7.8475121770164247E-2</v>
      </c>
      <c r="BI155" s="1">
        <v>8</v>
      </c>
      <c r="BJ155">
        <v>1.206</v>
      </c>
      <c r="BK155">
        <v>1.071</v>
      </c>
      <c r="BL155">
        <v>1.17</v>
      </c>
      <c r="BM155">
        <v>1.143</v>
      </c>
      <c r="BN155">
        <v>1.17</v>
      </c>
    </row>
    <row r="156" spans="1:66" x14ac:dyDescent="0.25">
      <c r="A156">
        <v>85</v>
      </c>
      <c r="B156" s="1">
        <v>2</v>
      </c>
      <c r="C156" s="1">
        <v>7.5</v>
      </c>
      <c r="D156">
        <v>1.2</v>
      </c>
      <c r="E156" s="1">
        <v>4</v>
      </c>
      <c r="F156" s="1">
        <v>8</v>
      </c>
      <c r="G156">
        <v>0.30599999999999999</v>
      </c>
      <c r="H156">
        <v>0.42299999999999999</v>
      </c>
      <c r="I156">
        <v>0.378</v>
      </c>
      <c r="J156">
        <v>0.38700000000000001</v>
      </c>
      <c r="K156">
        <v>0.39600000000000002</v>
      </c>
      <c r="Q156">
        <f t="shared" si="14"/>
        <v>0.378</v>
      </c>
      <c r="R156">
        <f t="shared" si="15"/>
        <v>4.362911871674699E-2</v>
      </c>
      <c r="T156">
        <v>0.91800000000000004</v>
      </c>
      <c r="U156">
        <v>0.60299999999999998</v>
      </c>
      <c r="V156">
        <v>0.73799999999999999</v>
      </c>
      <c r="W156">
        <v>0.747</v>
      </c>
      <c r="X156">
        <v>0.76500000000000001</v>
      </c>
      <c r="AD156">
        <f t="shared" si="16"/>
        <v>0.75419999999999998</v>
      </c>
      <c r="AE156">
        <f t="shared" si="17"/>
        <v>0.11194060925330006</v>
      </c>
      <c r="BD156" s="42" t="s">
        <v>22</v>
      </c>
      <c r="BE156" s="42">
        <f>AVERAGE(BJ125:BN164)</f>
        <v>1.1474550000000006</v>
      </c>
      <c r="BF156" s="42">
        <f>STDEV(BJ125:BN164)</f>
        <v>4.7819677779284253E-2</v>
      </c>
      <c r="BI156" s="1">
        <v>8</v>
      </c>
      <c r="BJ156">
        <v>1.224</v>
      </c>
      <c r="BK156">
        <v>1.026</v>
      </c>
      <c r="BL156">
        <v>1.1160000000000001</v>
      </c>
      <c r="BM156">
        <v>1.1339999999999999</v>
      </c>
      <c r="BN156">
        <v>1.161</v>
      </c>
    </row>
    <row r="157" spans="1:66" x14ac:dyDescent="0.25">
      <c r="A157">
        <v>85</v>
      </c>
      <c r="B157" s="1">
        <v>2</v>
      </c>
      <c r="C157" s="1">
        <v>7.5</v>
      </c>
      <c r="D157">
        <v>1.2</v>
      </c>
      <c r="E157" s="6">
        <v>1</v>
      </c>
      <c r="F157" s="6">
        <v>9</v>
      </c>
      <c r="G157">
        <v>0.34200000000000003</v>
      </c>
      <c r="H157">
        <v>0.35099999999999998</v>
      </c>
      <c r="I157">
        <v>0.32400000000000001</v>
      </c>
      <c r="J157">
        <v>0.30599999999999999</v>
      </c>
      <c r="K157">
        <v>0.315</v>
      </c>
      <c r="Q157">
        <f t="shared" si="14"/>
        <v>0.3276</v>
      </c>
      <c r="R157">
        <f t="shared" si="15"/>
        <v>1.8662797217994947E-2</v>
      </c>
      <c r="T157">
        <v>0.78300000000000003</v>
      </c>
      <c r="U157">
        <v>0.72899999999999998</v>
      </c>
      <c r="V157">
        <v>0.82799999999999996</v>
      </c>
      <c r="W157">
        <v>0.81</v>
      </c>
      <c r="X157">
        <v>0.81</v>
      </c>
      <c r="AD157">
        <f t="shared" si="16"/>
        <v>0.79200000000000004</v>
      </c>
      <c r="AE157">
        <f t="shared" si="17"/>
        <v>3.871046370169183E-2</v>
      </c>
      <c r="BI157" s="6">
        <v>9</v>
      </c>
      <c r="BJ157">
        <v>1.125</v>
      </c>
      <c r="BK157">
        <v>1.08</v>
      </c>
      <c r="BL157">
        <v>1.1519999999999999</v>
      </c>
      <c r="BM157">
        <v>1.1160000000000001</v>
      </c>
      <c r="BN157">
        <v>1.125</v>
      </c>
    </row>
    <row r="158" spans="1:66" x14ac:dyDescent="0.25">
      <c r="A158">
        <v>85</v>
      </c>
      <c r="B158" s="1">
        <v>2</v>
      </c>
      <c r="C158" s="1">
        <v>7.5</v>
      </c>
      <c r="D158">
        <v>1.2</v>
      </c>
      <c r="E158" s="6">
        <v>2</v>
      </c>
      <c r="F158" s="6">
        <v>9</v>
      </c>
      <c r="G158">
        <v>0.46800000000000003</v>
      </c>
      <c r="H158">
        <v>0.26100000000000001</v>
      </c>
      <c r="I158">
        <v>0.32400000000000001</v>
      </c>
      <c r="J158">
        <v>0.28799999999999998</v>
      </c>
      <c r="K158">
        <v>0.33300000000000002</v>
      </c>
      <c r="Q158">
        <f t="shared" si="14"/>
        <v>0.33480000000000004</v>
      </c>
      <c r="R158">
        <f t="shared" si="15"/>
        <v>7.9841718418380822E-2</v>
      </c>
      <c r="T158">
        <v>0.81</v>
      </c>
      <c r="U158">
        <v>0.82799999999999996</v>
      </c>
      <c r="V158">
        <v>0.85499999999999998</v>
      </c>
      <c r="W158">
        <v>0.81</v>
      </c>
      <c r="X158">
        <v>0.79200000000000004</v>
      </c>
      <c r="AD158">
        <f t="shared" si="16"/>
        <v>0.81899999999999995</v>
      </c>
      <c r="AE158">
        <f t="shared" si="17"/>
        <v>2.3811761799581284E-2</v>
      </c>
      <c r="BI158" s="6">
        <v>9</v>
      </c>
      <c r="BJ158">
        <v>1.278</v>
      </c>
      <c r="BK158">
        <v>1.089</v>
      </c>
      <c r="BL158">
        <v>1.179</v>
      </c>
      <c r="BM158">
        <v>1.0980000000000001</v>
      </c>
      <c r="BN158">
        <v>1.125</v>
      </c>
    </row>
    <row r="159" spans="1:66" x14ac:dyDescent="0.25">
      <c r="A159">
        <v>85</v>
      </c>
      <c r="B159" s="1">
        <v>2</v>
      </c>
      <c r="C159" s="1">
        <v>7.5</v>
      </c>
      <c r="D159">
        <v>1.2</v>
      </c>
      <c r="E159" s="6">
        <v>3</v>
      </c>
      <c r="F159" s="6">
        <v>9</v>
      </c>
      <c r="G159">
        <v>0.378</v>
      </c>
      <c r="H159">
        <v>0.29699999999999999</v>
      </c>
      <c r="I159">
        <v>0.28799999999999998</v>
      </c>
      <c r="J159">
        <v>0.33300000000000002</v>
      </c>
      <c r="K159">
        <v>0.29699999999999999</v>
      </c>
      <c r="Q159">
        <f t="shared" si="14"/>
        <v>0.31859999999999999</v>
      </c>
      <c r="R159">
        <f t="shared" si="15"/>
        <v>3.7433941817553683E-2</v>
      </c>
      <c r="T159">
        <v>0.73799999999999999</v>
      </c>
      <c r="U159">
        <v>0.81899999999999995</v>
      </c>
      <c r="V159">
        <v>0.82799999999999996</v>
      </c>
      <c r="W159">
        <v>0.81</v>
      </c>
      <c r="X159">
        <v>0.78300000000000003</v>
      </c>
      <c r="AD159">
        <f t="shared" si="16"/>
        <v>0.79559999999999997</v>
      </c>
      <c r="AE159">
        <f t="shared" si="17"/>
        <v>3.6335932628735419E-2</v>
      </c>
      <c r="BI159" s="6">
        <v>9</v>
      </c>
      <c r="BJ159">
        <v>1.1160000000000001</v>
      </c>
      <c r="BK159">
        <v>1.1160000000000001</v>
      </c>
      <c r="BL159">
        <v>1.1160000000000001</v>
      </c>
      <c r="BM159">
        <v>1.143</v>
      </c>
      <c r="BN159">
        <v>1.08</v>
      </c>
    </row>
    <row r="160" spans="1:66" x14ac:dyDescent="0.25">
      <c r="A160">
        <v>85</v>
      </c>
      <c r="B160" s="1">
        <v>2</v>
      </c>
      <c r="C160" s="1">
        <v>7.5</v>
      </c>
      <c r="D160">
        <v>1.2</v>
      </c>
      <c r="E160" s="6">
        <v>4</v>
      </c>
      <c r="F160" s="6">
        <v>9</v>
      </c>
      <c r="G160">
        <v>0.26100000000000001</v>
      </c>
      <c r="H160">
        <v>0.29699999999999999</v>
      </c>
      <c r="I160">
        <v>0.29699999999999999</v>
      </c>
      <c r="J160">
        <v>0.26100000000000001</v>
      </c>
      <c r="K160">
        <v>0.252</v>
      </c>
      <c r="Q160">
        <f t="shared" si="14"/>
        <v>0.27360000000000001</v>
      </c>
      <c r="R160">
        <f t="shared" si="15"/>
        <v>2.167487024182612E-2</v>
      </c>
      <c r="T160">
        <v>0.78300000000000003</v>
      </c>
      <c r="U160">
        <v>0.81899999999999995</v>
      </c>
      <c r="V160">
        <v>0.85499999999999998</v>
      </c>
      <c r="W160">
        <v>0.81899999999999995</v>
      </c>
      <c r="X160">
        <v>0.80100000000000005</v>
      </c>
      <c r="AD160">
        <f t="shared" si="16"/>
        <v>0.81540000000000001</v>
      </c>
      <c r="AE160">
        <f t="shared" si="17"/>
        <v>2.669831455354436E-2</v>
      </c>
      <c r="BI160" s="6">
        <v>9</v>
      </c>
      <c r="BJ160">
        <v>1.044</v>
      </c>
      <c r="BK160">
        <v>1.1160000000000001</v>
      </c>
      <c r="BL160">
        <v>1.1519999999999999</v>
      </c>
      <c r="BM160">
        <v>1.08</v>
      </c>
      <c r="BN160">
        <v>1.0529999999999999</v>
      </c>
    </row>
    <row r="161" spans="1:66" x14ac:dyDescent="0.25">
      <c r="A161">
        <v>85</v>
      </c>
      <c r="B161" s="1">
        <v>2</v>
      </c>
      <c r="C161" s="1">
        <v>7.5</v>
      </c>
      <c r="D161">
        <v>1.2</v>
      </c>
      <c r="E161" s="1">
        <v>1</v>
      </c>
      <c r="F161" s="1">
        <v>10</v>
      </c>
      <c r="G161">
        <v>0.315</v>
      </c>
      <c r="H161">
        <v>0.38700000000000001</v>
      </c>
      <c r="I161">
        <v>0.42299999999999999</v>
      </c>
      <c r="J161">
        <v>0.38700000000000001</v>
      </c>
      <c r="K161">
        <v>0.40500000000000003</v>
      </c>
      <c r="Q161">
        <f t="shared" si="14"/>
        <v>0.38340000000000002</v>
      </c>
      <c r="R161">
        <f t="shared" si="15"/>
        <v>4.1046315303568968E-2</v>
      </c>
      <c r="T161">
        <v>0.75600000000000001</v>
      </c>
      <c r="U161">
        <v>0.79200000000000004</v>
      </c>
      <c r="V161">
        <v>0.71099999999999997</v>
      </c>
      <c r="W161">
        <v>0.747</v>
      </c>
      <c r="X161">
        <v>0.59399999999999997</v>
      </c>
      <c r="AD161">
        <f t="shared" si="16"/>
        <v>0.72</v>
      </c>
      <c r="AE161">
        <f t="shared" si="17"/>
        <v>7.610190536379495E-2</v>
      </c>
      <c r="BI161" s="1">
        <v>10</v>
      </c>
      <c r="BJ161">
        <v>1.071</v>
      </c>
      <c r="BK161">
        <v>1.179</v>
      </c>
      <c r="BL161">
        <v>1.1339999999999999</v>
      </c>
      <c r="BM161">
        <v>1.1339999999999999</v>
      </c>
      <c r="BN161">
        <v>0.999</v>
      </c>
    </row>
    <row r="162" spans="1:66" x14ac:dyDescent="0.25">
      <c r="A162">
        <v>85</v>
      </c>
      <c r="B162" s="1">
        <v>2</v>
      </c>
      <c r="C162" s="1">
        <v>7.5</v>
      </c>
      <c r="D162">
        <v>1.2</v>
      </c>
      <c r="E162" s="1">
        <v>2</v>
      </c>
      <c r="F162" s="1">
        <v>10</v>
      </c>
      <c r="G162">
        <v>0.36</v>
      </c>
      <c r="H162">
        <v>0.38700000000000001</v>
      </c>
      <c r="I162">
        <v>0.39600000000000002</v>
      </c>
      <c r="J162">
        <v>0.33300000000000002</v>
      </c>
      <c r="K162">
        <v>0.39600000000000002</v>
      </c>
      <c r="Q162">
        <f t="shared" si="14"/>
        <v>0.37439999999999996</v>
      </c>
      <c r="R162">
        <f t="shared" si="15"/>
        <v>2.7446311227558435E-2</v>
      </c>
      <c r="T162">
        <v>0.873</v>
      </c>
      <c r="U162">
        <v>0.72899999999999998</v>
      </c>
      <c r="V162">
        <v>0.747</v>
      </c>
      <c r="W162">
        <v>0.78300000000000003</v>
      </c>
      <c r="X162">
        <v>0.80100000000000005</v>
      </c>
      <c r="AD162">
        <f t="shared" si="16"/>
        <v>0.78659999999999997</v>
      </c>
      <c r="AE162">
        <f t="shared" si="17"/>
        <v>5.6060681408630776E-2</v>
      </c>
      <c r="BI162" s="1">
        <v>10</v>
      </c>
      <c r="BJ162">
        <v>1.2330000000000001</v>
      </c>
      <c r="BK162">
        <v>1.1160000000000001</v>
      </c>
      <c r="BL162">
        <v>1.143</v>
      </c>
      <c r="BM162">
        <v>1.1160000000000001</v>
      </c>
      <c r="BN162">
        <v>1.1970000000000001</v>
      </c>
    </row>
    <row r="163" spans="1:66" x14ac:dyDescent="0.25">
      <c r="A163">
        <v>85</v>
      </c>
      <c r="B163" s="1">
        <v>2</v>
      </c>
      <c r="C163" s="1">
        <v>7.5</v>
      </c>
      <c r="D163">
        <v>1.2</v>
      </c>
      <c r="E163" s="1">
        <v>3</v>
      </c>
      <c r="F163" s="1">
        <v>10</v>
      </c>
      <c r="G163">
        <v>0.36</v>
      </c>
      <c r="H163">
        <v>0.32400000000000001</v>
      </c>
      <c r="I163">
        <v>0.39600000000000002</v>
      </c>
      <c r="J163">
        <v>0.40500000000000003</v>
      </c>
      <c r="K163">
        <v>0.46800000000000003</v>
      </c>
      <c r="Q163">
        <f t="shared" si="14"/>
        <v>0.3906</v>
      </c>
      <c r="R163">
        <f t="shared" si="15"/>
        <v>5.3849791085945543E-2</v>
      </c>
      <c r="T163">
        <v>0.90900000000000003</v>
      </c>
      <c r="U163">
        <v>0.747</v>
      </c>
      <c r="V163">
        <v>0.71099999999999997</v>
      </c>
      <c r="W163">
        <v>0.71099999999999997</v>
      </c>
      <c r="X163">
        <v>0.72899999999999998</v>
      </c>
      <c r="AD163">
        <f t="shared" si="16"/>
        <v>0.76139999999999997</v>
      </c>
      <c r="AE163">
        <f t="shared" si="17"/>
        <v>8.384986583173526E-2</v>
      </c>
      <c r="BI163" s="1">
        <v>10</v>
      </c>
      <c r="BJ163">
        <v>1.2689999999999999</v>
      </c>
      <c r="BK163">
        <v>1.071</v>
      </c>
      <c r="BL163">
        <v>1.107</v>
      </c>
      <c r="BM163">
        <v>1.1160000000000001</v>
      </c>
      <c r="BN163">
        <v>1.1970000000000001</v>
      </c>
    </row>
    <row r="164" spans="1:66" x14ac:dyDescent="0.25">
      <c r="A164">
        <v>85</v>
      </c>
      <c r="B164" s="1">
        <v>2</v>
      </c>
      <c r="C164" s="1">
        <v>7.5</v>
      </c>
      <c r="D164">
        <v>1.2</v>
      </c>
      <c r="E164" s="1">
        <v>4</v>
      </c>
      <c r="F164" s="1">
        <v>10</v>
      </c>
      <c r="G164">
        <v>0.35099999999999998</v>
      </c>
      <c r="H164">
        <v>0.378</v>
      </c>
      <c r="I164">
        <v>0.35099999999999998</v>
      </c>
      <c r="J164">
        <v>0.38700000000000001</v>
      </c>
      <c r="K164">
        <v>0.41399999999999998</v>
      </c>
      <c r="Q164">
        <f t="shared" si="14"/>
        <v>0.37619999999999998</v>
      </c>
      <c r="R164">
        <f t="shared" si="15"/>
        <v>2.6546186166754731E-2</v>
      </c>
      <c r="T164">
        <v>0.96299999999999997</v>
      </c>
      <c r="U164">
        <v>0.63900000000000001</v>
      </c>
      <c r="V164">
        <v>0.81899999999999995</v>
      </c>
      <c r="W164">
        <v>0.80100000000000005</v>
      </c>
      <c r="X164">
        <v>0.79200000000000004</v>
      </c>
      <c r="AD164">
        <f t="shared" si="16"/>
        <v>0.80280000000000007</v>
      </c>
      <c r="AE164">
        <f t="shared" si="17"/>
        <v>0.11497477984323339</v>
      </c>
      <c r="BI164" s="1">
        <v>10</v>
      </c>
      <c r="BJ164">
        <v>1.3140000000000001</v>
      </c>
      <c r="BK164">
        <v>1.0169999999999999</v>
      </c>
      <c r="BL164">
        <v>1.17</v>
      </c>
      <c r="BM164">
        <v>1.1879999999999999</v>
      </c>
      <c r="BN164">
        <v>1.206</v>
      </c>
    </row>
    <row r="165" spans="1:66" x14ac:dyDescent="0.25">
      <c r="Q165" t="e">
        <f t="shared" si="14"/>
        <v>#DIV/0!</v>
      </c>
      <c r="R165" t="e">
        <f t="shared" si="15"/>
        <v>#DIV/0!</v>
      </c>
      <c r="AD165" t="e">
        <f t="shared" si="16"/>
        <v>#DIV/0!</v>
      </c>
      <c r="AE165" t="e">
        <f t="shared" si="17"/>
        <v>#DIV/0!</v>
      </c>
    </row>
    <row r="166" spans="1:66" x14ac:dyDescent="0.25">
      <c r="A166" s="6">
        <v>85</v>
      </c>
      <c r="B166" s="6">
        <v>2</v>
      </c>
      <c r="C166" s="6">
        <v>7.5</v>
      </c>
      <c r="D166" s="6">
        <v>1</v>
      </c>
      <c r="E166" s="6">
        <v>1</v>
      </c>
      <c r="F166" s="6">
        <v>1</v>
      </c>
      <c r="G166">
        <v>0.63900000000000001</v>
      </c>
      <c r="H166">
        <v>0.51300000000000001</v>
      </c>
      <c r="I166">
        <v>0.59399999999999997</v>
      </c>
      <c r="J166">
        <v>0.52200000000000002</v>
      </c>
      <c r="K166">
        <v>0.53100000000000003</v>
      </c>
      <c r="Q166">
        <f t="shared" si="14"/>
        <v>0.55979999999999996</v>
      </c>
      <c r="R166">
        <f t="shared" si="15"/>
        <v>5.4522472431099443E-2</v>
      </c>
      <c r="T166">
        <v>0.47699999999999998</v>
      </c>
      <c r="U166">
        <v>0.441</v>
      </c>
      <c r="V166">
        <v>0.42299999999999999</v>
      </c>
      <c r="W166">
        <v>0.40500000000000003</v>
      </c>
      <c r="X166">
        <v>0.45</v>
      </c>
      <c r="AD166">
        <f t="shared" si="16"/>
        <v>0.43920000000000003</v>
      </c>
      <c r="AE166">
        <f t="shared" si="17"/>
        <v>2.7298351598585572E-2</v>
      </c>
      <c r="AO166" t="s">
        <v>47</v>
      </c>
      <c r="AP166" t="s">
        <v>48</v>
      </c>
      <c r="AQ166" t="s">
        <v>49</v>
      </c>
      <c r="AR166" t="s">
        <v>50</v>
      </c>
      <c r="BI166" s="6">
        <v>1</v>
      </c>
      <c r="BJ166">
        <v>1.1160000000000001</v>
      </c>
      <c r="BK166">
        <v>0.95399999999999996</v>
      </c>
      <c r="BL166">
        <v>1.0169999999999999</v>
      </c>
      <c r="BM166">
        <v>0.92700000000000005</v>
      </c>
      <c r="BN166">
        <v>0.98099999999999998</v>
      </c>
    </row>
    <row r="167" spans="1:66" x14ac:dyDescent="0.25">
      <c r="A167" s="6">
        <v>85</v>
      </c>
      <c r="B167" s="6">
        <v>2</v>
      </c>
      <c r="C167" s="6">
        <v>7.5</v>
      </c>
      <c r="D167" s="6">
        <v>1</v>
      </c>
      <c r="E167" s="6">
        <v>2</v>
      </c>
      <c r="F167" s="6">
        <v>1</v>
      </c>
      <c r="G167">
        <v>0.67500000000000004</v>
      </c>
      <c r="H167">
        <v>0.58499999999999996</v>
      </c>
      <c r="I167">
        <v>0.60299999999999998</v>
      </c>
      <c r="J167">
        <v>0.52200000000000002</v>
      </c>
      <c r="K167">
        <v>0.54</v>
      </c>
      <c r="Q167">
        <f t="shared" si="14"/>
        <v>0.58499999999999996</v>
      </c>
      <c r="R167">
        <f t="shared" si="15"/>
        <v>6.0037488288568509E-2</v>
      </c>
      <c r="T167">
        <v>0.30599999999999999</v>
      </c>
      <c r="U167">
        <v>0.315</v>
      </c>
      <c r="V167">
        <v>0.39600000000000002</v>
      </c>
      <c r="W167">
        <v>0.38700000000000001</v>
      </c>
      <c r="X167">
        <v>0.432</v>
      </c>
      <c r="AD167">
        <f t="shared" si="16"/>
        <v>0.36719999999999997</v>
      </c>
      <c r="AE167">
        <f t="shared" si="17"/>
        <v>5.4522472431099658E-2</v>
      </c>
      <c r="AO167">
        <f>A166</f>
        <v>85</v>
      </c>
      <c r="AP167">
        <f>B166</f>
        <v>2</v>
      </c>
      <c r="AQ167">
        <f>C166</f>
        <v>7.5</v>
      </c>
      <c r="AR167">
        <f>D166</f>
        <v>1</v>
      </c>
      <c r="BI167" s="6">
        <v>1</v>
      </c>
      <c r="BJ167">
        <v>0.98099999999999998</v>
      </c>
      <c r="BK167">
        <v>0.9</v>
      </c>
      <c r="BL167">
        <v>0.999</v>
      </c>
      <c r="BM167">
        <v>0.90900000000000003</v>
      </c>
      <c r="BN167">
        <v>0.97199999999999998</v>
      </c>
    </row>
    <row r="168" spans="1:66" x14ac:dyDescent="0.25">
      <c r="A168" s="6">
        <v>85</v>
      </c>
      <c r="B168" s="6">
        <v>2</v>
      </c>
      <c r="C168" s="6">
        <v>7.5</v>
      </c>
      <c r="D168" s="6">
        <v>1</v>
      </c>
      <c r="E168" s="6">
        <v>3</v>
      </c>
      <c r="F168" s="6">
        <v>1</v>
      </c>
      <c r="G168">
        <v>0.65700000000000003</v>
      </c>
      <c r="H168">
        <v>0.621</v>
      </c>
      <c r="I168">
        <v>0.67500000000000004</v>
      </c>
      <c r="J168">
        <v>0.621</v>
      </c>
      <c r="K168">
        <v>0.64800000000000002</v>
      </c>
      <c r="Q168">
        <f t="shared" si="14"/>
        <v>0.64439999999999997</v>
      </c>
      <c r="R168">
        <f t="shared" si="15"/>
        <v>2.3469128658729556E-2</v>
      </c>
      <c r="T168">
        <v>0.34200000000000003</v>
      </c>
      <c r="U168">
        <v>0.28799999999999998</v>
      </c>
      <c r="V168">
        <v>0.27</v>
      </c>
      <c r="W168">
        <v>0.28799999999999998</v>
      </c>
      <c r="X168">
        <v>0.33300000000000002</v>
      </c>
      <c r="AD168">
        <f t="shared" si="16"/>
        <v>0.30419999999999997</v>
      </c>
      <c r="AE168">
        <f t="shared" si="17"/>
        <v>3.1435648553831373E-2</v>
      </c>
      <c r="BI168" s="6">
        <v>1</v>
      </c>
      <c r="BJ168">
        <v>0.999</v>
      </c>
      <c r="BK168">
        <v>0.90900000000000003</v>
      </c>
      <c r="BL168">
        <v>0.94499999999999995</v>
      </c>
      <c r="BM168">
        <v>0.90900000000000003</v>
      </c>
      <c r="BN168">
        <v>0.98099999999999998</v>
      </c>
    </row>
    <row r="169" spans="1:66" x14ac:dyDescent="0.25">
      <c r="A169" s="6">
        <v>85</v>
      </c>
      <c r="B169" s="6">
        <v>2</v>
      </c>
      <c r="C169" s="6">
        <v>7.5</v>
      </c>
      <c r="D169" s="6">
        <v>1</v>
      </c>
      <c r="E169" s="6">
        <v>4</v>
      </c>
      <c r="F169" s="6">
        <v>1</v>
      </c>
      <c r="G169">
        <v>0.57599999999999996</v>
      </c>
      <c r="H169">
        <v>0.65700000000000003</v>
      </c>
      <c r="I169">
        <v>0.67500000000000004</v>
      </c>
      <c r="J169">
        <v>0.621</v>
      </c>
      <c r="K169">
        <v>0.58499999999999996</v>
      </c>
      <c r="Q169">
        <f t="shared" si="14"/>
        <v>0.62280000000000002</v>
      </c>
      <c r="R169">
        <f t="shared" si="15"/>
        <v>4.3349740483652303E-2</v>
      </c>
      <c r="T169">
        <v>0.35099999999999998</v>
      </c>
      <c r="U169">
        <v>0.26100000000000001</v>
      </c>
      <c r="V169">
        <v>0.33300000000000002</v>
      </c>
      <c r="W169">
        <v>0.36899999999999999</v>
      </c>
      <c r="X169">
        <v>0.38700000000000001</v>
      </c>
      <c r="AD169">
        <f t="shared" si="16"/>
        <v>0.3402</v>
      </c>
      <c r="AE169">
        <f t="shared" si="17"/>
        <v>4.8633321909982499E-2</v>
      </c>
      <c r="BI169" s="6">
        <v>1</v>
      </c>
      <c r="BJ169">
        <v>0.92700000000000005</v>
      </c>
      <c r="BK169">
        <v>0.91800000000000004</v>
      </c>
      <c r="BL169">
        <v>1.008</v>
      </c>
      <c r="BM169">
        <v>0.99</v>
      </c>
      <c r="BN169">
        <v>0.97199999999999998</v>
      </c>
    </row>
    <row r="170" spans="1:66" x14ac:dyDescent="0.25">
      <c r="A170" s="6">
        <v>85</v>
      </c>
      <c r="B170" s="6">
        <v>2</v>
      </c>
      <c r="C170" s="6">
        <v>7.5</v>
      </c>
      <c r="D170" s="1">
        <v>1</v>
      </c>
      <c r="E170" s="1">
        <v>1</v>
      </c>
      <c r="F170" s="1">
        <v>2</v>
      </c>
      <c r="G170">
        <v>0.36</v>
      </c>
      <c r="H170">
        <v>0.38700000000000001</v>
      </c>
      <c r="I170">
        <v>0.378</v>
      </c>
      <c r="J170">
        <v>0.40500000000000003</v>
      </c>
      <c r="K170">
        <v>0.47699999999999998</v>
      </c>
      <c r="Q170">
        <f t="shared" si="14"/>
        <v>0.40140000000000003</v>
      </c>
      <c r="R170">
        <f t="shared" si="15"/>
        <v>4.5269194823853491E-2</v>
      </c>
      <c r="T170">
        <v>0.60299999999999998</v>
      </c>
      <c r="U170">
        <v>0.47699999999999998</v>
      </c>
      <c r="V170">
        <v>0.56699999999999995</v>
      </c>
      <c r="W170">
        <v>0.47699999999999998</v>
      </c>
      <c r="X170">
        <v>0.58499999999999996</v>
      </c>
      <c r="AD170">
        <f t="shared" si="16"/>
        <v>0.54180000000000006</v>
      </c>
      <c r="AE170">
        <f t="shared" si="17"/>
        <v>6.0507850730297789E-2</v>
      </c>
      <c r="AH170" t="s">
        <v>25</v>
      </c>
      <c r="BI170" s="1">
        <v>2</v>
      </c>
      <c r="BJ170">
        <v>0.96299999999999997</v>
      </c>
      <c r="BK170">
        <v>0.86399999999999999</v>
      </c>
      <c r="BL170">
        <v>0.94499999999999995</v>
      </c>
      <c r="BM170">
        <v>0.88200000000000001</v>
      </c>
      <c r="BN170">
        <v>1.0620000000000001</v>
      </c>
    </row>
    <row r="171" spans="1:66" x14ac:dyDescent="0.25">
      <c r="A171" s="6">
        <v>85</v>
      </c>
      <c r="B171" s="6">
        <v>2</v>
      </c>
      <c r="C171" s="6">
        <v>7.5</v>
      </c>
      <c r="D171" s="1">
        <v>1</v>
      </c>
      <c r="E171" s="1">
        <v>2</v>
      </c>
      <c r="F171" s="1">
        <v>2</v>
      </c>
      <c r="G171">
        <v>0.36899999999999999</v>
      </c>
      <c r="H171">
        <v>0.378</v>
      </c>
      <c r="I171">
        <v>0.42299999999999999</v>
      </c>
      <c r="J171">
        <v>0.45</v>
      </c>
      <c r="K171">
        <v>0.45</v>
      </c>
      <c r="Q171">
        <f t="shared" si="14"/>
        <v>0.41399999999999998</v>
      </c>
      <c r="R171">
        <f t="shared" si="15"/>
        <v>3.8710463701691823E-2</v>
      </c>
      <c r="T171">
        <v>0.55800000000000005</v>
      </c>
      <c r="U171">
        <v>0.52200000000000002</v>
      </c>
      <c r="V171">
        <v>0.53100000000000003</v>
      </c>
      <c r="W171">
        <v>0.51300000000000001</v>
      </c>
      <c r="X171">
        <v>0.504</v>
      </c>
      <c r="AD171">
        <f t="shared" si="16"/>
        <v>0.52560000000000007</v>
      </c>
      <c r="AE171">
        <f t="shared" si="17"/>
        <v>2.0719555979798431E-2</v>
      </c>
      <c r="AG171" t="s">
        <v>19</v>
      </c>
      <c r="AH171" t="s">
        <v>20</v>
      </c>
      <c r="AI171" t="s">
        <v>21</v>
      </c>
      <c r="AJ171" t="s">
        <v>23</v>
      </c>
      <c r="AK171" t="s">
        <v>21</v>
      </c>
      <c r="AM171" s="11" t="s">
        <v>24</v>
      </c>
      <c r="AN171" s="11"/>
      <c r="AO171" s="11" t="s">
        <v>21</v>
      </c>
      <c r="AP171" s="15" t="s">
        <v>26</v>
      </c>
      <c r="AQ171" s="15"/>
      <c r="AR171" s="15" t="s">
        <v>21</v>
      </c>
      <c r="BI171" s="1">
        <v>2</v>
      </c>
      <c r="BJ171">
        <v>0.92700000000000005</v>
      </c>
      <c r="BK171">
        <v>0.9</v>
      </c>
      <c r="BL171">
        <v>0.95399999999999996</v>
      </c>
      <c r="BM171">
        <v>0.96299999999999997</v>
      </c>
      <c r="BN171">
        <v>0.95399999999999996</v>
      </c>
    </row>
    <row r="172" spans="1:66" x14ac:dyDescent="0.25">
      <c r="A172" s="6">
        <v>85</v>
      </c>
      <c r="B172" s="6">
        <v>2</v>
      </c>
      <c r="C172" s="6">
        <v>7.5</v>
      </c>
      <c r="D172" s="1">
        <v>1</v>
      </c>
      <c r="E172" s="1">
        <v>3</v>
      </c>
      <c r="F172" s="1">
        <v>2</v>
      </c>
      <c r="G172">
        <v>0.41399999999999998</v>
      </c>
      <c r="H172">
        <v>0.48599999999999999</v>
      </c>
      <c r="I172">
        <v>0.45</v>
      </c>
      <c r="J172">
        <v>0.495</v>
      </c>
      <c r="K172">
        <v>0.48599999999999999</v>
      </c>
      <c r="Q172">
        <f t="shared" si="14"/>
        <v>0.46619999999999989</v>
      </c>
      <c r="R172">
        <f t="shared" si="15"/>
        <v>3.3914598626550191E-2</v>
      </c>
      <c r="T172">
        <v>0.504</v>
      </c>
      <c r="U172">
        <v>0.45</v>
      </c>
      <c r="V172">
        <v>0.48599999999999999</v>
      </c>
      <c r="W172">
        <v>0.45</v>
      </c>
      <c r="X172">
        <v>0.495</v>
      </c>
      <c r="AD172">
        <f t="shared" si="16"/>
        <v>0.47699999999999998</v>
      </c>
      <c r="AE172">
        <f t="shared" si="17"/>
        <v>2.5455844122715704E-2</v>
      </c>
      <c r="AG172">
        <v>1</v>
      </c>
      <c r="AH172">
        <f>AVERAGE(G166:K169)</f>
        <v>0.60300000000000009</v>
      </c>
      <c r="AI172">
        <f>STDEV(G166:K169)</f>
        <v>5.5016743862783803E-2</v>
      </c>
      <c r="AJ172">
        <f>AVERAGE(T166:X169)</f>
        <v>0.36270000000000008</v>
      </c>
      <c r="AK172">
        <f>STDEV(T166:X169)</f>
        <v>6.3780132197713696E-2</v>
      </c>
      <c r="AM172">
        <f>SUM(AH172,AJ172)</f>
        <v>0.96570000000000022</v>
      </c>
      <c r="AO172">
        <f>SUM(AH172,AJ172)/2*SQRT((AI172/AH172)^2+(AK172/AJ172)^2)</f>
        <v>9.5656743130867444E-2</v>
      </c>
      <c r="AP172">
        <v>0.42533333333333334</v>
      </c>
      <c r="AR172">
        <v>4.9328828623162518E-3</v>
      </c>
      <c r="BI172" s="1">
        <v>2</v>
      </c>
      <c r="BJ172">
        <v>0.91800000000000004</v>
      </c>
      <c r="BK172">
        <v>0.93600000000000005</v>
      </c>
      <c r="BL172">
        <v>0.93600000000000005</v>
      </c>
      <c r="BM172">
        <v>0.94499999999999995</v>
      </c>
      <c r="BN172">
        <v>0.98099999999999998</v>
      </c>
    </row>
    <row r="173" spans="1:66" x14ac:dyDescent="0.25">
      <c r="A173" s="6">
        <v>85</v>
      </c>
      <c r="B173" s="6">
        <v>2</v>
      </c>
      <c r="C173" s="6">
        <v>7.5</v>
      </c>
      <c r="D173" s="1">
        <v>1</v>
      </c>
      <c r="E173" s="1">
        <v>4</v>
      </c>
      <c r="F173" s="1">
        <v>2</v>
      </c>
      <c r="G173">
        <v>0.441</v>
      </c>
      <c r="H173">
        <v>0.42299999999999999</v>
      </c>
      <c r="I173">
        <v>0.48599999999999999</v>
      </c>
      <c r="J173">
        <v>0.441</v>
      </c>
      <c r="K173">
        <v>0.47699999999999998</v>
      </c>
      <c r="Q173">
        <f t="shared" si="14"/>
        <v>0.45360000000000006</v>
      </c>
      <c r="R173">
        <f t="shared" si="15"/>
        <v>2.6698314553544381E-2</v>
      </c>
      <c r="T173">
        <v>0.54900000000000004</v>
      </c>
      <c r="U173">
        <v>0.45900000000000002</v>
      </c>
      <c r="V173">
        <v>0.495</v>
      </c>
      <c r="W173">
        <v>0.47699999999999998</v>
      </c>
      <c r="X173">
        <v>0.45900000000000002</v>
      </c>
      <c r="AD173">
        <f t="shared" si="16"/>
        <v>0.48780000000000001</v>
      </c>
      <c r="AE173">
        <f t="shared" si="17"/>
        <v>3.7325594435989908E-2</v>
      </c>
      <c r="AG173">
        <v>2</v>
      </c>
      <c r="AH173">
        <f>AVERAGE(G170:K173)</f>
        <v>0.43380000000000002</v>
      </c>
      <c r="AI173">
        <f>STDEV(G170:K173)</f>
        <v>4.3565558584010393E-2</v>
      </c>
      <c r="AJ173">
        <f>AVERAGE(T170:X173)</f>
        <v>0.50804999999999989</v>
      </c>
      <c r="AK173">
        <f>STDEV(T170:X173)</f>
        <v>4.5092273815973583E-2</v>
      </c>
      <c r="AM173">
        <f>SUM(AH173,AJ173)</f>
        <v>0.94184999999999985</v>
      </c>
      <c r="AO173">
        <f t="shared" ref="AO173:AO182" si="20">SUM(AH173,AJ173)/2*SQRT((AI173/AH173)^2+(AK173/AJ173)^2)</f>
        <v>6.3116752823150421E-2</v>
      </c>
      <c r="BI173" s="1">
        <v>2</v>
      </c>
      <c r="BJ173">
        <v>0.99</v>
      </c>
      <c r="BK173">
        <v>0.88200000000000001</v>
      </c>
      <c r="BL173">
        <v>0.98099999999999998</v>
      </c>
      <c r="BM173">
        <v>0.91800000000000004</v>
      </c>
      <c r="BN173">
        <v>0.93600000000000005</v>
      </c>
    </row>
    <row r="174" spans="1:66" x14ac:dyDescent="0.25">
      <c r="A174" s="6">
        <v>85</v>
      </c>
      <c r="B174" s="6">
        <v>2</v>
      </c>
      <c r="C174" s="6">
        <v>7.5</v>
      </c>
      <c r="D174" s="6">
        <v>1</v>
      </c>
      <c r="E174" s="6">
        <v>1</v>
      </c>
      <c r="F174" s="6">
        <v>3</v>
      </c>
      <c r="G174">
        <v>0.432</v>
      </c>
      <c r="H174">
        <v>0.432</v>
      </c>
      <c r="I174">
        <v>0.45</v>
      </c>
      <c r="J174">
        <v>0.42299999999999999</v>
      </c>
      <c r="K174">
        <v>0.40500000000000003</v>
      </c>
      <c r="Q174">
        <f t="shared" si="14"/>
        <v>0.42840000000000006</v>
      </c>
      <c r="R174">
        <f t="shared" si="15"/>
        <v>1.6349311912126449E-2</v>
      </c>
      <c r="T174">
        <v>0.504</v>
      </c>
      <c r="U174">
        <v>0.51300000000000001</v>
      </c>
      <c r="V174">
        <v>0.495</v>
      </c>
      <c r="W174">
        <v>0.53100000000000003</v>
      </c>
      <c r="X174">
        <v>0.52200000000000002</v>
      </c>
      <c r="AD174">
        <f t="shared" si="16"/>
        <v>0.51300000000000012</v>
      </c>
      <c r="AE174">
        <f t="shared" si="17"/>
        <v>1.423024947075772E-2</v>
      </c>
      <c r="AG174">
        <v>3</v>
      </c>
      <c r="AH174">
        <f>AVERAGE(G174:K177)</f>
        <v>0.45</v>
      </c>
      <c r="AI174">
        <f>STDEV(G174:K177)</f>
        <v>2.1655192643360455E-2</v>
      </c>
      <c r="AJ174">
        <f>AVERAGE(T174:X177)</f>
        <v>0.49545000000000006</v>
      </c>
      <c r="AK174">
        <f>STDEV(T173:X176)</f>
        <v>2.6698314553544392E-2</v>
      </c>
      <c r="AM174">
        <f>SUM(AH174,AJ174)</f>
        <v>0.94545000000000012</v>
      </c>
      <c r="AO174">
        <f t="shared" si="20"/>
        <v>3.4152862707294819E-2</v>
      </c>
      <c r="AP174" s="15" t="s">
        <v>28</v>
      </c>
      <c r="AQ174" s="15"/>
      <c r="AR174" s="15"/>
      <c r="BI174" s="6">
        <v>3</v>
      </c>
      <c r="BJ174">
        <v>0.93600000000000005</v>
      </c>
      <c r="BK174">
        <v>0.94499999999999995</v>
      </c>
      <c r="BL174">
        <v>0.94499999999999995</v>
      </c>
      <c r="BM174">
        <v>0.95399999999999996</v>
      </c>
      <c r="BN174">
        <v>0.92700000000000005</v>
      </c>
    </row>
    <row r="175" spans="1:66" x14ac:dyDescent="0.25">
      <c r="A175" s="6">
        <v>85</v>
      </c>
      <c r="B175" s="6">
        <v>2</v>
      </c>
      <c r="C175" s="6">
        <v>7.5</v>
      </c>
      <c r="D175" s="6">
        <v>1</v>
      </c>
      <c r="E175" s="6">
        <v>2</v>
      </c>
      <c r="F175" s="6">
        <v>3</v>
      </c>
      <c r="G175">
        <v>0.45</v>
      </c>
      <c r="H175">
        <v>0.45900000000000002</v>
      </c>
      <c r="I175">
        <v>0.42299999999999999</v>
      </c>
      <c r="J175">
        <v>0.441</v>
      </c>
      <c r="K175">
        <v>0.42299999999999999</v>
      </c>
      <c r="Q175">
        <f t="shared" si="14"/>
        <v>0.43920000000000003</v>
      </c>
      <c r="R175">
        <f t="shared" si="15"/>
        <v>1.6099689437998499E-2</v>
      </c>
      <c r="T175">
        <v>0.48599999999999999</v>
      </c>
      <c r="U175">
        <v>0.51300000000000001</v>
      </c>
      <c r="V175">
        <v>0.495</v>
      </c>
      <c r="W175">
        <v>0.52200000000000002</v>
      </c>
      <c r="X175">
        <v>0.53100000000000003</v>
      </c>
      <c r="AD175">
        <f t="shared" si="16"/>
        <v>0.50940000000000007</v>
      </c>
      <c r="AE175">
        <f t="shared" si="17"/>
        <v>1.8662797217994964E-2</v>
      </c>
      <c r="AG175">
        <v>4</v>
      </c>
      <c r="AH175">
        <f>AVERAGE(G178:K181)</f>
        <v>0.42974999999999997</v>
      </c>
      <c r="AI175">
        <f>STDEV(G178:K181)</f>
        <v>4.2503095862474978E-2</v>
      </c>
      <c r="AJ175">
        <f>AVERAGE(T178:X181)</f>
        <v>0.51390000000000002</v>
      </c>
      <c r="AK175">
        <f>STDEV(T177:X180)</f>
        <v>3.2315020134850457E-2</v>
      </c>
      <c r="AM175">
        <f t="shared" ref="AM175:AM182" si="21">SUM(AH175,AJ175)</f>
        <v>0.94364999999999999</v>
      </c>
      <c r="AO175">
        <f t="shared" si="20"/>
        <v>5.5297656576998519E-2</v>
      </c>
      <c r="BI175" s="6">
        <v>3</v>
      </c>
      <c r="BJ175">
        <v>0.93600000000000005</v>
      </c>
      <c r="BK175">
        <v>0.97199999999999998</v>
      </c>
      <c r="BL175">
        <v>0.91800000000000004</v>
      </c>
      <c r="BM175">
        <v>0.96299999999999997</v>
      </c>
      <c r="BN175">
        <v>0.95399999999999996</v>
      </c>
    </row>
    <row r="176" spans="1:66" x14ac:dyDescent="0.25">
      <c r="A176" s="6">
        <v>85</v>
      </c>
      <c r="B176" s="6">
        <v>2</v>
      </c>
      <c r="C176" s="6">
        <v>7.5</v>
      </c>
      <c r="D176" s="6">
        <v>1</v>
      </c>
      <c r="E176" s="6">
        <v>3</v>
      </c>
      <c r="F176" s="6">
        <v>3</v>
      </c>
      <c r="G176">
        <v>0.46800000000000003</v>
      </c>
      <c r="H176">
        <v>0.47699999999999998</v>
      </c>
      <c r="I176">
        <v>0.46800000000000003</v>
      </c>
      <c r="J176">
        <v>0.48599999999999999</v>
      </c>
      <c r="K176">
        <v>0.46800000000000003</v>
      </c>
      <c r="Q176">
        <f t="shared" si="14"/>
        <v>0.47339999999999999</v>
      </c>
      <c r="R176">
        <f t="shared" si="15"/>
        <v>8.0498447189992217E-3</v>
      </c>
      <c r="T176">
        <v>0.46800000000000003</v>
      </c>
      <c r="U176">
        <v>0.504</v>
      </c>
      <c r="V176">
        <v>0.46800000000000003</v>
      </c>
      <c r="W176">
        <v>0.48599999999999999</v>
      </c>
      <c r="X176">
        <v>0.45900000000000002</v>
      </c>
      <c r="AD176">
        <f t="shared" si="16"/>
        <v>0.47699999999999998</v>
      </c>
      <c r="AE176">
        <f t="shared" si="17"/>
        <v>1.7999999999999988E-2</v>
      </c>
      <c r="AG176">
        <v>5</v>
      </c>
      <c r="AH176">
        <f>AVERAGE(G182:K185)</f>
        <v>0.44280000000000008</v>
      </c>
      <c r="AI176">
        <f>STDEV(G182:K185)</f>
        <v>2.0356299942976417E-2</v>
      </c>
      <c r="AJ176">
        <f>AVERAGE(T182:X185)</f>
        <v>0.49410000000000009</v>
      </c>
      <c r="AK176">
        <f>STDEV(T182:X185)</f>
        <v>1.7976300187220195E-2</v>
      </c>
      <c r="AM176">
        <f t="shared" si="21"/>
        <v>0.93690000000000018</v>
      </c>
      <c r="AO176">
        <f t="shared" si="20"/>
        <v>2.746350530484689E-2</v>
      </c>
      <c r="BI176" s="6">
        <v>3</v>
      </c>
      <c r="BJ176">
        <v>0.93600000000000005</v>
      </c>
      <c r="BK176">
        <v>0.98099999999999998</v>
      </c>
      <c r="BL176">
        <v>0.93600000000000005</v>
      </c>
      <c r="BM176">
        <v>0.97199999999999998</v>
      </c>
      <c r="BN176">
        <v>0.92700000000000005</v>
      </c>
    </row>
    <row r="177" spans="1:66" x14ac:dyDescent="0.25">
      <c r="A177" s="6">
        <v>85</v>
      </c>
      <c r="B177" s="6">
        <v>2</v>
      </c>
      <c r="C177" s="6">
        <v>7.5</v>
      </c>
      <c r="D177" s="6">
        <v>1</v>
      </c>
      <c r="E177" s="6">
        <v>4</v>
      </c>
      <c r="F177" s="6">
        <v>3</v>
      </c>
      <c r="G177">
        <v>0.46800000000000003</v>
      </c>
      <c r="H177">
        <v>0.46800000000000003</v>
      </c>
      <c r="I177">
        <v>0.45900000000000002</v>
      </c>
      <c r="J177">
        <v>0.45900000000000002</v>
      </c>
      <c r="K177">
        <v>0.441</v>
      </c>
      <c r="Q177">
        <f t="shared" si="14"/>
        <v>0.45899999999999996</v>
      </c>
      <c r="R177">
        <f t="shared" si="15"/>
        <v>1.1022703842524311E-2</v>
      </c>
      <c r="T177">
        <v>0.46800000000000003</v>
      </c>
      <c r="U177">
        <v>0.48599999999999999</v>
      </c>
      <c r="V177">
        <v>0.48599999999999999</v>
      </c>
      <c r="W177">
        <v>0.48599999999999999</v>
      </c>
      <c r="X177">
        <v>0.48599999999999999</v>
      </c>
      <c r="AD177">
        <f t="shared" si="16"/>
        <v>0.4824</v>
      </c>
      <c r="AE177">
        <f t="shared" si="17"/>
        <v>8.0498447189992269E-3</v>
      </c>
      <c r="AG177">
        <v>6</v>
      </c>
      <c r="AH177">
        <f>AVERAGE(G186:K189)</f>
        <v>0.41130000000000005</v>
      </c>
      <c r="AI177">
        <f>STDEV(G186:K189)</f>
        <v>4.7363210239705467E-2</v>
      </c>
      <c r="AJ177">
        <f>AVERAGE(T186:X189)</f>
        <v>0.52964999999999995</v>
      </c>
      <c r="AK177">
        <f>STDEV(T186:X189)</f>
        <v>4.6744856176347015E-2</v>
      </c>
      <c r="AM177">
        <f t="shared" si="21"/>
        <v>0.94094999999999995</v>
      </c>
      <c r="AO177">
        <f t="shared" si="20"/>
        <v>6.8259087751043807E-2</v>
      </c>
      <c r="BI177" s="6">
        <v>3</v>
      </c>
      <c r="BJ177">
        <v>0.93600000000000005</v>
      </c>
      <c r="BK177">
        <v>0.95399999999999996</v>
      </c>
      <c r="BL177">
        <v>0.94499999999999995</v>
      </c>
      <c r="BM177">
        <v>0.94499999999999995</v>
      </c>
      <c r="BN177">
        <v>0.92700000000000005</v>
      </c>
    </row>
    <row r="178" spans="1:66" x14ac:dyDescent="0.25">
      <c r="A178" s="6">
        <v>85</v>
      </c>
      <c r="B178" s="6">
        <v>2</v>
      </c>
      <c r="C178" s="6">
        <v>7.5</v>
      </c>
      <c r="D178" s="1">
        <v>1</v>
      </c>
      <c r="E178" s="1">
        <v>1</v>
      </c>
      <c r="F178" s="1">
        <v>4</v>
      </c>
      <c r="G178">
        <v>0.378</v>
      </c>
      <c r="H178">
        <v>0.441</v>
      </c>
      <c r="I178">
        <v>0.42299999999999999</v>
      </c>
      <c r="J178">
        <v>0.41399999999999998</v>
      </c>
      <c r="K178">
        <v>0.39600000000000002</v>
      </c>
      <c r="Q178">
        <f t="shared" si="14"/>
        <v>0.41039999999999999</v>
      </c>
      <c r="R178">
        <f t="shared" si="15"/>
        <v>2.4316660954991326E-2</v>
      </c>
      <c r="T178">
        <v>0.55800000000000005</v>
      </c>
      <c r="U178">
        <v>0.47699999999999998</v>
      </c>
      <c r="V178">
        <v>0.53100000000000003</v>
      </c>
      <c r="W178">
        <v>0.51300000000000001</v>
      </c>
      <c r="X178">
        <v>0.55800000000000005</v>
      </c>
      <c r="AD178">
        <f t="shared" si="16"/>
        <v>0.52740000000000009</v>
      </c>
      <c r="AE178">
        <f t="shared" si="17"/>
        <v>3.4033806722140299E-2</v>
      </c>
      <c r="AG178">
        <v>7</v>
      </c>
      <c r="AH178">
        <f>AVERAGE(G190:K193)</f>
        <v>0.41220000000000001</v>
      </c>
      <c r="AI178">
        <f>STDEV(G190:K193)</f>
        <v>2.6857518794361365E-2</v>
      </c>
      <c r="AJ178">
        <f>AVERAGE(T190:X193)</f>
        <v>0.52515000000000001</v>
      </c>
      <c r="AK178">
        <f>STDEV(T190:X193)</f>
        <v>3.3455823189142392E-2</v>
      </c>
      <c r="AM178">
        <f t="shared" si="21"/>
        <v>0.93735000000000002</v>
      </c>
      <c r="AO178">
        <f t="shared" si="20"/>
        <v>4.2708552167917899E-2</v>
      </c>
      <c r="BI178" s="1">
        <v>4</v>
      </c>
      <c r="BJ178">
        <v>0.93600000000000005</v>
      </c>
      <c r="BK178">
        <v>0.91800000000000004</v>
      </c>
      <c r="BL178">
        <v>0.95399999999999996</v>
      </c>
      <c r="BM178">
        <v>0.92700000000000005</v>
      </c>
      <c r="BN178">
        <v>0.95399999999999996</v>
      </c>
    </row>
    <row r="179" spans="1:66" x14ac:dyDescent="0.25">
      <c r="A179" s="6">
        <v>85</v>
      </c>
      <c r="B179" s="6">
        <v>2</v>
      </c>
      <c r="C179" s="6">
        <v>7.5</v>
      </c>
      <c r="D179" s="1">
        <v>1</v>
      </c>
      <c r="E179" s="1">
        <v>2</v>
      </c>
      <c r="F179" s="1">
        <v>4</v>
      </c>
      <c r="G179">
        <v>0.35099999999999998</v>
      </c>
      <c r="H179">
        <v>0.39600000000000002</v>
      </c>
      <c r="I179">
        <v>0.45</v>
      </c>
      <c r="J179">
        <v>0.47699999999999998</v>
      </c>
      <c r="K179">
        <v>0.432</v>
      </c>
      <c r="Q179">
        <f t="shared" si="14"/>
        <v>0.42119999999999996</v>
      </c>
      <c r="R179">
        <f t="shared" si="15"/>
        <v>4.9047935736379472E-2</v>
      </c>
      <c r="T179">
        <v>0.59399999999999997</v>
      </c>
      <c r="U179">
        <v>0.52200000000000002</v>
      </c>
      <c r="V179">
        <v>0.52200000000000002</v>
      </c>
      <c r="W179">
        <v>0.495</v>
      </c>
      <c r="X179">
        <v>0.52200000000000002</v>
      </c>
      <c r="AD179">
        <f t="shared" si="16"/>
        <v>0.53100000000000003</v>
      </c>
      <c r="AE179">
        <f t="shared" si="17"/>
        <v>3.7107950630558932E-2</v>
      </c>
      <c r="AG179">
        <v>8</v>
      </c>
      <c r="AH179">
        <f>AVERAGE(G194:K197)</f>
        <v>0.40589999999999993</v>
      </c>
      <c r="AI179">
        <f>STDEV(G194:K197)</f>
        <v>4.6983647771270468E-2</v>
      </c>
      <c r="AJ179">
        <f>AVERAGE(T194:X197)</f>
        <v>0.53459999999999996</v>
      </c>
      <c r="AK179">
        <f>STDEV(T194:X197)</f>
        <v>5.218529738497131E-2</v>
      </c>
      <c r="AM179">
        <f t="shared" si="21"/>
        <v>0.94049999999999989</v>
      </c>
      <c r="AO179">
        <f t="shared" si="20"/>
        <v>7.120411030187361E-2</v>
      </c>
      <c r="BI179" s="1">
        <v>4</v>
      </c>
      <c r="BJ179">
        <v>0.94499999999999995</v>
      </c>
      <c r="BK179">
        <v>0.91800000000000004</v>
      </c>
      <c r="BL179">
        <v>0.97199999999999998</v>
      </c>
      <c r="BM179">
        <v>0.97199999999999998</v>
      </c>
      <c r="BN179">
        <v>0.95399999999999996</v>
      </c>
    </row>
    <row r="180" spans="1:66" x14ac:dyDescent="0.25">
      <c r="A180" s="6">
        <v>85</v>
      </c>
      <c r="B180" s="6">
        <v>2</v>
      </c>
      <c r="C180" s="6">
        <v>7.5</v>
      </c>
      <c r="D180" s="1">
        <v>1</v>
      </c>
      <c r="E180" s="1">
        <v>3</v>
      </c>
      <c r="F180" s="1">
        <v>4</v>
      </c>
      <c r="G180">
        <v>0.378</v>
      </c>
      <c r="H180">
        <v>0.42299999999999999</v>
      </c>
      <c r="I180">
        <v>0.441</v>
      </c>
      <c r="J180">
        <v>0.45900000000000002</v>
      </c>
      <c r="K180">
        <v>0.46800000000000003</v>
      </c>
      <c r="Q180">
        <f t="shared" si="14"/>
        <v>0.43380000000000002</v>
      </c>
      <c r="R180">
        <f t="shared" si="15"/>
        <v>3.5660902961086115E-2</v>
      </c>
      <c r="T180">
        <v>0.54900000000000004</v>
      </c>
      <c r="U180">
        <v>0.504</v>
      </c>
      <c r="V180">
        <v>0.51300000000000001</v>
      </c>
      <c r="W180">
        <v>0.48599999999999999</v>
      </c>
      <c r="X180">
        <v>0.51300000000000001</v>
      </c>
      <c r="AD180">
        <f t="shared" si="16"/>
        <v>0.5129999999999999</v>
      </c>
      <c r="AE180">
        <f t="shared" si="17"/>
        <v>2.2945587811167553E-2</v>
      </c>
      <c r="AG180">
        <v>9</v>
      </c>
      <c r="AH180">
        <f>AVERAGE(G198:K201)</f>
        <v>0.3861</v>
      </c>
      <c r="AI180">
        <f>STDEV(G198:K201)</f>
        <v>4.2304535031253046E-2</v>
      </c>
      <c r="AJ180">
        <f>AVERAGE(T198:X201)</f>
        <v>0.52964999999999995</v>
      </c>
      <c r="AK180">
        <f>STDEV(T198:X201)</f>
        <v>4.7108246009645298E-2</v>
      </c>
      <c r="AM180">
        <f t="shared" si="21"/>
        <v>0.91574999999999995</v>
      </c>
      <c r="AO180">
        <f t="shared" si="20"/>
        <v>6.4617263274219697E-2</v>
      </c>
      <c r="BI180" s="1">
        <v>4</v>
      </c>
      <c r="BJ180">
        <v>0.92700000000000005</v>
      </c>
      <c r="BK180">
        <v>0.92700000000000005</v>
      </c>
      <c r="BL180">
        <v>0.95399999999999996</v>
      </c>
      <c r="BM180">
        <v>0.94499999999999995</v>
      </c>
      <c r="BN180">
        <v>0.98099999999999998</v>
      </c>
    </row>
    <row r="181" spans="1:66" x14ac:dyDescent="0.25">
      <c r="A181" s="6">
        <v>85</v>
      </c>
      <c r="B181" s="6">
        <v>2</v>
      </c>
      <c r="C181" s="6">
        <v>7.5</v>
      </c>
      <c r="D181" s="1">
        <v>1</v>
      </c>
      <c r="E181" s="1">
        <v>4</v>
      </c>
      <c r="F181" s="1">
        <v>4</v>
      </c>
      <c r="G181">
        <v>0.36899999999999999</v>
      </c>
      <c r="H181">
        <v>0.52200000000000002</v>
      </c>
      <c r="I181">
        <v>0.46800000000000003</v>
      </c>
      <c r="J181">
        <v>0.45900000000000002</v>
      </c>
      <c r="K181">
        <v>0.45</v>
      </c>
      <c r="Q181">
        <f t="shared" si="14"/>
        <v>0.45360000000000006</v>
      </c>
      <c r="R181">
        <f t="shared" si="15"/>
        <v>5.4966353344568432E-2</v>
      </c>
      <c r="T181">
        <v>0.60299999999999998</v>
      </c>
      <c r="U181">
        <v>0.33300000000000002</v>
      </c>
      <c r="V181">
        <v>0.504</v>
      </c>
      <c r="W181">
        <v>0.48599999999999999</v>
      </c>
      <c r="X181">
        <v>0.495</v>
      </c>
      <c r="AD181">
        <f t="shared" si="16"/>
        <v>0.48419999999999996</v>
      </c>
      <c r="AE181">
        <f t="shared" si="17"/>
        <v>9.6807541028579164E-2</v>
      </c>
      <c r="AG181">
        <v>10</v>
      </c>
      <c r="AH181">
        <f>AVERAGE(G202:K205)</f>
        <v>0.37890000000000013</v>
      </c>
      <c r="AI181">
        <f>STDEV(G202:K205)</f>
        <v>9.8455921208693772E-2</v>
      </c>
      <c r="AJ181">
        <f>AVERAGE(T202:X205)</f>
        <v>0.57464999999999988</v>
      </c>
      <c r="AK181">
        <f>STDEV(T202:X205)</f>
        <v>3.7196880174778651E-2</v>
      </c>
      <c r="AM181">
        <f t="shared" si="21"/>
        <v>0.95355000000000001</v>
      </c>
      <c r="AO181">
        <f t="shared" si="20"/>
        <v>0.12767447075831964</v>
      </c>
      <c r="BI181" s="1">
        <v>4</v>
      </c>
      <c r="BJ181">
        <v>0.97199999999999998</v>
      </c>
      <c r="BK181">
        <v>0.85499999999999998</v>
      </c>
      <c r="BL181">
        <v>0.97199999999999998</v>
      </c>
      <c r="BM181">
        <v>0.94499999999999995</v>
      </c>
      <c r="BN181">
        <v>0.94499999999999995</v>
      </c>
    </row>
    <row r="182" spans="1:66" x14ac:dyDescent="0.25">
      <c r="A182" s="6">
        <v>85</v>
      </c>
      <c r="B182" s="6">
        <v>2</v>
      </c>
      <c r="C182" s="6">
        <v>7.5</v>
      </c>
      <c r="D182" s="6">
        <v>1</v>
      </c>
      <c r="E182" s="6">
        <v>1</v>
      </c>
      <c r="F182" s="6">
        <v>5</v>
      </c>
      <c r="G182">
        <v>0.441</v>
      </c>
      <c r="H182">
        <v>0.45</v>
      </c>
      <c r="I182">
        <v>0.42299999999999999</v>
      </c>
      <c r="J182">
        <v>0.441</v>
      </c>
      <c r="K182">
        <v>0.432</v>
      </c>
      <c r="Q182">
        <f t="shared" si="14"/>
        <v>0.43740000000000007</v>
      </c>
      <c r="R182">
        <f t="shared" si="15"/>
        <v>1.0261578825892251E-2</v>
      </c>
      <c r="T182">
        <v>0.504</v>
      </c>
      <c r="U182">
        <v>0.52200000000000002</v>
      </c>
      <c r="V182">
        <v>0.53100000000000003</v>
      </c>
      <c r="W182">
        <v>0.495</v>
      </c>
      <c r="X182">
        <v>0.51300000000000001</v>
      </c>
      <c r="AD182">
        <f t="shared" si="16"/>
        <v>0.51300000000000001</v>
      </c>
      <c r="AE182">
        <f t="shared" si="17"/>
        <v>1.423024947075772E-2</v>
      </c>
      <c r="AG182" t="s">
        <v>22</v>
      </c>
      <c r="AH182">
        <f>AVERAGE(G166:K205)</f>
        <v>0.43537500000000057</v>
      </c>
      <c r="AI182">
        <f>STDEV(G166:K205)</f>
        <v>7.7043773859097539E-2</v>
      </c>
      <c r="AJ182">
        <f>AVERAGE(T166:X205)</f>
        <v>0.50678999999999985</v>
      </c>
      <c r="AK182">
        <f>STDEV(T166:X204)</f>
        <v>6.7859810242540244E-2</v>
      </c>
      <c r="AM182">
        <f t="shared" si="21"/>
        <v>0.94216500000000036</v>
      </c>
      <c r="AO182">
        <f t="shared" si="20"/>
        <v>0.10453811361302537</v>
      </c>
      <c r="BI182" s="6">
        <v>5</v>
      </c>
      <c r="BJ182">
        <v>0.94499999999999995</v>
      </c>
      <c r="BK182">
        <v>0.97199999999999998</v>
      </c>
      <c r="BL182">
        <v>0.95399999999999996</v>
      </c>
      <c r="BM182">
        <v>0.93600000000000005</v>
      </c>
      <c r="BN182">
        <v>0.94499999999999995</v>
      </c>
    </row>
    <row r="183" spans="1:66" x14ac:dyDescent="0.25">
      <c r="A183" s="6">
        <v>85</v>
      </c>
      <c r="B183" s="6">
        <v>2</v>
      </c>
      <c r="C183" s="6">
        <v>7.5</v>
      </c>
      <c r="D183" s="6">
        <v>1</v>
      </c>
      <c r="E183" s="6">
        <v>2</v>
      </c>
      <c r="F183" s="6">
        <v>5</v>
      </c>
      <c r="G183">
        <v>0.42299999999999999</v>
      </c>
      <c r="H183">
        <v>0.45</v>
      </c>
      <c r="I183">
        <v>0.45900000000000002</v>
      </c>
      <c r="J183">
        <v>0.41399999999999998</v>
      </c>
      <c r="K183">
        <v>0.432</v>
      </c>
      <c r="Q183">
        <f t="shared" si="14"/>
        <v>0.43559999999999999</v>
      </c>
      <c r="R183">
        <f t="shared" si="15"/>
        <v>1.8662797217994968E-2</v>
      </c>
      <c r="T183">
        <v>0.46800000000000003</v>
      </c>
      <c r="U183">
        <v>0.48599999999999999</v>
      </c>
      <c r="V183">
        <v>0.48599999999999999</v>
      </c>
      <c r="W183">
        <v>0.504</v>
      </c>
      <c r="X183">
        <v>0.504</v>
      </c>
      <c r="AD183">
        <f t="shared" si="16"/>
        <v>0.48959999999999998</v>
      </c>
      <c r="AE183">
        <f t="shared" si="17"/>
        <v>1.5059880477613355E-2</v>
      </c>
      <c r="AM183" s="11" t="s">
        <v>51</v>
      </c>
      <c r="AN183" s="11"/>
      <c r="AO183" s="11"/>
      <c r="BI183" s="6">
        <v>5</v>
      </c>
      <c r="BJ183">
        <v>0.89100000000000001</v>
      </c>
      <c r="BK183">
        <v>0.93600000000000005</v>
      </c>
      <c r="BL183">
        <v>0.94499999999999995</v>
      </c>
      <c r="BM183">
        <v>0.91800000000000004</v>
      </c>
      <c r="BN183">
        <v>0.93600000000000005</v>
      </c>
    </row>
    <row r="184" spans="1:66" x14ac:dyDescent="0.25">
      <c r="A184" s="6">
        <v>85</v>
      </c>
      <c r="B184" s="6">
        <v>2</v>
      </c>
      <c r="C184" s="6">
        <v>7.5</v>
      </c>
      <c r="D184" s="6">
        <v>1</v>
      </c>
      <c r="E184" s="6">
        <v>3</v>
      </c>
      <c r="F184" s="6">
        <v>5</v>
      </c>
      <c r="G184">
        <v>0.41399999999999998</v>
      </c>
      <c r="H184">
        <v>0.46800000000000003</v>
      </c>
      <c r="I184">
        <v>0.45900000000000002</v>
      </c>
      <c r="J184">
        <v>0.45900000000000002</v>
      </c>
      <c r="K184">
        <v>0.46800000000000003</v>
      </c>
      <c r="Q184">
        <f t="shared" si="14"/>
        <v>0.45360000000000006</v>
      </c>
      <c r="R184">
        <f t="shared" si="15"/>
        <v>2.2589820716420062E-2</v>
      </c>
      <c r="T184">
        <v>0.48599999999999999</v>
      </c>
      <c r="U184">
        <v>0.495</v>
      </c>
      <c r="V184">
        <v>0.47699999999999998</v>
      </c>
      <c r="W184">
        <v>0.48599999999999999</v>
      </c>
      <c r="X184">
        <v>0.495</v>
      </c>
      <c r="AD184">
        <f t="shared" si="16"/>
        <v>0.48780000000000001</v>
      </c>
      <c r="AE184">
        <f t="shared" si="17"/>
        <v>7.5299402388066868E-3</v>
      </c>
      <c r="BI184" s="6">
        <v>5</v>
      </c>
      <c r="BJ184">
        <v>0.9</v>
      </c>
      <c r="BK184">
        <v>0.96299999999999997</v>
      </c>
      <c r="BL184">
        <v>0.93600000000000005</v>
      </c>
      <c r="BM184">
        <v>0.94499999999999995</v>
      </c>
      <c r="BN184">
        <v>0.96299999999999997</v>
      </c>
    </row>
    <row r="185" spans="1:66" x14ac:dyDescent="0.25">
      <c r="A185" s="6">
        <v>85</v>
      </c>
      <c r="B185" s="6">
        <v>2</v>
      </c>
      <c r="C185" s="6">
        <v>7.5</v>
      </c>
      <c r="D185" s="6">
        <v>1</v>
      </c>
      <c r="E185" s="6">
        <v>4</v>
      </c>
      <c r="F185" s="6">
        <v>5</v>
      </c>
      <c r="G185">
        <v>0.42299999999999999</v>
      </c>
      <c r="H185">
        <v>0.41399999999999998</v>
      </c>
      <c r="I185">
        <v>0.47699999999999998</v>
      </c>
      <c r="J185">
        <v>0.46800000000000003</v>
      </c>
      <c r="K185">
        <v>0.441</v>
      </c>
      <c r="Q185">
        <f t="shared" si="14"/>
        <v>0.4446</v>
      </c>
      <c r="R185">
        <f t="shared" si="15"/>
        <v>2.7446311227558438E-2</v>
      </c>
      <c r="T185">
        <v>0.47699999999999998</v>
      </c>
      <c r="U185">
        <v>0.48599999999999999</v>
      </c>
      <c r="V185">
        <v>0.47699999999999998</v>
      </c>
      <c r="W185">
        <v>0.46800000000000003</v>
      </c>
      <c r="X185">
        <v>0.52200000000000002</v>
      </c>
      <c r="AD185">
        <f t="shared" si="16"/>
        <v>0.48599999999999993</v>
      </c>
      <c r="AE185">
        <f t="shared" si="17"/>
        <v>2.1106870919205441E-2</v>
      </c>
      <c r="BI185" s="6">
        <v>5</v>
      </c>
      <c r="BJ185">
        <v>0.9</v>
      </c>
      <c r="BK185">
        <v>0.9</v>
      </c>
      <c r="BL185">
        <v>0.95399999999999996</v>
      </c>
      <c r="BM185">
        <v>0.93600000000000005</v>
      </c>
      <c r="BN185">
        <v>0.96299999999999997</v>
      </c>
    </row>
    <row r="186" spans="1:66" x14ac:dyDescent="0.25">
      <c r="A186" s="6">
        <v>85</v>
      </c>
      <c r="B186" s="6">
        <v>2</v>
      </c>
      <c r="C186" s="6">
        <v>7.5</v>
      </c>
      <c r="D186" s="1">
        <v>1</v>
      </c>
      <c r="E186" s="1">
        <v>1</v>
      </c>
      <c r="F186" s="1">
        <v>6</v>
      </c>
      <c r="G186">
        <v>0.34200000000000003</v>
      </c>
      <c r="H186">
        <v>0.41399999999999998</v>
      </c>
      <c r="I186">
        <v>0.42299999999999999</v>
      </c>
      <c r="J186">
        <v>0.432</v>
      </c>
      <c r="K186">
        <v>0.41399999999999998</v>
      </c>
      <c r="Q186">
        <f t="shared" si="14"/>
        <v>0.40499999999999997</v>
      </c>
      <c r="R186">
        <f t="shared" si="15"/>
        <v>3.5999999999999983E-2</v>
      </c>
      <c r="T186">
        <v>0.57599999999999996</v>
      </c>
      <c r="U186">
        <v>0.51300000000000001</v>
      </c>
      <c r="V186">
        <v>0.56699999999999995</v>
      </c>
      <c r="W186">
        <v>0.54</v>
      </c>
      <c r="X186">
        <v>0.54900000000000004</v>
      </c>
      <c r="AD186">
        <f t="shared" si="16"/>
        <v>0.54899999999999993</v>
      </c>
      <c r="AE186">
        <f t="shared" si="17"/>
        <v>2.4647515087732445E-2</v>
      </c>
      <c r="BD186" s="42" t="s">
        <v>19</v>
      </c>
      <c r="BE186" s="42" t="s">
        <v>24</v>
      </c>
      <c r="BF186" s="42" t="s">
        <v>21</v>
      </c>
      <c r="BI186" s="1">
        <v>6</v>
      </c>
      <c r="BJ186">
        <v>0.91800000000000004</v>
      </c>
      <c r="BK186">
        <v>0.92700000000000005</v>
      </c>
      <c r="BL186">
        <v>0.99</v>
      </c>
      <c r="BM186">
        <v>0.97199999999999998</v>
      </c>
      <c r="BN186">
        <v>0.96299999999999997</v>
      </c>
    </row>
    <row r="187" spans="1:66" x14ac:dyDescent="0.25">
      <c r="A187" s="6">
        <v>85</v>
      </c>
      <c r="B187" s="6">
        <v>2</v>
      </c>
      <c r="C187" s="6">
        <v>7.5</v>
      </c>
      <c r="D187" s="1">
        <v>1</v>
      </c>
      <c r="E187" s="1">
        <v>2</v>
      </c>
      <c r="F187" s="1">
        <v>6</v>
      </c>
      <c r="G187">
        <v>0.33300000000000002</v>
      </c>
      <c r="H187">
        <v>0.35099999999999998</v>
      </c>
      <c r="I187">
        <v>0.432</v>
      </c>
      <c r="J187">
        <v>0.441</v>
      </c>
      <c r="K187">
        <v>0.441</v>
      </c>
      <c r="Q187">
        <f t="shared" si="14"/>
        <v>0.39960000000000001</v>
      </c>
      <c r="R187">
        <f t="shared" si="15"/>
        <v>5.3092372333509552E-2</v>
      </c>
      <c r="T187">
        <v>0.59399999999999997</v>
      </c>
      <c r="U187">
        <v>0.52200000000000002</v>
      </c>
      <c r="V187">
        <v>0.53100000000000003</v>
      </c>
      <c r="W187">
        <v>0.53100000000000003</v>
      </c>
      <c r="X187">
        <v>0.54900000000000004</v>
      </c>
      <c r="AD187">
        <f t="shared" si="16"/>
        <v>0.54540000000000011</v>
      </c>
      <c r="AE187">
        <f t="shared" si="17"/>
        <v>2.8884251764586161E-2</v>
      </c>
      <c r="AH187" s="5" t="s">
        <v>20</v>
      </c>
      <c r="AI187" s="5" t="s">
        <v>21</v>
      </c>
      <c r="AJ187" s="5" t="s">
        <v>23</v>
      </c>
      <c r="AK187" s="5" t="s">
        <v>21</v>
      </c>
      <c r="AL187" s="5"/>
      <c r="AM187" s="5" t="s">
        <v>27</v>
      </c>
      <c r="AN187" s="5"/>
      <c r="AO187" s="5" t="s">
        <v>28</v>
      </c>
      <c r="AP187" s="5"/>
      <c r="BD187" s="42">
        <v>1</v>
      </c>
      <c r="BE187" s="42">
        <f>AVERAGE(BJ166:BN169)</f>
        <v>0.9657</v>
      </c>
      <c r="BF187" s="42">
        <f>STDEV(BJ166:BN169)</f>
        <v>5.1502784799516067E-2</v>
      </c>
      <c r="BI187" s="1">
        <v>6</v>
      </c>
      <c r="BJ187">
        <v>0.92700000000000005</v>
      </c>
      <c r="BK187">
        <v>0.873</v>
      </c>
      <c r="BL187">
        <v>0.96299999999999997</v>
      </c>
      <c r="BM187">
        <v>0.97199999999999998</v>
      </c>
      <c r="BN187">
        <v>0.99</v>
      </c>
    </row>
    <row r="188" spans="1:66" x14ac:dyDescent="0.25">
      <c r="A188" s="6">
        <v>85</v>
      </c>
      <c r="B188" s="6">
        <v>2</v>
      </c>
      <c r="C188" s="6">
        <v>7.5</v>
      </c>
      <c r="D188" s="1">
        <v>1</v>
      </c>
      <c r="E188" s="1">
        <v>3</v>
      </c>
      <c r="F188" s="1">
        <v>6</v>
      </c>
      <c r="G188">
        <v>0.33300000000000002</v>
      </c>
      <c r="H188">
        <v>0.432</v>
      </c>
      <c r="I188">
        <v>0.432</v>
      </c>
      <c r="J188">
        <v>0.45900000000000002</v>
      </c>
      <c r="K188">
        <v>0.432</v>
      </c>
      <c r="Q188">
        <f t="shared" si="14"/>
        <v>0.41760000000000003</v>
      </c>
      <c r="R188">
        <f t="shared" si="15"/>
        <v>4.8716526969807925E-2</v>
      </c>
      <c r="T188">
        <v>0.61199999999999999</v>
      </c>
      <c r="U188">
        <v>0.495</v>
      </c>
      <c r="V188">
        <v>0.504</v>
      </c>
      <c r="W188">
        <v>0.48599999999999999</v>
      </c>
      <c r="X188">
        <v>0.495</v>
      </c>
      <c r="AD188">
        <f t="shared" si="16"/>
        <v>0.51839999999999997</v>
      </c>
      <c r="AE188">
        <f t="shared" si="17"/>
        <v>5.2709581671646757E-2</v>
      </c>
      <c r="AH188" s="5">
        <f>AH182</f>
        <v>0.43537500000000057</v>
      </c>
      <c r="AI188" s="5">
        <f>AI182</f>
        <v>7.7043773859097539E-2</v>
      </c>
      <c r="AJ188" s="5">
        <f>AJ182</f>
        <v>0.50678999999999985</v>
      </c>
      <c r="AK188" s="5">
        <f>AK182</f>
        <v>6.7859810242540244E-2</v>
      </c>
      <c r="AL188" s="5"/>
      <c r="AM188" s="5" t="s">
        <v>29</v>
      </c>
      <c r="AN188" s="5"/>
      <c r="AO188" s="5" t="s">
        <v>30</v>
      </c>
      <c r="AP188" s="5"/>
      <c r="BD188" s="42">
        <v>2</v>
      </c>
      <c r="BE188" s="42">
        <f>AVERAGE(BJ170:BN173)</f>
        <v>0.94185000000000019</v>
      </c>
      <c r="BF188" s="42">
        <f>STDEV(BJ170:BN173)</f>
        <v>4.4406347341461511E-2</v>
      </c>
      <c r="BI188" s="1">
        <v>6</v>
      </c>
      <c r="BJ188">
        <v>0.94499999999999995</v>
      </c>
      <c r="BK188">
        <v>0.92700000000000005</v>
      </c>
      <c r="BL188">
        <v>0.93600000000000005</v>
      </c>
      <c r="BM188">
        <v>0.94499999999999995</v>
      </c>
      <c r="BN188">
        <v>0.92700000000000005</v>
      </c>
    </row>
    <row r="189" spans="1:66" x14ac:dyDescent="0.25">
      <c r="A189" s="6">
        <v>85</v>
      </c>
      <c r="B189" s="6">
        <v>2</v>
      </c>
      <c r="C189" s="6">
        <v>7.5</v>
      </c>
      <c r="D189" s="1">
        <v>1</v>
      </c>
      <c r="E189" s="1">
        <v>4</v>
      </c>
      <c r="F189" s="1">
        <v>6</v>
      </c>
      <c r="G189">
        <v>0.33300000000000002</v>
      </c>
      <c r="H189">
        <v>0.495</v>
      </c>
      <c r="I189">
        <v>0.40500000000000003</v>
      </c>
      <c r="J189">
        <v>0.42299999999999999</v>
      </c>
      <c r="K189">
        <v>0.45900000000000002</v>
      </c>
      <c r="Q189">
        <f t="shared" si="14"/>
        <v>0.42300000000000004</v>
      </c>
      <c r="R189">
        <f t="shared" si="15"/>
        <v>6.1040969848127014E-2</v>
      </c>
      <c r="T189">
        <v>0.59399999999999997</v>
      </c>
      <c r="U189">
        <v>0.40500000000000003</v>
      </c>
      <c r="V189">
        <v>0.51300000000000001</v>
      </c>
      <c r="W189">
        <v>0.51300000000000001</v>
      </c>
      <c r="X189">
        <v>0.504</v>
      </c>
      <c r="AD189">
        <f t="shared" si="16"/>
        <v>0.50580000000000003</v>
      </c>
      <c r="AE189">
        <f t="shared" si="17"/>
        <v>6.7169189365363105E-2</v>
      </c>
      <c r="BD189" s="42">
        <v>3</v>
      </c>
      <c r="BE189" s="42">
        <f>AVERAGE(BJ174:BN177)</f>
        <v>0.9454499999999999</v>
      </c>
      <c r="BF189" s="42">
        <f>STDEV(BJ174:BN177)</f>
        <v>1.6894331033001295E-2</v>
      </c>
      <c r="BI189" s="1">
        <v>6</v>
      </c>
      <c r="BJ189">
        <v>0.92700000000000005</v>
      </c>
      <c r="BK189">
        <v>0.9</v>
      </c>
      <c r="BL189">
        <v>0.91800000000000004</v>
      </c>
      <c r="BM189">
        <v>0.93600000000000005</v>
      </c>
      <c r="BN189">
        <v>0.96299999999999997</v>
      </c>
    </row>
    <row r="190" spans="1:66" x14ac:dyDescent="0.25">
      <c r="A190" s="6">
        <v>85</v>
      </c>
      <c r="B190" s="6">
        <v>2</v>
      </c>
      <c r="C190" s="6">
        <v>7.5</v>
      </c>
      <c r="D190" s="6">
        <v>1</v>
      </c>
      <c r="E190" s="6">
        <v>1</v>
      </c>
      <c r="F190" s="6">
        <v>7</v>
      </c>
      <c r="G190">
        <v>0.36899999999999999</v>
      </c>
      <c r="H190">
        <v>0.42299999999999999</v>
      </c>
      <c r="I190">
        <v>0.40500000000000003</v>
      </c>
      <c r="J190">
        <v>0.40500000000000003</v>
      </c>
      <c r="K190">
        <v>0.35099999999999998</v>
      </c>
      <c r="Q190">
        <f t="shared" si="14"/>
        <v>0.3906</v>
      </c>
      <c r="R190">
        <f t="shared" si="15"/>
        <v>2.957701810527898E-2</v>
      </c>
      <c r="T190">
        <v>0.55800000000000005</v>
      </c>
      <c r="U190">
        <v>0.51300000000000001</v>
      </c>
      <c r="V190">
        <v>0.52200000000000002</v>
      </c>
      <c r="W190">
        <v>0.55800000000000005</v>
      </c>
      <c r="X190">
        <v>0.58499999999999996</v>
      </c>
      <c r="AD190">
        <f t="shared" si="16"/>
        <v>0.54720000000000002</v>
      </c>
      <c r="AE190">
        <f t="shared" si="17"/>
        <v>2.943976902083302E-2</v>
      </c>
      <c r="BD190" s="42">
        <v>4</v>
      </c>
      <c r="BE190" s="42">
        <f>AVERAGE(BJ178:BN181)</f>
        <v>0.9436500000000001</v>
      </c>
      <c r="BF190" s="42">
        <f>STDEV(BJ178:BN181)</f>
        <v>2.8200923837051101E-2</v>
      </c>
      <c r="BI190" s="6">
        <v>7</v>
      </c>
      <c r="BJ190">
        <v>0.92700000000000005</v>
      </c>
      <c r="BK190">
        <v>0.93600000000000005</v>
      </c>
      <c r="BL190">
        <v>0.92700000000000005</v>
      </c>
      <c r="BM190">
        <v>0.96299999999999997</v>
      </c>
      <c r="BN190">
        <v>0.93600000000000005</v>
      </c>
    </row>
    <row r="191" spans="1:66" x14ac:dyDescent="0.25">
      <c r="A191" s="6">
        <v>85</v>
      </c>
      <c r="B191" s="6">
        <v>2</v>
      </c>
      <c r="C191" s="6">
        <v>7.5</v>
      </c>
      <c r="D191" s="6">
        <v>1</v>
      </c>
      <c r="E191" s="6">
        <v>2</v>
      </c>
      <c r="F191" s="6">
        <v>7</v>
      </c>
      <c r="G191">
        <v>0.40500000000000003</v>
      </c>
      <c r="H191">
        <v>0.432</v>
      </c>
      <c r="I191">
        <v>0.432</v>
      </c>
      <c r="J191">
        <v>0.41399999999999998</v>
      </c>
      <c r="K191">
        <v>0.40500000000000003</v>
      </c>
      <c r="Q191">
        <f t="shared" si="14"/>
        <v>0.41760000000000003</v>
      </c>
      <c r="R191">
        <f t="shared" si="15"/>
        <v>1.3649175799292777E-2</v>
      </c>
      <c r="T191">
        <v>0.53100000000000003</v>
      </c>
      <c r="U191">
        <v>0.53100000000000003</v>
      </c>
      <c r="V191">
        <v>0.51300000000000001</v>
      </c>
      <c r="W191">
        <v>0.53100000000000003</v>
      </c>
      <c r="X191">
        <v>0.54900000000000004</v>
      </c>
      <c r="AD191">
        <f t="shared" si="16"/>
        <v>0.53100000000000003</v>
      </c>
      <c r="AE191">
        <f t="shared" si="17"/>
        <v>1.2727922061357866E-2</v>
      </c>
      <c r="BD191" s="42">
        <v>5</v>
      </c>
      <c r="BE191" s="42">
        <f>AVERAGE(BJ182:BN185)</f>
        <v>0.93689999999999996</v>
      </c>
      <c r="BF191" s="42">
        <f>STDEV(BJ182:BN185)</f>
        <v>2.3704096914379899E-2</v>
      </c>
      <c r="BI191" s="6">
        <v>7</v>
      </c>
      <c r="BJ191">
        <v>0.93600000000000005</v>
      </c>
      <c r="BK191">
        <v>0.96299999999999997</v>
      </c>
      <c r="BL191">
        <v>0.94499999999999995</v>
      </c>
      <c r="BM191">
        <v>0.94499999999999995</v>
      </c>
      <c r="BN191">
        <v>0.95399999999999996</v>
      </c>
    </row>
    <row r="192" spans="1:66" x14ac:dyDescent="0.25">
      <c r="A192" s="6">
        <v>85</v>
      </c>
      <c r="B192" s="6">
        <v>2</v>
      </c>
      <c r="C192" s="6">
        <v>7.5</v>
      </c>
      <c r="D192" s="6">
        <v>1</v>
      </c>
      <c r="E192" s="6">
        <v>3</v>
      </c>
      <c r="F192" s="6">
        <v>7</v>
      </c>
      <c r="G192">
        <v>0.39600000000000002</v>
      </c>
      <c r="H192">
        <v>0.38700000000000001</v>
      </c>
      <c r="I192">
        <v>0.39600000000000002</v>
      </c>
      <c r="J192">
        <v>0.432</v>
      </c>
      <c r="K192">
        <v>0.45</v>
      </c>
      <c r="Q192">
        <f t="shared" si="14"/>
        <v>0.41220000000000001</v>
      </c>
      <c r="R192">
        <f t="shared" si="15"/>
        <v>2.7298351598585575E-2</v>
      </c>
      <c r="T192">
        <v>0.54900000000000004</v>
      </c>
      <c r="U192">
        <v>0.53100000000000003</v>
      </c>
      <c r="V192">
        <v>0.58499999999999996</v>
      </c>
      <c r="W192">
        <v>0.51300000000000001</v>
      </c>
      <c r="X192">
        <v>0.495</v>
      </c>
      <c r="AD192">
        <f t="shared" si="16"/>
        <v>0.53459999999999996</v>
      </c>
      <c r="AE192">
        <f t="shared" si="17"/>
        <v>3.4623691311008412E-2</v>
      </c>
      <c r="BD192" s="42">
        <v>6</v>
      </c>
      <c r="BE192" s="42">
        <f>AVERAGE(BJ186:BN189)</f>
        <v>0.94094999999999995</v>
      </c>
      <c r="BF192" s="42">
        <f>STDEV(BJ186:BN189)</f>
        <v>2.9558995424850191E-2</v>
      </c>
      <c r="BI192" s="6">
        <v>7</v>
      </c>
      <c r="BJ192">
        <v>0.94499999999999995</v>
      </c>
      <c r="BK192">
        <v>0.91800000000000004</v>
      </c>
      <c r="BL192">
        <v>0.98099999999999998</v>
      </c>
      <c r="BM192">
        <v>0.94499999999999995</v>
      </c>
      <c r="BN192">
        <v>0.94499999999999995</v>
      </c>
    </row>
    <row r="193" spans="1:66" x14ac:dyDescent="0.25">
      <c r="A193" s="6">
        <v>85</v>
      </c>
      <c r="B193" s="6">
        <v>2</v>
      </c>
      <c r="C193" s="6">
        <v>7.5</v>
      </c>
      <c r="D193" s="6">
        <v>1</v>
      </c>
      <c r="E193" s="6">
        <v>4</v>
      </c>
      <c r="F193" s="6">
        <v>7</v>
      </c>
      <c r="G193">
        <v>0.39600000000000002</v>
      </c>
      <c r="H193">
        <v>0.41399999999999998</v>
      </c>
      <c r="I193">
        <v>0.42299999999999999</v>
      </c>
      <c r="J193">
        <v>0.45900000000000002</v>
      </c>
      <c r="K193">
        <v>0.45</v>
      </c>
      <c r="Q193">
        <f t="shared" si="14"/>
        <v>0.42840000000000006</v>
      </c>
      <c r="R193">
        <f t="shared" si="15"/>
        <v>2.5928748523598284E-2</v>
      </c>
      <c r="T193">
        <v>0.48599999999999999</v>
      </c>
      <c r="U193">
        <v>0.48599999999999999</v>
      </c>
      <c r="V193">
        <v>0.51300000000000001</v>
      </c>
      <c r="W193">
        <v>0.504</v>
      </c>
      <c r="X193">
        <v>0.45</v>
      </c>
      <c r="AD193">
        <f t="shared" si="16"/>
        <v>0.48780000000000001</v>
      </c>
      <c r="AE193">
        <f t="shared" si="17"/>
        <v>2.4149534156997728E-2</v>
      </c>
      <c r="BD193" s="42">
        <v>7</v>
      </c>
      <c r="BE193" s="42">
        <f>AVERAGE(BJ190:BN193)</f>
        <v>0.93735000000000002</v>
      </c>
      <c r="BF193" s="42">
        <f>STDEV(BJ190:BN193)</f>
        <v>2.3950112624721433E-2</v>
      </c>
      <c r="BI193" s="6">
        <v>7</v>
      </c>
      <c r="BJ193">
        <v>0.88200000000000001</v>
      </c>
      <c r="BK193">
        <v>0.9</v>
      </c>
      <c r="BL193">
        <v>0.93600000000000005</v>
      </c>
      <c r="BM193">
        <v>0.96299999999999997</v>
      </c>
      <c r="BN193">
        <v>0.9</v>
      </c>
    </row>
    <row r="194" spans="1:66" x14ac:dyDescent="0.25">
      <c r="A194" s="6">
        <v>85</v>
      </c>
      <c r="B194" s="6">
        <v>2</v>
      </c>
      <c r="C194" s="6">
        <v>7.5</v>
      </c>
      <c r="D194" s="1">
        <v>1</v>
      </c>
      <c r="E194" s="1">
        <v>1</v>
      </c>
      <c r="F194" s="1">
        <v>8</v>
      </c>
      <c r="G194">
        <v>0.378</v>
      </c>
      <c r="H194">
        <v>0.441</v>
      </c>
      <c r="I194">
        <v>0.41399999999999998</v>
      </c>
      <c r="J194">
        <v>0.432</v>
      </c>
      <c r="K194">
        <v>0.38700000000000001</v>
      </c>
      <c r="Q194">
        <f t="shared" si="14"/>
        <v>0.41039999999999993</v>
      </c>
      <c r="R194">
        <f t="shared" si="15"/>
        <v>2.7446311227558425E-2</v>
      </c>
      <c r="T194">
        <v>0.57599999999999996</v>
      </c>
      <c r="U194">
        <v>0.51300000000000001</v>
      </c>
      <c r="V194">
        <v>0.53100000000000003</v>
      </c>
      <c r="W194">
        <v>0.495</v>
      </c>
      <c r="X194">
        <v>0.56699999999999995</v>
      </c>
      <c r="AD194">
        <f t="shared" si="16"/>
        <v>0.5364000000000001</v>
      </c>
      <c r="AE194">
        <f t="shared" si="17"/>
        <v>3.4623691311008398E-2</v>
      </c>
      <c r="BD194" s="42">
        <v>8</v>
      </c>
      <c r="BE194" s="42">
        <f>AVERAGE(BJ194:BN197)</f>
        <v>0.94050000000000034</v>
      </c>
      <c r="BF194" s="42">
        <f>STDEV(BJ194:BN197)</f>
        <v>3.1516912752896392E-2</v>
      </c>
      <c r="BI194" s="1">
        <v>8</v>
      </c>
      <c r="BJ194">
        <v>0.95399999999999996</v>
      </c>
      <c r="BK194">
        <v>0.95399999999999996</v>
      </c>
      <c r="BL194">
        <v>0.94499999999999995</v>
      </c>
      <c r="BM194">
        <v>0.92700000000000005</v>
      </c>
      <c r="BN194">
        <v>0.95399999999999996</v>
      </c>
    </row>
    <row r="195" spans="1:66" x14ac:dyDescent="0.25">
      <c r="A195" s="6">
        <v>85</v>
      </c>
      <c r="B195" s="6">
        <v>2</v>
      </c>
      <c r="C195" s="6">
        <v>7.5</v>
      </c>
      <c r="D195" s="1">
        <v>1</v>
      </c>
      <c r="E195" s="1">
        <v>2</v>
      </c>
      <c r="F195" s="1">
        <v>8</v>
      </c>
      <c r="G195">
        <v>0.36</v>
      </c>
      <c r="H195">
        <v>0.36899999999999999</v>
      </c>
      <c r="I195">
        <v>0.33300000000000002</v>
      </c>
      <c r="J195">
        <v>0.42299999999999999</v>
      </c>
      <c r="K195">
        <v>0.36899999999999999</v>
      </c>
      <c r="Q195">
        <f t="shared" ref="Q195:Q258" si="22">AVERAGE(G195:K195)</f>
        <v>0.37080000000000002</v>
      </c>
      <c r="R195">
        <f t="shared" ref="R195:R258" si="23">STDEV(G195:K195)</f>
        <v>3.2698623824252898E-2</v>
      </c>
      <c r="T195">
        <v>0.58499999999999996</v>
      </c>
      <c r="U195">
        <v>0.59399999999999997</v>
      </c>
      <c r="V195">
        <v>0.54</v>
      </c>
      <c r="W195">
        <v>0.54900000000000004</v>
      </c>
      <c r="X195">
        <v>0.57599999999999996</v>
      </c>
      <c r="AD195">
        <f t="shared" ref="AD195:AD258" si="24">AVERAGE(T195:X195)</f>
        <v>0.56879999999999997</v>
      </c>
      <c r="AE195">
        <f t="shared" ref="AE195:AE258" si="25">STDEV(T195:X195)</f>
        <v>2.3295922389980576E-2</v>
      </c>
      <c r="BD195" s="42">
        <v>9</v>
      </c>
      <c r="BE195" s="42">
        <f>AVERAGE(BJ198:BN201)</f>
        <v>0.91574999999999984</v>
      </c>
      <c r="BF195" s="42">
        <f>STDEV(BJ198:BN201)</f>
        <v>2.9616629397048289E-2</v>
      </c>
      <c r="BI195" s="1">
        <v>8</v>
      </c>
      <c r="BJ195">
        <v>0.94499999999999995</v>
      </c>
      <c r="BK195">
        <v>0.96299999999999997</v>
      </c>
      <c r="BL195">
        <v>0.873</v>
      </c>
      <c r="BM195">
        <v>0.97199999999999998</v>
      </c>
      <c r="BN195">
        <v>0.94499999999999995</v>
      </c>
    </row>
    <row r="196" spans="1:66" x14ac:dyDescent="0.25">
      <c r="A196" s="6">
        <v>85</v>
      </c>
      <c r="B196" s="6">
        <v>2</v>
      </c>
      <c r="C196" s="6">
        <v>7.5</v>
      </c>
      <c r="D196" s="1">
        <v>1</v>
      </c>
      <c r="E196" s="1">
        <v>3</v>
      </c>
      <c r="F196" s="1">
        <v>8</v>
      </c>
      <c r="G196">
        <v>0.34200000000000003</v>
      </c>
      <c r="H196">
        <v>0.432</v>
      </c>
      <c r="I196">
        <v>0.45900000000000002</v>
      </c>
      <c r="J196">
        <v>0.41399999999999998</v>
      </c>
      <c r="K196">
        <v>0.40500000000000003</v>
      </c>
      <c r="Q196">
        <f t="shared" si="22"/>
        <v>0.41039999999999999</v>
      </c>
      <c r="R196">
        <f t="shared" si="23"/>
        <v>4.344306619012981E-2</v>
      </c>
      <c r="T196">
        <v>0.60299999999999998</v>
      </c>
      <c r="U196">
        <v>0.504</v>
      </c>
      <c r="V196">
        <v>0.53100000000000003</v>
      </c>
      <c r="W196">
        <v>0.54</v>
      </c>
      <c r="X196">
        <v>0.54</v>
      </c>
      <c r="AD196">
        <f t="shared" si="24"/>
        <v>0.54359999999999997</v>
      </c>
      <c r="AE196">
        <f t="shared" si="25"/>
        <v>3.6335932628735412E-2</v>
      </c>
      <c r="BD196" s="42">
        <v>10</v>
      </c>
      <c r="BE196" s="42">
        <f>AVERAGE(BJ202:BN205)</f>
        <v>0.9535499999999999</v>
      </c>
      <c r="BF196" s="42">
        <f>STDEV(BJ202:BN205)</f>
        <v>0.10255241278693303</v>
      </c>
      <c r="BI196" s="1">
        <v>8</v>
      </c>
      <c r="BJ196">
        <v>0.94499999999999995</v>
      </c>
      <c r="BK196">
        <v>0.93600000000000005</v>
      </c>
      <c r="BL196">
        <v>0.99</v>
      </c>
      <c r="BM196">
        <v>0.95399999999999996</v>
      </c>
      <c r="BN196">
        <v>0.94499999999999995</v>
      </c>
    </row>
    <row r="197" spans="1:66" x14ac:dyDescent="0.25">
      <c r="A197" s="6">
        <v>85</v>
      </c>
      <c r="B197" s="6">
        <v>2</v>
      </c>
      <c r="C197" s="6">
        <v>7.5</v>
      </c>
      <c r="D197" s="1">
        <v>1</v>
      </c>
      <c r="E197" s="1">
        <v>4</v>
      </c>
      <c r="F197" s="1">
        <v>8</v>
      </c>
      <c r="G197">
        <v>0.34200000000000003</v>
      </c>
      <c r="H197">
        <v>0.495</v>
      </c>
      <c r="I197">
        <v>0.48599999999999999</v>
      </c>
      <c r="J197">
        <v>0.45</v>
      </c>
      <c r="K197">
        <v>0.38700000000000001</v>
      </c>
      <c r="Q197">
        <f t="shared" si="22"/>
        <v>0.43200000000000005</v>
      </c>
      <c r="R197">
        <f t="shared" si="23"/>
        <v>6.5829324772474995E-2</v>
      </c>
      <c r="T197">
        <v>0.58499999999999996</v>
      </c>
      <c r="U197">
        <v>0.378</v>
      </c>
      <c r="V197">
        <v>0.46800000000000003</v>
      </c>
      <c r="W197">
        <v>0.52200000000000002</v>
      </c>
      <c r="X197">
        <v>0.495</v>
      </c>
      <c r="AD197">
        <f t="shared" si="24"/>
        <v>0.48959999999999998</v>
      </c>
      <c r="AE197">
        <f t="shared" si="25"/>
        <v>7.599539459730463E-2</v>
      </c>
      <c r="BD197" s="42" t="s">
        <v>22</v>
      </c>
      <c r="BE197" s="42">
        <f>AVERAGE(BJ166:BN205)</f>
        <v>0.94216500000000014</v>
      </c>
      <c r="BF197" s="42">
        <f>STDEV(BJ166:BN205)</f>
        <v>4.5441748840558939E-2</v>
      </c>
      <c r="BI197" s="1">
        <v>8</v>
      </c>
      <c r="BJ197">
        <v>0.92700000000000005</v>
      </c>
      <c r="BK197">
        <v>0.873</v>
      </c>
      <c r="BL197">
        <v>0.95399999999999996</v>
      </c>
      <c r="BM197">
        <v>0.97199999999999998</v>
      </c>
      <c r="BN197">
        <v>0.88200000000000001</v>
      </c>
    </row>
    <row r="198" spans="1:66" x14ac:dyDescent="0.25">
      <c r="A198" s="6">
        <v>85</v>
      </c>
      <c r="B198" s="6">
        <v>2</v>
      </c>
      <c r="C198" s="6">
        <v>7.5</v>
      </c>
      <c r="D198" s="6">
        <v>1</v>
      </c>
      <c r="E198" s="6">
        <v>1</v>
      </c>
      <c r="F198" s="6">
        <v>9</v>
      </c>
      <c r="G198">
        <v>0.38700000000000001</v>
      </c>
      <c r="H198">
        <v>0.432</v>
      </c>
      <c r="I198">
        <v>0.32400000000000001</v>
      </c>
      <c r="J198">
        <v>0.34200000000000003</v>
      </c>
      <c r="K198">
        <v>0.315</v>
      </c>
      <c r="Q198">
        <f t="shared" si="22"/>
        <v>0.36</v>
      </c>
      <c r="R198">
        <f t="shared" si="23"/>
        <v>4.8882512210400859E-2</v>
      </c>
      <c r="T198">
        <v>0.48599999999999999</v>
      </c>
      <c r="U198">
        <v>0.53100000000000003</v>
      </c>
      <c r="V198">
        <v>0.59399999999999997</v>
      </c>
      <c r="W198">
        <v>0.63</v>
      </c>
      <c r="X198">
        <v>0.60299999999999998</v>
      </c>
      <c r="AD198">
        <f t="shared" si="24"/>
        <v>0.56879999999999986</v>
      </c>
      <c r="AE198">
        <f t="shared" si="25"/>
        <v>5.8810713309736341E-2</v>
      </c>
      <c r="BI198" s="6">
        <v>9</v>
      </c>
      <c r="BJ198">
        <v>0.873</v>
      </c>
      <c r="BK198">
        <v>0.96299999999999997</v>
      </c>
      <c r="BL198">
        <v>0.91800000000000004</v>
      </c>
      <c r="BM198">
        <v>0.97199999999999998</v>
      </c>
      <c r="BN198">
        <v>0.91800000000000004</v>
      </c>
    </row>
    <row r="199" spans="1:66" x14ac:dyDescent="0.25">
      <c r="A199" s="6">
        <v>85</v>
      </c>
      <c r="B199" s="6">
        <v>2</v>
      </c>
      <c r="C199" s="6">
        <v>7.5</v>
      </c>
      <c r="D199" s="6">
        <v>1</v>
      </c>
      <c r="E199" s="6">
        <v>2</v>
      </c>
      <c r="F199" s="6">
        <v>9</v>
      </c>
      <c r="G199">
        <v>0.42299999999999999</v>
      </c>
      <c r="H199">
        <v>0.36</v>
      </c>
      <c r="I199">
        <v>0.32400000000000001</v>
      </c>
      <c r="J199">
        <v>0.32400000000000001</v>
      </c>
      <c r="K199">
        <v>0.35099999999999998</v>
      </c>
      <c r="Q199">
        <f t="shared" si="22"/>
        <v>0.35639999999999999</v>
      </c>
      <c r="R199">
        <f t="shared" si="23"/>
        <v>4.054996917384756E-2</v>
      </c>
      <c r="T199">
        <v>0.51300000000000001</v>
      </c>
      <c r="U199">
        <v>0.51300000000000001</v>
      </c>
      <c r="V199">
        <v>0.56699999999999995</v>
      </c>
      <c r="W199">
        <v>0.56699999999999995</v>
      </c>
      <c r="X199">
        <v>0.60299999999999998</v>
      </c>
      <c r="AD199">
        <f t="shared" si="24"/>
        <v>0.55259999999999998</v>
      </c>
      <c r="AE199">
        <f t="shared" si="25"/>
        <v>3.9023070099621818E-2</v>
      </c>
      <c r="BI199" s="6">
        <v>9</v>
      </c>
      <c r="BJ199">
        <v>0.93600000000000005</v>
      </c>
      <c r="BK199">
        <v>0.873</v>
      </c>
      <c r="BL199">
        <v>0.89100000000000001</v>
      </c>
      <c r="BM199">
        <v>0.89100000000000001</v>
      </c>
      <c r="BN199">
        <v>0.95399999999999996</v>
      </c>
    </row>
    <row r="200" spans="1:66" x14ac:dyDescent="0.25">
      <c r="A200" s="6">
        <v>85</v>
      </c>
      <c r="B200" s="6">
        <v>2</v>
      </c>
      <c r="C200" s="6">
        <v>7.5</v>
      </c>
      <c r="D200" s="6">
        <v>1</v>
      </c>
      <c r="E200" s="6">
        <v>3</v>
      </c>
      <c r="F200" s="6">
        <v>9</v>
      </c>
      <c r="G200">
        <v>0.40500000000000003</v>
      </c>
      <c r="H200">
        <v>0.42299999999999999</v>
      </c>
      <c r="I200">
        <v>0.432</v>
      </c>
      <c r="J200">
        <v>0.42299999999999999</v>
      </c>
      <c r="K200">
        <v>0.42299999999999999</v>
      </c>
      <c r="Q200">
        <f t="shared" si="22"/>
        <v>0.42119999999999996</v>
      </c>
      <c r="R200">
        <f t="shared" si="23"/>
        <v>9.8590060350929772E-3</v>
      </c>
      <c r="T200">
        <v>0.51300000000000001</v>
      </c>
      <c r="U200">
        <v>0.495</v>
      </c>
      <c r="V200">
        <v>0.48599999999999999</v>
      </c>
      <c r="W200">
        <v>0.48599999999999999</v>
      </c>
      <c r="X200">
        <v>0.51300000000000001</v>
      </c>
      <c r="AD200">
        <f t="shared" si="24"/>
        <v>0.49859999999999999</v>
      </c>
      <c r="AE200">
        <f t="shared" si="25"/>
        <v>1.3649175799292803E-2</v>
      </c>
      <c r="BI200" s="6">
        <v>9</v>
      </c>
      <c r="BJ200">
        <v>0.91800000000000004</v>
      </c>
      <c r="BK200">
        <v>0.91800000000000004</v>
      </c>
      <c r="BL200">
        <v>0.91800000000000004</v>
      </c>
      <c r="BM200">
        <v>0.90900000000000003</v>
      </c>
      <c r="BN200">
        <v>0.93600000000000005</v>
      </c>
    </row>
    <row r="201" spans="1:66" x14ac:dyDescent="0.25">
      <c r="A201" s="6">
        <v>85</v>
      </c>
      <c r="B201" s="6">
        <v>2</v>
      </c>
      <c r="C201" s="6">
        <v>7.5</v>
      </c>
      <c r="D201" s="6">
        <v>1</v>
      </c>
      <c r="E201" s="6">
        <v>4</v>
      </c>
      <c r="F201" s="6">
        <v>9</v>
      </c>
      <c r="G201">
        <v>0.378</v>
      </c>
      <c r="H201">
        <v>0.40500000000000003</v>
      </c>
      <c r="I201">
        <v>0.40500000000000003</v>
      </c>
      <c r="J201">
        <v>0.42299999999999999</v>
      </c>
      <c r="K201">
        <v>0.42299999999999999</v>
      </c>
      <c r="Q201">
        <f t="shared" si="22"/>
        <v>0.40680000000000005</v>
      </c>
      <c r="R201">
        <f t="shared" si="23"/>
        <v>1.8444511378727269E-2</v>
      </c>
      <c r="T201">
        <v>0.495</v>
      </c>
      <c r="U201">
        <v>0.495</v>
      </c>
      <c r="V201">
        <v>0.495</v>
      </c>
      <c r="W201">
        <v>0.47699999999999998</v>
      </c>
      <c r="X201">
        <v>0.53100000000000003</v>
      </c>
      <c r="AD201">
        <f t="shared" si="24"/>
        <v>0.49859999999999999</v>
      </c>
      <c r="AE201">
        <f t="shared" si="25"/>
        <v>1.9718012070185999E-2</v>
      </c>
      <c r="BI201" s="6">
        <v>9</v>
      </c>
      <c r="BJ201">
        <v>0.873</v>
      </c>
      <c r="BK201">
        <v>0.9</v>
      </c>
      <c r="BL201">
        <v>0.9</v>
      </c>
      <c r="BM201">
        <v>0.9</v>
      </c>
      <c r="BN201">
        <v>0.95399999999999996</v>
      </c>
    </row>
    <row r="202" spans="1:66" x14ac:dyDescent="0.25">
      <c r="A202" s="6">
        <v>85</v>
      </c>
      <c r="B202" s="6">
        <v>2</v>
      </c>
      <c r="C202" s="6">
        <v>7.5</v>
      </c>
      <c r="D202" s="1">
        <v>1</v>
      </c>
      <c r="E202" s="1">
        <v>1</v>
      </c>
      <c r="F202" s="1">
        <v>10</v>
      </c>
      <c r="G202">
        <v>0.30599999999999999</v>
      </c>
      <c r="H202">
        <v>0.40500000000000003</v>
      </c>
      <c r="I202">
        <v>0.39600000000000002</v>
      </c>
      <c r="J202">
        <v>0.40500000000000003</v>
      </c>
      <c r="K202">
        <v>0.36</v>
      </c>
      <c r="Q202">
        <f t="shared" si="22"/>
        <v>0.37440000000000007</v>
      </c>
      <c r="R202">
        <f t="shared" si="23"/>
        <v>4.2500588231222484E-2</v>
      </c>
      <c r="T202">
        <v>0.64800000000000002</v>
      </c>
      <c r="U202">
        <v>0.54900000000000004</v>
      </c>
      <c r="V202">
        <v>0.57599999999999996</v>
      </c>
      <c r="W202">
        <v>0.56699999999999995</v>
      </c>
      <c r="X202">
        <v>0.57599999999999996</v>
      </c>
      <c r="AD202">
        <f t="shared" si="24"/>
        <v>0.58319999999999994</v>
      </c>
      <c r="AE202">
        <f t="shared" si="25"/>
        <v>3.7864231142332748E-2</v>
      </c>
      <c r="BI202" s="1">
        <v>10</v>
      </c>
      <c r="BJ202">
        <v>0.95399999999999996</v>
      </c>
      <c r="BK202">
        <v>0.95399999999999996</v>
      </c>
      <c r="BL202">
        <v>0.97199999999999998</v>
      </c>
      <c r="BM202">
        <v>0.97199999999999998</v>
      </c>
      <c r="BN202">
        <v>0.93600000000000005</v>
      </c>
    </row>
    <row r="203" spans="1:66" x14ac:dyDescent="0.25">
      <c r="A203" s="6">
        <v>85</v>
      </c>
      <c r="B203" s="6">
        <v>2</v>
      </c>
      <c r="C203" s="6">
        <v>7.5</v>
      </c>
      <c r="D203" s="1">
        <v>1</v>
      </c>
      <c r="E203" s="1">
        <v>2</v>
      </c>
      <c r="F203" s="1">
        <v>10</v>
      </c>
      <c r="G203">
        <v>0.32400000000000001</v>
      </c>
      <c r="H203">
        <v>0.36899999999999999</v>
      </c>
      <c r="I203">
        <v>0.36</v>
      </c>
      <c r="J203">
        <v>0.36</v>
      </c>
      <c r="K203">
        <v>0.38700000000000001</v>
      </c>
      <c r="Q203">
        <f t="shared" si="22"/>
        <v>0.36</v>
      </c>
      <c r="R203">
        <f t="shared" si="23"/>
        <v>2.2945587811167529E-2</v>
      </c>
      <c r="T203">
        <v>0.63</v>
      </c>
      <c r="U203">
        <v>0.53100000000000003</v>
      </c>
      <c r="V203">
        <v>0.55800000000000005</v>
      </c>
      <c r="W203">
        <v>0.54</v>
      </c>
      <c r="X203">
        <v>0.55800000000000005</v>
      </c>
      <c r="AD203">
        <f t="shared" si="24"/>
        <v>0.56340000000000001</v>
      </c>
      <c r="AE203">
        <f t="shared" si="25"/>
        <v>3.9023070099621825E-2</v>
      </c>
      <c r="BI203" s="1">
        <v>10</v>
      </c>
      <c r="BJ203">
        <v>0.95399999999999996</v>
      </c>
      <c r="BK203">
        <v>0.9</v>
      </c>
      <c r="BL203">
        <v>0.91800000000000004</v>
      </c>
      <c r="BM203">
        <v>0.9</v>
      </c>
      <c r="BN203">
        <v>0.94499999999999995</v>
      </c>
    </row>
    <row r="204" spans="1:66" x14ac:dyDescent="0.25">
      <c r="A204" s="6">
        <v>85</v>
      </c>
      <c r="B204" s="6">
        <v>2</v>
      </c>
      <c r="C204" s="6">
        <v>7.5</v>
      </c>
      <c r="D204" s="1">
        <v>1</v>
      </c>
      <c r="E204" s="1">
        <v>3</v>
      </c>
      <c r="F204" s="1">
        <v>10</v>
      </c>
      <c r="G204">
        <v>0.29699999999999999</v>
      </c>
      <c r="H204">
        <v>0.378</v>
      </c>
      <c r="I204">
        <v>0.378</v>
      </c>
      <c r="J204">
        <v>0.28799999999999998</v>
      </c>
      <c r="K204">
        <v>0.315</v>
      </c>
      <c r="Q204">
        <f t="shared" si="22"/>
        <v>0.33119999999999999</v>
      </c>
      <c r="R204">
        <f t="shared" si="23"/>
        <v>4.3814381200697382E-2</v>
      </c>
      <c r="T204">
        <v>0.60299999999999998</v>
      </c>
      <c r="U204">
        <v>0.495</v>
      </c>
      <c r="V204">
        <v>0.58499999999999996</v>
      </c>
      <c r="W204">
        <v>0.58499999999999996</v>
      </c>
      <c r="X204">
        <v>0.58499999999999996</v>
      </c>
      <c r="AD204">
        <f t="shared" si="24"/>
        <v>0.5706</v>
      </c>
      <c r="AE204">
        <f t="shared" si="25"/>
        <v>4.2974410990727949E-2</v>
      </c>
      <c r="BI204" s="1">
        <v>10</v>
      </c>
      <c r="BJ204">
        <v>0.9</v>
      </c>
      <c r="BK204">
        <v>0.873</v>
      </c>
      <c r="BL204">
        <v>0.96299999999999997</v>
      </c>
      <c r="BM204">
        <v>0.873</v>
      </c>
      <c r="BN204">
        <v>0.9</v>
      </c>
    </row>
    <row r="205" spans="1:66" x14ac:dyDescent="0.25">
      <c r="A205" s="6">
        <v>85</v>
      </c>
      <c r="B205" s="6">
        <v>2</v>
      </c>
      <c r="C205" s="6">
        <v>7.5</v>
      </c>
      <c r="D205" s="1">
        <v>1</v>
      </c>
      <c r="E205" s="1">
        <v>4</v>
      </c>
      <c r="F205" s="1">
        <v>10</v>
      </c>
      <c r="G205">
        <v>0.315</v>
      </c>
      <c r="H205">
        <v>0.73799999999999999</v>
      </c>
      <c r="I205">
        <v>0.51300000000000001</v>
      </c>
      <c r="J205">
        <v>0.33300000000000002</v>
      </c>
      <c r="K205">
        <v>0.35099999999999998</v>
      </c>
      <c r="Q205">
        <f t="shared" si="22"/>
        <v>0.45</v>
      </c>
      <c r="R205">
        <f t="shared" si="23"/>
        <v>0.17932372960654144</v>
      </c>
      <c r="T205">
        <v>0.52200000000000002</v>
      </c>
      <c r="U205">
        <v>0.59399999999999997</v>
      </c>
      <c r="V205">
        <v>0.56699999999999995</v>
      </c>
      <c r="W205">
        <v>0.61199999999999999</v>
      </c>
      <c r="X205">
        <v>0.61199999999999999</v>
      </c>
      <c r="AD205">
        <f t="shared" si="24"/>
        <v>0.58140000000000003</v>
      </c>
      <c r="AE205">
        <f t="shared" si="25"/>
        <v>3.7971041597512162E-2</v>
      </c>
      <c r="BI205" s="1">
        <v>10</v>
      </c>
      <c r="BJ205">
        <v>0.83699999999999997</v>
      </c>
      <c r="BK205">
        <v>1.3320000000000001</v>
      </c>
      <c r="BL205">
        <v>1.08</v>
      </c>
      <c r="BM205">
        <v>0.94499999999999995</v>
      </c>
      <c r="BN205">
        <v>0.96299999999999997</v>
      </c>
    </row>
    <row r="206" spans="1:66" x14ac:dyDescent="0.25">
      <c r="Q206" t="e">
        <f t="shared" si="22"/>
        <v>#DIV/0!</v>
      </c>
      <c r="R206" t="e">
        <f t="shared" si="23"/>
        <v>#DIV/0!</v>
      </c>
      <c r="AD206" t="e">
        <f t="shared" si="24"/>
        <v>#DIV/0!</v>
      </c>
      <c r="AE206" t="e">
        <f t="shared" si="25"/>
        <v>#DIV/0!</v>
      </c>
    </row>
    <row r="207" spans="1:66" x14ac:dyDescent="0.25">
      <c r="A207" s="6">
        <v>85</v>
      </c>
      <c r="B207" s="6">
        <v>2</v>
      </c>
      <c r="C207" s="6">
        <v>7.5</v>
      </c>
      <c r="D207" s="6">
        <v>0.8</v>
      </c>
      <c r="E207" s="6">
        <v>1</v>
      </c>
      <c r="F207" s="6">
        <v>1</v>
      </c>
      <c r="G207" s="6">
        <v>0.46200000000000002</v>
      </c>
      <c r="H207" s="6">
        <v>0.46800000000000003</v>
      </c>
      <c r="I207" s="6">
        <v>0.45600000000000002</v>
      </c>
      <c r="J207" s="6">
        <v>0.48</v>
      </c>
      <c r="K207" s="6">
        <v>0.45600000000000002</v>
      </c>
      <c r="Q207">
        <f t="shared" si="22"/>
        <v>0.46440000000000003</v>
      </c>
      <c r="R207">
        <f t="shared" si="23"/>
        <v>1.0039920318408894E-2</v>
      </c>
      <c r="T207" s="6">
        <v>0.3</v>
      </c>
      <c r="U207" s="6">
        <v>0.28799999999999998</v>
      </c>
      <c r="V207" s="6">
        <v>0.28799999999999998</v>
      </c>
      <c r="W207">
        <v>0.29399999999999998</v>
      </c>
      <c r="X207">
        <v>0.3</v>
      </c>
      <c r="AD207">
        <f t="shared" si="24"/>
        <v>0.29399999999999998</v>
      </c>
      <c r="AE207">
        <f t="shared" si="25"/>
        <v>6.0000000000000053E-3</v>
      </c>
      <c r="AO207" t="s">
        <v>47</v>
      </c>
      <c r="AP207" t="s">
        <v>48</v>
      </c>
      <c r="AQ207" t="s">
        <v>49</v>
      </c>
      <c r="AR207" t="s">
        <v>50</v>
      </c>
      <c r="BI207" s="6">
        <v>1</v>
      </c>
      <c r="BJ207">
        <v>0.76200000000000001</v>
      </c>
      <c r="BK207">
        <v>0.75600000000000001</v>
      </c>
      <c r="BL207">
        <v>0.74399999999999999</v>
      </c>
      <c r="BM207">
        <v>0.77400000000000002</v>
      </c>
      <c r="BN207">
        <v>0.75600000000000001</v>
      </c>
    </row>
    <row r="208" spans="1:66" x14ac:dyDescent="0.25">
      <c r="A208" s="6">
        <v>85</v>
      </c>
      <c r="B208" s="6">
        <v>2</v>
      </c>
      <c r="C208" s="6">
        <v>7.5</v>
      </c>
      <c r="D208" s="6">
        <v>0.8</v>
      </c>
      <c r="E208" s="6">
        <v>2</v>
      </c>
      <c r="F208" s="6">
        <v>1</v>
      </c>
      <c r="G208" s="6">
        <v>0.46800000000000003</v>
      </c>
      <c r="H208" s="6">
        <v>0.45600000000000002</v>
      </c>
      <c r="I208" s="6">
        <v>0.42599999999999999</v>
      </c>
      <c r="J208" s="6">
        <v>0.432</v>
      </c>
      <c r="K208" s="6">
        <v>0.44400000000000001</v>
      </c>
      <c r="Q208">
        <f t="shared" si="22"/>
        <v>0.44519999999999998</v>
      </c>
      <c r="R208">
        <f t="shared" si="23"/>
        <v>1.7181385275931639E-2</v>
      </c>
      <c r="T208" s="6">
        <v>0.3</v>
      </c>
      <c r="U208" s="6">
        <v>0.312</v>
      </c>
      <c r="V208" s="6">
        <v>0.318</v>
      </c>
      <c r="W208">
        <v>0.32400000000000001</v>
      </c>
      <c r="X208">
        <v>0.318</v>
      </c>
      <c r="AD208">
        <f t="shared" si="24"/>
        <v>0.31440000000000001</v>
      </c>
      <c r="AE208">
        <f t="shared" si="25"/>
        <v>9.0994505328618677E-3</v>
      </c>
      <c r="AO208">
        <f>A207</f>
        <v>85</v>
      </c>
      <c r="AP208">
        <f>B207</f>
        <v>2</v>
      </c>
      <c r="AQ208">
        <f>C207</f>
        <v>7.5</v>
      </c>
      <c r="AR208">
        <f>D207</f>
        <v>0.8</v>
      </c>
      <c r="BI208" s="6">
        <v>1</v>
      </c>
      <c r="BJ208">
        <v>0.76800000000000002</v>
      </c>
      <c r="BK208">
        <v>0.76800000000000002</v>
      </c>
      <c r="BL208">
        <v>0.74399999999999999</v>
      </c>
      <c r="BM208">
        <v>0.75600000000000001</v>
      </c>
      <c r="BN208">
        <v>0.76200000000000001</v>
      </c>
    </row>
    <row r="209" spans="1:66" x14ac:dyDescent="0.25">
      <c r="A209" s="6">
        <v>85</v>
      </c>
      <c r="B209" s="6">
        <v>2</v>
      </c>
      <c r="C209" s="6">
        <v>7.5</v>
      </c>
      <c r="D209" s="6">
        <v>0.8</v>
      </c>
      <c r="E209" s="6">
        <v>3</v>
      </c>
      <c r="F209" s="6">
        <v>1</v>
      </c>
      <c r="G209" s="6">
        <v>0.45</v>
      </c>
      <c r="H209" s="6">
        <v>0.46200000000000002</v>
      </c>
      <c r="I209" s="6">
        <v>0.45</v>
      </c>
      <c r="J209" s="6">
        <v>0.45</v>
      </c>
      <c r="K209" s="6">
        <v>0.45600000000000002</v>
      </c>
      <c r="Q209">
        <f t="shared" si="22"/>
        <v>0.45360000000000006</v>
      </c>
      <c r="R209">
        <f t="shared" si="23"/>
        <v>5.3665631459994994E-3</v>
      </c>
      <c r="T209" s="6">
        <v>0.312</v>
      </c>
      <c r="U209" s="6">
        <v>0.28799999999999998</v>
      </c>
      <c r="V209" s="6">
        <v>0.32400000000000001</v>
      </c>
      <c r="W209">
        <v>0.32400000000000001</v>
      </c>
      <c r="X209">
        <v>0.318</v>
      </c>
      <c r="AD209">
        <f t="shared" si="24"/>
        <v>0.31320000000000003</v>
      </c>
      <c r="AE209">
        <f t="shared" si="25"/>
        <v>1.4939879517586492E-2</v>
      </c>
      <c r="BI209" s="6">
        <v>1</v>
      </c>
      <c r="BJ209">
        <v>0.76200000000000001</v>
      </c>
      <c r="BK209">
        <v>0.75</v>
      </c>
      <c r="BL209">
        <v>0.77400000000000002</v>
      </c>
      <c r="BM209">
        <v>0.77400000000000002</v>
      </c>
      <c r="BN209">
        <v>0.77400000000000002</v>
      </c>
    </row>
    <row r="210" spans="1:66" x14ac:dyDescent="0.25">
      <c r="A210" s="6">
        <v>85</v>
      </c>
      <c r="B210" s="6">
        <v>2</v>
      </c>
      <c r="C210" s="6">
        <v>7.5</v>
      </c>
      <c r="D210" s="6">
        <v>0.8</v>
      </c>
      <c r="E210" s="6">
        <v>4</v>
      </c>
      <c r="F210" s="6">
        <v>1</v>
      </c>
      <c r="G210" s="6">
        <v>0.52200000000000002</v>
      </c>
      <c r="H210" s="6">
        <v>0.55200000000000005</v>
      </c>
      <c r="I210" s="6">
        <v>0.51</v>
      </c>
      <c r="J210" s="6">
        <v>0.52200000000000002</v>
      </c>
      <c r="K210" s="6">
        <v>0.52200000000000002</v>
      </c>
      <c r="Q210">
        <f t="shared" si="22"/>
        <v>0.52560000000000007</v>
      </c>
      <c r="R210">
        <f t="shared" si="23"/>
        <v>1.5646085772486371E-2</v>
      </c>
      <c r="T210" s="6">
        <v>0.23400000000000001</v>
      </c>
      <c r="U210" s="6">
        <v>0.22800000000000001</v>
      </c>
      <c r="V210" s="6">
        <v>0.252</v>
      </c>
      <c r="W210">
        <v>0.216</v>
      </c>
      <c r="X210">
        <v>0.252</v>
      </c>
      <c r="AD210">
        <f t="shared" si="24"/>
        <v>0.2364</v>
      </c>
      <c r="AE210">
        <f t="shared" si="25"/>
        <v>1.5646085772486357E-2</v>
      </c>
      <c r="BI210" s="6">
        <v>1</v>
      </c>
      <c r="BJ210">
        <v>0.75600000000000001</v>
      </c>
      <c r="BK210">
        <v>0.78</v>
      </c>
      <c r="BL210">
        <v>0.76200000000000001</v>
      </c>
      <c r="BM210">
        <v>0.73799999999999999</v>
      </c>
      <c r="BN210">
        <v>0.77400000000000002</v>
      </c>
    </row>
    <row r="211" spans="1:66" x14ac:dyDescent="0.25">
      <c r="A211" s="6">
        <v>85</v>
      </c>
      <c r="B211" s="6">
        <v>2</v>
      </c>
      <c r="C211" s="6">
        <v>7.5</v>
      </c>
      <c r="D211" s="6">
        <v>0.8</v>
      </c>
      <c r="E211" s="1">
        <v>1</v>
      </c>
      <c r="F211" s="1">
        <v>2</v>
      </c>
      <c r="G211" s="6">
        <v>0.36899999999999999</v>
      </c>
      <c r="H211" s="6">
        <v>0.378</v>
      </c>
      <c r="I211" s="6">
        <v>0.441</v>
      </c>
      <c r="J211" s="6">
        <v>0.47699999999999998</v>
      </c>
      <c r="K211" s="6">
        <v>0.46800000000000003</v>
      </c>
      <c r="Q211">
        <f t="shared" si="22"/>
        <v>0.42659999999999998</v>
      </c>
      <c r="R211">
        <f t="shared" si="23"/>
        <v>5.0351762630517619E-2</v>
      </c>
      <c r="T211" s="6">
        <v>0.38700000000000001</v>
      </c>
      <c r="U211" s="6">
        <v>0.35099999999999998</v>
      </c>
      <c r="V211" s="6">
        <v>0.315</v>
      </c>
      <c r="W211">
        <v>0.28799999999999998</v>
      </c>
      <c r="X211">
        <v>0.27</v>
      </c>
      <c r="AD211">
        <f t="shared" si="24"/>
        <v>0.32219999999999999</v>
      </c>
      <c r="AE211">
        <f t="shared" si="25"/>
        <v>4.7367710520986629E-2</v>
      </c>
      <c r="AH211" t="s">
        <v>25</v>
      </c>
      <c r="BI211" s="1">
        <v>2</v>
      </c>
      <c r="BJ211">
        <v>0.75600000000000001</v>
      </c>
      <c r="BK211">
        <v>0.72899999999999998</v>
      </c>
      <c r="BL211">
        <v>0.75600000000000001</v>
      </c>
      <c r="BM211">
        <v>0.76500000000000001</v>
      </c>
      <c r="BN211">
        <v>0.73799999999999999</v>
      </c>
    </row>
    <row r="212" spans="1:66" x14ac:dyDescent="0.25">
      <c r="A212" s="6">
        <v>85</v>
      </c>
      <c r="B212" s="6">
        <v>2</v>
      </c>
      <c r="C212" s="6">
        <v>7.5</v>
      </c>
      <c r="D212" s="6">
        <v>0.8</v>
      </c>
      <c r="E212" s="1">
        <v>2</v>
      </c>
      <c r="F212" s="1">
        <v>2</v>
      </c>
      <c r="G212" s="6">
        <v>0.35099999999999998</v>
      </c>
      <c r="H212" s="6">
        <v>0.35099999999999998</v>
      </c>
      <c r="I212" s="6">
        <v>0.55800000000000005</v>
      </c>
      <c r="J212" s="6">
        <v>0.42299999999999999</v>
      </c>
      <c r="K212" s="6">
        <v>0.41399999999999998</v>
      </c>
      <c r="Q212">
        <f t="shared" si="22"/>
        <v>0.4194</v>
      </c>
      <c r="R212">
        <f t="shared" si="23"/>
        <v>8.4571271718001426E-2</v>
      </c>
      <c r="T212" s="6">
        <v>0.41399999999999998</v>
      </c>
      <c r="U212" s="6">
        <v>0.315</v>
      </c>
      <c r="V212" s="6">
        <v>0.29699999999999999</v>
      </c>
      <c r="W212">
        <v>0.32400000000000001</v>
      </c>
      <c r="X212">
        <v>0.33300000000000002</v>
      </c>
      <c r="AD212">
        <f t="shared" si="24"/>
        <v>0.33660000000000001</v>
      </c>
      <c r="AE212">
        <f t="shared" si="25"/>
        <v>4.5269194823853186E-2</v>
      </c>
      <c r="AG212" t="s">
        <v>19</v>
      </c>
      <c r="AH212" t="s">
        <v>20</v>
      </c>
      <c r="AI212" t="s">
        <v>21</v>
      </c>
      <c r="AJ212" t="s">
        <v>23</v>
      </c>
      <c r="AK212" t="s">
        <v>21</v>
      </c>
      <c r="AM212" s="11" t="s">
        <v>24</v>
      </c>
      <c r="AN212" s="11"/>
      <c r="AO212" s="11" t="s">
        <v>21</v>
      </c>
      <c r="AP212" s="15" t="s">
        <v>26</v>
      </c>
      <c r="AQ212" s="15"/>
      <c r="AR212" s="15" t="s">
        <v>21</v>
      </c>
      <c r="BI212" s="1">
        <v>2</v>
      </c>
      <c r="BJ212">
        <v>0.76500000000000001</v>
      </c>
      <c r="BK212">
        <v>0.66600000000000004</v>
      </c>
      <c r="BL212">
        <v>0.85499999999999998</v>
      </c>
      <c r="BM212">
        <v>0.747</v>
      </c>
      <c r="BN212">
        <v>0.747</v>
      </c>
    </row>
    <row r="213" spans="1:66" x14ac:dyDescent="0.25">
      <c r="A213" s="6">
        <v>85</v>
      </c>
      <c r="B213" s="6">
        <v>2</v>
      </c>
      <c r="C213" s="6">
        <v>7.5</v>
      </c>
      <c r="D213" s="6">
        <v>0.8</v>
      </c>
      <c r="E213" s="1">
        <v>3</v>
      </c>
      <c r="F213" s="1">
        <v>2</v>
      </c>
      <c r="G213" s="6">
        <v>0.378</v>
      </c>
      <c r="H213" s="6">
        <v>0.34200000000000003</v>
      </c>
      <c r="I213" s="6">
        <v>0.46800000000000003</v>
      </c>
      <c r="J213" s="6">
        <v>0.41399999999999998</v>
      </c>
      <c r="K213" s="6">
        <v>0.48599999999999999</v>
      </c>
      <c r="L213" s="6"/>
      <c r="M213" s="6"/>
      <c r="N213" s="6"/>
      <c r="O213" s="6"/>
      <c r="P213" s="6"/>
      <c r="Q213">
        <f t="shared" si="22"/>
        <v>0.41760000000000003</v>
      </c>
      <c r="R213">
        <f t="shared" si="23"/>
        <v>6.0239521910453564E-2</v>
      </c>
      <c r="S213" s="6"/>
      <c r="T213" s="6">
        <v>0.38700000000000001</v>
      </c>
      <c r="U213" s="6">
        <v>0.35099999999999998</v>
      </c>
      <c r="V213" s="6">
        <v>0.315</v>
      </c>
      <c r="W213">
        <v>0.32400000000000001</v>
      </c>
      <c r="X213">
        <v>0.28799999999999998</v>
      </c>
      <c r="Z213" s="6"/>
      <c r="AA213" s="6"/>
      <c r="AD213">
        <f t="shared" si="24"/>
        <v>0.33300000000000002</v>
      </c>
      <c r="AE213">
        <f t="shared" si="25"/>
        <v>3.7649701194033242E-2</v>
      </c>
      <c r="AG213">
        <v>1</v>
      </c>
      <c r="AH213">
        <f>AVERAGE(G207:K210)</f>
        <v>0.47220000000000006</v>
      </c>
      <c r="AI213">
        <f>STDEV(G207:K210)</f>
        <v>3.4500343247720403E-2</v>
      </c>
      <c r="AJ213">
        <f>AVERAGE(T207:X210)</f>
        <v>0.28949999999999992</v>
      </c>
      <c r="AK213">
        <f>STDEV(T207:X210)</f>
        <v>3.4377930497096518E-2</v>
      </c>
      <c r="AM213">
        <f>SUM(AH213,AJ213)</f>
        <v>0.76170000000000004</v>
      </c>
      <c r="AO213">
        <f>SUM(AH213,AJ213)/2*SQRT((AI213/AH213)^2+(AK213/AJ213)^2)</f>
        <v>5.3100383592377107E-2</v>
      </c>
      <c r="AP213">
        <v>0.42533333333333334</v>
      </c>
      <c r="AR213">
        <v>4.9328828623162518E-3</v>
      </c>
      <c r="BI213" s="1">
        <v>2</v>
      </c>
      <c r="BJ213">
        <v>0.76500000000000001</v>
      </c>
      <c r="BK213">
        <v>0.69299999999999995</v>
      </c>
      <c r="BL213">
        <v>0.78300000000000003</v>
      </c>
      <c r="BM213">
        <v>0.73799999999999999</v>
      </c>
      <c r="BN213">
        <v>0.77400000000000002</v>
      </c>
    </row>
    <row r="214" spans="1:66" x14ac:dyDescent="0.25">
      <c r="A214" s="6">
        <v>85</v>
      </c>
      <c r="B214" s="6">
        <v>2</v>
      </c>
      <c r="C214" s="6">
        <v>7.5</v>
      </c>
      <c r="D214" s="6">
        <v>0.8</v>
      </c>
      <c r="E214" s="1">
        <v>4</v>
      </c>
      <c r="F214" s="1">
        <v>2</v>
      </c>
      <c r="G214" s="6">
        <v>0.40500000000000003</v>
      </c>
      <c r="H214" s="6">
        <v>0.57599999999999996</v>
      </c>
      <c r="I214" s="6">
        <v>0.51300000000000001</v>
      </c>
      <c r="J214" s="6">
        <v>0.504</v>
      </c>
      <c r="K214" s="6">
        <v>0.52200000000000002</v>
      </c>
      <c r="L214" s="6"/>
      <c r="M214" s="6"/>
      <c r="N214" s="6"/>
      <c r="O214" s="6"/>
      <c r="P214" s="6"/>
      <c r="Q214">
        <f t="shared" si="22"/>
        <v>0.504</v>
      </c>
      <c r="R214">
        <f t="shared" si="23"/>
        <v>6.2028219384405579E-2</v>
      </c>
      <c r="S214" s="6"/>
      <c r="T214" s="6">
        <v>0.33300000000000002</v>
      </c>
      <c r="U214" s="6">
        <v>0.14399999999999999</v>
      </c>
      <c r="V214" s="6">
        <v>0.26100000000000001</v>
      </c>
      <c r="W214">
        <v>0.22500000000000001</v>
      </c>
      <c r="X214">
        <v>0.19800000000000001</v>
      </c>
      <c r="Y214" s="6"/>
      <c r="Z214" s="6"/>
      <c r="AA214" s="6"/>
      <c r="AD214">
        <f t="shared" si="24"/>
        <v>0.23220000000000002</v>
      </c>
      <c r="AE214">
        <f t="shared" si="25"/>
        <v>7.069441279195969E-2</v>
      </c>
      <c r="AG214">
        <v>2</v>
      </c>
      <c r="AH214">
        <f>AVERAGE(G211:K214)</f>
        <v>0.44189999999999996</v>
      </c>
      <c r="AI214">
        <f>STDEV(G211:K214)</f>
        <v>7.0558598267494999E-2</v>
      </c>
      <c r="AJ214">
        <f>AVERAGE(T211:X214)</f>
        <v>0.30600000000000005</v>
      </c>
      <c r="AK214">
        <f>STDEV(T211:X214)</f>
        <v>6.4768413354203899E-2</v>
      </c>
      <c r="AM214">
        <f>SUM(AH214,AJ214)</f>
        <v>0.74790000000000001</v>
      </c>
      <c r="AO214">
        <f t="shared" ref="AO214:AO223" si="26">SUM(AH214,AJ214)/2*SQRT((AI214/AH214)^2+(AK214/AJ214)^2)</f>
        <v>9.9146408696389646E-2</v>
      </c>
      <c r="BI214" s="1">
        <v>2</v>
      </c>
      <c r="BJ214">
        <v>0.73799999999999999</v>
      </c>
      <c r="BK214">
        <v>0.72</v>
      </c>
      <c r="BL214">
        <v>0.77400000000000002</v>
      </c>
      <c r="BM214">
        <v>0.72899999999999998</v>
      </c>
      <c r="BN214">
        <v>0.72</v>
      </c>
    </row>
    <row r="215" spans="1:66" x14ac:dyDescent="0.25">
      <c r="A215" s="6">
        <v>85</v>
      </c>
      <c r="B215" s="6">
        <v>2</v>
      </c>
      <c r="C215" s="6">
        <v>7.5</v>
      </c>
      <c r="D215" s="6">
        <v>0.8</v>
      </c>
      <c r="E215" s="6">
        <v>1</v>
      </c>
      <c r="F215" s="6">
        <v>3</v>
      </c>
      <c r="G215" s="6">
        <v>0.46800000000000003</v>
      </c>
      <c r="H215" s="6">
        <v>0.44400000000000001</v>
      </c>
      <c r="I215" s="6">
        <v>0.46200000000000002</v>
      </c>
      <c r="J215" s="6">
        <v>0.46200000000000002</v>
      </c>
      <c r="K215" s="6">
        <v>0.438</v>
      </c>
      <c r="L215" s="6"/>
      <c r="M215" s="6"/>
      <c r="N215" s="6"/>
      <c r="O215" s="6"/>
      <c r="P215" s="6"/>
      <c r="Q215">
        <f t="shared" si="22"/>
        <v>0.45479999999999998</v>
      </c>
      <c r="R215">
        <f t="shared" si="23"/>
        <v>1.3007690033207292E-2</v>
      </c>
      <c r="S215" s="6"/>
      <c r="T215" s="6">
        <v>0.32400000000000001</v>
      </c>
      <c r="U215" s="6">
        <v>0.3</v>
      </c>
      <c r="V215" s="6">
        <v>0.312</v>
      </c>
      <c r="W215">
        <v>0.30599999999999999</v>
      </c>
      <c r="X215">
        <v>0.28799999999999998</v>
      </c>
      <c r="Y215" s="6"/>
      <c r="Z215" s="6"/>
      <c r="AA215" s="6"/>
      <c r="AD215">
        <f t="shared" si="24"/>
        <v>0.30599999999999999</v>
      </c>
      <c r="AE215">
        <f t="shared" si="25"/>
        <v>1.341640786499875E-2</v>
      </c>
      <c r="AG215">
        <v>3</v>
      </c>
      <c r="AH215">
        <f>AVERAGE(G215:K218)</f>
        <v>0.47160000000000013</v>
      </c>
      <c r="AI215">
        <f>STDEV(G215:K218)</f>
        <v>1.3819894127098451E-2</v>
      </c>
      <c r="AJ215">
        <f>AVERAGE(T215:X218)</f>
        <v>0.29519999999999996</v>
      </c>
      <c r="AK215">
        <f>STDEV(T214:X217)</f>
        <v>4.627432503986155E-2</v>
      </c>
      <c r="AM215">
        <f>SUM(AH215,AJ215)</f>
        <v>0.76680000000000015</v>
      </c>
      <c r="AO215">
        <f t="shared" si="26"/>
        <v>6.1141343636075533E-2</v>
      </c>
      <c r="AP215" s="15" t="s">
        <v>28</v>
      </c>
      <c r="AQ215" s="15"/>
      <c r="AR215" s="15"/>
      <c r="BI215" s="6">
        <v>3</v>
      </c>
      <c r="BJ215">
        <v>0.79200000000000004</v>
      </c>
      <c r="BK215">
        <v>0.74399999999999999</v>
      </c>
      <c r="BL215">
        <v>0.77400000000000002</v>
      </c>
      <c r="BM215">
        <v>0.76800000000000002</v>
      </c>
      <c r="BN215">
        <v>0.72599999999999998</v>
      </c>
    </row>
    <row r="216" spans="1:66" x14ac:dyDescent="0.25">
      <c r="A216" s="6">
        <v>85</v>
      </c>
      <c r="B216" s="6">
        <v>2</v>
      </c>
      <c r="C216" s="6">
        <v>7.5</v>
      </c>
      <c r="D216" s="6">
        <v>0.8</v>
      </c>
      <c r="E216" s="6">
        <v>2</v>
      </c>
      <c r="F216" s="6">
        <v>3</v>
      </c>
      <c r="G216" s="6">
        <v>0.47399999999999998</v>
      </c>
      <c r="H216" s="6">
        <v>0.47399999999999998</v>
      </c>
      <c r="I216" s="6">
        <v>0.47399999999999998</v>
      </c>
      <c r="J216" s="6">
        <v>0.46800000000000003</v>
      </c>
      <c r="K216" s="6">
        <v>0.46800000000000003</v>
      </c>
      <c r="L216" s="6"/>
      <c r="M216" s="6"/>
      <c r="N216" s="6"/>
      <c r="O216" s="6"/>
      <c r="P216" s="6"/>
      <c r="Q216">
        <f t="shared" si="22"/>
        <v>0.47160000000000002</v>
      </c>
      <c r="R216">
        <f t="shared" si="23"/>
        <v>3.2863353450309695E-3</v>
      </c>
      <c r="S216" s="6"/>
      <c r="T216" s="6">
        <v>0.29399999999999998</v>
      </c>
      <c r="U216" s="6">
        <v>0.32400000000000001</v>
      </c>
      <c r="V216" s="6">
        <v>0.29399999999999998</v>
      </c>
      <c r="W216">
        <v>0.29399999999999998</v>
      </c>
      <c r="X216">
        <v>0.30599999999999999</v>
      </c>
      <c r="Y216" s="6"/>
      <c r="Z216" s="6"/>
      <c r="AA216" s="6"/>
      <c r="AD216">
        <f t="shared" si="24"/>
        <v>0.3024</v>
      </c>
      <c r="AE216">
        <f t="shared" si="25"/>
        <v>1.3145341380123998E-2</v>
      </c>
      <c r="AG216">
        <v>4</v>
      </c>
      <c r="AH216">
        <f>AVERAGE(G219:K222)</f>
        <v>0.48899999999999999</v>
      </c>
      <c r="AI216">
        <f>STDEV(G219:K222)</f>
        <v>6.6486247093904008E-2</v>
      </c>
      <c r="AJ216">
        <f>AVERAGE(T219:X222)</f>
        <v>0.27629999999999999</v>
      </c>
      <c r="AK216">
        <f>STDEV(T218:X221)</f>
        <v>3.1896378279805231E-2</v>
      </c>
      <c r="AM216">
        <f t="shared" ref="AM216:AM223" si="27">SUM(AH216,AJ216)</f>
        <v>0.76529999999999998</v>
      </c>
      <c r="AO216">
        <f t="shared" si="26"/>
        <v>6.8249975779835631E-2</v>
      </c>
      <c r="BI216" s="6">
        <v>3</v>
      </c>
      <c r="BJ216">
        <v>0.76800000000000002</v>
      </c>
      <c r="BK216">
        <v>0.79800000000000004</v>
      </c>
      <c r="BL216">
        <v>0.76800000000000002</v>
      </c>
      <c r="BM216">
        <v>0.76200000000000001</v>
      </c>
      <c r="BN216">
        <v>0.77400000000000002</v>
      </c>
    </row>
    <row r="217" spans="1:66" x14ac:dyDescent="0.25">
      <c r="A217" s="6">
        <v>85</v>
      </c>
      <c r="B217" s="6">
        <v>2</v>
      </c>
      <c r="C217" s="6">
        <v>7.5</v>
      </c>
      <c r="D217" s="6">
        <v>0.8</v>
      </c>
      <c r="E217" s="6">
        <v>3</v>
      </c>
      <c r="F217" s="6">
        <v>3</v>
      </c>
      <c r="G217" s="6">
        <v>0.47399999999999998</v>
      </c>
      <c r="H217" s="6">
        <v>0.46800000000000003</v>
      </c>
      <c r="I217" s="6">
        <v>0.46800000000000003</v>
      </c>
      <c r="J217" s="6">
        <v>0.48599999999999999</v>
      </c>
      <c r="K217" s="6">
        <v>0.48</v>
      </c>
      <c r="L217" s="6"/>
      <c r="M217" s="6"/>
      <c r="N217" s="6"/>
      <c r="O217" s="6"/>
      <c r="P217" s="6"/>
      <c r="Q217">
        <f t="shared" si="22"/>
        <v>0.47519999999999996</v>
      </c>
      <c r="R217">
        <f t="shared" si="23"/>
        <v>7.8230428862431593E-3</v>
      </c>
      <c r="S217" s="6"/>
      <c r="T217" s="6">
        <v>0.312</v>
      </c>
      <c r="U217" s="6">
        <v>0.28799999999999998</v>
      </c>
      <c r="V217" s="6">
        <v>0.3</v>
      </c>
      <c r="W217">
        <v>0.30599999999999999</v>
      </c>
      <c r="X217">
        <v>0.3</v>
      </c>
      <c r="Y217" s="6"/>
      <c r="Z217" s="6"/>
      <c r="AA217" s="6"/>
      <c r="AD217">
        <f t="shared" si="24"/>
        <v>0.30120000000000002</v>
      </c>
      <c r="AE217">
        <f t="shared" si="25"/>
        <v>8.8994381845148036E-3</v>
      </c>
      <c r="AG217">
        <v>5</v>
      </c>
      <c r="AH217">
        <f>AVERAGE(G223:K226)</f>
        <v>0.49320000000000003</v>
      </c>
      <c r="AI217">
        <f>STDEV(G223:K226)</f>
        <v>2.2075468642578672E-2</v>
      </c>
      <c r="AJ217">
        <f>AVERAGE(T223:X226)</f>
        <v>0.25469999999999998</v>
      </c>
      <c r="AK217">
        <f>STDEV(T223:X226)</f>
        <v>1.4367726993069173E-2</v>
      </c>
      <c r="AM217">
        <f t="shared" si="27"/>
        <v>0.74790000000000001</v>
      </c>
      <c r="AO217">
        <f t="shared" si="26"/>
        <v>2.6928451707440546E-2</v>
      </c>
      <c r="BI217" s="6">
        <v>3</v>
      </c>
      <c r="BJ217">
        <v>0.78600000000000003</v>
      </c>
      <c r="BK217">
        <v>0.75600000000000001</v>
      </c>
      <c r="BL217">
        <v>0.76800000000000002</v>
      </c>
      <c r="BM217">
        <v>0.79200000000000004</v>
      </c>
      <c r="BN217">
        <v>0.78</v>
      </c>
    </row>
    <row r="218" spans="1:66" x14ac:dyDescent="0.25">
      <c r="A218" s="6">
        <v>85</v>
      </c>
      <c r="B218" s="6">
        <v>2</v>
      </c>
      <c r="C218" s="6">
        <v>7.5</v>
      </c>
      <c r="D218" s="6">
        <v>0.8</v>
      </c>
      <c r="E218" s="6">
        <v>4</v>
      </c>
      <c r="F218" s="6">
        <v>3</v>
      </c>
      <c r="G218" s="6">
        <v>0.48599999999999999</v>
      </c>
      <c r="H218" s="6">
        <v>0.47399999999999998</v>
      </c>
      <c r="I218" s="6">
        <v>0.498</v>
      </c>
      <c r="J218" s="6">
        <v>0.48599999999999999</v>
      </c>
      <c r="K218" s="6">
        <v>0.48</v>
      </c>
      <c r="L218" s="6"/>
      <c r="M218" s="6"/>
      <c r="N218" s="6"/>
      <c r="O218" s="6"/>
      <c r="P218" s="6"/>
      <c r="Q218">
        <f t="shared" si="22"/>
        <v>0.48480000000000001</v>
      </c>
      <c r="R218">
        <f t="shared" si="23"/>
        <v>8.8994381845148036E-3</v>
      </c>
      <c r="S218" s="6"/>
      <c r="T218" s="6">
        <v>0.27600000000000002</v>
      </c>
      <c r="U218" s="6">
        <v>0.25800000000000001</v>
      </c>
      <c r="V218" s="6">
        <v>0.28199999999999997</v>
      </c>
      <c r="W218">
        <v>0.26400000000000001</v>
      </c>
      <c r="X218">
        <v>0.27600000000000002</v>
      </c>
      <c r="Y218" s="6"/>
      <c r="Z218" s="6"/>
      <c r="AA218" s="6"/>
      <c r="AD218">
        <f t="shared" si="24"/>
        <v>0.2712</v>
      </c>
      <c r="AE218">
        <f t="shared" si="25"/>
        <v>9.8590060350929841E-3</v>
      </c>
      <c r="AG218">
        <v>6</v>
      </c>
      <c r="AH218">
        <f>AVERAGE(G227:K230)</f>
        <v>0.50639999999999996</v>
      </c>
      <c r="AI218">
        <f>STDEV(G227:K230)</f>
        <v>6.1509434449651262E-2</v>
      </c>
      <c r="AJ218">
        <f>AVERAGE(T227:X230)</f>
        <v>0.26400000000000001</v>
      </c>
      <c r="AK218">
        <f>STDEV(T227:X230)</f>
        <v>3.1868149418634591E-2</v>
      </c>
      <c r="AM218">
        <f t="shared" si="27"/>
        <v>0.77039999999999997</v>
      </c>
      <c r="AO218">
        <f t="shared" si="26"/>
        <v>6.5963840812485755E-2</v>
      </c>
      <c r="BI218" s="6">
        <v>3</v>
      </c>
      <c r="BJ218">
        <v>0.76200000000000001</v>
      </c>
      <c r="BK218">
        <v>0.73199999999999998</v>
      </c>
      <c r="BL218">
        <v>0.78</v>
      </c>
      <c r="BM218">
        <v>0.75</v>
      </c>
      <c r="BN218">
        <v>0.75600000000000001</v>
      </c>
    </row>
    <row r="219" spans="1:66" x14ac:dyDescent="0.25">
      <c r="A219" s="6">
        <v>85</v>
      </c>
      <c r="B219" s="6">
        <v>2</v>
      </c>
      <c r="C219" s="6">
        <v>7.5</v>
      </c>
      <c r="D219" s="6">
        <v>0.8</v>
      </c>
      <c r="E219" s="1">
        <v>1</v>
      </c>
      <c r="F219" s="1">
        <v>4</v>
      </c>
      <c r="G219" s="6">
        <v>0.36599999999999999</v>
      </c>
      <c r="H219" s="6">
        <v>0.45</v>
      </c>
      <c r="I219" s="6">
        <v>0.46200000000000002</v>
      </c>
      <c r="J219" s="6">
        <v>0.45600000000000002</v>
      </c>
      <c r="K219" s="6">
        <v>0.48</v>
      </c>
      <c r="L219" s="6"/>
      <c r="M219" s="6"/>
      <c r="N219" s="6"/>
      <c r="O219" s="6"/>
      <c r="P219" s="6"/>
      <c r="Q219">
        <f t="shared" si="22"/>
        <v>0.44279999999999997</v>
      </c>
      <c r="R219">
        <f t="shared" si="23"/>
        <v>4.4375669009041427E-2</v>
      </c>
      <c r="S219" s="6"/>
      <c r="T219" s="6">
        <v>0.36599999999999999</v>
      </c>
      <c r="U219" s="6">
        <v>0.30599999999999999</v>
      </c>
      <c r="V219" s="6">
        <v>0.3</v>
      </c>
      <c r="W219">
        <v>0.28799999999999998</v>
      </c>
      <c r="X219">
        <v>0.28799999999999998</v>
      </c>
      <c r="Y219" s="6"/>
      <c r="Z219" s="6"/>
      <c r="AA219" s="6"/>
      <c r="AD219">
        <f t="shared" si="24"/>
        <v>0.30959999999999999</v>
      </c>
      <c r="AE219">
        <f t="shared" si="25"/>
        <v>3.2477684646538461E-2</v>
      </c>
      <c r="AG219">
        <v>7</v>
      </c>
      <c r="AH219">
        <f>AVERAGE(G231:K234)</f>
        <v>0.49499999999999994</v>
      </c>
      <c r="AI219">
        <f>STDEV(G231:K234)</f>
        <v>2.6080845966260185E-2</v>
      </c>
      <c r="AJ219">
        <f>AVERAGE(T231:X234)</f>
        <v>0.26160000000000011</v>
      </c>
      <c r="AK219">
        <f>STDEV(T231:X234)</f>
        <v>2.4883729623993264E-2</v>
      </c>
      <c r="AM219">
        <f t="shared" si="27"/>
        <v>0.75660000000000005</v>
      </c>
      <c r="AO219">
        <f t="shared" si="26"/>
        <v>4.1135922000453018E-2</v>
      </c>
      <c r="BI219" s="1">
        <v>4</v>
      </c>
      <c r="BJ219">
        <v>0.73199999999999998</v>
      </c>
      <c r="BK219">
        <v>0.75600000000000001</v>
      </c>
      <c r="BL219">
        <v>0.76200000000000001</v>
      </c>
      <c r="BM219">
        <v>0.74399999999999999</v>
      </c>
      <c r="BN219">
        <v>0.76800000000000002</v>
      </c>
    </row>
    <row r="220" spans="1:66" x14ac:dyDescent="0.25">
      <c r="A220" s="6">
        <v>85</v>
      </c>
      <c r="B220" s="6">
        <v>2</v>
      </c>
      <c r="C220" s="6">
        <v>7.5</v>
      </c>
      <c r="D220" s="6">
        <v>0.8</v>
      </c>
      <c r="E220" s="1">
        <v>2</v>
      </c>
      <c r="F220" s="1">
        <v>4</v>
      </c>
      <c r="G220" s="6">
        <v>0.378</v>
      </c>
      <c r="H220" s="6">
        <v>0.59399999999999997</v>
      </c>
      <c r="I220" s="6">
        <v>0.48599999999999999</v>
      </c>
      <c r="J220" s="6">
        <v>0.48599999999999999</v>
      </c>
      <c r="K220" s="6">
        <v>0.498</v>
      </c>
      <c r="L220" s="6"/>
      <c r="M220" s="6"/>
      <c r="N220" s="6"/>
      <c r="O220" s="6"/>
      <c r="P220" s="6"/>
      <c r="Q220">
        <f t="shared" si="22"/>
        <v>0.48840000000000006</v>
      </c>
      <c r="R220">
        <f t="shared" si="23"/>
        <v>7.6555861957135221E-2</v>
      </c>
      <c r="S220" s="6"/>
      <c r="T220" s="6">
        <v>0.216</v>
      </c>
      <c r="U220" s="6">
        <v>0.27600000000000002</v>
      </c>
      <c r="V220" s="6">
        <v>0.28199999999999997</v>
      </c>
      <c r="W220">
        <v>0.27</v>
      </c>
      <c r="X220">
        <v>0.27600000000000002</v>
      </c>
      <c r="Y220" s="6"/>
      <c r="Z220" s="6"/>
      <c r="AA220" s="6"/>
      <c r="AD220">
        <f t="shared" si="24"/>
        <v>0.26400000000000001</v>
      </c>
      <c r="AE220">
        <f t="shared" si="25"/>
        <v>2.7166155414412252E-2</v>
      </c>
      <c r="AG220">
        <v>8</v>
      </c>
      <c r="AH220">
        <f>AVERAGE(G235:K238)</f>
        <v>0.48869999999999997</v>
      </c>
      <c r="AI220">
        <f>STDEV(G235:K238)</f>
        <v>6.1849647916285416E-2</v>
      </c>
      <c r="AJ220">
        <f>AVERAGE(T235:X238)</f>
        <v>0.28290000000000004</v>
      </c>
      <c r="AK220">
        <f>STDEV(T235:X238)</f>
        <v>4.2079998999399557E-2</v>
      </c>
      <c r="AM220">
        <f t="shared" si="27"/>
        <v>0.77160000000000006</v>
      </c>
      <c r="AO220">
        <f t="shared" si="26"/>
        <v>7.5347078830597311E-2</v>
      </c>
      <c r="BI220" s="1">
        <v>4</v>
      </c>
      <c r="BJ220">
        <v>0.59399999999999997</v>
      </c>
      <c r="BK220">
        <v>0.87</v>
      </c>
      <c r="BL220">
        <v>0.76800000000000002</v>
      </c>
      <c r="BM220">
        <v>0.75600000000000001</v>
      </c>
      <c r="BN220">
        <v>0.77400000000000002</v>
      </c>
    </row>
    <row r="221" spans="1:66" x14ac:dyDescent="0.25">
      <c r="A221" s="6">
        <v>85</v>
      </c>
      <c r="B221" s="6">
        <v>2</v>
      </c>
      <c r="C221" s="6">
        <v>7.5</v>
      </c>
      <c r="D221" s="6">
        <v>0.8</v>
      </c>
      <c r="E221" s="1">
        <v>3</v>
      </c>
      <c r="F221" s="1">
        <v>4</v>
      </c>
      <c r="G221" s="6">
        <v>0.38400000000000001</v>
      </c>
      <c r="H221" s="6">
        <v>0.53400000000000003</v>
      </c>
      <c r="I221" s="6">
        <v>0.48</v>
      </c>
      <c r="J221" s="6">
        <v>0.498</v>
      </c>
      <c r="K221" s="6">
        <v>0.48599999999999999</v>
      </c>
      <c r="L221" s="6"/>
      <c r="M221" s="6"/>
      <c r="N221" s="6"/>
      <c r="O221" s="6"/>
      <c r="P221" s="6"/>
      <c r="Q221">
        <f t="shared" si="22"/>
        <v>0.47640000000000005</v>
      </c>
      <c r="R221">
        <f t="shared" si="23"/>
        <v>5.5738675979968927E-2</v>
      </c>
      <c r="S221" s="6"/>
      <c r="T221" s="6">
        <v>0.32400000000000001</v>
      </c>
      <c r="U221" s="6">
        <v>0.23400000000000001</v>
      </c>
      <c r="V221" s="6">
        <v>0.27</v>
      </c>
      <c r="W221">
        <v>0.24</v>
      </c>
      <c r="X221">
        <v>0.28199999999999997</v>
      </c>
      <c r="Y221" s="6"/>
      <c r="Z221" s="6"/>
      <c r="AA221" s="6"/>
      <c r="AD221">
        <f t="shared" si="24"/>
        <v>0.27</v>
      </c>
      <c r="AE221">
        <f t="shared" si="25"/>
        <v>3.6249137920783464E-2</v>
      </c>
      <c r="AG221">
        <v>9</v>
      </c>
      <c r="AH221">
        <f>AVERAGE(G239:K242)</f>
        <v>0.46950000000000003</v>
      </c>
      <c r="AI221">
        <f>STDEV(G239:K242)</f>
        <v>4.630732578170145E-2</v>
      </c>
      <c r="AJ221">
        <f>AVERAGE(T239:X242)</f>
        <v>0.28829999999999995</v>
      </c>
      <c r="AK221">
        <f>STDEV(T239:X242)</f>
        <v>5.0705652129666663E-2</v>
      </c>
      <c r="AM221">
        <f t="shared" si="27"/>
        <v>0.75780000000000003</v>
      </c>
      <c r="AO221">
        <f t="shared" si="26"/>
        <v>7.6403759453705047E-2</v>
      </c>
      <c r="BI221" s="1">
        <v>4</v>
      </c>
      <c r="BJ221">
        <v>0.70799999999999996</v>
      </c>
      <c r="BK221">
        <v>0.76800000000000002</v>
      </c>
      <c r="BL221">
        <v>0.75</v>
      </c>
      <c r="BM221">
        <v>0.73799999999999999</v>
      </c>
      <c r="BN221">
        <v>0.76800000000000002</v>
      </c>
    </row>
    <row r="222" spans="1:66" x14ac:dyDescent="0.25">
      <c r="A222" s="6">
        <v>85</v>
      </c>
      <c r="B222" s="6">
        <v>2</v>
      </c>
      <c r="C222" s="6">
        <v>7.5</v>
      </c>
      <c r="D222" s="6">
        <v>0.8</v>
      </c>
      <c r="E222" s="1">
        <v>4</v>
      </c>
      <c r="F222" s="1">
        <v>4</v>
      </c>
      <c r="G222" s="6">
        <v>0.624</v>
      </c>
      <c r="H222" s="6">
        <v>0.58199999999999996</v>
      </c>
      <c r="I222" s="6">
        <v>0.498</v>
      </c>
      <c r="J222" s="6">
        <v>0.52200000000000002</v>
      </c>
      <c r="K222" s="6">
        <v>0.51600000000000001</v>
      </c>
      <c r="L222" s="6"/>
      <c r="M222" s="6"/>
      <c r="N222" s="6"/>
      <c r="O222" s="6"/>
      <c r="P222" s="6"/>
      <c r="Q222">
        <f t="shared" si="22"/>
        <v>0.5484</v>
      </c>
      <c r="R222">
        <f t="shared" si="23"/>
        <v>5.2752251136799828E-2</v>
      </c>
      <c r="S222" s="6"/>
      <c r="T222" s="6">
        <v>0.312</v>
      </c>
      <c r="U222" s="6">
        <v>0.26400000000000001</v>
      </c>
      <c r="V222" s="6">
        <v>0.23400000000000001</v>
      </c>
      <c r="W222">
        <v>0.252</v>
      </c>
      <c r="X222">
        <v>0.246</v>
      </c>
      <c r="Y222" s="6"/>
      <c r="Z222" s="6"/>
      <c r="AA222" s="6"/>
      <c r="AD222">
        <f t="shared" si="24"/>
        <v>0.2616</v>
      </c>
      <c r="AE222">
        <f t="shared" si="25"/>
        <v>3.0179463215902123E-2</v>
      </c>
      <c r="AG222">
        <v>10</v>
      </c>
      <c r="AH222">
        <f>AVERAGE(G243:K246)</f>
        <v>0.40589999999999993</v>
      </c>
      <c r="AI222">
        <f>STDEV(G243:K246)</f>
        <v>7.6473524830493231E-2</v>
      </c>
      <c r="AJ222">
        <f>AVERAGE(T243:X246)</f>
        <v>0.34379999999999999</v>
      </c>
      <c r="AK222">
        <f>STDEV(T243:X246)</f>
        <v>5.6136675318276062E-2</v>
      </c>
      <c r="AM222">
        <f t="shared" si="27"/>
        <v>0.74969999999999992</v>
      </c>
      <c r="AO222">
        <f t="shared" si="26"/>
        <v>9.3455527615670997E-2</v>
      </c>
      <c r="BI222" s="1">
        <v>4</v>
      </c>
      <c r="BJ222">
        <v>0.93600000000000005</v>
      </c>
      <c r="BK222">
        <v>0.84599999999999997</v>
      </c>
      <c r="BL222">
        <v>0.73199999999999998</v>
      </c>
      <c r="BM222">
        <v>0.77400000000000002</v>
      </c>
      <c r="BN222">
        <v>0.76200000000000001</v>
      </c>
    </row>
    <row r="223" spans="1:66" x14ac:dyDescent="0.25">
      <c r="A223" s="6">
        <v>85</v>
      </c>
      <c r="B223" s="6">
        <v>2</v>
      </c>
      <c r="C223" s="6">
        <v>7.5</v>
      </c>
      <c r="D223" s="6">
        <v>0.8</v>
      </c>
      <c r="E223" s="6">
        <v>1</v>
      </c>
      <c r="F223" s="6">
        <v>5</v>
      </c>
      <c r="G223" s="6">
        <v>0.48599999999999999</v>
      </c>
      <c r="H223" s="6">
        <v>0.51600000000000001</v>
      </c>
      <c r="I223" s="6">
        <v>0.47399999999999998</v>
      </c>
      <c r="J223" s="6">
        <v>0.46200000000000002</v>
      </c>
      <c r="K223" s="6">
        <v>0.46200000000000002</v>
      </c>
      <c r="L223" s="6"/>
      <c r="M223" s="6"/>
      <c r="N223" s="6"/>
      <c r="O223" s="6"/>
      <c r="P223" s="6"/>
      <c r="Q223">
        <f t="shared" si="22"/>
        <v>0.48</v>
      </c>
      <c r="R223">
        <f t="shared" si="23"/>
        <v>2.2449944320643647E-2</v>
      </c>
      <c r="S223" s="6"/>
      <c r="T223" s="6">
        <v>0.26400000000000001</v>
      </c>
      <c r="U223" s="6">
        <v>0.26400000000000001</v>
      </c>
      <c r="V223" s="6">
        <v>0.27600000000000002</v>
      </c>
      <c r="W223">
        <v>0.252</v>
      </c>
      <c r="X223">
        <v>0.28199999999999997</v>
      </c>
      <c r="Y223" s="6"/>
      <c r="Z223" s="6"/>
      <c r="AA223" s="6"/>
      <c r="AD223">
        <f t="shared" si="24"/>
        <v>0.2676</v>
      </c>
      <c r="AE223">
        <f t="shared" si="25"/>
        <v>1.169615321377075E-2</v>
      </c>
      <c r="AG223" t="s">
        <v>22</v>
      </c>
      <c r="AH223">
        <f>AVERAGE(G207:K246)</f>
        <v>0.47334000000000054</v>
      </c>
      <c r="AI223">
        <f>STDEV(G207:K246)</f>
        <v>5.8597549128086499E-2</v>
      </c>
      <c r="AJ223">
        <f>AVERAGE(T207:X246)</f>
        <v>0.28623000000000021</v>
      </c>
      <c r="AK223">
        <f>STDEV(T207:X245)</f>
        <v>4.5006777179328217E-2</v>
      </c>
      <c r="AM223">
        <f t="shared" si="27"/>
        <v>0.75957000000000074</v>
      </c>
      <c r="AO223">
        <f t="shared" si="26"/>
        <v>7.6004278517684806E-2</v>
      </c>
      <c r="BI223" s="6">
        <v>5</v>
      </c>
      <c r="BJ223">
        <v>0.75</v>
      </c>
      <c r="BK223">
        <v>0.78</v>
      </c>
      <c r="BL223">
        <v>0.75</v>
      </c>
      <c r="BM223">
        <v>0.71399999999999997</v>
      </c>
      <c r="BN223">
        <v>0.74399999999999999</v>
      </c>
    </row>
    <row r="224" spans="1:66" x14ac:dyDescent="0.25">
      <c r="A224" s="6">
        <v>85</v>
      </c>
      <c r="B224" s="6">
        <v>2</v>
      </c>
      <c r="C224" s="6">
        <v>7.5</v>
      </c>
      <c r="D224" s="6">
        <v>0.8</v>
      </c>
      <c r="E224" s="6">
        <v>2</v>
      </c>
      <c r="F224" s="6">
        <v>5</v>
      </c>
      <c r="G224" s="6">
        <v>0.504</v>
      </c>
      <c r="H224" s="6">
        <v>0.47399999999999998</v>
      </c>
      <c r="I224" s="6">
        <v>0.48599999999999999</v>
      </c>
      <c r="J224" s="6">
        <v>0.47399999999999998</v>
      </c>
      <c r="K224" s="6">
        <v>0.48599999999999999</v>
      </c>
      <c r="Q224">
        <f t="shared" si="22"/>
        <v>0.48480000000000001</v>
      </c>
      <c r="R224">
        <f t="shared" si="23"/>
        <v>1.2296340919151529E-2</v>
      </c>
      <c r="T224" s="6">
        <v>0.252</v>
      </c>
      <c r="U224" s="6">
        <v>0.27600000000000002</v>
      </c>
      <c r="V224" s="6">
        <v>0.26400000000000001</v>
      </c>
      <c r="W224">
        <v>0.25800000000000001</v>
      </c>
      <c r="X224">
        <v>0.23400000000000001</v>
      </c>
      <c r="AD224">
        <f t="shared" si="24"/>
        <v>0.25680000000000003</v>
      </c>
      <c r="AE224">
        <f t="shared" si="25"/>
        <v>1.5530614926653745E-2</v>
      </c>
      <c r="AM224" s="11" t="s">
        <v>51</v>
      </c>
      <c r="AN224" s="11"/>
      <c r="AO224" s="11"/>
      <c r="BI224" s="6">
        <v>5</v>
      </c>
      <c r="BJ224">
        <v>0.75600000000000001</v>
      </c>
      <c r="BK224">
        <v>0.75</v>
      </c>
      <c r="BL224">
        <v>0.75</v>
      </c>
      <c r="BM224">
        <v>0.73199999999999998</v>
      </c>
      <c r="BN224">
        <v>0.72</v>
      </c>
    </row>
    <row r="225" spans="1:66" x14ac:dyDescent="0.25">
      <c r="A225" s="6">
        <v>85</v>
      </c>
      <c r="B225" s="6">
        <v>2</v>
      </c>
      <c r="C225" s="6">
        <v>7.5</v>
      </c>
      <c r="D225" s="6">
        <v>0.8</v>
      </c>
      <c r="E225" s="6">
        <v>3</v>
      </c>
      <c r="F225" s="6">
        <v>5</v>
      </c>
      <c r="G225" s="6">
        <v>0.51600000000000001</v>
      </c>
      <c r="H225" s="6">
        <v>0.54600000000000004</v>
      </c>
      <c r="I225" s="6">
        <v>0.51</v>
      </c>
      <c r="J225" s="6">
        <v>0.49199999999999999</v>
      </c>
      <c r="K225" s="6">
        <v>0.504</v>
      </c>
      <c r="Q225">
        <f t="shared" si="22"/>
        <v>0.51360000000000006</v>
      </c>
      <c r="R225">
        <f t="shared" si="23"/>
        <v>2.0169283576765954E-2</v>
      </c>
      <c r="T225" s="6">
        <v>0.24</v>
      </c>
      <c r="U225" s="6">
        <v>0.24</v>
      </c>
      <c r="V225" s="6">
        <v>0.252</v>
      </c>
      <c r="W225">
        <v>0.246</v>
      </c>
      <c r="X225">
        <v>0.26400000000000001</v>
      </c>
      <c r="AD225">
        <f t="shared" si="24"/>
        <v>0.24840000000000001</v>
      </c>
      <c r="AE225">
        <f t="shared" si="25"/>
        <v>1.0039920318408915E-2</v>
      </c>
      <c r="BI225" s="6">
        <v>5</v>
      </c>
      <c r="BJ225">
        <v>0.75600000000000001</v>
      </c>
      <c r="BK225">
        <v>0.78600000000000003</v>
      </c>
      <c r="BL225">
        <v>0.76200000000000001</v>
      </c>
      <c r="BM225">
        <v>0.73799999999999999</v>
      </c>
      <c r="BN225">
        <v>0.76800000000000002</v>
      </c>
    </row>
    <row r="226" spans="1:66" x14ac:dyDescent="0.25">
      <c r="A226" s="6">
        <v>85</v>
      </c>
      <c r="B226" s="6">
        <v>2</v>
      </c>
      <c r="C226" s="6">
        <v>7.5</v>
      </c>
      <c r="D226" s="6">
        <v>0.8</v>
      </c>
      <c r="E226" s="6">
        <v>4</v>
      </c>
      <c r="F226" s="6">
        <v>5</v>
      </c>
      <c r="G226" s="6">
        <v>0.51</v>
      </c>
      <c r="H226" s="6">
        <v>0.52200000000000002</v>
      </c>
      <c r="I226" s="6">
        <v>0.47399999999999998</v>
      </c>
      <c r="J226" s="6">
        <v>0.48</v>
      </c>
      <c r="K226" s="6">
        <v>0.48599999999999999</v>
      </c>
      <c r="Q226">
        <f t="shared" si="22"/>
        <v>0.49440000000000001</v>
      </c>
      <c r="R226">
        <f t="shared" si="23"/>
        <v>2.0610676844781219E-2</v>
      </c>
      <c r="T226" s="6">
        <v>0.25800000000000001</v>
      </c>
      <c r="U226" s="6">
        <v>0.24</v>
      </c>
      <c r="V226" s="6">
        <v>0.252</v>
      </c>
      <c r="W226">
        <v>0.252</v>
      </c>
      <c r="X226">
        <v>0.22800000000000001</v>
      </c>
      <c r="AD226">
        <f t="shared" si="24"/>
        <v>0.246</v>
      </c>
      <c r="AE226">
        <f t="shared" si="25"/>
        <v>1.2E-2</v>
      </c>
      <c r="BI226" s="6">
        <v>5</v>
      </c>
      <c r="BJ226">
        <v>0.76800000000000002</v>
      </c>
      <c r="BK226">
        <v>0.76200000000000001</v>
      </c>
      <c r="BL226">
        <v>0.72599999999999998</v>
      </c>
      <c r="BM226">
        <v>0.73199999999999998</v>
      </c>
      <c r="BN226">
        <v>0.71399999999999997</v>
      </c>
    </row>
    <row r="227" spans="1:66" x14ac:dyDescent="0.25">
      <c r="A227" s="6">
        <v>85</v>
      </c>
      <c r="B227" s="6">
        <v>2</v>
      </c>
      <c r="C227" s="6">
        <v>7.5</v>
      </c>
      <c r="D227" s="6">
        <v>0.8</v>
      </c>
      <c r="E227" s="1">
        <v>1</v>
      </c>
      <c r="F227" s="1">
        <v>6</v>
      </c>
      <c r="G227" s="6">
        <v>0.51600000000000001</v>
      </c>
      <c r="H227" s="6">
        <v>0.48599999999999999</v>
      </c>
      <c r="I227" s="6">
        <v>0.47399999999999998</v>
      </c>
      <c r="J227" s="6">
        <v>0.498</v>
      </c>
      <c r="K227" s="6">
        <v>0.498</v>
      </c>
      <c r="Q227">
        <f t="shared" si="22"/>
        <v>0.49440000000000001</v>
      </c>
      <c r="R227">
        <f t="shared" si="23"/>
        <v>1.5646085772486371E-2</v>
      </c>
      <c r="T227" s="6">
        <v>0.24</v>
      </c>
      <c r="U227" s="6">
        <v>0.27600000000000002</v>
      </c>
      <c r="V227" s="6">
        <v>0.29399999999999998</v>
      </c>
      <c r="W227">
        <v>0.26400000000000001</v>
      </c>
      <c r="X227">
        <v>0.27600000000000002</v>
      </c>
      <c r="AD227">
        <f t="shared" si="24"/>
        <v>0.27</v>
      </c>
      <c r="AE227">
        <f t="shared" si="25"/>
        <v>1.9899748742132399E-2</v>
      </c>
      <c r="BD227" s="42" t="s">
        <v>19</v>
      </c>
      <c r="BE227" s="42" t="s">
        <v>24</v>
      </c>
      <c r="BF227" s="42" t="s">
        <v>21</v>
      </c>
      <c r="BI227" s="1">
        <v>6</v>
      </c>
      <c r="BJ227">
        <v>0.75600000000000001</v>
      </c>
      <c r="BK227">
        <v>0.76200000000000001</v>
      </c>
      <c r="BL227">
        <v>0.76800000000000002</v>
      </c>
      <c r="BM227">
        <v>0.76200000000000001</v>
      </c>
      <c r="BN227">
        <v>0.77400000000000002</v>
      </c>
    </row>
    <row r="228" spans="1:66" x14ac:dyDescent="0.25">
      <c r="A228" s="6">
        <v>85</v>
      </c>
      <c r="B228" s="6">
        <v>2</v>
      </c>
      <c r="C228" s="6">
        <v>7.5</v>
      </c>
      <c r="D228" s="6">
        <v>0.8</v>
      </c>
      <c r="E228" s="1">
        <v>2</v>
      </c>
      <c r="F228" s="1">
        <v>6</v>
      </c>
      <c r="G228" s="6">
        <v>0.38400000000000001</v>
      </c>
      <c r="H228" s="6">
        <v>0.498</v>
      </c>
      <c r="I228" s="6">
        <v>0.47399999999999998</v>
      </c>
      <c r="J228" s="6">
        <v>0.48599999999999999</v>
      </c>
      <c r="K228" s="6">
        <v>0.51</v>
      </c>
      <c r="Q228">
        <f t="shared" si="22"/>
        <v>0.47039999999999998</v>
      </c>
      <c r="R228">
        <f t="shared" si="23"/>
        <v>5.0127836578093013E-2</v>
      </c>
      <c r="T228" s="6">
        <v>0.186</v>
      </c>
      <c r="U228" s="6">
        <v>0.3</v>
      </c>
      <c r="V228" s="6">
        <v>0.26400000000000001</v>
      </c>
      <c r="W228">
        <v>0.30599999999999999</v>
      </c>
      <c r="X228">
        <v>0.27600000000000002</v>
      </c>
      <c r="AD228">
        <f t="shared" si="24"/>
        <v>0.26640000000000003</v>
      </c>
      <c r="AE228">
        <f t="shared" si="25"/>
        <v>4.8112368472150606E-2</v>
      </c>
      <c r="AH228" s="5" t="s">
        <v>20</v>
      </c>
      <c r="AI228" s="5" t="s">
        <v>21</v>
      </c>
      <c r="AJ228" s="5" t="s">
        <v>23</v>
      </c>
      <c r="AK228" s="5" t="s">
        <v>21</v>
      </c>
      <c r="AL228" s="5"/>
      <c r="AM228" s="5" t="s">
        <v>27</v>
      </c>
      <c r="AN228" s="5"/>
      <c r="AO228" s="5" t="s">
        <v>28</v>
      </c>
      <c r="AP228" s="5"/>
      <c r="BD228" s="42">
        <v>1</v>
      </c>
      <c r="BE228" s="42">
        <f>AVERAGE(BJ207:BN210)</f>
        <v>0.76170000000000004</v>
      </c>
      <c r="BF228" s="42">
        <f>STDEV(BJ207:BN210)</f>
        <v>1.1756744984543094E-2</v>
      </c>
      <c r="BI228" s="1">
        <v>6</v>
      </c>
      <c r="BJ228">
        <v>0.56999999999999995</v>
      </c>
      <c r="BK228">
        <v>0.79800000000000004</v>
      </c>
      <c r="BL228">
        <v>0.73799999999999999</v>
      </c>
      <c r="BM228">
        <v>0.79200000000000004</v>
      </c>
      <c r="BN228">
        <v>0.78600000000000003</v>
      </c>
    </row>
    <row r="229" spans="1:66" x14ac:dyDescent="0.25">
      <c r="A229" s="6">
        <v>85</v>
      </c>
      <c r="B229" s="6">
        <v>2</v>
      </c>
      <c r="C229" s="6">
        <v>7.5</v>
      </c>
      <c r="D229" s="6">
        <v>0.8</v>
      </c>
      <c r="E229" s="1">
        <v>3</v>
      </c>
      <c r="F229" s="1">
        <v>6</v>
      </c>
      <c r="G229" s="6">
        <v>0.372</v>
      </c>
      <c r="H229" s="6">
        <v>0.55200000000000005</v>
      </c>
      <c r="I229" s="6">
        <v>0.51600000000000001</v>
      </c>
      <c r="J229" s="6">
        <v>0.53400000000000003</v>
      </c>
      <c r="K229" s="6">
        <v>0.54600000000000004</v>
      </c>
      <c r="Q229">
        <f t="shared" si="22"/>
        <v>0.504</v>
      </c>
      <c r="R229">
        <f t="shared" si="23"/>
        <v>7.5059976019180644E-2</v>
      </c>
      <c r="T229" s="6">
        <v>0.312</v>
      </c>
      <c r="U229" s="6">
        <v>0.252</v>
      </c>
      <c r="V229" s="6">
        <v>0.22800000000000001</v>
      </c>
      <c r="W229">
        <v>0.28199999999999997</v>
      </c>
      <c r="X229">
        <v>0.21</v>
      </c>
      <c r="AD229">
        <f t="shared" si="24"/>
        <v>0.25680000000000003</v>
      </c>
      <c r="AE229">
        <f t="shared" si="25"/>
        <v>4.1002438951847485E-2</v>
      </c>
      <c r="AH229" s="5">
        <f>AH223</f>
        <v>0.47334000000000054</v>
      </c>
      <c r="AI229" s="5">
        <f>AI223</f>
        <v>5.8597549128086499E-2</v>
      </c>
      <c r="AJ229" s="5">
        <f>AJ223</f>
        <v>0.28623000000000021</v>
      </c>
      <c r="AK229" s="5">
        <f>AK223</f>
        <v>4.5006777179328217E-2</v>
      </c>
      <c r="AL229" s="5"/>
      <c r="AM229" s="5" t="s">
        <v>29</v>
      </c>
      <c r="AN229" s="5"/>
      <c r="AO229" s="5" t="s">
        <v>30</v>
      </c>
      <c r="AP229" s="5"/>
      <c r="BD229" s="42">
        <v>2</v>
      </c>
      <c r="BE229" s="42">
        <f>AVERAGE(BJ211:BN214)</f>
        <v>0.74789999999999979</v>
      </c>
      <c r="BF229" s="42">
        <f>STDEV(BJ211:BN214)</f>
        <v>3.7948580168987951E-2</v>
      </c>
      <c r="BI229" s="1">
        <v>6</v>
      </c>
      <c r="BJ229">
        <v>0.68400000000000005</v>
      </c>
      <c r="BK229">
        <v>0.80400000000000005</v>
      </c>
      <c r="BL229">
        <v>0.74399999999999999</v>
      </c>
      <c r="BM229">
        <v>0.81599999999999995</v>
      </c>
      <c r="BN229">
        <v>0.75600000000000001</v>
      </c>
    </row>
    <row r="230" spans="1:66" x14ac:dyDescent="0.25">
      <c r="A230" s="6">
        <v>85</v>
      </c>
      <c r="B230" s="6">
        <v>2</v>
      </c>
      <c r="C230" s="6">
        <v>7.5</v>
      </c>
      <c r="D230" s="6">
        <v>0.8</v>
      </c>
      <c r="E230" s="1">
        <v>4</v>
      </c>
      <c r="F230" s="1">
        <v>6</v>
      </c>
      <c r="G230" s="6">
        <v>0.65400000000000003</v>
      </c>
      <c r="H230" s="6">
        <v>0.6</v>
      </c>
      <c r="I230" s="6">
        <v>0.52800000000000002</v>
      </c>
      <c r="J230" s="6">
        <v>0.504</v>
      </c>
      <c r="K230" s="6">
        <v>0.498</v>
      </c>
      <c r="Q230">
        <f t="shared" si="22"/>
        <v>0.55679999999999996</v>
      </c>
      <c r="R230">
        <f t="shared" si="23"/>
        <v>6.7802654815280083E-2</v>
      </c>
      <c r="T230" s="6">
        <v>0.26400000000000001</v>
      </c>
      <c r="U230" s="6">
        <v>0.23400000000000001</v>
      </c>
      <c r="V230" s="6">
        <v>0.27</v>
      </c>
      <c r="W230">
        <v>0.26400000000000001</v>
      </c>
      <c r="X230">
        <v>0.28199999999999997</v>
      </c>
      <c r="AD230">
        <f t="shared" si="24"/>
        <v>0.26280000000000003</v>
      </c>
      <c r="AE230">
        <f t="shared" si="25"/>
        <v>1.7697457444503139E-2</v>
      </c>
      <c r="BD230" s="42">
        <v>3</v>
      </c>
      <c r="BE230" s="42">
        <f>AVERAGE(BJ215:BN218)</f>
        <v>0.76680000000000004</v>
      </c>
      <c r="BF230" s="42">
        <f>STDEV(BJ215:BN218)</f>
        <v>1.9231553020464781E-2</v>
      </c>
      <c r="BI230" s="1">
        <v>6</v>
      </c>
      <c r="BJ230">
        <v>0.91800000000000004</v>
      </c>
      <c r="BK230">
        <v>0.83399999999999996</v>
      </c>
      <c r="BL230">
        <v>0.79800000000000004</v>
      </c>
      <c r="BM230">
        <v>0.76800000000000002</v>
      </c>
      <c r="BN230">
        <v>0.78</v>
      </c>
    </row>
    <row r="231" spans="1:66" x14ac:dyDescent="0.25">
      <c r="A231" s="6">
        <v>85</v>
      </c>
      <c r="B231" s="6">
        <v>2</v>
      </c>
      <c r="C231" s="6">
        <v>7.5</v>
      </c>
      <c r="D231" s="6">
        <v>0.8</v>
      </c>
      <c r="E231" s="6">
        <v>1</v>
      </c>
      <c r="F231" s="6">
        <v>7</v>
      </c>
      <c r="G231" s="6">
        <v>0.48</v>
      </c>
      <c r="H231" s="6">
        <v>0.45600000000000002</v>
      </c>
      <c r="I231" s="6">
        <v>0.504</v>
      </c>
      <c r="J231" s="6">
        <v>0.46200000000000002</v>
      </c>
      <c r="K231" s="6">
        <v>0.46800000000000003</v>
      </c>
      <c r="Q231">
        <f t="shared" si="22"/>
        <v>0.47400000000000003</v>
      </c>
      <c r="R231">
        <f t="shared" si="23"/>
        <v>1.8973665961010265E-2</v>
      </c>
      <c r="T231" s="6">
        <v>0.3</v>
      </c>
      <c r="U231" s="6">
        <v>0.26400000000000001</v>
      </c>
      <c r="V231" s="6">
        <v>0.27600000000000002</v>
      </c>
      <c r="W231">
        <v>0.28799999999999998</v>
      </c>
      <c r="X231">
        <v>0.25800000000000001</v>
      </c>
      <c r="AD231">
        <f t="shared" si="24"/>
        <v>0.2772</v>
      </c>
      <c r="AE231">
        <f t="shared" si="25"/>
        <v>1.7181385275931611E-2</v>
      </c>
      <c r="BD231" s="42">
        <v>4</v>
      </c>
      <c r="BE231" s="42">
        <f>AVERAGE(BJ219:BN222)</f>
        <v>0.76530000000000009</v>
      </c>
      <c r="BF231" s="42">
        <f>STDEV(BJ219:BN222)</f>
        <v>6.6199936396852913E-2</v>
      </c>
      <c r="BI231" s="6">
        <v>7</v>
      </c>
      <c r="BJ231">
        <v>0.78</v>
      </c>
      <c r="BK231">
        <v>0.72</v>
      </c>
      <c r="BL231">
        <v>0.78</v>
      </c>
      <c r="BM231">
        <v>0.75</v>
      </c>
      <c r="BN231">
        <v>0.72599999999999998</v>
      </c>
    </row>
    <row r="232" spans="1:66" x14ac:dyDescent="0.25">
      <c r="A232" s="6">
        <v>85</v>
      </c>
      <c r="B232" s="6">
        <v>2</v>
      </c>
      <c r="C232" s="6">
        <v>7.5</v>
      </c>
      <c r="D232" s="6">
        <v>0.8</v>
      </c>
      <c r="E232" s="6">
        <v>2</v>
      </c>
      <c r="F232" s="6">
        <v>7</v>
      </c>
      <c r="G232" s="6">
        <v>0.47399999999999998</v>
      </c>
      <c r="H232" s="6">
        <v>0.48599999999999999</v>
      </c>
      <c r="I232" s="6">
        <v>0.46200000000000002</v>
      </c>
      <c r="J232" s="6">
        <v>0.51</v>
      </c>
      <c r="K232" s="6">
        <v>0.52800000000000002</v>
      </c>
      <c r="Q232">
        <f t="shared" si="22"/>
        <v>0.49199999999999999</v>
      </c>
      <c r="R232">
        <f t="shared" si="23"/>
        <v>2.6832815729997482E-2</v>
      </c>
      <c r="T232" s="6">
        <v>0.26400000000000001</v>
      </c>
      <c r="U232" s="6">
        <v>0.27</v>
      </c>
      <c r="V232" s="6">
        <v>0.27600000000000002</v>
      </c>
      <c r="W232">
        <v>0.252</v>
      </c>
      <c r="X232">
        <v>0.29399999999999998</v>
      </c>
      <c r="AD232">
        <f t="shared" si="24"/>
        <v>0.2712</v>
      </c>
      <c r="AE232">
        <f t="shared" si="25"/>
        <v>1.5530614926653735E-2</v>
      </c>
      <c r="BD232" s="42">
        <v>5</v>
      </c>
      <c r="BE232" s="42">
        <f>AVERAGE(BJ223:BN226)</f>
        <v>0.74790000000000001</v>
      </c>
      <c r="BF232" s="42">
        <f>STDEV(BJ223:BN226)</f>
        <v>2.0534694646147704E-2</v>
      </c>
      <c r="BI232" s="6">
        <v>7</v>
      </c>
      <c r="BJ232">
        <v>0.73799999999999999</v>
      </c>
      <c r="BK232">
        <v>0.75600000000000001</v>
      </c>
      <c r="BL232">
        <v>0.73799999999999999</v>
      </c>
      <c r="BM232">
        <v>0.76200000000000001</v>
      </c>
      <c r="BN232">
        <v>0.82199999999999995</v>
      </c>
    </row>
    <row r="233" spans="1:66" x14ac:dyDescent="0.25">
      <c r="A233" s="6">
        <v>85</v>
      </c>
      <c r="B233" s="6">
        <v>2</v>
      </c>
      <c r="C233" s="6">
        <v>7.5</v>
      </c>
      <c r="D233" s="6">
        <v>0.8</v>
      </c>
      <c r="E233" s="6">
        <v>3</v>
      </c>
      <c r="F233" s="6">
        <v>7</v>
      </c>
      <c r="G233" s="6">
        <v>0.49199999999999999</v>
      </c>
      <c r="H233" s="6">
        <v>0.48</v>
      </c>
      <c r="I233" s="6">
        <v>0.498</v>
      </c>
      <c r="J233" s="6">
        <v>0.48</v>
      </c>
      <c r="K233" s="6">
        <v>0.52200000000000002</v>
      </c>
      <c r="Q233">
        <f t="shared" si="22"/>
        <v>0.49440000000000001</v>
      </c>
      <c r="R233">
        <f t="shared" si="23"/>
        <v>1.7285832349065534E-2</v>
      </c>
      <c r="T233" s="6">
        <v>0.252</v>
      </c>
      <c r="U233" s="6">
        <v>0.26400000000000001</v>
      </c>
      <c r="V233" s="6">
        <v>0.25800000000000001</v>
      </c>
      <c r="W233">
        <v>0.29399999999999998</v>
      </c>
      <c r="X233">
        <v>0.25800000000000001</v>
      </c>
      <c r="AD233">
        <f t="shared" si="24"/>
        <v>0.26519999999999999</v>
      </c>
      <c r="AE233">
        <f t="shared" si="25"/>
        <v>1.664932431061392E-2</v>
      </c>
      <c r="BD233" s="42">
        <v>6</v>
      </c>
      <c r="BE233" s="42">
        <f>AVERAGE(BJ227:BN230)</f>
        <v>0.77039999999999997</v>
      </c>
      <c r="BF233" s="42">
        <f>STDEV(BJ227:BN230)</f>
        <v>6.5420421727067538E-2</v>
      </c>
      <c r="BI233" s="6">
        <v>7</v>
      </c>
      <c r="BJ233">
        <v>0.74399999999999999</v>
      </c>
      <c r="BK233">
        <v>0.74399999999999999</v>
      </c>
      <c r="BL233">
        <v>0.75600000000000001</v>
      </c>
      <c r="BM233">
        <v>0.77400000000000002</v>
      </c>
      <c r="BN233">
        <v>0.78</v>
      </c>
    </row>
    <row r="234" spans="1:66" x14ac:dyDescent="0.25">
      <c r="A234" s="6">
        <v>85</v>
      </c>
      <c r="B234" s="6">
        <v>2</v>
      </c>
      <c r="C234" s="6">
        <v>7.5</v>
      </c>
      <c r="D234" s="6">
        <v>0.8</v>
      </c>
      <c r="E234" s="6">
        <v>4</v>
      </c>
      <c r="F234" s="6">
        <v>7</v>
      </c>
      <c r="G234" s="6">
        <v>0.51600000000000001</v>
      </c>
      <c r="H234" s="6">
        <v>0.504</v>
      </c>
      <c r="I234" s="6">
        <v>0.54</v>
      </c>
      <c r="J234" s="6">
        <v>0.49199999999999999</v>
      </c>
      <c r="K234" s="6">
        <v>0.54600000000000004</v>
      </c>
      <c r="Q234">
        <f t="shared" si="22"/>
        <v>0.51959999999999995</v>
      </c>
      <c r="R234">
        <f t="shared" si="23"/>
        <v>2.3082460874005634E-2</v>
      </c>
      <c r="T234" s="6">
        <v>0.22800000000000001</v>
      </c>
      <c r="U234" s="6">
        <v>0.25800000000000001</v>
      </c>
      <c r="V234" s="6">
        <v>0.222</v>
      </c>
      <c r="W234">
        <v>0.25800000000000001</v>
      </c>
      <c r="X234">
        <v>0.19800000000000001</v>
      </c>
      <c r="AD234">
        <f t="shared" si="24"/>
        <v>0.23279999999999998</v>
      </c>
      <c r="AE234">
        <f t="shared" si="25"/>
        <v>2.5596874809241849E-2</v>
      </c>
      <c r="BD234" s="42">
        <v>7</v>
      </c>
      <c r="BE234" s="42">
        <f>AVERAGE(BJ231:BN234)</f>
        <v>0.75659999999999994</v>
      </c>
      <c r="BF234" s="42">
        <f>STDEV(BJ231:BN234)</f>
        <v>2.2942491031639142E-2</v>
      </c>
      <c r="BI234" s="6">
        <v>7</v>
      </c>
      <c r="BJ234">
        <v>0.74399999999999999</v>
      </c>
      <c r="BK234">
        <v>0.76200000000000001</v>
      </c>
      <c r="BL234">
        <v>0.76200000000000001</v>
      </c>
      <c r="BM234">
        <v>0.75</v>
      </c>
      <c r="BN234">
        <v>0.74399999999999999</v>
      </c>
    </row>
    <row r="235" spans="1:66" x14ac:dyDescent="0.25">
      <c r="A235" s="6">
        <v>85</v>
      </c>
      <c r="B235" s="6">
        <v>2</v>
      </c>
      <c r="C235" s="6">
        <v>7.5</v>
      </c>
      <c r="D235" s="6">
        <v>0.8</v>
      </c>
      <c r="E235" s="1">
        <v>1</v>
      </c>
      <c r="F235" s="1">
        <v>8</v>
      </c>
      <c r="G235" s="6">
        <v>0.39</v>
      </c>
      <c r="H235" s="6">
        <v>0.45600000000000002</v>
      </c>
      <c r="I235" s="6">
        <v>0.44400000000000001</v>
      </c>
      <c r="J235" s="6">
        <v>0.46200000000000002</v>
      </c>
      <c r="K235" s="6">
        <v>0.46200000000000002</v>
      </c>
      <c r="Q235">
        <f t="shared" si="22"/>
        <v>0.44279999999999997</v>
      </c>
      <c r="R235">
        <f t="shared" si="23"/>
        <v>3.0417100453527787E-2</v>
      </c>
      <c r="T235" s="6">
        <v>0.36599999999999999</v>
      </c>
      <c r="U235" s="6">
        <v>0.32400000000000001</v>
      </c>
      <c r="V235" s="6">
        <v>0.29399999999999998</v>
      </c>
      <c r="W235">
        <v>0.26400000000000001</v>
      </c>
      <c r="X235">
        <v>0.28199999999999997</v>
      </c>
      <c r="AD235">
        <f t="shared" si="24"/>
        <v>0.30599999999999999</v>
      </c>
      <c r="AE235">
        <f t="shared" si="25"/>
        <v>4.0024992192378907E-2</v>
      </c>
      <c r="BD235" s="42">
        <v>8</v>
      </c>
      <c r="BE235" s="42">
        <f>AVERAGE(BJ235:BN238)</f>
        <v>0.77159999999999995</v>
      </c>
      <c r="BF235" s="42">
        <f>STDEV(BJ235:BN238)</f>
        <v>6.4162950450601289E-2</v>
      </c>
      <c r="BI235" s="1">
        <v>8</v>
      </c>
      <c r="BJ235">
        <v>0.75600000000000001</v>
      </c>
      <c r="BK235">
        <v>0.78</v>
      </c>
      <c r="BL235">
        <v>0.73799999999999999</v>
      </c>
      <c r="BM235">
        <v>0.72599999999999998</v>
      </c>
      <c r="BN235">
        <v>0.74399999999999999</v>
      </c>
    </row>
    <row r="236" spans="1:66" x14ac:dyDescent="0.25">
      <c r="A236" s="6">
        <v>85</v>
      </c>
      <c r="B236" s="6">
        <v>2</v>
      </c>
      <c r="C236" s="6">
        <v>7.5</v>
      </c>
      <c r="D236" s="6">
        <v>0.8</v>
      </c>
      <c r="E236" s="1">
        <v>2</v>
      </c>
      <c r="F236" s="1">
        <v>8</v>
      </c>
      <c r="G236" s="6">
        <v>0.378</v>
      </c>
      <c r="H236" s="6">
        <v>0.60599999999999998</v>
      </c>
      <c r="I236" s="6">
        <v>0.46800000000000003</v>
      </c>
      <c r="J236" s="6">
        <v>0.49199999999999999</v>
      </c>
      <c r="K236" s="6">
        <v>0.51</v>
      </c>
      <c r="Q236">
        <f t="shared" si="22"/>
        <v>0.49079999999999996</v>
      </c>
      <c r="R236">
        <f t="shared" si="23"/>
        <v>8.1982925051501385E-2</v>
      </c>
      <c r="T236" s="6">
        <v>0.23400000000000001</v>
      </c>
      <c r="U236" s="6">
        <v>0.3</v>
      </c>
      <c r="V236" s="6">
        <v>0.27</v>
      </c>
      <c r="W236">
        <v>0.28799999999999998</v>
      </c>
      <c r="X236">
        <v>0.3</v>
      </c>
      <c r="AD236">
        <f t="shared" si="24"/>
        <v>0.27840000000000004</v>
      </c>
      <c r="AE236">
        <f t="shared" si="25"/>
        <v>2.7691153822114366E-2</v>
      </c>
      <c r="BD236" s="42">
        <v>9</v>
      </c>
      <c r="BE236" s="42">
        <f>AVERAGE(BJ239:BN242)</f>
        <v>0.75779999999999981</v>
      </c>
      <c r="BF236" s="42">
        <f>STDEV(BJ239:BN242)</f>
        <v>5.3598507441905495E-2</v>
      </c>
      <c r="BI236" s="1">
        <v>8</v>
      </c>
      <c r="BJ236">
        <v>0.61199999999999999</v>
      </c>
      <c r="BK236">
        <v>0.90600000000000003</v>
      </c>
      <c r="BL236">
        <v>0.73799999999999999</v>
      </c>
      <c r="BM236">
        <v>0.78</v>
      </c>
      <c r="BN236">
        <v>0.81</v>
      </c>
    </row>
    <row r="237" spans="1:66" x14ac:dyDescent="0.25">
      <c r="A237" s="6">
        <v>85</v>
      </c>
      <c r="B237" s="6">
        <v>2</v>
      </c>
      <c r="C237" s="6">
        <v>7.5</v>
      </c>
      <c r="D237" s="6">
        <v>0.8</v>
      </c>
      <c r="E237" s="1">
        <v>3</v>
      </c>
      <c r="F237" s="1">
        <v>8</v>
      </c>
      <c r="G237" s="6">
        <v>0.40200000000000002</v>
      </c>
      <c r="H237" s="6">
        <v>0.53400000000000003</v>
      </c>
      <c r="I237" s="6">
        <v>0.47399999999999998</v>
      </c>
      <c r="J237" s="6">
        <v>0.51600000000000001</v>
      </c>
      <c r="K237" s="6">
        <v>0.498</v>
      </c>
      <c r="Q237">
        <f t="shared" si="22"/>
        <v>0.48480000000000006</v>
      </c>
      <c r="R237">
        <f t="shared" si="23"/>
        <v>5.133419912689785E-2</v>
      </c>
      <c r="T237" s="6">
        <v>0.34200000000000003</v>
      </c>
      <c r="U237" s="6">
        <v>0.318</v>
      </c>
      <c r="V237" s="6">
        <v>0.22800000000000001</v>
      </c>
      <c r="W237">
        <v>0.25800000000000001</v>
      </c>
      <c r="X237">
        <v>0.26400000000000001</v>
      </c>
      <c r="AD237">
        <f t="shared" si="24"/>
        <v>0.28199999999999997</v>
      </c>
      <c r="AE237">
        <f t="shared" si="25"/>
        <v>4.6669047558312277E-2</v>
      </c>
      <c r="BD237" s="42">
        <v>10</v>
      </c>
      <c r="BE237" s="42">
        <f>AVERAGE(BJ243:BN246)</f>
        <v>0.74970000000000003</v>
      </c>
      <c r="BF237" s="42">
        <f>STDEV(BJ243:BN246)</f>
        <v>0.10311725569007643</v>
      </c>
      <c r="BI237" s="1">
        <v>8</v>
      </c>
      <c r="BJ237">
        <v>0.74399999999999999</v>
      </c>
      <c r="BK237">
        <v>0.85199999999999998</v>
      </c>
      <c r="BL237">
        <v>0.70199999999999996</v>
      </c>
      <c r="BM237">
        <v>0.77400000000000002</v>
      </c>
      <c r="BN237">
        <v>0.76200000000000001</v>
      </c>
    </row>
    <row r="238" spans="1:66" x14ac:dyDescent="0.25">
      <c r="A238" s="6">
        <v>85</v>
      </c>
      <c r="B238" s="6">
        <v>2</v>
      </c>
      <c r="C238" s="6">
        <v>7.5</v>
      </c>
      <c r="D238" s="6">
        <v>0.8</v>
      </c>
      <c r="E238" s="1">
        <v>4</v>
      </c>
      <c r="F238" s="1">
        <v>8</v>
      </c>
      <c r="G238" s="6">
        <v>0.61199999999999999</v>
      </c>
      <c r="H238" s="6">
        <v>0.55800000000000005</v>
      </c>
      <c r="I238" s="6">
        <v>0.498</v>
      </c>
      <c r="J238" s="6">
        <v>0.498</v>
      </c>
      <c r="K238" s="6">
        <v>0.51600000000000001</v>
      </c>
      <c r="Q238">
        <f t="shared" si="22"/>
        <v>0.53639999999999999</v>
      </c>
      <c r="R238">
        <f t="shared" si="23"/>
        <v>4.8854887165973478E-2</v>
      </c>
      <c r="T238" s="6">
        <v>0.216</v>
      </c>
      <c r="U238" s="6">
        <v>0.252</v>
      </c>
      <c r="V238" s="6">
        <v>0.26400000000000001</v>
      </c>
      <c r="W238">
        <v>0.24</v>
      </c>
      <c r="X238">
        <v>0.35399999999999998</v>
      </c>
      <c r="AD238">
        <f t="shared" si="24"/>
        <v>0.26519999999999999</v>
      </c>
      <c r="AE238">
        <f t="shared" si="25"/>
        <v>5.2718118327572935E-2</v>
      </c>
      <c r="BD238" s="42" t="s">
        <v>22</v>
      </c>
      <c r="BE238" s="42">
        <f>AVERAGE(BJ207:BN246)</f>
        <v>0.75957000000000019</v>
      </c>
      <c r="BF238" s="42">
        <f>STDEV(BJ207:BN246)</f>
        <v>5.3477700232064496E-2</v>
      </c>
      <c r="BI238" s="1">
        <v>8</v>
      </c>
      <c r="BJ238">
        <v>0.82799999999999996</v>
      </c>
      <c r="BK238">
        <v>0.81</v>
      </c>
      <c r="BL238">
        <v>0.76200000000000001</v>
      </c>
      <c r="BM238">
        <v>0.73799999999999999</v>
      </c>
      <c r="BN238">
        <v>0.87</v>
      </c>
    </row>
    <row r="239" spans="1:66" x14ac:dyDescent="0.25">
      <c r="A239" s="6">
        <v>85</v>
      </c>
      <c r="B239" s="6">
        <v>2</v>
      </c>
      <c r="C239" s="6">
        <v>7.5</v>
      </c>
      <c r="D239" s="6">
        <v>0.8</v>
      </c>
      <c r="E239" s="6">
        <v>1</v>
      </c>
      <c r="F239" s="6">
        <v>9</v>
      </c>
      <c r="G239" s="6">
        <v>0.504</v>
      </c>
      <c r="H239" s="6">
        <v>0.46800000000000003</v>
      </c>
      <c r="I239" s="6">
        <v>0.46800000000000003</v>
      </c>
      <c r="J239" s="6">
        <v>0.318</v>
      </c>
      <c r="K239" s="6">
        <v>0.49199999999999999</v>
      </c>
      <c r="Q239">
        <f t="shared" si="22"/>
        <v>0.45</v>
      </c>
      <c r="R239">
        <f t="shared" si="23"/>
        <v>7.5418830539859386E-2</v>
      </c>
      <c r="T239" s="6">
        <v>0.26400000000000001</v>
      </c>
      <c r="U239" s="6">
        <v>0.28199999999999997</v>
      </c>
      <c r="V239" s="6">
        <v>0.34799999999999998</v>
      </c>
      <c r="W239">
        <v>0.36599999999999999</v>
      </c>
      <c r="X239">
        <v>0.27600000000000002</v>
      </c>
      <c r="AD239">
        <f t="shared" si="24"/>
        <v>0.30720000000000003</v>
      </c>
      <c r="AE239">
        <f t="shared" si="25"/>
        <v>4.6359465052996353E-2</v>
      </c>
      <c r="BI239" s="6">
        <v>9</v>
      </c>
      <c r="BJ239">
        <v>0.76800000000000002</v>
      </c>
      <c r="BK239">
        <v>0.75</v>
      </c>
      <c r="BL239">
        <v>0.81599999999999995</v>
      </c>
      <c r="BM239">
        <v>0.68400000000000005</v>
      </c>
      <c r="BN239">
        <v>0.76800000000000002</v>
      </c>
    </row>
    <row r="240" spans="1:66" x14ac:dyDescent="0.25">
      <c r="A240" s="6">
        <v>85</v>
      </c>
      <c r="B240" s="6">
        <v>2</v>
      </c>
      <c r="C240" s="6">
        <v>7.5</v>
      </c>
      <c r="D240" s="6">
        <v>0.8</v>
      </c>
      <c r="E240" s="6">
        <v>2</v>
      </c>
      <c r="F240" s="6">
        <v>9</v>
      </c>
      <c r="G240" s="6">
        <v>0.45600000000000002</v>
      </c>
      <c r="H240" s="6">
        <v>0.52800000000000002</v>
      </c>
      <c r="I240" s="6">
        <v>0.49199999999999999</v>
      </c>
      <c r="J240" s="6">
        <v>0.39</v>
      </c>
      <c r="K240" s="6">
        <v>0.47399999999999998</v>
      </c>
      <c r="Q240">
        <f t="shared" si="22"/>
        <v>0.46799999999999997</v>
      </c>
      <c r="R240">
        <f t="shared" si="23"/>
        <v>5.1088159097779202E-2</v>
      </c>
      <c r="T240" s="6">
        <v>0.27600000000000002</v>
      </c>
      <c r="U240" s="6">
        <v>0.28799999999999998</v>
      </c>
      <c r="V240" s="6">
        <v>0.42599999999999999</v>
      </c>
      <c r="W240">
        <v>0.33</v>
      </c>
      <c r="X240">
        <v>0.22800000000000001</v>
      </c>
      <c r="AD240">
        <f t="shared" si="24"/>
        <v>0.30959999999999999</v>
      </c>
      <c r="AE240">
        <f t="shared" si="25"/>
        <v>7.4530530656905958E-2</v>
      </c>
      <c r="BI240" s="6">
        <v>9</v>
      </c>
      <c r="BJ240">
        <v>0.73199999999999998</v>
      </c>
      <c r="BK240">
        <v>0.81599999999999995</v>
      </c>
      <c r="BL240">
        <v>0.91800000000000004</v>
      </c>
      <c r="BM240">
        <v>0.72</v>
      </c>
      <c r="BN240">
        <v>0.70199999999999996</v>
      </c>
    </row>
    <row r="241" spans="1:66" x14ac:dyDescent="0.25">
      <c r="A241" s="6">
        <v>85</v>
      </c>
      <c r="B241" s="6">
        <v>2</v>
      </c>
      <c r="C241" s="6">
        <v>7.5</v>
      </c>
      <c r="D241" s="6">
        <v>0.8</v>
      </c>
      <c r="E241" s="6">
        <v>3</v>
      </c>
      <c r="F241" s="6">
        <v>9</v>
      </c>
      <c r="G241" s="6">
        <v>0.47399999999999998</v>
      </c>
      <c r="H241" s="6">
        <v>0.48</v>
      </c>
      <c r="I241" s="6">
        <v>0.504</v>
      </c>
      <c r="J241" s="6">
        <v>0.52200000000000002</v>
      </c>
      <c r="K241" s="6">
        <v>0.498</v>
      </c>
      <c r="Q241">
        <f t="shared" si="22"/>
        <v>0.49559999999999993</v>
      </c>
      <c r="R241">
        <f t="shared" si="23"/>
        <v>1.9256167843057472E-2</v>
      </c>
      <c r="T241" s="6">
        <v>0.252</v>
      </c>
      <c r="U241" s="6">
        <v>0.26400000000000001</v>
      </c>
      <c r="V241" s="6">
        <v>0.23400000000000001</v>
      </c>
      <c r="W241">
        <v>0.24</v>
      </c>
      <c r="X241">
        <v>0.29399999999999998</v>
      </c>
      <c r="AD241">
        <f t="shared" si="24"/>
        <v>0.25680000000000003</v>
      </c>
      <c r="AE241">
        <f t="shared" si="25"/>
        <v>2.377393530739073E-2</v>
      </c>
      <c r="BI241" s="6">
        <v>9</v>
      </c>
      <c r="BJ241">
        <v>0.72599999999999998</v>
      </c>
      <c r="BK241">
        <v>0.74399999999999999</v>
      </c>
      <c r="BL241">
        <v>0.73799999999999999</v>
      </c>
      <c r="BM241">
        <v>0.76200000000000001</v>
      </c>
      <c r="BN241">
        <v>0.79200000000000004</v>
      </c>
    </row>
    <row r="242" spans="1:66" x14ac:dyDescent="0.25">
      <c r="A242" s="6">
        <v>85</v>
      </c>
      <c r="B242" s="6">
        <v>2</v>
      </c>
      <c r="C242" s="6">
        <v>7.5</v>
      </c>
      <c r="D242" s="6">
        <v>0.8</v>
      </c>
      <c r="E242" s="6">
        <v>4</v>
      </c>
      <c r="F242" s="6">
        <v>9</v>
      </c>
      <c r="G242" s="6">
        <v>0.47399999999999998</v>
      </c>
      <c r="H242" s="6">
        <v>0.45</v>
      </c>
      <c r="I242" s="6">
        <v>0.45600000000000002</v>
      </c>
      <c r="J242" s="6">
        <v>0.46200000000000002</v>
      </c>
      <c r="K242" s="6">
        <v>0.48</v>
      </c>
      <c r="Q242">
        <f t="shared" si="22"/>
        <v>0.46440000000000003</v>
      </c>
      <c r="R242">
        <f t="shared" si="23"/>
        <v>1.2441864811996616E-2</v>
      </c>
      <c r="T242" s="6">
        <v>0.318</v>
      </c>
      <c r="U242" s="6">
        <v>0.23400000000000001</v>
      </c>
      <c r="V242" s="6">
        <v>0.32400000000000001</v>
      </c>
      <c r="W242">
        <v>0.27</v>
      </c>
      <c r="X242">
        <v>0.252</v>
      </c>
      <c r="AD242">
        <f t="shared" si="24"/>
        <v>0.27960000000000002</v>
      </c>
      <c r="AE242">
        <f t="shared" si="25"/>
        <v>3.9934947101504886E-2</v>
      </c>
      <c r="BI242" s="6">
        <v>9</v>
      </c>
      <c r="BJ242">
        <v>0.79200000000000004</v>
      </c>
      <c r="BK242">
        <v>0.68400000000000005</v>
      </c>
      <c r="BL242">
        <v>0.78</v>
      </c>
      <c r="BM242">
        <v>0.73199999999999998</v>
      </c>
      <c r="BN242">
        <v>0.73199999999999998</v>
      </c>
    </row>
    <row r="243" spans="1:66" x14ac:dyDescent="0.25">
      <c r="A243" s="6">
        <v>85</v>
      </c>
      <c r="B243" s="6">
        <v>2</v>
      </c>
      <c r="C243" s="6">
        <v>7.5</v>
      </c>
      <c r="D243" s="6">
        <v>0.8</v>
      </c>
      <c r="E243" s="1">
        <v>1</v>
      </c>
      <c r="F243" s="1">
        <v>10</v>
      </c>
      <c r="G243" s="6">
        <v>0.32400000000000001</v>
      </c>
      <c r="H243" s="6">
        <v>0.33300000000000002</v>
      </c>
      <c r="I243" s="6">
        <v>0.47699999999999998</v>
      </c>
      <c r="J243" s="6">
        <v>0.39600000000000002</v>
      </c>
      <c r="K243" s="6">
        <v>0.40500000000000003</v>
      </c>
      <c r="Q243">
        <f t="shared" si="22"/>
        <v>0.38699999999999996</v>
      </c>
      <c r="R243">
        <f t="shared" si="23"/>
        <v>6.2028219384406252E-2</v>
      </c>
      <c r="T243" s="6">
        <v>0.41399999999999998</v>
      </c>
      <c r="U243" s="6">
        <v>0.35099999999999998</v>
      </c>
      <c r="V243" s="6">
        <v>0.26100000000000001</v>
      </c>
      <c r="W243">
        <v>0.26100000000000001</v>
      </c>
      <c r="X243">
        <v>0.40500000000000003</v>
      </c>
      <c r="AD243">
        <f t="shared" si="24"/>
        <v>0.33839999999999998</v>
      </c>
      <c r="AE243">
        <f t="shared" si="25"/>
        <v>7.4651188871980093E-2</v>
      </c>
      <c r="BI243" s="1">
        <v>10</v>
      </c>
      <c r="BJ243">
        <v>0.73799999999999999</v>
      </c>
      <c r="BK243">
        <v>0.68400000000000005</v>
      </c>
      <c r="BL243">
        <v>0.73799999999999999</v>
      </c>
      <c r="BM243">
        <v>0.65700000000000003</v>
      </c>
      <c r="BN243">
        <v>0.81</v>
      </c>
    </row>
    <row r="244" spans="1:66" x14ac:dyDescent="0.25">
      <c r="A244" s="6">
        <v>85</v>
      </c>
      <c r="B244" s="6">
        <v>2</v>
      </c>
      <c r="C244" s="6">
        <v>7.5</v>
      </c>
      <c r="D244" s="6">
        <v>0.8</v>
      </c>
      <c r="E244" s="1">
        <v>2</v>
      </c>
      <c r="F244" s="1">
        <v>10</v>
      </c>
      <c r="G244" s="6">
        <v>0.27900000000000003</v>
      </c>
      <c r="H244" s="6">
        <v>0.45900000000000002</v>
      </c>
      <c r="I244" s="6">
        <v>0.35099999999999998</v>
      </c>
      <c r="J244" s="6">
        <v>0.35099999999999998</v>
      </c>
      <c r="K244" s="6">
        <v>0.36</v>
      </c>
      <c r="Q244">
        <f t="shared" si="22"/>
        <v>0.36</v>
      </c>
      <c r="R244">
        <f t="shared" si="23"/>
        <v>6.4272855856886052E-2</v>
      </c>
      <c r="T244" s="6">
        <v>0.40500000000000003</v>
      </c>
      <c r="U244" s="6">
        <v>0.39600000000000002</v>
      </c>
      <c r="V244" s="6">
        <v>0.28799999999999998</v>
      </c>
      <c r="W244">
        <v>0.36899999999999999</v>
      </c>
      <c r="X244">
        <v>0.34200000000000003</v>
      </c>
      <c r="AD244">
        <f t="shared" si="24"/>
        <v>0.36</v>
      </c>
      <c r="AE244">
        <f t="shared" si="25"/>
        <v>4.7196398167657042E-2</v>
      </c>
      <c r="BI244" s="1">
        <v>10</v>
      </c>
      <c r="BJ244">
        <v>0.68400000000000005</v>
      </c>
      <c r="BK244">
        <v>0.85499999999999998</v>
      </c>
      <c r="BL244">
        <v>0.63900000000000001</v>
      </c>
      <c r="BM244">
        <v>0.72</v>
      </c>
      <c r="BN244">
        <v>0.70199999999999996</v>
      </c>
    </row>
    <row r="245" spans="1:66" x14ac:dyDescent="0.25">
      <c r="A245" s="6">
        <v>85</v>
      </c>
      <c r="B245" s="6">
        <v>2</v>
      </c>
      <c r="C245" s="6">
        <v>7.5</v>
      </c>
      <c r="D245" s="6">
        <v>0.8</v>
      </c>
      <c r="E245" s="1">
        <v>3</v>
      </c>
      <c r="F245" s="1">
        <v>10</v>
      </c>
      <c r="G245" s="6">
        <v>0.30599999999999999</v>
      </c>
      <c r="H245" s="6">
        <v>0.35099999999999998</v>
      </c>
      <c r="I245" s="6">
        <v>0.495</v>
      </c>
      <c r="J245" s="6">
        <v>0.42299999999999999</v>
      </c>
      <c r="K245" s="6">
        <v>0.504</v>
      </c>
      <c r="Q245">
        <f t="shared" si="22"/>
        <v>0.41580000000000006</v>
      </c>
      <c r="R245">
        <f t="shared" si="23"/>
        <v>8.7118884290376161E-2</v>
      </c>
      <c r="T245" s="6">
        <v>0.26100000000000001</v>
      </c>
      <c r="U245" s="6">
        <v>0.34200000000000003</v>
      </c>
      <c r="V245" s="6">
        <v>0.36899999999999999</v>
      </c>
      <c r="W245">
        <v>0.315</v>
      </c>
      <c r="X245">
        <v>0.36899999999999999</v>
      </c>
      <c r="AD245">
        <f t="shared" si="24"/>
        <v>0.33119999999999999</v>
      </c>
      <c r="AE245">
        <f t="shared" si="25"/>
        <v>4.5179641432840312E-2</v>
      </c>
      <c r="BI245" s="1">
        <v>10</v>
      </c>
      <c r="BJ245">
        <v>0.56699999999999995</v>
      </c>
      <c r="BK245">
        <v>0.69299999999999995</v>
      </c>
      <c r="BL245">
        <v>0.86399999999999999</v>
      </c>
      <c r="BM245">
        <v>0.73799999999999999</v>
      </c>
      <c r="BN245">
        <v>0.873</v>
      </c>
    </row>
    <row r="246" spans="1:66" x14ac:dyDescent="0.25">
      <c r="A246" s="6">
        <v>85</v>
      </c>
      <c r="B246" s="6">
        <v>2</v>
      </c>
      <c r="C246" s="6">
        <v>7.5</v>
      </c>
      <c r="D246" s="6">
        <v>0.8</v>
      </c>
      <c r="E246" s="1">
        <v>4</v>
      </c>
      <c r="F246" s="1">
        <v>10</v>
      </c>
      <c r="G246" s="6">
        <v>0.34200000000000003</v>
      </c>
      <c r="H246" s="6">
        <v>0.53100000000000003</v>
      </c>
      <c r="I246" s="6">
        <v>0.46800000000000003</v>
      </c>
      <c r="J246" s="6">
        <v>0.45900000000000002</v>
      </c>
      <c r="K246" s="6">
        <v>0.504</v>
      </c>
      <c r="Q246">
        <f t="shared" si="22"/>
        <v>0.46080000000000004</v>
      </c>
      <c r="R246">
        <f t="shared" si="23"/>
        <v>7.2392679187884265E-2</v>
      </c>
      <c r="T246" s="6">
        <v>0.252</v>
      </c>
      <c r="U246" s="6">
        <v>0.40500000000000003</v>
      </c>
      <c r="V246" s="6">
        <v>0.29699999999999999</v>
      </c>
      <c r="W246">
        <v>0.378</v>
      </c>
      <c r="X246">
        <v>0.39600000000000002</v>
      </c>
      <c r="AD246">
        <f t="shared" si="24"/>
        <v>0.34559999999999996</v>
      </c>
      <c r="AE246">
        <f t="shared" si="25"/>
        <v>6.7529993336294988E-2</v>
      </c>
      <c r="BI246" s="1">
        <v>10</v>
      </c>
      <c r="BJ246">
        <v>0.59399999999999997</v>
      </c>
      <c r="BK246">
        <v>0.93600000000000005</v>
      </c>
      <c r="BL246">
        <v>0.76500000000000001</v>
      </c>
      <c r="BM246">
        <v>0.83699999999999997</v>
      </c>
      <c r="BN246">
        <v>0.9</v>
      </c>
    </row>
    <row r="247" spans="1:66" s="7" customFormat="1" x14ac:dyDescent="0.25">
      <c r="Q247" t="e">
        <f t="shared" si="22"/>
        <v>#DIV/0!</v>
      </c>
      <c r="R247" t="e">
        <f t="shared" si="23"/>
        <v>#DIV/0!</v>
      </c>
      <c r="AD247" t="e">
        <f t="shared" si="24"/>
        <v>#DIV/0!</v>
      </c>
      <c r="AE247" t="e">
        <f t="shared" si="25"/>
        <v>#DIV/0!</v>
      </c>
      <c r="BD247" s="42"/>
      <c r="BE247" s="42"/>
      <c r="BF247" s="42"/>
      <c r="BJ247"/>
      <c r="BK247"/>
      <c r="BL247"/>
      <c r="BM247"/>
      <c r="BN247"/>
    </row>
    <row r="248" spans="1:66" x14ac:dyDescent="0.25">
      <c r="A248" s="1">
        <v>85</v>
      </c>
      <c r="B248" s="1">
        <v>2</v>
      </c>
      <c r="C248" s="1">
        <v>10</v>
      </c>
      <c r="D248" s="1">
        <v>1.2</v>
      </c>
      <c r="E248" s="6">
        <v>1</v>
      </c>
      <c r="F248" s="6">
        <v>1</v>
      </c>
      <c r="G248">
        <v>0.47699999999999998</v>
      </c>
      <c r="H248">
        <v>0.38700000000000001</v>
      </c>
      <c r="I248">
        <v>0.51300000000000001</v>
      </c>
      <c r="J248">
        <v>0.38700000000000001</v>
      </c>
      <c r="K248">
        <v>0.495</v>
      </c>
      <c r="Q248">
        <f t="shared" si="22"/>
        <v>0.45179999999999998</v>
      </c>
      <c r="R248">
        <f t="shared" si="23"/>
        <v>6.050785073029806E-2</v>
      </c>
      <c r="T248">
        <v>0.747</v>
      </c>
      <c r="U248">
        <v>0.64800000000000002</v>
      </c>
      <c r="V248">
        <v>0.71099999999999997</v>
      </c>
      <c r="W248">
        <v>0.64800000000000002</v>
      </c>
      <c r="X248">
        <v>0.68400000000000005</v>
      </c>
      <c r="AD248">
        <f t="shared" si="24"/>
        <v>0.68759999999999999</v>
      </c>
      <c r="AE248">
        <f t="shared" si="25"/>
        <v>4.2500588231223324E-2</v>
      </c>
      <c r="AO248" t="s">
        <v>47</v>
      </c>
      <c r="AP248" t="s">
        <v>48</v>
      </c>
      <c r="AQ248" t="s">
        <v>49</v>
      </c>
      <c r="AR248" t="s">
        <v>50</v>
      </c>
      <c r="BI248" s="6">
        <v>1</v>
      </c>
      <c r="BJ248">
        <v>1.224</v>
      </c>
      <c r="BK248">
        <v>1.0349999999999999</v>
      </c>
      <c r="BL248">
        <v>1.224</v>
      </c>
      <c r="BM248">
        <v>1.0349999999999999</v>
      </c>
      <c r="BN248">
        <v>1.179</v>
      </c>
    </row>
    <row r="249" spans="1:66" x14ac:dyDescent="0.25">
      <c r="A249" s="1">
        <v>85</v>
      </c>
      <c r="B249" s="1">
        <v>2</v>
      </c>
      <c r="C249" s="1">
        <v>10</v>
      </c>
      <c r="D249" s="1">
        <v>1.2</v>
      </c>
      <c r="E249" s="6">
        <v>2</v>
      </c>
      <c r="F249" s="6">
        <v>1</v>
      </c>
      <c r="G249">
        <v>0.72899999999999998</v>
      </c>
      <c r="H249">
        <v>0.69299999999999995</v>
      </c>
      <c r="I249">
        <v>0.66600000000000004</v>
      </c>
      <c r="J249">
        <v>0.63</v>
      </c>
      <c r="K249">
        <v>0.66600000000000004</v>
      </c>
      <c r="Q249">
        <f t="shared" si="22"/>
        <v>0.67679999999999996</v>
      </c>
      <c r="R249">
        <f t="shared" si="23"/>
        <v>3.6779070135064568E-2</v>
      </c>
      <c r="T249">
        <v>0.432</v>
      </c>
      <c r="U249">
        <v>0.46800000000000003</v>
      </c>
      <c r="V249">
        <v>0.504</v>
      </c>
      <c r="W249">
        <v>0.504</v>
      </c>
      <c r="X249">
        <v>0.52200000000000002</v>
      </c>
      <c r="AD249">
        <f t="shared" si="24"/>
        <v>0.48599999999999993</v>
      </c>
      <c r="AE249">
        <f t="shared" si="25"/>
        <v>3.6000000000000004E-2</v>
      </c>
      <c r="AO249">
        <f>A248</f>
        <v>85</v>
      </c>
      <c r="AP249">
        <f>B248</f>
        <v>2</v>
      </c>
      <c r="AQ249">
        <f>C248</f>
        <v>10</v>
      </c>
      <c r="AR249">
        <f>D248</f>
        <v>1.2</v>
      </c>
      <c r="BI249" s="6">
        <v>1</v>
      </c>
      <c r="BJ249">
        <v>1.161</v>
      </c>
      <c r="BK249">
        <v>1.161</v>
      </c>
      <c r="BL249">
        <v>1.17</v>
      </c>
      <c r="BM249">
        <v>1.1339999999999999</v>
      </c>
      <c r="BN249">
        <v>1.1879999999999999</v>
      </c>
    </row>
    <row r="250" spans="1:66" x14ac:dyDescent="0.25">
      <c r="A250" s="1">
        <v>85</v>
      </c>
      <c r="B250" s="1">
        <v>2</v>
      </c>
      <c r="C250" s="1">
        <v>10</v>
      </c>
      <c r="D250" s="1">
        <v>1.2</v>
      </c>
      <c r="E250" s="6">
        <v>3</v>
      </c>
      <c r="F250" s="6">
        <v>1</v>
      </c>
      <c r="G250">
        <v>0.80100000000000005</v>
      </c>
      <c r="H250">
        <v>0.75600000000000001</v>
      </c>
      <c r="I250">
        <v>0.747</v>
      </c>
      <c r="J250">
        <v>0.747</v>
      </c>
      <c r="K250">
        <v>0.70199999999999996</v>
      </c>
      <c r="Q250">
        <f t="shared" si="22"/>
        <v>0.75059999999999993</v>
      </c>
      <c r="R250">
        <f t="shared" si="23"/>
        <v>3.5203692988094337E-2</v>
      </c>
      <c r="T250">
        <v>0.35099999999999998</v>
      </c>
      <c r="U250">
        <v>0.35099999999999998</v>
      </c>
      <c r="V250">
        <v>0.39600000000000002</v>
      </c>
      <c r="W250">
        <v>0.40500000000000003</v>
      </c>
      <c r="X250">
        <v>0.45900000000000002</v>
      </c>
      <c r="AD250">
        <f t="shared" si="24"/>
        <v>0.39239999999999997</v>
      </c>
      <c r="AE250">
        <f t="shared" si="25"/>
        <v>4.4819638552759181E-2</v>
      </c>
      <c r="BI250" s="6">
        <v>1</v>
      </c>
      <c r="BJ250">
        <v>1.1519999999999999</v>
      </c>
      <c r="BK250">
        <v>1.107</v>
      </c>
      <c r="BL250">
        <v>1.143</v>
      </c>
      <c r="BM250">
        <v>1.1519999999999999</v>
      </c>
      <c r="BN250">
        <v>1.161</v>
      </c>
    </row>
    <row r="251" spans="1:66" x14ac:dyDescent="0.25">
      <c r="A251" s="1">
        <v>85</v>
      </c>
      <c r="B251" s="1">
        <v>2</v>
      </c>
      <c r="C251" s="1">
        <v>10</v>
      </c>
      <c r="D251" s="1">
        <v>1.2</v>
      </c>
      <c r="E251" s="6">
        <v>4</v>
      </c>
      <c r="F251" s="6">
        <v>1</v>
      </c>
      <c r="G251">
        <v>0.85499999999999998</v>
      </c>
      <c r="H251">
        <v>0.83699999999999997</v>
      </c>
      <c r="I251">
        <v>0.86399999999999999</v>
      </c>
      <c r="J251">
        <v>0.80100000000000005</v>
      </c>
      <c r="K251">
        <v>0.72</v>
      </c>
      <c r="Q251">
        <f t="shared" si="22"/>
        <v>0.81540000000000001</v>
      </c>
      <c r="R251">
        <f t="shared" si="23"/>
        <v>5.8534605149432761E-2</v>
      </c>
      <c r="T251">
        <v>0.35099999999999998</v>
      </c>
      <c r="U251">
        <v>0.30599999999999999</v>
      </c>
      <c r="V251">
        <v>0.32400000000000001</v>
      </c>
      <c r="W251">
        <v>0.36</v>
      </c>
      <c r="X251">
        <v>0.47699999999999998</v>
      </c>
      <c r="AD251">
        <f t="shared" si="24"/>
        <v>0.36360000000000003</v>
      </c>
      <c r="AE251">
        <f t="shared" si="25"/>
        <v>6.6927572793281279E-2</v>
      </c>
      <c r="BI251" s="6">
        <v>1</v>
      </c>
      <c r="BJ251">
        <v>1.206</v>
      </c>
      <c r="BK251">
        <v>1.143</v>
      </c>
      <c r="BL251">
        <v>1.1879999999999999</v>
      </c>
      <c r="BM251">
        <v>1.161</v>
      </c>
      <c r="BN251">
        <v>1.1970000000000001</v>
      </c>
    </row>
    <row r="252" spans="1:66" x14ac:dyDescent="0.25">
      <c r="A252" s="1">
        <v>85</v>
      </c>
      <c r="B252" s="1">
        <v>2</v>
      </c>
      <c r="C252" s="1">
        <v>10</v>
      </c>
      <c r="D252" s="1">
        <v>1.2</v>
      </c>
      <c r="E252" s="1">
        <v>1</v>
      </c>
      <c r="F252" s="1">
        <v>2</v>
      </c>
      <c r="G252">
        <v>0.81</v>
      </c>
      <c r="H252">
        <v>0.79200000000000004</v>
      </c>
      <c r="I252">
        <v>0.89100000000000001</v>
      </c>
      <c r="J252">
        <v>0.80100000000000005</v>
      </c>
      <c r="K252">
        <v>0.78300000000000003</v>
      </c>
      <c r="Q252">
        <f t="shared" si="22"/>
        <v>0.81540000000000012</v>
      </c>
      <c r="R252">
        <f t="shared" si="23"/>
        <v>4.3443066190129803E-2</v>
      </c>
      <c r="T252">
        <v>0.34200000000000003</v>
      </c>
      <c r="U252">
        <v>0.40500000000000003</v>
      </c>
      <c r="V252">
        <v>0.315</v>
      </c>
      <c r="W252">
        <v>0.34200000000000003</v>
      </c>
      <c r="X252">
        <v>0.35099999999999998</v>
      </c>
      <c r="AD252">
        <f t="shared" si="24"/>
        <v>0.35100000000000003</v>
      </c>
      <c r="AE252">
        <f t="shared" si="25"/>
        <v>3.3068111527572913E-2</v>
      </c>
      <c r="AH252" t="s">
        <v>25</v>
      </c>
      <c r="BI252" s="1">
        <v>2</v>
      </c>
      <c r="BJ252">
        <v>1.1519999999999999</v>
      </c>
      <c r="BK252">
        <v>1.1970000000000001</v>
      </c>
      <c r="BL252">
        <v>1.206</v>
      </c>
      <c r="BM252">
        <v>1.143</v>
      </c>
      <c r="BN252">
        <v>1.1339999999999999</v>
      </c>
    </row>
    <row r="253" spans="1:66" x14ac:dyDescent="0.25">
      <c r="A253" s="1">
        <v>85</v>
      </c>
      <c r="B253" s="1">
        <v>2</v>
      </c>
      <c r="C253" s="1">
        <v>10</v>
      </c>
      <c r="D253" s="1">
        <v>1.2</v>
      </c>
      <c r="E253" s="1">
        <v>2</v>
      </c>
      <c r="F253" s="1">
        <v>2</v>
      </c>
      <c r="G253">
        <v>0.58499999999999996</v>
      </c>
      <c r="H253">
        <v>0.70199999999999996</v>
      </c>
      <c r="I253">
        <v>0.60299999999999998</v>
      </c>
      <c r="J253">
        <v>0.57599999999999996</v>
      </c>
      <c r="K253">
        <v>0.57599999999999996</v>
      </c>
      <c r="Q253">
        <f t="shared" si="22"/>
        <v>0.60839999999999994</v>
      </c>
      <c r="R253">
        <f t="shared" si="23"/>
        <v>5.3472422799046612E-2</v>
      </c>
      <c r="T253">
        <v>0.46800000000000003</v>
      </c>
      <c r="U253">
        <v>0.54</v>
      </c>
      <c r="V253">
        <v>0.56699999999999995</v>
      </c>
      <c r="W253">
        <v>0.56699999999999995</v>
      </c>
      <c r="X253">
        <v>0.621</v>
      </c>
      <c r="AD253">
        <f t="shared" si="24"/>
        <v>0.55259999999999998</v>
      </c>
      <c r="AE253">
        <f t="shared" si="25"/>
        <v>5.5698294408356865E-2</v>
      </c>
      <c r="AG253" t="s">
        <v>19</v>
      </c>
      <c r="AH253" t="s">
        <v>20</v>
      </c>
      <c r="AI253" t="s">
        <v>21</v>
      </c>
      <c r="AJ253" t="s">
        <v>23</v>
      </c>
      <c r="AK253" t="s">
        <v>21</v>
      </c>
      <c r="AM253" s="11" t="s">
        <v>24</v>
      </c>
      <c r="AN253" s="11"/>
      <c r="AO253" s="11" t="s">
        <v>21</v>
      </c>
      <c r="AP253" s="15" t="s">
        <v>26</v>
      </c>
      <c r="AQ253" s="15"/>
      <c r="AR253" s="15" t="s">
        <v>21</v>
      </c>
      <c r="BI253" s="1">
        <v>2</v>
      </c>
      <c r="BJ253">
        <v>1.0529999999999999</v>
      </c>
      <c r="BK253">
        <v>1.242</v>
      </c>
      <c r="BL253">
        <v>1.17</v>
      </c>
      <c r="BM253">
        <v>1.143</v>
      </c>
      <c r="BN253">
        <v>1.1970000000000001</v>
      </c>
    </row>
    <row r="254" spans="1:66" x14ac:dyDescent="0.25">
      <c r="A254" s="1">
        <v>85</v>
      </c>
      <c r="B254" s="1">
        <v>2</v>
      </c>
      <c r="C254" s="1">
        <v>10</v>
      </c>
      <c r="D254" s="1">
        <v>1.2</v>
      </c>
      <c r="E254" s="1">
        <v>3</v>
      </c>
      <c r="F254" s="1">
        <v>2</v>
      </c>
      <c r="G254">
        <v>0.75600000000000001</v>
      </c>
      <c r="H254">
        <v>0.80100000000000005</v>
      </c>
      <c r="I254">
        <v>0.66600000000000004</v>
      </c>
      <c r="J254">
        <v>0.65700000000000003</v>
      </c>
      <c r="K254">
        <v>0.56699999999999995</v>
      </c>
      <c r="Q254">
        <f t="shared" si="22"/>
        <v>0.68940000000000001</v>
      </c>
      <c r="R254">
        <f t="shared" si="23"/>
        <v>9.1472946820358184E-2</v>
      </c>
      <c r="T254">
        <v>0.36899999999999999</v>
      </c>
      <c r="U254">
        <v>0.39600000000000002</v>
      </c>
      <c r="V254">
        <v>0.48599999999999999</v>
      </c>
      <c r="W254">
        <v>0.54</v>
      </c>
      <c r="X254">
        <v>0.60299999999999998</v>
      </c>
      <c r="AD254">
        <f t="shared" si="24"/>
        <v>0.4788</v>
      </c>
      <c r="AE254">
        <f t="shared" si="25"/>
        <v>9.7640667756831334E-2</v>
      </c>
      <c r="AG254">
        <v>1</v>
      </c>
      <c r="AH254">
        <f>AVERAGE(G248:K251)</f>
        <v>0.67365000000000008</v>
      </c>
      <c r="AI254">
        <f>STDEV(G248:K251)</f>
        <v>0.14777766906296755</v>
      </c>
      <c r="AJ254">
        <f>AVERAGE(T248:X251)</f>
        <v>0.4824</v>
      </c>
      <c r="AK254">
        <f>STDEV(T248:X251)</f>
        <v>0.13765494618983484</v>
      </c>
      <c r="AM254">
        <f>SUM(AH254,AJ254)</f>
        <v>1.15605</v>
      </c>
      <c r="AO254">
        <f>SUM(AH254,AJ254)/2*SQRT((AI254/AH254)^2+(AK254/AJ254)^2)</f>
        <v>0.20804861822632206</v>
      </c>
      <c r="AP254">
        <v>0.37233333333333335</v>
      </c>
      <c r="AR254">
        <v>6.5064070986477181E-3</v>
      </c>
      <c r="BI254" s="1">
        <v>2</v>
      </c>
      <c r="BJ254">
        <v>1.125</v>
      </c>
      <c r="BK254">
        <v>1.1970000000000001</v>
      </c>
      <c r="BL254">
        <v>1.1519999999999999</v>
      </c>
      <c r="BM254">
        <v>1.1970000000000001</v>
      </c>
      <c r="BN254">
        <v>1.17</v>
      </c>
    </row>
    <row r="255" spans="1:66" x14ac:dyDescent="0.25">
      <c r="A255" s="1">
        <v>85</v>
      </c>
      <c r="B255" s="1">
        <v>2</v>
      </c>
      <c r="C255" s="1">
        <v>10</v>
      </c>
      <c r="D255" s="1">
        <v>1.2</v>
      </c>
      <c r="E255" s="1">
        <v>4</v>
      </c>
      <c r="F255" s="1">
        <v>2</v>
      </c>
      <c r="G255">
        <v>0.67500000000000004</v>
      </c>
      <c r="H255">
        <v>0.747</v>
      </c>
      <c r="I255">
        <v>0.63900000000000001</v>
      </c>
      <c r="J255">
        <v>0.63900000000000001</v>
      </c>
      <c r="K255">
        <v>0.55800000000000005</v>
      </c>
      <c r="Q255">
        <f t="shared" si="22"/>
        <v>0.65159999999999996</v>
      </c>
      <c r="R255">
        <f t="shared" si="23"/>
        <v>6.8423680111493551E-2</v>
      </c>
      <c r="T255">
        <v>0.40500000000000003</v>
      </c>
      <c r="U255">
        <v>0.441</v>
      </c>
      <c r="V255">
        <v>0.504</v>
      </c>
      <c r="W255">
        <v>0.53100000000000003</v>
      </c>
      <c r="X255">
        <v>0.63900000000000001</v>
      </c>
      <c r="AD255">
        <f t="shared" si="24"/>
        <v>0.50400000000000011</v>
      </c>
      <c r="AE255">
        <f t="shared" si="25"/>
        <v>9.0448880590087363E-2</v>
      </c>
      <c r="AG255">
        <v>2</v>
      </c>
      <c r="AH255">
        <f>AVERAGE(G252:K255)</f>
        <v>0.69120000000000004</v>
      </c>
      <c r="AI255">
        <f>STDEV(G252:K255)</f>
        <v>0.10011761504403373</v>
      </c>
      <c r="AJ255">
        <f>AVERAGE(T252:X255)</f>
        <v>0.47160000000000002</v>
      </c>
      <c r="AK255">
        <f>STDEV(T252:X255)</f>
        <v>0.10225787834788329</v>
      </c>
      <c r="AM255">
        <f>SUM(AH255,AJ255)</f>
        <v>1.1628000000000001</v>
      </c>
      <c r="AO255">
        <f t="shared" ref="AO255:AO264" si="28">SUM(AH255,AJ255)/2*SQRT((AI255/AH255)^2+(AK255/AJ255)^2)</f>
        <v>0.15160657975459599</v>
      </c>
      <c r="AP255">
        <v>0.48333333333333334</v>
      </c>
      <c r="AR255">
        <v>1.0263202878893776E-2</v>
      </c>
      <c r="BI255" s="1">
        <v>2</v>
      </c>
      <c r="BJ255">
        <v>1.08</v>
      </c>
      <c r="BK255">
        <v>1.1879999999999999</v>
      </c>
      <c r="BL255">
        <v>1.143</v>
      </c>
      <c r="BM255">
        <v>1.17</v>
      </c>
      <c r="BN255">
        <v>1.1970000000000001</v>
      </c>
    </row>
    <row r="256" spans="1:66" x14ac:dyDescent="0.25">
      <c r="A256" s="1">
        <v>85</v>
      </c>
      <c r="B256" s="1">
        <v>2</v>
      </c>
      <c r="C256" s="1">
        <v>10</v>
      </c>
      <c r="D256" s="1">
        <v>1.2</v>
      </c>
      <c r="E256" s="6">
        <v>1</v>
      </c>
      <c r="F256" s="6">
        <v>3</v>
      </c>
      <c r="G256">
        <v>0.92700000000000005</v>
      </c>
      <c r="H256">
        <v>0.90900000000000003</v>
      </c>
      <c r="I256">
        <v>0.81</v>
      </c>
      <c r="J256">
        <v>0.81</v>
      </c>
      <c r="K256">
        <v>0.71099999999999997</v>
      </c>
      <c r="Q256">
        <f t="shared" si="22"/>
        <v>0.83339999999999992</v>
      </c>
      <c r="R256">
        <f t="shared" si="23"/>
        <v>8.7397368381433568E-2</v>
      </c>
      <c r="T256">
        <v>0.16200000000000001</v>
      </c>
      <c r="U256">
        <v>0.26100000000000001</v>
      </c>
      <c r="V256">
        <v>0.27</v>
      </c>
      <c r="W256">
        <v>0.35099999999999998</v>
      </c>
      <c r="X256">
        <v>0.441</v>
      </c>
      <c r="AD256">
        <f t="shared" si="24"/>
        <v>0.29700000000000004</v>
      </c>
      <c r="AE256">
        <f t="shared" si="25"/>
        <v>0.10476402054140527</v>
      </c>
      <c r="AG256">
        <v>3</v>
      </c>
      <c r="AH256">
        <f>AVERAGE(G256:K259)</f>
        <v>0.68445000000000011</v>
      </c>
      <c r="AI256">
        <f>STDEV(G256:K259)</f>
        <v>0.1089227031575961</v>
      </c>
      <c r="AJ256">
        <f>AVERAGE(T256:X259)</f>
        <v>0.46305000000000007</v>
      </c>
      <c r="AK256">
        <f>STDEV(T255:X258)</f>
        <v>0.12437476262870724</v>
      </c>
      <c r="AM256">
        <f>SUM(AH256,AJ256)</f>
        <v>1.1475000000000002</v>
      </c>
      <c r="AO256">
        <f t="shared" si="28"/>
        <v>0.17912640940288804</v>
      </c>
      <c r="AP256" s="15" t="s">
        <v>28</v>
      </c>
      <c r="AQ256" s="15"/>
      <c r="AR256" s="15"/>
      <c r="BI256" s="6">
        <v>3</v>
      </c>
      <c r="BJ256">
        <v>1.089</v>
      </c>
      <c r="BK256">
        <v>1.17</v>
      </c>
      <c r="BL256">
        <v>1.08</v>
      </c>
      <c r="BM256">
        <v>1.161</v>
      </c>
      <c r="BN256">
        <v>1.1519999999999999</v>
      </c>
    </row>
    <row r="257" spans="1:66" x14ac:dyDescent="0.25">
      <c r="A257" s="1">
        <v>85</v>
      </c>
      <c r="B257" s="1">
        <v>2</v>
      </c>
      <c r="C257" s="1">
        <v>10</v>
      </c>
      <c r="D257" s="1">
        <v>1.2</v>
      </c>
      <c r="E257" s="6">
        <v>2</v>
      </c>
      <c r="F257" s="6">
        <v>3</v>
      </c>
      <c r="G257">
        <v>0.61199999999999999</v>
      </c>
      <c r="H257">
        <v>0.67500000000000004</v>
      </c>
      <c r="I257">
        <v>0.621</v>
      </c>
      <c r="J257">
        <v>0.60299999999999998</v>
      </c>
      <c r="K257">
        <v>0.54</v>
      </c>
      <c r="Q257">
        <f t="shared" si="22"/>
        <v>0.61020000000000008</v>
      </c>
      <c r="R257">
        <f t="shared" si="23"/>
        <v>4.8215142849523954E-2</v>
      </c>
      <c r="T257">
        <v>0.46800000000000003</v>
      </c>
      <c r="U257">
        <v>0.48599999999999999</v>
      </c>
      <c r="V257">
        <v>0.54</v>
      </c>
      <c r="W257">
        <v>0.56699999999999995</v>
      </c>
      <c r="X257">
        <v>0.59399999999999997</v>
      </c>
      <c r="AD257">
        <f t="shared" si="24"/>
        <v>0.53099999999999992</v>
      </c>
      <c r="AE257">
        <f t="shared" si="25"/>
        <v>5.3244718047896523E-2</v>
      </c>
      <c r="AG257">
        <v>4</v>
      </c>
      <c r="AH257">
        <f>AVERAGE(G260:K263)</f>
        <v>0.65024999999999999</v>
      </c>
      <c r="AI257">
        <f>STDEV(G260:K263)</f>
        <v>9.0842764680170704E-2</v>
      </c>
      <c r="AJ257">
        <f>AVERAGE(T260:X263)</f>
        <v>0.5121</v>
      </c>
      <c r="AK257">
        <f>STDEV(T259:X262)</f>
        <v>8.0105588214292839E-2</v>
      </c>
      <c r="AM257">
        <f t="shared" ref="AM257:AM264" si="29">SUM(AH257,AJ257)</f>
        <v>1.16235</v>
      </c>
      <c r="AO257">
        <f t="shared" si="28"/>
        <v>0.12188931885971639</v>
      </c>
      <c r="BI257" s="6">
        <v>3</v>
      </c>
      <c r="BJ257">
        <v>1.08</v>
      </c>
      <c r="BK257">
        <v>1.161</v>
      </c>
      <c r="BL257">
        <v>1.161</v>
      </c>
      <c r="BM257">
        <v>1.17</v>
      </c>
      <c r="BN257">
        <v>1.1339999999999999</v>
      </c>
    </row>
    <row r="258" spans="1:66" x14ac:dyDescent="0.25">
      <c r="A258">
        <v>85</v>
      </c>
      <c r="B258" s="1">
        <v>2</v>
      </c>
      <c r="C258" s="1">
        <v>10</v>
      </c>
      <c r="D258">
        <v>1.2</v>
      </c>
      <c r="E258" s="6">
        <v>3</v>
      </c>
      <c r="F258" s="6">
        <v>3</v>
      </c>
      <c r="G258">
        <v>0.72</v>
      </c>
      <c r="H258">
        <v>0.66600000000000004</v>
      </c>
      <c r="I258">
        <v>0.65700000000000003</v>
      </c>
      <c r="J258">
        <v>0.58499999999999996</v>
      </c>
      <c r="K258">
        <v>0.57599999999999996</v>
      </c>
      <c r="Q258">
        <f t="shared" si="22"/>
        <v>0.64080000000000004</v>
      </c>
      <c r="R258">
        <f t="shared" si="23"/>
        <v>6.0172252741608416E-2</v>
      </c>
      <c r="T258">
        <v>0.45</v>
      </c>
      <c r="U258">
        <v>0.47699999999999998</v>
      </c>
      <c r="V258">
        <v>0.54</v>
      </c>
      <c r="W258">
        <v>0.56699999999999995</v>
      </c>
      <c r="X258">
        <v>0.60299999999999998</v>
      </c>
      <c r="AD258">
        <f t="shared" si="24"/>
        <v>0.52739999999999987</v>
      </c>
      <c r="AE258">
        <f t="shared" si="25"/>
        <v>6.3192562853552195E-2</v>
      </c>
      <c r="AG258">
        <v>5</v>
      </c>
      <c r="AH258">
        <f>AVERAGE(G264:K267)</f>
        <v>0.65610000000000002</v>
      </c>
      <c r="AI258">
        <f>STDEV(G264:K267)</f>
        <v>6.9462523026904255E-2</v>
      </c>
      <c r="AJ258">
        <f>AVERAGE(T264:X267)</f>
        <v>0.51075000000000004</v>
      </c>
      <c r="AK258">
        <f>STDEV(T264:X267)</f>
        <v>7.7524104910055167E-2</v>
      </c>
      <c r="AM258">
        <f t="shared" si="29"/>
        <v>1.1668500000000002</v>
      </c>
      <c r="AO258">
        <f t="shared" si="28"/>
        <v>0.10796907523969299</v>
      </c>
      <c r="BI258" s="6">
        <v>3</v>
      </c>
      <c r="BJ258">
        <v>1.17</v>
      </c>
      <c r="BK258">
        <v>1.143</v>
      </c>
      <c r="BL258">
        <v>1.1970000000000001</v>
      </c>
      <c r="BM258">
        <v>1.1519999999999999</v>
      </c>
      <c r="BN258">
        <v>1.179</v>
      </c>
    </row>
    <row r="259" spans="1:66" x14ac:dyDescent="0.25">
      <c r="A259">
        <v>85</v>
      </c>
      <c r="B259" s="1">
        <v>2</v>
      </c>
      <c r="C259" s="1">
        <v>10</v>
      </c>
      <c r="D259">
        <v>1.2</v>
      </c>
      <c r="E259" s="6">
        <v>4</v>
      </c>
      <c r="F259" s="6">
        <v>3</v>
      </c>
      <c r="G259">
        <v>0.58499999999999996</v>
      </c>
      <c r="H259">
        <v>0.67500000000000004</v>
      </c>
      <c r="I259">
        <v>0.75600000000000001</v>
      </c>
      <c r="J259">
        <v>0.64800000000000002</v>
      </c>
      <c r="K259">
        <v>0.60299999999999998</v>
      </c>
      <c r="Q259">
        <f t="shared" ref="Q259:Q322" si="30">AVERAGE(G259:K259)</f>
        <v>0.65340000000000009</v>
      </c>
      <c r="R259">
        <f t="shared" ref="R259:R322" si="31">STDEV(G259:K259)</f>
        <v>6.7529993336294669E-2</v>
      </c>
      <c r="T259">
        <v>0.51300000000000001</v>
      </c>
      <c r="U259">
        <v>0.441</v>
      </c>
      <c r="V259">
        <v>0.48599999999999999</v>
      </c>
      <c r="W259">
        <v>0.52200000000000002</v>
      </c>
      <c r="X259">
        <v>0.52200000000000002</v>
      </c>
      <c r="AD259">
        <f t="shared" ref="AD259:AD322" si="32">AVERAGE(T259:X259)</f>
        <v>0.49680000000000002</v>
      </c>
      <c r="AE259">
        <f t="shared" ref="AE259:AE322" si="33">STDEV(T259:X259)</f>
        <v>3.450652112282547E-2</v>
      </c>
      <c r="AG259">
        <v>6</v>
      </c>
      <c r="AH259">
        <f>AVERAGE(G268:K271)</f>
        <v>0.60839999999999983</v>
      </c>
      <c r="AI259">
        <f>STDEV(G268:K271)</f>
        <v>0.11552962709557342</v>
      </c>
      <c r="AJ259">
        <f>AVERAGE(T268:X271)</f>
        <v>0.51480000000000004</v>
      </c>
      <c r="AK259">
        <f>STDEV(T268:X271)</f>
        <v>9.9904480696101916E-2</v>
      </c>
      <c r="AM259">
        <f t="shared" si="29"/>
        <v>1.1231999999999998</v>
      </c>
      <c r="AO259">
        <f t="shared" si="28"/>
        <v>0.15248204671322507</v>
      </c>
      <c r="BI259" s="6">
        <v>3</v>
      </c>
      <c r="BJ259">
        <v>1.0980000000000001</v>
      </c>
      <c r="BK259">
        <v>1.1160000000000001</v>
      </c>
      <c r="BL259">
        <v>1.242</v>
      </c>
      <c r="BM259">
        <v>1.17</v>
      </c>
      <c r="BN259">
        <v>1.125</v>
      </c>
    </row>
    <row r="260" spans="1:66" x14ac:dyDescent="0.25">
      <c r="A260">
        <v>85</v>
      </c>
      <c r="B260" s="1">
        <v>2</v>
      </c>
      <c r="C260" s="1">
        <v>10</v>
      </c>
      <c r="D260">
        <v>1.2</v>
      </c>
      <c r="E260" s="1">
        <v>1</v>
      </c>
      <c r="F260" s="1">
        <v>4</v>
      </c>
      <c r="G260">
        <v>0.79200000000000004</v>
      </c>
      <c r="H260">
        <v>0.72899999999999998</v>
      </c>
      <c r="I260">
        <v>0.72899999999999998</v>
      </c>
      <c r="J260">
        <v>0.621</v>
      </c>
      <c r="K260">
        <v>0.54900000000000004</v>
      </c>
      <c r="Q260">
        <f t="shared" si="30"/>
        <v>0.68399999999999994</v>
      </c>
      <c r="R260">
        <f t="shared" si="31"/>
        <v>9.7349884437528636E-2</v>
      </c>
      <c r="T260">
        <v>0.41399999999999998</v>
      </c>
      <c r="U260">
        <v>0.378</v>
      </c>
      <c r="V260">
        <v>0.441</v>
      </c>
      <c r="W260">
        <v>0.48599999999999999</v>
      </c>
      <c r="X260">
        <v>0.59399999999999997</v>
      </c>
      <c r="AD260">
        <f t="shared" si="32"/>
        <v>0.46260000000000001</v>
      </c>
      <c r="AE260">
        <f t="shared" si="33"/>
        <v>8.336546047374746E-2</v>
      </c>
      <c r="AG260">
        <v>7</v>
      </c>
      <c r="AH260">
        <f>AVERAGE(G272:K275)</f>
        <v>0.60599999999999998</v>
      </c>
      <c r="AI260">
        <f>STDEV(G272:K275)</f>
        <v>0.10598113039593418</v>
      </c>
      <c r="AJ260">
        <f>AVERAGE(T272:X275)</f>
        <v>0.53999999999999992</v>
      </c>
      <c r="AK260">
        <f>STDEV(T272:X275)</f>
        <v>8.7125525208500879E-2</v>
      </c>
      <c r="AM260">
        <f t="shared" si="29"/>
        <v>1.1459999999999999</v>
      </c>
      <c r="AO260">
        <f t="shared" si="28"/>
        <v>0.13634147328291468</v>
      </c>
      <c r="BI260" s="1">
        <v>4</v>
      </c>
      <c r="BJ260">
        <v>1.206</v>
      </c>
      <c r="BK260">
        <v>1.107</v>
      </c>
      <c r="BL260">
        <v>1.17</v>
      </c>
      <c r="BM260">
        <v>1.107</v>
      </c>
      <c r="BN260">
        <v>1.143</v>
      </c>
    </row>
    <row r="261" spans="1:66" x14ac:dyDescent="0.25">
      <c r="A261">
        <v>85</v>
      </c>
      <c r="B261" s="1">
        <v>2</v>
      </c>
      <c r="C261" s="1">
        <v>10</v>
      </c>
      <c r="D261">
        <v>1.2</v>
      </c>
      <c r="E261" s="1">
        <v>2</v>
      </c>
      <c r="F261" s="1">
        <v>4</v>
      </c>
      <c r="G261">
        <v>0.59399999999999997</v>
      </c>
      <c r="H261">
        <v>0.747</v>
      </c>
      <c r="I261">
        <v>0.61199999999999999</v>
      </c>
      <c r="J261">
        <v>0.55800000000000005</v>
      </c>
      <c r="K261">
        <v>0.55800000000000005</v>
      </c>
      <c r="Q261">
        <f t="shared" si="30"/>
        <v>0.61380000000000001</v>
      </c>
      <c r="R261">
        <f t="shared" si="31"/>
        <v>7.8046140199244149E-2</v>
      </c>
      <c r="T261">
        <v>0.47699999999999998</v>
      </c>
      <c r="U261">
        <v>0.495</v>
      </c>
      <c r="V261">
        <v>0.54900000000000004</v>
      </c>
      <c r="W261">
        <v>0.60299999999999998</v>
      </c>
      <c r="X261">
        <v>0.65700000000000003</v>
      </c>
      <c r="AD261">
        <f t="shared" si="32"/>
        <v>0.55619999999999992</v>
      </c>
      <c r="AE261">
        <f t="shared" si="33"/>
        <v>7.4867883635108101E-2</v>
      </c>
      <c r="AG261">
        <v>8</v>
      </c>
      <c r="AH261" t="e">
        <f>AVERAGE(G276:K279)</f>
        <v>#DIV/0!</v>
      </c>
      <c r="AI261" t="e">
        <f>STDEV(G276:K279)</f>
        <v>#DIV/0!</v>
      </c>
      <c r="AJ261" t="e">
        <f>AVERAGE(T276:X279)</f>
        <v>#DIV/0!</v>
      </c>
      <c r="AK261" t="e">
        <f>STDEV(T276:X279)</f>
        <v>#DIV/0!</v>
      </c>
      <c r="AM261" t="e">
        <f t="shared" si="29"/>
        <v>#DIV/0!</v>
      </c>
      <c r="AO261" t="e">
        <f t="shared" si="28"/>
        <v>#DIV/0!</v>
      </c>
      <c r="BI261" s="1">
        <v>4</v>
      </c>
      <c r="BJ261">
        <v>1.071</v>
      </c>
      <c r="BK261">
        <v>1.242</v>
      </c>
      <c r="BL261">
        <v>1.161</v>
      </c>
      <c r="BM261">
        <v>1.161</v>
      </c>
      <c r="BN261">
        <v>1.2150000000000001</v>
      </c>
    </row>
    <row r="262" spans="1:66" x14ac:dyDescent="0.25">
      <c r="A262">
        <v>85</v>
      </c>
      <c r="B262" s="1">
        <v>2</v>
      </c>
      <c r="C262" s="1">
        <v>10</v>
      </c>
      <c r="D262">
        <v>1.2</v>
      </c>
      <c r="E262" s="1">
        <v>3</v>
      </c>
      <c r="F262" s="1">
        <v>4</v>
      </c>
      <c r="G262">
        <v>0.81899999999999995</v>
      </c>
      <c r="H262">
        <v>0.63900000000000001</v>
      </c>
      <c r="I262">
        <v>0.64800000000000002</v>
      </c>
      <c r="J262">
        <v>0.55800000000000005</v>
      </c>
      <c r="K262">
        <v>0.54900000000000004</v>
      </c>
      <c r="Q262">
        <f t="shared" si="30"/>
        <v>0.64259999999999995</v>
      </c>
      <c r="R262">
        <f t="shared" si="31"/>
        <v>0.1084864046781904</v>
      </c>
      <c r="T262">
        <v>0.48599999999999999</v>
      </c>
      <c r="U262">
        <v>0.34200000000000003</v>
      </c>
      <c r="V262">
        <v>0.51300000000000001</v>
      </c>
      <c r="W262">
        <v>0.59399999999999997</v>
      </c>
      <c r="X262">
        <v>0.60299999999999998</v>
      </c>
      <c r="AD262">
        <f t="shared" si="32"/>
        <v>0.50760000000000005</v>
      </c>
      <c r="AE262">
        <f t="shared" si="33"/>
        <v>0.10545757440791034</v>
      </c>
      <c r="AG262">
        <v>9</v>
      </c>
      <c r="AH262" t="e">
        <f>AVERAGE(G280:K283)</f>
        <v>#DIV/0!</v>
      </c>
      <c r="AI262" t="e">
        <f>STDEV(G280:K283)</f>
        <v>#DIV/0!</v>
      </c>
      <c r="AJ262" t="e">
        <f>AVERAGE(T280:X283)</f>
        <v>#DIV/0!</v>
      </c>
      <c r="AK262" t="e">
        <f>STDEV(T280:X283)</f>
        <v>#DIV/0!</v>
      </c>
      <c r="AM262" t="e">
        <f t="shared" si="29"/>
        <v>#DIV/0!</v>
      </c>
      <c r="AO262" t="e">
        <f t="shared" si="28"/>
        <v>#DIV/0!</v>
      </c>
      <c r="BI262" s="1">
        <v>4</v>
      </c>
      <c r="BJ262">
        <v>1.3049999999999999</v>
      </c>
      <c r="BK262">
        <v>0.98099999999999998</v>
      </c>
      <c r="BL262">
        <v>1.161</v>
      </c>
      <c r="BM262">
        <v>1.1519999999999999</v>
      </c>
      <c r="BN262">
        <v>1.1519999999999999</v>
      </c>
    </row>
    <row r="263" spans="1:66" x14ac:dyDescent="0.25">
      <c r="A263">
        <v>85</v>
      </c>
      <c r="B263" s="1">
        <v>2</v>
      </c>
      <c r="C263" s="1">
        <v>10</v>
      </c>
      <c r="D263">
        <v>1.2</v>
      </c>
      <c r="E263" s="1">
        <v>4</v>
      </c>
      <c r="F263" s="1">
        <v>4</v>
      </c>
      <c r="G263">
        <v>0.63</v>
      </c>
      <c r="H263">
        <v>0.81899999999999995</v>
      </c>
      <c r="I263">
        <v>0.64800000000000002</v>
      </c>
      <c r="J263">
        <v>0.63</v>
      </c>
      <c r="K263">
        <v>0.57599999999999996</v>
      </c>
      <c r="Q263">
        <f t="shared" si="30"/>
        <v>0.66059999999999997</v>
      </c>
      <c r="R263">
        <f t="shared" si="31"/>
        <v>9.2573214268491688E-2</v>
      </c>
      <c r="T263">
        <v>0.56699999999999995</v>
      </c>
      <c r="U263">
        <v>0.504</v>
      </c>
      <c r="V263">
        <v>0.38700000000000001</v>
      </c>
      <c r="W263">
        <v>0.55800000000000005</v>
      </c>
      <c r="X263">
        <v>0.59399999999999997</v>
      </c>
      <c r="AD263">
        <f t="shared" si="32"/>
        <v>0.52200000000000002</v>
      </c>
      <c r="AE263">
        <f t="shared" si="33"/>
        <v>8.2240500971237002E-2</v>
      </c>
      <c r="AG263">
        <v>10</v>
      </c>
      <c r="AH263" t="e">
        <f>AVERAGE(G284:K287)</f>
        <v>#DIV/0!</v>
      </c>
      <c r="AI263" t="e">
        <f>STDEV(G284:K287)</f>
        <v>#DIV/0!</v>
      </c>
      <c r="AJ263" t="e">
        <f>AVERAGE(T284:X287)</f>
        <v>#DIV/0!</v>
      </c>
      <c r="AK263" t="e">
        <f>STDEV(T284:X287)</f>
        <v>#DIV/0!</v>
      </c>
      <c r="AM263" t="e">
        <f t="shared" si="29"/>
        <v>#DIV/0!</v>
      </c>
      <c r="AO263" t="e">
        <f t="shared" si="28"/>
        <v>#DIV/0!</v>
      </c>
      <c r="BI263" s="1">
        <v>4</v>
      </c>
      <c r="BJ263">
        <v>1.1970000000000001</v>
      </c>
      <c r="BK263">
        <v>1.323</v>
      </c>
      <c r="BL263">
        <v>1.0349999999999999</v>
      </c>
      <c r="BM263">
        <v>1.1879999999999999</v>
      </c>
      <c r="BN263">
        <v>1.17</v>
      </c>
    </row>
    <row r="264" spans="1:66" x14ac:dyDescent="0.25">
      <c r="A264">
        <v>85</v>
      </c>
      <c r="B264" s="1">
        <v>2</v>
      </c>
      <c r="C264" s="1">
        <v>10</v>
      </c>
      <c r="D264">
        <v>1.2</v>
      </c>
      <c r="E264" s="6">
        <v>1</v>
      </c>
      <c r="F264" s="6">
        <v>5</v>
      </c>
      <c r="G264">
        <v>0.80100000000000005</v>
      </c>
      <c r="H264">
        <v>0.76500000000000001</v>
      </c>
      <c r="I264">
        <v>0.68400000000000005</v>
      </c>
      <c r="J264">
        <v>0.69299999999999995</v>
      </c>
      <c r="K264">
        <v>0.59399999999999997</v>
      </c>
      <c r="Q264">
        <f t="shared" si="30"/>
        <v>0.70740000000000003</v>
      </c>
      <c r="R264">
        <f t="shared" si="31"/>
        <v>8.0145492699215601E-2</v>
      </c>
      <c r="T264">
        <v>0.36</v>
      </c>
      <c r="U264">
        <v>0.432</v>
      </c>
      <c r="V264">
        <v>0.45</v>
      </c>
      <c r="W264">
        <v>0.52200000000000002</v>
      </c>
      <c r="X264">
        <v>0.56699999999999995</v>
      </c>
      <c r="AD264">
        <f t="shared" si="32"/>
        <v>0.4662</v>
      </c>
      <c r="AE264">
        <f t="shared" si="33"/>
        <v>8.0599007438056897E-2</v>
      </c>
      <c r="AG264" t="s">
        <v>22</v>
      </c>
      <c r="AH264">
        <f>AVERAGE(G248:K287)</f>
        <v>0.65459999999999996</v>
      </c>
      <c r="AI264">
        <f>STDEV(G248:K287)</f>
        <v>0.10997009091349592</v>
      </c>
      <c r="AJ264">
        <f>AVERAGE(T248:X287)</f>
        <v>0.49773333333333336</v>
      </c>
      <c r="AK264">
        <f>STDEV(T248:X286)</f>
        <v>0.10434645221353818</v>
      </c>
      <c r="AM264">
        <f t="shared" si="29"/>
        <v>1.1523333333333334</v>
      </c>
      <c r="AO264">
        <f t="shared" si="28"/>
        <v>0.15478727675507264</v>
      </c>
      <c r="BI264" s="6">
        <v>5</v>
      </c>
      <c r="BJ264">
        <v>1.161</v>
      </c>
      <c r="BK264">
        <v>1.1970000000000001</v>
      </c>
      <c r="BL264">
        <v>1.1339999999999999</v>
      </c>
      <c r="BM264">
        <v>1.2150000000000001</v>
      </c>
      <c r="BN264">
        <v>1.161</v>
      </c>
    </row>
    <row r="265" spans="1:66" x14ac:dyDescent="0.25">
      <c r="A265">
        <v>85</v>
      </c>
      <c r="B265" s="1">
        <v>2</v>
      </c>
      <c r="C265" s="1">
        <v>10</v>
      </c>
      <c r="D265">
        <v>1.2</v>
      </c>
      <c r="E265" s="6">
        <v>2</v>
      </c>
      <c r="F265" s="6">
        <v>5</v>
      </c>
      <c r="G265">
        <v>0.70199999999999996</v>
      </c>
      <c r="H265">
        <v>0.64800000000000002</v>
      </c>
      <c r="I265">
        <v>0.60299999999999998</v>
      </c>
      <c r="J265">
        <v>0.58499999999999996</v>
      </c>
      <c r="K265">
        <v>0.53100000000000003</v>
      </c>
      <c r="Q265">
        <f t="shared" si="30"/>
        <v>0.61380000000000012</v>
      </c>
      <c r="R265">
        <f t="shared" si="31"/>
        <v>6.4712440844091168E-2</v>
      </c>
      <c r="T265">
        <v>0.46800000000000003</v>
      </c>
      <c r="U265">
        <v>0.495</v>
      </c>
      <c r="V265">
        <v>0.58499999999999996</v>
      </c>
      <c r="W265">
        <v>0.59399999999999997</v>
      </c>
      <c r="X265">
        <v>0.63900000000000001</v>
      </c>
      <c r="AD265">
        <f t="shared" si="32"/>
        <v>0.55619999999999992</v>
      </c>
      <c r="AE265">
        <f t="shared" si="33"/>
        <v>7.1831051781246005E-2</v>
      </c>
      <c r="AM265" s="11" t="s">
        <v>51</v>
      </c>
      <c r="AN265" s="11"/>
      <c r="AO265" s="11"/>
      <c r="BI265" s="6">
        <v>5</v>
      </c>
      <c r="BJ265">
        <v>1.17</v>
      </c>
      <c r="BK265">
        <v>1.143</v>
      </c>
      <c r="BL265">
        <v>1.1879999999999999</v>
      </c>
      <c r="BM265">
        <v>1.179</v>
      </c>
      <c r="BN265">
        <v>1.17</v>
      </c>
    </row>
    <row r="266" spans="1:66" x14ac:dyDescent="0.25">
      <c r="A266">
        <v>85</v>
      </c>
      <c r="B266" s="1">
        <v>2</v>
      </c>
      <c r="C266" s="1">
        <v>10</v>
      </c>
      <c r="D266">
        <v>1.2</v>
      </c>
      <c r="E266" s="6">
        <v>3</v>
      </c>
      <c r="F266" s="6">
        <v>5</v>
      </c>
      <c r="G266">
        <v>0.72899999999999998</v>
      </c>
      <c r="H266">
        <v>0.65700000000000003</v>
      </c>
      <c r="I266">
        <v>0.66600000000000004</v>
      </c>
      <c r="J266">
        <v>0.58499999999999996</v>
      </c>
      <c r="K266">
        <v>0.56699999999999995</v>
      </c>
      <c r="Q266">
        <f t="shared" si="30"/>
        <v>0.64079999999999993</v>
      </c>
      <c r="R266">
        <f t="shared" si="31"/>
        <v>6.5644497103717711E-2</v>
      </c>
      <c r="T266">
        <v>0.45</v>
      </c>
      <c r="U266">
        <v>0.47699999999999998</v>
      </c>
      <c r="V266">
        <v>0.54</v>
      </c>
      <c r="W266">
        <v>0.57599999999999996</v>
      </c>
      <c r="X266">
        <v>0.64800000000000002</v>
      </c>
      <c r="AD266">
        <f t="shared" si="32"/>
        <v>0.53820000000000001</v>
      </c>
      <c r="AE266">
        <f t="shared" si="33"/>
        <v>7.9077177491359757E-2</v>
      </c>
      <c r="BI266" s="6">
        <v>5</v>
      </c>
      <c r="BJ266">
        <v>1.179</v>
      </c>
      <c r="BK266">
        <v>1.1339999999999999</v>
      </c>
      <c r="BL266">
        <v>1.206</v>
      </c>
      <c r="BM266">
        <v>1.161</v>
      </c>
      <c r="BN266">
        <v>1.2150000000000001</v>
      </c>
    </row>
    <row r="267" spans="1:66" x14ac:dyDescent="0.25">
      <c r="A267">
        <v>85</v>
      </c>
      <c r="B267" s="1">
        <v>2</v>
      </c>
      <c r="C267" s="1">
        <v>10</v>
      </c>
      <c r="D267">
        <v>1.2</v>
      </c>
      <c r="E267" s="6">
        <v>4</v>
      </c>
      <c r="F267" s="6">
        <v>5</v>
      </c>
      <c r="G267">
        <v>0.64800000000000002</v>
      </c>
      <c r="H267">
        <v>0.71099999999999997</v>
      </c>
      <c r="I267">
        <v>0.71099999999999997</v>
      </c>
      <c r="J267">
        <v>0.63</v>
      </c>
      <c r="K267">
        <v>0.61199999999999999</v>
      </c>
      <c r="Q267">
        <f t="shared" si="30"/>
        <v>0.66239999999999999</v>
      </c>
      <c r="R267">
        <f t="shared" si="31"/>
        <v>4.6155173057849087E-2</v>
      </c>
      <c r="T267">
        <v>0.51300000000000001</v>
      </c>
      <c r="U267">
        <v>0.41399999999999998</v>
      </c>
      <c r="V267">
        <v>0.42299999999999999</v>
      </c>
      <c r="W267">
        <v>0.51300000000000001</v>
      </c>
      <c r="X267">
        <v>0.54900000000000004</v>
      </c>
      <c r="AD267">
        <f t="shared" si="32"/>
        <v>0.4824</v>
      </c>
      <c r="AE267">
        <f t="shared" si="33"/>
        <v>6.02395219104538E-2</v>
      </c>
      <c r="BI267" s="6">
        <v>5</v>
      </c>
      <c r="BJ267">
        <v>1.161</v>
      </c>
      <c r="BK267">
        <v>1.125</v>
      </c>
      <c r="BL267">
        <v>1.1339999999999999</v>
      </c>
      <c r="BM267">
        <v>1.143</v>
      </c>
      <c r="BN267">
        <v>1.161</v>
      </c>
    </row>
    <row r="268" spans="1:66" x14ac:dyDescent="0.25">
      <c r="A268" s="1">
        <v>85</v>
      </c>
      <c r="B268" s="1">
        <v>2</v>
      </c>
      <c r="C268" s="1">
        <v>10</v>
      </c>
      <c r="D268" s="1">
        <v>1.2</v>
      </c>
      <c r="E268" s="1">
        <v>1</v>
      </c>
      <c r="F268" s="1">
        <v>6</v>
      </c>
      <c r="G268">
        <v>0.72899999999999998</v>
      </c>
      <c r="H268">
        <v>0.63</v>
      </c>
      <c r="I268">
        <v>0.64800000000000002</v>
      </c>
      <c r="J268">
        <v>0.495</v>
      </c>
      <c r="K268">
        <v>0.54</v>
      </c>
      <c r="Q268">
        <f t="shared" si="30"/>
        <v>0.60840000000000005</v>
      </c>
      <c r="R268">
        <f t="shared" si="31"/>
        <v>9.2354209433029674E-2</v>
      </c>
      <c r="T268">
        <v>0.45</v>
      </c>
      <c r="U268">
        <v>0.48599999999999999</v>
      </c>
      <c r="V268">
        <v>0.495</v>
      </c>
      <c r="W268">
        <v>0.55800000000000005</v>
      </c>
      <c r="X268">
        <v>0.61199999999999999</v>
      </c>
      <c r="AD268">
        <f t="shared" si="32"/>
        <v>0.5202</v>
      </c>
      <c r="AE268">
        <f t="shared" si="33"/>
        <v>6.4398757751994079E-2</v>
      </c>
      <c r="BD268" s="42" t="s">
        <v>19</v>
      </c>
      <c r="BE268" s="42" t="s">
        <v>24</v>
      </c>
      <c r="BF268" s="42" t="s">
        <v>21</v>
      </c>
      <c r="BI268" s="1">
        <v>6</v>
      </c>
      <c r="BJ268">
        <v>1.179</v>
      </c>
      <c r="BK268">
        <v>1.1160000000000001</v>
      </c>
      <c r="BL268">
        <v>1.143</v>
      </c>
      <c r="BM268">
        <v>1.0529999999999999</v>
      </c>
      <c r="BN268">
        <v>1.1519999999999999</v>
      </c>
    </row>
    <row r="269" spans="1:66" x14ac:dyDescent="0.25">
      <c r="A269" s="1">
        <v>85</v>
      </c>
      <c r="B269" s="1">
        <v>2</v>
      </c>
      <c r="C269" s="1">
        <v>10</v>
      </c>
      <c r="D269" s="1">
        <v>1.2</v>
      </c>
      <c r="E269" s="1">
        <v>2</v>
      </c>
      <c r="F269" s="1">
        <v>6</v>
      </c>
      <c r="G269">
        <v>0.55800000000000005</v>
      </c>
      <c r="H269">
        <v>0.80100000000000005</v>
      </c>
      <c r="I269">
        <v>0.57599999999999996</v>
      </c>
      <c r="J269">
        <v>0.54</v>
      </c>
      <c r="K269">
        <v>0.52200000000000002</v>
      </c>
      <c r="Q269">
        <f t="shared" si="30"/>
        <v>0.59939999999999993</v>
      </c>
      <c r="R269">
        <f t="shared" si="31"/>
        <v>0.11448056603633673</v>
      </c>
      <c r="T269">
        <v>0.47699999999999998</v>
      </c>
      <c r="U269">
        <v>0.42299999999999999</v>
      </c>
      <c r="V269">
        <v>0.57599999999999996</v>
      </c>
      <c r="W269">
        <v>0.60299999999999998</v>
      </c>
      <c r="X269">
        <v>0.54900000000000004</v>
      </c>
      <c r="AD269">
        <f t="shared" si="32"/>
        <v>0.52559999999999996</v>
      </c>
      <c r="AE269">
        <f t="shared" si="33"/>
        <v>7.4106679860860364E-2</v>
      </c>
      <c r="AH269" s="5" t="s">
        <v>20</v>
      </c>
      <c r="AI269" s="5" t="s">
        <v>21</v>
      </c>
      <c r="AJ269" s="5" t="s">
        <v>23</v>
      </c>
      <c r="AK269" s="5" t="s">
        <v>21</v>
      </c>
      <c r="AL269" s="5"/>
      <c r="AM269" s="5" t="s">
        <v>27</v>
      </c>
      <c r="AN269" s="5"/>
      <c r="AO269" s="5" t="s">
        <v>28</v>
      </c>
      <c r="AP269" s="5"/>
      <c r="BD269" s="42">
        <v>1</v>
      </c>
      <c r="BE269" s="42">
        <f>AVERAGE(BJ248:BN251)</f>
        <v>1.15605</v>
      </c>
      <c r="BF269" s="42">
        <f>STDEV(BJ248:BN251)</f>
        <v>5.0699813141978939E-2</v>
      </c>
      <c r="BI269" s="1">
        <v>6</v>
      </c>
      <c r="BJ269">
        <v>1.0349999999999999</v>
      </c>
      <c r="BK269">
        <v>1.224</v>
      </c>
      <c r="BL269">
        <v>1.1519999999999999</v>
      </c>
      <c r="BM269">
        <v>1.143</v>
      </c>
      <c r="BN269">
        <v>1.071</v>
      </c>
    </row>
    <row r="270" spans="1:66" x14ac:dyDescent="0.25">
      <c r="A270" s="1">
        <v>85</v>
      </c>
      <c r="B270" s="1">
        <v>2</v>
      </c>
      <c r="C270" s="1">
        <v>10</v>
      </c>
      <c r="D270" s="1">
        <v>1.2</v>
      </c>
      <c r="E270" s="1">
        <v>3</v>
      </c>
      <c r="F270" s="1">
        <v>6</v>
      </c>
      <c r="G270">
        <v>0.81899999999999995</v>
      </c>
      <c r="H270">
        <v>0.64800000000000002</v>
      </c>
      <c r="I270">
        <v>0.63900000000000001</v>
      </c>
      <c r="J270">
        <v>0.45900000000000002</v>
      </c>
      <c r="K270">
        <v>0.495</v>
      </c>
      <c r="Q270">
        <f t="shared" si="30"/>
        <v>0.61199999999999999</v>
      </c>
      <c r="R270">
        <f t="shared" si="31"/>
        <v>0.14315376348528194</v>
      </c>
      <c r="T270">
        <v>0.504</v>
      </c>
      <c r="U270">
        <v>0.315</v>
      </c>
      <c r="V270">
        <v>0.46800000000000003</v>
      </c>
      <c r="W270">
        <v>0.60299999999999998</v>
      </c>
      <c r="X270">
        <v>0.63</v>
      </c>
      <c r="AD270">
        <f t="shared" si="32"/>
        <v>0.504</v>
      </c>
      <c r="AE270">
        <f t="shared" si="33"/>
        <v>0.12519384968919203</v>
      </c>
      <c r="AH270" s="5">
        <f>AH264</f>
        <v>0.65459999999999996</v>
      </c>
      <c r="AI270" s="5">
        <f>AI264</f>
        <v>0.10997009091349592</v>
      </c>
      <c r="AJ270" s="5">
        <f>AJ264</f>
        <v>0.49773333333333336</v>
      </c>
      <c r="AK270" s="5">
        <f>AK264</f>
        <v>0.10434645221353818</v>
      </c>
      <c r="AL270" s="5"/>
      <c r="AM270" s="5" t="s">
        <v>29</v>
      </c>
      <c r="AN270" s="5"/>
      <c r="AO270" s="5" t="s">
        <v>30</v>
      </c>
      <c r="AP270" s="5"/>
      <c r="BD270" s="42">
        <v>2</v>
      </c>
      <c r="BE270" s="42">
        <f>AVERAGE(BJ252:BN255)</f>
        <v>1.1627999999999998</v>
      </c>
      <c r="BF270" s="42">
        <f>STDEV(BJ252:BN255)</f>
        <v>4.4341497731274625E-2</v>
      </c>
      <c r="BI270" s="1">
        <v>6</v>
      </c>
      <c r="BJ270">
        <v>1.323</v>
      </c>
      <c r="BK270">
        <v>0.96299999999999997</v>
      </c>
      <c r="BL270">
        <v>1.107</v>
      </c>
      <c r="BM270">
        <v>1.0620000000000001</v>
      </c>
      <c r="BN270">
        <v>1.125</v>
      </c>
    </row>
    <row r="271" spans="1:66" x14ac:dyDescent="0.25">
      <c r="A271" s="1">
        <v>85</v>
      </c>
      <c r="B271" s="1">
        <v>2</v>
      </c>
      <c r="C271" s="1">
        <v>10</v>
      </c>
      <c r="D271" s="1">
        <v>1.2</v>
      </c>
      <c r="E271" s="1">
        <v>4</v>
      </c>
      <c r="F271" s="1">
        <v>6</v>
      </c>
      <c r="G271">
        <v>0.85499999999999998</v>
      </c>
      <c r="H271">
        <v>0.61199999999999999</v>
      </c>
      <c r="I271">
        <v>0.60299999999999998</v>
      </c>
      <c r="J271">
        <v>0.504</v>
      </c>
      <c r="K271">
        <v>0.495</v>
      </c>
      <c r="Q271">
        <f t="shared" si="30"/>
        <v>0.61380000000000012</v>
      </c>
      <c r="R271">
        <f t="shared" si="31"/>
        <v>0.14531586286431319</v>
      </c>
      <c r="T271">
        <v>0.54</v>
      </c>
      <c r="U271">
        <v>0.252</v>
      </c>
      <c r="V271">
        <v>0.54900000000000004</v>
      </c>
      <c r="W271">
        <v>0.58499999999999996</v>
      </c>
      <c r="X271">
        <v>0.621</v>
      </c>
      <c r="AD271">
        <f t="shared" si="32"/>
        <v>0.50940000000000007</v>
      </c>
      <c r="AE271">
        <f t="shared" si="33"/>
        <v>0.14741879120383547</v>
      </c>
      <c r="BD271" s="42">
        <v>3</v>
      </c>
      <c r="BE271" s="42">
        <f>AVERAGE(BJ256:BN259)</f>
        <v>1.1475000000000002</v>
      </c>
      <c r="BF271" s="42">
        <f>STDEV(BJ256:BN259)</f>
        <v>4.0827622228610173E-2</v>
      </c>
      <c r="BI271" s="1">
        <v>6</v>
      </c>
      <c r="BJ271">
        <v>1.395</v>
      </c>
      <c r="BK271">
        <v>0.86399999999999999</v>
      </c>
      <c r="BL271">
        <v>1.1519999999999999</v>
      </c>
      <c r="BM271">
        <v>1.089</v>
      </c>
      <c r="BN271">
        <v>1.1160000000000001</v>
      </c>
    </row>
    <row r="272" spans="1:66" x14ac:dyDescent="0.25">
      <c r="A272" s="1">
        <v>85</v>
      </c>
      <c r="B272" s="1">
        <v>2</v>
      </c>
      <c r="C272" s="1">
        <v>10</v>
      </c>
      <c r="D272" s="1">
        <v>1.2</v>
      </c>
      <c r="E272" s="6">
        <v>1</v>
      </c>
      <c r="F272" s="6">
        <v>7</v>
      </c>
      <c r="G272">
        <v>0.76500000000000001</v>
      </c>
      <c r="H272">
        <v>0.72899999999999998</v>
      </c>
      <c r="I272">
        <v>0.65700000000000003</v>
      </c>
      <c r="J272">
        <v>0.65700000000000003</v>
      </c>
      <c r="K272">
        <v>0.55800000000000005</v>
      </c>
      <c r="Q272">
        <f t="shared" si="30"/>
        <v>0.67319999999999991</v>
      </c>
      <c r="R272">
        <f t="shared" si="31"/>
        <v>7.958768748996474E-2</v>
      </c>
      <c r="T272">
        <v>0.378</v>
      </c>
      <c r="U272">
        <v>0.45</v>
      </c>
      <c r="V272">
        <v>0.495</v>
      </c>
      <c r="W272">
        <v>0.495</v>
      </c>
      <c r="X272">
        <v>0.64800000000000002</v>
      </c>
      <c r="AD272">
        <f t="shared" si="32"/>
        <v>0.49320000000000003</v>
      </c>
      <c r="AE272">
        <f t="shared" si="33"/>
        <v>9.8877196562200176E-2</v>
      </c>
      <c r="BD272" s="42">
        <v>4</v>
      </c>
      <c r="BE272" s="42">
        <f>AVERAGE(BJ260:BN263)</f>
        <v>1.16235</v>
      </c>
      <c r="BF272" s="42">
        <f>STDEV(BJ260:BN263)</f>
        <v>8.0565942262419907E-2</v>
      </c>
      <c r="BI272" s="6">
        <v>7</v>
      </c>
      <c r="BJ272">
        <v>1.143</v>
      </c>
      <c r="BK272">
        <v>1.179</v>
      </c>
      <c r="BL272">
        <v>1.1519999999999999</v>
      </c>
      <c r="BM272">
        <v>1.1519999999999999</v>
      </c>
      <c r="BN272">
        <v>1.206</v>
      </c>
    </row>
    <row r="273" spans="1:66" x14ac:dyDescent="0.25">
      <c r="A273" s="1">
        <v>85</v>
      </c>
      <c r="B273" s="1">
        <v>2</v>
      </c>
      <c r="C273" s="1">
        <v>10</v>
      </c>
      <c r="D273" s="1">
        <v>1.2</v>
      </c>
      <c r="E273" s="6">
        <v>2</v>
      </c>
      <c r="F273" s="6">
        <v>7</v>
      </c>
      <c r="G273">
        <v>0.56699999999999995</v>
      </c>
      <c r="H273">
        <v>0.66600000000000004</v>
      </c>
      <c r="I273">
        <v>0.57599999999999996</v>
      </c>
      <c r="J273">
        <v>0.60299999999999998</v>
      </c>
      <c r="K273">
        <v>0.53100000000000003</v>
      </c>
      <c r="Q273">
        <f t="shared" si="30"/>
        <v>0.58860000000000001</v>
      </c>
      <c r="R273">
        <f t="shared" si="31"/>
        <v>5.035176263051773E-2</v>
      </c>
      <c r="T273">
        <v>0.504</v>
      </c>
      <c r="U273">
        <v>0.54</v>
      </c>
      <c r="V273">
        <v>0.57599999999999996</v>
      </c>
      <c r="W273">
        <v>0.59399999999999997</v>
      </c>
      <c r="X273">
        <v>0.63</v>
      </c>
      <c r="AD273">
        <f t="shared" si="32"/>
        <v>0.56879999999999997</v>
      </c>
      <c r="AE273">
        <f t="shared" si="33"/>
        <v>4.8633321909982659E-2</v>
      </c>
      <c r="BD273" s="42">
        <v>5</v>
      </c>
      <c r="BE273" s="42">
        <f>AVERAGE(BJ264:BN267)</f>
        <v>1.1668500000000004</v>
      </c>
      <c r="BF273" s="42">
        <f>STDEV(BJ264:BN267)</f>
        <v>2.7278823481343865E-2</v>
      </c>
      <c r="BI273" s="6">
        <v>7</v>
      </c>
      <c r="BJ273">
        <v>1.071</v>
      </c>
      <c r="BK273">
        <v>1.206</v>
      </c>
      <c r="BL273">
        <v>1.1519999999999999</v>
      </c>
      <c r="BM273">
        <v>1.1970000000000001</v>
      </c>
      <c r="BN273">
        <v>1.161</v>
      </c>
    </row>
    <row r="274" spans="1:66" x14ac:dyDescent="0.25">
      <c r="A274" s="1">
        <v>85</v>
      </c>
      <c r="B274" s="1">
        <v>2</v>
      </c>
      <c r="C274" s="1">
        <v>10</v>
      </c>
      <c r="D274" s="1">
        <v>1.2</v>
      </c>
      <c r="E274" s="6">
        <v>3</v>
      </c>
      <c r="F274" s="6">
        <v>7</v>
      </c>
      <c r="G274">
        <v>0.56699999999999995</v>
      </c>
      <c r="H274">
        <v>0.46800000000000003</v>
      </c>
      <c r="I274">
        <v>0.36</v>
      </c>
      <c r="J274">
        <v>0.66600000000000004</v>
      </c>
      <c r="K274">
        <v>0.72</v>
      </c>
      <c r="Q274">
        <f t="shared" si="30"/>
        <v>0.55619999999999992</v>
      </c>
      <c r="R274">
        <f t="shared" si="31"/>
        <v>0.1460109584928477</v>
      </c>
      <c r="T274">
        <v>0.63</v>
      </c>
      <c r="U274">
        <v>0.61199999999999999</v>
      </c>
      <c r="V274">
        <v>0.64800000000000002</v>
      </c>
      <c r="W274">
        <v>0.47699999999999998</v>
      </c>
      <c r="X274">
        <v>0.42299999999999999</v>
      </c>
      <c r="AD274">
        <f t="shared" si="32"/>
        <v>0.55800000000000005</v>
      </c>
      <c r="AE274">
        <f t="shared" si="33"/>
        <v>0.10122499691281789</v>
      </c>
      <c r="BD274" s="42">
        <v>6</v>
      </c>
      <c r="BE274" s="42">
        <f>AVERAGE(BJ268:BN271)</f>
        <v>1.1232</v>
      </c>
      <c r="BF274" s="42">
        <f>STDEV(BJ268:BN271)</f>
        <v>0.11330146094658965</v>
      </c>
      <c r="BI274" s="6">
        <v>7</v>
      </c>
      <c r="BJ274">
        <v>1.1970000000000001</v>
      </c>
      <c r="BK274">
        <v>1.08</v>
      </c>
      <c r="BL274">
        <v>1.008</v>
      </c>
      <c r="BM274">
        <v>1.143</v>
      </c>
      <c r="BN274">
        <v>1.143</v>
      </c>
    </row>
    <row r="275" spans="1:66" x14ac:dyDescent="0.25">
      <c r="A275" s="1">
        <v>85</v>
      </c>
      <c r="B275" s="1">
        <v>2</v>
      </c>
      <c r="C275" s="1">
        <v>10</v>
      </c>
      <c r="D275" s="1">
        <v>1.2</v>
      </c>
      <c r="E275" s="6">
        <v>4</v>
      </c>
      <c r="F275" s="6">
        <v>7</v>
      </c>
      <c r="G275" s="4"/>
      <c r="H275" s="4"/>
      <c r="I275" s="4"/>
      <c r="J275" s="4"/>
      <c r="K275" s="4"/>
      <c r="Q275" t="e">
        <f t="shared" si="30"/>
        <v>#DIV/0!</v>
      </c>
      <c r="R275" t="e">
        <f t="shared" si="31"/>
        <v>#DIV/0!</v>
      </c>
      <c r="T275" s="4"/>
      <c r="U275" s="4"/>
      <c r="V275" s="4"/>
      <c r="W275" s="4"/>
      <c r="X275" s="4"/>
      <c r="Z275" s="4" t="s">
        <v>36</v>
      </c>
      <c r="AA275" s="4"/>
      <c r="AB275" s="4"/>
      <c r="AD275" t="e">
        <f t="shared" si="32"/>
        <v>#DIV/0!</v>
      </c>
      <c r="AE275" t="e">
        <f t="shared" si="33"/>
        <v>#DIV/0!</v>
      </c>
      <c r="BD275" s="42">
        <v>7</v>
      </c>
      <c r="BE275" s="42">
        <f>AVERAGE(BJ272:BN275)</f>
        <v>1.1460000000000001</v>
      </c>
      <c r="BF275" s="42">
        <f>STDEV(BJ272:BN275)</f>
        <v>5.5340504411971428E-2</v>
      </c>
      <c r="BI275" s="6">
        <v>7</v>
      </c>
    </row>
    <row r="276" spans="1:66" x14ac:dyDescent="0.25">
      <c r="A276" s="1">
        <v>85</v>
      </c>
      <c r="B276" s="1">
        <v>2</v>
      </c>
      <c r="C276" s="1">
        <v>10</v>
      </c>
      <c r="D276" s="1">
        <v>1.2</v>
      </c>
      <c r="E276" s="1">
        <v>1</v>
      </c>
      <c r="F276" s="1">
        <v>8</v>
      </c>
      <c r="G276" s="4"/>
      <c r="H276" s="4"/>
      <c r="I276" s="4"/>
      <c r="J276" s="4"/>
      <c r="K276" s="4"/>
      <c r="Q276" t="e">
        <f t="shared" si="30"/>
        <v>#DIV/0!</v>
      </c>
      <c r="R276" t="e">
        <f t="shared" si="31"/>
        <v>#DIV/0!</v>
      </c>
      <c r="T276" s="4"/>
      <c r="U276" s="4"/>
      <c r="V276" s="4"/>
      <c r="W276" s="4"/>
      <c r="X276" s="4"/>
      <c r="AD276" t="e">
        <f t="shared" si="32"/>
        <v>#DIV/0!</v>
      </c>
      <c r="AE276" t="e">
        <f t="shared" si="33"/>
        <v>#DIV/0!</v>
      </c>
      <c r="BD276" s="42">
        <v>8</v>
      </c>
      <c r="BE276" s="42" t="e">
        <f>AVERAGE(BJ276:BN279)</f>
        <v>#DIV/0!</v>
      </c>
      <c r="BF276" s="42" t="e">
        <f>STDEV(BJ276:BN279)</f>
        <v>#DIV/0!</v>
      </c>
      <c r="BI276" s="1">
        <v>8</v>
      </c>
    </row>
    <row r="277" spans="1:66" x14ac:dyDescent="0.25">
      <c r="A277" s="1">
        <v>85</v>
      </c>
      <c r="B277" s="1">
        <v>2</v>
      </c>
      <c r="C277" s="1">
        <v>10</v>
      </c>
      <c r="D277" s="1">
        <v>1.2</v>
      </c>
      <c r="E277" s="1">
        <v>2</v>
      </c>
      <c r="F277" s="1">
        <v>8</v>
      </c>
      <c r="G277" s="4"/>
      <c r="H277" s="4"/>
      <c r="I277" s="4"/>
      <c r="J277" s="4"/>
      <c r="K277" s="4"/>
      <c r="Q277" t="e">
        <f t="shared" si="30"/>
        <v>#DIV/0!</v>
      </c>
      <c r="R277" t="e">
        <f t="shared" si="31"/>
        <v>#DIV/0!</v>
      </c>
      <c r="T277" s="4"/>
      <c r="U277" s="4"/>
      <c r="V277" s="4"/>
      <c r="W277" s="4"/>
      <c r="X277" s="4"/>
      <c r="AD277" t="e">
        <f t="shared" si="32"/>
        <v>#DIV/0!</v>
      </c>
      <c r="AE277" t="e">
        <f t="shared" si="33"/>
        <v>#DIV/0!</v>
      </c>
      <c r="BD277" s="42">
        <v>9</v>
      </c>
      <c r="BE277" s="42" t="e">
        <f>AVERAGE(BJ280:BN283)</f>
        <v>#DIV/0!</v>
      </c>
      <c r="BF277" s="42" t="e">
        <f>STDEV(BJ280:BN283)</f>
        <v>#DIV/0!</v>
      </c>
      <c r="BI277" s="1">
        <v>8</v>
      </c>
    </row>
    <row r="278" spans="1:66" x14ac:dyDescent="0.25">
      <c r="A278">
        <v>85</v>
      </c>
      <c r="B278" s="1">
        <v>2</v>
      </c>
      <c r="C278" s="1">
        <v>10</v>
      </c>
      <c r="D278">
        <v>1.2</v>
      </c>
      <c r="E278" s="1">
        <v>3</v>
      </c>
      <c r="F278" s="1">
        <v>8</v>
      </c>
      <c r="G278" s="4"/>
      <c r="H278" s="4"/>
      <c r="I278" s="4"/>
      <c r="J278" s="4"/>
      <c r="K278" s="4"/>
      <c r="Q278" t="e">
        <f t="shared" si="30"/>
        <v>#DIV/0!</v>
      </c>
      <c r="R278" t="e">
        <f t="shared" si="31"/>
        <v>#DIV/0!</v>
      </c>
      <c r="T278" s="4"/>
      <c r="U278" s="4"/>
      <c r="V278" s="4"/>
      <c r="W278" s="4"/>
      <c r="X278" s="4"/>
      <c r="AD278" t="e">
        <f t="shared" si="32"/>
        <v>#DIV/0!</v>
      </c>
      <c r="AE278" t="e">
        <f t="shared" si="33"/>
        <v>#DIV/0!</v>
      </c>
      <c r="BD278" s="42">
        <v>10</v>
      </c>
      <c r="BE278" s="42" t="e">
        <f>AVERAGE(BJ284:BN287)</f>
        <v>#DIV/0!</v>
      </c>
      <c r="BF278" s="42" t="e">
        <f>STDEV(BJ284:BN287)</f>
        <v>#DIV/0!</v>
      </c>
      <c r="BI278" s="1">
        <v>8</v>
      </c>
    </row>
    <row r="279" spans="1:66" x14ac:dyDescent="0.25">
      <c r="A279">
        <v>85</v>
      </c>
      <c r="B279" s="1">
        <v>2</v>
      </c>
      <c r="C279" s="1">
        <v>10</v>
      </c>
      <c r="D279">
        <v>1.2</v>
      </c>
      <c r="E279" s="1">
        <v>4</v>
      </c>
      <c r="F279" s="1">
        <v>8</v>
      </c>
      <c r="G279" s="4"/>
      <c r="H279" s="4"/>
      <c r="I279" s="4"/>
      <c r="J279" s="4"/>
      <c r="K279" s="4"/>
      <c r="Q279" t="e">
        <f t="shared" si="30"/>
        <v>#DIV/0!</v>
      </c>
      <c r="R279" t="e">
        <f t="shared" si="31"/>
        <v>#DIV/0!</v>
      </c>
      <c r="T279" s="4"/>
      <c r="U279" s="4"/>
      <c r="V279" s="4"/>
      <c r="W279" s="4"/>
      <c r="X279" s="4"/>
      <c r="AD279" t="e">
        <f t="shared" si="32"/>
        <v>#DIV/0!</v>
      </c>
      <c r="AE279" t="e">
        <f t="shared" si="33"/>
        <v>#DIV/0!</v>
      </c>
      <c r="BD279" s="42" t="s">
        <v>22</v>
      </c>
      <c r="BE279" s="42">
        <f>AVERAGE(BJ248:BN287)</f>
        <v>1.1523333333333339</v>
      </c>
      <c r="BF279" s="42">
        <f>STDEV(BJ248:BN287)</f>
        <v>6.5154695366935828E-2</v>
      </c>
      <c r="BI279" s="1">
        <v>8</v>
      </c>
    </row>
    <row r="280" spans="1:66" x14ac:dyDescent="0.25">
      <c r="A280">
        <v>85</v>
      </c>
      <c r="B280" s="1">
        <v>2</v>
      </c>
      <c r="C280" s="1">
        <v>10</v>
      </c>
      <c r="D280">
        <v>1.2</v>
      </c>
      <c r="E280" s="6">
        <v>1</v>
      </c>
      <c r="F280" s="6">
        <v>9</v>
      </c>
      <c r="G280" s="4"/>
      <c r="H280" s="4"/>
      <c r="I280" s="4"/>
      <c r="J280" s="4"/>
      <c r="K280" s="4"/>
      <c r="Q280" t="e">
        <f t="shared" si="30"/>
        <v>#DIV/0!</v>
      </c>
      <c r="R280" t="e">
        <f t="shared" si="31"/>
        <v>#DIV/0!</v>
      </c>
      <c r="T280" s="4"/>
      <c r="U280" s="4"/>
      <c r="V280" s="4"/>
      <c r="W280" s="4"/>
      <c r="X280" s="4"/>
      <c r="AD280" t="e">
        <f t="shared" si="32"/>
        <v>#DIV/0!</v>
      </c>
      <c r="AE280" t="e">
        <f t="shared" si="33"/>
        <v>#DIV/0!</v>
      </c>
      <c r="BI280" s="6">
        <v>9</v>
      </c>
    </row>
    <row r="281" spans="1:66" x14ac:dyDescent="0.25">
      <c r="A281">
        <v>85</v>
      </c>
      <c r="B281" s="1">
        <v>2</v>
      </c>
      <c r="C281" s="1">
        <v>10</v>
      </c>
      <c r="D281">
        <v>1.2</v>
      </c>
      <c r="E281" s="6">
        <v>2</v>
      </c>
      <c r="F281" s="6">
        <v>9</v>
      </c>
      <c r="G281" s="4"/>
      <c r="H281" s="4"/>
      <c r="I281" s="4"/>
      <c r="J281" s="4"/>
      <c r="K281" s="4"/>
      <c r="Q281" t="e">
        <f t="shared" si="30"/>
        <v>#DIV/0!</v>
      </c>
      <c r="R281" t="e">
        <f t="shared" si="31"/>
        <v>#DIV/0!</v>
      </c>
      <c r="T281" s="4"/>
      <c r="U281" s="4"/>
      <c r="V281" s="4"/>
      <c r="W281" s="4"/>
      <c r="X281" s="4"/>
      <c r="AD281" t="e">
        <f t="shared" si="32"/>
        <v>#DIV/0!</v>
      </c>
      <c r="AE281" t="e">
        <f t="shared" si="33"/>
        <v>#DIV/0!</v>
      </c>
      <c r="BI281" s="6">
        <v>9</v>
      </c>
    </row>
    <row r="282" spans="1:66" x14ac:dyDescent="0.25">
      <c r="A282">
        <v>85</v>
      </c>
      <c r="B282" s="1">
        <v>2</v>
      </c>
      <c r="C282" s="1">
        <v>10</v>
      </c>
      <c r="D282">
        <v>1.2</v>
      </c>
      <c r="E282" s="6">
        <v>3</v>
      </c>
      <c r="F282" s="6">
        <v>9</v>
      </c>
      <c r="G282" s="4"/>
      <c r="H282" s="4"/>
      <c r="I282" s="4"/>
      <c r="J282" s="4"/>
      <c r="K282" s="4"/>
      <c r="Q282" t="e">
        <f t="shared" si="30"/>
        <v>#DIV/0!</v>
      </c>
      <c r="R282" t="e">
        <f t="shared" si="31"/>
        <v>#DIV/0!</v>
      </c>
      <c r="T282" s="4"/>
      <c r="U282" s="4"/>
      <c r="V282" s="4"/>
      <c r="W282" s="4"/>
      <c r="X282" s="4"/>
      <c r="AD282" t="e">
        <f t="shared" si="32"/>
        <v>#DIV/0!</v>
      </c>
      <c r="AE282" t="e">
        <f t="shared" si="33"/>
        <v>#DIV/0!</v>
      </c>
      <c r="BI282" s="6">
        <v>9</v>
      </c>
    </row>
    <row r="283" spans="1:66" x14ac:dyDescent="0.25">
      <c r="A283">
        <v>85</v>
      </c>
      <c r="B283" s="1">
        <v>2</v>
      </c>
      <c r="C283" s="1">
        <v>10</v>
      </c>
      <c r="D283">
        <v>1.2</v>
      </c>
      <c r="E283" s="6">
        <v>4</v>
      </c>
      <c r="F283" s="6">
        <v>9</v>
      </c>
      <c r="G283" s="4"/>
      <c r="H283" s="4"/>
      <c r="I283" s="4"/>
      <c r="J283" s="4"/>
      <c r="K283" s="4"/>
      <c r="Q283" t="e">
        <f t="shared" si="30"/>
        <v>#DIV/0!</v>
      </c>
      <c r="R283" t="e">
        <f t="shared" si="31"/>
        <v>#DIV/0!</v>
      </c>
      <c r="T283" s="4"/>
      <c r="U283" s="4"/>
      <c r="V283" s="4"/>
      <c r="W283" s="4"/>
      <c r="X283" s="4"/>
      <c r="AD283" t="e">
        <f t="shared" si="32"/>
        <v>#DIV/0!</v>
      </c>
      <c r="AE283" t="e">
        <f t="shared" si="33"/>
        <v>#DIV/0!</v>
      </c>
      <c r="BI283" s="6">
        <v>9</v>
      </c>
    </row>
    <row r="284" spans="1:66" x14ac:dyDescent="0.25">
      <c r="A284">
        <v>85</v>
      </c>
      <c r="B284" s="1">
        <v>2</v>
      </c>
      <c r="C284" s="1">
        <v>10</v>
      </c>
      <c r="D284">
        <v>1.2</v>
      </c>
      <c r="E284" s="1">
        <v>1</v>
      </c>
      <c r="F284" s="1">
        <v>10</v>
      </c>
      <c r="G284" s="4"/>
      <c r="H284" s="4"/>
      <c r="I284" s="4"/>
      <c r="J284" s="4"/>
      <c r="K284" s="4"/>
      <c r="Q284" t="e">
        <f t="shared" si="30"/>
        <v>#DIV/0!</v>
      </c>
      <c r="R284" t="e">
        <f t="shared" si="31"/>
        <v>#DIV/0!</v>
      </c>
      <c r="T284" s="4"/>
      <c r="U284" s="4"/>
      <c r="V284" s="4"/>
      <c r="W284" s="4"/>
      <c r="X284" s="4"/>
      <c r="AD284" t="e">
        <f t="shared" si="32"/>
        <v>#DIV/0!</v>
      </c>
      <c r="AE284" t="e">
        <f t="shared" si="33"/>
        <v>#DIV/0!</v>
      </c>
      <c r="BI284" s="1">
        <v>10</v>
      </c>
    </row>
    <row r="285" spans="1:66" x14ac:dyDescent="0.25">
      <c r="A285">
        <v>85</v>
      </c>
      <c r="B285" s="1">
        <v>2</v>
      </c>
      <c r="C285" s="1">
        <v>10</v>
      </c>
      <c r="D285">
        <v>1.2</v>
      </c>
      <c r="E285" s="1">
        <v>2</v>
      </c>
      <c r="F285" s="1">
        <v>10</v>
      </c>
      <c r="G285" s="4"/>
      <c r="H285" s="4"/>
      <c r="I285" s="4"/>
      <c r="J285" s="4"/>
      <c r="K285" s="4"/>
      <c r="Q285" t="e">
        <f t="shared" si="30"/>
        <v>#DIV/0!</v>
      </c>
      <c r="R285" t="e">
        <f t="shared" si="31"/>
        <v>#DIV/0!</v>
      </c>
      <c r="T285" s="4"/>
      <c r="U285" s="4"/>
      <c r="V285" s="4"/>
      <c r="W285" s="4"/>
      <c r="X285" s="4"/>
      <c r="AD285" t="e">
        <f t="shared" si="32"/>
        <v>#DIV/0!</v>
      </c>
      <c r="AE285" t="e">
        <f t="shared" si="33"/>
        <v>#DIV/0!</v>
      </c>
      <c r="BI285" s="1">
        <v>10</v>
      </c>
    </row>
    <row r="286" spans="1:66" x14ac:dyDescent="0.25">
      <c r="A286">
        <v>85</v>
      </c>
      <c r="B286" s="1">
        <v>2</v>
      </c>
      <c r="C286" s="1">
        <v>10</v>
      </c>
      <c r="D286">
        <v>1.2</v>
      </c>
      <c r="E286" s="1">
        <v>3</v>
      </c>
      <c r="F286" s="1">
        <v>10</v>
      </c>
      <c r="G286" s="4"/>
      <c r="H286" s="4"/>
      <c r="I286" s="4"/>
      <c r="J286" s="4"/>
      <c r="K286" s="4"/>
      <c r="Q286" t="e">
        <f t="shared" si="30"/>
        <v>#DIV/0!</v>
      </c>
      <c r="R286" t="e">
        <f t="shared" si="31"/>
        <v>#DIV/0!</v>
      </c>
      <c r="T286" s="4"/>
      <c r="U286" s="4"/>
      <c r="V286" s="4"/>
      <c r="W286" s="4"/>
      <c r="X286" s="4"/>
      <c r="AD286" t="e">
        <f t="shared" si="32"/>
        <v>#DIV/0!</v>
      </c>
      <c r="AE286" t="e">
        <f t="shared" si="33"/>
        <v>#DIV/0!</v>
      </c>
      <c r="BI286" s="1">
        <v>10</v>
      </c>
    </row>
    <row r="287" spans="1:66" x14ac:dyDescent="0.25">
      <c r="A287">
        <v>85</v>
      </c>
      <c r="B287" s="1">
        <v>2</v>
      </c>
      <c r="C287" s="1">
        <v>10</v>
      </c>
      <c r="D287">
        <v>1.2</v>
      </c>
      <c r="E287" s="1">
        <v>4</v>
      </c>
      <c r="F287" s="1">
        <v>10</v>
      </c>
      <c r="G287" s="4"/>
      <c r="H287" s="4"/>
      <c r="I287" s="4"/>
      <c r="J287" s="4"/>
      <c r="K287" s="4"/>
      <c r="Q287" t="e">
        <f t="shared" si="30"/>
        <v>#DIV/0!</v>
      </c>
      <c r="R287" t="e">
        <f t="shared" si="31"/>
        <v>#DIV/0!</v>
      </c>
      <c r="T287" s="4"/>
      <c r="U287" s="4"/>
      <c r="V287" s="4"/>
      <c r="W287" s="4"/>
      <c r="X287" s="4"/>
      <c r="AD287" t="e">
        <f t="shared" si="32"/>
        <v>#DIV/0!</v>
      </c>
      <c r="AE287" t="e">
        <f t="shared" si="33"/>
        <v>#DIV/0!</v>
      </c>
      <c r="BI287" s="1">
        <v>10</v>
      </c>
    </row>
    <row r="288" spans="1:66" x14ac:dyDescent="0.25">
      <c r="Q288" t="e">
        <f t="shared" si="30"/>
        <v>#DIV/0!</v>
      </c>
      <c r="R288" t="e">
        <f t="shared" si="31"/>
        <v>#DIV/0!</v>
      </c>
      <c r="AD288" t="e">
        <f t="shared" si="32"/>
        <v>#DIV/0!</v>
      </c>
      <c r="AE288" t="e">
        <f t="shared" si="33"/>
        <v>#DIV/0!</v>
      </c>
    </row>
    <row r="289" spans="1:66" x14ac:dyDescent="0.25">
      <c r="A289" s="6">
        <v>85</v>
      </c>
      <c r="B289" s="6">
        <v>2</v>
      </c>
      <c r="C289" s="6">
        <v>10</v>
      </c>
      <c r="D289" s="6">
        <v>1</v>
      </c>
      <c r="E289" s="6">
        <v>1</v>
      </c>
      <c r="F289" s="6">
        <v>1</v>
      </c>
      <c r="G289">
        <v>0.36899999999999999</v>
      </c>
      <c r="H289">
        <v>0.45900000000000002</v>
      </c>
      <c r="I289">
        <v>0.34200000000000003</v>
      </c>
      <c r="J289">
        <v>0.59399999999999997</v>
      </c>
      <c r="K289">
        <v>0.72899999999999998</v>
      </c>
      <c r="Q289">
        <f t="shared" si="30"/>
        <v>0.49860000000000004</v>
      </c>
      <c r="R289">
        <f t="shared" si="31"/>
        <v>0.16207498264692152</v>
      </c>
      <c r="T289">
        <v>0.42299999999999999</v>
      </c>
      <c r="U289">
        <v>0.63900000000000001</v>
      </c>
      <c r="V289">
        <v>0.34200000000000003</v>
      </c>
      <c r="W289">
        <v>0.45900000000000002</v>
      </c>
      <c r="X289">
        <v>0.16200000000000001</v>
      </c>
      <c r="AD289">
        <f t="shared" si="32"/>
        <v>0.40500000000000008</v>
      </c>
      <c r="AE289">
        <f t="shared" si="33"/>
        <v>0.17393533281078893</v>
      </c>
      <c r="AO289" t="s">
        <v>47</v>
      </c>
      <c r="AP289" t="s">
        <v>48</v>
      </c>
      <c r="AQ289" t="s">
        <v>49</v>
      </c>
      <c r="AR289" t="s">
        <v>50</v>
      </c>
      <c r="BI289" s="6">
        <v>1</v>
      </c>
      <c r="BJ289">
        <v>0.79200000000000004</v>
      </c>
      <c r="BK289">
        <v>1.0980000000000001</v>
      </c>
      <c r="BL289">
        <v>0.68400000000000005</v>
      </c>
      <c r="BM289">
        <v>1.0529999999999999</v>
      </c>
      <c r="BN289">
        <v>0.89100000000000001</v>
      </c>
    </row>
    <row r="290" spans="1:66" x14ac:dyDescent="0.25">
      <c r="A290" s="6">
        <v>85</v>
      </c>
      <c r="B290" s="6">
        <v>2</v>
      </c>
      <c r="C290" s="6">
        <v>10</v>
      </c>
      <c r="D290" s="6">
        <v>1</v>
      </c>
      <c r="E290" s="6">
        <v>2</v>
      </c>
      <c r="F290" s="6">
        <v>1</v>
      </c>
      <c r="G290">
        <v>0.60299999999999998</v>
      </c>
      <c r="H290">
        <v>0.79200000000000004</v>
      </c>
      <c r="I290">
        <v>0.66600000000000004</v>
      </c>
      <c r="J290">
        <v>0.84599999999999997</v>
      </c>
      <c r="K290">
        <v>0.77400000000000002</v>
      </c>
      <c r="Q290">
        <f t="shared" si="30"/>
        <v>0.73619999999999997</v>
      </c>
      <c r="R290">
        <f t="shared" si="31"/>
        <v>9.9081784400565184E-2</v>
      </c>
      <c r="T290">
        <v>0.315</v>
      </c>
      <c r="U290">
        <v>0.20699999999999999</v>
      </c>
      <c r="V290">
        <v>0.20699999999999999</v>
      </c>
      <c r="W290">
        <v>0.108</v>
      </c>
      <c r="X290">
        <v>0.18</v>
      </c>
      <c r="AD290">
        <f t="shared" si="32"/>
        <v>0.20339999999999997</v>
      </c>
      <c r="AE290">
        <f t="shared" si="33"/>
        <v>7.4379432641019858E-2</v>
      </c>
      <c r="AO290">
        <f>A289</f>
        <v>85</v>
      </c>
      <c r="AP290">
        <f>B289</f>
        <v>2</v>
      </c>
      <c r="AQ290">
        <f>C289</f>
        <v>10</v>
      </c>
      <c r="AR290">
        <f>D289</f>
        <v>1</v>
      </c>
      <c r="BI290" s="6">
        <v>1</v>
      </c>
      <c r="BJ290">
        <v>0.91800000000000004</v>
      </c>
      <c r="BK290">
        <v>0.999</v>
      </c>
      <c r="BL290">
        <v>0.873</v>
      </c>
      <c r="BM290">
        <v>0.95399999999999996</v>
      </c>
      <c r="BN290">
        <v>0.95399999999999996</v>
      </c>
    </row>
    <row r="291" spans="1:66" x14ac:dyDescent="0.25">
      <c r="A291" s="6">
        <v>85</v>
      </c>
      <c r="B291" s="6">
        <v>2</v>
      </c>
      <c r="C291" s="6">
        <v>10</v>
      </c>
      <c r="D291" s="6">
        <v>1</v>
      </c>
      <c r="E291" s="6">
        <v>3</v>
      </c>
      <c r="F291" s="6">
        <v>1</v>
      </c>
      <c r="G291">
        <v>0.85499999999999998</v>
      </c>
      <c r="H291">
        <v>0.84599999999999997</v>
      </c>
      <c r="I291">
        <v>0.79200000000000004</v>
      </c>
      <c r="J291">
        <v>0.80100000000000005</v>
      </c>
      <c r="K291">
        <v>0.71099999999999997</v>
      </c>
      <c r="Q291">
        <f t="shared" si="30"/>
        <v>0.80100000000000016</v>
      </c>
      <c r="R291">
        <f t="shared" si="31"/>
        <v>5.7275649276110355E-2</v>
      </c>
      <c r="T291">
        <v>0.108</v>
      </c>
      <c r="U291">
        <v>0.11700000000000001</v>
      </c>
      <c r="V291">
        <v>0.18</v>
      </c>
      <c r="W291">
        <v>0.19800000000000001</v>
      </c>
      <c r="X291">
        <v>0.26100000000000001</v>
      </c>
      <c r="AD291">
        <f t="shared" si="32"/>
        <v>0.17280000000000001</v>
      </c>
      <c r="AE291">
        <f t="shared" si="33"/>
        <v>6.2806846760524462E-2</v>
      </c>
      <c r="BI291" s="6">
        <v>1</v>
      </c>
      <c r="BJ291">
        <v>0.96299999999999997</v>
      </c>
      <c r="BK291">
        <v>0.96299999999999997</v>
      </c>
      <c r="BL291">
        <v>0.97199999999999998</v>
      </c>
      <c r="BM291">
        <v>0.999</v>
      </c>
      <c r="BN291">
        <v>0.97199999999999998</v>
      </c>
    </row>
    <row r="292" spans="1:66" x14ac:dyDescent="0.25">
      <c r="A292" s="6">
        <v>85</v>
      </c>
      <c r="B292" s="6">
        <v>2</v>
      </c>
      <c r="C292" s="6">
        <v>10</v>
      </c>
      <c r="D292" s="6">
        <v>1</v>
      </c>
      <c r="E292" s="6">
        <v>4</v>
      </c>
      <c r="F292" s="6">
        <v>1</v>
      </c>
      <c r="G292">
        <v>0.71099999999999997</v>
      </c>
      <c r="H292">
        <v>0.747</v>
      </c>
      <c r="I292">
        <v>0.747</v>
      </c>
      <c r="J292">
        <v>0.66600000000000004</v>
      </c>
      <c r="K292">
        <v>0.60299999999999998</v>
      </c>
      <c r="Q292">
        <f t="shared" si="30"/>
        <v>0.69480000000000008</v>
      </c>
      <c r="R292">
        <f t="shared" si="31"/>
        <v>6.1173523684679147E-2</v>
      </c>
      <c r="T292">
        <v>0.216</v>
      </c>
      <c r="U292">
        <v>0.23400000000000001</v>
      </c>
      <c r="V292">
        <v>0.20699999999999999</v>
      </c>
      <c r="W292">
        <v>0.34200000000000003</v>
      </c>
      <c r="X292">
        <v>0.36</v>
      </c>
      <c r="AD292">
        <f t="shared" si="32"/>
        <v>0.27179999999999999</v>
      </c>
      <c r="AE292">
        <f t="shared" si="33"/>
        <v>7.3227044184508844E-2</v>
      </c>
      <c r="BI292" s="6">
        <v>1</v>
      </c>
      <c r="BJ292">
        <v>0.92700000000000005</v>
      </c>
      <c r="BK292">
        <v>0.98099999999999998</v>
      </c>
      <c r="BL292">
        <v>0.95399999999999996</v>
      </c>
      <c r="BM292">
        <v>1.008</v>
      </c>
      <c r="BN292">
        <v>0.96299999999999997</v>
      </c>
    </row>
    <row r="293" spans="1:66" x14ac:dyDescent="0.25">
      <c r="A293" s="6">
        <v>85</v>
      </c>
      <c r="B293" s="6">
        <v>2</v>
      </c>
      <c r="C293" s="6">
        <v>10</v>
      </c>
      <c r="D293" s="1">
        <v>1</v>
      </c>
      <c r="E293" s="1">
        <v>1</v>
      </c>
      <c r="F293" s="1">
        <v>2</v>
      </c>
      <c r="G293">
        <v>0.81</v>
      </c>
      <c r="H293">
        <v>0.79200000000000004</v>
      </c>
      <c r="I293">
        <v>0.72899999999999998</v>
      </c>
      <c r="J293">
        <v>0.68400000000000005</v>
      </c>
      <c r="K293">
        <v>0.61199999999999999</v>
      </c>
      <c r="Q293">
        <f t="shared" si="30"/>
        <v>0.72540000000000004</v>
      </c>
      <c r="R293">
        <f t="shared" si="31"/>
        <v>8.0899938195279256E-2</v>
      </c>
      <c r="T293">
        <v>0.189</v>
      </c>
      <c r="U293">
        <v>0.19800000000000001</v>
      </c>
      <c r="V293">
        <v>0.26100000000000001</v>
      </c>
      <c r="W293">
        <v>0.30599999999999999</v>
      </c>
      <c r="X293">
        <v>0.378</v>
      </c>
      <c r="AD293">
        <f t="shared" si="32"/>
        <v>0.26639999999999997</v>
      </c>
      <c r="AE293">
        <f t="shared" si="33"/>
        <v>7.8614884086921022E-2</v>
      </c>
      <c r="AH293" t="s">
        <v>25</v>
      </c>
      <c r="BI293" s="1">
        <v>2</v>
      </c>
      <c r="BJ293">
        <v>0.999</v>
      </c>
      <c r="BK293">
        <v>0.99</v>
      </c>
      <c r="BL293">
        <v>0.99</v>
      </c>
      <c r="BM293">
        <v>0.99</v>
      </c>
      <c r="BN293">
        <v>0.99</v>
      </c>
    </row>
    <row r="294" spans="1:66" x14ac:dyDescent="0.25">
      <c r="A294" s="6">
        <v>85</v>
      </c>
      <c r="B294" s="6">
        <v>2</v>
      </c>
      <c r="C294" s="6">
        <v>10</v>
      </c>
      <c r="D294" s="1">
        <v>1</v>
      </c>
      <c r="E294" s="1">
        <v>2</v>
      </c>
      <c r="F294" s="1">
        <v>2</v>
      </c>
      <c r="G294">
        <v>0.84599999999999997</v>
      </c>
      <c r="H294">
        <v>0.82799999999999996</v>
      </c>
      <c r="I294">
        <v>0.80100000000000005</v>
      </c>
      <c r="J294">
        <v>0.747</v>
      </c>
      <c r="K294">
        <v>0.65700000000000003</v>
      </c>
      <c r="Q294">
        <f t="shared" si="30"/>
        <v>0.77580000000000005</v>
      </c>
      <c r="R294">
        <f t="shared" si="31"/>
        <v>7.6208267268059557E-2</v>
      </c>
      <c r="T294">
        <v>0.18</v>
      </c>
      <c r="U294">
        <v>0.16200000000000001</v>
      </c>
      <c r="V294">
        <v>0.18</v>
      </c>
      <c r="W294">
        <v>0.24299999999999999</v>
      </c>
      <c r="X294">
        <v>0.22500000000000001</v>
      </c>
      <c r="AD294">
        <f t="shared" si="32"/>
        <v>0.19800000000000001</v>
      </c>
      <c r="AE294">
        <f t="shared" si="33"/>
        <v>3.4270978976387617E-2</v>
      </c>
      <c r="AG294" t="s">
        <v>19</v>
      </c>
      <c r="AH294" t="s">
        <v>20</v>
      </c>
      <c r="AI294" t="s">
        <v>21</v>
      </c>
      <c r="AJ294" t="s">
        <v>23</v>
      </c>
      <c r="AK294" t="s">
        <v>21</v>
      </c>
      <c r="AM294" s="11" t="s">
        <v>24</v>
      </c>
      <c r="AN294" s="11"/>
      <c r="AO294" s="11" t="s">
        <v>21</v>
      </c>
      <c r="AP294" s="15" t="s">
        <v>26</v>
      </c>
      <c r="AQ294" s="15"/>
      <c r="AR294" s="15" t="s">
        <v>21</v>
      </c>
      <c r="BI294" s="1">
        <v>2</v>
      </c>
      <c r="BJ294">
        <v>1.026</v>
      </c>
      <c r="BK294">
        <v>0.99</v>
      </c>
      <c r="BL294">
        <v>0.98099999999999998</v>
      </c>
      <c r="BM294">
        <v>0.99</v>
      </c>
      <c r="BN294">
        <v>0.88200000000000001</v>
      </c>
    </row>
    <row r="295" spans="1:66" x14ac:dyDescent="0.25">
      <c r="A295" s="6">
        <v>85</v>
      </c>
      <c r="B295" s="6">
        <v>2</v>
      </c>
      <c r="C295" s="6">
        <v>10</v>
      </c>
      <c r="D295" s="1">
        <v>1</v>
      </c>
      <c r="E295" s="1">
        <v>3</v>
      </c>
      <c r="F295" s="1">
        <v>2</v>
      </c>
      <c r="G295">
        <v>0.91800000000000004</v>
      </c>
      <c r="H295">
        <v>0.80100000000000005</v>
      </c>
      <c r="I295">
        <v>0.73799999999999999</v>
      </c>
      <c r="J295">
        <v>0.72899999999999998</v>
      </c>
      <c r="K295">
        <v>0.64800000000000002</v>
      </c>
      <c r="Q295">
        <f t="shared" si="30"/>
        <v>0.76680000000000004</v>
      </c>
      <c r="R295">
        <f t="shared" si="31"/>
        <v>0.10050223878103394</v>
      </c>
      <c r="T295">
        <v>0.13500000000000001</v>
      </c>
      <c r="U295">
        <v>0.19800000000000001</v>
      </c>
      <c r="V295">
        <v>0.22500000000000001</v>
      </c>
      <c r="W295">
        <v>0.27900000000000003</v>
      </c>
      <c r="X295">
        <v>0.35099999999999998</v>
      </c>
      <c r="AD295">
        <f t="shared" si="32"/>
        <v>0.23760000000000003</v>
      </c>
      <c r="AE295">
        <f t="shared" si="33"/>
        <v>8.189505479575665E-2</v>
      </c>
      <c r="AG295">
        <v>1</v>
      </c>
      <c r="AH295">
        <f>AVERAGE(G289:K292)</f>
        <v>0.68264999999999998</v>
      </c>
      <c r="AI295">
        <f>STDEV(G289:K292)</f>
        <v>0.14989725428474407</v>
      </c>
      <c r="AJ295">
        <f>AVERAGE(T289:X292)</f>
        <v>0.26325000000000004</v>
      </c>
      <c r="AK295">
        <f>STDEV(T289:X292)</f>
        <v>0.1337747025884623</v>
      </c>
      <c r="AM295">
        <f>SUM(AH295,AJ295)</f>
        <v>0.94589999999999996</v>
      </c>
      <c r="AO295">
        <f>SUM(AH295,AJ295)/2*SQRT((AI295/AH295)^2+(AK295/AJ295)^2)</f>
        <v>0.26181475442915075</v>
      </c>
      <c r="AP295">
        <v>0.37233333333333335</v>
      </c>
      <c r="AR295">
        <v>6.5064070986477181E-3</v>
      </c>
      <c r="BI295" s="1">
        <v>2</v>
      </c>
      <c r="BJ295">
        <v>1.0529999999999999</v>
      </c>
      <c r="BK295">
        <v>0.999</v>
      </c>
      <c r="BL295">
        <v>0.96299999999999997</v>
      </c>
      <c r="BM295">
        <v>1.008</v>
      </c>
      <c r="BN295">
        <v>0.999</v>
      </c>
    </row>
    <row r="296" spans="1:66" x14ac:dyDescent="0.25">
      <c r="A296" s="6">
        <v>85</v>
      </c>
      <c r="B296" s="6">
        <v>2</v>
      </c>
      <c r="C296" s="6">
        <v>10</v>
      </c>
      <c r="D296" s="1">
        <v>1</v>
      </c>
      <c r="E296" s="1">
        <v>4</v>
      </c>
      <c r="F296" s="1">
        <v>2</v>
      </c>
      <c r="G296">
        <v>0.81</v>
      </c>
      <c r="H296">
        <v>0.66600000000000004</v>
      </c>
      <c r="I296">
        <v>0.63</v>
      </c>
      <c r="J296">
        <v>0.59399999999999997</v>
      </c>
      <c r="K296">
        <v>0.54900000000000004</v>
      </c>
      <c r="Q296">
        <f t="shared" si="30"/>
        <v>0.64979999999999993</v>
      </c>
      <c r="R296">
        <f t="shared" si="31"/>
        <v>9.9489697959135842E-2</v>
      </c>
      <c r="T296">
        <v>0.216</v>
      </c>
      <c r="U296">
        <v>0.216</v>
      </c>
      <c r="V296">
        <v>0.315</v>
      </c>
      <c r="W296">
        <v>0.35099999999999998</v>
      </c>
      <c r="X296">
        <v>0.378</v>
      </c>
      <c r="AD296">
        <f t="shared" si="32"/>
        <v>0.29520000000000002</v>
      </c>
      <c r="AE296">
        <f t="shared" si="33"/>
        <v>7.5674962834480469E-2</v>
      </c>
      <c r="AG296">
        <v>2</v>
      </c>
      <c r="AH296">
        <f>AVERAGE(G293:K296)</f>
        <v>0.72944999999999993</v>
      </c>
      <c r="AI296">
        <f>STDEV(G293:K296)</f>
        <v>9.7041757154222433E-2</v>
      </c>
      <c r="AJ296">
        <f>AVERAGE(T293:X296)</f>
        <v>0.24930000000000002</v>
      </c>
      <c r="AK296">
        <f>STDEV(T293:X296)</f>
        <v>7.4336432946152914E-2</v>
      </c>
      <c r="AM296">
        <f>SUM(AH296,AJ296)</f>
        <v>0.97875000000000001</v>
      </c>
      <c r="AO296">
        <f t="shared" ref="AO296:AO305" si="34">SUM(AH296,AJ296)/2*SQRT((AI296/AH296)^2+(AK296/AJ296)^2)</f>
        <v>0.15978657786928244</v>
      </c>
      <c r="AP296">
        <v>0.48333333333333334</v>
      </c>
      <c r="AR296">
        <v>1.0263202878893776E-2</v>
      </c>
      <c r="BI296" s="1">
        <v>2</v>
      </c>
      <c r="BJ296">
        <v>1.026</v>
      </c>
      <c r="BK296">
        <v>0.88200000000000001</v>
      </c>
      <c r="BL296">
        <v>0.94499999999999995</v>
      </c>
      <c r="BM296">
        <v>0.94499999999999995</v>
      </c>
      <c r="BN296">
        <v>0.92700000000000005</v>
      </c>
    </row>
    <row r="297" spans="1:66" x14ac:dyDescent="0.25">
      <c r="A297" s="6">
        <v>85</v>
      </c>
      <c r="B297" s="6">
        <v>2</v>
      </c>
      <c r="C297" s="6">
        <v>10</v>
      </c>
      <c r="D297" s="6">
        <v>1</v>
      </c>
      <c r="E297" s="6">
        <v>1</v>
      </c>
      <c r="F297" s="6">
        <v>3</v>
      </c>
      <c r="G297">
        <v>0.79200000000000004</v>
      </c>
      <c r="H297">
        <v>0.69299999999999995</v>
      </c>
      <c r="I297">
        <v>0.70199999999999996</v>
      </c>
      <c r="J297">
        <v>0.54900000000000004</v>
      </c>
      <c r="K297">
        <v>0.61199999999999999</v>
      </c>
      <c r="Q297">
        <f t="shared" si="30"/>
        <v>0.66959999999999997</v>
      </c>
      <c r="R297">
        <f t="shared" si="31"/>
        <v>9.2791702215230212E-2</v>
      </c>
      <c r="T297">
        <v>0.23400000000000001</v>
      </c>
      <c r="U297">
        <v>0.22500000000000001</v>
      </c>
      <c r="V297">
        <v>0.34200000000000003</v>
      </c>
      <c r="W297">
        <v>0.36899999999999999</v>
      </c>
      <c r="X297">
        <v>0.378</v>
      </c>
      <c r="AD297">
        <f t="shared" si="32"/>
        <v>0.30959999999999999</v>
      </c>
      <c r="AE297">
        <f t="shared" si="33"/>
        <v>7.4379432641019719E-2</v>
      </c>
      <c r="AG297">
        <v>3</v>
      </c>
      <c r="AH297">
        <f>AVERAGE(G297:K300)</f>
        <v>0.6696000000000002</v>
      </c>
      <c r="AI297">
        <f>STDEV(G297:K300)</f>
        <v>0.10023677232590587</v>
      </c>
      <c r="AJ297">
        <f>AVERAGE(T297:X300)</f>
        <v>0.28889999999999999</v>
      </c>
      <c r="AK297">
        <f>STDEV(T296:X299)</f>
        <v>8.9880315156498886E-2</v>
      </c>
      <c r="AM297">
        <f>SUM(AH297,AJ297)</f>
        <v>0.95850000000000013</v>
      </c>
      <c r="AO297">
        <f t="shared" si="34"/>
        <v>0.16546264496907448</v>
      </c>
      <c r="AP297" s="15" t="s">
        <v>28</v>
      </c>
      <c r="AQ297" s="15"/>
      <c r="AR297" s="15"/>
      <c r="BI297" s="6">
        <v>3</v>
      </c>
      <c r="BJ297">
        <v>1.026</v>
      </c>
      <c r="BK297">
        <v>0.91800000000000004</v>
      </c>
      <c r="BL297">
        <v>1.044</v>
      </c>
      <c r="BM297">
        <v>0.91800000000000004</v>
      </c>
      <c r="BN297">
        <v>0.99</v>
      </c>
    </row>
    <row r="298" spans="1:66" x14ac:dyDescent="0.25">
      <c r="A298" s="6">
        <v>85</v>
      </c>
      <c r="B298" s="6">
        <v>2</v>
      </c>
      <c r="C298" s="6">
        <v>10</v>
      </c>
      <c r="D298" s="6">
        <v>1</v>
      </c>
      <c r="E298" s="6">
        <v>2</v>
      </c>
      <c r="F298" s="6">
        <v>3</v>
      </c>
      <c r="G298">
        <v>0.873</v>
      </c>
      <c r="H298">
        <v>0.77400000000000002</v>
      </c>
      <c r="I298">
        <v>0.75600000000000001</v>
      </c>
      <c r="J298">
        <v>0.68400000000000005</v>
      </c>
      <c r="K298">
        <v>0.57599999999999996</v>
      </c>
      <c r="Q298">
        <f t="shared" si="30"/>
        <v>0.73260000000000003</v>
      </c>
      <c r="R298">
        <f t="shared" si="31"/>
        <v>0.11052058631766287</v>
      </c>
      <c r="T298">
        <v>0.09</v>
      </c>
      <c r="U298">
        <v>0.18</v>
      </c>
      <c r="V298">
        <v>0.216</v>
      </c>
      <c r="W298">
        <v>0.30599999999999999</v>
      </c>
      <c r="X298">
        <v>0.42299999999999999</v>
      </c>
      <c r="AD298">
        <f t="shared" si="32"/>
        <v>0.24300000000000002</v>
      </c>
      <c r="AE298">
        <f t="shared" si="33"/>
        <v>0.12696062381699288</v>
      </c>
      <c r="AG298">
        <v>4</v>
      </c>
      <c r="AH298">
        <f>AVERAGE(G301:K304)</f>
        <v>0.66735</v>
      </c>
      <c r="AI298">
        <f>STDEV(G301:K304)</f>
        <v>6.9424153994807697E-2</v>
      </c>
      <c r="AJ298">
        <f>AVERAGE(T301:X304)</f>
        <v>0.33255000000000001</v>
      </c>
      <c r="AK298">
        <f>STDEV(T300:X303)</f>
        <v>7.1756826192796261E-2</v>
      </c>
      <c r="AM298">
        <f t="shared" ref="AM298:AM305" si="35">SUM(AH298,AJ298)</f>
        <v>0.99990000000000001</v>
      </c>
      <c r="AO298">
        <f t="shared" si="34"/>
        <v>0.11976084039160297</v>
      </c>
      <c r="BI298" s="6">
        <v>3</v>
      </c>
      <c r="BJ298">
        <v>0.96299999999999997</v>
      </c>
      <c r="BK298">
        <v>0.95399999999999996</v>
      </c>
      <c r="BL298">
        <v>0.97199999999999998</v>
      </c>
      <c r="BM298">
        <v>0.99</v>
      </c>
      <c r="BN298">
        <v>0.999</v>
      </c>
    </row>
    <row r="299" spans="1:66" x14ac:dyDescent="0.25">
      <c r="A299" s="6">
        <v>85</v>
      </c>
      <c r="B299" s="6">
        <v>2</v>
      </c>
      <c r="C299" s="6">
        <v>10</v>
      </c>
      <c r="D299" s="6">
        <v>1</v>
      </c>
      <c r="E299" s="6">
        <v>3</v>
      </c>
      <c r="F299" s="6">
        <v>3</v>
      </c>
      <c r="G299">
        <v>0.82799999999999996</v>
      </c>
      <c r="H299">
        <v>0.71099999999999997</v>
      </c>
      <c r="I299">
        <v>0.66600000000000004</v>
      </c>
      <c r="J299">
        <v>0.57599999999999996</v>
      </c>
      <c r="K299">
        <v>0.57599999999999996</v>
      </c>
      <c r="Q299">
        <f t="shared" si="30"/>
        <v>0.6714</v>
      </c>
      <c r="R299">
        <f t="shared" si="31"/>
        <v>0.1052653789239363</v>
      </c>
      <c r="T299">
        <v>0.17100000000000001</v>
      </c>
      <c r="U299">
        <v>0.17100000000000001</v>
      </c>
      <c r="V299">
        <v>0.24299999999999999</v>
      </c>
      <c r="W299">
        <v>0.32400000000000001</v>
      </c>
      <c r="X299">
        <v>0.35099999999999998</v>
      </c>
      <c r="AD299">
        <f t="shared" si="32"/>
        <v>0.252</v>
      </c>
      <c r="AE299">
        <f t="shared" si="33"/>
        <v>8.3946411477799326E-2</v>
      </c>
      <c r="AG299">
        <v>5</v>
      </c>
      <c r="AH299">
        <f>AVERAGE(G305:K308)</f>
        <v>0.67274999999999996</v>
      </c>
      <c r="AI299">
        <f>STDEV(G305:K308)</f>
        <v>0.10331447903826264</v>
      </c>
      <c r="AJ299">
        <f>AVERAGE(T305:X308)</f>
        <v>0.27809999999999996</v>
      </c>
      <c r="AK299">
        <f>STDEV(T305:X308)</f>
        <v>7.752547968248899E-2</v>
      </c>
      <c r="AM299">
        <f t="shared" si="35"/>
        <v>0.95084999999999997</v>
      </c>
      <c r="AO299">
        <f t="shared" si="34"/>
        <v>0.15131341576323487</v>
      </c>
      <c r="BI299" s="6">
        <v>3</v>
      </c>
      <c r="BJ299">
        <v>0.999</v>
      </c>
      <c r="BK299">
        <v>0.88200000000000001</v>
      </c>
      <c r="BL299">
        <v>0.90900000000000003</v>
      </c>
      <c r="BM299">
        <v>0.9</v>
      </c>
      <c r="BN299">
        <v>0.92700000000000005</v>
      </c>
    </row>
    <row r="300" spans="1:66" x14ac:dyDescent="0.25">
      <c r="A300" s="6">
        <v>85</v>
      </c>
      <c r="B300" s="6">
        <v>2</v>
      </c>
      <c r="C300" s="6">
        <v>10</v>
      </c>
      <c r="D300" s="6">
        <v>1</v>
      </c>
      <c r="E300" s="6">
        <v>4</v>
      </c>
      <c r="F300" s="6">
        <v>3</v>
      </c>
      <c r="G300">
        <v>0.70199999999999996</v>
      </c>
      <c r="H300">
        <v>0.621</v>
      </c>
      <c r="I300">
        <v>0.58499999999999996</v>
      </c>
      <c r="J300">
        <v>0.495</v>
      </c>
      <c r="K300">
        <v>0.621</v>
      </c>
      <c r="Q300">
        <f t="shared" si="30"/>
        <v>0.6048</v>
      </c>
      <c r="R300">
        <f t="shared" si="31"/>
        <v>7.4867883635106991E-2</v>
      </c>
      <c r="T300">
        <v>0.216</v>
      </c>
      <c r="U300">
        <v>0.35099999999999998</v>
      </c>
      <c r="V300">
        <v>0.41399999999999998</v>
      </c>
      <c r="W300">
        <v>0.35099999999999998</v>
      </c>
      <c r="X300">
        <v>0.42299999999999999</v>
      </c>
      <c r="AD300">
        <f t="shared" si="32"/>
        <v>0.35099999999999998</v>
      </c>
      <c r="AE300">
        <f t="shared" si="33"/>
        <v>8.2731493398826086E-2</v>
      </c>
      <c r="AG300">
        <v>6</v>
      </c>
      <c r="AH300">
        <f>AVERAGE(G309:K312)</f>
        <v>0.67769999999999997</v>
      </c>
      <c r="AI300">
        <f>STDEV(G309:K312)</f>
        <v>9.5787099450044474E-2</v>
      </c>
      <c r="AJ300">
        <f>AVERAGE(T309:X312)</f>
        <v>0.31364999999999998</v>
      </c>
      <c r="AK300">
        <f>STDEV(T309:X312)</f>
        <v>8.7271672018141913E-2</v>
      </c>
      <c r="AM300">
        <f t="shared" si="35"/>
        <v>0.99134999999999995</v>
      </c>
      <c r="AO300">
        <f t="shared" si="34"/>
        <v>0.15469341888115187</v>
      </c>
      <c r="BI300" s="6">
        <v>3</v>
      </c>
      <c r="BJ300">
        <v>0.91800000000000004</v>
      </c>
      <c r="BK300">
        <v>0.97199999999999998</v>
      </c>
      <c r="BL300">
        <v>0.999</v>
      </c>
      <c r="BM300">
        <v>0.84599999999999997</v>
      </c>
      <c r="BN300">
        <v>1.044</v>
      </c>
    </row>
    <row r="301" spans="1:66" x14ac:dyDescent="0.25">
      <c r="A301" s="6">
        <v>85</v>
      </c>
      <c r="B301" s="6">
        <v>2</v>
      </c>
      <c r="C301" s="6">
        <v>10</v>
      </c>
      <c r="D301" s="1">
        <v>1</v>
      </c>
      <c r="E301" s="1">
        <v>1</v>
      </c>
      <c r="F301" s="1">
        <v>4</v>
      </c>
      <c r="G301">
        <v>0.69299999999999995</v>
      </c>
      <c r="H301">
        <v>0.68400000000000005</v>
      </c>
      <c r="I301">
        <v>0.63900000000000001</v>
      </c>
      <c r="J301">
        <v>0.54900000000000004</v>
      </c>
      <c r="K301">
        <v>0.56699999999999995</v>
      </c>
      <c r="Q301">
        <f t="shared" si="30"/>
        <v>0.62639999999999996</v>
      </c>
      <c r="R301">
        <f t="shared" si="31"/>
        <v>6.6013634955212092E-2</v>
      </c>
      <c r="T301">
        <v>0.30599999999999999</v>
      </c>
      <c r="U301">
        <v>0.28799999999999998</v>
      </c>
      <c r="V301">
        <v>0.39600000000000002</v>
      </c>
      <c r="W301">
        <v>0.36899999999999999</v>
      </c>
      <c r="X301">
        <v>0.48599999999999999</v>
      </c>
      <c r="AD301">
        <f t="shared" si="32"/>
        <v>0.36899999999999999</v>
      </c>
      <c r="AE301">
        <f t="shared" si="33"/>
        <v>7.8974679486529045E-2</v>
      </c>
      <c r="AG301">
        <v>7</v>
      </c>
      <c r="AH301" t="e">
        <f>AVERAGE(G313:K316)</f>
        <v>#DIV/0!</v>
      </c>
      <c r="AI301" t="e">
        <f>STDEV(G313:K316)</f>
        <v>#DIV/0!</v>
      </c>
      <c r="AJ301" t="e">
        <f>AVERAGE(T313:X316)</f>
        <v>#DIV/0!</v>
      </c>
      <c r="AK301" t="e">
        <f>STDEV(T313:X316)</f>
        <v>#DIV/0!</v>
      </c>
      <c r="AM301" t="e">
        <f t="shared" si="35"/>
        <v>#DIV/0!</v>
      </c>
      <c r="AO301" t="e">
        <f t="shared" si="34"/>
        <v>#DIV/0!</v>
      </c>
      <c r="BI301" s="1">
        <v>4</v>
      </c>
      <c r="BJ301">
        <v>0.999</v>
      </c>
      <c r="BK301">
        <v>0.97199999999999998</v>
      </c>
      <c r="BL301">
        <v>1.0349999999999999</v>
      </c>
      <c r="BM301">
        <v>0.91800000000000004</v>
      </c>
      <c r="BN301">
        <v>1.0529999999999999</v>
      </c>
    </row>
    <row r="302" spans="1:66" x14ac:dyDescent="0.25">
      <c r="A302" s="6">
        <v>85</v>
      </c>
      <c r="B302" s="6">
        <v>2</v>
      </c>
      <c r="C302" s="6">
        <v>10</v>
      </c>
      <c r="D302" s="1">
        <v>1</v>
      </c>
      <c r="E302" s="1">
        <v>2</v>
      </c>
      <c r="F302" s="1">
        <v>4</v>
      </c>
      <c r="G302">
        <v>0.83699999999999997</v>
      </c>
      <c r="H302">
        <v>0.72899999999999998</v>
      </c>
      <c r="I302">
        <v>0.70199999999999996</v>
      </c>
      <c r="J302">
        <v>0.63</v>
      </c>
      <c r="K302">
        <v>0.63</v>
      </c>
      <c r="Q302">
        <f t="shared" si="30"/>
        <v>0.70559999999999989</v>
      </c>
      <c r="R302">
        <f t="shared" si="31"/>
        <v>8.5523680931073751E-2</v>
      </c>
      <c r="T302">
        <v>0.252</v>
      </c>
      <c r="U302">
        <v>0.23400000000000001</v>
      </c>
      <c r="V302">
        <v>0.33300000000000002</v>
      </c>
      <c r="W302">
        <v>0.30599999999999999</v>
      </c>
      <c r="X302">
        <v>0.39600000000000002</v>
      </c>
      <c r="AD302">
        <f t="shared" si="32"/>
        <v>0.30419999999999997</v>
      </c>
      <c r="AE302">
        <f t="shared" si="33"/>
        <v>6.5024610725478507E-2</v>
      </c>
      <c r="AG302">
        <v>8</v>
      </c>
      <c r="AH302" t="e">
        <f>AVERAGE(G317:K320)</f>
        <v>#DIV/0!</v>
      </c>
      <c r="AI302" t="e">
        <f>STDEV(G317:K320)</f>
        <v>#DIV/0!</v>
      </c>
      <c r="AJ302" t="e">
        <f>AVERAGE(T317:X320)</f>
        <v>#DIV/0!</v>
      </c>
      <c r="AK302" t="e">
        <f>STDEV(T317:X320)</f>
        <v>#DIV/0!</v>
      </c>
      <c r="AM302" t="e">
        <f t="shared" si="35"/>
        <v>#DIV/0!</v>
      </c>
      <c r="AO302" t="e">
        <f t="shared" si="34"/>
        <v>#DIV/0!</v>
      </c>
      <c r="BI302" s="1">
        <v>4</v>
      </c>
      <c r="BJ302">
        <v>1.089</v>
      </c>
      <c r="BK302">
        <v>0.96299999999999997</v>
      </c>
      <c r="BL302">
        <v>1.0349999999999999</v>
      </c>
      <c r="BM302">
        <v>0.93600000000000005</v>
      </c>
      <c r="BN302">
        <v>1.026</v>
      </c>
    </row>
    <row r="303" spans="1:66" x14ac:dyDescent="0.25">
      <c r="A303" s="6">
        <v>85</v>
      </c>
      <c r="B303" s="6">
        <v>2</v>
      </c>
      <c r="C303" s="6">
        <v>10</v>
      </c>
      <c r="D303" s="1">
        <v>1</v>
      </c>
      <c r="E303" s="1">
        <v>3</v>
      </c>
      <c r="F303" s="1">
        <v>4</v>
      </c>
      <c r="G303">
        <v>0.73799999999999999</v>
      </c>
      <c r="H303">
        <v>0.69299999999999995</v>
      </c>
      <c r="I303">
        <v>0.69299999999999995</v>
      </c>
      <c r="J303">
        <v>0.60299999999999998</v>
      </c>
      <c r="K303">
        <v>0.63</v>
      </c>
      <c r="Q303">
        <f t="shared" si="30"/>
        <v>0.6714</v>
      </c>
      <c r="R303">
        <f t="shared" si="31"/>
        <v>5.4224533193011439E-2</v>
      </c>
      <c r="T303">
        <v>0.27</v>
      </c>
      <c r="U303">
        <v>0.27900000000000003</v>
      </c>
      <c r="V303">
        <v>0.35099999999999998</v>
      </c>
      <c r="W303">
        <v>0.39600000000000002</v>
      </c>
      <c r="X303">
        <v>0.26100000000000001</v>
      </c>
      <c r="AD303">
        <f t="shared" si="32"/>
        <v>0.31140000000000001</v>
      </c>
      <c r="AE303">
        <f t="shared" si="33"/>
        <v>5.9222461954903723E-2</v>
      </c>
      <c r="AG303">
        <v>9</v>
      </c>
      <c r="AH303" t="e">
        <f>AVERAGE(G321:K324)</f>
        <v>#DIV/0!</v>
      </c>
      <c r="AI303" t="e">
        <f>STDEV(G321:K324)</f>
        <v>#DIV/0!</v>
      </c>
      <c r="AJ303" t="e">
        <f>AVERAGE(T321:X324)</f>
        <v>#DIV/0!</v>
      </c>
      <c r="AK303" t="e">
        <f>STDEV(T321:X324)</f>
        <v>#DIV/0!</v>
      </c>
      <c r="AM303" t="e">
        <f t="shared" si="35"/>
        <v>#DIV/0!</v>
      </c>
      <c r="AO303" t="e">
        <f t="shared" si="34"/>
        <v>#DIV/0!</v>
      </c>
      <c r="BI303" s="1">
        <v>4</v>
      </c>
      <c r="BJ303">
        <v>1.008</v>
      </c>
      <c r="BK303">
        <v>0.97199999999999998</v>
      </c>
      <c r="BL303">
        <v>1.044</v>
      </c>
      <c r="BM303">
        <v>0.999</v>
      </c>
      <c r="BN303">
        <v>0.89100000000000001</v>
      </c>
    </row>
    <row r="304" spans="1:66" x14ac:dyDescent="0.25">
      <c r="A304" s="6">
        <v>85</v>
      </c>
      <c r="B304" s="6">
        <v>2</v>
      </c>
      <c r="C304" s="6">
        <v>10</v>
      </c>
      <c r="D304" s="1">
        <v>1</v>
      </c>
      <c r="E304" s="1">
        <v>4</v>
      </c>
      <c r="F304" s="1">
        <v>4</v>
      </c>
      <c r="G304">
        <v>0.747</v>
      </c>
      <c r="H304">
        <v>0.64800000000000002</v>
      </c>
      <c r="I304">
        <v>0.64800000000000002</v>
      </c>
      <c r="J304">
        <v>0.57599999999999996</v>
      </c>
      <c r="K304">
        <v>0.71099999999999997</v>
      </c>
      <c r="Q304">
        <f t="shared" si="30"/>
        <v>0.66600000000000004</v>
      </c>
      <c r="R304">
        <f t="shared" si="31"/>
        <v>6.5829324772475079E-2</v>
      </c>
      <c r="T304">
        <v>0.27900000000000003</v>
      </c>
      <c r="U304">
        <v>0.315</v>
      </c>
      <c r="V304">
        <v>0.35099999999999998</v>
      </c>
      <c r="W304">
        <v>0.36899999999999999</v>
      </c>
      <c r="X304">
        <v>0.41399999999999998</v>
      </c>
      <c r="AD304">
        <f t="shared" si="32"/>
        <v>0.34560000000000002</v>
      </c>
      <c r="AE304">
        <f t="shared" si="33"/>
        <v>5.1544155827795014E-2</v>
      </c>
      <c r="AG304">
        <v>10</v>
      </c>
      <c r="AH304" t="e">
        <f>AVERAGE(G325:K328)</f>
        <v>#DIV/0!</v>
      </c>
      <c r="AI304" t="e">
        <f>STDEV(G325:K328)</f>
        <v>#DIV/0!</v>
      </c>
      <c r="AJ304" t="e">
        <f>AVERAGE(T325:X328)</f>
        <v>#DIV/0!</v>
      </c>
      <c r="AK304" t="e">
        <f>STDEV(T325:X328)</f>
        <v>#DIV/0!</v>
      </c>
      <c r="AM304" t="e">
        <f t="shared" si="35"/>
        <v>#DIV/0!</v>
      </c>
      <c r="AO304" t="e">
        <f t="shared" si="34"/>
        <v>#DIV/0!</v>
      </c>
      <c r="BI304" s="1">
        <v>4</v>
      </c>
      <c r="BJ304">
        <v>1.026</v>
      </c>
      <c r="BK304">
        <v>0.96299999999999997</v>
      </c>
      <c r="BL304">
        <v>0.999</v>
      </c>
      <c r="BM304">
        <v>0.94499999999999995</v>
      </c>
      <c r="BN304">
        <v>1.125</v>
      </c>
    </row>
    <row r="305" spans="1:66" x14ac:dyDescent="0.25">
      <c r="A305" s="6">
        <v>85</v>
      </c>
      <c r="B305" s="6">
        <v>2</v>
      </c>
      <c r="C305" s="6">
        <v>10</v>
      </c>
      <c r="D305" s="6">
        <v>1</v>
      </c>
      <c r="E305" s="6">
        <v>1</v>
      </c>
      <c r="F305" s="6">
        <v>5</v>
      </c>
      <c r="G305">
        <v>0.92700000000000005</v>
      </c>
      <c r="H305">
        <v>0.76500000000000001</v>
      </c>
      <c r="I305">
        <v>0.65700000000000003</v>
      </c>
      <c r="J305">
        <v>0.66600000000000004</v>
      </c>
      <c r="K305">
        <v>0.54</v>
      </c>
      <c r="Q305">
        <f t="shared" si="30"/>
        <v>0.71100000000000008</v>
      </c>
      <c r="R305">
        <f t="shared" si="31"/>
        <v>0.14470141671732165</v>
      </c>
      <c r="T305">
        <v>0.14399999999999999</v>
      </c>
      <c r="U305">
        <v>0.20699999999999999</v>
      </c>
      <c r="V305">
        <v>0.29699999999999999</v>
      </c>
      <c r="W305">
        <v>0.315</v>
      </c>
      <c r="X305">
        <v>0.36899999999999999</v>
      </c>
      <c r="AD305">
        <f t="shared" si="32"/>
        <v>0.26639999999999997</v>
      </c>
      <c r="AE305">
        <f t="shared" si="33"/>
        <v>8.9909954954943763E-2</v>
      </c>
      <c r="AG305" t="s">
        <v>22</v>
      </c>
      <c r="AH305">
        <f>AVERAGE(G289:K328)</f>
        <v>0.68324999999999969</v>
      </c>
      <c r="AI305">
        <f>STDEV(G289:K328)</f>
        <v>0.10531052522274124</v>
      </c>
      <c r="AJ305">
        <f>AVERAGE(T289:X328)</f>
        <v>0.28762499999999996</v>
      </c>
      <c r="AK305">
        <f>STDEV(T289:X327)</f>
        <v>9.4474936652332378E-2</v>
      </c>
      <c r="AM305">
        <f t="shared" si="35"/>
        <v>0.97087499999999971</v>
      </c>
      <c r="AO305">
        <f t="shared" si="34"/>
        <v>0.17613174513136493</v>
      </c>
      <c r="BI305" s="6">
        <v>5</v>
      </c>
      <c r="BJ305">
        <v>1.071</v>
      </c>
      <c r="BK305">
        <v>0.97199999999999998</v>
      </c>
      <c r="BL305">
        <v>0.95399999999999996</v>
      </c>
      <c r="BM305">
        <v>0.98099999999999998</v>
      </c>
      <c r="BN305">
        <v>0.90900000000000003</v>
      </c>
    </row>
    <row r="306" spans="1:66" x14ac:dyDescent="0.25">
      <c r="A306" s="6">
        <v>85</v>
      </c>
      <c r="B306" s="6">
        <v>2</v>
      </c>
      <c r="C306" s="6">
        <v>10</v>
      </c>
      <c r="D306" s="6">
        <v>1</v>
      </c>
      <c r="E306" s="6">
        <v>2</v>
      </c>
      <c r="F306" s="6">
        <v>5</v>
      </c>
      <c r="G306">
        <v>0.70199999999999996</v>
      </c>
      <c r="H306">
        <v>0.71099999999999997</v>
      </c>
      <c r="I306">
        <v>0.65700000000000003</v>
      </c>
      <c r="J306">
        <v>0.64800000000000002</v>
      </c>
      <c r="K306">
        <v>0.55800000000000005</v>
      </c>
      <c r="Q306">
        <f t="shared" si="30"/>
        <v>0.6552</v>
      </c>
      <c r="R306">
        <f t="shared" si="31"/>
        <v>6.0841597612160014E-2</v>
      </c>
      <c r="T306">
        <v>0.189</v>
      </c>
      <c r="U306">
        <v>0.24299999999999999</v>
      </c>
      <c r="V306">
        <v>0.24299999999999999</v>
      </c>
      <c r="W306">
        <v>0.315</v>
      </c>
      <c r="X306">
        <v>0.33300000000000002</v>
      </c>
      <c r="AD306">
        <f t="shared" si="32"/>
        <v>0.2646</v>
      </c>
      <c r="AE306">
        <f t="shared" si="33"/>
        <v>5.8879538041666103E-2</v>
      </c>
      <c r="AM306" s="11" t="s">
        <v>51</v>
      </c>
      <c r="AN306" s="11"/>
      <c r="AO306" s="11"/>
      <c r="BI306" s="6">
        <v>5</v>
      </c>
      <c r="BJ306">
        <v>0.89100000000000001</v>
      </c>
      <c r="BK306">
        <v>0.95399999999999996</v>
      </c>
      <c r="BL306">
        <v>0.9</v>
      </c>
      <c r="BM306">
        <v>0.96299999999999997</v>
      </c>
      <c r="BN306">
        <v>0.89100000000000001</v>
      </c>
    </row>
    <row r="307" spans="1:66" x14ac:dyDescent="0.25">
      <c r="A307" s="6">
        <v>85</v>
      </c>
      <c r="B307" s="6">
        <v>2</v>
      </c>
      <c r="C307" s="6">
        <v>10</v>
      </c>
      <c r="D307" s="6">
        <v>1</v>
      </c>
      <c r="E307" s="6">
        <v>3</v>
      </c>
      <c r="F307" s="6">
        <v>5</v>
      </c>
      <c r="G307">
        <v>0.80100000000000005</v>
      </c>
      <c r="H307">
        <v>0.68400000000000005</v>
      </c>
      <c r="I307">
        <v>0.69299999999999995</v>
      </c>
      <c r="J307">
        <v>0.54</v>
      </c>
      <c r="K307">
        <v>0.58499999999999996</v>
      </c>
      <c r="Q307">
        <f t="shared" si="30"/>
        <v>0.66059999999999997</v>
      </c>
      <c r="R307">
        <f t="shared" si="31"/>
        <v>0.10194263092543777</v>
      </c>
      <c r="T307">
        <v>0.153</v>
      </c>
      <c r="U307">
        <v>0.17100000000000001</v>
      </c>
      <c r="V307">
        <v>0.28799999999999998</v>
      </c>
      <c r="W307">
        <v>0.30599999999999999</v>
      </c>
      <c r="X307">
        <v>0.38700000000000001</v>
      </c>
      <c r="AD307">
        <f t="shared" si="32"/>
        <v>0.26100000000000001</v>
      </c>
      <c r="AE307">
        <f t="shared" si="33"/>
        <v>9.7971934756847637E-2</v>
      </c>
      <c r="BI307" s="6">
        <v>5</v>
      </c>
      <c r="BJ307">
        <v>0.95399999999999996</v>
      </c>
      <c r="BK307">
        <v>0.85499999999999998</v>
      </c>
      <c r="BL307">
        <v>0.98099999999999998</v>
      </c>
      <c r="BM307">
        <v>0.84599999999999997</v>
      </c>
      <c r="BN307">
        <v>0.97199999999999998</v>
      </c>
    </row>
    <row r="308" spans="1:66" x14ac:dyDescent="0.25">
      <c r="A308" s="6">
        <v>85</v>
      </c>
      <c r="B308" s="6">
        <v>2</v>
      </c>
      <c r="C308" s="6">
        <v>10</v>
      </c>
      <c r="D308" s="6">
        <v>1</v>
      </c>
      <c r="E308" s="6">
        <v>4</v>
      </c>
      <c r="F308" s="6">
        <v>5</v>
      </c>
      <c r="G308">
        <v>0.81899999999999995</v>
      </c>
      <c r="H308">
        <v>0.73799999999999999</v>
      </c>
      <c r="I308">
        <v>0.63900000000000001</v>
      </c>
      <c r="J308">
        <v>0.59399999999999997</v>
      </c>
      <c r="K308">
        <v>0.53100000000000003</v>
      </c>
      <c r="Q308">
        <f t="shared" si="30"/>
        <v>0.6641999999999999</v>
      </c>
      <c r="R308">
        <f t="shared" si="31"/>
        <v>0.11479851915421252</v>
      </c>
      <c r="T308">
        <v>0.20699999999999999</v>
      </c>
      <c r="U308">
        <v>0.32400000000000001</v>
      </c>
      <c r="V308">
        <v>0.35099999999999998</v>
      </c>
      <c r="W308">
        <v>0.34200000000000003</v>
      </c>
      <c r="X308">
        <v>0.378</v>
      </c>
      <c r="AD308">
        <f t="shared" si="32"/>
        <v>0.32039999999999996</v>
      </c>
      <c r="AE308">
        <f t="shared" si="33"/>
        <v>6.631968033698632E-2</v>
      </c>
      <c r="BI308" s="6">
        <v>5</v>
      </c>
      <c r="BJ308">
        <v>1.026</v>
      </c>
      <c r="BK308">
        <v>1.0620000000000001</v>
      </c>
      <c r="BL308">
        <v>0.99</v>
      </c>
      <c r="BM308">
        <v>0.93600000000000005</v>
      </c>
      <c r="BN308">
        <v>0.90900000000000003</v>
      </c>
    </row>
    <row r="309" spans="1:66" x14ac:dyDescent="0.25">
      <c r="A309" s="6">
        <v>85</v>
      </c>
      <c r="B309" s="6">
        <v>2</v>
      </c>
      <c r="C309" s="6">
        <v>10</v>
      </c>
      <c r="D309" s="1">
        <v>1</v>
      </c>
      <c r="E309" s="1">
        <v>1</v>
      </c>
      <c r="F309" s="1">
        <v>6</v>
      </c>
      <c r="G309">
        <v>0.85499999999999998</v>
      </c>
      <c r="H309">
        <v>0.81899999999999995</v>
      </c>
      <c r="I309">
        <v>0.70199999999999996</v>
      </c>
      <c r="J309">
        <v>0.621</v>
      </c>
      <c r="K309">
        <v>0.58499999999999996</v>
      </c>
      <c r="Q309">
        <f t="shared" si="30"/>
        <v>0.71639999999999993</v>
      </c>
      <c r="R309">
        <f t="shared" si="31"/>
        <v>0.11864990518327496</v>
      </c>
      <c r="T309">
        <v>8.1000000000000003E-2</v>
      </c>
      <c r="U309">
        <v>0.216</v>
      </c>
      <c r="V309">
        <v>0.29699999999999999</v>
      </c>
      <c r="W309">
        <v>0.36</v>
      </c>
      <c r="X309">
        <v>0.36</v>
      </c>
      <c r="AD309">
        <f t="shared" si="32"/>
        <v>0.26280000000000003</v>
      </c>
      <c r="AE309">
        <f t="shared" si="33"/>
        <v>0.11758698907617281</v>
      </c>
      <c r="BD309" s="42" t="s">
        <v>19</v>
      </c>
      <c r="BE309" s="42" t="s">
        <v>24</v>
      </c>
      <c r="BF309" s="42" t="s">
        <v>21</v>
      </c>
      <c r="BI309" s="1">
        <v>6</v>
      </c>
      <c r="BJ309">
        <v>0.93600000000000005</v>
      </c>
      <c r="BK309">
        <v>1.0349999999999999</v>
      </c>
      <c r="BL309">
        <v>0.999</v>
      </c>
      <c r="BM309">
        <v>0.98099999999999998</v>
      </c>
      <c r="BN309">
        <v>0.94499999999999995</v>
      </c>
    </row>
    <row r="310" spans="1:66" x14ac:dyDescent="0.25">
      <c r="A310" s="6">
        <v>85</v>
      </c>
      <c r="B310" s="6">
        <v>2</v>
      </c>
      <c r="C310" s="6">
        <v>10</v>
      </c>
      <c r="D310" s="1">
        <v>1</v>
      </c>
      <c r="E310" s="1">
        <v>2</v>
      </c>
      <c r="F310" s="1">
        <v>6</v>
      </c>
      <c r="G310">
        <v>0.63</v>
      </c>
      <c r="H310">
        <v>0.76500000000000001</v>
      </c>
      <c r="I310">
        <v>0.72</v>
      </c>
      <c r="J310">
        <v>0.65700000000000003</v>
      </c>
      <c r="K310">
        <v>0.60299999999999998</v>
      </c>
      <c r="Q310">
        <f t="shared" si="30"/>
        <v>0.67500000000000004</v>
      </c>
      <c r="R310">
        <f t="shared" si="31"/>
        <v>6.6441703771050312E-2</v>
      </c>
      <c r="T310">
        <v>0.27</v>
      </c>
      <c r="U310">
        <v>0.27</v>
      </c>
      <c r="V310">
        <v>0.28799999999999998</v>
      </c>
      <c r="W310">
        <v>0.34200000000000003</v>
      </c>
      <c r="X310">
        <v>0.34200000000000003</v>
      </c>
      <c r="AD310">
        <f t="shared" si="32"/>
        <v>0.30240000000000006</v>
      </c>
      <c r="AE310">
        <f t="shared" si="33"/>
        <v>3.6889022757454301E-2</v>
      </c>
      <c r="AH310" s="5" t="s">
        <v>20</v>
      </c>
      <c r="AI310" s="5" t="s">
        <v>21</v>
      </c>
      <c r="AJ310" s="5" t="s">
        <v>23</v>
      </c>
      <c r="AK310" s="5" t="s">
        <v>21</v>
      </c>
      <c r="AL310" s="5"/>
      <c r="AM310" s="5" t="s">
        <v>27</v>
      </c>
      <c r="AN310" s="5"/>
      <c r="AO310" s="5" t="s">
        <v>28</v>
      </c>
      <c r="AP310" s="5"/>
      <c r="BD310" s="42">
        <v>1</v>
      </c>
      <c r="BE310" s="42">
        <f>AVERAGE(BJ289:BN292)</f>
        <v>0.94589999999999996</v>
      </c>
      <c r="BF310" s="42">
        <f>STDEV(BJ289:BN292)</f>
        <v>8.8707028143801867E-2</v>
      </c>
      <c r="BI310" s="1">
        <v>6</v>
      </c>
      <c r="BJ310">
        <v>0.9</v>
      </c>
      <c r="BK310">
        <v>1.0349999999999999</v>
      </c>
      <c r="BL310">
        <v>1.008</v>
      </c>
      <c r="BM310">
        <v>0.999</v>
      </c>
      <c r="BN310">
        <v>0.94499999999999995</v>
      </c>
    </row>
    <row r="311" spans="1:66" x14ac:dyDescent="0.25">
      <c r="A311" s="6">
        <v>85</v>
      </c>
      <c r="B311" s="6">
        <v>2</v>
      </c>
      <c r="C311" s="6">
        <v>10</v>
      </c>
      <c r="D311" s="1">
        <v>1</v>
      </c>
      <c r="E311" s="1">
        <v>3</v>
      </c>
      <c r="F311" s="1">
        <v>6</v>
      </c>
      <c r="G311">
        <v>0.72</v>
      </c>
      <c r="H311">
        <v>0.73799999999999999</v>
      </c>
      <c r="I311">
        <v>0.64800000000000002</v>
      </c>
      <c r="J311">
        <v>0.621</v>
      </c>
      <c r="K311">
        <v>0.54</v>
      </c>
      <c r="Q311">
        <f t="shared" si="30"/>
        <v>0.65339999999999998</v>
      </c>
      <c r="R311">
        <f t="shared" si="31"/>
        <v>7.989242767621986E-2</v>
      </c>
      <c r="T311">
        <v>0.24299999999999999</v>
      </c>
      <c r="U311">
        <v>0.30599999999999999</v>
      </c>
      <c r="V311">
        <v>0.315</v>
      </c>
      <c r="W311">
        <v>0.38700000000000001</v>
      </c>
      <c r="X311">
        <v>0.41399999999999998</v>
      </c>
      <c r="AD311">
        <f t="shared" si="32"/>
        <v>0.33299999999999996</v>
      </c>
      <c r="AE311">
        <f t="shared" si="33"/>
        <v>6.8245878996464227E-2</v>
      </c>
      <c r="AH311" s="5">
        <f>AH305</f>
        <v>0.68324999999999969</v>
      </c>
      <c r="AI311" s="5">
        <f>AI305</f>
        <v>0.10531052522274124</v>
      </c>
      <c r="AJ311" s="5">
        <f>AJ305</f>
        <v>0.28762499999999996</v>
      </c>
      <c r="AK311" s="5">
        <f>AK305</f>
        <v>9.4474936652332378E-2</v>
      </c>
      <c r="AL311" s="5"/>
      <c r="AM311" s="5" t="s">
        <v>29</v>
      </c>
      <c r="AN311" s="5"/>
      <c r="AO311" s="5" t="s">
        <v>30</v>
      </c>
      <c r="AP311" s="5"/>
      <c r="BD311" s="42">
        <v>2</v>
      </c>
      <c r="BE311" s="42">
        <f>AVERAGE(BJ293:BN296)</f>
        <v>0.97875000000000001</v>
      </c>
      <c r="BF311" s="42">
        <f>STDEV(BJ293:BN296)</f>
        <v>4.3981904173612599E-2</v>
      </c>
      <c r="BI311" s="1">
        <v>6</v>
      </c>
      <c r="BJ311">
        <v>0.96299999999999997</v>
      </c>
      <c r="BK311">
        <v>1.044</v>
      </c>
      <c r="BL311">
        <v>0.96299999999999997</v>
      </c>
      <c r="BM311">
        <v>1.008</v>
      </c>
      <c r="BN311">
        <v>0.95399999999999996</v>
      </c>
    </row>
    <row r="312" spans="1:66" x14ac:dyDescent="0.25">
      <c r="A312" s="6">
        <v>85</v>
      </c>
      <c r="B312" s="6">
        <v>2</v>
      </c>
      <c r="C312" s="6">
        <v>10</v>
      </c>
      <c r="D312" s="1">
        <v>1</v>
      </c>
      <c r="E312" s="1">
        <v>4</v>
      </c>
      <c r="F312" s="1">
        <v>6</v>
      </c>
      <c r="G312">
        <v>0.76500000000000001</v>
      </c>
      <c r="H312">
        <v>0.82799999999999996</v>
      </c>
      <c r="I312">
        <v>0.61199999999999999</v>
      </c>
      <c r="J312">
        <v>0.60299999999999998</v>
      </c>
      <c r="K312">
        <v>0.52200000000000002</v>
      </c>
      <c r="Q312">
        <f t="shared" si="30"/>
        <v>0.66600000000000004</v>
      </c>
      <c r="R312">
        <f t="shared" si="31"/>
        <v>0.12616061191988523</v>
      </c>
      <c r="T312">
        <v>0.29699999999999999</v>
      </c>
      <c r="U312">
        <v>0.33300000000000002</v>
      </c>
      <c r="V312">
        <v>0.36899999999999999</v>
      </c>
      <c r="W312">
        <v>0.52200000000000002</v>
      </c>
      <c r="X312">
        <v>0.26100000000000001</v>
      </c>
      <c r="AD312">
        <f t="shared" si="32"/>
        <v>0.35639999999999999</v>
      </c>
      <c r="AE312">
        <f t="shared" si="33"/>
        <v>0.10094453922823152</v>
      </c>
      <c r="BD312" s="42">
        <v>3</v>
      </c>
      <c r="BE312" s="42">
        <f>AVERAGE(BJ297:BN300)</f>
        <v>0.95850000000000013</v>
      </c>
      <c r="BF312" s="42">
        <f>STDEV(BJ297:BN300)</f>
        <v>5.4666934102897399E-2</v>
      </c>
      <c r="BI312" s="1">
        <v>6</v>
      </c>
      <c r="BJ312">
        <v>1.0620000000000001</v>
      </c>
      <c r="BK312">
        <v>1.161</v>
      </c>
      <c r="BL312">
        <v>0.98099999999999998</v>
      </c>
      <c r="BM312">
        <v>1.125</v>
      </c>
      <c r="BN312">
        <v>0.78300000000000003</v>
      </c>
    </row>
    <row r="313" spans="1:66" x14ac:dyDescent="0.25">
      <c r="A313" s="6">
        <v>85</v>
      </c>
      <c r="B313" s="6">
        <v>2</v>
      </c>
      <c r="C313" s="6">
        <v>10</v>
      </c>
      <c r="D313" s="6">
        <v>1</v>
      </c>
      <c r="E313" s="6">
        <v>1</v>
      </c>
      <c r="F313" s="6">
        <v>7</v>
      </c>
      <c r="G313" s="4"/>
      <c r="H313" s="4"/>
      <c r="I313" s="4"/>
      <c r="J313" s="4"/>
      <c r="K313" s="4"/>
      <c r="Q313" t="e">
        <f t="shared" si="30"/>
        <v>#DIV/0!</v>
      </c>
      <c r="R313" t="e">
        <f t="shared" si="31"/>
        <v>#DIV/0!</v>
      </c>
      <c r="T313" s="4"/>
      <c r="U313" s="4"/>
      <c r="V313" s="4"/>
      <c r="W313" s="4"/>
      <c r="X313" s="4"/>
      <c r="AD313" t="e">
        <f t="shared" si="32"/>
        <v>#DIV/0!</v>
      </c>
      <c r="AE313" t="e">
        <f t="shared" si="33"/>
        <v>#DIV/0!</v>
      </c>
      <c r="BD313" s="42">
        <v>4</v>
      </c>
      <c r="BE313" s="42">
        <f>AVERAGE(BJ301:BN304)</f>
        <v>0.9998999999999999</v>
      </c>
      <c r="BF313" s="42">
        <f>STDEV(BJ301:BN304)</f>
        <v>5.7212346845579985E-2</v>
      </c>
      <c r="BI313" s="6">
        <v>7</v>
      </c>
    </row>
    <row r="314" spans="1:66" x14ac:dyDescent="0.25">
      <c r="A314" s="6">
        <v>85</v>
      </c>
      <c r="B314" s="6">
        <v>2</v>
      </c>
      <c r="C314" s="6">
        <v>10</v>
      </c>
      <c r="D314" s="6">
        <v>1</v>
      </c>
      <c r="E314" s="6">
        <v>2</v>
      </c>
      <c r="F314" s="6">
        <v>7</v>
      </c>
      <c r="G314" s="4"/>
      <c r="H314" s="4"/>
      <c r="I314" s="4"/>
      <c r="J314" s="4"/>
      <c r="K314" s="4"/>
      <c r="Q314" t="e">
        <f t="shared" si="30"/>
        <v>#DIV/0!</v>
      </c>
      <c r="R314" t="e">
        <f t="shared" si="31"/>
        <v>#DIV/0!</v>
      </c>
      <c r="T314" s="4"/>
      <c r="U314" s="4"/>
      <c r="V314" s="4"/>
      <c r="W314" s="4"/>
      <c r="X314" s="4"/>
      <c r="AD314" t="e">
        <f t="shared" si="32"/>
        <v>#DIV/0!</v>
      </c>
      <c r="AE314" t="e">
        <f t="shared" si="33"/>
        <v>#DIV/0!</v>
      </c>
      <c r="BD314" s="42">
        <v>5</v>
      </c>
      <c r="BE314" s="42">
        <f>AVERAGE(BJ305:BN308)</f>
        <v>0.95084999999999975</v>
      </c>
      <c r="BF314" s="42">
        <f>STDEV(BJ305:BN308)</f>
        <v>6.0920375124117201E-2</v>
      </c>
      <c r="BI314" s="6">
        <v>7</v>
      </c>
    </row>
    <row r="315" spans="1:66" x14ac:dyDescent="0.25">
      <c r="A315" s="6">
        <v>85</v>
      </c>
      <c r="B315" s="6">
        <v>2</v>
      </c>
      <c r="C315" s="6">
        <v>10</v>
      </c>
      <c r="D315" s="6">
        <v>1</v>
      </c>
      <c r="E315" s="6">
        <v>3</v>
      </c>
      <c r="F315" s="6">
        <v>7</v>
      </c>
      <c r="G315" s="4"/>
      <c r="H315" s="4"/>
      <c r="I315" s="4"/>
      <c r="J315" s="4"/>
      <c r="K315" s="4"/>
      <c r="Q315" t="e">
        <f t="shared" si="30"/>
        <v>#DIV/0!</v>
      </c>
      <c r="R315" t="e">
        <f t="shared" si="31"/>
        <v>#DIV/0!</v>
      </c>
      <c r="T315" s="4"/>
      <c r="U315" s="4"/>
      <c r="V315" s="4"/>
      <c r="W315" s="4"/>
      <c r="X315" s="4"/>
      <c r="AD315" t="e">
        <f t="shared" si="32"/>
        <v>#DIV/0!</v>
      </c>
      <c r="AE315" t="e">
        <f t="shared" si="33"/>
        <v>#DIV/0!</v>
      </c>
      <c r="BD315" s="42">
        <v>6</v>
      </c>
      <c r="BE315" s="42">
        <f>AVERAGE(BJ309:BN312)</f>
        <v>0.99135000000000006</v>
      </c>
      <c r="BF315" s="42">
        <f>STDEV(BJ309:BN312)</f>
        <v>7.9875083395063953E-2</v>
      </c>
      <c r="BI315" s="6">
        <v>7</v>
      </c>
    </row>
    <row r="316" spans="1:66" x14ac:dyDescent="0.25">
      <c r="A316" s="6">
        <v>85</v>
      </c>
      <c r="B316" s="6">
        <v>2</v>
      </c>
      <c r="C316" s="6">
        <v>10</v>
      </c>
      <c r="D316" s="6">
        <v>1</v>
      </c>
      <c r="E316" s="6">
        <v>4</v>
      </c>
      <c r="F316" s="6">
        <v>7</v>
      </c>
      <c r="G316" s="4"/>
      <c r="H316" s="4"/>
      <c r="I316" s="4"/>
      <c r="J316" s="4"/>
      <c r="K316" s="4"/>
      <c r="Q316" t="e">
        <f t="shared" si="30"/>
        <v>#DIV/0!</v>
      </c>
      <c r="R316" t="e">
        <f t="shared" si="31"/>
        <v>#DIV/0!</v>
      </c>
      <c r="T316" s="4"/>
      <c r="U316" s="4"/>
      <c r="V316" s="4"/>
      <c r="W316" s="4"/>
      <c r="X316" s="4"/>
      <c r="AD316" t="e">
        <f t="shared" si="32"/>
        <v>#DIV/0!</v>
      </c>
      <c r="AE316" t="e">
        <f t="shared" si="33"/>
        <v>#DIV/0!</v>
      </c>
      <c r="BD316" s="42">
        <v>7</v>
      </c>
      <c r="BE316" s="42" t="e">
        <f>AVERAGE(BJ313:BN316)</f>
        <v>#DIV/0!</v>
      </c>
      <c r="BF316" s="42" t="e">
        <f>STDEV(BJ313:BN316)</f>
        <v>#DIV/0!</v>
      </c>
      <c r="BI316" s="6">
        <v>7</v>
      </c>
    </row>
    <row r="317" spans="1:66" x14ac:dyDescent="0.25">
      <c r="A317" s="6">
        <v>85</v>
      </c>
      <c r="B317" s="6">
        <v>2</v>
      </c>
      <c r="C317" s="6">
        <v>10</v>
      </c>
      <c r="D317" s="1">
        <v>1</v>
      </c>
      <c r="E317" s="1">
        <v>1</v>
      </c>
      <c r="F317" s="1">
        <v>8</v>
      </c>
      <c r="G317" s="4"/>
      <c r="H317" s="4"/>
      <c r="I317" s="4"/>
      <c r="J317" s="4"/>
      <c r="K317" s="4"/>
      <c r="Q317" t="e">
        <f t="shared" si="30"/>
        <v>#DIV/0!</v>
      </c>
      <c r="R317" t="e">
        <f t="shared" si="31"/>
        <v>#DIV/0!</v>
      </c>
      <c r="T317" s="4"/>
      <c r="U317" s="4"/>
      <c r="V317" s="4"/>
      <c r="W317" s="4"/>
      <c r="X317" s="4"/>
      <c r="AD317" t="e">
        <f t="shared" si="32"/>
        <v>#DIV/0!</v>
      </c>
      <c r="AE317" t="e">
        <f t="shared" si="33"/>
        <v>#DIV/0!</v>
      </c>
      <c r="BD317" s="42">
        <v>8</v>
      </c>
      <c r="BE317" s="42" t="e">
        <f>AVERAGE(BJ317:BN320)</f>
        <v>#DIV/0!</v>
      </c>
      <c r="BF317" s="42" t="e">
        <f>STDEV(BJ317:BN320)</f>
        <v>#DIV/0!</v>
      </c>
      <c r="BI317" s="1">
        <v>8</v>
      </c>
    </row>
    <row r="318" spans="1:66" x14ac:dyDescent="0.25">
      <c r="A318" s="6">
        <v>85</v>
      </c>
      <c r="B318" s="6">
        <v>2</v>
      </c>
      <c r="C318" s="6">
        <v>10</v>
      </c>
      <c r="D318" s="1">
        <v>1</v>
      </c>
      <c r="E318" s="1">
        <v>2</v>
      </c>
      <c r="F318" s="1">
        <v>8</v>
      </c>
      <c r="G318" s="4"/>
      <c r="H318" s="4"/>
      <c r="I318" s="4"/>
      <c r="J318" s="4"/>
      <c r="K318" s="4"/>
      <c r="Q318" t="e">
        <f t="shared" si="30"/>
        <v>#DIV/0!</v>
      </c>
      <c r="R318" t="e">
        <f t="shared" si="31"/>
        <v>#DIV/0!</v>
      </c>
      <c r="T318" s="4"/>
      <c r="U318" s="4"/>
      <c r="V318" s="4"/>
      <c r="W318" s="4"/>
      <c r="X318" s="4"/>
      <c r="AD318" t="e">
        <f t="shared" si="32"/>
        <v>#DIV/0!</v>
      </c>
      <c r="AE318" t="e">
        <f t="shared" si="33"/>
        <v>#DIV/0!</v>
      </c>
      <c r="BD318" s="42">
        <v>9</v>
      </c>
      <c r="BE318" s="42" t="e">
        <f>AVERAGE(BJ321:BN324)</f>
        <v>#DIV/0!</v>
      </c>
      <c r="BF318" s="42" t="e">
        <f>STDEV(BJ321:BN324)</f>
        <v>#DIV/0!</v>
      </c>
      <c r="BI318" s="1">
        <v>8</v>
      </c>
    </row>
    <row r="319" spans="1:66" x14ac:dyDescent="0.25">
      <c r="A319" s="6">
        <v>85</v>
      </c>
      <c r="B319" s="6">
        <v>2</v>
      </c>
      <c r="C319" s="6">
        <v>10</v>
      </c>
      <c r="D319" s="1">
        <v>1</v>
      </c>
      <c r="E319" s="1">
        <v>3</v>
      </c>
      <c r="F319" s="1">
        <v>8</v>
      </c>
      <c r="G319" s="4"/>
      <c r="H319" s="4"/>
      <c r="I319" s="4"/>
      <c r="J319" s="4"/>
      <c r="K319" s="4"/>
      <c r="Q319" t="e">
        <f t="shared" si="30"/>
        <v>#DIV/0!</v>
      </c>
      <c r="R319" t="e">
        <f t="shared" si="31"/>
        <v>#DIV/0!</v>
      </c>
      <c r="T319" s="4"/>
      <c r="U319" s="4"/>
      <c r="V319" s="4"/>
      <c r="W319" s="4"/>
      <c r="X319" s="4"/>
      <c r="AD319" t="e">
        <f t="shared" si="32"/>
        <v>#DIV/0!</v>
      </c>
      <c r="AE319" t="e">
        <f t="shared" si="33"/>
        <v>#DIV/0!</v>
      </c>
      <c r="BD319" s="42">
        <v>10</v>
      </c>
      <c r="BE319" s="42" t="e">
        <f>AVERAGE(BJ325:BN328)</f>
        <v>#DIV/0!</v>
      </c>
      <c r="BF319" s="42" t="e">
        <f>STDEV(BJ325:BN328)</f>
        <v>#DIV/0!</v>
      </c>
      <c r="BI319" s="1">
        <v>8</v>
      </c>
    </row>
    <row r="320" spans="1:66" x14ac:dyDescent="0.25">
      <c r="A320" s="6">
        <v>85</v>
      </c>
      <c r="B320" s="6">
        <v>2</v>
      </c>
      <c r="C320" s="6">
        <v>10</v>
      </c>
      <c r="D320" s="1">
        <v>1</v>
      </c>
      <c r="E320" s="1">
        <v>4</v>
      </c>
      <c r="F320" s="1">
        <v>8</v>
      </c>
      <c r="G320" s="4"/>
      <c r="H320" s="4"/>
      <c r="I320" s="4"/>
      <c r="J320" s="4"/>
      <c r="K320" s="4"/>
      <c r="Q320" t="e">
        <f t="shared" si="30"/>
        <v>#DIV/0!</v>
      </c>
      <c r="R320" t="e">
        <f t="shared" si="31"/>
        <v>#DIV/0!</v>
      </c>
      <c r="T320" s="4"/>
      <c r="U320" s="4"/>
      <c r="V320" s="4"/>
      <c r="W320" s="4"/>
      <c r="X320" s="4"/>
      <c r="AD320" t="e">
        <f t="shared" si="32"/>
        <v>#DIV/0!</v>
      </c>
      <c r="AE320" t="e">
        <f t="shared" si="33"/>
        <v>#DIV/0!</v>
      </c>
      <c r="BD320" s="42" t="s">
        <v>22</v>
      </c>
      <c r="BE320" s="42">
        <f>AVERAGE(BJ289:BN328)</f>
        <v>0.97087499999999904</v>
      </c>
      <c r="BF320" s="42">
        <f>STDEV(BJ289:BN328)</f>
        <v>6.7798708807516303E-2</v>
      </c>
      <c r="BI320" s="1">
        <v>8</v>
      </c>
    </row>
    <row r="321" spans="1:66" x14ac:dyDescent="0.25">
      <c r="A321" s="6">
        <v>85</v>
      </c>
      <c r="B321" s="6">
        <v>2</v>
      </c>
      <c r="C321" s="6">
        <v>10</v>
      </c>
      <c r="D321" s="6">
        <v>1</v>
      </c>
      <c r="E321" s="6">
        <v>1</v>
      </c>
      <c r="F321" s="6">
        <v>9</v>
      </c>
      <c r="G321" s="4"/>
      <c r="H321" s="4"/>
      <c r="I321" s="4"/>
      <c r="J321" s="4"/>
      <c r="K321" s="4"/>
      <c r="Q321" t="e">
        <f t="shared" si="30"/>
        <v>#DIV/0!</v>
      </c>
      <c r="R321" t="e">
        <f t="shared" si="31"/>
        <v>#DIV/0!</v>
      </c>
      <c r="T321" s="4"/>
      <c r="U321" s="4"/>
      <c r="V321" s="4"/>
      <c r="W321" s="4"/>
      <c r="X321" s="4"/>
      <c r="AD321" t="e">
        <f t="shared" si="32"/>
        <v>#DIV/0!</v>
      </c>
      <c r="AE321" t="e">
        <f t="shared" si="33"/>
        <v>#DIV/0!</v>
      </c>
      <c r="BI321" s="6">
        <v>9</v>
      </c>
    </row>
    <row r="322" spans="1:66" x14ac:dyDescent="0.25">
      <c r="A322" s="6">
        <v>85</v>
      </c>
      <c r="B322" s="6">
        <v>2</v>
      </c>
      <c r="C322" s="6">
        <v>10</v>
      </c>
      <c r="D322" s="6">
        <v>1</v>
      </c>
      <c r="E322" s="6">
        <v>2</v>
      </c>
      <c r="F322" s="6">
        <v>9</v>
      </c>
      <c r="G322" s="4"/>
      <c r="H322" s="4"/>
      <c r="I322" s="4"/>
      <c r="J322" s="4"/>
      <c r="K322" s="4"/>
      <c r="Q322" t="e">
        <f t="shared" si="30"/>
        <v>#DIV/0!</v>
      </c>
      <c r="R322" t="e">
        <f t="shared" si="31"/>
        <v>#DIV/0!</v>
      </c>
      <c r="T322" s="4"/>
      <c r="U322" s="4"/>
      <c r="V322" s="4"/>
      <c r="W322" s="4"/>
      <c r="X322" s="4"/>
      <c r="AD322" t="e">
        <f t="shared" si="32"/>
        <v>#DIV/0!</v>
      </c>
      <c r="AE322" t="e">
        <f t="shared" si="33"/>
        <v>#DIV/0!</v>
      </c>
      <c r="BI322" s="6">
        <v>9</v>
      </c>
    </row>
    <row r="323" spans="1:66" x14ac:dyDescent="0.25">
      <c r="A323" s="6">
        <v>85</v>
      </c>
      <c r="B323" s="6">
        <v>2</v>
      </c>
      <c r="C323" s="6">
        <v>10</v>
      </c>
      <c r="D323" s="6">
        <v>1</v>
      </c>
      <c r="E323" s="6">
        <v>3</v>
      </c>
      <c r="F323" s="6">
        <v>9</v>
      </c>
      <c r="G323" s="4"/>
      <c r="H323" s="4"/>
      <c r="I323" s="4"/>
      <c r="J323" s="4"/>
      <c r="K323" s="4"/>
      <c r="Q323" t="e">
        <f t="shared" ref="Q323:Q386" si="36">AVERAGE(G323:K323)</f>
        <v>#DIV/0!</v>
      </c>
      <c r="R323" t="e">
        <f t="shared" ref="R323:R386" si="37">STDEV(G323:K323)</f>
        <v>#DIV/0!</v>
      </c>
      <c r="T323" s="4"/>
      <c r="U323" s="4"/>
      <c r="V323" s="4"/>
      <c r="W323" s="4"/>
      <c r="X323" s="4"/>
      <c r="AD323" t="e">
        <f t="shared" ref="AD323:AD386" si="38">AVERAGE(T323:X323)</f>
        <v>#DIV/0!</v>
      </c>
      <c r="AE323" t="e">
        <f t="shared" ref="AE323:AE386" si="39">STDEV(T323:X323)</f>
        <v>#DIV/0!</v>
      </c>
      <c r="BI323" s="6">
        <v>9</v>
      </c>
    </row>
    <row r="324" spans="1:66" x14ac:dyDescent="0.25">
      <c r="A324" s="6">
        <v>85</v>
      </c>
      <c r="B324" s="6">
        <v>2</v>
      </c>
      <c r="C324" s="6">
        <v>10</v>
      </c>
      <c r="D324" s="6">
        <v>1</v>
      </c>
      <c r="E324" s="6">
        <v>4</v>
      </c>
      <c r="F324" s="6">
        <v>9</v>
      </c>
      <c r="G324" s="4"/>
      <c r="H324" s="4"/>
      <c r="I324" s="4"/>
      <c r="J324" s="4"/>
      <c r="K324" s="4"/>
      <c r="Q324" t="e">
        <f t="shared" si="36"/>
        <v>#DIV/0!</v>
      </c>
      <c r="R324" t="e">
        <f t="shared" si="37"/>
        <v>#DIV/0!</v>
      </c>
      <c r="T324" s="4"/>
      <c r="U324" s="4"/>
      <c r="V324" s="4"/>
      <c r="W324" s="4"/>
      <c r="X324" s="4"/>
      <c r="AD324" t="e">
        <f t="shared" si="38"/>
        <v>#DIV/0!</v>
      </c>
      <c r="AE324" t="e">
        <f t="shared" si="39"/>
        <v>#DIV/0!</v>
      </c>
      <c r="BI324" s="6">
        <v>9</v>
      </c>
    </row>
    <row r="325" spans="1:66" x14ac:dyDescent="0.25">
      <c r="A325" s="6">
        <v>85</v>
      </c>
      <c r="B325" s="6">
        <v>2</v>
      </c>
      <c r="C325" s="6">
        <v>10</v>
      </c>
      <c r="D325" s="1">
        <v>1</v>
      </c>
      <c r="E325" s="1">
        <v>1</v>
      </c>
      <c r="F325" s="1">
        <v>10</v>
      </c>
      <c r="G325" s="4"/>
      <c r="H325" s="4"/>
      <c r="I325" s="4"/>
      <c r="J325" s="4"/>
      <c r="K325" s="4"/>
      <c r="Q325" t="e">
        <f t="shared" si="36"/>
        <v>#DIV/0!</v>
      </c>
      <c r="R325" t="e">
        <f t="shared" si="37"/>
        <v>#DIV/0!</v>
      </c>
      <c r="T325" s="4"/>
      <c r="U325" s="4"/>
      <c r="V325" s="4"/>
      <c r="W325" s="4"/>
      <c r="X325" s="4"/>
      <c r="AD325" t="e">
        <f t="shared" si="38"/>
        <v>#DIV/0!</v>
      </c>
      <c r="AE325" t="e">
        <f t="shared" si="39"/>
        <v>#DIV/0!</v>
      </c>
      <c r="BI325" s="1">
        <v>10</v>
      </c>
    </row>
    <row r="326" spans="1:66" x14ac:dyDescent="0.25">
      <c r="A326" s="6">
        <v>85</v>
      </c>
      <c r="B326" s="6">
        <v>2</v>
      </c>
      <c r="C326" s="6">
        <v>10</v>
      </c>
      <c r="D326" s="1">
        <v>1</v>
      </c>
      <c r="E326" s="1">
        <v>2</v>
      </c>
      <c r="F326" s="1">
        <v>10</v>
      </c>
      <c r="G326" s="4"/>
      <c r="H326" s="4"/>
      <c r="I326" s="4"/>
      <c r="J326" s="4"/>
      <c r="K326" s="4"/>
      <c r="Q326" t="e">
        <f t="shared" si="36"/>
        <v>#DIV/0!</v>
      </c>
      <c r="R326" t="e">
        <f t="shared" si="37"/>
        <v>#DIV/0!</v>
      </c>
      <c r="T326" s="4"/>
      <c r="U326" s="4"/>
      <c r="V326" s="4"/>
      <c r="W326" s="4"/>
      <c r="X326" s="4"/>
      <c r="AD326" t="e">
        <f t="shared" si="38"/>
        <v>#DIV/0!</v>
      </c>
      <c r="AE326" t="e">
        <f t="shared" si="39"/>
        <v>#DIV/0!</v>
      </c>
      <c r="BI326" s="1">
        <v>10</v>
      </c>
    </row>
    <row r="327" spans="1:66" x14ac:dyDescent="0.25">
      <c r="A327" s="6">
        <v>85</v>
      </c>
      <c r="B327" s="6">
        <v>2</v>
      </c>
      <c r="C327" s="6">
        <v>10</v>
      </c>
      <c r="D327" s="1">
        <v>1</v>
      </c>
      <c r="E327" s="1">
        <v>3</v>
      </c>
      <c r="F327" s="1">
        <v>10</v>
      </c>
      <c r="G327" s="4"/>
      <c r="H327" s="4"/>
      <c r="I327" s="4"/>
      <c r="J327" s="4"/>
      <c r="K327" s="4"/>
      <c r="Q327" t="e">
        <f t="shared" si="36"/>
        <v>#DIV/0!</v>
      </c>
      <c r="R327" t="e">
        <f t="shared" si="37"/>
        <v>#DIV/0!</v>
      </c>
      <c r="T327" s="4"/>
      <c r="U327" s="4"/>
      <c r="V327" s="4"/>
      <c r="W327" s="4"/>
      <c r="X327" s="4"/>
      <c r="AD327" t="e">
        <f t="shared" si="38"/>
        <v>#DIV/0!</v>
      </c>
      <c r="AE327" t="e">
        <f t="shared" si="39"/>
        <v>#DIV/0!</v>
      </c>
      <c r="BI327" s="1">
        <v>10</v>
      </c>
    </row>
    <row r="328" spans="1:66" x14ac:dyDescent="0.25">
      <c r="A328" s="6">
        <v>85</v>
      </c>
      <c r="B328" s="6">
        <v>2</v>
      </c>
      <c r="C328" s="6">
        <v>10</v>
      </c>
      <c r="D328" s="1">
        <v>1</v>
      </c>
      <c r="E328" s="1">
        <v>4</v>
      </c>
      <c r="F328" s="1">
        <v>10</v>
      </c>
      <c r="G328" s="4"/>
      <c r="H328" s="4"/>
      <c r="I328" s="4"/>
      <c r="J328" s="4"/>
      <c r="K328" s="4"/>
      <c r="Q328" t="e">
        <f t="shared" si="36"/>
        <v>#DIV/0!</v>
      </c>
      <c r="R328" t="e">
        <f t="shared" si="37"/>
        <v>#DIV/0!</v>
      </c>
      <c r="T328" s="4"/>
      <c r="U328" s="4"/>
      <c r="V328" s="4"/>
      <c r="W328" s="4"/>
      <c r="X328" s="4"/>
      <c r="AD328" t="e">
        <f t="shared" si="38"/>
        <v>#DIV/0!</v>
      </c>
      <c r="AE328" t="e">
        <f t="shared" si="39"/>
        <v>#DIV/0!</v>
      </c>
      <c r="BI328" s="1">
        <v>10</v>
      </c>
    </row>
    <row r="329" spans="1:66" x14ac:dyDescent="0.25">
      <c r="Q329" t="e">
        <f t="shared" si="36"/>
        <v>#DIV/0!</v>
      </c>
      <c r="R329" t="e">
        <f t="shared" si="37"/>
        <v>#DIV/0!</v>
      </c>
      <c r="AD329" t="e">
        <f t="shared" si="38"/>
        <v>#DIV/0!</v>
      </c>
      <c r="AE329" t="e">
        <f t="shared" si="39"/>
        <v>#DIV/0!</v>
      </c>
    </row>
    <row r="330" spans="1:66" x14ac:dyDescent="0.25">
      <c r="A330" s="6">
        <v>85</v>
      </c>
      <c r="B330" s="6">
        <v>2</v>
      </c>
      <c r="C330" s="6">
        <v>10</v>
      </c>
      <c r="D330" s="6">
        <v>0.8</v>
      </c>
      <c r="E330" s="6">
        <v>1</v>
      </c>
      <c r="F330" s="6">
        <v>1</v>
      </c>
      <c r="G330" s="6">
        <v>0.64800000000000002</v>
      </c>
      <c r="H330" s="6">
        <v>0.63</v>
      </c>
      <c r="I330" s="6">
        <v>0.621</v>
      </c>
      <c r="J330" s="6">
        <v>0.64800000000000002</v>
      </c>
      <c r="K330" s="6">
        <v>0.61199999999999999</v>
      </c>
      <c r="Q330">
        <f t="shared" si="36"/>
        <v>0.63180000000000003</v>
      </c>
      <c r="R330">
        <f t="shared" si="37"/>
        <v>1.6099689437998499E-2</v>
      </c>
      <c r="T330" s="6">
        <v>0.126</v>
      </c>
      <c r="U330" s="6">
        <v>0.126</v>
      </c>
      <c r="V330">
        <v>0.16200000000000001</v>
      </c>
      <c r="W330">
        <v>0.189</v>
      </c>
      <c r="X330">
        <v>0.13500000000000001</v>
      </c>
      <c r="AD330">
        <f t="shared" si="38"/>
        <v>0.14760000000000001</v>
      </c>
      <c r="AE330">
        <f t="shared" si="39"/>
        <v>2.7446311227558466E-2</v>
      </c>
      <c r="AO330" t="s">
        <v>47</v>
      </c>
      <c r="AP330" t="s">
        <v>48</v>
      </c>
      <c r="AQ330" t="s">
        <v>49</v>
      </c>
      <c r="AR330" t="s">
        <v>50</v>
      </c>
      <c r="BI330" s="6">
        <v>1</v>
      </c>
      <c r="BJ330">
        <v>0.77400000000000002</v>
      </c>
      <c r="BK330">
        <v>0.75600000000000001</v>
      </c>
      <c r="BL330">
        <v>0.78300000000000003</v>
      </c>
      <c r="BM330">
        <v>0.83699999999999997</v>
      </c>
      <c r="BN330">
        <v>0.747</v>
      </c>
    </row>
    <row r="331" spans="1:66" x14ac:dyDescent="0.25">
      <c r="A331" s="6">
        <v>85</v>
      </c>
      <c r="B331" s="6">
        <v>2</v>
      </c>
      <c r="C331" s="6">
        <v>10</v>
      </c>
      <c r="D331" s="6">
        <v>0.8</v>
      </c>
      <c r="E331" s="6">
        <v>2</v>
      </c>
      <c r="F331" s="6">
        <v>1</v>
      </c>
      <c r="G331" s="6">
        <v>0.65700000000000003</v>
      </c>
      <c r="H331" s="6">
        <v>0.621</v>
      </c>
      <c r="I331" s="6">
        <v>0.60299999999999998</v>
      </c>
      <c r="J331" s="6">
        <v>0.63900000000000001</v>
      </c>
      <c r="K331" s="6">
        <v>0.61199999999999999</v>
      </c>
      <c r="Q331">
        <f t="shared" si="36"/>
        <v>0.62640000000000007</v>
      </c>
      <c r="R331">
        <f t="shared" si="37"/>
        <v>2.1674870241826152E-2</v>
      </c>
      <c r="T331" s="6">
        <v>0.108</v>
      </c>
      <c r="U331" s="6">
        <v>0.108</v>
      </c>
      <c r="V331">
        <v>0.18</v>
      </c>
      <c r="W331">
        <v>0.18</v>
      </c>
      <c r="X331">
        <v>0.11700000000000001</v>
      </c>
      <c r="AD331">
        <f t="shared" si="38"/>
        <v>0.1386</v>
      </c>
      <c r="AE331">
        <f t="shared" si="39"/>
        <v>3.7971041597512127E-2</v>
      </c>
      <c r="AO331">
        <f>A330</f>
        <v>85</v>
      </c>
      <c r="AP331">
        <f>B330</f>
        <v>2</v>
      </c>
      <c r="AQ331">
        <f>C330</f>
        <v>10</v>
      </c>
      <c r="AR331">
        <f>D330</f>
        <v>0.8</v>
      </c>
      <c r="BI331" s="6">
        <v>1</v>
      </c>
      <c r="BJ331">
        <v>0.76500000000000001</v>
      </c>
      <c r="BK331">
        <v>0.72899999999999998</v>
      </c>
      <c r="BL331">
        <v>0.78300000000000003</v>
      </c>
      <c r="BM331">
        <v>0.81899999999999995</v>
      </c>
      <c r="BN331">
        <v>0.72899999999999998</v>
      </c>
    </row>
    <row r="332" spans="1:66" x14ac:dyDescent="0.25">
      <c r="A332" s="6">
        <v>85</v>
      </c>
      <c r="B332" s="6">
        <v>2</v>
      </c>
      <c r="C332" s="6">
        <v>10</v>
      </c>
      <c r="D332" s="6">
        <v>0.8</v>
      </c>
      <c r="E332" s="6">
        <v>3</v>
      </c>
      <c r="F332" s="6">
        <v>1</v>
      </c>
      <c r="G332" s="6">
        <v>0.67500000000000004</v>
      </c>
      <c r="H332" s="6">
        <v>0.621</v>
      </c>
      <c r="I332" s="6">
        <v>0.56699999999999995</v>
      </c>
      <c r="J332" s="6">
        <v>0.69299999999999995</v>
      </c>
      <c r="K332" s="6">
        <v>0.621</v>
      </c>
      <c r="Q332">
        <f t="shared" si="36"/>
        <v>0.63539999999999996</v>
      </c>
      <c r="R332">
        <f t="shared" si="37"/>
        <v>4.9947972931841798E-2</v>
      </c>
      <c r="T332" s="6">
        <v>0.108</v>
      </c>
      <c r="U332" s="6">
        <v>0.14399999999999999</v>
      </c>
      <c r="V332">
        <v>0.14399999999999999</v>
      </c>
      <c r="W332">
        <v>0.19800000000000001</v>
      </c>
      <c r="X332">
        <v>0.13500000000000001</v>
      </c>
      <c r="AD332">
        <f t="shared" si="38"/>
        <v>0.14580000000000001</v>
      </c>
      <c r="AE332">
        <f t="shared" si="39"/>
        <v>3.269862382425285E-2</v>
      </c>
      <c r="BI332" s="6">
        <v>1</v>
      </c>
      <c r="BJ332">
        <v>0.78300000000000003</v>
      </c>
      <c r="BK332">
        <v>0.76500000000000001</v>
      </c>
      <c r="BL332">
        <v>0.71099999999999997</v>
      </c>
      <c r="BM332">
        <v>0.89100000000000001</v>
      </c>
      <c r="BN332">
        <v>0.75600000000000001</v>
      </c>
    </row>
    <row r="333" spans="1:66" x14ac:dyDescent="0.25">
      <c r="A333" s="6">
        <v>85</v>
      </c>
      <c r="B333" s="6">
        <v>2</v>
      </c>
      <c r="C333" s="6">
        <v>10</v>
      </c>
      <c r="D333" s="6">
        <v>0.8</v>
      </c>
      <c r="E333" s="6">
        <v>4</v>
      </c>
      <c r="F333" s="6">
        <v>1</v>
      </c>
      <c r="G333" s="6">
        <v>0.58499999999999996</v>
      </c>
      <c r="H333" s="6">
        <v>0.56699999999999995</v>
      </c>
      <c r="I333" s="6">
        <v>0.64800000000000002</v>
      </c>
      <c r="J333" s="6">
        <v>0.56699999999999995</v>
      </c>
      <c r="K333" s="6">
        <v>0.63900000000000001</v>
      </c>
      <c r="Q333">
        <f t="shared" si="36"/>
        <v>0.60120000000000007</v>
      </c>
      <c r="R333">
        <f t="shared" si="37"/>
        <v>3.9436024140371992E-2</v>
      </c>
      <c r="T333" s="6">
        <v>9.9000000000000005E-2</v>
      </c>
      <c r="U333" s="6">
        <v>0.13500000000000001</v>
      </c>
      <c r="V333">
        <v>0.20699999999999999</v>
      </c>
      <c r="W333">
        <v>9.9000000000000005E-2</v>
      </c>
      <c r="X333">
        <v>0.16200000000000001</v>
      </c>
      <c r="AD333">
        <f t="shared" si="38"/>
        <v>0.14040000000000002</v>
      </c>
      <c r="AE333">
        <f t="shared" si="39"/>
        <v>4.5714330357121011E-2</v>
      </c>
      <c r="BI333" s="6">
        <v>1</v>
      </c>
      <c r="BJ333">
        <v>0.68400000000000005</v>
      </c>
      <c r="BK333">
        <v>0.70199999999999996</v>
      </c>
      <c r="BL333">
        <v>0.85499999999999998</v>
      </c>
      <c r="BM333">
        <v>0.66600000000000004</v>
      </c>
      <c r="BN333">
        <v>0.80100000000000005</v>
      </c>
    </row>
    <row r="334" spans="1:66" x14ac:dyDescent="0.25">
      <c r="A334" s="6">
        <v>85</v>
      </c>
      <c r="B334" s="6">
        <v>2</v>
      </c>
      <c r="C334" s="6">
        <v>10</v>
      </c>
      <c r="D334" s="6">
        <v>0.8</v>
      </c>
      <c r="E334" s="1">
        <v>1</v>
      </c>
      <c r="F334" s="1">
        <v>2</v>
      </c>
      <c r="G334" s="4"/>
      <c r="H334" s="4"/>
      <c r="I334" s="4"/>
      <c r="J334" s="4"/>
      <c r="K334" s="4"/>
      <c r="Q334" t="e">
        <f t="shared" si="36"/>
        <v>#DIV/0!</v>
      </c>
      <c r="R334" t="e">
        <f t="shared" si="37"/>
        <v>#DIV/0!</v>
      </c>
      <c r="T334" s="6">
        <v>0</v>
      </c>
      <c r="U334" s="6">
        <v>0</v>
      </c>
      <c r="V334">
        <v>0</v>
      </c>
      <c r="W334">
        <v>0</v>
      </c>
      <c r="X334">
        <v>0</v>
      </c>
      <c r="Z334" s="4" t="s">
        <v>32</v>
      </c>
      <c r="AD334">
        <f t="shared" si="38"/>
        <v>0</v>
      </c>
      <c r="AE334">
        <f t="shared" si="39"/>
        <v>0</v>
      </c>
      <c r="AH334" t="s">
        <v>25</v>
      </c>
      <c r="BI334" s="1">
        <v>2</v>
      </c>
    </row>
    <row r="335" spans="1:66" x14ac:dyDescent="0.25">
      <c r="A335" s="6">
        <v>85</v>
      </c>
      <c r="B335" s="6">
        <v>2</v>
      </c>
      <c r="C335" s="6">
        <v>10</v>
      </c>
      <c r="D335" s="6">
        <v>0.8</v>
      </c>
      <c r="E335" s="1">
        <v>2</v>
      </c>
      <c r="F335" s="1">
        <v>2</v>
      </c>
      <c r="G335" s="4"/>
      <c r="H335" s="4"/>
      <c r="I335" s="4"/>
      <c r="J335" s="4"/>
      <c r="K335" s="4"/>
      <c r="Q335" t="e">
        <f t="shared" si="36"/>
        <v>#DIV/0!</v>
      </c>
      <c r="R335" t="e">
        <f t="shared" si="37"/>
        <v>#DIV/0!</v>
      </c>
      <c r="T335" s="6">
        <v>0</v>
      </c>
      <c r="U335" s="6">
        <v>0</v>
      </c>
      <c r="V335">
        <v>0</v>
      </c>
      <c r="W335">
        <v>0</v>
      </c>
      <c r="X335">
        <v>0</v>
      </c>
      <c r="AD335">
        <f t="shared" si="38"/>
        <v>0</v>
      </c>
      <c r="AE335">
        <f t="shared" si="39"/>
        <v>0</v>
      </c>
      <c r="AG335" t="s">
        <v>19</v>
      </c>
      <c r="AH335" t="s">
        <v>20</v>
      </c>
      <c r="AI335" t="s">
        <v>21</v>
      </c>
      <c r="AJ335" t="s">
        <v>23</v>
      </c>
      <c r="AK335" t="s">
        <v>21</v>
      </c>
      <c r="AM335" s="11" t="s">
        <v>24</v>
      </c>
      <c r="AN335" s="11"/>
      <c r="AO335" s="11" t="s">
        <v>21</v>
      </c>
      <c r="AP335" s="15" t="s">
        <v>26</v>
      </c>
      <c r="AQ335" s="15"/>
      <c r="AR335" s="15" t="s">
        <v>21</v>
      </c>
      <c r="BI335" s="1">
        <v>2</v>
      </c>
    </row>
    <row r="336" spans="1:66" x14ac:dyDescent="0.25">
      <c r="A336" s="6">
        <v>85</v>
      </c>
      <c r="B336" s="6">
        <v>2</v>
      </c>
      <c r="C336" s="6">
        <v>10</v>
      </c>
      <c r="D336" s="6">
        <v>0.8</v>
      </c>
      <c r="E336" s="1">
        <v>3</v>
      </c>
      <c r="F336" s="1">
        <v>2</v>
      </c>
      <c r="G336" s="4"/>
      <c r="H336" s="4"/>
      <c r="I336" s="4"/>
      <c r="J336" s="4"/>
      <c r="K336" s="4"/>
      <c r="L336" s="6"/>
      <c r="M336" s="6"/>
      <c r="N336" s="6"/>
      <c r="O336" s="6"/>
      <c r="P336" s="6"/>
      <c r="Q336" t="e">
        <f t="shared" si="36"/>
        <v>#DIV/0!</v>
      </c>
      <c r="R336" t="e">
        <f t="shared" si="37"/>
        <v>#DIV/0!</v>
      </c>
      <c r="S336" s="6"/>
      <c r="T336" s="6">
        <v>0</v>
      </c>
      <c r="U336" s="6">
        <v>0</v>
      </c>
      <c r="V336">
        <v>0</v>
      </c>
      <c r="W336">
        <v>0</v>
      </c>
      <c r="X336">
        <v>0</v>
      </c>
      <c r="Y336" s="6"/>
      <c r="Z336" s="6"/>
      <c r="AA336" s="6"/>
      <c r="AD336">
        <f t="shared" si="38"/>
        <v>0</v>
      </c>
      <c r="AE336">
        <f t="shared" si="39"/>
        <v>0</v>
      </c>
      <c r="AG336">
        <v>1</v>
      </c>
      <c r="AH336">
        <f>AVERAGE(G330:K333)</f>
        <v>0.62370000000000003</v>
      </c>
      <c r="AI336">
        <f>STDEV(G330:K333)</f>
        <v>3.4562072306290666E-2</v>
      </c>
      <c r="AJ336">
        <f>AVERAGE(T330:X333)</f>
        <v>0.1431</v>
      </c>
      <c r="AK336">
        <f>STDEV(T330:X333)</f>
        <v>3.3788662066002638E-2</v>
      </c>
      <c r="AM336">
        <f>SUM(AH336,AJ336)</f>
        <v>0.76680000000000004</v>
      </c>
      <c r="AO336">
        <f>SUM(AH336,AJ336)/2*SQRT((AI336/AH336)^2+(AK336/AJ336)^2)</f>
        <v>9.2987793201212213E-2</v>
      </c>
      <c r="AP336">
        <v>0.37233333333333335</v>
      </c>
      <c r="AR336">
        <v>6.5064070986477181E-3</v>
      </c>
      <c r="BI336" s="1">
        <v>2</v>
      </c>
    </row>
    <row r="337" spans="1:61" x14ac:dyDescent="0.25">
      <c r="A337" s="6">
        <v>85</v>
      </c>
      <c r="B337" s="6">
        <v>2</v>
      </c>
      <c r="C337" s="6">
        <v>10</v>
      </c>
      <c r="D337" s="6">
        <v>0.8</v>
      </c>
      <c r="E337" s="1">
        <v>4</v>
      </c>
      <c r="F337" s="1">
        <v>2</v>
      </c>
      <c r="G337" s="4"/>
      <c r="H337" s="4"/>
      <c r="I337" s="4"/>
      <c r="J337" s="4"/>
      <c r="K337" s="4"/>
      <c r="L337" s="6"/>
      <c r="M337" s="6"/>
      <c r="N337" s="6"/>
      <c r="O337" s="6"/>
      <c r="P337" s="6"/>
      <c r="Q337" t="e">
        <f t="shared" si="36"/>
        <v>#DIV/0!</v>
      </c>
      <c r="R337" t="e">
        <f t="shared" si="37"/>
        <v>#DIV/0!</v>
      </c>
      <c r="S337" s="6"/>
      <c r="T337" s="6">
        <v>0</v>
      </c>
      <c r="U337" s="6">
        <v>0</v>
      </c>
      <c r="V337">
        <v>0</v>
      </c>
      <c r="W337">
        <v>0</v>
      </c>
      <c r="X337">
        <v>0</v>
      </c>
      <c r="Y337" s="6"/>
      <c r="Z337" s="6"/>
      <c r="AA337" s="6"/>
      <c r="AD337">
        <f t="shared" si="38"/>
        <v>0</v>
      </c>
      <c r="AE337">
        <f t="shared" si="39"/>
        <v>0</v>
      </c>
      <c r="AG337">
        <v>2</v>
      </c>
      <c r="AH337" t="e">
        <f>AVERAGE(G334:K337)</f>
        <v>#DIV/0!</v>
      </c>
      <c r="AI337" t="e">
        <f>STDEV(G334:K337)</f>
        <v>#DIV/0!</v>
      </c>
      <c r="AJ337">
        <f>AVERAGE(T334:X337)</f>
        <v>0</v>
      </c>
      <c r="AK337">
        <f>STDEV(T334:X337)</f>
        <v>0</v>
      </c>
      <c r="AM337" t="e">
        <f>SUM(AH337,AJ337)</f>
        <v>#DIV/0!</v>
      </c>
      <c r="AO337" t="e">
        <f t="shared" ref="AO337:AO346" si="40">SUM(AH337,AJ337)/2*SQRT((AI337/AH337)^2+(AK337/AJ337)^2)</f>
        <v>#DIV/0!</v>
      </c>
      <c r="AP337">
        <v>0.48333333333333334</v>
      </c>
      <c r="AR337">
        <v>1.0263202878893776E-2</v>
      </c>
      <c r="BI337" s="1">
        <v>2</v>
      </c>
    </row>
    <row r="338" spans="1:61" x14ac:dyDescent="0.25">
      <c r="A338" s="6">
        <v>85</v>
      </c>
      <c r="B338" s="6">
        <v>2</v>
      </c>
      <c r="C338" s="6">
        <v>10</v>
      </c>
      <c r="D338" s="6">
        <v>0.8</v>
      </c>
      <c r="E338" s="6">
        <v>1</v>
      </c>
      <c r="F338" s="6">
        <v>3</v>
      </c>
      <c r="G338" s="4"/>
      <c r="H338" s="4"/>
      <c r="I338" s="4"/>
      <c r="J338" s="4"/>
      <c r="K338" s="4"/>
      <c r="L338" s="6"/>
      <c r="M338" s="6"/>
      <c r="N338" s="6"/>
      <c r="O338" s="6"/>
      <c r="P338" s="6"/>
      <c r="Q338" t="e">
        <f t="shared" si="36"/>
        <v>#DIV/0!</v>
      </c>
      <c r="R338" t="e">
        <f t="shared" si="37"/>
        <v>#DIV/0!</v>
      </c>
      <c r="S338" s="6"/>
      <c r="T338" s="6">
        <v>0</v>
      </c>
      <c r="U338" s="6">
        <v>0</v>
      </c>
      <c r="V338">
        <v>0</v>
      </c>
      <c r="W338">
        <v>0</v>
      </c>
      <c r="X338">
        <v>0</v>
      </c>
      <c r="Y338" s="6"/>
      <c r="Z338" s="6"/>
      <c r="AA338" s="6"/>
      <c r="AD338">
        <f t="shared" si="38"/>
        <v>0</v>
      </c>
      <c r="AE338">
        <f t="shared" si="39"/>
        <v>0</v>
      </c>
      <c r="AG338">
        <v>3</v>
      </c>
      <c r="AH338" t="e">
        <f>AVERAGE(G338:K341)</f>
        <v>#DIV/0!</v>
      </c>
      <c r="AI338" t="e">
        <f>STDEV(G338:K341)</f>
        <v>#DIV/0!</v>
      </c>
      <c r="AJ338">
        <f>AVERAGE(T338:X341)</f>
        <v>0</v>
      </c>
      <c r="AK338">
        <f>STDEV(T337:X340)</f>
        <v>0</v>
      </c>
      <c r="AM338" t="e">
        <f>SUM(AH338,AJ338)</f>
        <v>#DIV/0!</v>
      </c>
      <c r="AO338" t="e">
        <f t="shared" si="40"/>
        <v>#DIV/0!</v>
      </c>
      <c r="AP338" s="15" t="s">
        <v>28</v>
      </c>
      <c r="AQ338" s="15"/>
      <c r="AR338" s="15"/>
      <c r="BI338" s="6">
        <v>3</v>
      </c>
    </row>
    <row r="339" spans="1:61" x14ac:dyDescent="0.25">
      <c r="A339" s="6">
        <v>85</v>
      </c>
      <c r="B339" s="6">
        <v>2</v>
      </c>
      <c r="C339" s="6">
        <v>10</v>
      </c>
      <c r="D339" s="6">
        <v>0.8</v>
      </c>
      <c r="E339" s="6">
        <v>2</v>
      </c>
      <c r="F339" s="6">
        <v>3</v>
      </c>
      <c r="G339" s="4"/>
      <c r="H339" s="4"/>
      <c r="I339" s="4"/>
      <c r="J339" s="4"/>
      <c r="K339" s="4"/>
      <c r="L339" s="6"/>
      <c r="M339" s="6"/>
      <c r="N339" s="6"/>
      <c r="O339" s="6"/>
      <c r="P339" s="6"/>
      <c r="Q339" t="e">
        <f t="shared" si="36"/>
        <v>#DIV/0!</v>
      </c>
      <c r="R339" t="e">
        <f t="shared" si="37"/>
        <v>#DIV/0!</v>
      </c>
      <c r="S339" s="6"/>
      <c r="T339" s="6">
        <v>0</v>
      </c>
      <c r="U339" s="6">
        <v>0</v>
      </c>
      <c r="V339">
        <v>0</v>
      </c>
      <c r="W339">
        <v>0</v>
      </c>
      <c r="X339">
        <v>0</v>
      </c>
      <c r="Y339" s="6"/>
      <c r="Z339" s="6"/>
      <c r="AA339" s="6"/>
      <c r="AD339">
        <f t="shared" si="38"/>
        <v>0</v>
      </c>
      <c r="AE339">
        <f t="shared" si="39"/>
        <v>0</v>
      </c>
      <c r="AG339">
        <v>4</v>
      </c>
      <c r="AH339" t="e">
        <f>AVERAGE(G342:K345)</f>
        <v>#DIV/0!</v>
      </c>
      <c r="AI339" t="e">
        <f>STDEV(G342:K345)</f>
        <v>#DIV/0!</v>
      </c>
      <c r="AJ339">
        <f>AVERAGE(T342:X345)</f>
        <v>0</v>
      </c>
      <c r="AK339">
        <f>STDEV(T341:X344)</f>
        <v>0</v>
      </c>
      <c r="AM339" t="e">
        <f t="shared" ref="AM339:AM346" si="41">SUM(AH339,AJ339)</f>
        <v>#DIV/0!</v>
      </c>
      <c r="AO339" t="e">
        <f t="shared" si="40"/>
        <v>#DIV/0!</v>
      </c>
      <c r="BI339" s="6">
        <v>3</v>
      </c>
    </row>
    <row r="340" spans="1:61" x14ac:dyDescent="0.25">
      <c r="A340" s="6">
        <v>85</v>
      </c>
      <c r="B340" s="6">
        <v>2</v>
      </c>
      <c r="C340" s="6">
        <v>10</v>
      </c>
      <c r="D340" s="6">
        <v>0.8</v>
      </c>
      <c r="E340" s="6">
        <v>3</v>
      </c>
      <c r="F340" s="6">
        <v>3</v>
      </c>
      <c r="G340" s="4"/>
      <c r="H340" s="4"/>
      <c r="I340" s="4"/>
      <c r="J340" s="4"/>
      <c r="K340" s="4"/>
      <c r="L340" s="6"/>
      <c r="M340" s="6"/>
      <c r="N340" s="6"/>
      <c r="O340" s="6"/>
      <c r="P340" s="6"/>
      <c r="Q340" t="e">
        <f t="shared" si="36"/>
        <v>#DIV/0!</v>
      </c>
      <c r="R340" t="e">
        <f t="shared" si="37"/>
        <v>#DIV/0!</v>
      </c>
      <c r="S340" s="6"/>
      <c r="T340" s="6">
        <v>0</v>
      </c>
      <c r="U340" s="6">
        <v>0</v>
      </c>
      <c r="V340">
        <v>0</v>
      </c>
      <c r="W340">
        <v>0</v>
      </c>
      <c r="X340">
        <v>0</v>
      </c>
      <c r="Y340" s="6"/>
      <c r="Z340" s="6"/>
      <c r="AA340" s="6"/>
      <c r="AD340">
        <f t="shared" si="38"/>
        <v>0</v>
      </c>
      <c r="AE340">
        <f t="shared" si="39"/>
        <v>0</v>
      </c>
      <c r="AG340">
        <v>5</v>
      </c>
      <c r="AH340" t="e">
        <f>AVERAGE(G346:K349)</f>
        <v>#DIV/0!</v>
      </c>
      <c r="AI340" t="e">
        <f>STDEV(G346:K349)</f>
        <v>#DIV/0!</v>
      </c>
      <c r="AJ340">
        <f>AVERAGE(T346:X349)</f>
        <v>0</v>
      </c>
      <c r="AK340">
        <f>STDEV(T346:X349)</f>
        <v>0</v>
      </c>
      <c r="AM340" t="e">
        <f t="shared" si="41"/>
        <v>#DIV/0!</v>
      </c>
      <c r="AO340" t="e">
        <f t="shared" si="40"/>
        <v>#DIV/0!</v>
      </c>
      <c r="BI340" s="6">
        <v>3</v>
      </c>
    </row>
    <row r="341" spans="1:61" x14ac:dyDescent="0.25">
      <c r="A341" s="6">
        <v>85</v>
      </c>
      <c r="B341" s="6">
        <v>2</v>
      </c>
      <c r="C341" s="6">
        <v>10</v>
      </c>
      <c r="D341" s="6">
        <v>0.8</v>
      </c>
      <c r="E341" s="6">
        <v>4</v>
      </c>
      <c r="F341" s="6">
        <v>3</v>
      </c>
      <c r="G341" s="4"/>
      <c r="H341" s="4"/>
      <c r="I341" s="4"/>
      <c r="J341" s="4"/>
      <c r="K341" s="4"/>
      <c r="L341" s="6"/>
      <c r="M341" s="6"/>
      <c r="N341" s="6"/>
      <c r="O341" s="6"/>
      <c r="P341" s="6"/>
      <c r="Q341" t="e">
        <f t="shared" si="36"/>
        <v>#DIV/0!</v>
      </c>
      <c r="R341" t="e">
        <f t="shared" si="37"/>
        <v>#DIV/0!</v>
      </c>
      <c r="S341" s="6"/>
      <c r="T341" s="6">
        <v>0</v>
      </c>
      <c r="U341" s="6">
        <v>0</v>
      </c>
      <c r="V341">
        <v>0</v>
      </c>
      <c r="W341">
        <v>0</v>
      </c>
      <c r="X341">
        <v>0</v>
      </c>
      <c r="Y341" s="6"/>
      <c r="Z341" s="6"/>
      <c r="AA341" s="6"/>
      <c r="AD341">
        <f t="shared" si="38"/>
        <v>0</v>
      </c>
      <c r="AE341">
        <f t="shared" si="39"/>
        <v>0</v>
      </c>
      <c r="AG341">
        <v>6</v>
      </c>
      <c r="AH341" t="e">
        <f>AVERAGE(G350:K353)</f>
        <v>#DIV/0!</v>
      </c>
      <c r="AI341" t="e">
        <f>STDEV(G350:K353)</f>
        <v>#DIV/0!</v>
      </c>
      <c r="AJ341">
        <f>AVERAGE(T350:X353)</f>
        <v>0</v>
      </c>
      <c r="AK341">
        <f>STDEV(T350:X353)</f>
        <v>0</v>
      </c>
      <c r="AM341" t="e">
        <f t="shared" si="41"/>
        <v>#DIV/0!</v>
      </c>
      <c r="AO341" t="e">
        <f t="shared" si="40"/>
        <v>#DIV/0!</v>
      </c>
      <c r="BI341" s="6">
        <v>3</v>
      </c>
    </row>
    <row r="342" spans="1:61" x14ac:dyDescent="0.25">
      <c r="A342" s="6">
        <v>85</v>
      </c>
      <c r="B342" s="6">
        <v>2</v>
      </c>
      <c r="C342" s="6">
        <v>10</v>
      </c>
      <c r="D342" s="6">
        <v>0.8</v>
      </c>
      <c r="E342" s="1">
        <v>1</v>
      </c>
      <c r="F342" s="1">
        <v>4</v>
      </c>
      <c r="G342" s="4"/>
      <c r="H342" s="4"/>
      <c r="I342" s="4"/>
      <c r="J342" s="4"/>
      <c r="K342" s="4"/>
      <c r="L342" s="6"/>
      <c r="M342" s="6"/>
      <c r="N342" s="6"/>
      <c r="O342" s="6"/>
      <c r="P342" s="6"/>
      <c r="Q342" t="e">
        <f t="shared" si="36"/>
        <v>#DIV/0!</v>
      </c>
      <c r="R342" t="e">
        <f t="shared" si="37"/>
        <v>#DIV/0!</v>
      </c>
      <c r="S342" s="6"/>
      <c r="T342" s="6">
        <v>0</v>
      </c>
      <c r="U342" s="6">
        <v>0</v>
      </c>
      <c r="V342">
        <v>0</v>
      </c>
      <c r="W342">
        <v>0</v>
      </c>
      <c r="X342">
        <v>0</v>
      </c>
      <c r="Y342" s="6"/>
      <c r="Z342" s="6"/>
      <c r="AA342" s="6"/>
      <c r="AD342">
        <f t="shared" si="38"/>
        <v>0</v>
      </c>
      <c r="AE342">
        <f t="shared" si="39"/>
        <v>0</v>
      </c>
      <c r="AG342">
        <v>7</v>
      </c>
      <c r="AH342" t="e">
        <f>AVERAGE(G354:K357)</f>
        <v>#DIV/0!</v>
      </c>
      <c r="AI342" t="e">
        <f>STDEV(G354:K357)</f>
        <v>#DIV/0!</v>
      </c>
      <c r="AJ342" t="e">
        <f>AVERAGE(T354:X357)</f>
        <v>#DIV/0!</v>
      </c>
      <c r="AK342" t="e">
        <f>STDEV(T354:X357)</f>
        <v>#DIV/0!</v>
      </c>
      <c r="AM342" t="e">
        <f t="shared" si="41"/>
        <v>#DIV/0!</v>
      </c>
      <c r="AO342" t="e">
        <f t="shared" si="40"/>
        <v>#DIV/0!</v>
      </c>
      <c r="BI342" s="1">
        <v>4</v>
      </c>
    </row>
    <row r="343" spans="1:61" x14ac:dyDescent="0.25">
      <c r="A343" s="6">
        <v>85</v>
      </c>
      <c r="B343" s="6">
        <v>2</v>
      </c>
      <c r="C343" s="6">
        <v>10</v>
      </c>
      <c r="D343" s="6">
        <v>0.8</v>
      </c>
      <c r="E343" s="1">
        <v>2</v>
      </c>
      <c r="F343" s="1">
        <v>4</v>
      </c>
      <c r="G343" s="4"/>
      <c r="H343" s="4"/>
      <c r="I343" s="4"/>
      <c r="J343" s="4"/>
      <c r="K343" s="4"/>
      <c r="L343" s="6"/>
      <c r="M343" s="6"/>
      <c r="N343" s="6"/>
      <c r="O343" s="6"/>
      <c r="P343" s="6"/>
      <c r="Q343" t="e">
        <f t="shared" si="36"/>
        <v>#DIV/0!</v>
      </c>
      <c r="R343" t="e">
        <f t="shared" si="37"/>
        <v>#DIV/0!</v>
      </c>
      <c r="S343" s="6"/>
      <c r="T343" s="6">
        <v>0</v>
      </c>
      <c r="U343" s="6">
        <v>0</v>
      </c>
      <c r="V343">
        <v>0</v>
      </c>
      <c r="W343">
        <v>0</v>
      </c>
      <c r="X343">
        <v>0</v>
      </c>
      <c r="Y343" s="6"/>
      <c r="Z343" s="6"/>
      <c r="AA343" s="6"/>
      <c r="AD343">
        <f t="shared" si="38"/>
        <v>0</v>
      </c>
      <c r="AE343">
        <f t="shared" si="39"/>
        <v>0</v>
      </c>
      <c r="AG343">
        <v>8</v>
      </c>
      <c r="AH343" t="e">
        <f>AVERAGE(G358:K361)</f>
        <v>#DIV/0!</v>
      </c>
      <c r="AI343" t="e">
        <f>STDEV(G358:K361)</f>
        <v>#DIV/0!</v>
      </c>
      <c r="AJ343" t="e">
        <f>AVERAGE(T358:X361)</f>
        <v>#DIV/0!</v>
      </c>
      <c r="AK343" t="e">
        <f>STDEV(T358:X361)</f>
        <v>#DIV/0!</v>
      </c>
      <c r="AM343" t="e">
        <f t="shared" si="41"/>
        <v>#DIV/0!</v>
      </c>
      <c r="AO343" t="e">
        <f t="shared" si="40"/>
        <v>#DIV/0!</v>
      </c>
      <c r="BI343" s="1">
        <v>4</v>
      </c>
    </row>
    <row r="344" spans="1:61" x14ac:dyDescent="0.25">
      <c r="A344" s="6">
        <v>85</v>
      </c>
      <c r="B344" s="6">
        <v>2</v>
      </c>
      <c r="C344" s="6">
        <v>10</v>
      </c>
      <c r="D344" s="6">
        <v>0.8</v>
      </c>
      <c r="E344" s="1">
        <v>3</v>
      </c>
      <c r="F344" s="1">
        <v>4</v>
      </c>
      <c r="G344" s="4"/>
      <c r="H344" s="4"/>
      <c r="I344" s="4"/>
      <c r="J344" s="4"/>
      <c r="K344" s="4"/>
      <c r="L344" s="6"/>
      <c r="M344" s="6"/>
      <c r="N344" s="6"/>
      <c r="O344" s="6"/>
      <c r="P344" s="6"/>
      <c r="Q344" t="e">
        <f t="shared" si="36"/>
        <v>#DIV/0!</v>
      </c>
      <c r="R344" t="e">
        <f t="shared" si="37"/>
        <v>#DIV/0!</v>
      </c>
      <c r="S344" s="6"/>
      <c r="T344" s="6">
        <v>0</v>
      </c>
      <c r="U344" s="6">
        <v>0</v>
      </c>
      <c r="V344">
        <v>0</v>
      </c>
      <c r="W344">
        <v>0</v>
      </c>
      <c r="X344">
        <v>0</v>
      </c>
      <c r="Y344" s="6"/>
      <c r="Z344" s="6"/>
      <c r="AA344" s="6"/>
      <c r="AD344">
        <f t="shared" si="38"/>
        <v>0</v>
      </c>
      <c r="AE344">
        <f t="shared" si="39"/>
        <v>0</v>
      </c>
      <c r="AG344">
        <v>9</v>
      </c>
      <c r="AH344" t="e">
        <f>AVERAGE(G362:K365)</f>
        <v>#DIV/0!</v>
      </c>
      <c r="AI344" t="e">
        <f>STDEV(G362:K365)</f>
        <v>#DIV/0!</v>
      </c>
      <c r="AJ344" t="e">
        <f>AVERAGE(T362:X365)</f>
        <v>#DIV/0!</v>
      </c>
      <c r="AK344" t="e">
        <f>STDEV(T362:X365)</f>
        <v>#DIV/0!</v>
      </c>
      <c r="AM344" t="e">
        <f t="shared" si="41"/>
        <v>#DIV/0!</v>
      </c>
      <c r="AO344" t="e">
        <f t="shared" si="40"/>
        <v>#DIV/0!</v>
      </c>
      <c r="BI344" s="1">
        <v>4</v>
      </c>
    </row>
    <row r="345" spans="1:61" x14ac:dyDescent="0.25">
      <c r="A345" s="6">
        <v>85</v>
      </c>
      <c r="B345" s="6">
        <v>2</v>
      </c>
      <c r="C345" s="6">
        <v>10</v>
      </c>
      <c r="D345" s="6">
        <v>0.8</v>
      </c>
      <c r="E345" s="1">
        <v>4</v>
      </c>
      <c r="F345" s="1">
        <v>4</v>
      </c>
      <c r="G345" s="4"/>
      <c r="H345" s="4"/>
      <c r="I345" s="4"/>
      <c r="J345" s="4"/>
      <c r="K345" s="4"/>
      <c r="L345" s="6"/>
      <c r="M345" s="6"/>
      <c r="N345" s="6"/>
      <c r="O345" s="6"/>
      <c r="P345" s="6"/>
      <c r="Q345" t="e">
        <f t="shared" si="36"/>
        <v>#DIV/0!</v>
      </c>
      <c r="R345" t="e">
        <f t="shared" si="37"/>
        <v>#DIV/0!</v>
      </c>
      <c r="S345" s="6"/>
      <c r="T345" s="6">
        <v>0</v>
      </c>
      <c r="U345" s="6">
        <v>0</v>
      </c>
      <c r="V345">
        <v>0</v>
      </c>
      <c r="W345">
        <v>0</v>
      </c>
      <c r="X345">
        <v>0</v>
      </c>
      <c r="Y345" s="6"/>
      <c r="Z345" s="6"/>
      <c r="AA345" s="6"/>
      <c r="AD345">
        <f t="shared" si="38"/>
        <v>0</v>
      </c>
      <c r="AE345">
        <f t="shared" si="39"/>
        <v>0</v>
      </c>
      <c r="AG345">
        <v>10</v>
      </c>
      <c r="AH345" t="e">
        <f>AVERAGE(G366:K369)</f>
        <v>#DIV/0!</v>
      </c>
      <c r="AI345" t="e">
        <f>STDEV(G366:K369)</f>
        <v>#DIV/0!</v>
      </c>
      <c r="AJ345" t="e">
        <f>AVERAGE(T366:X369)</f>
        <v>#DIV/0!</v>
      </c>
      <c r="AK345" t="e">
        <f>STDEV(T366:X369)</f>
        <v>#DIV/0!</v>
      </c>
      <c r="AM345" t="e">
        <f t="shared" si="41"/>
        <v>#DIV/0!</v>
      </c>
      <c r="AO345" t="e">
        <f t="shared" si="40"/>
        <v>#DIV/0!</v>
      </c>
      <c r="BI345" s="1">
        <v>4</v>
      </c>
    </row>
    <row r="346" spans="1:61" x14ac:dyDescent="0.25">
      <c r="A346" s="6">
        <v>85</v>
      </c>
      <c r="B346" s="6">
        <v>2</v>
      </c>
      <c r="C346" s="6">
        <v>10</v>
      </c>
      <c r="D346" s="6">
        <v>0.8</v>
      </c>
      <c r="E346" s="6">
        <v>1</v>
      </c>
      <c r="F346" s="6">
        <v>5</v>
      </c>
      <c r="G346" s="4"/>
      <c r="H346" s="4"/>
      <c r="I346" s="4"/>
      <c r="J346" s="4"/>
      <c r="K346" s="4"/>
      <c r="L346" s="6"/>
      <c r="M346" s="6"/>
      <c r="N346" s="6"/>
      <c r="O346" s="6"/>
      <c r="P346" s="6"/>
      <c r="Q346" t="e">
        <f t="shared" si="36"/>
        <v>#DIV/0!</v>
      </c>
      <c r="R346" t="e">
        <f t="shared" si="37"/>
        <v>#DIV/0!</v>
      </c>
      <c r="S346" s="6"/>
      <c r="T346" s="6">
        <v>0</v>
      </c>
      <c r="U346" s="6">
        <v>0</v>
      </c>
      <c r="V346">
        <v>0</v>
      </c>
      <c r="W346">
        <v>0</v>
      </c>
      <c r="X346">
        <v>0</v>
      </c>
      <c r="Y346" s="6"/>
      <c r="Z346" s="6"/>
      <c r="AA346" s="6"/>
      <c r="AD346">
        <f t="shared" si="38"/>
        <v>0</v>
      </c>
      <c r="AE346">
        <f t="shared" si="39"/>
        <v>0</v>
      </c>
      <c r="AG346" t="s">
        <v>22</v>
      </c>
      <c r="AH346">
        <f>AVERAGE(G330:K369)</f>
        <v>0.62370000000000003</v>
      </c>
      <c r="AI346">
        <f>STDEV(G330:K369)</f>
        <v>3.4562072306290666E-2</v>
      </c>
      <c r="AJ346">
        <f>AVERAGE(T330:X369)</f>
        <v>2.385E-2</v>
      </c>
      <c r="AK346">
        <f>STDEV(T330:X368)</f>
        <v>5.5229490660836822E-2</v>
      </c>
      <c r="AM346">
        <f t="shared" si="41"/>
        <v>0.64755000000000007</v>
      </c>
      <c r="AO346">
        <f t="shared" si="40"/>
        <v>0.74998103028453633</v>
      </c>
      <c r="BI346" s="6">
        <v>5</v>
      </c>
    </row>
    <row r="347" spans="1:61" x14ac:dyDescent="0.25">
      <c r="A347" s="6">
        <v>85</v>
      </c>
      <c r="B347" s="6">
        <v>2</v>
      </c>
      <c r="C347" s="6">
        <v>10</v>
      </c>
      <c r="D347" s="6">
        <v>0.8</v>
      </c>
      <c r="E347" s="6">
        <v>2</v>
      </c>
      <c r="F347" s="6">
        <v>5</v>
      </c>
      <c r="G347" s="4"/>
      <c r="H347" s="4"/>
      <c r="I347" s="4"/>
      <c r="J347" s="4"/>
      <c r="K347" s="4"/>
      <c r="Q347" t="e">
        <f t="shared" si="36"/>
        <v>#DIV/0!</v>
      </c>
      <c r="R347" t="e">
        <f t="shared" si="37"/>
        <v>#DIV/0!</v>
      </c>
      <c r="T347" s="6">
        <v>0</v>
      </c>
      <c r="U347" s="6">
        <v>0</v>
      </c>
      <c r="V347">
        <v>0</v>
      </c>
      <c r="W347">
        <v>0</v>
      </c>
      <c r="X347">
        <v>0</v>
      </c>
      <c r="AD347">
        <f t="shared" si="38"/>
        <v>0</v>
      </c>
      <c r="AE347">
        <f t="shared" si="39"/>
        <v>0</v>
      </c>
      <c r="AM347" s="11" t="s">
        <v>51</v>
      </c>
      <c r="AN347" s="11"/>
      <c r="AO347" s="11"/>
      <c r="BI347" s="6">
        <v>5</v>
      </c>
    </row>
    <row r="348" spans="1:61" x14ac:dyDescent="0.25">
      <c r="A348" s="6">
        <v>85</v>
      </c>
      <c r="B348" s="6">
        <v>2</v>
      </c>
      <c r="C348" s="6">
        <v>10</v>
      </c>
      <c r="D348" s="6">
        <v>0.8</v>
      </c>
      <c r="E348" s="6">
        <v>3</v>
      </c>
      <c r="F348" s="6">
        <v>5</v>
      </c>
      <c r="G348" s="4"/>
      <c r="H348" s="4"/>
      <c r="I348" s="4"/>
      <c r="J348" s="4"/>
      <c r="K348" s="4"/>
      <c r="Q348" t="e">
        <f t="shared" si="36"/>
        <v>#DIV/0!</v>
      </c>
      <c r="R348" t="e">
        <f t="shared" si="37"/>
        <v>#DIV/0!</v>
      </c>
      <c r="T348" s="6">
        <v>0</v>
      </c>
      <c r="U348" s="6">
        <v>0</v>
      </c>
      <c r="V348">
        <v>0</v>
      </c>
      <c r="W348">
        <v>0</v>
      </c>
      <c r="X348">
        <v>0</v>
      </c>
      <c r="AD348">
        <f t="shared" si="38"/>
        <v>0</v>
      </c>
      <c r="AE348">
        <f t="shared" si="39"/>
        <v>0</v>
      </c>
      <c r="BI348" s="6">
        <v>5</v>
      </c>
    </row>
    <row r="349" spans="1:61" x14ac:dyDescent="0.25">
      <c r="A349" s="6">
        <v>85</v>
      </c>
      <c r="B349" s="6">
        <v>2</v>
      </c>
      <c r="C349" s="6">
        <v>10</v>
      </c>
      <c r="D349" s="6">
        <v>0.8</v>
      </c>
      <c r="E349" s="6">
        <v>4</v>
      </c>
      <c r="F349" s="6">
        <v>5</v>
      </c>
      <c r="G349" s="4"/>
      <c r="H349" s="4"/>
      <c r="I349" s="4"/>
      <c r="J349" s="4"/>
      <c r="K349" s="4"/>
      <c r="Q349" t="e">
        <f t="shared" si="36"/>
        <v>#DIV/0!</v>
      </c>
      <c r="R349" t="e">
        <f t="shared" si="37"/>
        <v>#DIV/0!</v>
      </c>
      <c r="T349" s="6">
        <v>0</v>
      </c>
      <c r="U349" s="6">
        <v>0</v>
      </c>
      <c r="V349">
        <v>0</v>
      </c>
      <c r="W349">
        <v>0</v>
      </c>
      <c r="X349">
        <v>0</v>
      </c>
      <c r="AD349">
        <f t="shared" si="38"/>
        <v>0</v>
      </c>
      <c r="AE349">
        <f t="shared" si="39"/>
        <v>0</v>
      </c>
      <c r="BI349" s="6">
        <v>5</v>
      </c>
    </row>
    <row r="350" spans="1:61" x14ac:dyDescent="0.25">
      <c r="A350" s="6">
        <v>85</v>
      </c>
      <c r="B350" s="6">
        <v>2</v>
      </c>
      <c r="C350" s="6">
        <v>10</v>
      </c>
      <c r="D350" s="6">
        <v>0.8</v>
      </c>
      <c r="E350" s="1">
        <v>1</v>
      </c>
      <c r="F350" s="1">
        <v>6</v>
      </c>
      <c r="G350" s="4"/>
      <c r="H350" s="4"/>
      <c r="I350" s="4"/>
      <c r="J350" s="4"/>
      <c r="K350" s="4"/>
      <c r="Q350" t="e">
        <f t="shared" si="36"/>
        <v>#DIV/0!</v>
      </c>
      <c r="R350" t="e">
        <f t="shared" si="37"/>
        <v>#DIV/0!</v>
      </c>
      <c r="T350" s="6">
        <v>0</v>
      </c>
      <c r="U350" s="6">
        <v>0</v>
      </c>
      <c r="V350">
        <v>0</v>
      </c>
      <c r="W350">
        <v>0</v>
      </c>
      <c r="X350">
        <v>0</v>
      </c>
      <c r="AD350">
        <f t="shared" si="38"/>
        <v>0</v>
      </c>
      <c r="AE350">
        <f t="shared" si="39"/>
        <v>0</v>
      </c>
      <c r="BD350" s="42" t="s">
        <v>19</v>
      </c>
      <c r="BE350" s="42" t="s">
        <v>24</v>
      </c>
      <c r="BF350" s="42" t="s">
        <v>21</v>
      </c>
      <c r="BI350" s="1">
        <v>6</v>
      </c>
    </row>
    <row r="351" spans="1:61" x14ac:dyDescent="0.25">
      <c r="A351" s="6">
        <v>85</v>
      </c>
      <c r="B351" s="6">
        <v>2</v>
      </c>
      <c r="C351" s="6">
        <v>10</v>
      </c>
      <c r="D351" s="6">
        <v>0.8</v>
      </c>
      <c r="E351" s="1">
        <v>2</v>
      </c>
      <c r="F351" s="1">
        <v>6</v>
      </c>
      <c r="G351" s="4"/>
      <c r="H351" s="4"/>
      <c r="I351" s="4"/>
      <c r="J351" s="4"/>
      <c r="K351" s="4"/>
      <c r="Q351" t="e">
        <f t="shared" si="36"/>
        <v>#DIV/0!</v>
      </c>
      <c r="R351" t="e">
        <f t="shared" si="37"/>
        <v>#DIV/0!</v>
      </c>
      <c r="T351" s="6">
        <v>0</v>
      </c>
      <c r="U351" s="6">
        <v>0</v>
      </c>
      <c r="V351">
        <v>0</v>
      </c>
      <c r="W351">
        <v>0</v>
      </c>
      <c r="X351">
        <v>0</v>
      </c>
      <c r="AD351">
        <f t="shared" si="38"/>
        <v>0</v>
      </c>
      <c r="AE351">
        <f t="shared" si="39"/>
        <v>0</v>
      </c>
      <c r="AH351" s="5" t="s">
        <v>20</v>
      </c>
      <c r="AI351" s="5" t="s">
        <v>21</v>
      </c>
      <c r="AJ351" s="5" t="s">
        <v>23</v>
      </c>
      <c r="AK351" s="5" t="s">
        <v>21</v>
      </c>
      <c r="AL351" s="5"/>
      <c r="AM351" s="5" t="s">
        <v>27</v>
      </c>
      <c r="AN351" s="5"/>
      <c r="AO351" s="5" t="s">
        <v>28</v>
      </c>
      <c r="AP351" s="5"/>
      <c r="BD351" s="42">
        <v>1</v>
      </c>
      <c r="BE351" s="42">
        <f>AVERAGE(BJ330:BN333)</f>
        <v>0.76680000000000015</v>
      </c>
      <c r="BF351" s="42">
        <f>STDEV(BJ330:BN333)</f>
        <v>5.6515112091694922E-2</v>
      </c>
      <c r="BI351" s="1">
        <v>6</v>
      </c>
    </row>
    <row r="352" spans="1:61" x14ac:dyDescent="0.25">
      <c r="A352" s="6">
        <v>85</v>
      </c>
      <c r="B352" s="6">
        <v>2</v>
      </c>
      <c r="C352" s="6">
        <v>10</v>
      </c>
      <c r="D352" s="6">
        <v>0.8</v>
      </c>
      <c r="E352" s="1">
        <v>3</v>
      </c>
      <c r="F352" s="1">
        <v>6</v>
      </c>
      <c r="G352" s="4"/>
      <c r="H352" s="4"/>
      <c r="I352" s="4"/>
      <c r="J352" s="4"/>
      <c r="K352" s="4"/>
      <c r="Q352" t="e">
        <f t="shared" si="36"/>
        <v>#DIV/0!</v>
      </c>
      <c r="R352" t="e">
        <f t="shared" si="37"/>
        <v>#DIV/0!</v>
      </c>
      <c r="T352" s="6">
        <v>0</v>
      </c>
      <c r="U352" s="6">
        <v>0</v>
      </c>
      <c r="V352">
        <v>0</v>
      </c>
      <c r="W352">
        <v>0</v>
      </c>
      <c r="X352">
        <v>0</v>
      </c>
      <c r="AD352">
        <f t="shared" si="38"/>
        <v>0</v>
      </c>
      <c r="AE352">
        <f t="shared" si="39"/>
        <v>0</v>
      </c>
      <c r="AH352" s="5">
        <f>AH346</f>
        <v>0.62370000000000003</v>
      </c>
      <c r="AI352" s="5">
        <f>AI346</f>
        <v>3.4562072306290666E-2</v>
      </c>
      <c r="AJ352" s="5">
        <f>AJ346</f>
        <v>2.385E-2</v>
      </c>
      <c r="AK352" s="5">
        <f>AK346</f>
        <v>5.5229490660836822E-2</v>
      </c>
      <c r="AL352" s="5"/>
      <c r="AM352" s="5" t="s">
        <v>29</v>
      </c>
      <c r="AN352" s="5"/>
      <c r="AO352" s="5" t="s">
        <v>30</v>
      </c>
      <c r="AP352" s="5"/>
      <c r="BD352" s="42">
        <v>2</v>
      </c>
      <c r="BE352" s="42" t="e">
        <f>AVERAGE(BJ334:BN337)</f>
        <v>#DIV/0!</v>
      </c>
      <c r="BF352" s="42" t="e">
        <f>STDEV(BJ334:BN337)</f>
        <v>#DIV/0!</v>
      </c>
      <c r="BI352" s="1">
        <v>6</v>
      </c>
    </row>
    <row r="353" spans="1:61" x14ac:dyDescent="0.25">
      <c r="A353" s="6">
        <v>85</v>
      </c>
      <c r="B353" s="6">
        <v>2</v>
      </c>
      <c r="C353" s="6">
        <v>10</v>
      </c>
      <c r="D353" s="6">
        <v>0.8</v>
      </c>
      <c r="E353" s="1">
        <v>4</v>
      </c>
      <c r="F353" s="1">
        <v>6</v>
      </c>
      <c r="G353" s="4"/>
      <c r="H353" s="4"/>
      <c r="I353" s="4"/>
      <c r="J353" s="4"/>
      <c r="K353" s="4"/>
      <c r="Q353" t="e">
        <f t="shared" si="36"/>
        <v>#DIV/0!</v>
      </c>
      <c r="R353" t="e">
        <f t="shared" si="37"/>
        <v>#DIV/0!</v>
      </c>
      <c r="T353" s="6">
        <v>0</v>
      </c>
      <c r="U353" s="6">
        <v>0</v>
      </c>
      <c r="V353">
        <v>0</v>
      </c>
      <c r="W353">
        <v>0</v>
      </c>
      <c r="X353">
        <v>0</v>
      </c>
      <c r="AD353">
        <f t="shared" si="38"/>
        <v>0</v>
      </c>
      <c r="AE353">
        <f t="shared" si="39"/>
        <v>0</v>
      </c>
      <c r="BD353" s="42">
        <v>3</v>
      </c>
      <c r="BE353" s="42" t="e">
        <f>AVERAGE(BJ338:BN341)</f>
        <v>#DIV/0!</v>
      </c>
      <c r="BF353" s="42" t="e">
        <f>STDEV(BJ338:BN341)</f>
        <v>#DIV/0!</v>
      </c>
      <c r="BI353" s="1">
        <v>6</v>
      </c>
    </row>
    <row r="354" spans="1:61" x14ac:dyDescent="0.25">
      <c r="A354" s="6">
        <v>85</v>
      </c>
      <c r="B354" s="6">
        <v>2</v>
      </c>
      <c r="C354" s="6">
        <v>10</v>
      </c>
      <c r="D354" s="6">
        <v>0.8</v>
      </c>
      <c r="E354" s="6">
        <v>1</v>
      </c>
      <c r="F354" s="6">
        <v>7</v>
      </c>
      <c r="G354" s="4"/>
      <c r="H354" s="4"/>
      <c r="I354" s="4"/>
      <c r="J354" s="4"/>
      <c r="K354" s="4"/>
      <c r="Q354" t="e">
        <f t="shared" si="36"/>
        <v>#DIV/0!</v>
      </c>
      <c r="R354" t="e">
        <f t="shared" si="37"/>
        <v>#DIV/0!</v>
      </c>
      <c r="T354" s="4"/>
      <c r="U354" s="4"/>
      <c r="V354" s="4"/>
      <c r="W354" s="4"/>
      <c r="X354" s="4"/>
      <c r="AD354" t="e">
        <f t="shared" si="38"/>
        <v>#DIV/0!</v>
      </c>
      <c r="AE354" t="e">
        <f t="shared" si="39"/>
        <v>#DIV/0!</v>
      </c>
      <c r="BD354" s="42">
        <v>4</v>
      </c>
      <c r="BE354" s="42" t="e">
        <f>AVERAGE(BJ342:BN345)</f>
        <v>#DIV/0!</v>
      </c>
      <c r="BF354" s="42" t="e">
        <f>STDEV(BJ342:BN345)</f>
        <v>#DIV/0!</v>
      </c>
      <c r="BI354" s="6">
        <v>7</v>
      </c>
    </row>
    <row r="355" spans="1:61" x14ac:dyDescent="0.25">
      <c r="A355" s="6">
        <v>85</v>
      </c>
      <c r="B355" s="6">
        <v>2</v>
      </c>
      <c r="C355" s="6">
        <v>10</v>
      </c>
      <c r="D355" s="6">
        <v>0.8</v>
      </c>
      <c r="E355" s="6">
        <v>2</v>
      </c>
      <c r="F355" s="6">
        <v>7</v>
      </c>
      <c r="G355" s="4"/>
      <c r="H355" s="4"/>
      <c r="I355" s="4"/>
      <c r="J355" s="4"/>
      <c r="K355" s="4"/>
      <c r="Q355" t="e">
        <f t="shared" si="36"/>
        <v>#DIV/0!</v>
      </c>
      <c r="R355" t="e">
        <f t="shared" si="37"/>
        <v>#DIV/0!</v>
      </c>
      <c r="T355" s="4"/>
      <c r="U355" s="4"/>
      <c r="V355" s="4"/>
      <c r="W355" s="4"/>
      <c r="X355" s="4"/>
      <c r="AD355" t="e">
        <f t="shared" si="38"/>
        <v>#DIV/0!</v>
      </c>
      <c r="AE355" t="e">
        <f t="shared" si="39"/>
        <v>#DIV/0!</v>
      </c>
      <c r="BD355" s="42">
        <v>5</v>
      </c>
      <c r="BE355" s="42" t="e">
        <f>AVERAGE(BJ346:BN349)</f>
        <v>#DIV/0!</v>
      </c>
      <c r="BF355" s="42" t="e">
        <f>STDEV(BJ346:BN349)</f>
        <v>#DIV/0!</v>
      </c>
      <c r="BI355" s="6">
        <v>7</v>
      </c>
    </row>
    <row r="356" spans="1:61" x14ac:dyDescent="0.25">
      <c r="A356" s="6">
        <v>85</v>
      </c>
      <c r="B356" s="6">
        <v>2</v>
      </c>
      <c r="C356" s="6">
        <v>10</v>
      </c>
      <c r="D356" s="6">
        <v>0.8</v>
      </c>
      <c r="E356" s="6">
        <v>3</v>
      </c>
      <c r="F356" s="6">
        <v>7</v>
      </c>
      <c r="G356" s="4"/>
      <c r="H356" s="4"/>
      <c r="I356" s="4"/>
      <c r="J356" s="4"/>
      <c r="K356" s="4"/>
      <c r="Q356" t="e">
        <f t="shared" si="36"/>
        <v>#DIV/0!</v>
      </c>
      <c r="R356" t="e">
        <f t="shared" si="37"/>
        <v>#DIV/0!</v>
      </c>
      <c r="T356" s="4"/>
      <c r="U356" s="4"/>
      <c r="V356" s="4"/>
      <c r="W356" s="4"/>
      <c r="X356" s="4"/>
      <c r="AD356" t="e">
        <f t="shared" si="38"/>
        <v>#DIV/0!</v>
      </c>
      <c r="AE356" t="e">
        <f t="shared" si="39"/>
        <v>#DIV/0!</v>
      </c>
      <c r="BD356" s="42">
        <v>6</v>
      </c>
      <c r="BE356" s="42" t="e">
        <f>AVERAGE(BJ350:BN353)</f>
        <v>#DIV/0!</v>
      </c>
      <c r="BF356" s="42" t="e">
        <f>STDEV(BJ350:BN353)</f>
        <v>#DIV/0!</v>
      </c>
      <c r="BI356" s="6">
        <v>7</v>
      </c>
    </row>
    <row r="357" spans="1:61" x14ac:dyDescent="0.25">
      <c r="A357" s="6">
        <v>85</v>
      </c>
      <c r="B357" s="6">
        <v>2</v>
      </c>
      <c r="C357" s="6">
        <v>10</v>
      </c>
      <c r="D357" s="6">
        <v>0.8</v>
      </c>
      <c r="E357" s="6">
        <v>4</v>
      </c>
      <c r="F357" s="6">
        <v>7</v>
      </c>
      <c r="G357" s="4"/>
      <c r="H357" s="4"/>
      <c r="I357" s="4"/>
      <c r="J357" s="4"/>
      <c r="K357" s="4"/>
      <c r="Q357" t="e">
        <f t="shared" si="36"/>
        <v>#DIV/0!</v>
      </c>
      <c r="R357" t="e">
        <f t="shared" si="37"/>
        <v>#DIV/0!</v>
      </c>
      <c r="T357" s="4"/>
      <c r="U357" s="4"/>
      <c r="V357" s="4"/>
      <c r="W357" s="4"/>
      <c r="X357" s="4"/>
      <c r="AD357" t="e">
        <f t="shared" si="38"/>
        <v>#DIV/0!</v>
      </c>
      <c r="AE357" t="e">
        <f t="shared" si="39"/>
        <v>#DIV/0!</v>
      </c>
      <c r="BD357" s="42">
        <v>7</v>
      </c>
      <c r="BE357" s="42" t="e">
        <f>AVERAGE(BJ354:BN357)</f>
        <v>#DIV/0!</v>
      </c>
      <c r="BF357" s="42" t="e">
        <f>STDEV(BJ354:BN357)</f>
        <v>#DIV/0!</v>
      </c>
      <c r="BI357" s="6">
        <v>7</v>
      </c>
    </row>
    <row r="358" spans="1:61" x14ac:dyDescent="0.25">
      <c r="A358" s="6">
        <v>85</v>
      </c>
      <c r="B358" s="6">
        <v>2</v>
      </c>
      <c r="C358" s="6">
        <v>10</v>
      </c>
      <c r="D358" s="6">
        <v>0.8</v>
      </c>
      <c r="E358" s="1">
        <v>1</v>
      </c>
      <c r="F358" s="1">
        <v>8</v>
      </c>
      <c r="G358" s="4"/>
      <c r="H358" s="4"/>
      <c r="I358" s="4"/>
      <c r="J358" s="4"/>
      <c r="K358" s="4"/>
      <c r="Q358" t="e">
        <f t="shared" si="36"/>
        <v>#DIV/0!</v>
      </c>
      <c r="R358" t="e">
        <f t="shared" si="37"/>
        <v>#DIV/0!</v>
      </c>
      <c r="T358" s="4"/>
      <c r="U358" s="4"/>
      <c r="V358" s="4"/>
      <c r="W358" s="4"/>
      <c r="X358" s="4"/>
      <c r="AD358" t="e">
        <f t="shared" si="38"/>
        <v>#DIV/0!</v>
      </c>
      <c r="AE358" t="e">
        <f t="shared" si="39"/>
        <v>#DIV/0!</v>
      </c>
      <c r="BD358" s="42">
        <v>8</v>
      </c>
      <c r="BE358" s="42" t="e">
        <f>AVERAGE(BJ358:BN361)</f>
        <v>#DIV/0!</v>
      </c>
      <c r="BF358" s="42" t="e">
        <f>STDEV(BJ358:BN361)</f>
        <v>#DIV/0!</v>
      </c>
      <c r="BI358" s="1">
        <v>8</v>
      </c>
    </row>
    <row r="359" spans="1:61" x14ac:dyDescent="0.25">
      <c r="A359" s="6">
        <v>85</v>
      </c>
      <c r="B359" s="6">
        <v>2</v>
      </c>
      <c r="C359" s="6">
        <v>10</v>
      </c>
      <c r="D359" s="6">
        <v>0.8</v>
      </c>
      <c r="E359" s="1">
        <v>2</v>
      </c>
      <c r="F359" s="1">
        <v>8</v>
      </c>
      <c r="G359" s="4"/>
      <c r="H359" s="4"/>
      <c r="I359" s="4"/>
      <c r="J359" s="4"/>
      <c r="K359" s="4"/>
      <c r="Q359" t="e">
        <f t="shared" si="36"/>
        <v>#DIV/0!</v>
      </c>
      <c r="R359" t="e">
        <f t="shared" si="37"/>
        <v>#DIV/0!</v>
      </c>
      <c r="T359" s="4"/>
      <c r="U359" s="4"/>
      <c r="V359" s="4"/>
      <c r="W359" s="4"/>
      <c r="X359" s="4"/>
      <c r="AD359" t="e">
        <f t="shared" si="38"/>
        <v>#DIV/0!</v>
      </c>
      <c r="AE359" t="e">
        <f t="shared" si="39"/>
        <v>#DIV/0!</v>
      </c>
      <c r="BD359" s="42">
        <v>9</v>
      </c>
      <c r="BE359" s="42" t="e">
        <f>AVERAGE(BJ362:BN365)</f>
        <v>#DIV/0!</v>
      </c>
      <c r="BF359" s="42" t="e">
        <f>STDEV(BJ362:BN365)</f>
        <v>#DIV/0!</v>
      </c>
      <c r="BI359" s="1">
        <v>8</v>
      </c>
    </row>
    <row r="360" spans="1:61" x14ac:dyDescent="0.25">
      <c r="A360" s="6">
        <v>85</v>
      </c>
      <c r="B360" s="6">
        <v>2</v>
      </c>
      <c r="C360" s="6">
        <v>10</v>
      </c>
      <c r="D360" s="6">
        <v>0.8</v>
      </c>
      <c r="E360" s="1">
        <v>3</v>
      </c>
      <c r="F360" s="1">
        <v>8</v>
      </c>
      <c r="G360" s="4"/>
      <c r="H360" s="4"/>
      <c r="I360" s="4"/>
      <c r="J360" s="4"/>
      <c r="K360" s="4"/>
      <c r="Q360" t="e">
        <f t="shared" si="36"/>
        <v>#DIV/0!</v>
      </c>
      <c r="R360" t="e">
        <f t="shared" si="37"/>
        <v>#DIV/0!</v>
      </c>
      <c r="T360" s="4"/>
      <c r="U360" s="4"/>
      <c r="V360" s="4"/>
      <c r="W360" s="4"/>
      <c r="X360" s="4"/>
      <c r="AD360" t="e">
        <f t="shared" si="38"/>
        <v>#DIV/0!</v>
      </c>
      <c r="AE360" t="e">
        <f t="shared" si="39"/>
        <v>#DIV/0!</v>
      </c>
      <c r="BD360" s="42">
        <v>10</v>
      </c>
      <c r="BE360" s="42" t="e">
        <f>AVERAGE(BJ366:BN369)</f>
        <v>#DIV/0!</v>
      </c>
      <c r="BF360" s="42" t="e">
        <f>STDEV(BJ366:BN369)</f>
        <v>#DIV/0!</v>
      </c>
      <c r="BI360" s="1">
        <v>8</v>
      </c>
    </row>
    <row r="361" spans="1:61" x14ac:dyDescent="0.25">
      <c r="A361" s="6">
        <v>85</v>
      </c>
      <c r="B361" s="6">
        <v>2</v>
      </c>
      <c r="C361" s="6">
        <v>10</v>
      </c>
      <c r="D361" s="6">
        <v>0.8</v>
      </c>
      <c r="E361" s="1">
        <v>4</v>
      </c>
      <c r="F361" s="1">
        <v>8</v>
      </c>
      <c r="G361" s="4"/>
      <c r="H361" s="4"/>
      <c r="I361" s="4"/>
      <c r="J361" s="4"/>
      <c r="K361" s="4"/>
      <c r="Q361" t="e">
        <f t="shared" si="36"/>
        <v>#DIV/0!</v>
      </c>
      <c r="R361" t="e">
        <f t="shared" si="37"/>
        <v>#DIV/0!</v>
      </c>
      <c r="T361" s="4"/>
      <c r="U361" s="4"/>
      <c r="V361" s="4"/>
      <c r="W361" s="4"/>
      <c r="X361" s="4"/>
      <c r="AD361" t="e">
        <f t="shared" si="38"/>
        <v>#DIV/0!</v>
      </c>
      <c r="AE361" t="e">
        <f t="shared" si="39"/>
        <v>#DIV/0!</v>
      </c>
      <c r="BD361" s="42" t="s">
        <v>22</v>
      </c>
      <c r="BE361" s="42">
        <f>AVERAGE(BJ330:BN369)</f>
        <v>0.76680000000000015</v>
      </c>
      <c r="BF361" s="42">
        <f>STDEV(BJ330:BN369)</f>
        <v>5.6515112091694922E-2</v>
      </c>
      <c r="BI361" s="1">
        <v>8</v>
      </c>
    </row>
    <row r="362" spans="1:61" x14ac:dyDescent="0.25">
      <c r="A362" s="6">
        <v>85</v>
      </c>
      <c r="B362" s="6">
        <v>2</v>
      </c>
      <c r="C362" s="6">
        <v>10</v>
      </c>
      <c r="D362" s="6">
        <v>0.8</v>
      </c>
      <c r="E362" s="6">
        <v>1</v>
      </c>
      <c r="F362" s="6">
        <v>9</v>
      </c>
      <c r="G362" s="4"/>
      <c r="H362" s="4"/>
      <c r="I362" s="4"/>
      <c r="J362" s="4"/>
      <c r="K362" s="4"/>
      <c r="Q362" t="e">
        <f t="shared" si="36"/>
        <v>#DIV/0!</v>
      </c>
      <c r="R362" t="e">
        <f t="shared" si="37"/>
        <v>#DIV/0!</v>
      </c>
      <c r="T362" s="4"/>
      <c r="U362" s="4"/>
      <c r="V362" s="4"/>
      <c r="W362" s="4"/>
      <c r="X362" s="4"/>
      <c r="AD362" t="e">
        <f t="shared" si="38"/>
        <v>#DIV/0!</v>
      </c>
      <c r="AE362" t="e">
        <f t="shared" si="39"/>
        <v>#DIV/0!</v>
      </c>
      <c r="BI362" s="6">
        <v>9</v>
      </c>
    </row>
    <row r="363" spans="1:61" x14ac:dyDescent="0.25">
      <c r="A363" s="6">
        <v>85</v>
      </c>
      <c r="B363" s="6">
        <v>2</v>
      </c>
      <c r="C363" s="6">
        <v>10</v>
      </c>
      <c r="D363" s="6">
        <v>0.8</v>
      </c>
      <c r="E363" s="6">
        <v>2</v>
      </c>
      <c r="F363" s="6">
        <v>9</v>
      </c>
      <c r="G363" s="4"/>
      <c r="H363" s="4"/>
      <c r="I363" s="4"/>
      <c r="J363" s="4"/>
      <c r="K363" s="4"/>
      <c r="Q363" t="e">
        <f t="shared" si="36"/>
        <v>#DIV/0!</v>
      </c>
      <c r="R363" t="e">
        <f t="shared" si="37"/>
        <v>#DIV/0!</v>
      </c>
      <c r="T363" s="4"/>
      <c r="U363" s="4"/>
      <c r="V363" s="4"/>
      <c r="W363" s="4"/>
      <c r="X363" s="4"/>
      <c r="AD363" t="e">
        <f t="shared" si="38"/>
        <v>#DIV/0!</v>
      </c>
      <c r="AE363" t="e">
        <f t="shared" si="39"/>
        <v>#DIV/0!</v>
      </c>
      <c r="BI363" s="6">
        <v>9</v>
      </c>
    </row>
    <row r="364" spans="1:61" x14ac:dyDescent="0.25">
      <c r="A364" s="6">
        <v>85</v>
      </c>
      <c r="B364" s="6">
        <v>2</v>
      </c>
      <c r="C364" s="6">
        <v>10</v>
      </c>
      <c r="D364" s="6">
        <v>0.8</v>
      </c>
      <c r="E364" s="6">
        <v>3</v>
      </c>
      <c r="F364" s="6">
        <v>9</v>
      </c>
      <c r="G364" s="4"/>
      <c r="H364" s="4"/>
      <c r="I364" s="4"/>
      <c r="J364" s="4"/>
      <c r="K364" s="4"/>
      <c r="Q364" t="e">
        <f t="shared" si="36"/>
        <v>#DIV/0!</v>
      </c>
      <c r="R364" t="e">
        <f t="shared" si="37"/>
        <v>#DIV/0!</v>
      </c>
      <c r="T364" s="4"/>
      <c r="U364" s="4"/>
      <c r="V364" s="4"/>
      <c r="W364" s="4"/>
      <c r="X364" s="4"/>
      <c r="AD364" t="e">
        <f t="shared" si="38"/>
        <v>#DIV/0!</v>
      </c>
      <c r="AE364" t="e">
        <f t="shared" si="39"/>
        <v>#DIV/0!</v>
      </c>
      <c r="BI364" s="6">
        <v>9</v>
      </c>
    </row>
    <row r="365" spans="1:61" x14ac:dyDescent="0.25">
      <c r="A365" s="6">
        <v>85</v>
      </c>
      <c r="B365" s="6">
        <v>2</v>
      </c>
      <c r="C365" s="6">
        <v>10</v>
      </c>
      <c r="D365" s="6">
        <v>0.8</v>
      </c>
      <c r="E365" s="6">
        <v>4</v>
      </c>
      <c r="F365" s="6">
        <v>9</v>
      </c>
      <c r="G365" s="4"/>
      <c r="H365" s="4"/>
      <c r="I365" s="4"/>
      <c r="J365" s="4"/>
      <c r="K365" s="4"/>
      <c r="Q365" t="e">
        <f t="shared" si="36"/>
        <v>#DIV/0!</v>
      </c>
      <c r="R365" t="e">
        <f t="shared" si="37"/>
        <v>#DIV/0!</v>
      </c>
      <c r="T365" s="4"/>
      <c r="U365" s="4"/>
      <c r="V365" s="4"/>
      <c r="W365" s="4"/>
      <c r="X365" s="4"/>
      <c r="AD365" t="e">
        <f t="shared" si="38"/>
        <v>#DIV/0!</v>
      </c>
      <c r="AE365" t="e">
        <f t="shared" si="39"/>
        <v>#DIV/0!</v>
      </c>
      <c r="BI365" s="6">
        <v>9</v>
      </c>
    </row>
    <row r="366" spans="1:61" x14ac:dyDescent="0.25">
      <c r="A366" s="6">
        <v>85</v>
      </c>
      <c r="B366" s="6">
        <v>2</v>
      </c>
      <c r="C366" s="6">
        <v>10</v>
      </c>
      <c r="D366" s="6">
        <v>0.8</v>
      </c>
      <c r="E366" s="1">
        <v>1</v>
      </c>
      <c r="F366" s="1">
        <v>10</v>
      </c>
      <c r="G366" s="4"/>
      <c r="H366" s="4"/>
      <c r="I366" s="4"/>
      <c r="J366" s="4"/>
      <c r="K366" s="4"/>
      <c r="Q366" t="e">
        <f t="shared" si="36"/>
        <v>#DIV/0!</v>
      </c>
      <c r="R366" t="e">
        <f t="shared" si="37"/>
        <v>#DIV/0!</v>
      </c>
      <c r="T366" s="4"/>
      <c r="U366" s="4"/>
      <c r="V366" s="4"/>
      <c r="W366" s="4"/>
      <c r="X366" s="4"/>
      <c r="AD366" t="e">
        <f t="shared" si="38"/>
        <v>#DIV/0!</v>
      </c>
      <c r="AE366" t="e">
        <f t="shared" si="39"/>
        <v>#DIV/0!</v>
      </c>
      <c r="BI366" s="1">
        <v>10</v>
      </c>
    </row>
    <row r="367" spans="1:61" x14ac:dyDescent="0.25">
      <c r="A367" s="6">
        <v>85</v>
      </c>
      <c r="B367" s="6">
        <v>2</v>
      </c>
      <c r="C367" s="6">
        <v>10</v>
      </c>
      <c r="D367" s="6">
        <v>0.8</v>
      </c>
      <c r="E367" s="1">
        <v>2</v>
      </c>
      <c r="F367" s="1">
        <v>10</v>
      </c>
      <c r="G367" s="4"/>
      <c r="H367" s="4"/>
      <c r="I367" s="4"/>
      <c r="J367" s="4"/>
      <c r="K367" s="4"/>
      <c r="Q367" t="e">
        <f t="shared" si="36"/>
        <v>#DIV/0!</v>
      </c>
      <c r="R367" t="e">
        <f t="shared" si="37"/>
        <v>#DIV/0!</v>
      </c>
      <c r="T367" s="4"/>
      <c r="U367" s="4"/>
      <c r="V367" s="4"/>
      <c r="W367" s="4"/>
      <c r="X367" s="4"/>
      <c r="AD367" t="e">
        <f t="shared" si="38"/>
        <v>#DIV/0!</v>
      </c>
      <c r="AE367" t="e">
        <f t="shared" si="39"/>
        <v>#DIV/0!</v>
      </c>
      <c r="BI367" s="1">
        <v>10</v>
      </c>
    </row>
    <row r="368" spans="1:61" x14ac:dyDescent="0.25">
      <c r="A368" s="6">
        <v>85</v>
      </c>
      <c r="B368" s="6">
        <v>2</v>
      </c>
      <c r="C368" s="6">
        <v>10</v>
      </c>
      <c r="D368" s="6">
        <v>0.8</v>
      </c>
      <c r="E368" s="1">
        <v>3</v>
      </c>
      <c r="F368" s="1">
        <v>10</v>
      </c>
      <c r="G368" s="4"/>
      <c r="H368" s="4"/>
      <c r="I368" s="4"/>
      <c r="J368" s="4"/>
      <c r="K368" s="4"/>
      <c r="Q368" t="e">
        <f t="shared" si="36"/>
        <v>#DIV/0!</v>
      </c>
      <c r="R368" t="e">
        <f t="shared" si="37"/>
        <v>#DIV/0!</v>
      </c>
      <c r="T368" s="4"/>
      <c r="U368" s="4"/>
      <c r="V368" s="4"/>
      <c r="W368" s="4"/>
      <c r="X368" s="4"/>
      <c r="AD368" t="e">
        <f t="shared" si="38"/>
        <v>#DIV/0!</v>
      </c>
      <c r="AE368" t="e">
        <f t="shared" si="39"/>
        <v>#DIV/0!</v>
      </c>
      <c r="BI368" s="1">
        <v>10</v>
      </c>
    </row>
    <row r="369" spans="1:66" x14ac:dyDescent="0.25">
      <c r="A369" s="6">
        <v>85</v>
      </c>
      <c r="B369" s="6">
        <v>2</v>
      </c>
      <c r="C369" s="6">
        <v>10</v>
      </c>
      <c r="D369" s="6">
        <v>0.8</v>
      </c>
      <c r="E369" s="1">
        <v>4</v>
      </c>
      <c r="F369" s="1">
        <v>10</v>
      </c>
      <c r="G369" s="4"/>
      <c r="H369" s="4"/>
      <c r="I369" s="4"/>
      <c r="J369" s="4"/>
      <c r="K369" s="4"/>
      <c r="Q369" t="e">
        <f t="shared" si="36"/>
        <v>#DIV/0!</v>
      </c>
      <c r="R369" t="e">
        <f t="shared" si="37"/>
        <v>#DIV/0!</v>
      </c>
      <c r="T369" s="4"/>
      <c r="U369" s="4"/>
      <c r="V369" s="4"/>
      <c r="W369" s="4"/>
      <c r="X369" s="4"/>
      <c r="AD369" t="e">
        <f t="shared" si="38"/>
        <v>#DIV/0!</v>
      </c>
      <c r="AE369" t="e">
        <f t="shared" si="39"/>
        <v>#DIV/0!</v>
      </c>
      <c r="BI369" s="1">
        <v>10</v>
      </c>
    </row>
    <row r="370" spans="1:66" s="7" customFormat="1" x14ac:dyDescent="0.25">
      <c r="Q370" t="e">
        <f t="shared" si="36"/>
        <v>#DIV/0!</v>
      </c>
      <c r="R370" t="e">
        <f t="shared" si="37"/>
        <v>#DIV/0!</v>
      </c>
      <c r="AD370" t="e">
        <f t="shared" si="38"/>
        <v>#DIV/0!</v>
      </c>
      <c r="AE370" t="e">
        <f t="shared" si="39"/>
        <v>#DIV/0!</v>
      </c>
      <c r="BD370" s="42"/>
      <c r="BE370" s="42"/>
      <c r="BF370" s="42"/>
      <c r="BJ370"/>
      <c r="BK370"/>
      <c r="BL370"/>
      <c r="BM370"/>
      <c r="BN370"/>
    </row>
    <row r="371" spans="1:66" x14ac:dyDescent="0.25">
      <c r="A371" s="1">
        <v>85</v>
      </c>
      <c r="B371" s="1">
        <v>2</v>
      </c>
      <c r="C371" s="1">
        <v>15</v>
      </c>
      <c r="D371" s="1">
        <v>1.2</v>
      </c>
      <c r="E371" s="6">
        <v>1</v>
      </c>
      <c r="F371" s="6">
        <v>1</v>
      </c>
      <c r="G371">
        <v>0.81</v>
      </c>
      <c r="H371">
        <v>0.69299999999999995</v>
      </c>
      <c r="I371">
        <v>0.81</v>
      </c>
      <c r="J371">
        <v>0.65700000000000003</v>
      </c>
      <c r="K371">
        <v>0.747</v>
      </c>
      <c r="Q371">
        <f t="shared" si="36"/>
        <v>0.74340000000000006</v>
      </c>
      <c r="R371">
        <f t="shared" si="37"/>
        <v>6.8718993007755899E-2</v>
      </c>
      <c r="T371">
        <v>0.36</v>
      </c>
      <c r="U371">
        <v>0.378</v>
      </c>
      <c r="V371">
        <v>0.41399999999999998</v>
      </c>
      <c r="W371">
        <v>0.432</v>
      </c>
      <c r="X371">
        <v>0.53100000000000003</v>
      </c>
      <c r="AD371">
        <f t="shared" si="38"/>
        <v>0.42299999999999993</v>
      </c>
      <c r="AE371">
        <f t="shared" si="39"/>
        <v>6.6745786383861069E-2</v>
      </c>
      <c r="AO371" t="s">
        <v>47</v>
      </c>
      <c r="AP371" t="s">
        <v>48</v>
      </c>
      <c r="AQ371" t="s">
        <v>49</v>
      </c>
      <c r="AR371" t="s">
        <v>50</v>
      </c>
      <c r="BI371" s="6">
        <v>1</v>
      </c>
      <c r="BJ371">
        <v>1.17</v>
      </c>
      <c r="BK371">
        <v>1.071</v>
      </c>
      <c r="BL371">
        <v>1.224</v>
      </c>
      <c r="BM371">
        <v>1.089</v>
      </c>
      <c r="BN371">
        <v>1.278</v>
      </c>
    </row>
    <row r="372" spans="1:66" x14ac:dyDescent="0.25">
      <c r="A372" s="1">
        <v>85</v>
      </c>
      <c r="B372" s="1">
        <v>2</v>
      </c>
      <c r="C372" s="1">
        <v>15</v>
      </c>
      <c r="D372" s="1">
        <v>1.2</v>
      </c>
      <c r="E372" s="6">
        <v>2</v>
      </c>
      <c r="F372" s="6">
        <v>1</v>
      </c>
      <c r="G372">
        <v>0.73799999999999999</v>
      </c>
      <c r="H372">
        <v>0.71099999999999997</v>
      </c>
      <c r="I372">
        <v>0.73799999999999999</v>
      </c>
      <c r="J372">
        <v>0.65700000000000003</v>
      </c>
      <c r="K372">
        <v>0.66600000000000004</v>
      </c>
      <c r="Q372">
        <f t="shared" si="36"/>
        <v>0.70199999999999996</v>
      </c>
      <c r="R372">
        <f t="shared" si="37"/>
        <v>3.8710463701691795E-2</v>
      </c>
      <c r="T372">
        <v>0.432</v>
      </c>
      <c r="U372">
        <v>0.46800000000000003</v>
      </c>
      <c r="V372">
        <v>0.441</v>
      </c>
      <c r="W372">
        <v>0.46800000000000003</v>
      </c>
      <c r="X372">
        <v>0.48599999999999999</v>
      </c>
      <c r="AD372">
        <f t="shared" si="38"/>
        <v>0.45899999999999996</v>
      </c>
      <c r="AE372">
        <f t="shared" si="39"/>
        <v>2.2045407685048604E-2</v>
      </c>
      <c r="AO372">
        <f>A371</f>
        <v>85</v>
      </c>
      <c r="AP372">
        <f>B371</f>
        <v>2</v>
      </c>
      <c r="AQ372">
        <f>C371</f>
        <v>15</v>
      </c>
      <c r="AR372">
        <f>D371</f>
        <v>1.2</v>
      </c>
      <c r="BI372" s="6">
        <v>1</v>
      </c>
      <c r="BJ372">
        <v>1.17</v>
      </c>
      <c r="BK372">
        <v>1.179</v>
      </c>
      <c r="BL372">
        <v>1.179</v>
      </c>
      <c r="BM372">
        <v>1.125</v>
      </c>
      <c r="BN372">
        <v>1.1519999999999999</v>
      </c>
    </row>
    <row r="373" spans="1:66" x14ac:dyDescent="0.25">
      <c r="A373" s="1">
        <v>85</v>
      </c>
      <c r="B373" s="1">
        <v>2</v>
      </c>
      <c r="C373" s="1">
        <v>15</v>
      </c>
      <c r="D373" s="1">
        <v>1.2</v>
      </c>
      <c r="E373" s="6">
        <v>3</v>
      </c>
      <c r="F373" s="6">
        <v>1</v>
      </c>
      <c r="G373">
        <v>0.76500000000000001</v>
      </c>
      <c r="H373">
        <v>0.68400000000000005</v>
      </c>
      <c r="I373">
        <v>0.71099999999999997</v>
      </c>
      <c r="J373">
        <v>0.64800000000000002</v>
      </c>
      <c r="K373">
        <v>0.60299999999999998</v>
      </c>
      <c r="Q373">
        <f t="shared" si="36"/>
        <v>0.68220000000000014</v>
      </c>
      <c r="R373">
        <f t="shared" si="37"/>
        <v>6.1503658427771599E-2</v>
      </c>
      <c r="T373">
        <v>0.432</v>
      </c>
      <c r="U373">
        <v>0.48599999999999999</v>
      </c>
      <c r="V373">
        <v>0.46800000000000003</v>
      </c>
      <c r="W373">
        <v>0.52200000000000002</v>
      </c>
      <c r="X373">
        <v>0.54</v>
      </c>
      <c r="AD373">
        <f t="shared" si="38"/>
        <v>0.48959999999999998</v>
      </c>
      <c r="AE373">
        <f t="shared" si="39"/>
        <v>4.2974410990727969E-2</v>
      </c>
      <c r="BI373" s="6">
        <v>1</v>
      </c>
      <c r="BJ373">
        <v>1.1970000000000001</v>
      </c>
      <c r="BK373">
        <v>1.17</v>
      </c>
      <c r="BL373">
        <v>1.179</v>
      </c>
      <c r="BM373">
        <v>1.17</v>
      </c>
      <c r="BN373">
        <v>1.143</v>
      </c>
    </row>
    <row r="374" spans="1:66" x14ac:dyDescent="0.25">
      <c r="A374" s="1">
        <v>85</v>
      </c>
      <c r="B374" s="1">
        <v>2</v>
      </c>
      <c r="C374" s="1">
        <v>15</v>
      </c>
      <c r="D374" s="1">
        <v>1.2</v>
      </c>
      <c r="E374" s="6">
        <v>4</v>
      </c>
      <c r="F374" s="6">
        <v>1</v>
      </c>
      <c r="G374">
        <v>0.60299999999999998</v>
      </c>
      <c r="H374">
        <v>0.621</v>
      </c>
      <c r="I374">
        <v>0.53100000000000003</v>
      </c>
      <c r="J374">
        <v>0.54</v>
      </c>
      <c r="K374">
        <v>0.60299999999999998</v>
      </c>
      <c r="Q374">
        <f t="shared" si="36"/>
        <v>0.57959999999999989</v>
      </c>
      <c r="R374">
        <f t="shared" si="37"/>
        <v>4.1046315303568941E-2</v>
      </c>
      <c r="T374">
        <v>0.61199999999999999</v>
      </c>
      <c r="U374">
        <v>0.52200000000000002</v>
      </c>
      <c r="V374">
        <v>0.53100000000000003</v>
      </c>
      <c r="W374">
        <v>0.55800000000000005</v>
      </c>
      <c r="X374">
        <v>0.67500000000000004</v>
      </c>
      <c r="AD374">
        <f t="shared" si="38"/>
        <v>0.57959999999999989</v>
      </c>
      <c r="AE374">
        <f t="shared" si="39"/>
        <v>6.383024361538972E-2</v>
      </c>
      <c r="BI374" s="6">
        <v>1</v>
      </c>
      <c r="BJ374">
        <v>1.2150000000000001</v>
      </c>
      <c r="BK374">
        <v>1.143</v>
      </c>
      <c r="BL374">
        <v>1.0620000000000001</v>
      </c>
      <c r="BM374">
        <v>1.0980000000000001</v>
      </c>
      <c r="BN374">
        <v>1.278</v>
      </c>
    </row>
    <row r="375" spans="1:66" x14ac:dyDescent="0.25">
      <c r="A375" s="1">
        <v>85</v>
      </c>
      <c r="B375" s="1">
        <v>2</v>
      </c>
      <c r="C375" s="1">
        <v>15</v>
      </c>
      <c r="D375" s="1">
        <v>1.2</v>
      </c>
      <c r="E375" s="1">
        <v>1</v>
      </c>
      <c r="F375" s="1">
        <v>2</v>
      </c>
      <c r="G375">
        <v>0.51300000000000001</v>
      </c>
      <c r="H375">
        <v>0.53100000000000003</v>
      </c>
      <c r="I375">
        <v>0.52200000000000002</v>
      </c>
      <c r="J375">
        <v>0.45900000000000002</v>
      </c>
      <c r="K375">
        <v>0.45</v>
      </c>
      <c r="Q375">
        <f t="shared" si="36"/>
        <v>0.495</v>
      </c>
      <c r="R375">
        <f t="shared" si="37"/>
        <v>3.7649701194033401E-2</v>
      </c>
      <c r="T375">
        <v>0.63</v>
      </c>
      <c r="U375">
        <v>0.59399999999999997</v>
      </c>
      <c r="V375">
        <v>0.60299999999999998</v>
      </c>
      <c r="W375">
        <v>0.68400000000000005</v>
      </c>
      <c r="X375">
        <v>0.69299999999999995</v>
      </c>
      <c r="AD375">
        <f t="shared" si="38"/>
        <v>0.64080000000000004</v>
      </c>
      <c r="AE375">
        <f t="shared" si="39"/>
        <v>4.5625650680291681E-2</v>
      </c>
      <c r="AH375" t="s">
        <v>25</v>
      </c>
      <c r="BI375" s="1">
        <v>2</v>
      </c>
      <c r="BJ375">
        <v>1.143</v>
      </c>
      <c r="BK375">
        <v>1.125</v>
      </c>
      <c r="BL375">
        <v>1.125</v>
      </c>
      <c r="BM375">
        <v>1.143</v>
      </c>
      <c r="BN375">
        <v>1.143</v>
      </c>
    </row>
    <row r="376" spans="1:66" x14ac:dyDescent="0.25">
      <c r="A376" s="1">
        <v>85</v>
      </c>
      <c r="B376" s="1">
        <v>2</v>
      </c>
      <c r="C376" s="1">
        <v>15</v>
      </c>
      <c r="D376" s="1">
        <v>1.2</v>
      </c>
      <c r="E376" s="1">
        <v>2</v>
      </c>
      <c r="F376" s="1">
        <v>2</v>
      </c>
      <c r="G376">
        <v>0.47699999999999998</v>
      </c>
      <c r="H376">
        <v>0.64800000000000002</v>
      </c>
      <c r="I376">
        <v>0.47699999999999998</v>
      </c>
      <c r="J376">
        <v>0.54900000000000004</v>
      </c>
      <c r="K376">
        <v>0.38700000000000001</v>
      </c>
      <c r="Q376">
        <f t="shared" si="36"/>
        <v>0.50759999999999994</v>
      </c>
      <c r="R376">
        <f t="shared" si="37"/>
        <v>9.7266643819965568E-2</v>
      </c>
      <c r="T376">
        <v>0.54</v>
      </c>
      <c r="U376">
        <v>0.57599999999999996</v>
      </c>
      <c r="V376">
        <v>0.63</v>
      </c>
      <c r="W376">
        <v>0.70199999999999996</v>
      </c>
      <c r="X376">
        <v>0.71099999999999997</v>
      </c>
      <c r="AD376">
        <f t="shared" si="38"/>
        <v>0.63179999999999992</v>
      </c>
      <c r="AE376">
        <f t="shared" si="39"/>
        <v>7.540689623635248E-2</v>
      </c>
      <c r="AG376" t="s">
        <v>19</v>
      </c>
      <c r="AH376" t="s">
        <v>20</v>
      </c>
      <c r="AI376" t="s">
        <v>21</v>
      </c>
      <c r="AJ376" t="s">
        <v>23</v>
      </c>
      <c r="AK376" t="s">
        <v>21</v>
      </c>
      <c r="AM376" s="11" t="s">
        <v>24</v>
      </c>
      <c r="AN376" s="11"/>
      <c r="AO376" s="11" t="s">
        <v>21</v>
      </c>
      <c r="AP376" s="15" t="s">
        <v>26</v>
      </c>
      <c r="AQ376" s="15"/>
      <c r="AR376" s="15" t="s">
        <v>21</v>
      </c>
      <c r="BI376" s="1">
        <v>2</v>
      </c>
      <c r="BJ376">
        <v>1.0169999999999999</v>
      </c>
      <c r="BK376">
        <v>1.224</v>
      </c>
      <c r="BL376">
        <v>1.107</v>
      </c>
      <c r="BM376">
        <v>1.2509999999999999</v>
      </c>
      <c r="BN376">
        <v>1.0980000000000001</v>
      </c>
    </row>
    <row r="377" spans="1:66" x14ac:dyDescent="0.25">
      <c r="A377" s="1">
        <v>85</v>
      </c>
      <c r="B377" s="1">
        <v>2</v>
      </c>
      <c r="C377" s="1">
        <v>15</v>
      </c>
      <c r="D377" s="1">
        <v>1.2</v>
      </c>
      <c r="E377" s="1">
        <v>3</v>
      </c>
      <c r="F377" s="1">
        <v>2</v>
      </c>
      <c r="G377">
        <v>0.65700000000000003</v>
      </c>
      <c r="H377">
        <v>0.504</v>
      </c>
      <c r="I377">
        <v>0.54</v>
      </c>
      <c r="J377">
        <v>0.38700000000000001</v>
      </c>
      <c r="K377">
        <v>0.47699999999999998</v>
      </c>
      <c r="Q377">
        <f t="shared" si="36"/>
        <v>0.51300000000000001</v>
      </c>
      <c r="R377">
        <f t="shared" si="37"/>
        <v>9.8384449990839826E-2</v>
      </c>
      <c r="T377">
        <v>0.47699999999999998</v>
      </c>
      <c r="U377">
        <v>0.52200000000000002</v>
      </c>
      <c r="V377">
        <v>0.621</v>
      </c>
      <c r="W377">
        <v>0.69299999999999995</v>
      </c>
      <c r="X377">
        <v>0.73799999999999999</v>
      </c>
      <c r="AD377">
        <f t="shared" si="38"/>
        <v>0.61020000000000008</v>
      </c>
      <c r="AE377">
        <f t="shared" si="39"/>
        <v>0.1104839354838517</v>
      </c>
      <c r="AG377">
        <v>1</v>
      </c>
      <c r="AH377">
        <f>AVERAGE(G371:K374)</f>
        <v>0.67679999999999996</v>
      </c>
      <c r="AI377">
        <f>STDEV(G371:K374)</f>
        <v>7.9303281939122838E-2</v>
      </c>
      <c r="AJ377">
        <f>AVERAGE(T371:X374)</f>
        <v>0.48780000000000001</v>
      </c>
      <c r="AK377">
        <f>STDEV(T371:X374)</f>
        <v>7.6345199414791329E-2</v>
      </c>
      <c r="AM377">
        <f>SUM(AH377,AJ377)</f>
        <v>1.1646000000000001</v>
      </c>
      <c r="AO377">
        <f>SUM(AH377,AJ377)/2*SQRT((AI377/AH377)^2+(AK377/AJ377)^2)</f>
        <v>0.11384650827794306</v>
      </c>
      <c r="AP377">
        <v>0.30933333333333329</v>
      </c>
      <c r="AR377">
        <v>9.8657657246325036E-3</v>
      </c>
      <c r="BI377" s="1">
        <v>2</v>
      </c>
      <c r="BJ377">
        <v>1.1339999999999999</v>
      </c>
      <c r="BK377">
        <v>1.026</v>
      </c>
      <c r="BL377">
        <v>1.161</v>
      </c>
      <c r="BM377">
        <v>1.08</v>
      </c>
      <c r="BN377">
        <v>1.2150000000000001</v>
      </c>
    </row>
    <row r="378" spans="1:66" x14ac:dyDescent="0.25">
      <c r="A378" s="1">
        <v>85</v>
      </c>
      <c r="B378" s="1">
        <v>2</v>
      </c>
      <c r="C378" s="1">
        <v>15</v>
      </c>
      <c r="D378" s="1">
        <v>1.2</v>
      </c>
      <c r="E378" s="1">
        <v>4</v>
      </c>
      <c r="F378" s="1">
        <v>2</v>
      </c>
      <c r="G378">
        <v>0.56699999999999995</v>
      </c>
      <c r="H378">
        <v>0.57599999999999996</v>
      </c>
      <c r="I378">
        <v>0.57599999999999996</v>
      </c>
      <c r="J378">
        <v>0.56699999999999995</v>
      </c>
      <c r="K378">
        <v>0.69299999999999995</v>
      </c>
      <c r="Q378">
        <f t="shared" si="36"/>
        <v>0.59579999999999989</v>
      </c>
      <c r="R378">
        <f t="shared" si="37"/>
        <v>5.4522472431099457E-2</v>
      </c>
      <c r="T378">
        <v>0.60299999999999998</v>
      </c>
      <c r="U378">
        <v>0.55800000000000005</v>
      </c>
      <c r="V378">
        <v>0.59399999999999997</v>
      </c>
      <c r="W378">
        <v>0.504</v>
      </c>
      <c r="X378">
        <v>0.48599999999999999</v>
      </c>
      <c r="AD378">
        <f t="shared" si="38"/>
        <v>0.54900000000000004</v>
      </c>
      <c r="AE378">
        <f t="shared" si="39"/>
        <v>5.2478567053607698E-2</v>
      </c>
      <c r="AG378">
        <v>2</v>
      </c>
      <c r="AH378">
        <f>AVERAGE(G375:K378)</f>
        <v>0.52785000000000004</v>
      </c>
      <c r="AI378">
        <f>STDEV(G375:K378)</f>
        <v>8.1355797516056594E-2</v>
      </c>
      <c r="AJ378">
        <f>AVERAGE(T375:X378)</f>
        <v>0.60794999999999999</v>
      </c>
      <c r="AK378">
        <f>STDEV(T375:X378)</f>
        <v>7.8322864175358095E-2</v>
      </c>
      <c r="AM378">
        <f>SUM(AH378,AJ378)</f>
        <v>1.1358000000000001</v>
      </c>
      <c r="AO378">
        <f t="shared" ref="AO378:AO387" si="42">SUM(AH378,AJ378)/2*SQRT((AI378/AH378)^2+(AK378/AJ378)^2)</f>
        <v>0.11407936657005206</v>
      </c>
      <c r="BI378" s="1">
        <v>2</v>
      </c>
      <c r="BJ378">
        <v>1.17</v>
      </c>
      <c r="BK378">
        <v>1.1339999999999999</v>
      </c>
      <c r="BL378">
        <v>1.17</v>
      </c>
      <c r="BM378">
        <v>1.071</v>
      </c>
      <c r="BN378">
        <v>1.179</v>
      </c>
    </row>
    <row r="379" spans="1:66" x14ac:dyDescent="0.25">
      <c r="A379" s="1">
        <v>85</v>
      </c>
      <c r="B379" s="1">
        <v>2</v>
      </c>
      <c r="C379" s="1">
        <v>15</v>
      </c>
      <c r="D379" s="1">
        <v>1.2</v>
      </c>
      <c r="E379" s="6">
        <v>1</v>
      </c>
      <c r="F379" s="6">
        <v>3</v>
      </c>
      <c r="G379">
        <v>0.56699999999999995</v>
      </c>
      <c r="H379">
        <v>0.52200000000000002</v>
      </c>
      <c r="I379">
        <v>0.54</v>
      </c>
      <c r="J379">
        <v>0.46800000000000003</v>
      </c>
      <c r="K379">
        <v>0.504</v>
      </c>
      <c r="Q379">
        <f t="shared" si="36"/>
        <v>0.5202</v>
      </c>
      <c r="R379">
        <f t="shared" si="37"/>
        <v>3.732559443598988E-2</v>
      </c>
      <c r="T379">
        <v>0.56699999999999995</v>
      </c>
      <c r="U379">
        <v>0.63</v>
      </c>
      <c r="V379">
        <v>0.63</v>
      </c>
      <c r="W379">
        <v>0.69299999999999995</v>
      </c>
      <c r="X379">
        <v>0.68400000000000005</v>
      </c>
      <c r="AD379">
        <f t="shared" si="38"/>
        <v>0.64080000000000004</v>
      </c>
      <c r="AE379">
        <f t="shared" si="39"/>
        <v>5.0672477736933307E-2</v>
      </c>
      <c r="AG379">
        <v>3</v>
      </c>
      <c r="AH379">
        <f>AVERAGE(G379:K382)</f>
        <v>0.48869999999999997</v>
      </c>
      <c r="AI379">
        <f>STDEV(G379:K382)</f>
        <v>5.8260847194230928E-2</v>
      </c>
      <c r="AJ379">
        <f>AVERAGE(T379:X382)</f>
        <v>0.65024999999999999</v>
      </c>
      <c r="AK379">
        <f>STDEV(T378:X381)</f>
        <v>6.7596247170822688E-2</v>
      </c>
      <c r="AM379">
        <f>SUM(AH379,AJ379)</f>
        <v>1.1389499999999999</v>
      </c>
      <c r="AO379">
        <f t="shared" si="42"/>
        <v>9.0075993505753918E-2</v>
      </c>
      <c r="AP379" s="15" t="s">
        <v>28</v>
      </c>
      <c r="AQ379" s="15"/>
      <c r="AR379" s="15"/>
      <c r="BI379" s="6">
        <v>3</v>
      </c>
      <c r="BJ379">
        <v>1.1339999999999999</v>
      </c>
      <c r="BK379">
        <v>1.1519999999999999</v>
      </c>
      <c r="BL379">
        <v>1.17</v>
      </c>
      <c r="BM379">
        <v>1.161</v>
      </c>
      <c r="BN379">
        <v>1.1879999999999999</v>
      </c>
    </row>
    <row r="380" spans="1:66" x14ac:dyDescent="0.25">
      <c r="A380" s="1">
        <v>85</v>
      </c>
      <c r="B380" s="1">
        <v>2</v>
      </c>
      <c r="C380" s="1">
        <v>15</v>
      </c>
      <c r="D380" s="1">
        <v>1.2</v>
      </c>
      <c r="E380" s="6">
        <v>2</v>
      </c>
      <c r="F380" s="6">
        <v>3</v>
      </c>
      <c r="G380">
        <v>0.59399999999999997</v>
      </c>
      <c r="H380">
        <v>0.52200000000000002</v>
      </c>
      <c r="I380">
        <v>0.51300000000000001</v>
      </c>
      <c r="J380">
        <v>0.46800000000000003</v>
      </c>
      <c r="K380">
        <v>0.495</v>
      </c>
      <c r="Q380">
        <f t="shared" si="36"/>
        <v>0.51839999999999997</v>
      </c>
      <c r="R380">
        <f t="shared" si="37"/>
        <v>4.7024461719407259E-2</v>
      </c>
      <c r="T380">
        <v>0.58499999999999996</v>
      </c>
      <c r="U380">
        <v>0.61199999999999999</v>
      </c>
      <c r="V380">
        <v>0.64800000000000002</v>
      </c>
      <c r="W380">
        <v>0.67500000000000004</v>
      </c>
      <c r="X380">
        <v>0.70199999999999996</v>
      </c>
      <c r="AD380">
        <f t="shared" si="38"/>
        <v>0.64440000000000008</v>
      </c>
      <c r="AE380">
        <f t="shared" si="39"/>
        <v>4.702446171940728E-2</v>
      </c>
      <c r="AG380">
        <v>4</v>
      </c>
      <c r="AH380">
        <f>AVERAGE(G383:K386)</f>
        <v>0.48915000000000008</v>
      </c>
      <c r="AI380">
        <f>STDEV(G383:K386)</f>
        <v>6.2917050655270215E-2</v>
      </c>
      <c r="AJ380">
        <f>AVERAGE(T383:X386)</f>
        <v>0.66015000000000013</v>
      </c>
      <c r="AK380">
        <f>STDEV(T382:X385)</f>
        <v>4.8431286103966013E-2</v>
      </c>
      <c r="AM380">
        <f t="shared" ref="AM380:AM387" si="43">SUM(AH380,AJ380)</f>
        <v>1.1493000000000002</v>
      </c>
      <c r="AO380">
        <f t="shared" si="42"/>
        <v>8.5092346738163682E-2</v>
      </c>
      <c r="BI380" s="6">
        <v>3</v>
      </c>
      <c r="BJ380">
        <v>1.179</v>
      </c>
      <c r="BK380">
        <v>1.1339999999999999</v>
      </c>
      <c r="BL380">
        <v>1.161</v>
      </c>
      <c r="BM380">
        <v>1.143</v>
      </c>
      <c r="BN380">
        <v>1.1970000000000001</v>
      </c>
    </row>
    <row r="381" spans="1:66" x14ac:dyDescent="0.25">
      <c r="A381">
        <v>85</v>
      </c>
      <c r="B381" s="1">
        <v>2</v>
      </c>
      <c r="C381" s="1">
        <v>15</v>
      </c>
      <c r="D381">
        <v>1.2</v>
      </c>
      <c r="E381" s="6">
        <v>3</v>
      </c>
      <c r="F381" s="6">
        <v>3</v>
      </c>
      <c r="G381">
        <v>0.54</v>
      </c>
      <c r="H381">
        <v>0.45</v>
      </c>
      <c r="I381">
        <v>0.504</v>
      </c>
      <c r="J381">
        <v>0.441</v>
      </c>
      <c r="K381">
        <v>0.46800000000000003</v>
      </c>
      <c r="Q381">
        <f t="shared" si="36"/>
        <v>0.48060000000000003</v>
      </c>
      <c r="R381">
        <f t="shared" si="37"/>
        <v>4.1046315303568975E-2</v>
      </c>
      <c r="T381">
        <v>0.64800000000000002</v>
      </c>
      <c r="U381">
        <v>0.67500000000000004</v>
      </c>
      <c r="V381">
        <v>0.67500000000000004</v>
      </c>
      <c r="W381">
        <v>0.72</v>
      </c>
      <c r="X381">
        <v>0.72899999999999998</v>
      </c>
      <c r="AD381">
        <f t="shared" si="38"/>
        <v>0.68940000000000001</v>
      </c>
      <c r="AE381">
        <f t="shared" si="39"/>
        <v>3.4033806722140243E-2</v>
      </c>
      <c r="AG381">
        <v>5</v>
      </c>
      <c r="AH381">
        <f>AVERAGE(G387:K390)</f>
        <v>0.47205000000000003</v>
      </c>
      <c r="AI381">
        <f>STDEV(G387:K390)</f>
        <v>6.279496711311186E-2</v>
      </c>
      <c r="AJ381">
        <f>AVERAGE(T387:X390)</f>
        <v>0.68265000000000009</v>
      </c>
      <c r="AK381">
        <f>STDEV(T387:X390)</f>
        <v>6.1408275629506757E-2</v>
      </c>
      <c r="AM381">
        <f t="shared" si="43"/>
        <v>1.1547000000000001</v>
      </c>
      <c r="AO381">
        <f t="shared" si="42"/>
        <v>9.2714525599634653E-2</v>
      </c>
      <c r="BI381" s="6">
        <v>3</v>
      </c>
      <c r="BJ381">
        <v>1.1879999999999999</v>
      </c>
      <c r="BK381">
        <v>1.125</v>
      </c>
      <c r="BL381">
        <v>1.179</v>
      </c>
      <c r="BM381">
        <v>1.161</v>
      </c>
      <c r="BN381">
        <v>1.1970000000000001</v>
      </c>
    </row>
    <row r="382" spans="1:66" x14ac:dyDescent="0.25">
      <c r="A382">
        <v>85</v>
      </c>
      <c r="B382" s="1">
        <v>2</v>
      </c>
      <c r="C382" s="1">
        <v>15</v>
      </c>
      <c r="D382">
        <v>1.2</v>
      </c>
      <c r="E382" s="6">
        <v>4</v>
      </c>
      <c r="F382" s="6">
        <v>3</v>
      </c>
      <c r="G382">
        <v>0.33300000000000002</v>
      </c>
      <c r="H382">
        <v>0.441</v>
      </c>
      <c r="I382">
        <v>0.41399999999999998</v>
      </c>
      <c r="J382">
        <v>0.46800000000000003</v>
      </c>
      <c r="K382">
        <v>0.52200000000000002</v>
      </c>
      <c r="Q382">
        <f t="shared" si="36"/>
        <v>0.43559999999999999</v>
      </c>
      <c r="R382">
        <f t="shared" si="37"/>
        <v>6.9887767169941897E-2</v>
      </c>
      <c r="T382">
        <v>0.60299999999999998</v>
      </c>
      <c r="U382">
        <v>0.621</v>
      </c>
      <c r="V382">
        <v>0.57599999999999996</v>
      </c>
      <c r="W382">
        <v>0.58499999999999996</v>
      </c>
      <c r="X382">
        <v>0.747</v>
      </c>
      <c r="AD382">
        <f t="shared" si="38"/>
        <v>0.62639999999999996</v>
      </c>
      <c r="AE382">
        <f t="shared" si="39"/>
        <v>6.959741374505235E-2</v>
      </c>
      <c r="AG382">
        <v>6</v>
      </c>
      <c r="AH382">
        <f>AVERAGE(G391:K394)</f>
        <v>0.37260000000000004</v>
      </c>
      <c r="AI382">
        <f>STDEV(G391:K394)</f>
        <v>0.1002082118106379</v>
      </c>
      <c r="AJ382">
        <f>AVERAGE(T391:X394)</f>
        <v>0.7893</v>
      </c>
      <c r="AK382">
        <f>STDEV(T391:X394)</f>
        <v>0.11704230004575278</v>
      </c>
      <c r="AM382">
        <f t="shared" si="43"/>
        <v>1.1619000000000002</v>
      </c>
      <c r="AO382">
        <f t="shared" si="42"/>
        <v>0.17841806600319979</v>
      </c>
      <c r="BI382" s="6">
        <v>3</v>
      </c>
      <c r="BJ382">
        <v>0.93600000000000005</v>
      </c>
      <c r="BK382">
        <v>1.0620000000000001</v>
      </c>
      <c r="BL382">
        <v>0.99</v>
      </c>
      <c r="BM382">
        <v>1.0529999999999999</v>
      </c>
      <c r="BN382">
        <v>1.2689999999999999</v>
      </c>
    </row>
    <row r="383" spans="1:66" x14ac:dyDescent="0.25">
      <c r="A383">
        <v>85</v>
      </c>
      <c r="B383" s="1">
        <v>2</v>
      </c>
      <c r="C383" s="1">
        <v>15</v>
      </c>
      <c r="D383">
        <v>1.2</v>
      </c>
      <c r="E383" s="1">
        <v>1</v>
      </c>
      <c r="F383" s="1">
        <v>4</v>
      </c>
      <c r="G383">
        <v>0.45</v>
      </c>
      <c r="H383">
        <v>0.48599999999999999</v>
      </c>
      <c r="I383">
        <v>0.48599999999999999</v>
      </c>
      <c r="J383">
        <v>0.46800000000000003</v>
      </c>
      <c r="K383">
        <v>0.36899999999999999</v>
      </c>
      <c r="Q383">
        <f t="shared" si="36"/>
        <v>0.45179999999999998</v>
      </c>
      <c r="R383">
        <f t="shared" si="37"/>
        <v>4.8633321909982666E-2</v>
      </c>
      <c r="T383">
        <v>0.68400000000000005</v>
      </c>
      <c r="U383">
        <v>0.70199999999999996</v>
      </c>
      <c r="V383">
        <v>0.68400000000000005</v>
      </c>
      <c r="W383">
        <v>0.72</v>
      </c>
      <c r="X383">
        <v>0.70199999999999996</v>
      </c>
      <c r="AD383">
        <f t="shared" si="38"/>
        <v>0.69840000000000002</v>
      </c>
      <c r="AE383">
        <f t="shared" si="39"/>
        <v>1.5059880477613322E-2</v>
      </c>
      <c r="AG383">
        <v>7</v>
      </c>
      <c r="AH383" t="e">
        <f>AVERAGE(G395:K398)</f>
        <v>#DIV/0!</v>
      </c>
      <c r="AI383" t="e">
        <f>STDEV(G395:K398)</f>
        <v>#DIV/0!</v>
      </c>
      <c r="AJ383" t="e">
        <f>AVERAGE(T395:X398)</f>
        <v>#DIV/0!</v>
      </c>
      <c r="AK383" t="e">
        <f>STDEV(T395:X398)</f>
        <v>#DIV/0!</v>
      </c>
      <c r="AM383" t="e">
        <f t="shared" si="43"/>
        <v>#DIV/0!</v>
      </c>
      <c r="AO383" t="e">
        <f t="shared" si="42"/>
        <v>#DIV/0!</v>
      </c>
      <c r="BI383" s="1">
        <v>4</v>
      </c>
      <c r="BJ383">
        <v>1.1339999999999999</v>
      </c>
      <c r="BK383">
        <v>1.1879999999999999</v>
      </c>
      <c r="BL383">
        <v>1.17</v>
      </c>
      <c r="BM383">
        <v>1.1879999999999999</v>
      </c>
      <c r="BN383">
        <v>1.071</v>
      </c>
    </row>
    <row r="384" spans="1:66" x14ac:dyDescent="0.25">
      <c r="A384">
        <v>85</v>
      </c>
      <c r="B384" s="1">
        <v>2</v>
      </c>
      <c r="C384" s="1">
        <v>15</v>
      </c>
      <c r="D384">
        <v>1.2</v>
      </c>
      <c r="E384" s="1">
        <v>2</v>
      </c>
      <c r="F384" s="1">
        <v>4</v>
      </c>
      <c r="G384">
        <v>0.432</v>
      </c>
      <c r="H384">
        <v>0.58499999999999996</v>
      </c>
      <c r="I384">
        <v>0.504</v>
      </c>
      <c r="J384">
        <v>0.441</v>
      </c>
      <c r="K384">
        <v>0.504</v>
      </c>
      <c r="Q384">
        <f t="shared" si="36"/>
        <v>0.49320000000000003</v>
      </c>
      <c r="R384">
        <f t="shared" si="37"/>
        <v>6.1503658427770919E-2</v>
      </c>
      <c r="T384">
        <v>0.63900000000000001</v>
      </c>
      <c r="U384">
        <v>0.59399999999999997</v>
      </c>
      <c r="V384">
        <v>0.65700000000000003</v>
      </c>
      <c r="W384">
        <v>0.66600000000000004</v>
      </c>
      <c r="X384">
        <v>0.68400000000000005</v>
      </c>
      <c r="AD384">
        <f t="shared" si="38"/>
        <v>0.64800000000000002</v>
      </c>
      <c r="AE384">
        <f t="shared" si="39"/>
        <v>3.4270978976387617E-2</v>
      </c>
      <c r="AG384">
        <v>8</v>
      </c>
      <c r="AH384">
        <f>AVERAGE(G399:K402)</f>
        <v>0.5454</v>
      </c>
      <c r="AI384">
        <f>STDEV(G399:K402)</f>
        <v>6.9000686495440708E-2</v>
      </c>
      <c r="AJ384">
        <f>AVERAGE(T399:X402)</f>
        <v>0.67409999999999992</v>
      </c>
      <c r="AK384">
        <f>STDEV(T399:X402)</f>
        <v>9.974646808151609E-2</v>
      </c>
      <c r="AM384">
        <f t="shared" si="43"/>
        <v>1.2195</v>
      </c>
      <c r="AO384">
        <f t="shared" si="42"/>
        <v>0.11870697580752361</v>
      </c>
      <c r="BI384" s="1">
        <v>4</v>
      </c>
      <c r="BJ384">
        <v>1.071</v>
      </c>
      <c r="BK384">
        <v>1.179</v>
      </c>
      <c r="BL384">
        <v>1.161</v>
      </c>
      <c r="BM384">
        <v>1.107</v>
      </c>
      <c r="BN384">
        <v>1.1879999999999999</v>
      </c>
    </row>
    <row r="385" spans="1:66" x14ac:dyDescent="0.25">
      <c r="A385">
        <v>85</v>
      </c>
      <c r="B385" s="1">
        <v>2</v>
      </c>
      <c r="C385" s="1">
        <v>15</v>
      </c>
      <c r="D385">
        <v>1.2</v>
      </c>
      <c r="E385" s="1">
        <v>3</v>
      </c>
      <c r="F385" s="1">
        <v>4</v>
      </c>
      <c r="G385">
        <v>0.53100000000000003</v>
      </c>
      <c r="H385">
        <v>0.46800000000000003</v>
      </c>
      <c r="I385">
        <v>0.48599999999999999</v>
      </c>
      <c r="J385">
        <v>0.38700000000000001</v>
      </c>
      <c r="K385">
        <v>0.432</v>
      </c>
      <c r="Q385">
        <f t="shared" si="36"/>
        <v>0.46080000000000004</v>
      </c>
      <c r="R385">
        <f t="shared" si="37"/>
        <v>5.4522472431098895E-2</v>
      </c>
      <c r="T385">
        <v>0.66600000000000004</v>
      </c>
      <c r="U385">
        <v>0.63900000000000001</v>
      </c>
      <c r="V385">
        <v>0.67500000000000004</v>
      </c>
      <c r="W385">
        <v>0.70199999999999996</v>
      </c>
      <c r="X385">
        <v>0.72</v>
      </c>
      <c r="AD385">
        <f t="shared" si="38"/>
        <v>0.6804</v>
      </c>
      <c r="AE385">
        <f t="shared" si="39"/>
        <v>3.15642202501503E-2</v>
      </c>
      <c r="AG385">
        <v>9</v>
      </c>
      <c r="AH385">
        <f>AVERAGE(G403:K406)</f>
        <v>0.61875000000000013</v>
      </c>
      <c r="AI385">
        <f>STDEV(G403:K406)</f>
        <v>9.7322510513403099E-2</v>
      </c>
      <c r="AJ385">
        <f>AVERAGE(T403:X406)</f>
        <v>0.58455000000000001</v>
      </c>
      <c r="AK385">
        <f>STDEV(T403:X406)</f>
        <v>0.14081098753480256</v>
      </c>
      <c r="AM385">
        <f t="shared" si="43"/>
        <v>1.2033</v>
      </c>
      <c r="AO385">
        <f t="shared" si="42"/>
        <v>0.17308995982486319</v>
      </c>
      <c r="BI385" s="1">
        <v>4</v>
      </c>
      <c r="BJ385">
        <v>1.1970000000000001</v>
      </c>
      <c r="BK385">
        <v>1.107</v>
      </c>
      <c r="BL385">
        <v>1.161</v>
      </c>
      <c r="BM385">
        <v>1.089</v>
      </c>
      <c r="BN385">
        <v>1.1519999999999999</v>
      </c>
    </row>
    <row r="386" spans="1:66" x14ac:dyDescent="0.25">
      <c r="A386">
        <v>85</v>
      </c>
      <c r="B386" s="1">
        <v>2</v>
      </c>
      <c r="C386" s="1">
        <v>15</v>
      </c>
      <c r="D386">
        <v>1.2</v>
      </c>
      <c r="E386" s="1">
        <v>4</v>
      </c>
      <c r="F386" s="1">
        <v>4</v>
      </c>
      <c r="G386">
        <v>0.56699999999999995</v>
      </c>
      <c r="H386">
        <v>0.57599999999999996</v>
      </c>
      <c r="I386">
        <v>0.60299999999999998</v>
      </c>
      <c r="J386">
        <v>0.52200000000000002</v>
      </c>
      <c r="K386">
        <v>0.48599999999999999</v>
      </c>
      <c r="Q386">
        <f t="shared" si="36"/>
        <v>0.55079999999999996</v>
      </c>
      <c r="R386">
        <f t="shared" si="37"/>
        <v>4.6504838457949713E-2</v>
      </c>
      <c r="T386">
        <v>0.59399999999999997</v>
      </c>
      <c r="U386">
        <v>0.56699999999999995</v>
      </c>
      <c r="V386">
        <v>0.61199999999999999</v>
      </c>
      <c r="W386">
        <v>0.621</v>
      </c>
      <c r="X386">
        <v>0.67500000000000004</v>
      </c>
      <c r="AD386">
        <f t="shared" si="38"/>
        <v>0.61380000000000001</v>
      </c>
      <c r="AE386">
        <f t="shared" si="39"/>
        <v>3.9946213838109902E-2</v>
      </c>
      <c r="AG386">
        <v>10</v>
      </c>
      <c r="AH386">
        <f>AVERAGE(G407:K410)</f>
        <v>0.6259499999999999</v>
      </c>
      <c r="AI386">
        <f>STDEV(G407:K410)</f>
        <v>0.11449452986243974</v>
      </c>
      <c r="AJ386">
        <f>AVERAGE(T407:X410)</f>
        <v>0.55305000000000004</v>
      </c>
      <c r="AK386">
        <f>STDEV(T407:X410)</f>
        <v>0.10108697401638619</v>
      </c>
      <c r="AM386">
        <f t="shared" si="43"/>
        <v>1.1789999999999998</v>
      </c>
      <c r="AO386">
        <f t="shared" si="42"/>
        <v>0.15243574273012936</v>
      </c>
      <c r="BI386" s="1">
        <v>4</v>
      </c>
      <c r="BJ386">
        <v>1.161</v>
      </c>
      <c r="BK386">
        <v>1.143</v>
      </c>
      <c r="BL386">
        <v>1.2150000000000001</v>
      </c>
      <c r="BM386">
        <v>1.143</v>
      </c>
      <c r="BN386">
        <v>1.161</v>
      </c>
    </row>
    <row r="387" spans="1:66" x14ac:dyDescent="0.25">
      <c r="A387">
        <v>85</v>
      </c>
      <c r="B387" s="1">
        <v>2</v>
      </c>
      <c r="C387" s="1">
        <v>15</v>
      </c>
      <c r="D387">
        <v>1.2</v>
      </c>
      <c r="E387" s="6">
        <v>1</v>
      </c>
      <c r="F387" s="6">
        <v>5</v>
      </c>
      <c r="G387">
        <v>0.59399999999999997</v>
      </c>
      <c r="H387">
        <v>0.53100000000000003</v>
      </c>
      <c r="I387">
        <v>0.52200000000000002</v>
      </c>
      <c r="J387">
        <v>0.432</v>
      </c>
      <c r="K387">
        <v>0.51300000000000001</v>
      </c>
      <c r="Q387">
        <f t="shared" ref="Q387:Q450" si="44">AVERAGE(G387:K387)</f>
        <v>0.51839999999999997</v>
      </c>
      <c r="R387">
        <f t="shared" ref="R387:R450" si="45">STDEV(G387:K387)</f>
        <v>5.7838568447014661E-2</v>
      </c>
      <c r="T387">
        <v>0.55800000000000005</v>
      </c>
      <c r="U387">
        <v>0.63900000000000001</v>
      </c>
      <c r="V387">
        <v>0.63</v>
      </c>
      <c r="W387">
        <v>0.71099999999999997</v>
      </c>
      <c r="X387">
        <v>0.72</v>
      </c>
      <c r="AD387">
        <f t="shared" ref="AD387:AD450" si="46">AVERAGE(T387:X387)</f>
        <v>0.65159999999999996</v>
      </c>
      <c r="AE387">
        <f t="shared" ref="AE387:AE450" si="47">STDEV(T387:X387)</f>
        <v>6.6319680336985917E-2</v>
      </c>
      <c r="AG387" t="s">
        <v>22</v>
      </c>
      <c r="AH387">
        <f>AVERAGE(G371:K410)</f>
        <v>0.53989714285714285</v>
      </c>
      <c r="AI387">
        <f>STDEV(G371:K410)</f>
        <v>0.11711528234865776</v>
      </c>
      <c r="AJ387">
        <f>AVERAGE(T371:X410)</f>
        <v>0.62295882352941168</v>
      </c>
      <c r="AK387">
        <f>STDEV(T371:X409)</f>
        <v>0.11529902894382214</v>
      </c>
      <c r="AM387">
        <f t="shared" si="43"/>
        <v>1.1628559663865545</v>
      </c>
      <c r="AO387">
        <f t="shared" si="42"/>
        <v>0.16579427490547141</v>
      </c>
      <c r="BI387" s="6">
        <v>5</v>
      </c>
      <c r="BJ387">
        <v>1.1519999999999999</v>
      </c>
      <c r="BK387">
        <v>1.17</v>
      </c>
      <c r="BL387">
        <v>1.1519999999999999</v>
      </c>
      <c r="BM387">
        <v>1.143</v>
      </c>
      <c r="BN387">
        <v>1.2330000000000001</v>
      </c>
    </row>
    <row r="388" spans="1:66" x14ac:dyDescent="0.25">
      <c r="A388">
        <v>85</v>
      </c>
      <c r="B388" s="1">
        <v>2</v>
      </c>
      <c r="C388" s="1">
        <v>15</v>
      </c>
      <c r="D388">
        <v>1.2</v>
      </c>
      <c r="E388" s="6">
        <v>2</v>
      </c>
      <c r="F388" s="6">
        <v>5</v>
      </c>
      <c r="G388">
        <v>0.53100000000000003</v>
      </c>
      <c r="H388">
        <v>0.54</v>
      </c>
      <c r="I388">
        <v>0.504</v>
      </c>
      <c r="J388">
        <v>0.45900000000000002</v>
      </c>
      <c r="K388">
        <v>0.39600000000000002</v>
      </c>
      <c r="Q388">
        <f t="shared" si="44"/>
        <v>0.48600000000000004</v>
      </c>
      <c r="R388">
        <f t="shared" si="45"/>
        <v>5.9359076812227775E-2</v>
      </c>
      <c r="T388">
        <v>0.58499999999999996</v>
      </c>
      <c r="U388">
        <v>0.621</v>
      </c>
      <c r="V388">
        <v>0.70199999999999996</v>
      </c>
      <c r="W388">
        <v>0.71099999999999997</v>
      </c>
      <c r="X388">
        <v>0.73799999999999999</v>
      </c>
      <c r="AD388">
        <f t="shared" si="46"/>
        <v>0.6714</v>
      </c>
      <c r="AE388">
        <f t="shared" si="47"/>
        <v>6.5086865034352362E-2</v>
      </c>
      <c r="AM388" s="11" t="s">
        <v>51</v>
      </c>
      <c r="AN388" s="11"/>
      <c r="AO388" s="11"/>
      <c r="BI388" s="6">
        <v>5</v>
      </c>
      <c r="BJ388">
        <v>1.1160000000000001</v>
      </c>
      <c r="BK388">
        <v>1.161</v>
      </c>
      <c r="BL388">
        <v>1.206</v>
      </c>
      <c r="BM388">
        <v>1.17</v>
      </c>
      <c r="BN388">
        <v>1.1339999999999999</v>
      </c>
    </row>
    <row r="389" spans="1:66" x14ac:dyDescent="0.25">
      <c r="A389">
        <v>85</v>
      </c>
      <c r="B389" s="1">
        <v>2</v>
      </c>
      <c r="C389" s="1">
        <v>15</v>
      </c>
      <c r="D389">
        <v>1.2</v>
      </c>
      <c r="E389" s="6">
        <v>3</v>
      </c>
      <c r="F389" s="6">
        <v>5</v>
      </c>
      <c r="G389">
        <v>0.52200000000000002</v>
      </c>
      <c r="H389">
        <v>0.46800000000000003</v>
      </c>
      <c r="I389">
        <v>0.47699999999999998</v>
      </c>
      <c r="J389">
        <v>0.42299999999999999</v>
      </c>
      <c r="K389">
        <v>0.432</v>
      </c>
      <c r="Q389">
        <f t="shared" si="44"/>
        <v>0.46440000000000003</v>
      </c>
      <c r="R389">
        <f t="shared" si="45"/>
        <v>3.9538588745679844E-2</v>
      </c>
      <c r="T389">
        <v>0.75600000000000001</v>
      </c>
      <c r="U389">
        <v>0.621</v>
      </c>
      <c r="V389">
        <v>0.67500000000000004</v>
      </c>
      <c r="W389">
        <v>0.68400000000000005</v>
      </c>
      <c r="X389">
        <v>0.72</v>
      </c>
      <c r="AD389">
        <f t="shared" si="46"/>
        <v>0.69120000000000004</v>
      </c>
      <c r="AE389">
        <f t="shared" si="47"/>
        <v>5.0672477736933286E-2</v>
      </c>
      <c r="BI389" s="6">
        <v>5</v>
      </c>
      <c r="BJ389">
        <v>1.278</v>
      </c>
      <c r="BK389">
        <v>1.089</v>
      </c>
      <c r="BL389">
        <v>1.1519999999999999</v>
      </c>
      <c r="BM389">
        <v>1.107</v>
      </c>
      <c r="BN389">
        <v>1.1519999999999999</v>
      </c>
    </row>
    <row r="390" spans="1:66" x14ac:dyDescent="0.25">
      <c r="A390">
        <v>85</v>
      </c>
      <c r="B390" s="1">
        <v>2</v>
      </c>
      <c r="C390" s="1">
        <v>15</v>
      </c>
      <c r="D390">
        <v>1.2</v>
      </c>
      <c r="E390" s="6">
        <v>4</v>
      </c>
      <c r="F390" s="6">
        <v>5</v>
      </c>
      <c r="G390">
        <v>0.504</v>
      </c>
      <c r="H390">
        <v>0.378</v>
      </c>
      <c r="I390">
        <v>0.35099999999999998</v>
      </c>
      <c r="J390">
        <v>0.40500000000000003</v>
      </c>
      <c r="K390">
        <v>0.45900000000000002</v>
      </c>
      <c r="Q390">
        <f t="shared" si="44"/>
        <v>0.4194</v>
      </c>
      <c r="R390">
        <f t="shared" si="45"/>
        <v>6.1897495910577915E-2</v>
      </c>
      <c r="T390">
        <v>0.73799999999999999</v>
      </c>
      <c r="U390">
        <v>0.65700000000000003</v>
      </c>
      <c r="V390">
        <v>0.71099999999999997</v>
      </c>
      <c r="W390">
        <v>0.81</v>
      </c>
      <c r="X390">
        <v>0.66600000000000004</v>
      </c>
      <c r="AD390">
        <f t="shared" si="46"/>
        <v>0.71639999999999993</v>
      </c>
      <c r="AE390">
        <f t="shared" si="47"/>
        <v>6.1897495910577846E-2</v>
      </c>
      <c r="BI390" s="6">
        <v>5</v>
      </c>
      <c r="BJ390">
        <v>1.242</v>
      </c>
      <c r="BK390">
        <v>1.0349999999999999</v>
      </c>
      <c r="BL390">
        <v>1.0620000000000001</v>
      </c>
      <c r="BM390">
        <v>1.2150000000000001</v>
      </c>
      <c r="BN390">
        <v>1.125</v>
      </c>
    </row>
    <row r="391" spans="1:66" x14ac:dyDescent="0.25">
      <c r="A391" s="1">
        <v>85</v>
      </c>
      <c r="B391" s="1">
        <v>2</v>
      </c>
      <c r="C391" s="1">
        <v>15</v>
      </c>
      <c r="D391" s="1">
        <v>1.2</v>
      </c>
      <c r="E391" s="1">
        <v>1</v>
      </c>
      <c r="F391" s="1">
        <v>6</v>
      </c>
      <c r="G391">
        <v>0.51300000000000001</v>
      </c>
      <c r="H391">
        <v>0.45</v>
      </c>
      <c r="I391">
        <v>0.45</v>
      </c>
      <c r="J391">
        <v>0.36899999999999999</v>
      </c>
      <c r="K391">
        <v>0.441</v>
      </c>
      <c r="Q391">
        <f t="shared" si="44"/>
        <v>0.4446</v>
      </c>
      <c r="R391">
        <f t="shared" si="45"/>
        <v>5.1149780058178315E-2</v>
      </c>
      <c r="T391">
        <v>0.69299999999999995</v>
      </c>
      <c r="U391">
        <v>0.66600000000000004</v>
      </c>
      <c r="V391">
        <v>0.78300000000000003</v>
      </c>
      <c r="W391">
        <v>0.621</v>
      </c>
      <c r="X391">
        <v>0.67500000000000004</v>
      </c>
      <c r="AD391">
        <f t="shared" si="46"/>
        <v>0.68759999999999999</v>
      </c>
      <c r="AE391">
        <f t="shared" si="47"/>
        <v>5.9563411587987475E-2</v>
      </c>
      <c r="BD391" s="42" t="s">
        <v>19</v>
      </c>
      <c r="BE391" s="42" t="s">
        <v>24</v>
      </c>
      <c r="BF391" s="42" t="s">
        <v>21</v>
      </c>
      <c r="BI391" s="1">
        <v>6</v>
      </c>
      <c r="BJ391">
        <v>1.206</v>
      </c>
      <c r="BK391">
        <v>1.1160000000000001</v>
      </c>
      <c r="BL391">
        <v>1.2330000000000001</v>
      </c>
      <c r="BM391">
        <v>0.99</v>
      </c>
      <c r="BN391">
        <v>1.1160000000000001</v>
      </c>
    </row>
    <row r="392" spans="1:66" x14ac:dyDescent="0.25">
      <c r="A392" s="1">
        <v>85</v>
      </c>
      <c r="B392" s="1">
        <v>2</v>
      </c>
      <c r="C392" s="1">
        <v>15</v>
      </c>
      <c r="D392" s="1">
        <v>1.2</v>
      </c>
      <c r="E392" s="1">
        <v>2</v>
      </c>
      <c r="F392" s="1">
        <v>6</v>
      </c>
      <c r="G392" s="4">
        <v>0.41399999999999998</v>
      </c>
      <c r="H392" s="4">
        <v>0.42299999999999999</v>
      </c>
      <c r="I392" s="4">
        <v>0.41399999999999998</v>
      </c>
      <c r="J392" s="4">
        <v>0.432</v>
      </c>
      <c r="K392" s="4">
        <v>0.46800000000000003</v>
      </c>
      <c r="Q392">
        <f t="shared" si="44"/>
        <v>0.43019999999999997</v>
      </c>
      <c r="R392">
        <f t="shared" si="45"/>
        <v>2.2409819276379736E-2</v>
      </c>
      <c r="T392" s="4"/>
      <c r="U392" s="4"/>
      <c r="V392" s="4"/>
      <c r="W392" s="4"/>
      <c r="X392" s="4"/>
      <c r="AD392" t="e">
        <f t="shared" si="46"/>
        <v>#DIV/0!</v>
      </c>
      <c r="AE392" t="e">
        <f t="shared" si="47"/>
        <v>#DIV/0!</v>
      </c>
      <c r="AH392" s="5" t="s">
        <v>20</v>
      </c>
      <c r="AI392" s="5" t="s">
        <v>21</v>
      </c>
      <c r="AJ392" s="5" t="s">
        <v>23</v>
      </c>
      <c r="AK392" s="5" t="s">
        <v>21</v>
      </c>
      <c r="AL392" s="5"/>
      <c r="AM392" s="5" t="s">
        <v>27</v>
      </c>
      <c r="AN392" s="5"/>
      <c r="AO392" s="5" t="s">
        <v>28</v>
      </c>
      <c r="AP392" s="5"/>
      <c r="BD392" s="42">
        <v>1</v>
      </c>
      <c r="BE392" s="42">
        <f>AVERAGE(BJ371:BN374)</f>
        <v>1.1646000000000001</v>
      </c>
      <c r="BF392" s="42">
        <f>STDEV(BJ371:BN374)</f>
        <v>5.8792588147254E-2</v>
      </c>
      <c r="BI392" s="1">
        <v>6</v>
      </c>
    </row>
    <row r="393" spans="1:66" x14ac:dyDescent="0.25">
      <c r="A393" s="1">
        <v>85</v>
      </c>
      <c r="B393" s="1">
        <v>2</v>
      </c>
      <c r="C393" s="1">
        <v>15</v>
      </c>
      <c r="D393" s="1">
        <v>1.2</v>
      </c>
      <c r="E393" s="1">
        <v>3</v>
      </c>
      <c r="F393" s="1">
        <v>6</v>
      </c>
      <c r="G393" s="4">
        <v>0.216</v>
      </c>
      <c r="H393" s="4">
        <v>0.252</v>
      </c>
      <c r="I393" s="4">
        <v>0.24299999999999999</v>
      </c>
      <c r="J393" s="4">
        <v>0.27</v>
      </c>
      <c r="K393" s="4">
        <v>0.23400000000000001</v>
      </c>
      <c r="Q393">
        <f t="shared" si="44"/>
        <v>0.24300000000000002</v>
      </c>
      <c r="R393">
        <f t="shared" si="45"/>
        <v>2.0124611797498113E-2</v>
      </c>
      <c r="T393" s="4">
        <v>0.94499999999999995</v>
      </c>
      <c r="U393" s="4">
        <v>0.84599999999999997</v>
      </c>
      <c r="V393" s="4">
        <v>0.90900000000000003</v>
      </c>
      <c r="W393" s="4">
        <v>0.88200000000000001</v>
      </c>
      <c r="X393" s="4">
        <v>0.873</v>
      </c>
      <c r="AD393">
        <f t="shared" si="46"/>
        <v>0.89100000000000001</v>
      </c>
      <c r="AE393">
        <f t="shared" si="47"/>
        <v>3.7649701194033394E-2</v>
      </c>
      <c r="AH393" s="5">
        <f>AH387</f>
        <v>0.53989714285714285</v>
      </c>
      <c r="AI393" s="5">
        <f>AI387</f>
        <v>0.11711528234865776</v>
      </c>
      <c r="AJ393" s="5">
        <f>AJ387</f>
        <v>0.62295882352941168</v>
      </c>
      <c r="AK393" s="5">
        <f>AK387</f>
        <v>0.11529902894382214</v>
      </c>
      <c r="AL393" s="5"/>
      <c r="AM393" s="5" t="s">
        <v>29</v>
      </c>
      <c r="AN393" s="5"/>
      <c r="AO393" s="5" t="s">
        <v>30</v>
      </c>
      <c r="AP393" s="5"/>
      <c r="BD393" s="42">
        <v>2</v>
      </c>
      <c r="BE393" s="42">
        <f>AVERAGE(BJ375:BN378)</f>
        <v>1.1358000000000001</v>
      </c>
      <c r="BF393" s="42">
        <f>STDEV(BJ375:BN378)</f>
        <v>5.9955773173582749E-2</v>
      </c>
      <c r="BI393" s="1">
        <v>6</v>
      </c>
      <c r="BJ393">
        <v>1.161</v>
      </c>
      <c r="BK393">
        <v>1.0980000000000001</v>
      </c>
      <c r="BL393">
        <v>1.1519999999999999</v>
      </c>
      <c r="BM393">
        <v>1.1519999999999999</v>
      </c>
      <c r="BN393">
        <v>1.107</v>
      </c>
    </row>
    <row r="394" spans="1:66" x14ac:dyDescent="0.25">
      <c r="A394" s="1">
        <v>85</v>
      </c>
      <c r="B394" s="1">
        <v>2</v>
      </c>
      <c r="C394" s="1">
        <v>15</v>
      </c>
      <c r="D394" s="1">
        <v>1.2</v>
      </c>
      <c r="E394" s="1">
        <v>4</v>
      </c>
      <c r="F394" s="1">
        <v>6</v>
      </c>
      <c r="G394" s="4"/>
      <c r="H394" s="4"/>
      <c r="I394" s="4"/>
      <c r="J394" s="4"/>
      <c r="K394" s="4"/>
      <c r="Q394" t="e">
        <f t="shared" si="44"/>
        <v>#DIV/0!</v>
      </c>
      <c r="R394" t="e">
        <f t="shared" si="45"/>
        <v>#DIV/0!</v>
      </c>
      <c r="T394" s="4"/>
      <c r="U394" s="4"/>
      <c r="V394" s="4"/>
      <c r="W394" s="4"/>
      <c r="X394" s="4"/>
      <c r="AD394" t="e">
        <f t="shared" si="46"/>
        <v>#DIV/0!</v>
      </c>
      <c r="AE394" t="e">
        <f t="shared" si="47"/>
        <v>#DIV/0!</v>
      </c>
      <c r="BD394" s="42">
        <v>3</v>
      </c>
      <c r="BE394" s="42">
        <f>AVERAGE(BJ379:BN382)</f>
        <v>1.1389499999999999</v>
      </c>
      <c r="BF394" s="42">
        <f>STDEV(BJ379:BN382)</f>
        <v>7.6505572552454937E-2</v>
      </c>
      <c r="BI394" s="1">
        <v>6</v>
      </c>
    </row>
    <row r="395" spans="1:66" x14ac:dyDescent="0.25">
      <c r="A395" s="1">
        <v>85</v>
      </c>
      <c r="B395" s="1">
        <v>2</v>
      </c>
      <c r="C395" s="1">
        <v>15</v>
      </c>
      <c r="D395" s="1">
        <v>1.2</v>
      </c>
      <c r="E395" s="6">
        <v>1</v>
      </c>
      <c r="F395" s="6">
        <v>7</v>
      </c>
      <c r="G395" s="4"/>
      <c r="H395" s="4"/>
      <c r="I395" s="4"/>
      <c r="J395" s="4"/>
      <c r="K395" s="4"/>
      <c r="Q395" t="e">
        <f t="shared" si="44"/>
        <v>#DIV/0!</v>
      </c>
      <c r="R395" t="e">
        <f t="shared" si="45"/>
        <v>#DIV/0!</v>
      </c>
      <c r="T395" s="4"/>
      <c r="U395" s="4"/>
      <c r="V395" s="4"/>
      <c r="W395" s="4"/>
      <c r="X395" s="4"/>
      <c r="AD395" t="e">
        <f t="shared" si="46"/>
        <v>#DIV/0!</v>
      </c>
      <c r="AE395" t="e">
        <f t="shared" si="47"/>
        <v>#DIV/0!</v>
      </c>
      <c r="BD395" s="42">
        <v>4</v>
      </c>
      <c r="BE395" s="42">
        <f>AVERAGE(BJ383:BN386)</f>
        <v>1.1493000000000002</v>
      </c>
      <c r="BF395" s="42">
        <f>STDEV(BJ383:BN386)</f>
        <v>4.1511063839085524E-2</v>
      </c>
      <c r="BI395" s="6">
        <v>7</v>
      </c>
    </row>
    <row r="396" spans="1:66" x14ac:dyDescent="0.25">
      <c r="A396" s="1">
        <v>85</v>
      </c>
      <c r="B396" s="1">
        <v>2</v>
      </c>
      <c r="C396" s="1">
        <v>15</v>
      </c>
      <c r="D396" s="1">
        <v>1.2</v>
      </c>
      <c r="E396" s="6">
        <v>2</v>
      </c>
      <c r="F396" s="6">
        <v>7</v>
      </c>
      <c r="G396" s="4"/>
      <c r="H396" s="4"/>
      <c r="I396" s="4"/>
      <c r="J396" s="4"/>
      <c r="K396" s="4"/>
      <c r="Q396" t="e">
        <f t="shared" si="44"/>
        <v>#DIV/0!</v>
      </c>
      <c r="R396" t="e">
        <f t="shared" si="45"/>
        <v>#DIV/0!</v>
      </c>
      <c r="T396" s="4"/>
      <c r="U396" s="4"/>
      <c r="V396" s="4"/>
      <c r="W396" s="4"/>
      <c r="X396" s="4"/>
      <c r="AD396" t="e">
        <f t="shared" si="46"/>
        <v>#DIV/0!</v>
      </c>
      <c r="AE396" t="e">
        <f t="shared" si="47"/>
        <v>#DIV/0!</v>
      </c>
      <c r="BD396" s="42">
        <v>5</v>
      </c>
      <c r="BE396" s="42">
        <f>AVERAGE(BJ387:BN390)</f>
        <v>1.1547000000000001</v>
      </c>
      <c r="BF396" s="42">
        <f>STDEV(BJ387:BN390)</f>
        <v>5.9920210104332669E-2</v>
      </c>
      <c r="BI396" s="6">
        <v>7</v>
      </c>
    </row>
    <row r="397" spans="1:66" x14ac:dyDescent="0.25">
      <c r="A397" s="1">
        <v>85</v>
      </c>
      <c r="B397" s="1">
        <v>2</v>
      </c>
      <c r="C397" s="1">
        <v>15</v>
      </c>
      <c r="D397" s="1">
        <v>1.2</v>
      </c>
      <c r="E397" s="6">
        <v>3</v>
      </c>
      <c r="F397" s="6">
        <v>7</v>
      </c>
      <c r="G397" s="4"/>
      <c r="H397" s="4"/>
      <c r="I397" s="4"/>
      <c r="J397" s="4"/>
      <c r="K397" s="4"/>
      <c r="Q397" t="e">
        <f t="shared" si="44"/>
        <v>#DIV/0!</v>
      </c>
      <c r="R397" t="e">
        <f t="shared" si="45"/>
        <v>#DIV/0!</v>
      </c>
      <c r="T397" s="4"/>
      <c r="U397" s="4"/>
      <c r="V397" s="4"/>
      <c r="W397" s="4"/>
      <c r="X397" s="4"/>
      <c r="AD397" t="e">
        <f t="shared" si="46"/>
        <v>#DIV/0!</v>
      </c>
      <c r="AE397" t="e">
        <f t="shared" si="47"/>
        <v>#DIV/0!</v>
      </c>
      <c r="BD397" s="42">
        <v>6</v>
      </c>
      <c r="BE397" s="42">
        <f>AVERAGE(BJ391:BN394)</f>
        <v>1.1330999999999998</v>
      </c>
      <c r="BF397" s="42">
        <f>STDEV(BJ391:BN394)</f>
        <v>6.6468789668535408E-2</v>
      </c>
      <c r="BI397" s="6">
        <v>7</v>
      </c>
    </row>
    <row r="398" spans="1:66" x14ac:dyDescent="0.25">
      <c r="A398" s="1">
        <v>85</v>
      </c>
      <c r="B398" s="1">
        <v>2</v>
      </c>
      <c r="C398" s="1">
        <v>15</v>
      </c>
      <c r="D398" s="1">
        <v>1.2</v>
      </c>
      <c r="E398" s="6">
        <v>4</v>
      </c>
      <c r="F398" s="6">
        <v>7</v>
      </c>
      <c r="G398" s="4"/>
      <c r="H398" s="4"/>
      <c r="I398" s="4"/>
      <c r="J398" s="4"/>
      <c r="K398" s="4"/>
      <c r="Q398" t="e">
        <f t="shared" si="44"/>
        <v>#DIV/0!</v>
      </c>
      <c r="R398" t="e">
        <f t="shared" si="45"/>
        <v>#DIV/0!</v>
      </c>
      <c r="T398" s="4"/>
      <c r="U398" s="4"/>
      <c r="V398" s="4"/>
      <c r="W398" s="4"/>
      <c r="X398" s="4"/>
      <c r="AD398" t="e">
        <f t="shared" si="46"/>
        <v>#DIV/0!</v>
      </c>
      <c r="AE398" t="e">
        <f t="shared" si="47"/>
        <v>#DIV/0!</v>
      </c>
      <c r="BD398" s="42">
        <v>7</v>
      </c>
      <c r="BE398" s="42" t="e">
        <f>AVERAGE(BJ395:BN398)</f>
        <v>#DIV/0!</v>
      </c>
      <c r="BF398" s="42" t="e">
        <f>STDEV(BJ395:BN398)</f>
        <v>#DIV/0!</v>
      </c>
      <c r="BI398" s="6">
        <v>7</v>
      </c>
    </row>
    <row r="399" spans="1:66" x14ac:dyDescent="0.25">
      <c r="A399" s="1">
        <v>85</v>
      </c>
      <c r="B399" s="1">
        <v>2</v>
      </c>
      <c r="C399" s="1">
        <v>15</v>
      </c>
      <c r="D399" s="1">
        <v>1.2</v>
      </c>
      <c r="E399" s="1">
        <v>1</v>
      </c>
      <c r="F399" s="1">
        <v>8</v>
      </c>
      <c r="G399" s="4">
        <v>0.64800000000000002</v>
      </c>
      <c r="H399" s="4">
        <v>0.53100000000000003</v>
      </c>
      <c r="I399" s="4">
        <v>0.56699999999999995</v>
      </c>
      <c r="J399" s="4">
        <v>0.504</v>
      </c>
      <c r="K399" s="4">
        <v>0.48599999999999999</v>
      </c>
      <c r="Q399">
        <f t="shared" si="44"/>
        <v>0.54719999999999991</v>
      </c>
      <c r="R399">
        <f t="shared" si="45"/>
        <v>6.4083539228104586E-2</v>
      </c>
      <c r="T399" s="4">
        <v>0.41399999999999998</v>
      </c>
      <c r="U399" s="4">
        <v>0.75600000000000001</v>
      </c>
      <c r="V399" s="4">
        <v>0.67500000000000004</v>
      </c>
      <c r="W399" s="4">
        <v>0.53100000000000003</v>
      </c>
      <c r="X399" s="4">
        <v>0.69299999999999995</v>
      </c>
      <c r="AD399">
        <f t="shared" si="46"/>
        <v>0.61380000000000001</v>
      </c>
      <c r="AE399">
        <f t="shared" si="47"/>
        <v>0.13875770248890684</v>
      </c>
      <c r="BD399" s="42">
        <v>8</v>
      </c>
      <c r="BE399" s="42">
        <f>AVERAGE(BJ399:BN402)</f>
        <v>1.2195000000000003</v>
      </c>
      <c r="BF399" s="42">
        <f>STDEV(BJ399:BN402)</f>
        <v>0.1093533625214005</v>
      </c>
      <c r="BI399" s="1">
        <v>8</v>
      </c>
      <c r="BJ399">
        <v>1.0620000000000001</v>
      </c>
      <c r="BK399">
        <v>1.2869999999999999</v>
      </c>
      <c r="BL399">
        <v>1.242</v>
      </c>
      <c r="BM399">
        <v>1.0349999999999999</v>
      </c>
      <c r="BN399">
        <v>1.179</v>
      </c>
    </row>
    <row r="400" spans="1:66" x14ac:dyDescent="0.25">
      <c r="A400" s="1">
        <v>85</v>
      </c>
      <c r="B400" s="1">
        <v>2</v>
      </c>
      <c r="C400" s="1">
        <v>15</v>
      </c>
      <c r="D400" s="1">
        <v>1.2</v>
      </c>
      <c r="E400" s="1">
        <v>2</v>
      </c>
      <c r="F400" s="1">
        <v>8</v>
      </c>
      <c r="G400" s="4">
        <v>0.504</v>
      </c>
      <c r="H400" s="4">
        <v>0.53100000000000003</v>
      </c>
      <c r="I400" s="4">
        <v>0.56699999999999995</v>
      </c>
      <c r="J400" s="4">
        <v>0.45900000000000002</v>
      </c>
      <c r="K400" s="4">
        <v>0.51300000000000001</v>
      </c>
      <c r="Q400">
        <f t="shared" si="44"/>
        <v>0.51479999999999992</v>
      </c>
      <c r="R400">
        <f t="shared" si="45"/>
        <v>3.9436024140371936E-2</v>
      </c>
      <c r="T400" s="4">
        <v>0.67500000000000004</v>
      </c>
      <c r="U400" s="4">
        <v>0.67500000000000004</v>
      </c>
      <c r="V400" s="4">
        <v>0.65700000000000003</v>
      </c>
      <c r="W400" s="4">
        <v>0.72</v>
      </c>
      <c r="X400" s="4">
        <v>0.72</v>
      </c>
      <c r="AD400">
        <f t="shared" si="46"/>
        <v>0.68940000000000001</v>
      </c>
      <c r="AE400">
        <f t="shared" si="47"/>
        <v>2.8884251764586151E-2</v>
      </c>
      <c r="BD400" s="42">
        <v>9</v>
      </c>
      <c r="BE400" s="42">
        <f>AVERAGE(BJ403:BN406)</f>
        <v>1.2033</v>
      </c>
      <c r="BF400" s="42">
        <f>STDEV(BJ403:BN406)</f>
        <v>0.17014022080872651</v>
      </c>
      <c r="BI400" s="1">
        <v>8</v>
      </c>
      <c r="BJ400">
        <v>1.179</v>
      </c>
      <c r="BK400">
        <v>1.206</v>
      </c>
      <c r="BL400">
        <v>1.224</v>
      </c>
      <c r="BM400">
        <v>1.179</v>
      </c>
      <c r="BN400">
        <v>1.2330000000000001</v>
      </c>
    </row>
    <row r="401" spans="1:66" x14ac:dyDescent="0.25">
      <c r="A401">
        <v>85</v>
      </c>
      <c r="B401" s="1">
        <v>2</v>
      </c>
      <c r="C401" s="1">
        <v>15</v>
      </c>
      <c r="D401">
        <v>1.2</v>
      </c>
      <c r="E401" s="1">
        <v>3</v>
      </c>
      <c r="F401" s="1">
        <v>8</v>
      </c>
      <c r="G401" s="4">
        <v>0.47699999999999998</v>
      </c>
      <c r="H401" s="4">
        <v>0.53100000000000003</v>
      </c>
      <c r="I401" s="4">
        <v>0.70199999999999996</v>
      </c>
      <c r="J401" s="4">
        <v>0.48599999999999999</v>
      </c>
      <c r="K401" s="4">
        <v>0.621</v>
      </c>
      <c r="Q401">
        <f t="shared" si="44"/>
        <v>0.5633999999999999</v>
      </c>
      <c r="R401">
        <f t="shared" si="45"/>
        <v>9.6220060278510058E-2</v>
      </c>
      <c r="T401" s="4">
        <v>0.80100000000000005</v>
      </c>
      <c r="U401" s="4">
        <v>0.56699999999999995</v>
      </c>
      <c r="V401" s="4">
        <v>0.63</v>
      </c>
      <c r="W401" s="4">
        <v>0.59399999999999997</v>
      </c>
      <c r="X401" s="4">
        <v>0.59399999999999997</v>
      </c>
      <c r="AD401">
        <f t="shared" si="46"/>
        <v>0.63719999999999988</v>
      </c>
      <c r="AE401">
        <f t="shared" si="47"/>
        <v>9.4263991003989522E-2</v>
      </c>
      <c r="BD401" s="42">
        <v>10</v>
      </c>
      <c r="BE401" s="42">
        <f>AVERAGE(BJ407:BN410)</f>
        <v>1.1789999999999998</v>
      </c>
      <c r="BF401" s="42">
        <f>STDEV(BJ407:BN410)</f>
        <v>0.13574007669458876</v>
      </c>
      <c r="BI401" s="1">
        <v>8</v>
      </c>
      <c r="BJ401">
        <v>1.278</v>
      </c>
      <c r="BK401">
        <v>1.0980000000000001</v>
      </c>
      <c r="BL401">
        <v>1.3320000000000001</v>
      </c>
      <c r="BM401">
        <v>1.08</v>
      </c>
      <c r="BN401">
        <v>1.2150000000000001</v>
      </c>
    </row>
    <row r="402" spans="1:66" x14ac:dyDescent="0.25">
      <c r="A402">
        <v>85</v>
      </c>
      <c r="B402" s="1">
        <v>2</v>
      </c>
      <c r="C402" s="1">
        <v>15</v>
      </c>
      <c r="D402">
        <v>1.2</v>
      </c>
      <c r="E402" s="1">
        <v>4</v>
      </c>
      <c r="F402" s="1">
        <v>8</v>
      </c>
      <c r="G402" s="4">
        <v>0.60299999999999998</v>
      </c>
      <c r="H402" s="4">
        <v>0.57599999999999996</v>
      </c>
      <c r="I402" s="4">
        <v>0.63900000000000001</v>
      </c>
      <c r="J402" s="4">
        <v>0.52200000000000002</v>
      </c>
      <c r="K402" s="4">
        <v>0.441</v>
      </c>
      <c r="Q402">
        <f t="shared" si="44"/>
        <v>0.55619999999999992</v>
      </c>
      <c r="R402">
        <f t="shared" si="45"/>
        <v>7.726383371280561E-2</v>
      </c>
      <c r="T402" s="4">
        <v>0.78300000000000003</v>
      </c>
      <c r="U402" s="4">
        <v>0.72</v>
      </c>
      <c r="V402" s="4">
        <v>0.84599999999999997</v>
      </c>
      <c r="W402" s="4">
        <v>0.71099999999999997</v>
      </c>
      <c r="X402" s="4">
        <v>0.72</v>
      </c>
      <c r="AD402">
        <f t="shared" si="46"/>
        <v>0.75600000000000001</v>
      </c>
      <c r="AE402">
        <f t="shared" si="47"/>
        <v>5.7978444270263073E-2</v>
      </c>
      <c r="BD402" s="42" t="s">
        <v>22</v>
      </c>
      <c r="BE402" s="42">
        <f>AVERAGE(BJ371:BN410)</f>
        <v>1.1660823529411768</v>
      </c>
      <c r="BF402" s="42">
        <f>STDEV(BJ371:BN410)</f>
        <v>9.8914727697030302E-2</v>
      </c>
      <c r="BI402" s="1">
        <v>8</v>
      </c>
      <c r="BJ402">
        <v>1.3859999999999999</v>
      </c>
      <c r="BK402">
        <v>1.296</v>
      </c>
      <c r="BL402">
        <v>1.4850000000000001</v>
      </c>
      <c r="BM402">
        <v>1.2330000000000001</v>
      </c>
      <c r="BN402">
        <v>1.161</v>
      </c>
    </row>
    <row r="403" spans="1:66" x14ac:dyDescent="0.25">
      <c r="A403">
        <v>85</v>
      </c>
      <c r="B403" s="1">
        <v>2</v>
      </c>
      <c r="C403" s="1">
        <v>15</v>
      </c>
      <c r="D403">
        <v>1.2</v>
      </c>
      <c r="E403" s="6">
        <v>1</v>
      </c>
      <c r="F403" s="6">
        <v>9</v>
      </c>
      <c r="G403" s="4">
        <v>0.47699999999999998</v>
      </c>
      <c r="H403" s="4">
        <v>0.54</v>
      </c>
      <c r="I403" s="4">
        <v>0.56699999999999995</v>
      </c>
      <c r="J403" s="4">
        <v>0.65700000000000003</v>
      </c>
      <c r="K403" s="4">
        <v>0.64800000000000002</v>
      </c>
      <c r="Q403">
        <f t="shared" si="44"/>
        <v>0.57779999999999998</v>
      </c>
      <c r="R403">
        <f t="shared" si="45"/>
        <v>7.5674962834480289E-2</v>
      </c>
      <c r="T403" s="4">
        <v>0.65700000000000003</v>
      </c>
      <c r="U403" s="4">
        <v>0.51300000000000001</v>
      </c>
      <c r="V403" s="4">
        <v>0.38700000000000001</v>
      </c>
      <c r="W403" s="4">
        <v>0.76500000000000001</v>
      </c>
      <c r="X403" s="4">
        <v>0.46800000000000003</v>
      </c>
      <c r="AD403">
        <f t="shared" si="46"/>
        <v>0.55800000000000005</v>
      </c>
      <c r="AE403">
        <f t="shared" si="47"/>
        <v>0.15167069591717453</v>
      </c>
      <c r="BI403" s="6">
        <v>9</v>
      </c>
      <c r="BJ403">
        <v>1.1339999999999999</v>
      </c>
      <c r="BK403">
        <v>1.0529999999999999</v>
      </c>
      <c r="BL403">
        <v>0.95399999999999996</v>
      </c>
      <c r="BM403">
        <v>1.4219999999999999</v>
      </c>
      <c r="BN403">
        <v>1.1160000000000001</v>
      </c>
    </row>
    <row r="404" spans="1:66" x14ac:dyDescent="0.25">
      <c r="A404">
        <v>85</v>
      </c>
      <c r="B404" s="1">
        <v>2</v>
      </c>
      <c r="C404" s="1">
        <v>15</v>
      </c>
      <c r="D404">
        <v>1.2</v>
      </c>
      <c r="E404" s="6">
        <v>2</v>
      </c>
      <c r="F404" s="6">
        <v>9</v>
      </c>
      <c r="G404" s="4">
        <v>0.57599999999999996</v>
      </c>
      <c r="H404" s="4">
        <v>0.76500000000000001</v>
      </c>
      <c r="I404" s="4">
        <v>0.63900000000000001</v>
      </c>
      <c r="J404" s="4">
        <v>0.621</v>
      </c>
      <c r="K404" s="4">
        <v>0.81899999999999995</v>
      </c>
      <c r="Q404">
        <f t="shared" si="44"/>
        <v>0.68399999999999994</v>
      </c>
      <c r="R404">
        <f t="shared" si="45"/>
        <v>0.10300970828033709</v>
      </c>
      <c r="T404" s="4">
        <v>0.45900000000000002</v>
      </c>
      <c r="U404" s="4">
        <v>0.55800000000000005</v>
      </c>
      <c r="V404" s="4">
        <v>0.495</v>
      </c>
      <c r="W404" s="4">
        <v>0.65700000000000003</v>
      </c>
      <c r="X404" s="4">
        <v>0.55800000000000005</v>
      </c>
      <c r="AD404">
        <f t="shared" si="46"/>
        <v>0.54540000000000011</v>
      </c>
      <c r="AE404">
        <f t="shared" si="47"/>
        <v>7.5460585738516411E-2</v>
      </c>
      <c r="BI404" s="6">
        <v>9</v>
      </c>
      <c r="BJ404">
        <v>1.0349999999999999</v>
      </c>
      <c r="BK404">
        <v>1.323</v>
      </c>
      <c r="BL404">
        <v>1.1339999999999999</v>
      </c>
      <c r="BM404">
        <v>1.278</v>
      </c>
      <c r="BN404">
        <v>1.377</v>
      </c>
    </row>
    <row r="405" spans="1:66" x14ac:dyDescent="0.25">
      <c r="A405">
        <v>85</v>
      </c>
      <c r="B405" s="1">
        <v>2</v>
      </c>
      <c r="C405" s="1">
        <v>15</v>
      </c>
      <c r="D405">
        <v>1.2</v>
      </c>
      <c r="E405" s="6">
        <v>3</v>
      </c>
      <c r="F405" s="6">
        <v>9</v>
      </c>
      <c r="G405" s="4">
        <v>0.51300000000000001</v>
      </c>
      <c r="H405" s="4">
        <v>0.55800000000000005</v>
      </c>
      <c r="I405" s="4">
        <v>0.59399999999999997</v>
      </c>
      <c r="J405" s="4">
        <v>0.54900000000000004</v>
      </c>
      <c r="K405" s="4">
        <v>0.58499999999999996</v>
      </c>
      <c r="Q405">
        <f t="shared" si="44"/>
        <v>0.55979999999999996</v>
      </c>
      <c r="R405">
        <f t="shared" si="45"/>
        <v>3.2073353426169814E-2</v>
      </c>
      <c r="T405" s="4">
        <v>0.77400000000000002</v>
      </c>
      <c r="U405" s="4">
        <v>0.58499999999999996</v>
      </c>
      <c r="V405" s="4">
        <v>0.56699999999999995</v>
      </c>
      <c r="W405" s="4">
        <v>0.495</v>
      </c>
      <c r="X405" s="4">
        <v>0.34200000000000003</v>
      </c>
      <c r="AD405">
        <f t="shared" si="46"/>
        <v>0.55259999999999998</v>
      </c>
      <c r="AE405">
        <f t="shared" si="47"/>
        <v>0.15648098926067669</v>
      </c>
      <c r="BI405" s="6">
        <v>9</v>
      </c>
      <c r="BJ405">
        <v>1.2869999999999999</v>
      </c>
      <c r="BK405">
        <v>1.143</v>
      </c>
      <c r="BL405">
        <v>1.161</v>
      </c>
      <c r="BM405">
        <v>1.044</v>
      </c>
      <c r="BN405">
        <v>0.92700000000000005</v>
      </c>
    </row>
    <row r="406" spans="1:66" x14ac:dyDescent="0.25">
      <c r="A406">
        <v>85</v>
      </c>
      <c r="B406" s="1">
        <v>2</v>
      </c>
      <c r="C406" s="1">
        <v>15</v>
      </c>
      <c r="D406">
        <v>1.2</v>
      </c>
      <c r="E406" s="6">
        <v>4</v>
      </c>
      <c r="F406" s="6">
        <v>9</v>
      </c>
      <c r="G406" s="4">
        <v>0.76500000000000001</v>
      </c>
      <c r="H406" s="4">
        <v>0.621</v>
      </c>
      <c r="I406" s="4">
        <v>0.56699999999999995</v>
      </c>
      <c r="J406" s="4">
        <v>0.79200000000000004</v>
      </c>
      <c r="K406" s="4">
        <v>0.52200000000000002</v>
      </c>
      <c r="Q406">
        <f t="shared" si="44"/>
        <v>0.65340000000000009</v>
      </c>
      <c r="R406">
        <f t="shared" si="45"/>
        <v>0.11983864151432921</v>
      </c>
      <c r="T406" s="4">
        <v>0.59399999999999997</v>
      </c>
      <c r="U406" s="4">
        <v>0.77400000000000002</v>
      </c>
      <c r="V406" s="4">
        <v>0.90900000000000003</v>
      </c>
      <c r="W406" s="4">
        <v>0.621</v>
      </c>
      <c r="X406" s="4">
        <v>0.51300000000000001</v>
      </c>
      <c r="AD406">
        <f t="shared" si="46"/>
        <v>0.68220000000000003</v>
      </c>
      <c r="AE406">
        <f t="shared" si="47"/>
        <v>0.15812874501494026</v>
      </c>
      <c r="BI406" s="6">
        <v>9</v>
      </c>
      <c r="BJ406">
        <v>1.359</v>
      </c>
      <c r="BK406">
        <v>1.395</v>
      </c>
      <c r="BL406">
        <v>1.476</v>
      </c>
      <c r="BM406">
        <v>1.413</v>
      </c>
      <c r="BN406">
        <v>1.0349999999999999</v>
      </c>
    </row>
    <row r="407" spans="1:66" x14ac:dyDescent="0.25">
      <c r="A407">
        <v>85</v>
      </c>
      <c r="B407" s="1">
        <v>2</v>
      </c>
      <c r="C407" s="1">
        <v>15</v>
      </c>
      <c r="D407">
        <v>1.2</v>
      </c>
      <c r="E407" s="1">
        <v>1</v>
      </c>
      <c r="F407" s="1">
        <v>10</v>
      </c>
      <c r="G407" s="4">
        <v>0.495</v>
      </c>
      <c r="H407" s="4">
        <v>0.51300000000000001</v>
      </c>
      <c r="I407" s="4">
        <v>0.38700000000000001</v>
      </c>
      <c r="J407" s="4">
        <v>0.68400000000000005</v>
      </c>
      <c r="K407" s="4">
        <v>0.79200000000000004</v>
      </c>
      <c r="Q407">
        <f t="shared" si="44"/>
        <v>0.57420000000000004</v>
      </c>
      <c r="R407">
        <f t="shared" si="45"/>
        <v>0.16167467334125002</v>
      </c>
      <c r="T407" s="4">
        <v>0.504</v>
      </c>
      <c r="U407" s="4">
        <v>0.72899999999999998</v>
      </c>
      <c r="V407" s="4">
        <v>0.70199999999999996</v>
      </c>
      <c r="W407" s="4">
        <v>0.38700000000000001</v>
      </c>
      <c r="X407" s="4">
        <v>0.46800000000000003</v>
      </c>
      <c r="AD407">
        <f t="shared" si="46"/>
        <v>0.55800000000000005</v>
      </c>
      <c r="AE407">
        <f t="shared" si="47"/>
        <v>0.15019487341450766</v>
      </c>
      <c r="BI407" s="1">
        <v>10</v>
      </c>
      <c r="BJ407">
        <v>0.999</v>
      </c>
      <c r="BK407">
        <v>1.242</v>
      </c>
      <c r="BL407">
        <v>1.089</v>
      </c>
      <c r="BM407">
        <v>1.071</v>
      </c>
      <c r="BN407">
        <v>1.26</v>
      </c>
    </row>
    <row r="408" spans="1:66" x14ac:dyDescent="0.25">
      <c r="A408">
        <v>85</v>
      </c>
      <c r="B408" s="1">
        <v>2</v>
      </c>
      <c r="C408" s="1">
        <v>15</v>
      </c>
      <c r="D408">
        <v>1.2</v>
      </c>
      <c r="E408" s="1">
        <v>2</v>
      </c>
      <c r="F408" s="1">
        <v>10</v>
      </c>
      <c r="G408" s="4">
        <v>0.441</v>
      </c>
      <c r="H408" s="4">
        <v>0.68400000000000005</v>
      </c>
      <c r="I408" s="4">
        <v>0.61199999999999999</v>
      </c>
      <c r="J408" s="4">
        <v>0.57599999999999996</v>
      </c>
      <c r="K408" s="4">
        <v>0.61199999999999999</v>
      </c>
      <c r="Q408">
        <f t="shared" si="44"/>
        <v>0.58500000000000008</v>
      </c>
      <c r="R408">
        <f t="shared" si="45"/>
        <v>8.9548869339595785E-2</v>
      </c>
      <c r="T408" s="4">
        <v>0.51300000000000001</v>
      </c>
      <c r="U408" s="4">
        <v>0.378</v>
      </c>
      <c r="V408" s="4">
        <v>0.54900000000000004</v>
      </c>
      <c r="W408" s="4">
        <v>0.59399999999999997</v>
      </c>
      <c r="X408" s="4">
        <v>0.56699999999999995</v>
      </c>
      <c r="AD408">
        <f t="shared" si="46"/>
        <v>0.5202</v>
      </c>
      <c r="AE408">
        <f t="shared" si="47"/>
        <v>8.4762609681391557E-2</v>
      </c>
      <c r="BI408" s="1">
        <v>10</v>
      </c>
      <c r="BJ408">
        <v>0.95399999999999996</v>
      </c>
      <c r="BK408">
        <v>1.0620000000000001</v>
      </c>
      <c r="BL408">
        <v>1.161</v>
      </c>
      <c r="BM408">
        <v>1.17</v>
      </c>
      <c r="BN408">
        <v>1.179</v>
      </c>
    </row>
    <row r="409" spans="1:66" x14ac:dyDescent="0.25">
      <c r="A409">
        <v>85</v>
      </c>
      <c r="B409" s="1">
        <v>2</v>
      </c>
      <c r="C409" s="1">
        <v>15</v>
      </c>
      <c r="D409">
        <v>1.2</v>
      </c>
      <c r="E409" s="1">
        <v>3</v>
      </c>
      <c r="F409" s="1">
        <v>10</v>
      </c>
      <c r="G409" s="4">
        <v>0.45</v>
      </c>
      <c r="H409" s="4">
        <v>0.72899999999999998</v>
      </c>
      <c r="I409" s="4">
        <v>0.71099999999999997</v>
      </c>
      <c r="J409" s="4">
        <v>0.72899999999999998</v>
      </c>
      <c r="K409" s="4">
        <v>0.69299999999999995</v>
      </c>
      <c r="Q409">
        <f t="shared" si="44"/>
        <v>0.6624000000000001</v>
      </c>
      <c r="R409">
        <f t="shared" si="45"/>
        <v>0.11966954499788166</v>
      </c>
      <c r="T409" s="4">
        <v>0.441</v>
      </c>
      <c r="U409" s="4">
        <v>0.48599999999999999</v>
      </c>
      <c r="V409" s="4">
        <v>0.58499999999999996</v>
      </c>
      <c r="W409" s="4">
        <v>0.52200000000000002</v>
      </c>
      <c r="X409" s="4">
        <v>0.67500000000000004</v>
      </c>
      <c r="AD409">
        <f t="shared" si="46"/>
        <v>0.54179999999999995</v>
      </c>
      <c r="AE409">
        <f t="shared" si="47"/>
        <v>9.1206907633139961E-2</v>
      </c>
      <c r="BI409" s="1">
        <v>10</v>
      </c>
      <c r="BJ409">
        <v>0.89100000000000001</v>
      </c>
      <c r="BK409">
        <v>1.2150000000000001</v>
      </c>
      <c r="BL409">
        <v>1.296</v>
      </c>
      <c r="BM409">
        <v>1.2509999999999999</v>
      </c>
      <c r="BN409">
        <v>1.3680000000000001</v>
      </c>
    </row>
    <row r="410" spans="1:66" x14ac:dyDescent="0.25">
      <c r="A410">
        <v>85</v>
      </c>
      <c r="B410" s="1">
        <v>2</v>
      </c>
      <c r="C410" s="1">
        <v>15</v>
      </c>
      <c r="D410">
        <v>1.2</v>
      </c>
      <c r="E410" s="1">
        <v>4</v>
      </c>
      <c r="F410" s="1">
        <v>10</v>
      </c>
      <c r="G410" s="4">
        <v>0.59399999999999997</v>
      </c>
      <c r="H410" s="4">
        <v>0.69299999999999995</v>
      </c>
      <c r="I410" s="4">
        <v>0.68400000000000005</v>
      </c>
      <c r="J410" s="4">
        <v>0.71099999999999997</v>
      </c>
      <c r="K410" s="4">
        <v>0.72899999999999998</v>
      </c>
      <c r="Q410">
        <f t="shared" si="44"/>
        <v>0.68220000000000003</v>
      </c>
      <c r="R410">
        <f t="shared" si="45"/>
        <v>5.2246530985319971E-2</v>
      </c>
      <c r="T410" s="4">
        <v>0.56699999999999995</v>
      </c>
      <c r="U410" s="4">
        <v>0.54</v>
      </c>
      <c r="V410" s="4">
        <v>0.68400000000000005</v>
      </c>
      <c r="W410" s="4">
        <v>0.67500000000000004</v>
      </c>
      <c r="X410" s="4">
        <v>0.495</v>
      </c>
      <c r="AD410">
        <f t="shared" si="46"/>
        <v>0.59220000000000006</v>
      </c>
      <c r="AE410">
        <f t="shared" si="47"/>
        <v>8.3801551298290047E-2</v>
      </c>
      <c r="BI410" s="1">
        <v>10</v>
      </c>
      <c r="BJ410">
        <v>1.161</v>
      </c>
      <c r="BK410">
        <v>1.2330000000000001</v>
      </c>
      <c r="BL410">
        <v>1.3680000000000001</v>
      </c>
      <c r="BM410">
        <v>1.3859999999999999</v>
      </c>
      <c r="BN410">
        <v>1.224</v>
      </c>
    </row>
    <row r="411" spans="1:66" x14ac:dyDescent="0.25">
      <c r="Q411" t="e">
        <f t="shared" si="44"/>
        <v>#DIV/0!</v>
      </c>
      <c r="R411" t="e">
        <f t="shared" si="45"/>
        <v>#DIV/0!</v>
      </c>
      <c r="AD411" t="e">
        <f t="shared" si="46"/>
        <v>#DIV/0!</v>
      </c>
      <c r="AE411" t="e">
        <f t="shared" si="47"/>
        <v>#DIV/0!</v>
      </c>
    </row>
    <row r="412" spans="1:66" x14ac:dyDescent="0.25">
      <c r="A412" s="6">
        <v>85</v>
      </c>
      <c r="B412" s="6">
        <v>2</v>
      </c>
      <c r="C412" s="6">
        <v>15</v>
      </c>
      <c r="D412" s="6">
        <v>1</v>
      </c>
      <c r="E412" s="6">
        <v>1</v>
      </c>
      <c r="F412" s="6">
        <v>1</v>
      </c>
      <c r="G412">
        <v>0.47699999999999998</v>
      </c>
      <c r="H412">
        <v>0.495</v>
      </c>
      <c r="I412">
        <v>0.504</v>
      </c>
      <c r="J412">
        <v>0.55800000000000005</v>
      </c>
      <c r="K412">
        <v>0.66600000000000004</v>
      </c>
      <c r="Q412">
        <f t="shared" si="44"/>
        <v>0.53999999999999992</v>
      </c>
      <c r="R412">
        <f t="shared" si="45"/>
        <v>7.6632238646669182E-2</v>
      </c>
      <c r="T412">
        <v>0.45900000000000002</v>
      </c>
      <c r="U412">
        <v>0.46800000000000003</v>
      </c>
      <c r="V412">
        <v>0.45</v>
      </c>
      <c r="W412">
        <v>0.41399999999999998</v>
      </c>
      <c r="X412">
        <v>0.315</v>
      </c>
      <c r="AD412">
        <f t="shared" si="46"/>
        <v>0.42119999999999996</v>
      </c>
      <c r="AE412">
        <f t="shared" si="47"/>
        <v>6.2806846760524629E-2</v>
      </c>
      <c r="AO412" t="s">
        <v>47</v>
      </c>
      <c r="AP412" t="s">
        <v>48</v>
      </c>
      <c r="AQ412" t="s">
        <v>49</v>
      </c>
      <c r="AR412" t="s">
        <v>50</v>
      </c>
      <c r="BI412" s="6">
        <v>1</v>
      </c>
      <c r="BJ412">
        <v>0.93600000000000005</v>
      </c>
      <c r="BK412">
        <v>0.96299999999999997</v>
      </c>
      <c r="BL412">
        <v>0.95399999999999996</v>
      </c>
      <c r="BM412">
        <v>0.97199999999999998</v>
      </c>
      <c r="BN412">
        <v>0.98099999999999998</v>
      </c>
    </row>
    <row r="413" spans="1:66" x14ac:dyDescent="0.25">
      <c r="A413" s="6">
        <v>85</v>
      </c>
      <c r="B413" s="6">
        <v>2</v>
      </c>
      <c r="C413" s="6">
        <v>15</v>
      </c>
      <c r="D413" s="6">
        <v>1</v>
      </c>
      <c r="E413" s="6">
        <v>2</v>
      </c>
      <c r="F413" s="6">
        <v>1</v>
      </c>
      <c r="G413">
        <v>0.63900000000000001</v>
      </c>
      <c r="H413">
        <v>0.68400000000000005</v>
      </c>
      <c r="I413">
        <v>0.57599999999999996</v>
      </c>
      <c r="J413">
        <v>0.63</v>
      </c>
      <c r="K413">
        <v>0.52200000000000002</v>
      </c>
      <c r="Q413">
        <f t="shared" si="44"/>
        <v>0.61020000000000008</v>
      </c>
      <c r="R413">
        <f t="shared" si="45"/>
        <v>6.2483597847755229E-2</v>
      </c>
      <c r="T413">
        <v>0.28799999999999998</v>
      </c>
      <c r="U413">
        <v>0.315</v>
      </c>
      <c r="V413">
        <v>0.32400000000000001</v>
      </c>
      <c r="W413">
        <v>0.378</v>
      </c>
      <c r="X413">
        <v>0.42299999999999999</v>
      </c>
      <c r="AD413">
        <f t="shared" si="46"/>
        <v>0.34560000000000002</v>
      </c>
      <c r="AE413">
        <f t="shared" si="47"/>
        <v>5.4224533193011251E-2</v>
      </c>
      <c r="AO413">
        <f>A412</f>
        <v>85</v>
      </c>
      <c r="AP413">
        <f>B412</f>
        <v>2</v>
      </c>
      <c r="AQ413">
        <f>C412</f>
        <v>15</v>
      </c>
      <c r="AR413">
        <f>D412</f>
        <v>1</v>
      </c>
      <c r="BI413" s="6">
        <v>1</v>
      </c>
      <c r="BJ413">
        <v>0.92700000000000005</v>
      </c>
      <c r="BK413">
        <v>0.999</v>
      </c>
      <c r="BL413">
        <v>0.9</v>
      </c>
      <c r="BM413">
        <v>1.008</v>
      </c>
      <c r="BN413">
        <v>0.94499999999999995</v>
      </c>
    </row>
    <row r="414" spans="1:66" x14ac:dyDescent="0.25">
      <c r="A414" s="6">
        <v>85</v>
      </c>
      <c r="B414" s="6">
        <v>2</v>
      </c>
      <c r="C414" s="6">
        <v>15</v>
      </c>
      <c r="D414" s="6">
        <v>1</v>
      </c>
      <c r="E414" s="6">
        <v>3</v>
      </c>
      <c r="F414" s="6">
        <v>1</v>
      </c>
      <c r="G414">
        <v>0.70199999999999996</v>
      </c>
      <c r="H414">
        <v>0.65700000000000003</v>
      </c>
      <c r="I414">
        <v>0.64800000000000002</v>
      </c>
      <c r="J414">
        <v>0.63</v>
      </c>
      <c r="K414">
        <v>0.63900000000000001</v>
      </c>
      <c r="Q414">
        <f t="shared" si="44"/>
        <v>0.6552</v>
      </c>
      <c r="R414">
        <f t="shared" si="45"/>
        <v>2.8030340704315364E-2</v>
      </c>
      <c r="T414">
        <v>0.27900000000000003</v>
      </c>
      <c r="U414">
        <v>0.28799999999999998</v>
      </c>
      <c r="V414">
        <v>0.28799999999999998</v>
      </c>
      <c r="W414">
        <v>0.315</v>
      </c>
      <c r="X414">
        <v>0.33300000000000002</v>
      </c>
      <c r="AD414">
        <f t="shared" si="46"/>
        <v>0.30059999999999998</v>
      </c>
      <c r="AE414">
        <f t="shared" si="47"/>
        <v>2.2589820716420048E-2</v>
      </c>
      <c r="BI414" s="6">
        <v>1</v>
      </c>
      <c r="BJ414">
        <v>0.98099999999999998</v>
      </c>
      <c r="BK414">
        <v>0.94499999999999995</v>
      </c>
      <c r="BL414">
        <v>0.93600000000000005</v>
      </c>
      <c r="BM414">
        <v>0.94499999999999995</v>
      </c>
      <c r="BN414">
        <v>0.97199999999999998</v>
      </c>
    </row>
    <row r="415" spans="1:66" x14ac:dyDescent="0.25">
      <c r="A415" s="6">
        <v>85</v>
      </c>
      <c r="B415" s="6">
        <v>2</v>
      </c>
      <c r="C415" s="6">
        <v>15</v>
      </c>
      <c r="D415" s="6">
        <v>1</v>
      </c>
      <c r="E415" s="6">
        <v>4</v>
      </c>
      <c r="F415" s="6">
        <v>1</v>
      </c>
      <c r="G415">
        <v>0.39600000000000002</v>
      </c>
      <c r="H415">
        <v>0.39600000000000002</v>
      </c>
      <c r="I415">
        <v>0.40500000000000003</v>
      </c>
      <c r="J415">
        <v>0.38700000000000001</v>
      </c>
      <c r="K415">
        <v>0.40500000000000003</v>
      </c>
      <c r="Q415">
        <f t="shared" si="44"/>
        <v>0.39780000000000004</v>
      </c>
      <c r="R415">
        <f t="shared" si="45"/>
        <v>7.5299402388066868E-3</v>
      </c>
      <c r="T415">
        <v>0.56699999999999995</v>
      </c>
      <c r="U415">
        <v>0.54</v>
      </c>
      <c r="V415">
        <v>0.56699999999999995</v>
      </c>
      <c r="W415">
        <v>0.52200000000000002</v>
      </c>
      <c r="X415">
        <v>0.56699999999999995</v>
      </c>
      <c r="AD415">
        <f t="shared" si="46"/>
        <v>0.55259999999999998</v>
      </c>
      <c r="AE415">
        <f t="shared" si="47"/>
        <v>2.0719555979798372E-2</v>
      </c>
      <c r="BI415" s="6">
        <v>1</v>
      </c>
      <c r="BJ415">
        <v>0.96299999999999997</v>
      </c>
      <c r="BK415">
        <v>0.93600000000000005</v>
      </c>
      <c r="BL415">
        <v>0.97199999999999998</v>
      </c>
      <c r="BM415">
        <v>0.90900000000000003</v>
      </c>
      <c r="BN415">
        <v>0.97199999999999998</v>
      </c>
    </row>
    <row r="416" spans="1:66" x14ac:dyDescent="0.25">
      <c r="A416" s="6">
        <v>85</v>
      </c>
      <c r="B416" s="6">
        <v>2</v>
      </c>
      <c r="C416" s="6">
        <v>15</v>
      </c>
      <c r="D416" s="1">
        <v>1</v>
      </c>
      <c r="E416" s="1">
        <v>1</v>
      </c>
      <c r="F416" s="1">
        <v>2</v>
      </c>
      <c r="G416">
        <v>0.59399999999999997</v>
      </c>
      <c r="H416">
        <v>0.60299999999999998</v>
      </c>
      <c r="I416">
        <v>0.58499999999999996</v>
      </c>
      <c r="J416">
        <v>0.57599999999999996</v>
      </c>
      <c r="K416">
        <v>0.495</v>
      </c>
      <c r="Q416">
        <f t="shared" si="44"/>
        <v>0.5706</v>
      </c>
      <c r="R416">
        <f t="shared" si="45"/>
        <v>4.3443066190129803E-2</v>
      </c>
      <c r="T416">
        <v>0.32400000000000001</v>
      </c>
      <c r="U416">
        <v>0.36</v>
      </c>
      <c r="V416">
        <v>0.34200000000000003</v>
      </c>
      <c r="W416">
        <v>0.41399999999999998</v>
      </c>
      <c r="X416">
        <v>0.39600000000000002</v>
      </c>
      <c r="AD416">
        <f t="shared" si="46"/>
        <v>0.36719999999999997</v>
      </c>
      <c r="AE416">
        <f t="shared" si="47"/>
        <v>3.7325594435989887E-2</v>
      </c>
      <c r="AH416" t="s">
        <v>25</v>
      </c>
      <c r="BI416" s="1">
        <v>2</v>
      </c>
      <c r="BJ416">
        <v>0.91800000000000004</v>
      </c>
      <c r="BK416">
        <v>0.96299999999999997</v>
      </c>
      <c r="BL416">
        <v>0.92700000000000005</v>
      </c>
      <c r="BM416">
        <v>0.99</v>
      </c>
      <c r="BN416">
        <v>0.89100000000000001</v>
      </c>
    </row>
    <row r="417" spans="1:66" x14ac:dyDescent="0.25">
      <c r="A417" s="6">
        <v>85</v>
      </c>
      <c r="B417" s="6">
        <v>2</v>
      </c>
      <c r="C417" s="6">
        <v>15</v>
      </c>
      <c r="D417" s="1">
        <v>1</v>
      </c>
      <c r="E417" s="1">
        <v>2</v>
      </c>
      <c r="F417" s="1">
        <v>2</v>
      </c>
      <c r="G417">
        <v>0.57599999999999996</v>
      </c>
      <c r="H417">
        <v>0.55800000000000005</v>
      </c>
      <c r="I417">
        <v>0.58499999999999996</v>
      </c>
      <c r="J417">
        <v>0.52200000000000002</v>
      </c>
      <c r="K417">
        <v>0.52200000000000002</v>
      </c>
      <c r="Q417">
        <f t="shared" si="44"/>
        <v>0.55259999999999998</v>
      </c>
      <c r="R417">
        <f t="shared" si="45"/>
        <v>2.9577018105278945E-2</v>
      </c>
      <c r="T417">
        <v>0.41399999999999998</v>
      </c>
      <c r="U417">
        <v>0.315</v>
      </c>
      <c r="V417">
        <v>0.40500000000000003</v>
      </c>
      <c r="W417">
        <v>0.42299999999999999</v>
      </c>
      <c r="X417">
        <v>0.48599999999999999</v>
      </c>
      <c r="AD417">
        <f t="shared" si="46"/>
        <v>0.40860000000000002</v>
      </c>
      <c r="AE417">
        <f t="shared" si="47"/>
        <v>6.1239693010334044E-2</v>
      </c>
      <c r="AG417" t="s">
        <v>19</v>
      </c>
      <c r="AH417" t="s">
        <v>20</v>
      </c>
      <c r="AI417" t="s">
        <v>21</v>
      </c>
      <c r="AJ417" t="s">
        <v>23</v>
      </c>
      <c r="AK417" t="s">
        <v>21</v>
      </c>
      <c r="AM417" s="11" t="s">
        <v>24</v>
      </c>
      <c r="AN417" s="11"/>
      <c r="AO417" s="11" t="s">
        <v>21</v>
      </c>
      <c r="AP417" s="15" t="s">
        <v>26</v>
      </c>
      <c r="AQ417" s="15"/>
      <c r="AR417" s="15" t="s">
        <v>21</v>
      </c>
      <c r="BI417" s="1">
        <v>2</v>
      </c>
      <c r="BJ417">
        <v>0.99</v>
      </c>
      <c r="BK417">
        <v>0.873</v>
      </c>
      <c r="BL417">
        <v>0.99</v>
      </c>
      <c r="BM417">
        <v>0.94499999999999995</v>
      </c>
      <c r="BN417">
        <v>1.008</v>
      </c>
    </row>
    <row r="418" spans="1:66" x14ac:dyDescent="0.25">
      <c r="A418" s="6">
        <v>85</v>
      </c>
      <c r="B418" s="6">
        <v>2</v>
      </c>
      <c r="C418" s="6">
        <v>15</v>
      </c>
      <c r="D418" s="1">
        <v>1</v>
      </c>
      <c r="E418" s="1">
        <v>3</v>
      </c>
      <c r="F418" s="1">
        <v>2</v>
      </c>
      <c r="G418">
        <v>0.73799999999999999</v>
      </c>
      <c r="H418">
        <v>0.65700000000000003</v>
      </c>
      <c r="I418">
        <v>0.73799999999999999</v>
      </c>
      <c r="J418">
        <v>0.504</v>
      </c>
      <c r="K418">
        <v>0.621</v>
      </c>
      <c r="Q418">
        <f t="shared" si="44"/>
        <v>0.65159999999999996</v>
      </c>
      <c r="R418">
        <f t="shared" si="45"/>
        <v>9.705822994470921E-2</v>
      </c>
      <c r="T418">
        <v>0.24299999999999999</v>
      </c>
      <c r="U418">
        <v>0.23400000000000001</v>
      </c>
      <c r="V418">
        <v>0.34200000000000003</v>
      </c>
      <c r="W418">
        <v>0.34200000000000003</v>
      </c>
      <c r="X418">
        <v>0.38700000000000001</v>
      </c>
      <c r="AD418">
        <f t="shared" si="46"/>
        <v>0.30959999999999999</v>
      </c>
      <c r="AE418">
        <f t="shared" si="47"/>
        <v>6.7529993336294572E-2</v>
      </c>
      <c r="AG418">
        <v>1</v>
      </c>
      <c r="AH418">
        <f>AVERAGE(G412:K415)</f>
        <v>0.55079999999999996</v>
      </c>
      <c r="AI418">
        <f>STDEV(G412:K415)</f>
        <v>0.11055915301678772</v>
      </c>
      <c r="AJ418">
        <f>AVERAGE(T412:X415)</f>
        <v>0.40500000000000008</v>
      </c>
      <c r="AK418">
        <f>STDEV(T412:X415)</f>
        <v>0.10604815192315097</v>
      </c>
      <c r="AM418">
        <f>SUM(AH418,AJ418)</f>
        <v>0.95579999999999998</v>
      </c>
      <c r="AO418">
        <f>SUM(AH418,AJ418)/2*SQRT((AI418/AH418)^2+(AK418/AJ418)^2)</f>
        <v>0.15767397743978756</v>
      </c>
      <c r="AP418">
        <v>0.30933333333333329</v>
      </c>
      <c r="AR418">
        <v>9.8657657246325036E-3</v>
      </c>
      <c r="BI418" s="1">
        <v>2</v>
      </c>
      <c r="BJ418">
        <v>0.98099999999999998</v>
      </c>
      <c r="BK418">
        <v>0.89100000000000001</v>
      </c>
      <c r="BL418">
        <v>1.08</v>
      </c>
      <c r="BM418">
        <v>0.84599999999999997</v>
      </c>
      <c r="BN418">
        <v>1.008</v>
      </c>
    </row>
    <row r="419" spans="1:66" x14ac:dyDescent="0.25">
      <c r="A419" s="6">
        <v>85</v>
      </c>
      <c r="B419" s="6">
        <v>2</v>
      </c>
      <c r="C419" s="6">
        <v>15</v>
      </c>
      <c r="D419" s="1">
        <v>1</v>
      </c>
      <c r="E419" s="1">
        <v>4</v>
      </c>
      <c r="F419" s="1">
        <v>2</v>
      </c>
      <c r="G419">
        <v>0.42299999999999999</v>
      </c>
      <c r="H419">
        <v>0.46800000000000003</v>
      </c>
      <c r="I419">
        <v>0.45</v>
      </c>
      <c r="J419">
        <v>0.48599999999999999</v>
      </c>
      <c r="K419">
        <v>0.45</v>
      </c>
      <c r="Q419">
        <f t="shared" si="44"/>
        <v>0.45540000000000003</v>
      </c>
      <c r="R419">
        <f t="shared" si="45"/>
        <v>2.3469128658729538E-2</v>
      </c>
      <c r="T419">
        <v>0.52200000000000002</v>
      </c>
      <c r="U419">
        <v>0.48599999999999999</v>
      </c>
      <c r="V419">
        <v>0.51300000000000001</v>
      </c>
      <c r="W419">
        <v>0.504</v>
      </c>
      <c r="X419">
        <v>0.54</v>
      </c>
      <c r="AD419">
        <f t="shared" si="46"/>
        <v>0.51300000000000001</v>
      </c>
      <c r="AE419">
        <f t="shared" si="47"/>
        <v>2.0124611797498127E-2</v>
      </c>
      <c r="AG419">
        <v>2</v>
      </c>
      <c r="AH419">
        <f>AVERAGE(G416:K419)</f>
        <v>0.55754999999999999</v>
      </c>
      <c r="AI419">
        <f>STDEV(G416:K419)</f>
        <v>8.834947055511079E-2</v>
      </c>
      <c r="AJ419">
        <f>AVERAGE(T416:X419)</f>
        <v>0.39960000000000001</v>
      </c>
      <c r="AK419">
        <f>STDEV(T416:X419)</f>
        <v>8.9114592106544391E-2</v>
      </c>
      <c r="AM419">
        <f>SUM(AH419,AJ419)</f>
        <v>0.95714999999999995</v>
      </c>
      <c r="AO419">
        <f t="shared" ref="AO419:AO428" si="48">SUM(AH419,AJ419)/2*SQRT((AI419/AH419)^2+(AK419/AJ419)^2)</f>
        <v>0.13092578734358348</v>
      </c>
      <c r="BI419" s="1">
        <v>2</v>
      </c>
      <c r="BJ419">
        <v>0.94499999999999995</v>
      </c>
      <c r="BK419">
        <v>0.95399999999999996</v>
      </c>
      <c r="BL419">
        <v>0.96299999999999997</v>
      </c>
      <c r="BM419">
        <v>0.99</v>
      </c>
      <c r="BN419">
        <v>0.99</v>
      </c>
    </row>
    <row r="420" spans="1:66" x14ac:dyDescent="0.25">
      <c r="A420" s="6">
        <v>85</v>
      </c>
      <c r="B420" s="6">
        <v>2</v>
      </c>
      <c r="C420" s="6">
        <v>15</v>
      </c>
      <c r="D420" s="6">
        <v>1</v>
      </c>
      <c r="E420" s="6">
        <v>1</v>
      </c>
      <c r="F420" s="6">
        <v>3</v>
      </c>
      <c r="G420">
        <v>0.60299999999999998</v>
      </c>
      <c r="H420">
        <v>0.57599999999999996</v>
      </c>
      <c r="I420">
        <v>0.57599999999999996</v>
      </c>
      <c r="J420">
        <v>0.53100000000000003</v>
      </c>
      <c r="K420">
        <v>0.53100000000000003</v>
      </c>
      <c r="Q420">
        <f t="shared" si="44"/>
        <v>0.56340000000000001</v>
      </c>
      <c r="R420">
        <f t="shared" si="45"/>
        <v>3.15642202501503E-2</v>
      </c>
      <c r="T420">
        <v>0.35099999999999998</v>
      </c>
      <c r="U420">
        <v>0.378</v>
      </c>
      <c r="V420">
        <v>0.39600000000000002</v>
      </c>
      <c r="W420">
        <v>0.432</v>
      </c>
      <c r="X420">
        <v>0.432</v>
      </c>
      <c r="AD420">
        <f t="shared" si="46"/>
        <v>0.39779999999999999</v>
      </c>
      <c r="AE420">
        <f t="shared" si="47"/>
        <v>3.5088459641312277E-2</v>
      </c>
      <c r="AG420">
        <v>3</v>
      </c>
      <c r="AH420">
        <f>AVERAGE(G420:K423)</f>
        <v>0.5462999999999999</v>
      </c>
      <c r="AI420">
        <f>STDEV(G420:K423)</f>
        <v>4.5807491917692594E-2</v>
      </c>
      <c r="AJ420">
        <f>AVERAGE(T420:X423)</f>
        <v>0.41039999999999999</v>
      </c>
      <c r="AK420">
        <f>STDEV(T419:X422)</f>
        <v>5.7856992481007952E-2</v>
      </c>
      <c r="AM420">
        <f>SUM(AH420,AJ420)</f>
        <v>0.95669999999999988</v>
      </c>
      <c r="AO420">
        <f t="shared" si="48"/>
        <v>7.8463153577081821E-2</v>
      </c>
      <c r="AP420" s="15" t="s">
        <v>28</v>
      </c>
      <c r="AQ420" s="15"/>
      <c r="AR420" s="15"/>
      <c r="BI420" s="6">
        <v>3</v>
      </c>
      <c r="BJ420">
        <v>0.95399999999999996</v>
      </c>
      <c r="BK420">
        <v>0.95399999999999996</v>
      </c>
      <c r="BL420">
        <v>0.97199999999999998</v>
      </c>
      <c r="BM420">
        <v>0.96299999999999997</v>
      </c>
      <c r="BN420">
        <v>0.96299999999999997</v>
      </c>
    </row>
    <row r="421" spans="1:66" x14ac:dyDescent="0.25">
      <c r="A421" s="6">
        <v>85</v>
      </c>
      <c r="B421" s="6">
        <v>2</v>
      </c>
      <c r="C421" s="6">
        <v>15</v>
      </c>
      <c r="D421" s="6">
        <v>1</v>
      </c>
      <c r="E421" s="6">
        <v>2</v>
      </c>
      <c r="F421" s="6">
        <v>3</v>
      </c>
      <c r="G421">
        <v>0.59399999999999997</v>
      </c>
      <c r="H421">
        <v>0.56699999999999995</v>
      </c>
      <c r="I421">
        <v>0.53100000000000003</v>
      </c>
      <c r="J421">
        <v>0.52200000000000002</v>
      </c>
      <c r="K421">
        <v>0.45</v>
      </c>
      <c r="Q421">
        <f t="shared" si="44"/>
        <v>0.53280000000000016</v>
      </c>
      <c r="R421">
        <f t="shared" si="45"/>
        <v>5.4522472431099436E-2</v>
      </c>
      <c r="T421">
        <v>0.35099999999999998</v>
      </c>
      <c r="U421">
        <v>0.42299999999999999</v>
      </c>
      <c r="V421">
        <v>0.441</v>
      </c>
      <c r="W421">
        <v>0.45900000000000002</v>
      </c>
      <c r="X421">
        <v>0.495</v>
      </c>
      <c r="AD421">
        <f t="shared" si="46"/>
        <v>0.43380000000000002</v>
      </c>
      <c r="AE421">
        <f t="shared" si="47"/>
        <v>5.3396629107089019E-2</v>
      </c>
      <c r="AG421">
        <v>4</v>
      </c>
      <c r="AH421">
        <f>AVERAGE(G424:K427)</f>
        <v>0.56069999999999998</v>
      </c>
      <c r="AI421">
        <f>STDEV(G424:K427)</f>
        <v>6.5560016698241547E-2</v>
      </c>
      <c r="AJ421">
        <f>AVERAGE(T424:X427)</f>
        <v>0.39780000000000004</v>
      </c>
      <c r="AK421">
        <f>STDEV(T423:X426)</f>
        <v>6.0850355705400185E-2</v>
      </c>
      <c r="AM421">
        <f t="shared" ref="AM421:AM428" si="49">SUM(AH421,AJ421)</f>
        <v>0.95850000000000002</v>
      </c>
      <c r="AO421">
        <f t="shared" si="48"/>
        <v>9.2273353299425473E-2</v>
      </c>
      <c r="BI421" s="6">
        <v>3</v>
      </c>
      <c r="BJ421">
        <v>0.94499999999999995</v>
      </c>
      <c r="BK421">
        <v>0.99</v>
      </c>
      <c r="BL421">
        <v>0.97199999999999998</v>
      </c>
      <c r="BM421">
        <v>0.98099999999999998</v>
      </c>
      <c r="BN421">
        <v>0.94499999999999995</v>
      </c>
    </row>
    <row r="422" spans="1:66" x14ac:dyDescent="0.25">
      <c r="A422" s="6">
        <v>85</v>
      </c>
      <c r="B422" s="6">
        <v>2</v>
      </c>
      <c r="C422" s="6">
        <v>15</v>
      </c>
      <c r="D422" s="6">
        <v>1</v>
      </c>
      <c r="E422" s="6">
        <v>3</v>
      </c>
      <c r="F422" s="6">
        <v>3</v>
      </c>
      <c r="G422">
        <v>0.56699999999999995</v>
      </c>
      <c r="H422">
        <v>0.54</v>
      </c>
      <c r="I422">
        <v>0.48599999999999999</v>
      </c>
      <c r="J422">
        <v>0.52200000000000002</v>
      </c>
      <c r="K422">
        <v>0.495</v>
      </c>
      <c r="Q422">
        <f t="shared" si="44"/>
        <v>0.52200000000000002</v>
      </c>
      <c r="R422">
        <f t="shared" si="45"/>
        <v>3.3068111527572892E-2</v>
      </c>
      <c r="T422">
        <v>0.36</v>
      </c>
      <c r="U422">
        <v>0.42299999999999999</v>
      </c>
      <c r="V422">
        <v>0.40500000000000003</v>
      </c>
      <c r="W422">
        <v>0.47699999999999998</v>
      </c>
      <c r="X422">
        <v>0.46800000000000003</v>
      </c>
      <c r="AD422">
        <f t="shared" si="46"/>
        <v>0.42659999999999998</v>
      </c>
      <c r="AE422">
        <f t="shared" si="47"/>
        <v>4.787796988177339E-2</v>
      </c>
      <c r="AG422">
        <v>5</v>
      </c>
      <c r="AH422">
        <f>AVERAGE(G428:K431)</f>
        <v>0.54449999999999998</v>
      </c>
      <c r="AI422">
        <f>STDEV(G428:K431)</f>
        <v>4.3063600455727408E-2</v>
      </c>
      <c r="AJ422">
        <f>AVERAGE(T428:X431)</f>
        <v>0.40904999999999997</v>
      </c>
      <c r="AK422">
        <f>STDEV(T428:X431)</f>
        <v>5.5208194471855404E-2</v>
      </c>
      <c r="AM422">
        <f t="shared" si="49"/>
        <v>0.9535499999999999</v>
      </c>
      <c r="AO422">
        <f t="shared" si="48"/>
        <v>7.4582940342012141E-2</v>
      </c>
      <c r="BI422" s="6">
        <v>3</v>
      </c>
      <c r="BJ422">
        <v>0.92700000000000005</v>
      </c>
      <c r="BK422">
        <v>0.96299999999999997</v>
      </c>
      <c r="BL422">
        <v>0.89100000000000001</v>
      </c>
      <c r="BM422">
        <v>0.999</v>
      </c>
      <c r="BN422">
        <v>0.96299999999999997</v>
      </c>
    </row>
    <row r="423" spans="1:66" x14ac:dyDescent="0.25">
      <c r="A423" s="6">
        <v>85</v>
      </c>
      <c r="B423" s="6">
        <v>2</v>
      </c>
      <c r="C423" s="6">
        <v>15</v>
      </c>
      <c r="D423" s="6">
        <v>1</v>
      </c>
      <c r="E423" s="6">
        <v>4</v>
      </c>
      <c r="F423" s="6">
        <v>3</v>
      </c>
      <c r="G423">
        <v>0.51300000000000001</v>
      </c>
      <c r="H423">
        <v>0.54900000000000004</v>
      </c>
      <c r="I423">
        <v>0.54</v>
      </c>
      <c r="J423">
        <v>0.57599999999999996</v>
      </c>
      <c r="K423">
        <v>0.65700000000000003</v>
      </c>
      <c r="Q423">
        <f t="shared" si="44"/>
        <v>0.56699999999999995</v>
      </c>
      <c r="R423">
        <f t="shared" si="45"/>
        <v>5.511351921262151E-2</v>
      </c>
      <c r="T423">
        <v>0.45</v>
      </c>
      <c r="U423">
        <v>0.40500000000000003</v>
      </c>
      <c r="V423">
        <v>0.41399999999999998</v>
      </c>
      <c r="W423">
        <v>0.33300000000000002</v>
      </c>
      <c r="X423">
        <v>0.315</v>
      </c>
      <c r="AD423">
        <f t="shared" si="46"/>
        <v>0.38339999999999996</v>
      </c>
      <c r="AE423">
        <f t="shared" si="47"/>
        <v>5.7134052893174428E-2</v>
      </c>
      <c r="AG423">
        <v>6</v>
      </c>
      <c r="AH423">
        <f>AVERAGE(G432:K435)</f>
        <v>0.4194</v>
      </c>
      <c r="AI423">
        <f>STDEV(G432:K435)</f>
        <v>7.7387881548252518E-2</v>
      </c>
      <c r="AJ423">
        <f>AVERAGE(T432:X435)</f>
        <v>0.5714999999999999</v>
      </c>
      <c r="AK423">
        <f>STDEV(T432:X435)</f>
        <v>9.2545579097687819E-2</v>
      </c>
      <c r="AM423">
        <f t="shared" si="49"/>
        <v>0.99089999999999989</v>
      </c>
      <c r="AO423">
        <f t="shared" si="48"/>
        <v>0.12163331807653423</v>
      </c>
      <c r="BI423" s="6">
        <v>3</v>
      </c>
      <c r="BJ423">
        <v>0.96299999999999997</v>
      </c>
      <c r="BK423">
        <v>0.95399999999999996</v>
      </c>
      <c r="BL423">
        <v>0.95399999999999996</v>
      </c>
      <c r="BM423">
        <v>0.90900000000000003</v>
      </c>
      <c r="BN423">
        <v>0.97199999999999998</v>
      </c>
    </row>
    <row r="424" spans="1:66" x14ac:dyDescent="0.25">
      <c r="A424" s="6">
        <v>85</v>
      </c>
      <c r="B424" s="6">
        <v>2</v>
      </c>
      <c r="C424" s="6">
        <v>15</v>
      </c>
      <c r="D424" s="1">
        <v>1</v>
      </c>
      <c r="E424" s="1">
        <v>1</v>
      </c>
      <c r="F424" s="1">
        <v>4</v>
      </c>
      <c r="G424">
        <v>0.47699999999999998</v>
      </c>
      <c r="H424">
        <v>0.58499999999999996</v>
      </c>
      <c r="I424">
        <v>0.504</v>
      </c>
      <c r="J424">
        <v>0.504</v>
      </c>
      <c r="K424">
        <v>0.45</v>
      </c>
      <c r="Q424">
        <f t="shared" si="44"/>
        <v>0.504</v>
      </c>
      <c r="R424">
        <f t="shared" si="45"/>
        <v>5.0512374721448199E-2</v>
      </c>
      <c r="T424">
        <v>0.42299999999999999</v>
      </c>
      <c r="U424">
        <v>0.42299999999999999</v>
      </c>
      <c r="V424">
        <v>0.441</v>
      </c>
      <c r="W424">
        <v>0.47699999999999998</v>
      </c>
      <c r="X424">
        <v>0.495</v>
      </c>
      <c r="AD424">
        <f t="shared" si="46"/>
        <v>0.45179999999999998</v>
      </c>
      <c r="AE424">
        <f t="shared" si="47"/>
        <v>3.2698623824252912E-2</v>
      </c>
      <c r="AG424">
        <v>7</v>
      </c>
      <c r="AH424">
        <f>AVERAGE(G436:K439)</f>
        <v>0.50535000000000008</v>
      </c>
      <c r="AI424">
        <f>STDEV(G436:K439)</f>
        <v>8.982337932678848E-2</v>
      </c>
      <c r="AJ424">
        <f>AVERAGE(T436:X439)</f>
        <v>0.44774999999999998</v>
      </c>
      <c r="AK424">
        <f>STDEV(T436:X439)</f>
        <v>8.3302792649213836E-2</v>
      </c>
      <c r="AM424">
        <f t="shared" si="49"/>
        <v>0.95310000000000006</v>
      </c>
      <c r="AO424">
        <f t="shared" si="48"/>
        <v>0.12261969318975702</v>
      </c>
      <c r="BI424" s="1">
        <v>4</v>
      </c>
      <c r="BJ424">
        <v>0.9</v>
      </c>
      <c r="BK424">
        <v>1.008</v>
      </c>
      <c r="BL424">
        <v>0.94499999999999995</v>
      </c>
      <c r="BM424">
        <v>0.98099999999999998</v>
      </c>
      <c r="BN424">
        <v>0.94499999999999995</v>
      </c>
    </row>
    <row r="425" spans="1:66" x14ac:dyDescent="0.25">
      <c r="A425" s="6">
        <v>85</v>
      </c>
      <c r="B425" s="6">
        <v>2</v>
      </c>
      <c r="C425" s="6">
        <v>15</v>
      </c>
      <c r="D425" s="1">
        <v>1</v>
      </c>
      <c r="E425" s="1">
        <v>2</v>
      </c>
      <c r="F425" s="1">
        <v>4</v>
      </c>
      <c r="G425">
        <v>0.54</v>
      </c>
      <c r="H425">
        <v>0.61199999999999999</v>
      </c>
      <c r="I425">
        <v>0.61199999999999999</v>
      </c>
      <c r="J425">
        <v>0.54</v>
      </c>
      <c r="K425">
        <v>0.53100000000000003</v>
      </c>
      <c r="Q425">
        <f t="shared" si="44"/>
        <v>0.56700000000000006</v>
      </c>
      <c r="R425">
        <f t="shared" si="45"/>
        <v>4.1243181254602537E-2</v>
      </c>
      <c r="T425">
        <v>0.441</v>
      </c>
      <c r="U425">
        <v>0.28799999999999998</v>
      </c>
      <c r="V425">
        <v>0.39600000000000002</v>
      </c>
      <c r="W425">
        <v>0.441</v>
      </c>
      <c r="X425">
        <v>0.504</v>
      </c>
      <c r="AD425">
        <f t="shared" si="46"/>
        <v>0.41400000000000003</v>
      </c>
      <c r="AE425">
        <f t="shared" si="47"/>
        <v>8.0246495250571107E-2</v>
      </c>
      <c r="AG425">
        <v>8</v>
      </c>
      <c r="AH425">
        <f>AVERAGE(G440:K443)</f>
        <v>0.50040000000000007</v>
      </c>
      <c r="AI425">
        <f>STDEV(G440:K443)</f>
        <v>8.8345851479762372E-2</v>
      </c>
      <c r="AJ425">
        <f>AVERAGE(T440:X443)</f>
        <v>0.45269999999999999</v>
      </c>
      <c r="AK425">
        <f>STDEV(T440:X443)</f>
        <v>0.10508297473400401</v>
      </c>
      <c r="AM425">
        <f t="shared" si="49"/>
        <v>0.95310000000000006</v>
      </c>
      <c r="AO425">
        <f t="shared" si="48"/>
        <v>0.13897955401829545</v>
      </c>
      <c r="BI425" s="1">
        <v>4</v>
      </c>
      <c r="BJ425">
        <v>0.98099999999999998</v>
      </c>
      <c r="BK425">
        <v>0.9</v>
      </c>
      <c r="BL425">
        <v>1.008</v>
      </c>
      <c r="BM425">
        <v>0.98099999999999998</v>
      </c>
      <c r="BN425">
        <v>1.0349999999999999</v>
      </c>
    </row>
    <row r="426" spans="1:66" x14ac:dyDescent="0.25">
      <c r="A426" s="6">
        <v>85</v>
      </c>
      <c r="B426" s="6">
        <v>2</v>
      </c>
      <c r="C426" s="6">
        <v>15</v>
      </c>
      <c r="D426" s="1">
        <v>1</v>
      </c>
      <c r="E426" s="1">
        <v>3</v>
      </c>
      <c r="F426" s="1">
        <v>4</v>
      </c>
      <c r="G426">
        <v>0.54900000000000004</v>
      </c>
      <c r="H426">
        <v>0.60299999999999998</v>
      </c>
      <c r="I426">
        <v>0.60299999999999998</v>
      </c>
      <c r="J426">
        <v>0.45900000000000002</v>
      </c>
      <c r="K426">
        <v>0.53100000000000003</v>
      </c>
      <c r="Q426">
        <f t="shared" si="44"/>
        <v>0.54900000000000004</v>
      </c>
      <c r="R426">
        <f t="shared" si="45"/>
        <v>5.9699246226397183E-2</v>
      </c>
      <c r="T426">
        <v>0.378</v>
      </c>
      <c r="U426">
        <v>0.315</v>
      </c>
      <c r="V426">
        <v>0.40500000000000003</v>
      </c>
      <c r="W426">
        <v>0.432</v>
      </c>
      <c r="X426">
        <v>0.47699999999999998</v>
      </c>
      <c r="AD426">
        <f t="shared" si="46"/>
        <v>0.40140000000000003</v>
      </c>
      <c r="AE426">
        <f t="shared" si="47"/>
        <v>6.0574747213669712E-2</v>
      </c>
      <c r="AG426">
        <v>9</v>
      </c>
      <c r="AH426">
        <f>AVERAGE(G444:K447)</f>
        <v>0.52829999999999999</v>
      </c>
      <c r="AI426">
        <f>STDEV(G444:K447)</f>
        <v>0.10972698176071254</v>
      </c>
      <c r="AJ426">
        <f>AVERAGE(T444:X447)</f>
        <v>0.43604999999999999</v>
      </c>
      <c r="AK426">
        <f>STDEV(T444:X447)</f>
        <v>8.5504986004203143E-2</v>
      </c>
      <c r="AM426">
        <f t="shared" si="49"/>
        <v>0.96435000000000004</v>
      </c>
      <c r="AO426">
        <f t="shared" si="48"/>
        <v>0.13772811759141046</v>
      </c>
      <c r="BI426" s="1">
        <v>4</v>
      </c>
      <c r="BJ426">
        <v>0.92700000000000005</v>
      </c>
      <c r="BK426">
        <v>0.91800000000000004</v>
      </c>
      <c r="BL426">
        <v>1.008</v>
      </c>
      <c r="BM426">
        <v>0.89100000000000001</v>
      </c>
      <c r="BN426">
        <v>1.008</v>
      </c>
    </row>
    <row r="427" spans="1:66" x14ac:dyDescent="0.25">
      <c r="A427" s="6">
        <v>85</v>
      </c>
      <c r="B427" s="6">
        <v>2</v>
      </c>
      <c r="C427" s="6">
        <v>15</v>
      </c>
      <c r="D427" s="1">
        <v>1</v>
      </c>
      <c r="E427" s="1">
        <v>4</v>
      </c>
      <c r="F427" s="1">
        <v>4</v>
      </c>
      <c r="G427">
        <v>0.621</v>
      </c>
      <c r="H427">
        <v>0.70199999999999996</v>
      </c>
      <c r="I427">
        <v>0.64800000000000002</v>
      </c>
      <c r="J427">
        <v>0.60299999999999998</v>
      </c>
      <c r="K427">
        <v>0.54</v>
      </c>
      <c r="Q427">
        <f t="shared" si="44"/>
        <v>0.62280000000000002</v>
      </c>
      <c r="R427">
        <f t="shared" si="45"/>
        <v>5.9495377971738254E-2</v>
      </c>
      <c r="T427">
        <v>0.29699999999999999</v>
      </c>
      <c r="U427">
        <v>0.24299999999999999</v>
      </c>
      <c r="V427">
        <v>0.34200000000000003</v>
      </c>
      <c r="W427">
        <v>0.36</v>
      </c>
      <c r="X427">
        <v>0.378</v>
      </c>
      <c r="AD427">
        <f t="shared" si="46"/>
        <v>0.32400000000000001</v>
      </c>
      <c r="AE427">
        <f t="shared" si="47"/>
        <v>5.4373706881175328E-2</v>
      </c>
      <c r="AG427">
        <v>10</v>
      </c>
      <c r="AH427">
        <f>AVERAGE(G448:K451)</f>
        <v>0.52874999999999983</v>
      </c>
      <c r="AI427">
        <f>STDEV(G448:K451)</f>
        <v>0.12830919686444986</v>
      </c>
      <c r="AJ427">
        <f>AVERAGE(T448:X451)</f>
        <v>0.41174999999999995</v>
      </c>
      <c r="AK427">
        <f>STDEV(T448:X451)</f>
        <v>9.6398228308681597E-2</v>
      </c>
      <c r="AM427">
        <f t="shared" si="49"/>
        <v>0.94049999999999978</v>
      </c>
      <c r="AO427">
        <f t="shared" si="48"/>
        <v>0.15856406958440317</v>
      </c>
      <c r="BI427" s="1">
        <v>4</v>
      </c>
      <c r="BJ427">
        <v>0.91800000000000004</v>
      </c>
      <c r="BK427">
        <v>0.94499999999999995</v>
      </c>
      <c r="BL427">
        <v>0.99</v>
      </c>
      <c r="BM427">
        <v>0.96299999999999997</v>
      </c>
      <c r="BN427">
        <v>0.91800000000000004</v>
      </c>
    </row>
    <row r="428" spans="1:66" x14ac:dyDescent="0.25">
      <c r="A428" s="6">
        <v>85</v>
      </c>
      <c r="B428" s="6">
        <v>2</v>
      </c>
      <c r="C428" s="6">
        <v>15</v>
      </c>
      <c r="D428" s="6">
        <v>1</v>
      </c>
      <c r="E428" s="6">
        <v>1</v>
      </c>
      <c r="F428" s="6">
        <v>5</v>
      </c>
      <c r="G428">
        <v>0.58499999999999996</v>
      </c>
      <c r="H428">
        <v>0.55800000000000005</v>
      </c>
      <c r="I428">
        <v>0.56699999999999995</v>
      </c>
      <c r="J428">
        <v>0.495</v>
      </c>
      <c r="K428">
        <v>0.51300000000000001</v>
      </c>
      <c r="Q428">
        <f t="shared" si="44"/>
        <v>0.54359999999999997</v>
      </c>
      <c r="R428">
        <f t="shared" si="45"/>
        <v>3.7971041597512162E-2</v>
      </c>
      <c r="T428">
        <v>0.36899999999999999</v>
      </c>
      <c r="U428">
        <v>0.39600000000000002</v>
      </c>
      <c r="V428">
        <v>0.39600000000000002</v>
      </c>
      <c r="W428">
        <v>0.441</v>
      </c>
      <c r="X428">
        <v>0.48599999999999999</v>
      </c>
      <c r="AD428">
        <f t="shared" si="46"/>
        <v>0.41760000000000003</v>
      </c>
      <c r="AE428">
        <f t="shared" si="47"/>
        <v>4.6155173057849101E-2</v>
      </c>
      <c r="AG428" t="s">
        <v>22</v>
      </c>
      <c r="AH428">
        <f>AVERAGE(G412:K451)</f>
        <v>0.52420500000000025</v>
      </c>
      <c r="AI428">
        <f>STDEV(G412:K451)</f>
        <v>9.5479656466676624E-2</v>
      </c>
      <c r="AJ428">
        <f>AVERAGE(T412:X451)</f>
        <v>0.4341600000000006</v>
      </c>
      <c r="AK428">
        <f>STDEV(T412:X450)</f>
        <v>9.7912242019026069E-2</v>
      </c>
      <c r="AM428">
        <f t="shared" si="49"/>
        <v>0.9583650000000008</v>
      </c>
      <c r="AO428">
        <f t="shared" si="48"/>
        <v>0.13890955448347864</v>
      </c>
      <c r="BI428" s="6">
        <v>5</v>
      </c>
      <c r="BJ428">
        <v>0.95399999999999996</v>
      </c>
      <c r="BK428">
        <v>0.95399999999999996</v>
      </c>
      <c r="BL428">
        <v>0.96299999999999997</v>
      </c>
      <c r="BM428">
        <v>0.93600000000000005</v>
      </c>
      <c r="BN428">
        <v>0.999</v>
      </c>
    </row>
    <row r="429" spans="1:66" x14ac:dyDescent="0.25">
      <c r="A429" s="6">
        <v>85</v>
      </c>
      <c r="B429" s="6">
        <v>2</v>
      </c>
      <c r="C429" s="6">
        <v>15</v>
      </c>
      <c r="D429" s="6">
        <v>1</v>
      </c>
      <c r="E429" s="6">
        <v>2</v>
      </c>
      <c r="F429" s="6">
        <v>5</v>
      </c>
      <c r="G429">
        <v>0.63</v>
      </c>
      <c r="H429">
        <v>0.52200000000000002</v>
      </c>
      <c r="I429">
        <v>0.55800000000000005</v>
      </c>
      <c r="J429">
        <v>0.53100000000000003</v>
      </c>
      <c r="K429">
        <v>0.48599999999999999</v>
      </c>
      <c r="Q429">
        <f t="shared" si="44"/>
        <v>0.54540000000000011</v>
      </c>
      <c r="R429">
        <f t="shared" si="45"/>
        <v>5.3849791085945731E-2</v>
      </c>
      <c r="T429">
        <v>0.39600000000000002</v>
      </c>
      <c r="U429">
        <v>0.39600000000000002</v>
      </c>
      <c r="V429">
        <v>0.39600000000000002</v>
      </c>
      <c r="W429">
        <v>0.45900000000000002</v>
      </c>
      <c r="X429">
        <v>0.504</v>
      </c>
      <c r="AD429">
        <f t="shared" si="46"/>
        <v>0.43020000000000003</v>
      </c>
      <c r="AE429">
        <f t="shared" si="47"/>
        <v>4.9459073990522247E-2</v>
      </c>
      <c r="AM429" s="11" t="s">
        <v>51</v>
      </c>
      <c r="AN429" s="11"/>
      <c r="AO429" s="11"/>
      <c r="BI429" s="6">
        <v>5</v>
      </c>
      <c r="BJ429">
        <v>1.026</v>
      </c>
      <c r="BK429">
        <v>0.91800000000000004</v>
      </c>
      <c r="BL429">
        <v>0.95399999999999996</v>
      </c>
      <c r="BM429">
        <v>0.99</v>
      </c>
      <c r="BN429">
        <v>0.99</v>
      </c>
    </row>
    <row r="430" spans="1:66" x14ac:dyDescent="0.25">
      <c r="A430" s="6">
        <v>85</v>
      </c>
      <c r="B430" s="6">
        <v>2</v>
      </c>
      <c r="C430" s="6">
        <v>15</v>
      </c>
      <c r="D430" s="6">
        <v>1</v>
      </c>
      <c r="E430" s="6">
        <v>3</v>
      </c>
      <c r="F430" s="6">
        <v>5</v>
      </c>
      <c r="G430">
        <v>0.54</v>
      </c>
      <c r="H430">
        <v>0.52200000000000002</v>
      </c>
      <c r="I430">
        <v>0.54900000000000004</v>
      </c>
      <c r="J430">
        <v>0.495</v>
      </c>
      <c r="K430">
        <v>0.54</v>
      </c>
      <c r="Q430">
        <f t="shared" si="44"/>
        <v>0.52920000000000011</v>
      </c>
      <c r="R430">
        <f t="shared" si="45"/>
        <v>2.1487205495363999E-2</v>
      </c>
      <c r="T430">
        <v>0.38700000000000001</v>
      </c>
      <c r="U430">
        <v>0.378</v>
      </c>
      <c r="V430">
        <v>0.432</v>
      </c>
      <c r="W430">
        <v>0.441</v>
      </c>
      <c r="X430">
        <v>0.45</v>
      </c>
      <c r="AD430">
        <f t="shared" si="46"/>
        <v>0.41760000000000003</v>
      </c>
      <c r="AE430">
        <f t="shared" si="47"/>
        <v>3.2822248551858842E-2</v>
      </c>
      <c r="BI430" s="6">
        <v>5</v>
      </c>
      <c r="BJ430">
        <v>0.92700000000000005</v>
      </c>
      <c r="BK430">
        <v>0.9</v>
      </c>
      <c r="BL430">
        <v>0.98099999999999998</v>
      </c>
      <c r="BM430">
        <v>0.93600000000000005</v>
      </c>
      <c r="BN430">
        <v>0.99</v>
      </c>
    </row>
    <row r="431" spans="1:66" x14ac:dyDescent="0.25">
      <c r="A431" s="6">
        <v>85</v>
      </c>
      <c r="B431" s="6">
        <v>2</v>
      </c>
      <c r="C431" s="6">
        <v>15</v>
      </c>
      <c r="D431" s="6">
        <v>1</v>
      </c>
      <c r="E431" s="6">
        <v>4</v>
      </c>
      <c r="F431" s="6">
        <v>5</v>
      </c>
      <c r="G431">
        <v>0.63900000000000001</v>
      </c>
      <c r="H431">
        <v>0.59399999999999997</v>
      </c>
      <c r="I431">
        <v>0.55800000000000005</v>
      </c>
      <c r="J431">
        <v>0.504</v>
      </c>
      <c r="K431">
        <v>0.504</v>
      </c>
      <c r="Q431">
        <f t="shared" si="44"/>
        <v>0.55979999999999996</v>
      </c>
      <c r="R431">
        <f t="shared" si="45"/>
        <v>5.8465374368082169E-2</v>
      </c>
      <c r="T431">
        <v>0.252</v>
      </c>
      <c r="U431">
        <v>0.35099999999999998</v>
      </c>
      <c r="V431">
        <v>0.36899999999999999</v>
      </c>
      <c r="W431">
        <v>0.42299999999999999</v>
      </c>
      <c r="X431">
        <v>0.45900000000000002</v>
      </c>
      <c r="AD431">
        <f t="shared" si="46"/>
        <v>0.37080000000000002</v>
      </c>
      <c r="AE431">
        <f t="shared" si="47"/>
        <v>7.9077177491359577E-2</v>
      </c>
      <c r="BI431" s="6">
        <v>5</v>
      </c>
      <c r="BJ431">
        <v>0.89100000000000001</v>
      </c>
      <c r="BK431">
        <v>0.94499999999999995</v>
      </c>
      <c r="BL431">
        <v>0.92700000000000005</v>
      </c>
      <c r="BM431">
        <v>0.92700000000000005</v>
      </c>
      <c r="BN431">
        <v>0.96299999999999997</v>
      </c>
    </row>
    <row r="432" spans="1:66" x14ac:dyDescent="0.25">
      <c r="A432" s="6">
        <v>85</v>
      </c>
      <c r="B432" s="6">
        <v>2</v>
      </c>
      <c r="C432" s="6">
        <v>15</v>
      </c>
      <c r="D432" s="1">
        <v>1</v>
      </c>
      <c r="E432" s="1">
        <v>1</v>
      </c>
      <c r="F432" s="1">
        <v>6</v>
      </c>
      <c r="G432">
        <v>0.39600000000000002</v>
      </c>
      <c r="H432">
        <v>0.41399999999999998</v>
      </c>
      <c r="I432">
        <v>0.33300000000000002</v>
      </c>
      <c r="J432">
        <v>0.45</v>
      </c>
      <c r="K432">
        <v>0.47699999999999998</v>
      </c>
      <c r="Q432">
        <f t="shared" si="44"/>
        <v>0.41399999999999998</v>
      </c>
      <c r="R432">
        <f t="shared" si="45"/>
        <v>5.5113519212621996E-2</v>
      </c>
      <c r="T432">
        <v>0.64800000000000002</v>
      </c>
      <c r="U432">
        <v>0.64800000000000002</v>
      </c>
      <c r="V432">
        <v>0.61199999999999999</v>
      </c>
      <c r="W432">
        <v>0.57599999999999996</v>
      </c>
      <c r="X432">
        <v>0.47699999999999998</v>
      </c>
      <c r="AD432">
        <f t="shared" si="46"/>
        <v>0.59219999999999995</v>
      </c>
      <c r="AE432">
        <f t="shared" si="47"/>
        <v>7.0980278951270001E-2</v>
      </c>
      <c r="BD432" s="42" t="s">
        <v>19</v>
      </c>
      <c r="BE432" s="42" t="s">
        <v>24</v>
      </c>
      <c r="BF432" s="42" t="s">
        <v>21</v>
      </c>
      <c r="BI432" s="1">
        <v>6</v>
      </c>
      <c r="BJ432">
        <v>1.044</v>
      </c>
      <c r="BK432">
        <v>1.0620000000000001</v>
      </c>
      <c r="BL432">
        <v>0.94499999999999995</v>
      </c>
      <c r="BM432">
        <v>1.026</v>
      </c>
      <c r="BN432">
        <v>0.95399999999999996</v>
      </c>
    </row>
    <row r="433" spans="1:66" x14ac:dyDescent="0.25">
      <c r="A433" s="6">
        <v>85</v>
      </c>
      <c r="B433" s="6">
        <v>2</v>
      </c>
      <c r="C433" s="6">
        <v>15</v>
      </c>
      <c r="D433" s="1">
        <v>1</v>
      </c>
      <c r="E433" s="1">
        <v>2</v>
      </c>
      <c r="F433" s="1">
        <v>6</v>
      </c>
      <c r="G433">
        <v>0.32400000000000001</v>
      </c>
      <c r="H433">
        <v>0.28799999999999998</v>
      </c>
      <c r="I433">
        <v>0.38700000000000001</v>
      </c>
      <c r="J433">
        <v>0.58499999999999996</v>
      </c>
      <c r="K433">
        <v>0.378</v>
      </c>
      <c r="Q433">
        <f t="shared" si="44"/>
        <v>0.39240000000000003</v>
      </c>
      <c r="R433">
        <f t="shared" si="45"/>
        <v>0.11500999956525494</v>
      </c>
      <c r="T433">
        <v>0.63900000000000001</v>
      </c>
      <c r="U433">
        <v>0.56699999999999995</v>
      </c>
      <c r="V433">
        <v>0.67500000000000004</v>
      </c>
      <c r="W433">
        <v>0.58499999999999996</v>
      </c>
      <c r="X433">
        <v>0.55800000000000005</v>
      </c>
      <c r="AD433">
        <f t="shared" si="46"/>
        <v>0.6048</v>
      </c>
      <c r="AE433">
        <f t="shared" si="47"/>
        <v>5.0271264157568211E-2</v>
      </c>
      <c r="AH433" s="5" t="s">
        <v>20</v>
      </c>
      <c r="AI433" s="5" t="s">
        <v>21</v>
      </c>
      <c r="AJ433" s="5" t="s">
        <v>23</v>
      </c>
      <c r="AK433" s="5" t="s">
        <v>21</v>
      </c>
      <c r="AL433" s="5"/>
      <c r="AM433" s="5" t="s">
        <v>27</v>
      </c>
      <c r="AN433" s="5"/>
      <c r="AO433" s="5" t="s">
        <v>28</v>
      </c>
      <c r="AP433" s="5"/>
      <c r="BD433" s="42">
        <v>1</v>
      </c>
      <c r="BE433" s="42">
        <f>AVERAGE(BJ412:BN415)</f>
        <v>0.9558000000000002</v>
      </c>
      <c r="BF433" s="42">
        <f>STDEV(BJ412:BN415)</f>
        <v>2.7793600172095641E-2</v>
      </c>
      <c r="BI433" s="1">
        <v>6</v>
      </c>
      <c r="BJ433">
        <v>0.96299999999999997</v>
      </c>
      <c r="BK433">
        <v>0.85499999999999998</v>
      </c>
      <c r="BL433">
        <v>1.0620000000000001</v>
      </c>
      <c r="BM433">
        <v>1.17</v>
      </c>
      <c r="BN433">
        <v>0.93600000000000005</v>
      </c>
    </row>
    <row r="434" spans="1:66" x14ac:dyDescent="0.25">
      <c r="A434" s="6">
        <v>85</v>
      </c>
      <c r="B434" s="6">
        <v>2</v>
      </c>
      <c r="C434" s="6">
        <v>15</v>
      </c>
      <c r="D434" s="1">
        <v>1</v>
      </c>
      <c r="E434" s="1">
        <v>3</v>
      </c>
      <c r="F434" s="1">
        <v>6</v>
      </c>
      <c r="G434">
        <v>0.42299999999999999</v>
      </c>
      <c r="H434">
        <v>0.45900000000000002</v>
      </c>
      <c r="I434">
        <v>0.33300000000000002</v>
      </c>
      <c r="J434">
        <v>0.378</v>
      </c>
      <c r="K434">
        <v>0.38700000000000001</v>
      </c>
      <c r="Q434">
        <f t="shared" si="44"/>
        <v>0.39600000000000002</v>
      </c>
      <c r="R434">
        <f t="shared" si="45"/>
        <v>4.7623523599162838E-2</v>
      </c>
      <c r="T434">
        <v>0.27900000000000003</v>
      </c>
      <c r="U434">
        <v>0.58499999999999996</v>
      </c>
      <c r="V434">
        <v>0.57599999999999996</v>
      </c>
      <c r="W434">
        <v>0.59399999999999997</v>
      </c>
      <c r="X434">
        <v>0.63900000000000001</v>
      </c>
      <c r="AD434">
        <f t="shared" si="46"/>
        <v>0.53459999999999996</v>
      </c>
      <c r="AE434">
        <f t="shared" si="47"/>
        <v>0.14492515309634815</v>
      </c>
      <c r="AH434" s="5">
        <f>AH428</f>
        <v>0.52420500000000025</v>
      </c>
      <c r="AI434" s="5">
        <f>AI428</f>
        <v>9.5479656466676624E-2</v>
      </c>
      <c r="AJ434" s="5">
        <f>AJ428</f>
        <v>0.4341600000000006</v>
      </c>
      <c r="AK434" s="5">
        <f>AK428</f>
        <v>9.7912242019026069E-2</v>
      </c>
      <c r="AL434" s="5"/>
      <c r="AM434" s="5" t="s">
        <v>29</v>
      </c>
      <c r="AN434" s="5"/>
      <c r="AO434" s="5" t="s">
        <v>30</v>
      </c>
      <c r="AP434" s="5"/>
      <c r="BD434" s="42">
        <v>2</v>
      </c>
      <c r="BE434" s="42">
        <f>AVERAGE(BJ416:BN419)</f>
        <v>0.95715000000000006</v>
      </c>
      <c r="BF434" s="42">
        <f>STDEV(BJ416:BN419)</f>
        <v>5.4882913648296013E-2</v>
      </c>
      <c r="BI434" s="1">
        <v>6</v>
      </c>
      <c r="BJ434">
        <v>0.70199999999999996</v>
      </c>
      <c r="BK434">
        <v>1.044</v>
      </c>
      <c r="BL434">
        <v>0.90900000000000003</v>
      </c>
      <c r="BM434">
        <v>0.97199999999999998</v>
      </c>
      <c r="BN434">
        <v>1.026</v>
      </c>
    </row>
    <row r="435" spans="1:66" x14ac:dyDescent="0.25">
      <c r="A435" s="6">
        <v>85</v>
      </c>
      <c r="B435" s="6">
        <v>2</v>
      </c>
      <c r="C435" s="6">
        <v>15</v>
      </c>
      <c r="D435" s="1">
        <v>1</v>
      </c>
      <c r="E435" s="1">
        <v>4</v>
      </c>
      <c r="F435" s="1">
        <v>6</v>
      </c>
      <c r="G435">
        <v>0.54</v>
      </c>
      <c r="H435">
        <v>0.40500000000000003</v>
      </c>
      <c r="I435">
        <v>0.42299999999999999</v>
      </c>
      <c r="J435">
        <v>0.54900000000000004</v>
      </c>
      <c r="K435">
        <v>0.45900000000000002</v>
      </c>
      <c r="Q435">
        <f t="shared" si="44"/>
        <v>0.47520000000000007</v>
      </c>
      <c r="R435">
        <f t="shared" si="45"/>
        <v>6.6258584349500702E-2</v>
      </c>
      <c r="T435">
        <v>0.53100000000000003</v>
      </c>
      <c r="U435">
        <v>0.55800000000000005</v>
      </c>
      <c r="V435">
        <v>0.45900000000000002</v>
      </c>
      <c r="W435">
        <v>0.70199999999999996</v>
      </c>
      <c r="X435">
        <v>0.52200000000000002</v>
      </c>
      <c r="AD435">
        <f t="shared" si="46"/>
        <v>0.5544</v>
      </c>
      <c r="AE435">
        <f t="shared" si="47"/>
        <v>9.0134898901590377E-2</v>
      </c>
      <c r="BD435" s="42">
        <v>3</v>
      </c>
      <c r="BE435" s="42">
        <f>AVERAGE(BJ420:BN423)</f>
        <v>0.95669999999999999</v>
      </c>
      <c r="BF435" s="42">
        <f>STDEV(BJ420:BN423)</f>
        <v>2.5304669841542553E-2</v>
      </c>
      <c r="BI435" s="1">
        <v>6</v>
      </c>
      <c r="BJ435">
        <v>1.071</v>
      </c>
      <c r="BK435">
        <v>0.96299999999999997</v>
      </c>
      <c r="BL435">
        <v>0.88200000000000001</v>
      </c>
      <c r="BM435">
        <v>1.2509999999999999</v>
      </c>
      <c r="BN435">
        <v>0.98099999999999998</v>
      </c>
    </row>
    <row r="436" spans="1:66" x14ac:dyDescent="0.25">
      <c r="A436" s="6">
        <v>85</v>
      </c>
      <c r="B436" s="6">
        <v>2</v>
      </c>
      <c r="C436" s="6">
        <v>15</v>
      </c>
      <c r="D436" s="6">
        <v>1</v>
      </c>
      <c r="E436" s="6">
        <v>1</v>
      </c>
      <c r="F436" s="6">
        <v>7</v>
      </c>
      <c r="G436">
        <v>0.432</v>
      </c>
      <c r="H436">
        <v>0.65700000000000003</v>
      </c>
      <c r="I436">
        <v>0.40500000000000003</v>
      </c>
      <c r="J436">
        <v>0.58499999999999996</v>
      </c>
      <c r="K436">
        <v>0.59399999999999997</v>
      </c>
      <c r="Q436">
        <f t="shared" si="44"/>
        <v>0.53459999999999996</v>
      </c>
      <c r="R436">
        <f t="shared" si="45"/>
        <v>0.10996954123756332</v>
      </c>
      <c r="T436">
        <v>0.39600000000000002</v>
      </c>
      <c r="U436">
        <v>0.36</v>
      </c>
      <c r="V436">
        <v>0.58499999999999996</v>
      </c>
      <c r="W436">
        <v>0.51300000000000001</v>
      </c>
      <c r="X436">
        <v>0.59399999999999997</v>
      </c>
      <c r="AD436">
        <f t="shared" si="46"/>
        <v>0.48959999999999998</v>
      </c>
      <c r="AE436">
        <f t="shared" si="47"/>
        <v>0.10736060730081583</v>
      </c>
      <c r="BD436" s="42">
        <v>4</v>
      </c>
      <c r="BE436" s="42">
        <f>AVERAGE(BJ424:BN427)</f>
        <v>0.95849999999999991</v>
      </c>
      <c r="BF436" s="42">
        <f>STDEV(BJ424:BN427)</f>
        <v>4.3555771869614394E-2</v>
      </c>
      <c r="BI436" s="6">
        <v>7</v>
      </c>
      <c r="BJ436">
        <v>0.82799999999999996</v>
      </c>
      <c r="BK436">
        <v>1.0169999999999999</v>
      </c>
      <c r="BL436">
        <v>0.99</v>
      </c>
      <c r="BM436">
        <v>1.0980000000000001</v>
      </c>
      <c r="BN436">
        <v>1.1879999999999999</v>
      </c>
    </row>
    <row r="437" spans="1:66" x14ac:dyDescent="0.25">
      <c r="A437" s="6">
        <v>85</v>
      </c>
      <c r="B437" s="6">
        <v>2</v>
      </c>
      <c r="C437" s="6">
        <v>15</v>
      </c>
      <c r="D437" s="6">
        <v>1</v>
      </c>
      <c r="E437" s="6">
        <v>2</v>
      </c>
      <c r="F437" s="6">
        <v>7</v>
      </c>
      <c r="G437">
        <v>0.42299999999999999</v>
      </c>
      <c r="H437">
        <v>0.63900000000000001</v>
      </c>
      <c r="I437">
        <v>0.52200000000000002</v>
      </c>
      <c r="J437">
        <v>0.56699999999999995</v>
      </c>
      <c r="K437">
        <v>0.48599999999999999</v>
      </c>
      <c r="Q437">
        <f t="shared" si="44"/>
        <v>0.52739999999999987</v>
      </c>
      <c r="R437">
        <f t="shared" si="45"/>
        <v>8.1647412696301186E-2</v>
      </c>
      <c r="T437">
        <v>0.36</v>
      </c>
      <c r="U437">
        <v>0.36</v>
      </c>
      <c r="V437">
        <v>0.53100000000000003</v>
      </c>
      <c r="W437">
        <v>0.495</v>
      </c>
      <c r="X437">
        <v>0.35099999999999998</v>
      </c>
      <c r="AD437">
        <f t="shared" si="46"/>
        <v>0.4194</v>
      </c>
      <c r="AE437">
        <f t="shared" si="47"/>
        <v>8.6465600096223352E-2</v>
      </c>
      <c r="BD437" s="42">
        <v>5</v>
      </c>
      <c r="BE437" s="42">
        <f>AVERAGE(BJ428:BN431)</f>
        <v>0.9535499999999999</v>
      </c>
      <c r="BF437" s="42">
        <f>STDEV(BJ428:BN431)</f>
        <v>3.485379236331769E-2</v>
      </c>
      <c r="BI437" s="6">
        <v>7</v>
      </c>
      <c r="BJ437">
        <v>0.78300000000000003</v>
      </c>
      <c r="BK437">
        <v>0.999</v>
      </c>
      <c r="BL437">
        <v>1.0529999999999999</v>
      </c>
      <c r="BM437">
        <v>1.0620000000000001</v>
      </c>
      <c r="BN437">
        <v>0.83699999999999997</v>
      </c>
    </row>
    <row r="438" spans="1:66" x14ac:dyDescent="0.25">
      <c r="A438" s="6">
        <v>85</v>
      </c>
      <c r="B438" s="6">
        <v>2</v>
      </c>
      <c r="C438" s="6">
        <v>15</v>
      </c>
      <c r="D438" s="6">
        <v>1</v>
      </c>
      <c r="E438" s="6">
        <v>3</v>
      </c>
      <c r="F438" s="6">
        <v>7</v>
      </c>
      <c r="G438">
        <v>0.51300000000000001</v>
      </c>
      <c r="H438">
        <v>0.52200000000000002</v>
      </c>
      <c r="I438">
        <v>0.54900000000000004</v>
      </c>
      <c r="J438">
        <v>0.495</v>
      </c>
      <c r="K438">
        <v>0.42299999999999999</v>
      </c>
      <c r="Q438">
        <f t="shared" si="44"/>
        <v>0.50040000000000007</v>
      </c>
      <c r="R438">
        <f t="shared" si="45"/>
        <v>4.7453134775270661E-2</v>
      </c>
      <c r="T438">
        <v>0.378</v>
      </c>
      <c r="U438">
        <v>0.36899999999999999</v>
      </c>
      <c r="V438">
        <v>0.38700000000000001</v>
      </c>
      <c r="W438">
        <v>0.432</v>
      </c>
      <c r="X438">
        <v>0.46800000000000003</v>
      </c>
      <c r="AD438">
        <f t="shared" si="46"/>
        <v>0.40679999999999994</v>
      </c>
      <c r="AE438">
        <f t="shared" si="47"/>
        <v>4.192493291586763E-2</v>
      </c>
      <c r="BD438" s="42">
        <v>6</v>
      </c>
      <c r="BE438" s="42">
        <f>AVERAGE(BJ432:BN435)</f>
        <v>0.99090000000000023</v>
      </c>
      <c r="BF438" s="42">
        <f>STDEV(BJ432:BN435)</f>
        <v>0.11547426234082289</v>
      </c>
      <c r="BI438" s="6">
        <v>7</v>
      </c>
      <c r="BJ438">
        <v>0.89100000000000001</v>
      </c>
      <c r="BK438">
        <v>0.89100000000000001</v>
      </c>
      <c r="BL438">
        <v>0.93600000000000005</v>
      </c>
      <c r="BM438">
        <v>0.92700000000000005</v>
      </c>
      <c r="BN438">
        <v>0.89100000000000001</v>
      </c>
    </row>
    <row r="439" spans="1:66" x14ac:dyDescent="0.25">
      <c r="A439" s="6">
        <v>85</v>
      </c>
      <c r="B439" s="6">
        <v>2</v>
      </c>
      <c r="C439" s="6">
        <v>15</v>
      </c>
      <c r="D439" s="6">
        <v>1</v>
      </c>
      <c r="E439" s="6">
        <v>4</v>
      </c>
      <c r="F439" s="6">
        <v>7</v>
      </c>
      <c r="G439">
        <v>0.504</v>
      </c>
      <c r="H439">
        <v>0.56699999999999995</v>
      </c>
      <c r="I439">
        <v>0.35099999999999998</v>
      </c>
      <c r="J439">
        <v>0.54900000000000004</v>
      </c>
      <c r="K439">
        <v>0.32400000000000001</v>
      </c>
      <c r="Q439">
        <f t="shared" si="44"/>
        <v>0.45899999999999996</v>
      </c>
      <c r="R439">
        <f t="shared" si="45"/>
        <v>0.11366397846283567</v>
      </c>
      <c r="T439">
        <v>0.39600000000000002</v>
      </c>
      <c r="U439">
        <v>0.42299999999999999</v>
      </c>
      <c r="V439">
        <v>0.58499999999999996</v>
      </c>
      <c r="W439">
        <v>0.45</v>
      </c>
      <c r="X439">
        <v>0.52200000000000002</v>
      </c>
      <c r="AD439">
        <f t="shared" si="46"/>
        <v>0.47519999999999996</v>
      </c>
      <c r="AE439">
        <f t="shared" si="47"/>
        <v>7.7263833712805263E-2</v>
      </c>
      <c r="BD439" s="42">
        <v>7</v>
      </c>
      <c r="BE439" s="42">
        <f>AVERAGE(BJ436:BN439)</f>
        <v>0.95309999999999984</v>
      </c>
      <c r="BF439" s="42">
        <f>STDEV(BJ436:BN439)</f>
        <v>0.10110489602388419</v>
      </c>
      <c r="BI439" s="6">
        <v>7</v>
      </c>
      <c r="BJ439">
        <v>0.9</v>
      </c>
      <c r="BK439">
        <v>0.99</v>
      </c>
      <c r="BL439">
        <v>0.93600000000000005</v>
      </c>
      <c r="BM439">
        <v>0.999</v>
      </c>
      <c r="BN439">
        <v>0.84599999999999997</v>
      </c>
    </row>
    <row r="440" spans="1:66" x14ac:dyDescent="0.25">
      <c r="A440" s="6">
        <v>85</v>
      </c>
      <c r="B440" s="6">
        <v>2</v>
      </c>
      <c r="C440" s="6">
        <v>15</v>
      </c>
      <c r="D440" s="1">
        <v>1</v>
      </c>
      <c r="E440" s="1">
        <v>1</v>
      </c>
      <c r="F440" s="1">
        <v>8</v>
      </c>
      <c r="G440">
        <v>0.56699999999999995</v>
      </c>
      <c r="H440">
        <v>0.66600000000000004</v>
      </c>
      <c r="I440">
        <v>0.67500000000000004</v>
      </c>
      <c r="J440">
        <v>0.441</v>
      </c>
      <c r="K440">
        <v>0.38700000000000001</v>
      </c>
      <c r="Q440">
        <f t="shared" si="44"/>
        <v>0.54720000000000002</v>
      </c>
      <c r="R440">
        <f t="shared" si="45"/>
        <v>0.13017373006870492</v>
      </c>
      <c r="T440">
        <v>0.45900000000000002</v>
      </c>
      <c r="U440">
        <v>0.28799999999999998</v>
      </c>
      <c r="V440">
        <v>0.432</v>
      </c>
      <c r="W440">
        <v>0.59399999999999997</v>
      </c>
      <c r="X440">
        <v>0.42299999999999999</v>
      </c>
      <c r="AD440">
        <f t="shared" si="46"/>
        <v>0.43920000000000003</v>
      </c>
      <c r="AE440">
        <f t="shared" si="47"/>
        <v>0.10900779788620614</v>
      </c>
      <c r="BD440" s="42">
        <v>8</v>
      </c>
      <c r="BE440" s="42">
        <f>AVERAGE(BJ440:BN443)</f>
        <v>0.95309999999999984</v>
      </c>
      <c r="BF440" s="42">
        <f>STDEV(BJ440:BN443)</f>
        <v>0.11153045371226471</v>
      </c>
      <c r="BI440" s="1">
        <v>8</v>
      </c>
      <c r="BJ440">
        <v>1.026</v>
      </c>
      <c r="BK440">
        <v>0.95399999999999996</v>
      </c>
      <c r="BL440">
        <v>1.107</v>
      </c>
      <c r="BM440">
        <v>1.0349999999999999</v>
      </c>
      <c r="BN440">
        <v>0.81</v>
      </c>
    </row>
    <row r="441" spans="1:66" x14ac:dyDescent="0.25">
      <c r="A441" s="6">
        <v>85</v>
      </c>
      <c r="B441" s="6">
        <v>2</v>
      </c>
      <c r="C441" s="6">
        <v>15</v>
      </c>
      <c r="D441" s="1">
        <v>1</v>
      </c>
      <c r="E441" s="1">
        <v>2</v>
      </c>
      <c r="F441" s="1">
        <v>8</v>
      </c>
      <c r="G441">
        <v>0.46800000000000003</v>
      </c>
      <c r="H441">
        <v>0.55800000000000005</v>
      </c>
      <c r="I441">
        <v>0.58499999999999996</v>
      </c>
      <c r="J441">
        <v>0.52200000000000002</v>
      </c>
      <c r="K441">
        <v>0.58499999999999996</v>
      </c>
      <c r="Q441">
        <f t="shared" si="44"/>
        <v>0.54359999999999997</v>
      </c>
      <c r="R441">
        <f t="shared" si="45"/>
        <v>4.9540892200282356E-2</v>
      </c>
      <c r="T441">
        <v>0.47699999999999998</v>
      </c>
      <c r="U441">
        <v>0.63</v>
      </c>
      <c r="V441">
        <v>0.35099999999999998</v>
      </c>
      <c r="W441">
        <v>0.432</v>
      </c>
      <c r="X441">
        <v>0.24299999999999999</v>
      </c>
      <c r="AD441">
        <f t="shared" si="46"/>
        <v>0.42659999999999998</v>
      </c>
      <c r="AE441">
        <f t="shared" si="47"/>
        <v>0.14436516200247207</v>
      </c>
      <c r="BD441" s="42">
        <v>9</v>
      </c>
      <c r="BE441" s="42">
        <f>AVERAGE(BJ444:BN447)</f>
        <v>0.96434999999999993</v>
      </c>
      <c r="BF441" s="42">
        <f>STDEV(BJ444:BN447)</f>
        <v>0.10630010892701365</v>
      </c>
      <c r="BI441" s="1">
        <v>8</v>
      </c>
      <c r="BJ441">
        <v>0.94499999999999995</v>
      </c>
      <c r="BK441">
        <v>1.1879999999999999</v>
      </c>
      <c r="BL441">
        <v>0.93600000000000005</v>
      </c>
      <c r="BM441">
        <v>0.95399999999999996</v>
      </c>
      <c r="BN441">
        <v>0.82799999999999996</v>
      </c>
    </row>
    <row r="442" spans="1:66" x14ac:dyDescent="0.25">
      <c r="A442" s="6">
        <v>85</v>
      </c>
      <c r="B442" s="6">
        <v>2</v>
      </c>
      <c r="C442" s="6">
        <v>15</v>
      </c>
      <c r="D442" s="1">
        <v>1</v>
      </c>
      <c r="E442" s="1">
        <v>3</v>
      </c>
      <c r="F442" s="1">
        <v>8</v>
      </c>
      <c r="G442">
        <v>0.45</v>
      </c>
      <c r="H442">
        <v>0.55800000000000005</v>
      </c>
      <c r="I442">
        <v>0.39600000000000002</v>
      </c>
      <c r="J442">
        <v>0.36899999999999999</v>
      </c>
      <c r="K442">
        <v>0.45900000000000002</v>
      </c>
      <c r="Q442">
        <f t="shared" si="44"/>
        <v>0.44639999999999996</v>
      </c>
      <c r="R442">
        <f t="shared" si="45"/>
        <v>7.272757386301347E-2</v>
      </c>
      <c r="T442">
        <v>0.34200000000000003</v>
      </c>
      <c r="U442">
        <v>0.52200000000000002</v>
      </c>
      <c r="V442">
        <v>0.54</v>
      </c>
      <c r="W442">
        <v>0.45900000000000002</v>
      </c>
      <c r="X442">
        <v>0.32400000000000001</v>
      </c>
      <c r="AD442">
        <f t="shared" si="46"/>
        <v>0.43740000000000007</v>
      </c>
      <c r="AE442">
        <f t="shared" si="47"/>
        <v>0.10013890352904783</v>
      </c>
      <c r="BD442" s="42">
        <v>10</v>
      </c>
      <c r="BE442" s="42">
        <f>AVERAGE(BJ448:BN451)</f>
        <v>0.94049999999999978</v>
      </c>
      <c r="BF442" s="42">
        <f>STDEV(BJ448:BN451)</f>
        <v>0.14956199207580992</v>
      </c>
      <c r="BI442" s="1">
        <v>8</v>
      </c>
      <c r="BJ442">
        <v>0.79200000000000004</v>
      </c>
      <c r="BK442">
        <v>1.08</v>
      </c>
      <c r="BL442">
        <v>0.93600000000000005</v>
      </c>
      <c r="BM442">
        <v>0.82799999999999996</v>
      </c>
      <c r="BN442">
        <v>0.78300000000000003</v>
      </c>
    </row>
    <row r="443" spans="1:66" x14ac:dyDescent="0.25">
      <c r="A443" s="6">
        <v>85</v>
      </c>
      <c r="B443" s="6">
        <v>2</v>
      </c>
      <c r="C443" s="6">
        <v>15</v>
      </c>
      <c r="D443" s="1">
        <v>1</v>
      </c>
      <c r="E443" s="1">
        <v>4</v>
      </c>
      <c r="F443" s="1">
        <v>8</v>
      </c>
      <c r="G443">
        <v>0.47699999999999998</v>
      </c>
      <c r="H443">
        <v>0.52200000000000002</v>
      </c>
      <c r="I443">
        <v>0.46800000000000003</v>
      </c>
      <c r="J443">
        <v>0.45900000000000002</v>
      </c>
      <c r="K443">
        <v>0.39600000000000002</v>
      </c>
      <c r="Q443">
        <f t="shared" si="44"/>
        <v>0.46440000000000003</v>
      </c>
      <c r="R443">
        <f t="shared" si="45"/>
        <v>4.5269194823853449E-2</v>
      </c>
      <c r="T443">
        <v>0.54</v>
      </c>
      <c r="U443">
        <v>0.432</v>
      </c>
      <c r="V443">
        <v>0.60299999999999998</v>
      </c>
      <c r="W443">
        <v>0.45900000000000002</v>
      </c>
      <c r="X443">
        <v>0.504</v>
      </c>
      <c r="AD443">
        <f t="shared" si="46"/>
        <v>0.50759999999999994</v>
      </c>
      <c r="AE443">
        <f t="shared" si="47"/>
        <v>6.7529993336295183E-2</v>
      </c>
      <c r="BD443" s="42" t="s">
        <v>22</v>
      </c>
      <c r="BE443" s="42">
        <f>AVERAGE(BJ412:BN451)</f>
        <v>0.95836500000000002</v>
      </c>
      <c r="BF443" s="42">
        <f>STDEV(BJ412:BN451)</f>
        <v>8.6729416772328968E-2</v>
      </c>
      <c r="BI443" s="1">
        <v>8</v>
      </c>
      <c r="BJ443">
        <v>1.0169999999999999</v>
      </c>
      <c r="BK443">
        <v>0.95399999999999996</v>
      </c>
      <c r="BL443">
        <v>1.071</v>
      </c>
      <c r="BM443">
        <v>0.91800000000000004</v>
      </c>
      <c r="BN443">
        <v>0.9</v>
      </c>
    </row>
    <row r="444" spans="1:66" x14ac:dyDescent="0.25">
      <c r="A444" s="6">
        <v>85</v>
      </c>
      <c r="B444" s="6">
        <v>2</v>
      </c>
      <c r="C444" s="6">
        <v>15</v>
      </c>
      <c r="D444" s="6">
        <v>1</v>
      </c>
      <c r="E444" s="6">
        <v>1</v>
      </c>
      <c r="F444" s="6">
        <v>9</v>
      </c>
      <c r="G444">
        <v>0.47699999999999998</v>
      </c>
      <c r="H444">
        <v>0.54900000000000004</v>
      </c>
      <c r="I444">
        <v>0.53100000000000003</v>
      </c>
      <c r="J444">
        <v>0.64800000000000002</v>
      </c>
      <c r="K444">
        <v>0.72899999999999998</v>
      </c>
      <c r="Q444">
        <f t="shared" si="44"/>
        <v>0.58679999999999999</v>
      </c>
      <c r="R444">
        <f t="shared" si="45"/>
        <v>0.10070352526103551</v>
      </c>
      <c r="T444">
        <v>0.40500000000000003</v>
      </c>
      <c r="U444">
        <v>0.32400000000000001</v>
      </c>
      <c r="V444">
        <v>0.39600000000000002</v>
      </c>
      <c r="W444">
        <v>0.41399999999999998</v>
      </c>
      <c r="X444">
        <v>0.36899999999999999</v>
      </c>
      <c r="AD444">
        <f t="shared" si="46"/>
        <v>0.38159999999999999</v>
      </c>
      <c r="AE444">
        <f t="shared" si="47"/>
        <v>3.6335932628735426E-2</v>
      </c>
      <c r="BI444" s="6">
        <v>9</v>
      </c>
      <c r="BJ444">
        <v>0.88200000000000001</v>
      </c>
      <c r="BK444">
        <v>0.873</v>
      </c>
      <c r="BL444">
        <v>0.92700000000000005</v>
      </c>
      <c r="BM444">
        <v>1.0620000000000001</v>
      </c>
      <c r="BN444">
        <v>1.0980000000000001</v>
      </c>
    </row>
    <row r="445" spans="1:66" x14ac:dyDescent="0.25">
      <c r="A445" s="6">
        <v>85</v>
      </c>
      <c r="B445" s="6">
        <v>2</v>
      </c>
      <c r="C445" s="6">
        <v>15</v>
      </c>
      <c r="D445" s="6">
        <v>1</v>
      </c>
      <c r="E445" s="6">
        <v>2</v>
      </c>
      <c r="F445" s="6">
        <v>9</v>
      </c>
      <c r="G445">
        <v>0.441</v>
      </c>
      <c r="H445">
        <v>0.58499999999999996</v>
      </c>
      <c r="I445">
        <v>0.55800000000000005</v>
      </c>
      <c r="J445">
        <v>0.71099999999999997</v>
      </c>
      <c r="K445">
        <v>0.432</v>
      </c>
      <c r="Q445">
        <f t="shared" si="44"/>
        <v>0.5454</v>
      </c>
      <c r="R445">
        <f t="shared" si="45"/>
        <v>0.11500999956525518</v>
      </c>
      <c r="T445">
        <v>0.495</v>
      </c>
      <c r="U445">
        <v>0.36</v>
      </c>
      <c r="V445">
        <v>0.40500000000000003</v>
      </c>
      <c r="W445">
        <v>0.35099999999999998</v>
      </c>
      <c r="X445">
        <v>0.45</v>
      </c>
      <c r="AD445">
        <f t="shared" si="46"/>
        <v>0.41220000000000001</v>
      </c>
      <c r="AE445">
        <f t="shared" si="47"/>
        <v>6.0841597612160528E-2</v>
      </c>
      <c r="BI445" s="6">
        <v>9</v>
      </c>
      <c r="BJ445">
        <v>0.93600000000000005</v>
      </c>
      <c r="BK445">
        <v>0.94499999999999995</v>
      </c>
      <c r="BL445">
        <v>0.96299999999999997</v>
      </c>
      <c r="BM445">
        <v>1.0620000000000001</v>
      </c>
      <c r="BN445">
        <v>0.88200000000000001</v>
      </c>
    </row>
    <row r="446" spans="1:66" x14ac:dyDescent="0.25">
      <c r="A446" s="6">
        <v>85</v>
      </c>
      <c r="B446" s="6">
        <v>2</v>
      </c>
      <c r="C446" s="6">
        <v>15</v>
      </c>
      <c r="D446" s="6">
        <v>1</v>
      </c>
      <c r="E446" s="6">
        <v>3</v>
      </c>
      <c r="F446" s="6">
        <v>9</v>
      </c>
      <c r="G446">
        <v>0.54</v>
      </c>
      <c r="H446">
        <v>0.57599999999999996</v>
      </c>
      <c r="I446">
        <v>0.495</v>
      </c>
      <c r="J446">
        <v>0.48599999999999999</v>
      </c>
      <c r="K446">
        <v>0.27900000000000003</v>
      </c>
      <c r="Q446">
        <f t="shared" si="44"/>
        <v>0.47520000000000007</v>
      </c>
      <c r="R446">
        <f t="shared" si="45"/>
        <v>0.11550194803551984</v>
      </c>
      <c r="T446">
        <v>0.33300000000000002</v>
      </c>
      <c r="U446">
        <v>0.41399999999999998</v>
      </c>
      <c r="V446">
        <v>0.45</v>
      </c>
      <c r="W446">
        <v>0.68400000000000005</v>
      </c>
      <c r="X446">
        <v>0.41399999999999998</v>
      </c>
      <c r="AD446">
        <f t="shared" si="46"/>
        <v>0.45900000000000007</v>
      </c>
      <c r="AE446">
        <f t="shared" si="47"/>
        <v>0.13288340754210021</v>
      </c>
      <c r="BI446" s="6">
        <v>9</v>
      </c>
      <c r="BJ446">
        <v>0.873</v>
      </c>
      <c r="BK446">
        <v>0.99</v>
      </c>
      <c r="BL446">
        <v>0.94499999999999995</v>
      </c>
      <c r="BM446">
        <v>1.17</v>
      </c>
      <c r="BN446">
        <v>0.69299999999999995</v>
      </c>
    </row>
    <row r="447" spans="1:66" x14ac:dyDescent="0.25">
      <c r="A447" s="6">
        <v>85</v>
      </c>
      <c r="B447" s="6">
        <v>2</v>
      </c>
      <c r="C447" s="6">
        <v>15</v>
      </c>
      <c r="D447" s="6">
        <v>1</v>
      </c>
      <c r="E447" s="6">
        <v>4</v>
      </c>
      <c r="F447" s="6">
        <v>9</v>
      </c>
      <c r="G447">
        <v>0.59399999999999997</v>
      </c>
      <c r="H447">
        <v>0.61199999999999999</v>
      </c>
      <c r="I447">
        <v>0.504</v>
      </c>
      <c r="J447">
        <v>0.47699999999999998</v>
      </c>
      <c r="K447">
        <v>0.34200000000000003</v>
      </c>
      <c r="Q447">
        <f t="shared" si="44"/>
        <v>0.50580000000000003</v>
      </c>
      <c r="R447">
        <f t="shared" si="45"/>
        <v>0.10807497397640202</v>
      </c>
      <c r="T447">
        <v>0.45</v>
      </c>
      <c r="U447">
        <v>0.41399999999999998</v>
      </c>
      <c r="V447">
        <v>0.53100000000000003</v>
      </c>
      <c r="W447">
        <v>0.54</v>
      </c>
      <c r="X447">
        <v>0.52200000000000002</v>
      </c>
      <c r="AD447">
        <f t="shared" si="46"/>
        <v>0.49139999999999995</v>
      </c>
      <c r="AE447">
        <f t="shared" si="47"/>
        <v>5.6060681408630783E-2</v>
      </c>
      <c r="BI447" s="6">
        <v>9</v>
      </c>
      <c r="BJ447">
        <v>1.044</v>
      </c>
      <c r="BK447">
        <v>1.026</v>
      </c>
      <c r="BL447">
        <v>1.0349999999999999</v>
      </c>
      <c r="BM447">
        <v>1.0169999999999999</v>
      </c>
      <c r="BN447">
        <v>0.86399999999999999</v>
      </c>
    </row>
    <row r="448" spans="1:66" x14ac:dyDescent="0.25">
      <c r="A448" s="6">
        <v>85</v>
      </c>
      <c r="B448" s="6">
        <v>2</v>
      </c>
      <c r="C448" s="6">
        <v>15</v>
      </c>
      <c r="D448" s="1">
        <v>1</v>
      </c>
      <c r="E448" s="1">
        <v>1</v>
      </c>
      <c r="F448" s="1">
        <v>10</v>
      </c>
      <c r="G448">
        <v>0.58499999999999996</v>
      </c>
      <c r="H448">
        <v>0.73799999999999999</v>
      </c>
      <c r="I448">
        <v>0.79200000000000004</v>
      </c>
      <c r="J448">
        <v>0.45</v>
      </c>
      <c r="K448">
        <v>0.36899999999999999</v>
      </c>
      <c r="Q448">
        <f t="shared" si="44"/>
        <v>0.58679999999999999</v>
      </c>
      <c r="R448">
        <f t="shared" si="45"/>
        <v>0.18105441171095485</v>
      </c>
      <c r="T448">
        <v>0.17100000000000001</v>
      </c>
      <c r="U448">
        <v>0.216</v>
      </c>
      <c r="V448">
        <v>0.54900000000000004</v>
      </c>
      <c r="W448">
        <v>0.45</v>
      </c>
      <c r="X448">
        <v>0.45</v>
      </c>
      <c r="AD448">
        <f t="shared" si="46"/>
        <v>0.36720000000000003</v>
      </c>
      <c r="AE448">
        <f t="shared" si="47"/>
        <v>0.16440711663428689</v>
      </c>
      <c r="BI448" s="1">
        <v>10</v>
      </c>
      <c r="BJ448">
        <v>0.75600000000000001</v>
      </c>
      <c r="BK448">
        <v>0.95399999999999996</v>
      </c>
      <c r="BL448">
        <v>1.341</v>
      </c>
      <c r="BM448">
        <v>0.9</v>
      </c>
      <c r="BN448">
        <v>0.81899999999999995</v>
      </c>
    </row>
    <row r="449" spans="1:66" x14ac:dyDescent="0.25">
      <c r="A449" s="6">
        <v>85</v>
      </c>
      <c r="B449" s="6">
        <v>2</v>
      </c>
      <c r="C449" s="6">
        <v>15</v>
      </c>
      <c r="D449" s="1">
        <v>1</v>
      </c>
      <c r="E449" s="1">
        <v>2</v>
      </c>
      <c r="F449" s="1">
        <v>10</v>
      </c>
      <c r="G449">
        <v>0.47699999999999998</v>
      </c>
      <c r="H449">
        <v>0.504</v>
      </c>
      <c r="I449">
        <v>0.61199999999999999</v>
      </c>
      <c r="J449">
        <v>0.42299999999999999</v>
      </c>
      <c r="K449">
        <v>0.39600000000000002</v>
      </c>
      <c r="Q449">
        <f t="shared" si="44"/>
        <v>0.4824</v>
      </c>
      <c r="R449">
        <f t="shared" si="45"/>
        <v>8.4091022112946501E-2</v>
      </c>
      <c r="T449">
        <v>0.504</v>
      </c>
      <c r="U449">
        <v>0.45900000000000002</v>
      </c>
      <c r="V449">
        <v>0.45900000000000002</v>
      </c>
      <c r="W449">
        <v>0.432</v>
      </c>
      <c r="X449">
        <v>0.36899999999999999</v>
      </c>
      <c r="AD449">
        <f t="shared" si="46"/>
        <v>0.4446</v>
      </c>
      <c r="AE449">
        <f t="shared" si="47"/>
        <v>4.9540892200282391E-2</v>
      </c>
      <c r="BI449" s="1">
        <v>10</v>
      </c>
      <c r="BJ449">
        <v>0.98099999999999998</v>
      </c>
      <c r="BK449">
        <v>0.96299999999999997</v>
      </c>
      <c r="BL449">
        <v>1.071</v>
      </c>
      <c r="BM449">
        <v>0.85499999999999998</v>
      </c>
      <c r="BN449">
        <v>0.76500000000000001</v>
      </c>
    </row>
    <row r="450" spans="1:66" x14ac:dyDescent="0.25">
      <c r="A450" s="6">
        <v>85</v>
      </c>
      <c r="B450" s="6">
        <v>2</v>
      </c>
      <c r="C450" s="6">
        <v>15</v>
      </c>
      <c r="D450" s="1">
        <v>1</v>
      </c>
      <c r="E450" s="1">
        <v>3</v>
      </c>
      <c r="F450" s="1">
        <v>10</v>
      </c>
      <c r="G450">
        <v>0.52200000000000002</v>
      </c>
      <c r="H450">
        <v>0.52200000000000002</v>
      </c>
      <c r="I450">
        <v>0.48599999999999999</v>
      </c>
      <c r="J450">
        <v>0.34200000000000003</v>
      </c>
      <c r="K450">
        <v>0.53100000000000003</v>
      </c>
      <c r="Q450">
        <f t="shared" si="44"/>
        <v>0.48060000000000003</v>
      </c>
      <c r="R450">
        <f t="shared" si="45"/>
        <v>7.938387745631996E-2</v>
      </c>
      <c r="T450">
        <v>0.378</v>
      </c>
      <c r="U450">
        <v>0.441</v>
      </c>
      <c r="V450">
        <v>0.48599999999999999</v>
      </c>
      <c r="W450">
        <v>0.53100000000000003</v>
      </c>
      <c r="X450">
        <v>0.32400000000000001</v>
      </c>
      <c r="AD450">
        <f t="shared" si="46"/>
        <v>0.43199999999999994</v>
      </c>
      <c r="AE450">
        <f t="shared" si="47"/>
        <v>8.273149339882642E-2</v>
      </c>
      <c r="BI450" s="1">
        <v>10</v>
      </c>
      <c r="BJ450">
        <v>0.9</v>
      </c>
      <c r="BK450">
        <v>0.96299999999999997</v>
      </c>
      <c r="BL450">
        <v>0.97199999999999998</v>
      </c>
      <c r="BM450">
        <v>0.873</v>
      </c>
      <c r="BN450">
        <v>0.85499999999999998</v>
      </c>
    </row>
    <row r="451" spans="1:66" x14ac:dyDescent="0.25">
      <c r="A451" s="6">
        <v>85</v>
      </c>
      <c r="B451" s="6">
        <v>2</v>
      </c>
      <c r="C451" s="6">
        <v>15</v>
      </c>
      <c r="D451" s="1">
        <v>1</v>
      </c>
      <c r="E451" s="1">
        <v>4</v>
      </c>
      <c r="F451" s="1">
        <v>10</v>
      </c>
      <c r="G451">
        <v>0.45900000000000002</v>
      </c>
      <c r="H451">
        <v>0.58499999999999996</v>
      </c>
      <c r="I451">
        <v>0.78300000000000003</v>
      </c>
      <c r="J451">
        <v>0.58499999999999996</v>
      </c>
      <c r="K451">
        <v>0.41399999999999998</v>
      </c>
      <c r="Q451">
        <f t="shared" ref="Q451:Q514" si="50">AVERAGE(G451:K451)</f>
        <v>0.56520000000000004</v>
      </c>
      <c r="R451">
        <f t="shared" ref="R451:R514" si="51">STDEV(G451:K451)</f>
        <v>0.14349285696507666</v>
      </c>
      <c r="T451">
        <v>0.30599999999999999</v>
      </c>
      <c r="U451">
        <v>0.45</v>
      </c>
      <c r="V451">
        <v>0.441</v>
      </c>
      <c r="W451">
        <v>0.42299999999999999</v>
      </c>
      <c r="X451">
        <v>0.39600000000000002</v>
      </c>
      <c r="AD451">
        <f t="shared" ref="AD451:AD514" si="52">AVERAGE(T451:X451)</f>
        <v>0.4032</v>
      </c>
      <c r="AE451">
        <f t="shared" ref="AE451:AE514" si="53">STDEV(T451:X451)</f>
        <v>5.8117983447466444E-2</v>
      </c>
      <c r="BI451" s="1">
        <v>10</v>
      </c>
      <c r="BJ451">
        <v>0.76500000000000001</v>
      </c>
      <c r="BK451">
        <v>1.0349999999999999</v>
      </c>
      <c r="BL451">
        <v>1.224</v>
      </c>
      <c r="BM451">
        <v>1.008</v>
      </c>
      <c r="BN451">
        <v>0.81</v>
      </c>
    </row>
    <row r="452" spans="1:66" x14ac:dyDescent="0.25">
      <c r="Q452" t="e">
        <f t="shared" si="50"/>
        <v>#DIV/0!</v>
      </c>
      <c r="R452" t="e">
        <f t="shared" si="51"/>
        <v>#DIV/0!</v>
      </c>
      <c r="AD452" t="e">
        <f t="shared" si="52"/>
        <v>#DIV/0!</v>
      </c>
      <c r="AE452" t="e">
        <f t="shared" si="53"/>
        <v>#DIV/0!</v>
      </c>
    </row>
    <row r="453" spans="1:66" x14ac:dyDescent="0.25">
      <c r="A453" s="6">
        <v>85</v>
      </c>
      <c r="B453" s="6">
        <v>2</v>
      </c>
      <c r="C453" s="6">
        <v>15</v>
      </c>
      <c r="D453" s="6">
        <v>0.8</v>
      </c>
      <c r="E453" s="6">
        <v>1</v>
      </c>
      <c r="F453" s="6">
        <v>1</v>
      </c>
      <c r="G453" s="6">
        <v>0.621</v>
      </c>
      <c r="H453" s="6">
        <v>0.64800000000000002</v>
      </c>
      <c r="I453" s="6">
        <v>0.60299999999999998</v>
      </c>
      <c r="J453" s="6">
        <v>0.63</v>
      </c>
      <c r="K453" s="6">
        <v>0.58499999999999996</v>
      </c>
      <c r="Q453">
        <f t="shared" si="50"/>
        <v>0.61740000000000006</v>
      </c>
      <c r="R453">
        <f t="shared" si="51"/>
        <v>2.4316660954991354E-2</v>
      </c>
      <c r="T453" s="6">
        <v>9.9000000000000005E-2</v>
      </c>
      <c r="U453" s="6">
        <v>0.13500000000000001</v>
      </c>
      <c r="V453" s="6">
        <v>0.16200000000000001</v>
      </c>
      <c r="W453" s="6">
        <v>0.13500000000000001</v>
      </c>
      <c r="X453">
        <v>0.17100000000000001</v>
      </c>
      <c r="AD453">
        <f t="shared" si="52"/>
        <v>0.14040000000000002</v>
      </c>
      <c r="AE453">
        <f t="shared" si="53"/>
        <v>2.81744565164973E-2</v>
      </c>
      <c r="AO453" t="s">
        <v>47</v>
      </c>
      <c r="AP453" t="s">
        <v>48</v>
      </c>
      <c r="AQ453" t="s">
        <v>49</v>
      </c>
      <c r="AR453" t="s">
        <v>50</v>
      </c>
      <c r="BI453" s="6">
        <v>1</v>
      </c>
      <c r="BJ453">
        <v>0.72</v>
      </c>
      <c r="BK453">
        <v>0.78300000000000003</v>
      </c>
      <c r="BL453">
        <v>0.76500000000000001</v>
      </c>
      <c r="BM453">
        <v>0.76500000000000001</v>
      </c>
      <c r="BN453">
        <v>0.75600000000000001</v>
      </c>
    </row>
    <row r="454" spans="1:66" x14ac:dyDescent="0.25">
      <c r="A454" s="6">
        <v>85</v>
      </c>
      <c r="B454" s="6">
        <v>2</v>
      </c>
      <c r="C454" s="6">
        <v>15</v>
      </c>
      <c r="D454" s="6">
        <v>0.8</v>
      </c>
      <c r="E454" s="6">
        <v>2</v>
      </c>
      <c r="F454" s="6">
        <v>1</v>
      </c>
      <c r="G454" s="6">
        <v>0.63</v>
      </c>
      <c r="H454" s="6">
        <v>0.621</v>
      </c>
      <c r="I454" s="6">
        <v>0.58499999999999996</v>
      </c>
      <c r="J454" s="6">
        <v>0.54900000000000004</v>
      </c>
      <c r="K454" s="6">
        <v>0.52200000000000002</v>
      </c>
      <c r="Q454">
        <f t="shared" si="50"/>
        <v>0.58140000000000003</v>
      </c>
      <c r="R454">
        <f t="shared" si="51"/>
        <v>4.6155173057849094E-2</v>
      </c>
      <c r="T454" s="6">
        <v>0.126</v>
      </c>
      <c r="U454" s="6">
        <v>0.19800000000000001</v>
      </c>
      <c r="V454" s="6">
        <v>0.189</v>
      </c>
      <c r="W454" s="6">
        <v>0.252</v>
      </c>
      <c r="X454">
        <v>0.24299999999999999</v>
      </c>
      <c r="AD454">
        <f t="shared" si="52"/>
        <v>0.2016</v>
      </c>
      <c r="AE454">
        <f t="shared" si="53"/>
        <v>5.0351762630517688E-2</v>
      </c>
      <c r="AO454">
        <f>A453</f>
        <v>85</v>
      </c>
      <c r="AP454">
        <f>B453</f>
        <v>2</v>
      </c>
      <c r="AQ454">
        <f>C453</f>
        <v>15</v>
      </c>
      <c r="AR454">
        <f>D453</f>
        <v>0.8</v>
      </c>
      <c r="BI454" s="6">
        <v>1</v>
      </c>
      <c r="BJ454">
        <v>0.75600000000000001</v>
      </c>
      <c r="BK454">
        <v>0.81899999999999995</v>
      </c>
      <c r="BL454">
        <v>0.77400000000000002</v>
      </c>
      <c r="BM454">
        <v>0.80100000000000005</v>
      </c>
      <c r="BN454">
        <v>0.76500000000000001</v>
      </c>
    </row>
    <row r="455" spans="1:66" x14ac:dyDescent="0.25">
      <c r="A455" s="6">
        <v>85</v>
      </c>
      <c r="B455" s="6">
        <v>2</v>
      </c>
      <c r="C455" s="6">
        <v>15</v>
      </c>
      <c r="D455" s="6">
        <v>0.8</v>
      </c>
      <c r="E455" s="6">
        <v>3</v>
      </c>
      <c r="F455" s="6">
        <v>1</v>
      </c>
      <c r="G455" s="6">
        <v>0.61199999999999999</v>
      </c>
      <c r="H455" s="6">
        <v>0.621</v>
      </c>
      <c r="I455" s="6">
        <v>0.52200000000000002</v>
      </c>
      <c r="J455" s="6">
        <v>0.495</v>
      </c>
      <c r="K455" s="6">
        <v>0.504</v>
      </c>
      <c r="Q455">
        <f t="shared" si="50"/>
        <v>0.55079999999999996</v>
      </c>
      <c r="R455">
        <f t="shared" si="51"/>
        <v>6.0841597612160049E-2</v>
      </c>
      <c r="T455" s="6">
        <v>0.14399999999999999</v>
      </c>
      <c r="U455" s="6">
        <v>0.20699999999999999</v>
      </c>
      <c r="V455" s="6">
        <v>0.19800000000000001</v>
      </c>
      <c r="W455" s="6">
        <v>0.252</v>
      </c>
      <c r="X455">
        <v>0.29699999999999999</v>
      </c>
      <c r="AD455">
        <f t="shared" si="52"/>
        <v>0.21959999999999996</v>
      </c>
      <c r="AE455">
        <f t="shared" si="53"/>
        <v>5.78385684470148E-2</v>
      </c>
      <c r="BI455" s="6">
        <v>1</v>
      </c>
      <c r="BJ455">
        <v>0.75600000000000001</v>
      </c>
      <c r="BK455">
        <v>0.82799999999999996</v>
      </c>
      <c r="BL455">
        <v>0.72</v>
      </c>
      <c r="BM455">
        <v>0.747</v>
      </c>
      <c r="BN455">
        <v>0.80100000000000005</v>
      </c>
    </row>
    <row r="456" spans="1:66" x14ac:dyDescent="0.25">
      <c r="A456" s="6">
        <v>85</v>
      </c>
      <c r="B456" s="6">
        <v>2</v>
      </c>
      <c r="C456" s="6">
        <v>15</v>
      </c>
      <c r="D456" s="6">
        <v>0.8</v>
      </c>
      <c r="E456" s="6">
        <v>4</v>
      </c>
      <c r="F456" s="6">
        <v>1</v>
      </c>
      <c r="G456" s="6">
        <v>0.59399999999999997</v>
      </c>
      <c r="H456" s="6">
        <v>0.54</v>
      </c>
      <c r="I456" s="6">
        <v>0.51300000000000001</v>
      </c>
      <c r="J456" s="6">
        <v>0.60299999999999998</v>
      </c>
      <c r="K456" s="6">
        <v>0.61199999999999999</v>
      </c>
      <c r="Q456">
        <f t="shared" si="50"/>
        <v>0.57240000000000002</v>
      </c>
      <c r="R456">
        <f t="shared" si="51"/>
        <v>4.3443066190129789E-2</v>
      </c>
      <c r="T456" s="6">
        <v>0.189</v>
      </c>
      <c r="U456" s="6">
        <v>0.26100000000000001</v>
      </c>
      <c r="V456" s="6">
        <v>0.32400000000000001</v>
      </c>
      <c r="W456" s="6">
        <v>0.18</v>
      </c>
      <c r="X456">
        <v>0.20699999999999999</v>
      </c>
      <c r="AD456">
        <f t="shared" si="52"/>
        <v>0.23220000000000002</v>
      </c>
      <c r="AE456">
        <f t="shared" si="53"/>
        <v>6.0172252741608208E-2</v>
      </c>
      <c r="BI456" s="6">
        <v>1</v>
      </c>
      <c r="BJ456">
        <v>0.78300000000000003</v>
      </c>
      <c r="BK456">
        <v>0.80100000000000005</v>
      </c>
      <c r="BL456">
        <v>0.83699999999999997</v>
      </c>
      <c r="BM456">
        <v>0.78300000000000003</v>
      </c>
      <c r="BN456">
        <v>0.81899999999999995</v>
      </c>
    </row>
    <row r="457" spans="1:66" x14ac:dyDescent="0.25">
      <c r="A457" s="6">
        <v>85</v>
      </c>
      <c r="B457" s="6">
        <v>2</v>
      </c>
      <c r="C457" s="6">
        <v>15</v>
      </c>
      <c r="D457" s="6">
        <v>0.8</v>
      </c>
      <c r="E457" s="1">
        <v>1</v>
      </c>
      <c r="F457" s="1">
        <v>2</v>
      </c>
      <c r="G457" s="6">
        <v>0.63900000000000001</v>
      </c>
      <c r="H457" s="6">
        <v>0.63</v>
      </c>
      <c r="I457" s="6">
        <v>0.56699999999999995</v>
      </c>
      <c r="J457" s="6">
        <v>0.57599999999999996</v>
      </c>
      <c r="K457" s="6">
        <v>0.56699999999999995</v>
      </c>
      <c r="Q457">
        <f t="shared" si="50"/>
        <v>0.5958</v>
      </c>
      <c r="R457">
        <f t="shared" si="51"/>
        <v>3.5660902961086142E-2</v>
      </c>
      <c r="T457" s="6">
        <v>0.20699999999999999</v>
      </c>
      <c r="U457" s="6">
        <v>0.13500000000000001</v>
      </c>
      <c r="V457" s="6">
        <v>0.14399999999999999</v>
      </c>
      <c r="W457" s="6">
        <v>0.18</v>
      </c>
      <c r="X457">
        <v>0.16200000000000001</v>
      </c>
      <c r="AD457">
        <f t="shared" si="52"/>
        <v>0.1656</v>
      </c>
      <c r="AE457">
        <f t="shared" si="53"/>
        <v>2.8884251764586238E-2</v>
      </c>
      <c r="AH457" t="s">
        <v>25</v>
      </c>
      <c r="BI457" s="1">
        <v>2</v>
      </c>
      <c r="BJ457">
        <v>0.84599999999999997</v>
      </c>
      <c r="BK457">
        <v>0.76500000000000001</v>
      </c>
      <c r="BL457">
        <v>0.71099999999999997</v>
      </c>
      <c r="BM457">
        <v>0.75600000000000001</v>
      </c>
      <c r="BN457">
        <v>0.72899999999999998</v>
      </c>
    </row>
    <row r="458" spans="1:66" x14ac:dyDescent="0.25">
      <c r="A458" s="6">
        <v>85</v>
      </c>
      <c r="B458" s="6">
        <v>2</v>
      </c>
      <c r="C458" s="6">
        <v>15</v>
      </c>
      <c r="D458" s="6">
        <v>0.8</v>
      </c>
      <c r="E458" s="1">
        <v>2</v>
      </c>
      <c r="F458" s="1">
        <v>2</v>
      </c>
      <c r="G458" s="6">
        <v>0.64800000000000002</v>
      </c>
      <c r="H458" s="6">
        <v>0.56699999999999995</v>
      </c>
      <c r="I458" s="6">
        <v>0.57599999999999996</v>
      </c>
      <c r="J458" s="6">
        <v>0.54900000000000004</v>
      </c>
      <c r="K458" s="6">
        <v>0.46800000000000003</v>
      </c>
      <c r="Q458">
        <f t="shared" si="50"/>
        <v>0.56159999999999999</v>
      </c>
      <c r="R458">
        <f t="shared" si="51"/>
        <v>6.4461616486092596E-2</v>
      </c>
      <c r="T458" s="6">
        <v>0.153</v>
      </c>
      <c r="U458" s="6">
        <v>0.126</v>
      </c>
      <c r="V458" s="6">
        <v>0.216</v>
      </c>
      <c r="W458" s="6">
        <v>0.22500000000000001</v>
      </c>
      <c r="X458">
        <v>0.24299999999999999</v>
      </c>
      <c r="AD458">
        <f t="shared" si="52"/>
        <v>0.19259999999999999</v>
      </c>
      <c r="AE458">
        <f t="shared" si="53"/>
        <v>5.0351762630517757E-2</v>
      </c>
      <c r="AG458" t="s">
        <v>19</v>
      </c>
      <c r="AH458" t="s">
        <v>20</v>
      </c>
      <c r="AI458" t="s">
        <v>21</v>
      </c>
      <c r="AJ458" t="s">
        <v>23</v>
      </c>
      <c r="AK458" t="s">
        <v>21</v>
      </c>
      <c r="AM458" s="11" t="s">
        <v>24</v>
      </c>
      <c r="AN458" s="11"/>
      <c r="AO458" s="11" t="s">
        <v>21</v>
      </c>
      <c r="AP458" s="15" t="s">
        <v>26</v>
      </c>
      <c r="AQ458" s="15"/>
      <c r="AR458" s="15" t="s">
        <v>21</v>
      </c>
      <c r="BI458" s="1">
        <v>2</v>
      </c>
      <c r="BJ458">
        <v>0.80100000000000005</v>
      </c>
      <c r="BK458">
        <v>0.69299999999999995</v>
      </c>
      <c r="BL458">
        <v>0.79200000000000004</v>
      </c>
      <c r="BM458">
        <v>0.77400000000000002</v>
      </c>
      <c r="BN458">
        <v>0.71099999999999997</v>
      </c>
    </row>
    <row r="459" spans="1:66" x14ac:dyDescent="0.25">
      <c r="A459" s="6">
        <v>85</v>
      </c>
      <c r="B459" s="6">
        <v>2</v>
      </c>
      <c r="C459" s="6">
        <v>15</v>
      </c>
      <c r="D459" s="6">
        <v>0.8</v>
      </c>
      <c r="E459" s="1">
        <v>3</v>
      </c>
      <c r="F459" s="1">
        <v>2</v>
      </c>
      <c r="G459" s="6">
        <v>0.58499999999999996</v>
      </c>
      <c r="H459" s="6">
        <v>0.59399999999999997</v>
      </c>
      <c r="I459" s="6">
        <v>0.67500000000000004</v>
      </c>
      <c r="J459" s="6">
        <v>0.45900000000000002</v>
      </c>
      <c r="K459" s="6">
        <v>0.46800000000000003</v>
      </c>
      <c r="L459" s="6"/>
      <c r="M459" s="6"/>
      <c r="N459" s="6"/>
      <c r="O459" s="6"/>
      <c r="P459" s="6"/>
      <c r="Q459">
        <f t="shared" si="50"/>
        <v>0.55619999999999992</v>
      </c>
      <c r="R459">
        <f t="shared" si="51"/>
        <v>9.1649877250327624E-2</v>
      </c>
      <c r="S459" s="6"/>
      <c r="T459" s="6">
        <v>0.252</v>
      </c>
      <c r="U459" s="6">
        <v>0.22500000000000001</v>
      </c>
      <c r="V459" s="6">
        <v>0.30599999999999999</v>
      </c>
      <c r="W459" s="6">
        <v>0.29699999999999999</v>
      </c>
      <c r="X459">
        <v>0.14399999999999999</v>
      </c>
      <c r="Y459" s="6"/>
      <c r="Z459" s="6"/>
      <c r="AA459" s="6"/>
      <c r="AD459">
        <f t="shared" si="52"/>
        <v>0.24479999999999996</v>
      </c>
      <c r="AE459">
        <f t="shared" si="53"/>
        <v>6.5335289086373746E-2</v>
      </c>
      <c r="AG459">
        <v>1</v>
      </c>
      <c r="AH459">
        <f>AVERAGE(G453:K456)</f>
        <v>0.5804999999999999</v>
      </c>
      <c r="AI459">
        <f>STDEV(G453:K456)</f>
        <v>4.8554364539034729E-2</v>
      </c>
      <c r="AJ459">
        <f>AVERAGE(T453:X456)</f>
        <v>0.19845000000000002</v>
      </c>
      <c r="AK459">
        <f>STDEV(T453:X456)</f>
        <v>5.8942858145120333E-2</v>
      </c>
      <c r="AM459">
        <f>SUM(AH459,AJ459)</f>
        <v>0.77894999999999992</v>
      </c>
      <c r="AO459">
        <f>SUM(AH459,AJ459)/2*SQRT((AI459/AH459)^2+(AK459/AJ459)^2)</f>
        <v>0.12017979273348833</v>
      </c>
      <c r="AP459">
        <v>0.30933333333333329</v>
      </c>
      <c r="AR459">
        <v>9.8657657246325036E-3</v>
      </c>
      <c r="BI459" s="1">
        <v>2</v>
      </c>
      <c r="BJ459">
        <v>0.83699999999999997</v>
      </c>
      <c r="BK459">
        <v>0.81899999999999995</v>
      </c>
      <c r="BL459">
        <v>0.98099999999999998</v>
      </c>
      <c r="BM459">
        <v>0.75600000000000001</v>
      </c>
      <c r="BN459">
        <v>0.61199999999999999</v>
      </c>
    </row>
    <row r="460" spans="1:66" x14ac:dyDescent="0.25">
      <c r="A460" s="6">
        <v>85</v>
      </c>
      <c r="B460" s="6">
        <v>2</v>
      </c>
      <c r="C460" s="6">
        <v>15</v>
      </c>
      <c r="D460" s="6">
        <v>0.8</v>
      </c>
      <c r="E460" s="1">
        <v>4</v>
      </c>
      <c r="F460" s="1">
        <v>2</v>
      </c>
      <c r="G460" s="6">
        <v>0.63</v>
      </c>
      <c r="H460" s="6">
        <v>0.60299999999999998</v>
      </c>
      <c r="I460" s="6">
        <v>0.57599999999999996</v>
      </c>
      <c r="J460" s="6">
        <v>0.495</v>
      </c>
      <c r="K460" s="6">
        <v>0.45</v>
      </c>
      <c r="L460" s="6"/>
      <c r="M460" s="6"/>
      <c r="N460" s="6"/>
      <c r="O460" s="6"/>
      <c r="P460" s="6"/>
      <c r="Q460">
        <f t="shared" si="50"/>
        <v>0.55080000000000007</v>
      </c>
      <c r="R460">
        <f t="shared" si="51"/>
        <v>7.5674962834479928E-2</v>
      </c>
      <c r="S460" s="6"/>
      <c r="T460" s="6">
        <v>0.13500000000000001</v>
      </c>
      <c r="U460" s="6">
        <v>0.18</v>
      </c>
      <c r="V460" s="6">
        <v>0.19800000000000001</v>
      </c>
      <c r="W460" s="6">
        <v>0.27900000000000003</v>
      </c>
      <c r="X460">
        <v>0.38700000000000001</v>
      </c>
      <c r="Y460" s="6"/>
      <c r="Z460" s="6"/>
      <c r="AA460" s="6"/>
      <c r="AD460">
        <f t="shared" si="52"/>
        <v>0.23580000000000001</v>
      </c>
      <c r="AE460">
        <f t="shared" si="53"/>
        <v>9.9285950667755585E-2</v>
      </c>
      <c r="AG460">
        <v>2</v>
      </c>
      <c r="AH460">
        <f>AVERAGE(G457:K460)</f>
        <v>0.56609999999999994</v>
      </c>
      <c r="AI460">
        <f>STDEV(G457:K460)</f>
        <v>6.664351352334956E-2</v>
      </c>
      <c r="AJ460">
        <f>AVERAGE(T457:X460)</f>
        <v>0.20970000000000005</v>
      </c>
      <c r="AK460">
        <f>STDEV(T457:X460)</f>
        <v>6.9105639955680864E-2</v>
      </c>
      <c r="AM460">
        <f>SUM(AH460,AJ460)</f>
        <v>0.77580000000000005</v>
      </c>
      <c r="AO460">
        <f t="shared" ref="AO460:AO469" si="54">SUM(AH460,AJ460)/2*SQRT((AI460/AH460)^2+(AK460/AJ460)^2)</f>
        <v>0.13574227678943951</v>
      </c>
      <c r="BI460" s="1">
        <v>2</v>
      </c>
      <c r="BJ460">
        <v>0.76500000000000001</v>
      </c>
      <c r="BK460">
        <v>0.78300000000000003</v>
      </c>
      <c r="BL460">
        <v>0.77400000000000002</v>
      </c>
      <c r="BM460">
        <v>0.77400000000000002</v>
      </c>
      <c r="BN460">
        <v>0.83699999999999997</v>
      </c>
    </row>
    <row r="461" spans="1:66" x14ac:dyDescent="0.25">
      <c r="A461" s="6">
        <v>85</v>
      </c>
      <c r="B461" s="6">
        <v>2</v>
      </c>
      <c r="C461" s="6">
        <v>15</v>
      </c>
      <c r="D461" s="6">
        <v>0.8</v>
      </c>
      <c r="E461" s="6">
        <v>1</v>
      </c>
      <c r="F461" s="6">
        <v>3</v>
      </c>
      <c r="G461" s="6">
        <v>0.621</v>
      </c>
      <c r="H461" s="6">
        <v>0.60299999999999998</v>
      </c>
      <c r="I461" s="6">
        <v>0.57599999999999996</v>
      </c>
      <c r="J461" s="6">
        <v>0.51300000000000001</v>
      </c>
      <c r="K461" s="6">
        <v>0.495</v>
      </c>
      <c r="L461" s="6"/>
      <c r="M461" s="6"/>
      <c r="N461" s="6"/>
      <c r="O461" s="6"/>
      <c r="P461" s="6"/>
      <c r="Q461">
        <f t="shared" si="50"/>
        <v>0.56159999999999999</v>
      </c>
      <c r="R461">
        <f t="shared" si="51"/>
        <v>5.5333534136181819E-2</v>
      </c>
      <c r="S461" s="6"/>
      <c r="T461" s="6">
        <v>0.17100000000000001</v>
      </c>
      <c r="U461" s="6">
        <v>0.153</v>
      </c>
      <c r="V461" s="6">
        <v>0.17100000000000001</v>
      </c>
      <c r="W461" s="6">
        <v>0.216</v>
      </c>
      <c r="X461">
        <v>0.216</v>
      </c>
      <c r="Y461" s="6"/>
      <c r="Z461" s="6"/>
      <c r="AA461" s="6"/>
      <c r="AD461">
        <f t="shared" si="52"/>
        <v>0.18539999999999998</v>
      </c>
      <c r="AE461">
        <f t="shared" si="53"/>
        <v>2.8884251764586238E-2</v>
      </c>
      <c r="AG461">
        <v>3</v>
      </c>
      <c r="AH461">
        <f>AVERAGE(G461:K464)</f>
        <v>0.55530000000000013</v>
      </c>
      <c r="AI461">
        <f>STDEV(G461:K464)</f>
        <v>7.7810904390741717E-2</v>
      </c>
      <c r="AJ461">
        <f>AVERAGE(T461:X464)</f>
        <v>0.20700000000000002</v>
      </c>
      <c r="AK461">
        <f>STDEV(T460:X463)</f>
        <v>7.3376803304299784E-2</v>
      </c>
      <c r="AM461">
        <f>SUM(AH461,AJ461)</f>
        <v>0.7623000000000002</v>
      </c>
      <c r="AO461">
        <f t="shared" si="54"/>
        <v>0.14528212256933173</v>
      </c>
      <c r="AP461" s="15" t="s">
        <v>28</v>
      </c>
      <c r="AQ461" s="15"/>
      <c r="AR461" s="15"/>
      <c r="BI461" s="6">
        <v>3</v>
      </c>
      <c r="BJ461">
        <v>0.79200000000000004</v>
      </c>
      <c r="BK461">
        <v>0.75600000000000001</v>
      </c>
      <c r="BL461">
        <v>0.747</v>
      </c>
      <c r="BM461">
        <v>0.72899999999999998</v>
      </c>
      <c r="BN461">
        <v>0.71099999999999997</v>
      </c>
    </row>
    <row r="462" spans="1:66" x14ac:dyDescent="0.25">
      <c r="A462" s="6">
        <v>85</v>
      </c>
      <c r="B462" s="6">
        <v>2</v>
      </c>
      <c r="C462" s="6">
        <v>15</v>
      </c>
      <c r="D462" s="6">
        <v>0.8</v>
      </c>
      <c r="E462" s="6">
        <v>2</v>
      </c>
      <c r="F462" s="6">
        <v>3</v>
      </c>
      <c r="G462" s="6">
        <v>0.61199999999999999</v>
      </c>
      <c r="H462" s="6">
        <v>0.61199999999999999</v>
      </c>
      <c r="I462" s="6">
        <v>0.54</v>
      </c>
      <c r="J462" s="6">
        <v>0.51300000000000001</v>
      </c>
      <c r="K462" s="6">
        <v>0.504</v>
      </c>
      <c r="L462" s="6"/>
      <c r="M462" s="6"/>
      <c r="N462" s="6"/>
      <c r="O462" s="6"/>
      <c r="P462" s="6"/>
      <c r="Q462">
        <f t="shared" si="50"/>
        <v>0.55620000000000003</v>
      </c>
      <c r="R462">
        <f t="shared" si="51"/>
        <v>5.263268946196839E-2</v>
      </c>
      <c r="S462" s="6"/>
      <c r="T462" s="6">
        <v>0.153</v>
      </c>
      <c r="U462" s="6">
        <v>0.13500000000000001</v>
      </c>
      <c r="V462" s="6">
        <v>0.189</v>
      </c>
      <c r="W462" s="6">
        <v>0.22500000000000001</v>
      </c>
      <c r="X462">
        <v>0.27</v>
      </c>
      <c r="Y462" s="6"/>
      <c r="Z462" s="6"/>
      <c r="AA462" s="6"/>
      <c r="AD462">
        <f t="shared" si="52"/>
        <v>0.19440000000000002</v>
      </c>
      <c r="AE462">
        <f t="shared" si="53"/>
        <v>5.4596703197171088E-2</v>
      </c>
      <c r="AG462">
        <v>4</v>
      </c>
      <c r="AH462">
        <f>AVERAGE(G465:K468)</f>
        <v>0.59220000000000006</v>
      </c>
      <c r="AI462">
        <f>STDEV(G465:K468)</f>
        <v>8.2826769128165459E-2</v>
      </c>
      <c r="AJ462">
        <f>AVERAGE(T465:X468)</f>
        <v>0.20339999999999997</v>
      </c>
      <c r="AK462">
        <f>STDEV(T464:X467)</f>
        <v>5.1185190086689383E-2</v>
      </c>
      <c r="AM462">
        <f t="shared" ref="AM462:AM469" si="55">SUM(AH462,AJ462)</f>
        <v>0.79560000000000008</v>
      </c>
      <c r="AO462">
        <f t="shared" si="54"/>
        <v>0.11452792243848911</v>
      </c>
      <c r="BI462" s="6">
        <v>3</v>
      </c>
      <c r="BJ462">
        <v>0.76500000000000001</v>
      </c>
      <c r="BK462">
        <v>0.747</v>
      </c>
      <c r="BL462">
        <v>0.72899999999999998</v>
      </c>
      <c r="BM462">
        <v>0.73799999999999999</v>
      </c>
      <c r="BN462">
        <v>0.77400000000000002</v>
      </c>
    </row>
    <row r="463" spans="1:66" x14ac:dyDescent="0.25">
      <c r="A463" s="6">
        <v>85</v>
      </c>
      <c r="B463" s="6">
        <v>2</v>
      </c>
      <c r="C463" s="6">
        <v>15</v>
      </c>
      <c r="D463" s="6">
        <v>0.8</v>
      </c>
      <c r="E463" s="6">
        <v>3</v>
      </c>
      <c r="F463" s="6">
        <v>3</v>
      </c>
      <c r="G463" s="6">
        <v>0.64800000000000002</v>
      </c>
      <c r="H463" s="6">
        <v>0.61199999999999999</v>
      </c>
      <c r="I463" s="6">
        <v>0.53100000000000003</v>
      </c>
      <c r="J463" s="6">
        <v>0.48599999999999999</v>
      </c>
      <c r="K463" s="6">
        <v>0.441</v>
      </c>
      <c r="L463" s="6"/>
      <c r="M463" s="6"/>
      <c r="N463" s="6"/>
      <c r="O463" s="6"/>
      <c r="P463" s="6"/>
      <c r="Q463">
        <f t="shared" si="50"/>
        <v>0.54359999999999997</v>
      </c>
      <c r="R463">
        <f t="shared" si="51"/>
        <v>8.5995930136257309E-2</v>
      </c>
      <c r="S463" s="6"/>
      <c r="T463" s="6">
        <v>0.315</v>
      </c>
      <c r="U463" s="6">
        <v>7.1999999999999995E-2</v>
      </c>
      <c r="V463" s="6">
        <v>0.16200000000000001</v>
      </c>
      <c r="W463" s="6">
        <v>0.22500000000000001</v>
      </c>
      <c r="X463">
        <v>0.29699999999999999</v>
      </c>
      <c r="Y463" s="6"/>
      <c r="Z463" s="6"/>
      <c r="AA463" s="6"/>
      <c r="AD463">
        <f t="shared" si="52"/>
        <v>0.2142</v>
      </c>
      <c r="AE463">
        <f t="shared" si="53"/>
        <v>0.10009845153647479</v>
      </c>
      <c r="AG463">
        <v>5</v>
      </c>
      <c r="AH463">
        <f>AVERAGE(G469:K472)</f>
        <v>0.54944999999999999</v>
      </c>
      <c r="AI463">
        <f>STDEV(G469:K472)</f>
        <v>4.6945068683347441E-2</v>
      </c>
      <c r="AJ463">
        <f>AVERAGE(T469:X472)</f>
        <v>0.19619999999999999</v>
      </c>
      <c r="AK463">
        <f>STDEV(T469:X472)</f>
        <v>6.4213131957485695E-2</v>
      </c>
      <c r="AM463">
        <f t="shared" si="55"/>
        <v>0.74564999999999992</v>
      </c>
      <c r="AO463">
        <f t="shared" si="54"/>
        <v>0.12610905036483305</v>
      </c>
      <c r="BI463" s="6">
        <v>3</v>
      </c>
      <c r="BJ463">
        <v>0.96299999999999997</v>
      </c>
      <c r="BK463">
        <v>0.68400000000000005</v>
      </c>
      <c r="BL463">
        <v>0.69299999999999995</v>
      </c>
      <c r="BM463">
        <v>0.71099999999999997</v>
      </c>
      <c r="BN463">
        <v>0.73799999999999999</v>
      </c>
    </row>
    <row r="464" spans="1:66" x14ac:dyDescent="0.25">
      <c r="A464" s="6">
        <v>85</v>
      </c>
      <c r="B464" s="6">
        <v>2</v>
      </c>
      <c r="C464" s="6">
        <v>15</v>
      </c>
      <c r="D464" s="6">
        <v>0.8</v>
      </c>
      <c r="E464" s="6">
        <v>4</v>
      </c>
      <c r="F464" s="6">
        <v>3</v>
      </c>
      <c r="G464" s="6">
        <v>0.72</v>
      </c>
      <c r="H464" s="6">
        <v>0.58499999999999996</v>
      </c>
      <c r="I464" s="6">
        <v>0.60299999999999998</v>
      </c>
      <c r="J464" s="6">
        <v>0.504</v>
      </c>
      <c r="K464" s="6">
        <v>0.38700000000000001</v>
      </c>
      <c r="L464" s="6"/>
      <c r="M464" s="6"/>
      <c r="N464" s="6"/>
      <c r="O464" s="6"/>
      <c r="P464" s="6"/>
      <c r="Q464">
        <f t="shared" si="50"/>
        <v>0.55979999999999996</v>
      </c>
      <c r="R464">
        <f t="shared" si="51"/>
        <v>0.12363130671476395</v>
      </c>
      <c r="S464" s="6"/>
      <c r="T464" s="6">
        <v>0.18</v>
      </c>
      <c r="U464" s="6">
        <v>0.16200000000000001</v>
      </c>
      <c r="V464" s="6">
        <v>0.27900000000000003</v>
      </c>
      <c r="W464" s="6">
        <v>0.27</v>
      </c>
      <c r="X464">
        <v>0.27900000000000003</v>
      </c>
      <c r="Y464" s="6"/>
      <c r="Z464" s="6"/>
      <c r="AA464" s="6"/>
      <c r="AD464">
        <f t="shared" si="52"/>
        <v>0.23399999999999999</v>
      </c>
      <c r="AE464">
        <f t="shared" si="53"/>
        <v>5.7978444270263337E-2</v>
      </c>
      <c r="AG464">
        <v>6</v>
      </c>
      <c r="AH464">
        <f>AVERAGE(G473:K476)</f>
        <v>0.39419999999999999</v>
      </c>
      <c r="AI464">
        <f>STDEV(G473:K476)</f>
        <v>9.328428535791479E-2</v>
      </c>
      <c r="AJ464">
        <f>AVERAGE(T473:X476)</f>
        <v>0.36854999999999988</v>
      </c>
      <c r="AK464">
        <f>STDEV(T473:X476)</f>
        <v>0.11412157644602694</v>
      </c>
      <c r="AM464">
        <f t="shared" si="55"/>
        <v>0.76274999999999982</v>
      </c>
      <c r="AO464">
        <f t="shared" si="54"/>
        <v>0.14862995765610737</v>
      </c>
      <c r="BI464" s="6">
        <v>3</v>
      </c>
      <c r="BJ464">
        <v>0.9</v>
      </c>
      <c r="BK464">
        <v>0.747</v>
      </c>
      <c r="BL464">
        <v>0.88200000000000001</v>
      </c>
      <c r="BM464">
        <v>0.77400000000000002</v>
      </c>
      <c r="BN464">
        <v>0.66600000000000004</v>
      </c>
    </row>
    <row r="465" spans="1:66" x14ac:dyDescent="0.25">
      <c r="A465" s="6">
        <v>85</v>
      </c>
      <c r="B465" s="6">
        <v>2</v>
      </c>
      <c r="C465" s="6">
        <v>15</v>
      </c>
      <c r="D465" s="6">
        <v>0.8</v>
      </c>
      <c r="E465" s="1">
        <v>1</v>
      </c>
      <c r="F465" s="1">
        <v>4</v>
      </c>
      <c r="G465" s="6">
        <v>0.70199999999999996</v>
      </c>
      <c r="H465" s="6">
        <v>0.59399999999999997</v>
      </c>
      <c r="I465" s="6">
        <v>0.57599999999999996</v>
      </c>
      <c r="J465" s="6">
        <v>0.53100000000000003</v>
      </c>
      <c r="K465" s="6">
        <v>0.54900000000000004</v>
      </c>
      <c r="L465" s="6"/>
      <c r="M465" s="6"/>
      <c r="N465" s="6"/>
      <c r="O465" s="6"/>
      <c r="P465" s="6"/>
      <c r="Q465">
        <f t="shared" si="50"/>
        <v>0.59040000000000004</v>
      </c>
      <c r="R465">
        <f t="shared" si="51"/>
        <v>6.6927572793281279E-2</v>
      </c>
      <c r="S465" s="6"/>
      <c r="T465" s="6">
        <v>0.14399999999999999</v>
      </c>
      <c r="U465" s="6">
        <v>0.17100000000000001</v>
      </c>
      <c r="V465" s="6">
        <v>0.19800000000000001</v>
      </c>
      <c r="W465" s="6">
        <v>0.20699999999999999</v>
      </c>
      <c r="X465">
        <v>0.252</v>
      </c>
      <c r="Y465" s="6"/>
      <c r="Z465" s="6"/>
      <c r="AA465" s="6"/>
      <c r="AD465">
        <f t="shared" si="52"/>
        <v>0.19439999999999999</v>
      </c>
      <c r="AE465">
        <f t="shared" si="53"/>
        <v>4.0549969173847816E-2</v>
      </c>
      <c r="AG465">
        <v>7</v>
      </c>
      <c r="AH465">
        <f>AVERAGE(G477:K480)</f>
        <v>0.46844999999999998</v>
      </c>
      <c r="AI465">
        <f>STDEV(G477:K480)</f>
        <v>0.10146582260985605</v>
      </c>
      <c r="AJ465">
        <f>AVERAGE(T477:X480)</f>
        <v>0.31095</v>
      </c>
      <c r="AK465">
        <f>STDEV(T477:X480)</f>
        <v>0.13525160763710373</v>
      </c>
      <c r="AM465">
        <f t="shared" si="55"/>
        <v>0.77939999999999998</v>
      </c>
      <c r="AO465">
        <f t="shared" si="54"/>
        <v>0.18935874431432159</v>
      </c>
      <c r="BI465" s="1">
        <v>4</v>
      </c>
      <c r="BJ465">
        <v>0.84599999999999997</v>
      </c>
      <c r="BK465">
        <v>0.76500000000000001</v>
      </c>
      <c r="BL465">
        <v>0.77400000000000002</v>
      </c>
      <c r="BM465">
        <v>0.73799999999999999</v>
      </c>
      <c r="BN465">
        <v>0.80100000000000005</v>
      </c>
    </row>
    <row r="466" spans="1:66" x14ac:dyDescent="0.25">
      <c r="A466" s="6">
        <v>85</v>
      </c>
      <c r="B466" s="6">
        <v>2</v>
      </c>
      <c r="C466" s="6">
        <v>15</v>
      </c>
      <c r="D466" s="6">
        <v>0.8</v>
      </c>
      <c r="E466" s="1">
        <v>2</v>
      </c>
      <c r="F466" s="1">
        <v>4</v>
      </c>
      <c r="G466" s="6">
        <v>0.73799999999999999</v>
      </c>
      <c r="H466" s="6">
        <v>0.60299999999999998</v>
      </c>
      <c r="I466" s="6">
        <v>0.59399999999999997</v>
      </c>
      <c r="J466" s="6">
        <v>0.54</v>
      </c>
      <c r="K466" s="6">
        <v>0.495</v>
      </c>
      <c r="L466" s="6"/>
      <c r="M466" s="6"/>
      <c r="N466" s="6"/>
      <c r="O466" s="6"/>
      <c r="P466" s="6"/>
      <c r="Q466">
        <f t="shared" si="50"/>
        <v>0.59400000000000008</v>
      </c>
      <c r="R466">
        <f t="shared" si="51"/>
        <v>9.1561454772190756E-2</v>
      </c>
      <c r="S466" s="6"/>
      <c r="T466" s="6">
        <v>0.189</v>
      </c>
      <c r="U466" s="6">
        <v>0.14399999999999999</v>
      </c>
      <c r="V466" s="6">
        <v>0.18</v>
      </c>
      <c r="W466" s="6">
        <v>0.22500000000000001</v>
      </c>
      <c r="X466">
        <v>0.27</v>
      </c>
      <c r="Y466" s="6"/>
      <c r="Z466" s="6"/>
      <c r="AA466" s="6"/>
      <c r="AD466">
        <f t="shared" si="52"/>
        <v>0.2016</v>
      </c>
      <c r="AE466">
        <f t="shared" si="53"/>
        <v>4.7877969881773362E-2</v>
      </c>
      <c r="AG466">
        <v>8</v>
      </c>
      <c r="AH466">
        <f>AVERAGE(G481:K484)</f>
        <v>0.50985000000000003</v>
      </c>
      <c r="AI466">
        <f>STDEV(G481:K484)</f>
        <v>0.10670040447809706</v>
      </c>
      <c r="AJ466">
        <f>AVERAGE(T481:X484)</f>
        <v>0.25469999999999998</v>
      </c>
      <c r="AK466">
        <f>STDEV(T481:X484)</f>
        <v>8.2903939338820024E-2</v>
      </c>
      <c r="AM466">
        <f t="shared" si="55"/>
        <v>0.76455000000000006</v>
      </c>
      <c r="AO466">
        <f t="shared" si="54"/>
        <v>0.14792867820833089</v>
      </c>
      <c r="BI466" s="1">
        <v>4</v>
      </c>
      <c r="BJ466">
        <v>0.92700000000000005</v>
      </c>
      <c r="BK466">
        <v>0.747</v>
      </c>
      <c r="BL466">
        <v>0.77400000000000002</v>
      </c>
      <c r="BM466">
        <v>0.76500000000000001</v>
      </c>
      <c r="BN466">
        <v>0.76500000000000001</v>
      </c>
    </row>
    <row r="467" spans="1:66" x14ac:dyDescent="0.25">
      <c r="A467" s="6">
        <v>85</v>
      </c>
      <c r="B467" s="6">
        <v>2</v>
      </c>
      <c r="C467" s="6">
        <v>15</v>
      </c>
      <c r="D467" s="6">
        <v>0.8</v>
      </c>
      <c r="E467" s="1">
        <v>3</v>
      </c>
      <c r="F467" s="1">
        <v>4</v>
      </c>
      <c r="G467" s="6">
        <v>0.747</v>
      </c>
      <c r="H467" s="6">
        <v>0.61199999999999999</v>
      </c>
      <c r="I467" s="6">
        <v>0.58499999999999996</v>
      </c>
      <c r="J467" s="6">
        <v>0.55800000000000005</v>
      </c>
      <c r="K467" s="6">
        <v>0.52200000000000002</v>
      </c>
      <c r="L467" s="6"/>
      <c r="M467" s="6"/>
      <c r="N467" s="6"/>
      <c r="O467" s="6"/>
      <c r="P467" s="6"/>
      <c r="Q467">
        <f t="shared" si="50"/>
        <v>0.6048</v>
      </c>
      <c r="R467">
        <f t="shared" si="51"/>
        <v>8.6184105263093502E-2</v>
      </c>
      <c r="S467" s="6"/>
      <c r="T467" s="6">
        <v>0.13500000000000001</v>
      </c>
      <c r="U467" s="6">
        <v>0.14399999999999999</v>
      </c>
      <c r="V467" s="6">
        <v>0.189</v>
      </c>
      <c r="W467" s="6">
        <v>0.20699999999999999</v>
      </c>
      <c r="X467">
        <v>0.28799999999999998</v>
      </c>
      <c r="Y467" s="6"/>
      <c r="Z467" s="6"/>
      <c r="AA467" s="6"/>
      <c r="AD467">
        <f t="shared" si="52"/>
        <v>0.19260000000000002</v>
      </c>
      <c r="AE467">
        <f t="shared" si="53"/>
        <v>6.1239693010334328E-2</v>
      </c>
      <c r="AG467">
        <v>9</v>
      </c>
      <c r="AH467">
        <f>AVERAGE(G485:K488)</f>
        <v>0.49230000000000002</v>
      </c>
      <c r="AI467">
        <f>STDEV(G485:K488)</f>
        <v>0.11947345003454921</v>
      </c>
      <c r="AJ467">
        <f>AVERAGE(T485:X488)</f>
        <v>0.30239999999999995</v>
      </c>
      <c r="AK467">
        <f>STDEV(T485:X488)</f>
        <v>0.11710562034244766</v>
      </c>
      <c r="AM467">
        <f t="shared" si="55"/>
        <v>0.79469999999999996</v>
      </c>
      <c r="AO467">
        <f t="shared" si="54"/>
        <v>0.18159430896171314</v>
      </c>
      <c r="BI467" s="1">
        <v>4</v>
      </c>
      <c r="BJ467">
        <v>0.88200000000000001</v>
      </c>
      <c r="BK467">
        <v>0.75600000000000001</v>
      </c>
      <c r="BL467">
        <v>0.77400000000000002</v>
      </c>
      <c r="BM467">
        <v>0.76500000000000001</v>
      </c>
      <c r="BN467">
        <v>0.81</v>
      </c>
    </row>
    <row r="468" spans="1:66" x14ac:dyDescent="0.25">
      <c r="A468" s="6">
        <v>85</v>
      </c>
      <c r="B468" s="6">
        <v>2</v>
      </c>
      <c r="C468" s="6">
        <v>15</v>
      </c>
      <c r="D468" s="6">
        <v>0.8</v>
      </c>
      <c r="E468" s="1">
        <v>4</v>
      </c>
      <c r="F468" s="1">
        <v>4</v>
      </c>
      <c r="G468" s="6">
        <v>0.60299999999999998</v>
      </c>
      <c r="H468" s="6">
        <v>0.51300000000000001</v>
      </c>
      <c r="I468" s="6">
        <v>0.47699999999999998</v>
      </c>
      <c r="J468" s="6">
        <v>0.54900000000000004</v>
      </c>
      <c r="K468" s="6">
        <v>0.75600000000000001</v>
      </c>
      <c r="L468" s="6"/>
      <c r="M468" s="6"/>
      <c r="N468" s="6"/>
      <c r="O468" s="6"/>
      <c r="P468" s="6"/>
      <c r="Q468">
        <f t="shared" si="50"/>
        <v>0.57959999999999989</v>
      </c>
      <c r="R468">
        <f t="shared" si="51"/>
        <v>0.10904494486219958</v>
      </c>
      <c r="S468" s="6"/>
      <c r="T468" s="6">
        <v>0.28799999999999998</v>
      </c>
      <c r="U468" s="6">
        <v>0.18</v>
      </c>
      <c r="V468" s="6">
        <v>0.17100000000000001</v>
      </c>
      <c r="W468" s="6">
        <v>0.42299999999999999</v>
      </c>
      <c r="X468">
        <v>6.3E-2</v>
      </c>
      <c r="Y468" s="6"/>
      <c r="Z468" s="6"/>
      <c r="AA468" s="6"/>
      <c r="AD468">
        <f t="shared" si="52"/>
        <v>0.22500000000000001</v>
      </c>
      <c r="AE468">
        <f t="shared" si="53"/>
        <v>0.13634331666788804</v>
      </c>
      <c r="AG468">
        <v>10</v>
      </c>
      <c r="AH468">
        <f>AVERAGE(G489:K492)</f>
        <v>0.58635000000000004</v>
      </c>
      <c r="AI468">
        <f>STDEV(G489:K492)</f>
        <v>0.11332685611005651</v>
      </c>
      <c r="AJ468">
        <f>AVERAGE(T489:X492)</f>
        <v>0.29205000000000003</v>
      </c>
      <c r="AK468">
        <f>STDEV(T489:X492)</f>
        <v>8.6791628871137325E-2</v>
      </c>
      <c r="AM468">
        <f t="shared" si="55"/>
        <v>0.87840000000000007</v>
      </c>
      <c r="AO468">
        <f t="shared" si="54"/>
        <v>0.15569726390424743</v>
      </c>
      <c r="BI468" s="1">
        <v>4</v>
      </c>
      <c r="BJ468">
        <v>0.89100000000000001</v>
      </c>
      <c r="BK468">
        <v>0.69299999999999995</v>
      </c>
      <c r="BL468">
        <v>0.64800000000000002</v>
      </c>
      <c r="BM468">
        <v>0.97199999999999998</v>
      </c>
      <c r="BN468">
        <v>0.81899999999999995</v>
      </c>
    </row>
    <row r="469" spans="1:66" x14ac:dyDescent="0.25">
      <c r="A469" s="6">
        <v>85</v>
      </c>
      <c r="B469" s="6">
        <v>2</v>
      </c>
      <c r="C469" s="6">
        <v>15</v>
      </c>
      <c r="D469" s="6">
        <v>0.8</v>
      </c>
      <c r="E469" s="6">
        <v>1</v>
      </c>
      <c r="F469" s="6">
        <v>5</v>
      </c>
      <c r="G469" s="6">
        <v>0.59399999999999997</v>
      </c>
      <c r="H469" s="6">
        <v>0.59399999999999997</v>
      </c>
      <c r="I469" s="6">
        <v>0.54900000000000004</v>
      </c>
      <c r="J469" s="6">
        <v>0.53100000000000003</v>
      </c>
      <c r="K469" s="6">
        <v>0.495</v>
      </c>
      <c r="L469" s="6"/>
      <c r="M469" s="6"/>
      <c r="N469" s="6"/>
      <c r="O469" s="6"/>
      <c r="P469" s="6"/>
      <c r="Q469">
        <f t="shared" si="50"/>
        <v>0.55260000000000009</v>
      </c>
      <c r="R469">
        <f t="shared" si="51"/>
        <v>4.2500588231223324E-2</v>
      </c>
      <c r="S469" s="6"/>
      <c r="T469" s="6">
        <v>0.14399999999999999</v>
      </c>
      <c r="U469" s="6">
        <v>0.153</v>
      </c>
      <c r="V469" s="6">
        <v>0.19800000000000001</v>
      </c>
      <c r="W469" s="6">
        <v>0.23400000000000001</v>
      </c>
      <c r="X469">
        <v>0.252</v>
      </c>
      <c r="Y469" s="6"/>
      <c r="Z469" s="6"/>
      <c r="AA469" s="6"/>
      <c r="AD469">
        <f t="shared" si="52"/>
        <v>0.19619999999999999</v>
      </c>
      <c r="AE469">
        <f t="shared" si="53"/>
        <v>4.7793304970466313E-2</v>
      </c>
      <c r="AG469" t="s">
        <v>22</v>
      </c>
      <c r="AH469">
        <f>AVERAGE(G453:K492)</f>
        <v>0.52947000000000033</v>
      </c>
      <c r="AI469">
        <f>STDEV(G453:K492)</f>
        <v>0.10581884159345241</v>
      </c>
      <c r="AJ469">
        <f>AVERAGE(T453:X492)</f>
        <v>0.25434000000000007</v>
      </c>
      <c r="AK469">
        <f>STDEV(T453:X491)</f>
        <v>0.10625533713329449</v>
      </c>
      <c r="AM469">
        <f t="shared" si="55"/>
        <v>0.78381000000000034</v>
      </c>
      <c r="AO469">
        <f t="shared" si="54"/>
        <v>0.18149648094114076</v>
      </c>
      <c r="BI469" s="6">
        <v>5</v>
      </c>
      <c r="BJ469">
        <v>0.73799999999999999</v>
      </c>
      <c r="BK469">
        <v>0.747</v>
      </c>
      <c r="BL469">
        <v>0.747</v>
      </c>
      <c r="BM469">
        <v>0.76500000000000001</v>
      </c>
      <c r="BN469">
        <v>0.747</v>
      </c>
    </row>
    <row r="470" spans="1:66" x14ac:dyDescent="0.25">
      <c r="A470" s="6">
        <v>85</v>
      </c>
      <c r="B470" s="6">
        <v>2</v>
      </c>
      <c r="C470" s="6">
        <v>15</v>
      </c>
      <c r="D470" s="6">
        <v>0.8</v>
      </c>
      <c r="E470" s="6">
        <v>2</v>
      </c>
      <c r="F470" s="6">
        <v>5</v>
      </c>
      <c r="G470" s="6">
        <v>0.60299999999999998</v>
      </c>
      <c r="H470" s="6">
        <v>0.56699999999999995</v>
      </c>
      <c r="I470" s="6">
        <v>0.60299999999999998</v>
      </c>
      <c r="J470" s="6">
        <v>0.53100000000000003</v>
      </c>
      <c r="K470" s="6">
        <v>0.48599999999999999</v>
      </c>
      <c r="Q470">
        <f t="shared" si="50"/>
        <v>0.55800000000000005</v>
      </c>
      <c r="R470">
        <f t="shared" si="51"/>
        <v>5.0109879265470184E-2</v>
      </c>
      <c r="T470" s="6">
        <v>0.126</v>
      </c>
      <c r="U470" s="6">
        <v>0.14399999999999999</v>
      </c>
      <c r="V470" s="6">
        <v>0.13500000000000001</v>
      </c>
      <c r="W470" s="6">
        <v>0.18</v>
      </c>
      <c r="X470">
        <v>0.216</v>
      </c>
      <c r="AD470">
        <f t="shared" si="52"/>
        <v>0.16019999999999998</v>
      </c>
      <c r="AE470">
        <f t="shared" si="53"/>
        <v>3.7325594435989956E-2</v>
      </c>
      <c r="AM470" s="11" t="s">
        <v>51</v>
      </c>
      <c r="AN470" s="11"/>
      <c r="AO470" s="11"/>
      <c r="BI470" s="6">
        <v>5</v>
      </c>
      <c r="BJ470">
        <v>0.72899999999999998</v>
      </c>
      <c r="BK470">
        <v>0.71099999999999997</v>
      </c>
      <c r="BL470">
        <v>0.73799999999999999</v>
      </c>
      <c r="BM470">
        <v>0.71099999999999997</v>
      </c>
      <c r="BN470">
        <v>0.70199999999999996</v>
      </c>
    </row>
    <row r="471" spans="1:66" x14ac:dyDescent="0.25">
      <c r="A471" s="6">
        <v>85</v>
      </c>
      <c r="B471" s="6">
        <v>2</v>
      </c>
      <c r="C471" s="6">
        <v>15</v>
      </c>
      <c r="D471" s="6">
        <v>0.8</v>
      </c>
      <c r="E471" s="6">
        <v>3</v>
      </c>
      <c r="F471" s="6">
        <v>5</v>
      </c>
      <c r="G471" s="6">
        <v>0.45900000000000002</v>
      </c>
      <c r="H471" s="6">
        <v>0.54</v>
      </c>
      <c r="I471" s="6">
        <v>0.60299999999999998</v>
      </c>
      <c r="J471" s="6">
        <v>0.58499999999999996</v>
      </c>
      <c r="K471" s="6">
        <v>0.58499999999999996</v>
      </c>
      <c r="Q471">
        <f t="shared" si="50"/>
        <v>0.5544</v>
      </c>
      <c r="R471">
        <f t="shared" si="51"/>
        <v>5.8187627550880583E-2</v>
      </c>
      <c r="T471" s="6">
        <v>0.33300000000000002</v>
      </c>
      <c r="U471" s="6">
        <v>0.14399999999999999</v>
      </c>
      <c r="V471" s="6">
        <v>0.13500000000000001</v>
      </c>
      <c r="W471" s="6">
        <v>0.24299999999999999</v>
      </c>
      <c r="X471">
        <v>0.29699999999999999</v>
      </c>
      <c r="AD471">
        <f t="shared" si="52"/>
        <v>0.23039999999999999</v>
      </c>
      <c r="AE471">
        <f t="shared" si="53"/>
        <v>8.9004494268548076E-2</v>
      </c>
      <c r="BI471" s="6">
        <v>5</v>
      </c>
      <c r="BJ471">
        <v>0.79200000000000004</v>
      </c>
      <c r="BK471">
        <v>0.68400000000000005</v>
      </c>
      <c r="BL471">
        <v>0.73799999999999999</v>
      </c>
      <c r="BM471">
        <v>0.82799999999999996</v>
      </c>
      <c r="BN471">
        <v>0.88200000000000001</v>
      </c>
    </row>
    <row r="472" spans="1:66" x14ac:dyDescent="0.25">
      <c r="A472" s="6">
        <v>85</v>
      </c>
      <c r="B472" s="6">
        <v>2</v>
      </c>
      <c r="C472" s="6">
        <v>15</v>
      </c>
      <c r="D472" s="6">
        <v>0.8</v>
      </c>
      <c r="E472" s="6">
        <v>4</v>
      </c>
      <c r="F472" s="6">
        <v>5</v>
      </c>
      <c r="G472" s="6">
        <v>0.57599999999999996</v>
      </c>
      <c r="H472" s="6">
        <v>0.54900000000000004</v>
      </c>
      <c r="I472" s="6">
        <v>0.56699999999999995</v>
      </c>
      <c r="J472" s="6">
        <v>0.45900000000000002</v>
      </c>
      <c r="K472" s="6">
        <v>0.51300000000000001</v>
      </c>
      <c r="Q472">
        <f t="shared" si="50"/>
        <v>0.53279999999999994</v>
      </c>
      <c r="R472">
        <f t="shared" si="51"/>
        <v>4.7793304970466292E-2</v>
      </c>
      <c r="T472" s="6">
        <v>0.252</v>
      </c>
      <c r="U472" s="6">
        <v>0.19800000000000001</v>
      </c>
      <c r="V472" s="6">
        <v>0.20699999999999999</v>
      </c>
      <c r="W472" s="6">
        <v>0.252</v>
      </c>
      <c r="X472">
        <v>8.1000000000000003E-2</v>
      </c>
      <c r="AD472">
        <f t="shared" si="52"/>
        <v>0.19800000000000001</v>
      </c>
      <c r="AE472">
        <f t="shared" si="53"/>
        <v>7.0003571337468221E-2</v>
      </c>
      <c r="BI472" s="6">
        <v>5</v>
      </c>
      <c r="BJ472">
        <v>0.82799999999999996</v>
      </c>
      <c r="BK472">
        <v>0.747</v>
      </c>
      <c r="BL472">
        <v>0.77400000000000002</v>
      </c>
      <c r="BM472">
        <v>0.71099999999999997</v>
      </c>
      <c r="BN472">
        <v>0.59399999999999997</v>
      </c>
    </row>
    <row r="473" spans="1:66" x14ac:dyDescent="0.25">
      <c r="A473" s="6">
        <v>85</v>
      </c>
      <c r="B473" s="6">
        <v>2</v>
      </c>
      <c r="C473" s="6">
        <v>15</v>
      </c>
      <c r="D473" s="6">
        <v>0.8</v>
      </c>
      <c r="E473" s="1">
        <v>1</v>
      </c>
      <c r="F473" s="1">
        <v>6</v>
      </c>
      <c r="G473" s="6">
        <v>0.216</v>
      </c>
      <c r="H473" s="6">
        <v>0.27900000000000003</v>
      </c>
      <c r="I473" s="6">
        <v>0.27900000000000003</v>
      </c>
      <c r="J473" s="6">
        <v>0.30599999999999999</v>
      </c>
      <c r="K473" s="6">
        <v>0.45</v>
      </c>
      <c r="Q473">
        <f t="shared" si="50"/>
        <v>0.30599999999999999</v>
      </c>
      <c r="R473">
        <f t="shared" si="51"/>
        <v>8.7025858226161865E-2</v>
      </c>
      <c r="T473" s="6">
        <v>0.46800000000000003</v>
      </c>
      <c r="U473" s="6">
        <v>0.46800000000000003</v>
      </c>
      <c r="V473" s="6">
        <v>0.46800000000000003</v>
      </c>
      <c r="W473" s="6">
        <v>0.57599999999999996</v>
      </c>
      <c r="X473">
        <v>0.51300000000000001</v>
      </c>
      <c r="AD473">
        <f t="shared" si="52"/>
        <v>0.49859999999999999</v>
      </c>
      <c r="AE473">
        <f t="shared" si="53"/>
        <v>4.7453134775270613E-2</v>
      </c>
      <c r="BD473" s="42" t="s">
        <v>19</v>
      </c>
      <c r="BE473" s="42" t="s">
        <v>24</v>
      </c>
      <c r="BF473" s="42" t="s">
        <v>21</v>
      </c>
      <c r="BI473" s="1">
        <v>6</v>
      </c>
      <c r="BJ473">
        <v>0.68400000000000005</v>
      </c>
      <c r="BK473">
        <v>0.747</v>
      </c>
      <c r="BL473">
        <v>0.747</v>
      </c>
      <c r="BM473">
        <v>0.88200000000000001</v>
      </c>
      <c r="BN473">
        <v>0.96299999999999997</v>
      </c>
    </row>
    <row r="474" spans="1:66" x14ac:dyDescent="0.25">
      <c r="A474" s="6">
        <v>85</v>
      </c>
      <c r="B474" s="6">
        <v>2</v>
      </c>
      <c r="C474" s="6">
        <v>15</v>
      </c>
      <c r="D474" s="6">
        <v>0.8</v>
      </c>
      <c r="E474" s="1">
        <v>2</v>
      </c>
      <c r="F474" s="1">
        <v>6</v>
      </c>
      <c r="G474" s="6">
        <v>0.33300000000000002</v>
      </c>
      <c r="H474" s="6">
        <v>0.51300000000000001</v>
      </c>
      <c r="I474" s="6">
        <v>0.39600000000000002</v>
      </c>
      <c r="J474" s="6">
        <v>0.36</v>
      </c>
      <c r="K474" s="6">
        <v>0.28799999999999998</v>
      </c>
      <c r="Q474">
        <f t="shared" si="50"/>
        <v>0.378</v>
      </c>
      <c r="R474">
        <f t="shared" si="51"/>
        <v>8.5143995677910367E-2</v>
      </c>
      <c r="T474" s="6">
        <v>0.14399999999999999</v>
      </c>
      <c r="U474" s="6">
        <v>0.441</v>
      </c>
      <c r="V474" s="6">
        <v>0.441</v>
      </c>
      <c r="W474" s="6">
        <v>0.36</v>
      </c>
      <c r="X474">
        <v>0.39600000000000002</v>
      </c>
      <c r="AD474">
        <f t="shared" si="52"/>
        <v>0.35639999999999999</v>
      </c>
      <c r="AE474">
        <f t="shared" si="53"/>
        <v>0.12350020242898399</v>
      </c>
      <c r="AH474" s="5" t="s">
        <v>20</v>
      </c>
      <c r="AI474" s="5" t="s">
        <v>21</v>
      </c>
      <c r="AJ474" s="5" t="s">
        <v>23</v>
      </c>
      <c r="AK474" s="5" t="s">
        <v>21</v>
      </c>
      <c r="AL474" s="5"/>
      <c r="AM474" s="5" t="s">
        <v>27</v>
      </c>
      <c r="AN474" s="5"/>
      <c r="AO474" s="5" t="s">
        <v>28</v>
      </c>
      <c r="AP474" s="5"/>
      <c r="BD474" s="42">
        <v>1</v>
      </c>
      <c r="BE474" s="42">
        <f>AVERAGE(BJ453:BN456)</f>
        <v>0.77895000000000003</v>
      </c>
      <c r="BF474" s="42">
        <f>STDEV(BJ453:BN456)</f>
        <v>3.2968046731087323E-2</v>
      </c>
      <c r="BI474" s="1">
        <v>6</v>
      </c>
      <c r="BJ474">
        <v>0.47699999999999998</v>
      </c>
      <c r="BK474">
        <v>0.95399999999999996</v>
      </c>
      <c r="BL474">
        <v>0.83699999999999997</v>
      </c>
      <c r="BM474">
        <v>0.72</v>
      </c>
      <c r="BN474">
        <v>0.68400000000000005</v>
      </c>
    </row>
    <row r="475" spans="1:66" x14ac:dyDescent="0.25">
      <c r="A475" s="6">
        <v>85</v>
      </c>
      <c r="B475" s="6">
        <v>2</v>
      </c>
      <c r="C475" s="6">
        <v>15</v>
      </c>
      <c r="D475" s="6">
        <v>0.8</v>
      </c>
      <c r="E475" s="1">
        <v>3</v>
      </c>
      <c r="F475" s="1">
        <v>6</v>
      </c>
      <c r="G475" s="6">
        <v>0.34200000000000003</v>
      </c>
      <c r="H475" s="6">
        <v>0.45</v>
      </c>
      <c r="I475" s="6">
        <v>0.45900000000000002</v>
      </c>
      <c r="J475" s="6">
        <v>0.47699999999999998</v>
      </c>
      <c r="K475" s="6">
        <v>0.315</v>
      </c>
      <c r="Q475">
        <f t="shared" si="50"/>
        <v>0.40860000000000002</v>
      </c>
      <c r="R475">
        <f t="shared" si="51"/>
        <v>7.4379432641019719E-2</v>
      </c>
      <c r="T475" s="6">
        <v>0.38700000000000001</v>
      </c>
      <c r="U475" s="6">
        <v>0.41399999999999998</v>
      </c>
      <c r="V475" s="6">
        <v>0.28799999999999998</v>
      </c>
      <c r="W475" s="6">
        <v>0.27900000000000003</v>
      </c>
      <c r="X475">
        <v>0.29699999999999999</v>
      </c>
      <c r="AD475">
        <f t="shared" si="52"/>
        <v>0.33299999999999996</v>
      </c>
      <c r="AE475">
        <f t="shared" si="53"/>
        <v>6.2677747247328996E-2</v>
      </c>
      <c r="AH475" s="5">
        <f>AH469</f>
        <v>0.52947000000000033</v>
      </c>
      <c r="AI475" s="5">
        <f>AI469</f>
        <v>0.10581884159345241</v>
      </c>
      <c r="AJ475" s="5">
        <f>AJ469</f>
        <v>0.25434000000000007</v>
      </c>
      <c r="AK475" s="5">
        <f>AK469</f>
        <v>0.10625533713329449</v>
      </c>
      <c r="AL475" s="5"/>
      <c r="AM475" s="5" t="s">
        <v>29</v>
      </c>
      <c r="AN475" s="5"/>
      <c r="AO475" s="5" t="s">
        <v>30</v>
      </c>
      <c r="AP475" s="5"/>
      <c r="BD475" s="42">
        <v>2</v>
      </c>
      <c r="BE475" s="42">
        <f>AVERAGE(BJ457:BN460)</f>
        <v>0.77580000000000005</v>
      </c>
      <c r="BF475" s="42">
        <f>STDEV(BJ457:BN460)</f>
        <v>7.3500161116901816E-2</v>
      </c>
      <c r="BI475" s="1">
        <v>6</v>
      </c>
      <c r="BJ475">
        <v>0.72899999999999998</v>
      </c>
      <c r="BK475">
        <v>0.86399999999999999</v>
      </c>
      <c r="BL475">
        <v>0.747</v>
      </c>
      <c r="BM475">
        <v>0.75600000000000001</v>
      </c>
      <c r="BN475">
        <v>0.61199999999999999</v>
      </c>
    </row>
    <row r="476" spans="1:66" x14ac:dyDescent="0.25">
      <c r="A476" s="6">
        <v>85</v>
      </c>
      <c r="B476" s="6">
        <v>2</v>
      </c>
      <c r="C476" s="6">
        <v>15</v>
      </c>
      <c r="D476" s="6">
        <v>0.8</v>
      </c>
      <c r="E476" s="1">
        <v>4</v>
      </c>
      <c r="F476" s="1">
        <v>6</v>
      </c>
      <c r="G476" s="6">
        <v>0.51300000000000001</v>
      </c>
      <c r="H476" s="6">
        <v>0.504</v>
      </c>
      <c r="I476" s="6">
        <v>0.45900000000000002</v>
      </c>
      <c r="J476" s="6">
        <v>0.46800000000000003</v>
      </c>
      <c r="K476" s="6">
        <v>0.47699999999999998</v>
      </c>
      <c r="Q476">
        <f t="shared" si="50"/>
        <v>0.48419999999999996</v>
      </c>
      <c r="R476">
        <f t="shared" si="51"/>
        <v>2.3295922389980607E-2</v>
      </c>
      <c r="T476" s="6">
        <v>0.18</v>
      </c>
      <c r="U476" s="6">
        <v>0.36899999999999999</v>
      </c>
      <c r="V476" s="6">
        <v>0.38700000000000001</v>
      </c>
      <c r="W476" s="6">
        <v>0.29699999999999999</v>
      </c>
      <c r="X476">
        <v>0.19800000000000001</v>
      </c>
      <c r="AD476">
        <f t="shared" si="52"/>
        <v>0.28619999999999995</v>
      </c>
      <c r="AE476">
        <f t="shared" si="53"/>
        <v>9.5119398652430617E-2</v>
      </c>
      <c r="BD476" s="42">
        <v>3</v>
      </c>
      <c r="BE476" s="42">
        <f>AVERAGE(BJ461:BN464)</f>
        <v>0.76229999999999998</v>
      </c>
      <c r="BF476" s="42">
        <f>STDEV(BJ461:BN464)</f>
        <v>7.4106679860860045E-2</v>
      </c>
      <c r="BI476" s="1">
        <v>6</v>
      </c>
      <c r="BJ476">
        <v>0.69299999999999995</v>
      </c>
      <c r="BK476">
        <v>0.873</v>
      </c>
      <c r="BL476">
        <v>0.84599999999999997</v>
      </c>
      <c r="BM476">
        <v>0.76500000000000001</v>
      </c>
      <c r="BN476">
        <v>0.67500000000000004</v>
      </c>
    </row>
    <row r="477" spans="1:66" x14ac:dyDescent="0.25">
      <c r="A477" s="6">
        <v>85</v>
      </c>
      <c r="B477" s="6">
        <v>2</v>
      </c>
      <c r="C477" s="6">
        <v>15</v>
      </c>
      <c r="D477" s="6">
        <v>0.8</v>
      </c>
      <c r="E477" s="6">
        <v>1</v>
      </c>
      <c r="F477" s="6">
        <v>7</v>
      </c>
      <c r="G477" s="6">
        <v>0.54</v>
      </c>
      <c r="H477" s="6">
        <v>0.56699999999999995</v>
      </c>
      <c r="I477" s="6">
        <v>0.51300000000000001</v>
      </c>
      <c r="J477" s="6">
        <v>0.40500000000000003</v>
      </c>
      <c r="K477" s="6">
        <v>0.45</v>
      </c>
      <c r="Q477">
        <f t="shared" si="50"/>
        <v>0.49500000000000011</v>
      </c>
      <c r="R477">
        <f t="shared" si="51"/>
        <v>6.6441703771049382E-2</v>
      </c>
      <c r="T477" s="6">
        <v>0.29699999999999999</v>
      </c>
      <c r="U477" s="6">
        <v>0.11700000000000001</v>
      </c>
      <c r="V477" s="6">
        <v>0.34200000000000003</v>
      </c>
      <c r="W477" s="6">
        <v>0.252</v>
      </c>
      <c r="X477">
        <v>0.35099999999999998</v>
      </c>
      <c r="AD477">
        <f t="shared" si="52"/>
        <v>0.27179999999999999</v>
      </c>
      <c r="AE477">
        <f t="shared" si="53"/>
        <v>9.5119398652430548E-2</v>
      </c>
      <c r="BD477" s="42">
        <v>4</v>
      </c>
      <c r="BE477" s="42">
        <f>AVERAGE(BJ465:BN468)</f>
        <v>0.79559999999999997</v>
      </c>
      <c r="BF477" s="42">
        <f>STDEV(BJ465:BN468)</f>
        <v>7.711194869525051E-2</v>
      </c>
      <c r="BI477" s="6">
        <v>7</v>
      </c>
      <c r="BJ477">
        <v>0.83699999999999997</v>
      </c>
      <c r="BK477">
        <v>0.68400000000000005</v>
      </c>
      <c r="BL477">
        <v>0.85499999999999998</v>
      </c>
      <c r="BM477">
        <v>0.65700000000000003</v>
      </c>
      <c r="BN477">
        <v>0.80100000000000005</v>
      </c>
    </row>
    <row r="478" spans="1:66" x14ac:dyDescent="0.25">
      <c r="A478" s="6">
        <v>85</v>
      </c>
      <c r="B478" s="6">
        <v>2</v>
      </c>
      <c r="C478" s="6">
        <v>15</v>
      </c>
      <c r="D478" s="6">
        <v>0.8</v>
      </c>
      <c r="E478" s="6">
        <v>2</v>
      </c>
      <c r="F478" s="6">
        <v>7</v>
      </c>
      <c r="G478" s="6">
        <v>0.60299999999999998</v>
      </c>
      <c r="H478" s="6">
        <v>0.47699999999999998</v>
      </c>
      <c r="I478" s="6">
        <v>0.38700000000000001</v>
      </c>
      <c r="J478" s="6">
        <v>0.57599999999999996</v>
      </c>
      <c r="K478" s="6">
        <v>0.24299999999999999</v>
      </c>
      <c r="Q478">
        <f t="shared" si="50"/>
        <v>0.4572</v>
      </c>
      <c r="R478">
        <f t="shared" si="51"/>
        <v>0.14711628054025827</v>
      </c>
      <c r="T478" s="6">
        <v>0.60299999999999998</v>
      </c>
      <c r="U478" s="6">
        <v>0.47699999999999998</v>
      </c>
      <c r="V478" s="6">
        <v>0.38700000000000001</v>
      </c>
      <c r="W478" s="6">
        <v>0.57599999999999996</v>
      </c>
      <c r="X478" s="6">
        <v>0.24299999999999999</v>
      </c>
      <c r="AD478">
        <f t="shared" si="52"/>
        <v>0.4572</v>
      </c>
      <c r="AE478">
        <f t="shared" si="53"/>
        <v>0.14711628054025827</v>
      </c>
      <c r="BD478" s="42">
        <v>5</v>
      </c>
      <c r="BE478" s="42">
        <f>AVERAGE(BJ469:BN472)</f>
        <v>0.74564999999999981</v>
      </c>
      <c r="BF478" s="42">
        <f>STDEV(BJ469:BN472)</f>
        <v>5.9932659578985206E-2</v>
      </c>
      <c r="BI478" s="6">
        <v>7</v>
      </c>
      <c r="BJ478">
        <v>1.206</v>
      </c>
      <c r="BK478">
        <v>0.95399999999999996</v>
      </c>
      <c r="BL478">
        <v>0.77400000000000002</v>
      </c>
      <c r="BM478">
        <v>1.1519999999999999</v>
      </c>
      <c r="BN478">
        <v>0.48599999999999999</v>
      </c>
    </row>
    <row r="479" spans="1:66" x14ac:dyDescent="0.25">
      <c r="A479" s="6">
        <v>85</v>
      </c>
      <c r="B479" s="6">
        <v>2</v>
      </c>
      <c r="C479" s="6">
        <v>15</v>
      </c>
      <c r="D479" s="6">
        <v>0.8</v>
      </c>
      <c r="E479" s="6">
        <v>3</v>
      </c>
      <c r="F479" s="6">
        <v>7</v>
      </c>
      <c r="G479" s="6">
        <v>0.504</v>
      </c>
      <c r="H479" s="6">
        <v>0.56699999999999995</v>
      </c>
      <c r="I479" s="6">
        <v>0.30599999999999999</v>
      </c>
      <c r="J479" s="6">
        <v>0.52200000000000002</v>
      </c>
      <c r="K479" s="6">
        <v>0.45900000000000002</v>
      </c>
      <c r="Q479">
        <f t="shared" si="50"/>
        <v>0.47160000000000002</v>
      </c>
      <c r="R479">
        <f t="shared" si="51"/>
        <v>0.10034091887161448</v>
      </c>
      <c r="T479" s="6">
        <v>0.20699999999999999</v>
      </c>
      <c r="U479" s="6">
        <v>0.14399999999999999</v>
      </c>
      <c r="V479" s="6">
        <v>0.24299999999999999</v>
      </c>
      <c r="W479" s="6">
        <v>0.42299999999999999</v>
      </c>
      <c r="X479">
        <v>0.189</v>
      </c>
      <c r="AD479">
        <f t="shared" si="52"/>
        <v>0.2412</v>
      </c>
      <c r="AE479">
        <f t="shared" si="53"/>
        <v>0.10769958217189148</v>
      </c>
      <c r="BD479" s="42">
        <v>6</v>
      </c>
      <c r="BE479" s="42">
        <f>AVERAGE(BJ473:BN476)</f>
        <v>0.76275000000000004</v>
      </c>
      <c r="BF479" s="42">
        <f>STDEV(BJ473:BN476)</f>
        <v>0.11672183532700768</v>
      </c>
      <c r="BI479" s="6">
        <v>7</v>
      </c>
      <c r="BJ479">
        <v>0.71099999999999997</v>
      </c>
      <c r="BK479">
        <v>0.71099999999999997</v>
      </c>
      <c r="BL479">
        <v>0.54900000000000004</v>
      </c>
      <c r="BM479">
        <v>0.94499999999999995</v>
      </c>
      <c r="BN479">
        <v>0.64800000000000002</v>
      </c>
    </row>
    <row r="480" spans="1:66" x14ac:dyDescent="0.25">
      <c r="A480" s="6">
        <v>85</v>
      </c>
      <c r="B480" s="6">
        <v>2</v>
      </c>
      <c r="C480" s="6">
        <v>15</v>
      </c>
      <c r="D480" s="6">
        <v>0.8</v>
      </c>
      <c r="E480" s="6">
        <v>4</v>
      </c>
      <c r="F480" s="6">
        <v>7</v>
      </c>
      <c r="G480" s="6">
        <v>0.60299999999999998</v>
      </c>
      <c r="H480" s="6">
        <v>0.495</v>
      </c>
      <c r="I480" s="6">
        <v>0.34200000000000003</v>
      </c>
      <c r="J480" s="6">
        <v>0.36</v>
      </c>
      <c r="K480" s="6">
        <v>0.45</v>
      </c>
      <c r="Q480">
        <f t="shared" si="50"/>
        <v>0.45</v>
      </c>
      <c r="R480">
        <f t="shared" si="51"/>
        <v>0.10629910629915927</v>
      </c>
      <c r="T480" s="6">
        <v>0.36899999999999999</v>
      </c>
      <c r="U480" s="6">
        <v>0.216</v>
      </c>
      <c r="V480" s="6">
        <v>0.16200000000000001</v>
      </c>
      <c r="W480" s="6">
        <v>0.36</v>
      </c>
      <c r="X480">
        <v>0.26100000000000001</v>
      </c>
      <c r="AD480">
        <f t="shared" si="52"/>
        <v>0.27359999999999995</v>
      </c>
      <c r="AE480">
        <f t="shared" si="53"/>
        <v>9.0134898901590835E-2</v>
      </c>
      <c r="BD480" s="42">
        <v>7</v>
      </c>
      <c r="BE480" s="42">
        <f>AVERAGE(BJ477:BN480)</f>
        <v>0.77940000000000009</v>
      </c>
      <c r="BF480" s="42">
        <f>STDEV(BJ477:BN480)</f>
        <v>0.19248442178934599</v>
      </c>
      <c r="BI480" s="6">
        <v>7</v>
      </c>
      <c r="BJ480">
        <v>0.97199999999999998</v>
      </c>
      <c r="BK480">
        <v>0.71099999999999997</v>
      </c>
      <c r="BL480">
        <v>0.504</v>
      </c>
      <c r="BM480">
        <v>0.72</v>
      </c>
      <c r="BN480">
        <v>0.71099999999999997</v>
      </c>
    </row>
    <row r="481" spans="1:66" x14ac:dyDescent="0.25">
      <c r="A481" s="6">
        <v>85</v>
      </c>
      <c r="B481" s="6">
        <v>2</v>
      </c>
      <c r="C481" s="6">
        <v>15</v>
      </c>
      <c r="D481" s="6">
        <v>0.8</v>
      </c>
      <c r="E481" s="1">
        <v>1</v>
      </c>
      <c r="F481" s="1">
        <v>8</v>
      </c>
      <c r="G481" s="6">
        <v>0.30599999999999999</v>
      </c>
      <c r="H481" s="6">
        <v>0.54</v>
      </c>
      <c r="I481" s="6">
        <v>0.39600000000000002</v>
      </c>
      <c r="J481" s="6">
        <v>0.55800000000000005</v>
      </c>
      <c r="K481" s="6">
        <v>0.495</v>
      </c>
      <c r="Q481">
        <f t="shared" si="50"/>
        <v>0.45899999999999996</v>
      </c>
      <c r="R481">
        <f t="shared" si="51"/>
        <v>0.10610843510296446</v>
      </c>
      <c r="T481" s="6">
        <v>0.19800000000000001</v>
      </c>
      <c r="U481" s="6">
        <v>0.153</v>
      </c>
      <c r="V481" s="6">
        <v>0.35099999999999998</v>
      </c>
      <c r="W481" s="6">
        <v>0.252</v>
      </c>
      <c r="X481">
        <v>0.29699999999999999</v>
      </c>
      <c r="AD481">
        <f t="shared" si="52"/>
        <v>0.25019999999999998</v>
      </c>
      <c r="AE481">
        <f t="shared" si="53"/>
        <v>7.8305172242962365E-2</v>
      </c>
      <c r="BD481" s="42">
        <v>8</v>
      </c>
      <c r="BE481" s="42">
        <f>AVERAGE(BJ481:BN484)</f>
        <v>0.76455000000000006</v>
      </c>
      <c r="BF481" s="42">
        <f>STDEV(BJ481:BN484)</f>
        <v>0.12185387063804635</v>
      </c>
      <c r="BI481" s="1">
        <v>8</v>
      </c>
      <c r="BJ481">
        <v>0.504</v>
      </c>
      <c r="BK481">
        <v>0.69299999999999995</v>
      </c>
      <c r="BL481">
        <v>0.747</v>
      </c>
      <c r="BM481">
        <v>0.81</v>
      </c>
      <c r="BN481">
        <v>0.79200000000000004</v>
      </c>
    </row>
    <row r="482" spans="1:66" x14ac:dyDescent="0.25">
      <c r="A482" s="6">
        <v>85</v>
      </c>
      <c r="B482" s="6">
        <v>2</v>
      </c>
      <c r="C482" s="6">
        <v>15</v>
      </c>
      <c r="D482" s="6">
        <v>0.8</v>
      </c>
      <c r="E482" s="1">
        <v>2</v>
      </c>
      <c r="F482" s="1">
        <v>8</v>
      </c>
      <c r="G482" s="6">
        <v>0.441</v>
      </c>
      <c r="H482" s="6">
        <v>0.56699999999999995</v>
      </c>
      <c r="I482" s="6">
        <v>0.63900000000000001</v>
      </c>
      <c r="J482" s="6">
        <v>0.63900000000000001</v>
      </c>
      <c r="K482" s="6">
        <v>0.32400000000000001</v>
      </c>
      <c r="Q482">
        <f t="shared" si="50"/>
        <v>0.52200000000000002</v>
      </c>
      <c r="R482">
        <f t="shared" si="51"/>
        <v>0.13708391590555047</v>
      </c>
      <c r="T482" s="6">
        <v>0.36899999999999999</v>
      </c>
      <c r="U482" s="6">
        <v>0.22500000000000001</v>
      </c>
      <c r="V482" s="6">
        <v>0.16200000000000001</v>
      </c>
      <c r="W482" s="6">
        <v>0.27900000000000003</v>
      </c>
      <c r="X482">
        <v>0.23400000000000001</v>
      </c>
      <c r="AD482">
        <f t="shared" si="52"/>
        <v>0.25380000000000003</v>
      </c>
      <c r="AE482">
        <f t="shared" si="53"/>
        <v>7.6737865490251828E-2</v>
      </c>
      <c r="BD482" s="42">
        <v>9</v>
      </c>
      <c r="BE482" s="42">
        <f>AVERAGE(BJ485:BN488)</f>
        <v>0.79469999999999996</v>
      </c>
      <c r="BF482" s="42">
        <f>STDEV(BJ485:BN488)</f>
        <v>0.16700428610951129</v>
      </c>
      <c r="BI482" s="1">
        <v>8</v>
      </c>
      <c r="BJ482">
        <v>0.81</v>
      </c>
      <c r="BK482">
        <v>0.79200000000000004</v>
      </c>
      <c r="BL482">
        <v>0.80100000000000005</v>
      </c>
      <c r="BM482">
        <v>0.91800000000000004</v>
      </c>
      <c r="BN482">
        <v>0.55800000000000005</v>
      </c>
    </row>
    <row r="483" spans="1:66" x14ac:dyDescent="0.25">
      <c r="A483" s="6">
        <v>85</v>
      </c>
      <c r="B483" s="6">
        <v>2</v>
      </c>
      <c r="C483" s="6">
        <v>15</v>
      </c>
      <c r="D483" s="6">
        <v>0.8</v>
      </c>
      <c r="E483" s="1">
        <v>3</v>
      </c>
      <c r="F483" s="1">
        <v>8</v>
      </c>
      <c r="G483" s="6">
        <v>0.51300000000000001</v>
      </c>
      <c r="H483" s="6">
        <v>0.45900000000000002</v>
      </c>
      <c r="I483" s="6">
        <v>0.42299999999999999</v>
      </c>
      <c r="J483" s="6">
        <v>0.54900000000000004</v>
      </c>
      <c r="K483" s="6">
        <v>0.51300000000000001</v>
      </c>
      <c r="Q483">
        <f t="shared" si="50"/>
        <v>0.49139999999999995</v>
      </c>
      <c r="R483">
        <f t="shared" si="51"/>
        <v>4.9947972931841805E-2</v>
      </c>
      <c r="T483" s="6">
        <v>0.18</v>
      </c>
      <c r="U483" s="6">
        <v>0.34200000000000003</v>
      </c>
      <c r="V483" s="6">
        <v>0.27</v>
      </c>
      <c r="W483" s="6">
        <v>0.36899999999999999</v>
      </c>
      <c r="X483">
        <v>0.41399999999999998</v>
      </c>
      <c r="AD483">
        <f t="shared" si="52"/>
        <v>0.315</v>
      </c>
      <c r="AE483">
        <f t="shared" si="53"/>
        <v>9.178235124467013E-2</v>
      </c>
      <c r="BD483" s="42">
        <v>10</v>
      </c>
      <c r="BE483" s="42">
        <f>AVERAGE(BJ489:BN492)</f>
        <v>0.87839999999999985</v>
      </c>
      <c r="BF483" s="42">
        <f>STDEV(BJ489:BN492)</f>
        <v>0.12875778974902077</v>
      </c>
      <c r="BI483" s="1">
        <v>8</v>
      </c>
      <c r="BJ483">
        <v>0.69299999999999995</v>
      </c>
      <c r="BK483">
        <v>0.80100000000000005</v>
      </c>
      <c r="BL483">
        <v>0.69299999999999995</v>
      </c>
      <c r="BM483">
        <v>0.91800000000000004</v>
      </c>
      <c r="BN483">
        <v>0.92700000000000005</v>
      </c>
    </row>
    <row r="484" spans="1:66" x14ac:dyDescent="0.25">
      <c r="A484" s="6">
        <v>85</v>
      </c>
      <c r="B484" s="6">
        <v>2</v>
      </c>
      <c r="C484" s="6">
        <v>15</v>
      </c>
      <c r="D484" s="6">
        <v>0.8</v>
      </c>
      <c r="E484" s="1">
        <v>4</v>
      </c>
      <c r="F484" s="1">
        <v>8</v>
      </c>
      <c r="G484" s="6">
        <v>0.621</v>
      </c>
      <c r="H484" s="6">
        <v>0.432</v>
      </c>
      <c r="I484" s="6">
        <v>0.73799999999999999</v>
      </c>
      <c r="J484" s="6">
        <v>0.52200000000000002</v>
      </c>
      <c r="K484" s="6">
        <v>0.52200000000000002</v>
      </c>
      <c r="Q484">
        <f t="shared" si="50"/>
        <v>0.56699999999999995</v>
      </c>
      <c r="R484">
        <f t="shared" si="51"/>
        <v>0.11665333257134176</v>
      </c>
      <c r="T484" s="6">
        <v>0.22500000000000001</v>
      </c>
      <c r="U484" s="6">
        <v>0.24299999999999999</v>
      </c>
      <c r="V484" s="6">
        <v>0.216</v>
      </c>
      <c r="W484" s="6">
        <v>0.09</v>
      </c>
      <c r="X484">
        <v>0.22500000000000001</v>
      </c>
      <c r="AD484">
        <f t="shared" si="52"/>
        <v>0.19979999999999998</v>
      </c>
      <c r="AE484">
        <f t="shared" si="53"/>
        <v>6.2158667939395319E-2</v>
      </c>
      <c r="BD484" s="42" t="s">
        <v>22</v>
      </c>
      <c r="BE484" s="42">
        <f>AVERAGE(BJ453:BN492)</f>
        <v>0.78381000000000034</v>
      </c>
      <c r="BF484" s="42">
        <f>STDEV(BJ453:BN492)</f>
        <v>0.117332426856172</v>
      </c>
      <c r="BI484" s="1">
        <v>8</v>
      </c>
      <c r="BJ484">
        <v>0.84599999999999997</v>
      </c>
      <c r="BK484">
        <v>0.67500000000000004</v>
      </c>
      <c r="BL484">
        <v>0.95399999999999996</v>
      </c>
      <c r="BM484">
        <v>0.61199999999999999</v>
      </c>
      <c r="BN484">
        <v>0.747</v>
      </c>
    </row>
    <row r="485" spans="1:66" x14ac:dyDescent="0.25">
      <c r="A485" s="6">
        <v>85</v>
      </c>
      <c r="B485" s="6">
        <v>2</v>
      </c>
      <c r="C485" s="6">
        <v>15</v>
      </c>
      <c r="D485" s="6">
        <v>0.8</v>
      </c>
      <c r="E485" s="6">
        <v>1</v>
      </c>
      <c r="F485" s="6">
        <v>9</v>
      </c>
      <c r="G485" s="6">
        <v>0.51300000000000001</v>
      </c>
      <c r="H485" s="6">
        <v>0.54</v>
      </c>
      <c r="I485" s="6">
        <v>0.54</v>
      </c>
      <c r="J485" s="6">
        <v>0.45900000000000002</v>
      </c>
      <c r="K485" s="6">
        <v>0.28799999999999998</v>
      </c>
      <c r="Q485">
        <f t="shared" si="50"/>
        <v>0.46799999999999997</v>
      </c>
      <c r="R485">
        <f t="shared" si="51"/>
        <v>0.10591742066345873</v>
      </c>
      <c r="T485" s="6">
        <v>0.27900000000000003</v>
      </c>
      <c r="U485" s="6">
        <v>0.20699999999999999</v>
      </c>
      <c r="V485" s="6">
        <v>0.27900000000000003</v>
      </c>
      <c r="W485" s="6">
        <v>0.26100000000000001</v>
      </c>
      <c r="X485">
        <v>0.33300000000000002</v>
      </c>
      <c r="AD485">
        <f t="shared" si="52"/>
        <v>0.27179999999999999</v>
      </c>
      <c r="AE485">
        <f t="shared" si="53"/>
        <v>4.5179641432840312E-2</v>
      </c>
      <c r="BI485" s="6">
        <v>9</v>
      </c>
      <c r="BJ485">
        <v>0.79200000000000004</v>
      </c>
      <c r="BK485">
        <v>0.747</v>
      </c>
      <c r="BL485">
        <v>0.81899999999999995</v>
      </c>
      <c r="BM485">
        <v>0.72</v>
      </c>
      <c r="BN485">
        <v>0.621</v>
      </c>
    </row>
    <row r="486" spans="1:66" x14ac:dyDescent="0.25">
      <c r="A486" s="6">
        <v>85</v>
      </c>
      <c r="B486" s="6">
        <v>2</v>
      </c>
      <c r="C486" s="6">
        <v>15</v>
      </c>
      <c r="D486" s="6">
        <v>0.8</v>
      </c>
      <c r="E486" s="6">
        <v>2</v>
      </c>
      <c r="F486" s="6">
        <v>9</v>
      </c>
      <c r="G486" s="6">
        <v>0.504</v>
      </c>
      <c r="H486" s="6">
        <v>0.63900000000000001</v>
      </c>
      <c r="I486" s="6">
        <v>0.81899999999999995</v>
      </c>
      <c r="J486" s="6">
        <v>0.378</v>
      </c>
      <c r="K486" s="6">
        <v>0.39600000000000002</v>
      </c>
      <c r="Q486">
        <f t="shared" si="50"/>
        <v>0.54719999999999991</v>
      </c>
      <c r="R486">
        <f t="shared" si="51"/>
        <v>0.18415944178890209</v>
      </c>
      <c r="T486" s="6">
        <v>0.252</v>
      </c>
      <c r="U486" s="6">
        <v>0.45</v>
      </c>
      <c r="V486" s="6">
        <v>0.252</v>
      </c>
      <c r="W486" s="6">
        <v>0.17100000000000001</v>
      </c>
      <c r="X486">
        <v>0.65700000000000003</v>
      </c>
      <c r="AD486">
        <f t="shared" si="52"/>
        <v>0.35639999999999999</v>
      </c>
      <c r="AE486">
        <f t="shared" si="53"/>
        <v>0.19703629107349752</v>
      </c>
      <c r="BI486" s="6">
        <v>9</v>
      </c>
      <c r="BJ486">
        <v>0.75600000000000001</v>
      </c>
      <c r="BK486">
        <v>1.089</v>
      </c>
      <c r="BL486">
        <v>1.071</v>
      </c>
      <c r="BM486">
        <v>0.54900000000000004</v>
      </c>
      <c r="BN486">
        <v>1.0529999999999999</v>
      </c>
    </row>
    <row r="487" spans="1:66" x14ac:dyDescent="0.25">
      <c r="A487" s="6">
        <v>85</v>
      </c>
      <c r="B487" s="6">
        <v>2</v>
      </c>
      <c r="C487" s="6">
        <v>15</v>
      </c>
      <c r="D487" s="6">
        <v>0.8</v>
      </c>
      <c r="E487" s="6">
        <v>3</v>
      </c>
      <c r="F487" s="6">
        <v>9</v>
      </c>
      <c r="G487" s="6">
        <v>0.432</v>
      </c>
      <c r="H487" s="6">
        <v>0.495</v>
      </c>
      <c r="I487" s="6">
        <v>0.35099999999999998</v>
      </c>
      <c r="J487" s="6">
        <v>0.66600000000000004</v>
      </c>
      <c r="K487" s="6">
        <v>0.48599999999999999</v>
      </c>
      <c r="Q487">
        <f t="shared" si="50"/>
        <v>0.48599999999999993</v>
      </c>
      <c r="R487">
        <f t="shared" si="51"/>
        <v>0.11578212297241777</v>
      </c>
      <c r="T487" s="6">
        <v>0.20699999999999999</v>
      </c>
      <c r="U487" s="6">
        <v>0.30599999999999999</v>
      </c>
      <c r="V487" s="6">
        <v>0.30599999999999999</v>
      </c>
      <c r="W487" s="6">
        <v>0.378</v>
      </c>
      <c r="X487">
        <v>0.45</v>
      </c>
      <c r="AD487">
        <f t="shared" si="52"/>
        <v>0.32940000000000003</v>
      </c>
      <c r="AE487">
        <f t="shared" si="53"/>
        <v>9.0806387440531947E-2</v>
      </c>
      <c r="BI487" s="6">
        <v>9</v>
      </c>
      <c r="BJ487">
        <v>0.63900000000000001</v>
      </c>
      <c r="BK487">
        <v>0.80100000000000005</v>
      </c>
      <c r="BL487">
        <v>0.65700000000000003</v>
      </c>
      <c r="BM487">
        <v>1.044</v>
      </c>
      <c r="BN487">
        <v>0.93600000000000005</v>
      </c>
    </row>
    <row r="488" spans="1:66" x14ac:dyDescent="0.25">
      <c r="A488" s="6">
        <v>85</v>
      </c>
      <c r="B488" s="6">
        <v>2</v>
      </c>
      <c r="C488" s="6">
        <v>15</v>
      </c>
      <c r="D488" s="6">
        <v>0.8</v>
      </c>
      <c r="E488" s="6">
        <v>4</v>
      </c>
      <c r="F488" s="6">
        <v>9</v>
      </c>
      <c r="G488" s="6">
        <v>0.54</v>
      </c>
      <c r="H488" s="6">
        <v>0.38700000000000001</v>
      </c>
      <c r="I488" s="6">
        <v>0.42299999999999999</v>
      </c>
      <c r="J488" s="6">
        <v>0.51300000000000001</v>
      </c>
      <c r="K488" s="6">
        <v>0.47699999999999998</v>
      </c>
      <c r="Q488">
        <f t="shared" si="50"/>
        <v>0.46799999999999997</v>
      </c>
      <c r="R488">
        <f t="shared" si="51"/>
        <v>6.3000000000000445E-2</v>
      </c>
      <c r="T488" s="6">
        <v>0.35099999999999998</v>
      </c>
      <c r="U488" s="6">
        <v>0.22500000000000001</v>
      </c>
      <c r="V488" s="6">
        <v>0.315</v>
      </c>
      <c r="W488" s="6">
        <v>0.13500000000000001</v>
      </c>
      <c r="X488">
        <v>0.23400000000000001</v>
      </c>
      <c r="AD488">
        <f t="shared" si="52"/>
        <v>0.252</v>
      </c>
      <c r="AE488">
        <f t="shared" si="53"/>
        <v>8.4427483676821707E-2</v>
      </c>
      <c r="BI488" s="6">
        <v>9</v>
      </c>
      <c r="BJ488">
        <v>0.89100000000000001</v>
      </c>
      <c r="BK488">
        <v>0.61199999999999999</v>
      </c>
      <c r="BL488">
        <v>0.73799999999999999</v>
      </c>
      <c r="BM488">
        <v>0.64800000000000002</v>
      </c>
      <c r="BN488">
        <v>0.71099999999999997</v>
      </c>
    </row>
    <row r="489" spans="1:66" x14ac:dyDescent="0.25">
      <c r="A489" s="6">
        <v>85</v>
      </c>
      <c r="B489" s="6">
        <v>2</v>
      </c>
      <c r="C489" s="6">
        <v>15</v>
      </c>
      <c r="D489" s="6">
        <v>0.8</v>
      </c>
      <c r="E489" s="1">
        <v>1</v>
      </c>
      <c r="F489" s="1">
        <v>10</v>
      </c>
      <c r="G489" s="6">
        <v>0.61199999999999999</v>
      </c>
      <c r="H489" s="6">
        <v>0.54</v>
      </c>
      <c r="I489" s="6">
        <v>0.67500000000000004</v>
      </c>
      <c r="J489" s="6">
        <v>0.59399999999999997</v>
      </c>
      <c r="K489" s="6">
        <v>0.68400000000000005</v>
      </c>
      <c r="Q489">
        <f t="shared" si="50"/>
        <v>0.62100000000000011</v>
      </c>
      <c r="R489">
        <f t="shared" si="51"/>
        <v>5.9699246226397218E-2</v>
      </c>
      <c r="T489" s="6">
        <v>0.19800000000000001</v>
      </c>
      <c r="U489" s="6">
        <v>0.32400000000000001</v>
      </c>
      <c r="V489" s="6">
        <v>0.315</v>
      </c>
      <c r="W489" s="6">
        <v>0.14399999999999999</v>
      </c>
      <c r="X489">
        <v>0.19800000000000001</v>
      </c>
      <c r="AD489">
        <f t="shared" si="52"/>
        <v>0.23580000000000001</v>
      </c>
      <c r="AE489">
        <f t="shared" si="53"/>
        <v>7.9587687489962908E-2</v>
      </c>
      <c r="BI489" s="1">
        <v>10</v>
      </c>
      <c r="BJ489">
        <v>0.81</v>
      </c>
      <c r="BK489">
        <v>0.86399999999999999</v>
      </c>
      <c r="BL489">
        <v>0.99</v>
      </c>
      <c r="BM489">
        <v>0.73799999999999999</v>
      </c>
      <c r="BN489">
        <v>0.88200000000000001</v>
      </c>
    </row>
    <row r="490" spans="1:66" x14ac:dyDescent="0.25">
      <c r="A490" s="6">
        <v>85</v>
      </c>
      <c r="B490" s="6">
        <v>2</v>
      </c>
      <c r="C490" s="6">
        <v>15</v>
      </c>
      <c r="D490" s="6">
        <v>0.8</v>
      </c>
      <c r="E490" s="1">
        <v>2</v>
      </c>
      <c r="F490" s="1">
        <v>10</v>
      </c>
      <c r="G490" s="6">
        <v>0.45</v>
      </c>
      <c r="H490" s="6">
        <v>0.51300000000000001</v>
      </c>
      <c r="I490" s="6">
        <v>0.69299999999999995</v>
      </c>
      <c r="J490" s="6">
        <v>0.70199999999999996</v>
      </c>
      <c r="K490" s="6">
        <v>0.47699999999999998</v>
      </c>
      <c r="Q490">
        <f t="shared" si="50"/>
        <v>0.56699999999999995</v>
      </c>
      <c r="R490">
        <f t="shared" si="51"/>
        <v>0.12124974226776745</v>
      </c>
      <c r="T490" s="6">
        <v>0.29699999999999999</v>
      </c>
      <c r="U490" s="6">
        <v>0.315</v>
      </c>
      <c r="V490" s="6">
        <v>0.42299999999999999</v>
      </c>
      <c r="W490" s="6">
        <v>0.27900000000000003</v>
      </c>
      <c r="X490">
        <v>0.30599999999999999</v>
      </c>
      <c r="AD490">
        <f t="shared" si="52"/>
        <v>0.32400000000000001</v>
      </c>
      <c r="AE490">
        <f t="shared" si="53"/>
        <v>5.6920997883030768E-2</v>
      </c>
      <c r="BI490" s="1">
        <v>10</v>
      </c>
      <c r="BJ490">
        <v>0.747</v>
      </c>
      <c r="BK490">
        <v>0.82799999999999996</v>
      </c>
      <c r="BL490">
        <v>1.1160000000000001</v>
      </c>
      <c r="BM490">
        <v>0.98099999999999998</v>
      </c>
      <c r="BN490">
        <v>0.78300000000000003</v>
      </c>
    </row>
    <row r="491" spans="1:66" x14ac:dyDescent="0.25">
      <c r="A491" s="6">
        <v>85</v>
      </c>
      <c r="B491" s="6">
        <v>2</v>
      </c>
      <c r="C491" s="6">
        <v>15</v>
      </c>
      <c r="D491" s="6">
        <v>0.8</v>
      </c>
      <c r="E491" s="1">
        <v>3</v>
      </c>
      <c r="F491" s="1">
        <v>10</v>
      </c>
      <c r="G491" s="6">
        <v>0.42299999999999999</v>
      </c>
      <c r="H491" s="6">
        <v>0.55800000000000005</v>
      </c>
      <c r="I491" s="6">
        <v>0.441</v>
      </c>
      <c r="J491" s="6">
        <v>0.51300000000000001</v>
      </c>
      <c r="K491" s="6">
        <v>0.42299999999999999</v>
      </c>
      <c r="Q491">
        <f t="shared" si="50"/>
        <v>0.47160000000000002</v>
      </c>
      <c r="R491">
        <f t="shared" si="51"/>
        <v>6.0908127536478951E-2</v>
      </c>
      <c r="T491" s="6">
        <v>0.33300000000000002</v>
      </c>
      <c r="U491" s="6">
        <v>0.36</v>
      </c>
      <c r="V491" s="6">
        <v>0.20699999999999999</v>
      </c>
      <c r="W491" s="6">
        <v>0.22500000000000001</v>
      </c>
      <c r="X491">
        <v>0.504</v>
      </c>
      <c r="AD491">
        <f t="shared" si="52"/>
        <v>0.32579999999999998</v>
      </c>
      <c r="AE491">
        <f t="shared" si="53"/>
        <v>0.11963569701389302</v>
      </c>
      <c r="BI491" s="1">
        <v>10</v>
      </c>
      <c r="BJ491">
        <v>0.75600000000000001</v>
      </c>
      <c r="BK491">
        <v>0.91800000000000004</v>
      </c>
      <c r="BL491">
        <v>0.64800000000000002</v>
      </c>
      <c r="BM491">
        <v>0.73799999999999999</v>
      </c>
      <c r="BN491">
        <v>0.92700000000000005</v>
      </c>
    </row>
    <row r="492" spans="1:66" x14ac:dyDescent="0.25">
      <c r="A492" s="6">
        <v>85</v>
      </c>
      <c r="B492" s="6">
        <v>2</v>
      </c>
      <c r="C492" s="6">
        <v>15</v>
      </c>
      <c r="D492" s="6">
        <v>0.8</v>
      </c>
      <c r="E492" s="1">
        <v>4</v>
      </c>
      <c r="F492" s="1">
        <v>10</v>
      </c>
      <c r="G492" s="6">
        <v>0.63</v>
      </c>
      <c r="H492" s="6">
        <v>0.56699999999999995</v>
      </c>
      <c r="I492" s="6">
        <v>0.78300000000000003</v>
      </c>
      <c r="J492" s="6">
        <v>0.76500000000000001</v>
      </c>
      <c r="K492" s="6">
        <v>0.68400000000000005</v>
      </c>
      <c r="Q492">
        <f t="shared" si="50"/>
        <v>0.68580000000000008</v>
      </c>
      <c r="R492">
        <f t="shared" si="51"/>
        <v>9.0761776095446778E-2</v>
      </c>
      <c r="T492" s="6">
        <v>0.40500000000000003</v>
      </c>
      <c r="U492" s="6">
        <v>0.216</v>
      </c>
      <c r="V492" s="6">
        <v>0.27</v>
      </c>
      <c r="W492" s="6">
        <v>0.26100000000000001</v>
      </c>
      <c r="X492">
        <v>0.26100000000000001</v>
      </c>
      <c r="AD492">
        <f t="shared" si="52"/>
        <v>0.28260000000000007</v>
      </c>
      <c r="AE492">
        <f t="shared" si="53"/>
        <v>7.1605167411297632E-2</v>
      </c>
      <c r="BI492" s="1">
        <v>10</v>
      </c>
      <c r="BJ492">
        <v>1.0349999999999999</v>
      </c>
      <c r="BK492">
        <v>0.78300000000000003</v>
      </c>
      <c r="BL492">
        <v>1.0529999999999999</v>
      </c>
      <c r="BM492">
        <v>1.026</v>
      </c>
      <c r="BN492">
        <v>0.94499999999999995</v>
      </c>
    </row>
    <row r="493" spans="1:66" s="7" customFormat="1" x14ac:dyDescent="0.25">
      <c r="Q493" t="e">
        <f t="shared" si="50"/>
        <v>#DIV/0!</v>
      </c>
      <c r="R493" t="e">
        <f t="shared" si="51"/>
        <v>#DIV/0!</v>
      </c>
      <c r="AD493" t="e">
        <f t="shared" si="52"/>
        <v>#DIV/0!</v>
      </c>
      <c r="AE493" t="e">
        <f t="shared" si="53"/>
        <v>#DIV/0!</v>
      </c>
      <c r="BD493" s="42"/>
      <c r="BE493" s="42"/>
      <c r="BF493" s="42"/>
      <c r="BJ493"/>
      <c r="BK493"/>
      <c r="BL493"/>
      <c r="BM493"/>
      <c r="BN493"/>
    </row>
    <row r="494" spans="1:66" x14ac:dyDescent="0.25">
      <c r="A494" s="1">
        <v>85</v>
      </c>
      <c r="B494" s="1">
        <v>2.5</v>
      </c>
      <c r="C494" s="1">
        <v>5</v>
      </c>
      <c r="D494" s="1">
        <v>1.2</v>
      </c>
      <c r="E494" s="1">
        <v>1</v>
      </c>
      <c r="F494" s="1">
        <v>1</v>
      </c>
      <c r="G494">
        <v>0.54</v>
      </c>
      <c r="H494">
        <v>0.56699999999999995</v>
      </c>
      <c r="I494">
        <v>0.53100000000000003</v>
      </c>
      <c r="J494">
        <v>0.56699999999999995</v>
      </c>
      <c r="K494">
        <v>0.54900000000000004</v>
      </c>
      <c r="L494">
        <v>0.58499999999999996</v>
      </c>
      <c r="M494">
        <v>0.61199999999999999</v>
      </c>
      <c r="N494">
        <v>0.55800000000000005</v>
      </c>
      <c r="O494">
        <v>0.57599999999999996</v>
      </c>
      <c r="P494">
        <v>0.59399999999999997</v>
      </c>
      <c r="Q494">
        <f t="shared" si="50"/>
        <v>0.55079999999999996</v>
      </c>
      <c r="R494">
        <f t="shared" si="51"/>
        <v>1.6099689437998443E-2</v>
      </c>
      <c r="T494">
        <v>0.61199999999999999</v>
      </c>
      <c r="U494">
        <v>0.63900000000000001</v>
      </c>
      <c r="V494">
        <v>0.54900000000000004</v>
      </c>
      <c r="W494">
        <v>0.61199999999999999</v>
      </c>
      <c r="X494">
        <v>0.55800000000000005</v>
      </c>
      <c r="Y494">
        <v>0.59399999999999997</v>
      </c>
      <c r="Z494">
        <v>0.52200000000000002</v>
      </c>
      <c r="AA494">
        <v>0.495</v>
      </c>
      <c r="AB494">
        <v>0.61199999999999999</v>
      </c>
      <c r="AC494">
        <v>0.55800000000000005</v>
      </c>
      <c r="AD494">
        <f t="shared" si="52"/>
        <v>0.59399999999999997</v>
      </c>
      <c r="AE494">
        <f t="shared" si="53"/>
        <v>3.8710463701691795E-2</v>
      </c>
      <c r="BI494" s="6">
        <v>1</v>
      </c>
      <c r="BJ494">
        <v>1.1519999999999999</v>
      </c>
      <c r="BK494">
        <v>1.206</v>
      </c>
      <c r="BL494">
        <v>1.08</v>
      </c>
      <c r="BM494">
        <v>1.179</v>
      </c>
      <c r="BN494">
        <v>1.107</v>
      </c>
    </row>
    <row r="495" spans="1:66" x14ac:dyDescent="0.25">
      <c r="A495" s="1">
        <v>85</v>
      </c>
      <c r="B495" s="1">
        <v>2.5</v>
      </c>
      <c r="C495" s="1">
        <v>5</v>
      </c>
      <c r="D495" s="1">
        <v>1.2</v>
      </c>
      <c r="E495" s="1">
        <v>1</v>
      </c>
      <c r="F495" s="1">
        <v>2</v>
      </c>
      <c r="G495">
        <v>0.45</v>
      </c>
      <c r="H495">
        <v>0.52200000000000002</v>
      </c>
      <c r="I495">
        <v>0.53100000000000003</v>
      </c>
      <c r="J495">
        <v>0.48599999999999999</v>
      </c>
      <c r="K495">
        <v>0.45900000000000002</v>
      </c>
      <c r="L495">
        <v>0.45900000000000002</v>
      </c>
      <c r="M495">
        <v>0.59399999999999997</v>
      </c>
      <c r="N495">
        <v>0.66600000000000004</v>
      </c>
      <c r="O495">
        <v>0.53100000000000003</v>
      </c>
      <c r="P495">
        <v>0.42299999999999999</v>
      </c>
      <c r="Q495">
        <f t="shared" si="50"/>
        <v>0.48959999999999998</v>
      </c>
      <c r="R495">
        <f t="shared" si="51"/>
        <v>3.6335932628735433E-2</v>
      </c>
      <c r="T495">
        <v>0.76500000000000001</v>
      </c>
      <c r="U495">
        <v>0.69299999999999995</v>
      </c>
      <c r="V495">
        <v>0.64800000000000002</v>
      </c>
      <c r="W495">
        <v>0.65700000000000003</v>
      </c>
      <c r="X495">
        <v>0.64800000000000002</v>
      </c>
      <c r="Y495">
        <v>0.70199999999999996</v>
      </c>
      <c r="Z495">
        <v>0.79200000000000004</v>
      </c>
      <c r="AA495">
        <v>0.70199999999999996</v>
      </c>
      <c r="AB495">
        <v>0.71099999999999997</v>
      </c>
      <c r="AC495">
        <v>0.68400000000000005</v>
      </c>
      <c r="AD495">
        <f t="shared" si="52"/>
        <v>0.68220000000000003</v>
      </c>
      <c r="AE495">
        <f t="shared" si="53"/>
        <v>4.9866822637902243E-2</v>
      </c>
      <c r="AO495" t="s">
        <v>47</v>
      </c>
      <c r="AP495" t="s">
        <v>48</v>
      </c>
      <c r="AQ495" t="s">
        <v>49</v>
      </c>
      <c r="AR495" t="s">
        <v>50</v>
      </c>
      <c r="BI495" s="6">
        <v>1</v>
      </c>
      <c r="BJ495">
        <v>1.1339999999999999</v>
      </c>
      <c r="BK495">
        <v>1.161</v>
      </c>
      <c r="BL495">
        <v>1.0980000000000001</v>
      </c>
      <c r="BM495">
        <v>1.1339999999999999</v>
      </c>
      <c r="BN495">
        <v>1.143</v>
      </c>
    </row>
    <row r="496" spans="1:66" x14ac:dyDescent="0.25">
      <c r="A496" s="1">
        <v>85</v>
      </c>
      <c r="B496" s="1">
        <v>2.5</v>
      </c>
      <c r="C496" s="1">
        <v>5</v>
      </c>
      <c r="D496" s="1">
        <v>1.2</v>
      </c>
      <c r="E496" s="1">
        <v>1</v>
      </c>
      <c r="F496" s="1">
        <v>3</v>
      </c>
      <c r="G496">
        <v>0.47699999999999998</v>
      </c>
      <c r="H496">
        <v>0.51300000000000001</v>
      </c>
      <c r="I496">
        <v>0.58499999999999996</v>
      </c>
      <c r="J496">
        <v>0.45900000000000002</v>
      </c>
      <c r="K496">
        <v>0.54</v>
      </c>
      <c r="L496">
        <v>0.47699999999999998</v>
      </c>
      <c r="M496">
        <v>0.52200000000000002</v>
      </c>
      <c r="N496">
        <v>0.504</v>
      </c>
      <c r="O496">
        <v>0.46800000000000003</v>
      </c>
      <c r="P496">
        <v>0.51300000000000001</v>
      </c>
      <c r="Q496">
        <f t="shared" si="50"/>
        <v>0.51479999999999992</v>
      </c>
      <c r="R496">
        <f t="shared" si="51"/>
        <v>5.0271264157568177E-2</v>
      </c>
      <c r="T496">
        <v>0.52200000000000002</v>
      </c>
      <c r="U496">
        <v>0.66600000000000004</v>
      </c>
      <c r="V496">
        <v>0.63</v>
      </c>
      <c r="W496">
        <v>0.64800000000000002</v>
      </c>
      <c r="X496">
        <v>0.68400000000000005</v>
      </c>
      <c r="Y496">
        <v>0.65700000000000003</v>
      </c>
      <c r="Z496">
        <v>0.65700000000000003</v>
      </c>
      <c r="AA496">
        <v>0.67500000000000004</v>
      </c>
      <c r="AB496">
        <v>0.66600000000000004</v>
      </c>
      <c r="AC496">
        <v>0.68400000000000005</v>
      </c>
      <c r="AD496">
        <f t="shared" si="52"/>
        <v>0.63000000000000012</v>
      </c>
      <c r="AE496">
        <f t="shared" si="53"/>
        <v>6.3639610306789288E-2</v>
      </c>
      <c r="AO496">
        <f>A495</f>
        <v>85</v>
      </c>
      <c r="AP496">
        <f>B495</f>
        <v>2.5</v>
      </c>
      <c r="AQ496">
        <f>C495</f>
        <v>5</v>
      </c>
      <c r="AR496">
        <f>D495</f>
        <v>1.2</v>
      </c>
      <c r="BI496" s="6">
        <v>1</v>
      </c>
      <c r="BJ496">
        <v>1.143</v>
      </c>
      <c r="BK496">
        <v>1.089</v>
      </c>
      <c r="BL496">
        <v>1.125</v>
      </c>
      <c r="BM496">
        <v>1.1339999999999999</v>
      </c>
      <c r="BN496">
        <v>1.143</v>
      </c>
    </row>
    <row r="497" spans="1:66" x14ac:dyDescent="0.25">
      <c r="A497" s="1">
        <v>85</v>
      </c>
      <c r="B497" s="1">
        <v>2.5</v>
      </c>
      <c r="C497" s="1">
        <v>5</v>
      </c>
      <c r="D497" s="1">
        <v>1.2</v>
      </c>
      <c r="E497" s="1">
        <v>1</v>
      </c>
      <c r="F497" s="1">
        <v>4</v>
      </c>
      <c r="G497">
        <v>0.45</v>
      </c>
      <c r="H497">
        <v>0.45900000000000002</v>
      </c>
      <c r="I497">
        <v>0.53100000000000003</v>
      </c>
      <c r="J497">
        <v>0.63</v>
      </c>
      <c r="K497">
        <v>0.47699999999999998</v>
      </c>
      <c r="L497">
        <v>0.495</v>
      </c>
      <c r="M497">
        <v>0.51300000000000001</v>
      </c>
      <c r="N497">
        <v>0.48599999999999999</v>
      </c>
      <c r="O497">
        <v>0.45900000000000002</v>
      </c>
      <c r="P497">
        <v>0.48599999999999999</v>
      </c>
      <c r="Q497">
        <f t="shared" si="50"/>
        <v>0.50939999999999996</v>
      </c>
      <c r="R497">
        <f t="shared" si="51"/>
        <v>7.4379432641020843E-2</v>
      </c>
      <c r="T497">
        <v>0.65700000000000003</v>
      </c>
      <c r="U497">
        <v>0.72899999999999998</v>
      </c>
      <c r="V497">
        <v>0.621</v>
      </c>
      <c r="W497">
        <v>0.72899999999999998</v>
      </c>
      <c r="X497">
        <v>0.70199999999999996</v>
      </c>
      <c r="Y497">
        <v>0.72899999999999998</v>
      </c>
      <c r="Z497">
        <v>0.64800000000000002</v>
      </c>
      <c r="AA497">
        <v>0.59399999999999997</v>
      </c>
      <c r="AB497">
        <v>0.621</v>
      </c>
      <c r="AC497">
        <v>0.64800000000000002</v>
      </c>
      <c r="AD497">
        <f t="shared" si="52"/>
        <v>0.68759999999999999</v>
      </c>
      <c r="AE497">
        <f t="shared" si="53"/>
        <v>4.7453134775270626E-2</v>
      </c>
      <c r="BI497" s="6">
        <v>1</v>
      </c>
      <c r="BJ497">
        <v>1.1519999999999999</v>
      </c>
      <c r="BK497">
        <v>1.1519999999999999</v>
      </c>
      <c r="BL497">
        <v>1.1879999999999999</v>
      </c>
      <c r="BM497">
        <v>1.1970000000000001</v>
      </c>
      <c r="BN497">
        <v>1.2150000000000001</v>
      </c>
    </row>
    <row r="498" spans="1:66" x14ac:dyDescent="0.25">
      <c r="A498" s="1">
        <v>85</v>
      </c>
      <c r="B498" s="1">
        <v>2.5</v>
      </c>
      <c r="C498" s="1">
        <v>5</v>
      </c>
      <c r="D498" s="1">
        <v>1.2</v>
      </c>
      <c r="E498" s="1">
        <v>1</v>
      </c>
      <c r="F498" s="1">
        <v>5</v>
      </c>
      <c r="G498">
        <v>0.441</v>
      </c>
      <c r="H498">
        <v>0.40500000000000003</v>
      </c>
      <c r="I498">
        <v>0.45900000000000002</v>
      </c>
      <c r="J498">
        <v>0.495</v>
      </c>
      <c r="K498">
        <v>0.51300000000000001</v>
      </c>
      <c r="L498">
        <v>0.432</v>
      </c>
      <c r="M498">
        <v>0.41399999999999998</v>
      </c>
      <c r="N498">
        <v>0.38700000000000001</v>
      </c>
      <c r="O498">
        <v>0.45</v>
      </c>
      <c r="P498">
        <v>0.441</v>
      </c>
      <c r="Q498">
        <f t="shared" si="50"/>
        <v>0.46260000000000001</v>
      </c>
      <c r="R498">
        <f t="shared" si="51"/>
        <v>4.2974410990727949E-2</v>
      </c>
      <c r="T498">
        <v>0.747</v>
      </c>
      <c r="U498">
        <v>0.71099999999999997</v>
      </c>
      <c r="V498">
        <v>0.68400000000000005</v>
      </c>
      <c r="W498">
        <v>0.70199999999999996</v>
      </c>
      <c r="X498">
        <v>0.67500000000000004</v>
      </c>
      <c r="Y498">
        <v>0.66600000000000004</v>
      </c>
      <c r="Z498">
        <v>0.72</v>
      </c>
      <c r="AA498">
        <v>0.64800000000000002</v>
      </c>
      <c r="AB498">
        <v>0.68400000000000005</v>
      </c>
      <c r="AC498">
        <v>0.66600000000000004</v>
      </c>
      <c r="AD498">
        <f t="shared" si="52"/>
        <v>0.70379999999999998</v>
      </c>
      <c r="AE498">
        <f t="shared" si="53"/>
        <v>2.8030340704315364E-2</v>
      </c>
      <c r="AH498" t="s">
        <v>25</v>
      </c>
      <c r="BI498" s="1">
        <v>2</v>
      </c>
      <c r="BJ498">
        <v>1.2150000000000001</v>
      </c>
      <c r="BK498">
        <v>1.2150000000000001</v>
      </c>
      <c r="BL498">
        <v>1.179</v>
      </c>
      <c r="BM498">
        <v>1.143</v>
      </c>
      <c r="BN498">
        <v>1.107</v>
      </c>
    </row>
    <row r="499" spans="1:66" x14ac:dyDescent="0.25">
      <c r="A499" s="1">
        <v>85</v>
      </c>
      <c r="B499" s="1">
        <v>2.5</v>
      </c>
      <c r="C499" s="1">
        <v>5</v>
      </c>
      <c r="D499" s="1">
        <v>1.2</v>
      </c>
      <c r="E499" s="1">
        <v>1</v>
      </c>
      <c r="F499" s="1">
        <v>6</v>
      </c>
      <c r="G499">
        <v>0.441</v>
      </c>
      <c r="H499">
        <v>0.38700000000000001</v>
      </c>
      <c r="I499">
        <v>0.42299999999999999</v>
      </c>
      <c r="J499">
        <v>0.45</v>
      </c>
      <c r="K499">
        <v>0.46800000000000003</v>
      </c>
      <c r="L499">
        <v>0.495</v>
      </c>
      <c r="M499">
        <v>0.40500000000000003</v>
      </c>
      <c r="N499">
        <v>0.42299999999999999</v>
      </c>
      <c r="O499">
        <v>0.47699999999999998</v>
      </c>
      <c r="P499">
        <v>0.40500000000000003</v>
      </c>
      <c r="Q499">
        <f t="shared" si="50"/>
        <v>0.43380000000000002</v>
      </c>
      <c r="R499">
        <f t="shared" si="51"/>
        <v>3.0784736477676732E-2</v>
      </c>
      <c r="T499">
        <v>0.747</v>
      </c>
      <c r="U499">
        <v>0.71099999999999997</v>
      </c>
      <c r="V499">
        <v>0.70199999999999996</v>
      </c>
      <c r="W499">
        <v>0.747</v>
      </c>
      <c r="X499">
        <v>0.72</v>
      </c>
      <c r="Y499">
        <v>0.71099999999999997</v>
      </c>
      <c r="Z499">
        <v>0.76500000000000001</v>
      </c>
      <c r="AA499">
        <v>0.63900000000000001</v>
      </c>
      <c r="AB499">
        <v>0.78300000000000003</v>
      </c>
      <c r="AC499">
        <v>0.65700000000000003</v>
      </c>
      <c r="AD499">
        <f t="shared" si="52"/>
        <v>0.72539999999999993</v>
      </c>
      <c r="AE499">
        <f t="shared" si="53"/>
        <v>2.0719555979798431E-2</v>
      </c>
      <c r="AG499" t="s">
        <v>19</v>
      </c>
      <c r="AH499" t="s">
        <v>20</v>
      </c>
      <c r="AI499" t="s">
        <v>21</v>
      </c>
      <c r="AJ499" t="s">
        <v>23</v>
      </c>
      <c r="AK499" t="s">
        <v>21</v>
      </c>
      <c r="AM499" t="s">
        <v>24</v>
      </c>
      <c r="AO499" t="s">
        <v>21</v>
      </c>
      <c r="AP499" t="s">
        <v>26</v>
      </c>
      <c r="AR499" t="s">
        <v>21</v>
      </c>
      <c r="BI499" s="1">
        <v>2</v>
      </c>
      <c r="BJ499">
        <v>1.0529999999999999</v>
      </c>
      <c r="BK499">
        <v>1.143</v>
      </c>
      <c r="BL499">
        <v>1.107</v>
      </c>
      <c r="BM499">
        <v>1.1879999999999999</v>
      </c>
      <c r="BN499">
        <v>1.1160000000000001</v>
      </c>
    </row>
    <row r="500" spans="1:66" x14ac:dyDescent="0.25">
      <c r="A500" s="1">
        <v>85</v>
      </c>
      <c r="B500" s="1">
        <v>2.5</v>
      </c>
      <c r="C500" s="1">
        <v>5</v>
      </c>
      <c r="D500" s="1">
        <v>1.2</v>
      </c>
      <c r="E500" s="1">
        <v>1</v>
      </c>
      <c r="F500" s="1">
        <v>7</v>
      </c>
      <c r="G500">
        <v>0.36899999999999999</v>
      </c>
      <c r="H500">
        <v>0.38700000000000001</v>
      </c>
      <c r="I500">
        <v>0.33300000000000002</v>
      </c>
      <c r="J500">
        <v>0.35099999999999998</v>
      </c>
      <c r="K500">
        <v>0.35099999999999998</v>
      </c>
      <c r="L500">
        <v>0.36899999999999999</v>
      </c>
      <c r="M500">
        <v>0.41399999999999998</v>
      </c>
      <c r="N500">
        <v>0.378</v>
      </c>
      <c r="O500">
        <v>0.36</v>
      </c>
      <c r="P500">
        <v>0.33300000000000002</v>
      </c>
      <c r="Q500">
        <f t="shared" si="50"/>
        <v>0.35819999999999996</v>
      </c>
      <c r="R500">
        <f t="shared" si="51"/>
        <v>2.0523157651784484E-2</v>
      </c>
      <c r="T500">
        <v>0.72</v>
      </c>
      <c r="U500">
        <v>0.71099999999999997</v>
      </c>
      <c r="V500">
        <v>0.79200000000000004</v>
      </c>
      <c r="W500">
        <v>0.70199999999999996</v>
      </c>
      <c r="X500">
        <v>0.75600000000000001</v>
      </c>
      <c r="Y500">
        <v>0.72899999999999998</v>
      </c>
      <c r="Z500">
        <v>0.76500000000000001</v>
      </c>
      <c r="AA500">
        <v>0.77400000000000002</v>
      </c>
      <c r="AB500">
        <v>0.747</v>
      </c>
      <c r="AC500">
        <v>0.69299999999999995</v>
      </c>
      <c r="AD500">
        <f t="shared" si="52"/>
        <v>0.73619999999999997</v>
      </c>
      <c r="AE500">
        <f t="shared" si="53"/>
        <v>3.7325594435989928E-2</v>
      </c>
      <c r="AG500">
        <v>1</v>
      </c>
      <c r="AH500">
        <f>AVERAGE(G494:P494,G504:P504,G514:P514,G524:P524)</f>
        <v>0.53010000000000013</v>
      </c>
      <c r="AI500">
        <f t="shared" ref="AI500:AI509" si="56">STDEV(G494:P494,G504:P504,G514:P514,G524:P524)</f>
        <v>3.4575669524637156E-2</v>
      </c>
      <c r="AJ500">
        <f t="shared" ref="AJ500:AJ509" si="57">AVERAGE(T494:AC494,T504:AC504,T514:AC514,T524:AC524)</f>
        <v>0.61875000000000024</v>
      </c>
      <c r="AK500">
        <f t="shared" ref="AK500:AK509" si="58">STDEV(T494:AC494,T504:AC504,T514:AC514,T524:AC524)</f>
        <v>5.0409477130946193E-2</v>
      </c>
      <c r="AM500">
        <f>SUM(AH500,AJ500)</f>
        <v>1.1488500000000004</v>
      </c>
      <c r="AO500">
        <f>SUM(AH500,AJ500)/2*SQRT((AI500/AH500)^2+(AK500/AJ500)^2)</f>
        <v>5.9948655549368721E-2</v>
      </c>
      <c r="AP500" s="4">
        <v>0.6253333333333333</v>
      </c>
      <c r="AR500">
        <v>1.6165807537309534E-2</v>
      </c>
      <c r="BI500" s="1">
        <v>2</v>
      </c>
      <c r="BJ500">
        <v>1.1339999999999999</v>
      </c>
      <c r="BK500">
        <v>1.1879999999999999</v>
      </c>
      <c r="BL500">
        <v>1.071</v>
      </c>
      <c r="BM500">
        <v>1.143</v>
      </c>
      <c r="BN500">
        <v>1.143</v>
      </c>
    </row>
    <row r="501" spans="1:66" x14ac:dyDescent="0.25">
      <c r="A501" s="1">
        <v>85</v>
      </c>
      <c r="B501" s="1">
        <v>2.5</v>
      </c>
      <c r="C501" s="1">
        <v>5</v>
      </c>
      <c r="D501" s="1">
        <v>1.2</v>
      </c>
      <c r="E501" s="1">
        <v>1</v>
      </c>
      <c r="F501" s="1">
        <v>8</v>
      </c>
      <c r="G501">
        <v>0.47699999999999998</v>
      </c>
      <c r="H501">
        <v>0.432</v>
      </c>
      <c r="I501">
        <v>0.36899999999999999</v>
      </c>
      <c r="J501">
        <v>0.441</v>
      </c>
      <c r="K501">
        <v>0.42299999999999999</v>
      </c>
      <c r="L501">
        <v>0.52200000000000002</v>
      </c>
      <c r="M501">
        <v>0.40500000000000003</v>
      </c>
      <c r="N501">
        <v>0.41399999999999998</v>
      </c>
      <c r="O501">
        <v>0.46800000000000003</v>
      </c>
      <c r="P501">
        <v>0.39600000000000002</v>
      </c>
      <c r="Q501">
        <f t="shared" si="50"/>
        <v>0.4284</v>
      </c>
      <c r="R501">
        <f t="shared" si="51"/>
        <v>3.9023070099621839E-2</v>
      </c>
      <c r="T501">
        <v>0.75600000000000001</v>
      </c>
      <c r="U501">
        <v>0.81899999999999995</v>
      </c>
      <c r="V501">
        <v>0.69299999999999995</v>
      </c>
      <c r="W501">
        <v>0.621</v>
      </c>
      <c r="X501">
        <v>0.69299999999999995</v>
      </c>
      <c r="Y501">
        <v>0.70199999999999996</v>
      </c>
      <c r="Z501">
        <v>0.69299999999999995</v>
      </c>
      <c r="AA501">
        <v>0.58499999999999996</v>
      </c>
      <c r="AB501">
        <v>0.71099999999999997</v>
      </c>
      <c r="AC501">
        <v>0.72</v>
      </c>
      <c r="AD501">
        <f t="shared" si="52"/>
        <v>0.71639999999999993</v>
      </c>
      <c r="AE501">
        <f t="shared" si="53"/>
        <v>7.4651188871979787E-2</v>
      </c>
      <c r="AG501">
        <v>2</v>
      </c>
      <c r="AH501">
        <f t="shared" ref="AH501:AH509" si="59">AVERAGE(G495:P495,G505:P505,G515:P515,G525:P525)</f>
        <v>0.50354999999999994</v>
      </c>
      <c r="AI501">
        <f t="shared" si="56"/>
        <v>6.6635229767398357E-2</v>
      </c>
      <c r="AJ501">
        <f t="shared" si="57"/>
        <v>0.68062499999999981</v>
      </c>
      <c r="AK501">
        <f t="shared" si="58"/>
        <v>3.8599646271794921E-2</v>
      </c>
      <c r="AM501">
        <f t="shared" ref="AM501:AM510" si="60">SUM(AH501,AJ501)</f>
        <v>1.1841749999999998</v>
      </c>
      <c r="AO501">
        <f t="shared" ref="AO501:AO510" si="61">SUM(AH501,AJ501)/2*SQRT((AI501/AH501)^2+(AK501/AJ501)^2)</f>
        <v>8.5243591376690964E-2</v>
      </c>
      <c r="BI501" s="1">
        <v>2</v>
      </c>
      <c r="BJ501">
        <v>1.1339999999999999</v>
      </c>
      <c r="BK501">
        <v>1.125</v>
      </c>
      <c r="BL501">
        <v>1.179</v>
      </c>
      <c r="BM501">
        <v>1.242</v>
      </c>
      <c r="BN501">
        <v>1.0980000000000001</v>
      </c>
    </row>
    <row r="502" spans="1:66" x14ac:dyDescent="0.25">
      <c r="A502" s="1">
        <v>85</v>
      </c>
      <c r="B502" s="1">
        <v>2.5</v>
      </c>
      <c r="C502" s="1">
        <v>5</v>
      </c>
      <c r="D502" s="1">
        <v>1.2</v>
      </c>
      <c r="E502" s="1">
        <v>1</v>
      </c>
      <c r="F502" s="1">
        <v>9</v>
      </c>
      <c r="G502">
        <v>0.41399999999999998</v>
      </c>
      <c r="H502">
        <v>0.378</v>
      </c>
      <c r="I502">
        <v>0.36</v>
      </c>
      <c r="J502">
        <v>0.378</v>
      </c>
      <c r="K502">
        <v>0.45900000000000002</v>
      </c>
      <c r="L502">
        <v>0.39600000000000002</v>
      </c>
      <c r="M502">
        <v>0.40500000000000003</v>
      </c>
      <c r="N502">
        <v>0.432</v>
      </c>
      <c r="O502">
        <v>0.46800000000000003</v>
      </c>
      <c r="P502">
        <v>0.38700000000000001</v>
      </c>
      <c r="Q502">
        <f t="shared" si="50"/>
        <v>0.39780000000000004</v>
      </c>
      <c r="R502">
        <f t="shared" si="51"/>
        <v>3.9436024140371964E-2</v>
      </c>
      <c r="T502">
        <v>0.68400000000000005</v>
      </c>
      <c r="U502">
        <v>0.77400000000000002</v>
      </c>
      <c r="V502">
        <v>0.77400000000000002</v>
      </c>
      <c r="W502">
        <v>0.64800000000000002</v>
      </c>
      <c r="X502">
        <v>0.72</v>
      </c>
      <c r="Y502">
        <v>0.68400000000000005</v>
      </c>
      <c r="Z502">
        <v>0.65700000000000003</v>
      </c>
      <c r="AA502">
        <v>0.70199999999999996</v>
      </c>
      <c r="AB502">
        <v>0.77400000000000002</v>
      </c>
      <c r="AC502">
        <v>0.72899999999999998</v>
      </c>
      <c r="AD502">
        <f t="shared" si="52"/>
        <v>0.72000000000000008</v>
      </c>
      <c r="AE502">
        <f t="shared" si="53"/>
        <v>5.5479726026720778E-2</v>
      </c>
      <c r="AG502">
        <v>3</v>
      </c>
      <c r="AH502">
        <f t="shared" si="59"/>
        <v>0.49342499999999995</v>
      </c>
      <c r="AI502">
        <f t="shared" si="56"/>
        <v>5.7893752153937578E-2</v>
      </c>
      <c r="AJ502">
        <f t="shared" si="57"/>
        <v>0.6664500000000001</v>
      </c>
      <c r="AK502">
        <f t="shared" si="58"/>
        <v>3.3856370835543582E-2</v>
      </c>
      <c r="AM502">
        <f>SUM(AH502,AJ502)</f>
        <v>1.159875</v>
      </c>
      <c r="AO502">
        <f t="shared" si="61"/>
        <v>7.4148521146131907E-2</v>
      </c>
      <c r="BI502" s="6">
        <v>3</v>
      </c>
      <c r="BJ502">
        <v>0.999</v>
      </c>
      <c r="BK502">
        <v>1.179</v>
      </c>
      <c r="BL502">
        <v>1.2150000000000001</v>
      </c>
      <c r="BM502">
        <v>1.107</v>
      </c>
      <c r="BN502">
        <v>1.224</v>
      </c>
    </row>
    <row r="503" spans="1:66" x14ac:dyDescent="0.25">
      <c r="A503" s="1">
        <v>85</v>
      </c>
      <c r="B503" s="1">
        <v>2.5</v>
      </c>
      <c r="C503" s="1">
        <v>5</v>
      </c>
      <c r="D503" s="1">
        <v>1.2</v>
      </c>
      <c r="E503" s="1">
        <v>1</v>
      </c>
      <c r="F503" s="1">
        <v>10</v>
      </c>
      <c r="G503">
        <v>0.63</v>
      </c>
      <c r="H503">
        <v>0.38700000000000001</v>
      </c>
      <c r="I503">
        <v>0.45</v>
      </c>
      <c r="J503">
        <v>0.441</v>
      </c>
      <c r="K503">
        <v>0.42299999999999999</v>
      </c>
      <c r="L503">
        <v>0.38700000000000001</v>
      </c>
      <c r="M503">
        <v>0.41399999999999998</v>
      </c>
      <c r="N503">
        <v>0.41399999999999998</v>
      </c>
      <c r="O503">
        <v>0.40500000000000003</v>
      </c>
      <c r="P503">
        <v>0.38700000000000001</v>
      </c>
      <c r="Q503">
        <f t="shared" si="50"/>
        <v>0.4662</v>
      </c>
      <c r="R503">
        <f t="shared" si="51"/>
        <v>9.4692660750450949E-2</v>
      </c>
      <c r="T503">
        <v>0.873</v>
      </c>
      <c r="U503">
        <v>0.83699999999999997</v>
      </c>
      <c r="V503">
        <v>0.83699999999999997</v>
      </c>
      <c r="W503">
        <v>0.86399999999999999</v>
      </c>
      <c r="X503">
        <v>0.71099999999999997</v>
      </c>
      <c r="Y503">
        <v>0.54</v>
      </c>
      <c r="Z503">
        <v>0.85499999999999998</v>
      </c>
      <c r="AA503">
        <v>0.79200000000000004</v>
      </c>
      <c r="AB503">
        <v>0.60299999999999998</v>
      </c>
      <c r="AC503">
        <v>0.83699999999999997</v>
      </c>
      <c r="AD503">
        <f t="shared" si="52"/>
        <v>0.82440000000000002</v>
      </c>
      <c r="AE503">
        <f t="shared" si="53"/>
        <v>6.5397247648505838E-2</v>
      </c>
      <c r="AG503">
        <v>4</v>
      </c>
      <c r="AH503">
        <f t="shared" si="59"/>
        <v>0.49207499999999998</v>
      </c>
      <c r="AI503">
        <f t="shared" si="56"/>
        <v>4.457743910234277E-2</v>
      </c>
      <c r="AJ503">
        <f t="shared" si="57"/>
        <v>0.65790000000000004</v>
      </c>
      <c r="AK503">
        <f t="shared" si="58"/>
        <v>4.7658399856930544E-2</v>
      </c>
      <c r="AM503">
        <f t="shared" si="60"/>
        <v>1.149975</v>
      </c>
      <c r="AO503">
        <f t="shared" si="61"/>
        <v>6.6694245665736659E-2</v>
      </c>
      <c r="BI503" s="6">
        <v>3</v>
      </c>
      <c r="BJ503">
        <v>1.143</v>
      </c>
      <c r="BK503">
        <v>1.143</v>
      </c>
      <c r="BL503">
        <v>1.143</v>
      </c>
      <c r="BM503">
        <v>1.143</v>
      </c>
      <c r="BN503">
        <v>1.143</v>
      </c>
    </row>
    <row r="504" spans="1:66" x14ac:dyDescent="0.25">
      <c r="A504">
        <v>85</v>
      </c>
      <c r="B504">
        <v>2.5</v>
      </c>
      <c r="C504">
        <v>5</v>
      </c>
      <c r="D504">
        <v>1.2</v>
      </c>
      <c r="E504">
        <v>2</v>
      </c>
      <c r="F504">
        <v>1</v>
      </c>
      <c r="G504">
        <v>0.495</v>
      </c>
      <c r="H504">
        <v>0.51300000000000001</v>
      </c>
      <c r="I504">
        <v>0.48599999999999999</v>
      </c>
      <c r="J504">
        <v>0.495</v>
      </c>
      <c r="K504">
        <v>0.51300000000000001</v>
      </c>
      <c r="L504">
        <v>0.53100000000000003</v>
      </c>
      <c r="M504">
        <v>0.52200000000000002</v>
      </c>
      <c r="N504">
        <v>0.495</v>
      </c>
      <c r="O504">
        <v>0.51300000000000001</v>
      </c>
      <c r="P504">
        <v>0.47699999999999998</v>
      </c>
      <c r="Q504">
        <f t="shared" si="50"/>
        <v>0.50039999999999996</v>
      </c>
      <c r="R504">
        <f t="shared" si="51"/>
        <v>1.2074767078498876E-2</v>
      </c>
      <c r="T504">
        <v>0.63900000000000001</v>
      </c>
      <c r="U504">
        <v>0.64800000000000002</v>
      </c>
      <c r="V504">
        <v>0.61199999999999999</v>
      </c>
      <c r="W504">
        <v>0.63900000000000001</v>
      </c>
      <c r="X504">
        <v>0.63</v>
      </c>
      <c r="Y504">
        <v>0.64800000000000002</v>
      </c>
      <c r="Z504">
        <v>0.58499999999999996</v>
      </c>
      <c r="AA504">
        <v>0.57599999999999996</v>
      </c>
      <c r="AB504">
        <v>0.66600000000000004</v>
      </c>
      <c r="AC504">
        <v>0.64800000000000002</v>
      </c>
      <c r="AD504">
        <f t="shared" si="52"/>
        <v>0.63360000000000005</v>
      </c>
      <c r="AE504">
        <f t="shared" si="53"/>
        <v>1.3649175799292803E-2</v>
      </c>
      <c r="AG504">
        <v>5</v>
      </c>
      <c r="AH504">
        <f t="shared" si="59"/>
        <v>0.43987499999999996</v>
      </c>
      <c r="AI504">
        <f t="shared" si="56"/>
        <v>3.9634993280025822E-2</v>
      </c>
      <c r="AJ504">
        <f t="shared" si="57"/>
        <v>0.68962500000000004</v>
      </c>
      <c r="AK504">
        <f t="shared" si="58"/>
        <v>3.5750336200678412E-2</v>
      </c>
      <c r="AM504">
        <f t="shared" si="60"/>
        <v>1.1294999999999999</v>
      </c>
      <c r="AO504">
        <f t="shared" si="61"/>
        <v>5.8707782753955412E-2</v>
      </c>
      <c r="BI504" s="6">
        <v>3</v>
      </c>
      <c r="BJ504">
        <v>1.17</v>
      </c>
      <c r="BK504">
        <v>1.143</v>
      </c>
      <c r="BL504">
        <v>1.143</v>
      </c>
      <c r="BM504">
        <v>1.1339999999999999</v>
      </c>
      <c r="BN504">
        <v>1.125</v>
      </c>
    </row>
    <row r="505" spans="1:66" x14ac:dyDescent="0.25">
      <c r="A505">
        <v>85</v>
      </c>
      <c r="B505">
        <v>2.5</v>
      </c>
      <c r="C505">
        <v>5</v>
      </c>
      <c r="D505">
        <v>1.2</v>
      </c>
      <c r="E505">
        <v>2</v>
      </c>
      <c r="F505">
        <v>2</v>
      </c>
      <c r="G505">
        <v>0.39600000000000002</v>
      </c>
      <c r="H505">
        <v>0.432</v>
      </c>
      <c r="I505">
        <v>0.45900000000000002</v>
      </c>
      <c r="J505">
        <v>0.504</v>
      </c>
      <c r="K505">
        <v>0.45900000000000002</v>
      </c>
      <c r="L505">
        <v>0.54</v>
      </c>
      <c r="M505">
        <v>0.59399999999999997</v>
      </c>
      <c r="N505">
        <v>0.47699999999999998</v>
      </c>
      <c r="O505">
        <v>0.495</v>
      </c>
      <c r="P505">
        <v>0.65700000000000003</v>
      </c>
      <c r="Q505">
        <f t="shared" si="50"/>
        <v>0.45</v>
      </c>
      <c r="R505">
        <f t="shared" si="51"/>
        <v>3.9742923898475307E-2</v>
      </c>
      <c r="T505">
        <v>0.65700000000000003</v>
      </c>
      <c r="U505">
        <v>0.71099999999999997</v>
      </c>
      <c r="V505">
        <v>0.64800000000000002</v>
      </c>
      <c r="W505">
        <v>0.68400000000000005</v>
      </c>
      <c r="X505">
        <v>0.65700000000000003</v>
      </c>
      <c r="Y505">
        <v>0.71099999999999997</v>
      </c>
      <c r="Z505">
        <v>0.67500000000000004</v>
      </c>
      <c r="AA505">
        <v>0.63900000000000001</v>
      </c>
      <c r="AB505">
        <v>0.64800000000000002</v>
      </c>
      <c r="AC505">
        <v>0.72899999999999998</v>
      </c>
      <c r="AD505">
        <f t="shared" si="52"/>
        <v>0.6714</v>
      </c>
      <c r="AE505">
        <f t="shared" si="53"/>
        <v>2.592874852359826E-2</v>
      </c>
      <c r="AG505">
        <v>6</v>
      </c>
      <c r="AH505">
        <f t="shared" si="59"/>
        <v>0.44572500000000004</v>
      </c>
      <c r="AI505">
        <f t="shared" si="56"/>
        <v>5.1114746479780704E-2</v>
      </c>
      <c r="AJ505">
        <f t="shared" si="57"/>
        <v>0.71189999999999998</v>
      </c>
      <c r="AK505">
        <f t="shared" si="58"/>
        <v>5.2470651137271312E-2</v>
      </c>
      <c r="AM505">
        <f t="shared" si="60"/>
        <v>1.1576249999999999</v>
      </c>
      <c r="AO505">
        <f t="shared" si="61"/>
        <v>7.8904329309487792E-2</v>
      </c>
      <c r="BI505" s="6">
        <v>3</v>
      </c>
      <c r="BJ505">
        <v>1.278</v>
      </c>
      <c r="BK505">
        <v>1.1339999999999999</v>
      </c>
      <c r="BL505">
        <v>1.2150000000000001</v>
      </c>
      <c r="BM505">
        <v>1.161</v>
      </c>
      <c r="BN505">
        <v>1.1519999999999999</v>
      </c>
    </row>
    <row r="506" spans="1:66" x14ac:dyDescent="0.25">
      <c r="A506">
        <v>85</v>
      </c>
      <c r="B506">
        <v>2.5</v>
      </c>
      <c r="C506">
        <v>5</v>
      </c>
      <c r="D506">
        <v>1.2</v>
      </c>
      <c r="E506">
        <v>2</v>
      </c>
      <c r="F506">
        <v>3</v>
      </c>
      <c r="G506">
        <v>0.441</v>
      </c>
      <c r="H506">
        <v>0.45900000000000002</v>
      </c>
      <c r="I506">
        <v>0.46800000000000003</v>
      </c>
      <c r="J506">
        <v>0.495</v>
      </c>
      <c r="K506">
        <v>0.48599999999999999</v>
      </c>
      <c r="L506">
        <v>0.47699999999999998</v>
      </c>
      <c r="M506">
        <v>0.45</v>
      </c>
      <c r="N506">
        <v>0.47699999999999998</v>
      </c>
      <c r="O506">
        <v>0.48599999999999999</v>
      </c>
      <c r="P506">
        <v>0.495</v>
      </c>
      <c r="Q506">
        <f t="shared" si="50"/>
        <v>0.46980000000000005</v>
      </c>
      <c r="R506">
        <f t="shared" si="51"/>
        <v>2.1487205495363971E-2</v>
      </c>
      <c r="T506">
        <v>0.70199999999999996</v>
      </c>
      <c r="U506">
        <v>0.68400000000000005</v>
      </c>
      <c r="V506">
        <v>0.67500000000000004</v>
      </c>
      <c r="W506">
        <v>0.64800000000000002</v>
      </c>
      <c r="X506">
        <v>0.65700000000000003</v>
      </c>
      <c r="Y506">
        <v>0.68400000000000005</v>
      </c>
      <c r="Z506">
        <v>0.69299999999999995</v>
      </c>
      <c r="AA506">
        <v>0.65700000000000003</v>
      </c>
      <c r="AB506">
        <v>0.67500000000000004</v>
      </c>
      <c r="AC506">
        <v>0.66600000000000004</v>
      </c>
      <c r="AD506">
        <f t="shared" si="52"/>
        <v>0.67320000000000002</v>
      </c>
      <c r="AE506">
        <f t="shared" si="53"/>
        <v>2.148720549536396E-2</v>
      </c>
      <c r="AG506">
        <v>7</v>
      </c>
      <c r="AH506">
        <f t="shared" si="59"/>
        <v>0.42930000000000001</v>
      </c>
      <c r="AI506">
        <f t="shared" si="56"/>
        <v>5.9845184884384214E-2</v>
      </c>
      <c r="AJ506">
        <f t="shared" si="57"/>
        <v>0.69412499999999988</v>
      </c>
      <c r="AK506">
        <f t="shared" si="58"/>
        <v>5.4007211056986137E-2</v>
      </c>
      <c r="AM506">
        <f t="shared" si="60"/>
        <v>1.1234249999999999</v>
      </c>
      <c r="AO506">
        <f t="shared" si="61"/>
        <v>8.9674823488089847E-2</v>
      </c>
      <c r="BI506" s="1">
        <v>4</v>
      </c>
      <c r="BJ506">
        <v>1.107</v>
      </c>
      <c r="BK506">
        <v>1.1879999999999999</v>
      </c>
      <c r="BL506">
        <v>1.1519999999999999</v>
      </c>
      <c r="BM506">
        <v>1.359</v>
      </c>
      <c r="BN506">
        <v>1.179</v>
      </c>
    </row>
    <row r="507" spans="1:66" x14ac:dyDescent="0.25">
      <c r="A507">
        <v>85</v>
      </c>
      <c r="B507">
        <v>2.5</v>
      </c>
      <c r="C507">
        <v>5</v>
      </c>
      <c r="D507">
        <v>1.2</v>
      </c>
      <c r="E507">
        <v>2</v>
      </c>
      <c r="F507">
        <v>4</v>
      </c>
      <c r="G507">
        <v>0.41399999999999998</v>
      </c>
      <c r="H507">
        <v>0.45900000000000002</v>
      </c>
      <c r="I507">
        <v>0.504</v>
      </c>
      <c r="J507">
        <v>0.48599999999999999</v>
      </c>
      <c r="K507">
        <v>0.495</v>
      </c>
      <c r="L507">
        <v>0.48599999999999999</v>
      </c>
      <c r="M507">
        <v>0.46800000000000003</v>
      </c>
      <c r="N507">
        <v>0.495</v>
      </c>
      <c r="O507">
        <v>0.51300000000000001</v>
      </c>
      <c r="P507">
        <v>0.504</v>
      </c>
      <c r="Q507">
        <f t="shared" si="50"/>
        <v>0.47160000000000002</v>
      </c>
      <c r="R507">
        <f t="shared" si="51"/>
        <v>3.633593262873544E-2</v>
      </c>
      <c r="T507">
        <v>0.68400000000000005</v>
      </c>
      <c r="U507">
        <v>0.69299999999999995</v>
      </c>
      <c r="V507">
        <v>0.63900000000000001</v>
      </c>
      <c r="W507">
        <v>0.64800000000000002</v>
      </c>
      <c r="X507">
        <v>0.67500000000000004</v>
      </c>
      <c r="Y507">
        <v>0.66600000000000004</v>
      </c>
      <c r="Z507">
        <v>0.63</v>
      </c>
      <c r="AA507">
        <v>0.61199999999999999</v>
      </c>
      <c r="AB507">
        <v>0.72</v>
      </c>
      <c r="AC507">
        <v>0.66600000000000004</v>
      </c>
      <c r="AD507">
        <f t="shared" si="52"/>
        <v>0.66780000000000006</v>
      </c>
      <c r="AE507">
        <f t="shared" si="53"/>
        <v>2.32959223899806E-2</v>
      </c>
      <c r="AG507">
        <v>8</v>
      </c>
      <c r="AH507">
        <f t="shared" si="59"/>
        <v>0.44032500000000008</v>
      </c>
      <c r="AI507">
        <f t="shared" si="56"/>
        <v>5.2848786464488748E-2</v>
      </c>
      <c r="AJ507">
        <f t="shared" si="57"/>
        <v>0.70762499999999995</v>
      </c>
      <c r="AK507">
        <f t="shared" si="58"/>
        <v>6.0277004800274432E-2</v>
      </c>
      <c r="AM507">
        <f t="shared" si="60"/>
        <v>1.14795</v>
      </c>
      <c r="AO507">
        <f t="shared" si="61"/>
        <v>8.4476426694979526E-2</v>
      </c>
      <c r="BI507" s="1">
        <v>4</v>
      </c>
      <c r="BJ507">
        <v>1.0980000000000001</v>
      </c>
      <c r="BK507">
        <v>1.1519999999999999</v>
      </c>
      <c r="BL507">
        <v>1.143</v>
      </c>
      <c r="BM507">
        <v>1.1339999999999999</v>
      </c>
      <c r="BN507">
        <v>1.17</v>
      </c>
    </row>
    <row r="508" spans="1:66" x14ac:dyDescent="0.25">
      <c r="A508">
        <v>85</v>
      </c>
      <c r="B508">
        <v>2.5</v>
      </c>
      <c r="C508">
        <v>5</v>
      </c>
      <c r="D508">
        <v>1.2</v>
      </c>
      <c r="E508">
        <v>2</v>
      </c>
      <c r="F508">
        <v>5</v>
      </c>
      <c r="G508">
        <v>0.432</v>
      </c>
      <c r="H508">
        <v>0.48599999999999999</v>
      </c>
      <c r="I508">
        <v>0.40500000000000003</v>
      </c>
      <c r="J508">
        <v>0.47699999999999998</v>
      </c>
      <c r="K508">
        <v>0.45</v>
      </c>
      <c r="L508">
        <v>0.47699999999999998</v>
      </c>
      <c r="M508">
        <v>0.45</v>
      </c>
      <c r="N508">
        <v>0.45</v>
      </c>
      <c r="O508">
        <v>0.46800000000000003</v>
      </c>
      <c r="P508">
        <v>0.47699999999999998</v>
      </c>
      <c r="Q508">
        <f t="shared" si="50"/>
        <v>0.45</v>
      </c>
      <c r="R508">
        <f t="shared" si="51"/>
        <v>3.3068111527572892E-2</v>
      </c>
      <c r="T508">
        <v>0.72</v>
      </c>
      <c r="U508">
        <v>0.72</v>
      </c>
      <c r="V508">
        <v>0.65700000000000003</v>
      </c>
      <c r="W508">
        <v>0.64800000000000002</v>
      </c>
      <c r="X508">
        <v>0.69299999999999995</v>
      </c>
      <c r="Y508">
        <v>0.68400000000000005</v>
      </c>
      <c r="Z508">
        <v>0.72899999999999998</v>
      </c>
      <c r="AA508">
        <v>0.66600000000000004</v>
      </c>
      <c r="AB508">
        <v>0.65700000000000003</v>
      </c>
      <c r="AC508">
        <v>0.69299999999999995</v>
      </c>
      <c r="AD508">
        <f t="shared" si="52"/>
        <v>0.68759999999999999</v>
      </c>
      <c r="AE508">
        <f t="shared" si="53"/>
        <v>3.4033806722140243E-2</v>
      </c>
      <c r="AG508">
        <v>9</v>
      </c>
      <c r="AH508">
        <f t="shared" si="59"/>
        <v>0.41782499999999995</v>
      </c>
      <c r="AI508">
        <f t="shared" si="56"/>
        <v>3.8340503788672771E-2</v>
      </c>
      <c r="AJ508">
        <f t="shared" si="57"/>
        <v>0.70605000000000007</v>
      </c>
      <c r="AK508">
        <f t="shared" si="58"/>
        <v>5.3145156809512692E-2</v>
      </c>
      <c r="AM508">
        <f t="shared" si="60"/>
        <v>1.123875</v>
      </c>
      <c r="AO508">
        <f t="shared" si="61"/>
        <v>6.669329998557183E-2</v>
      </c>
      <c r="BI508" s="1">
        <v>4</v>
      </c>
      <c r="BJ508">
        <v>1.179</v>
      </c>
      <c r="BK508">
        <v>1.1339999999999999</v>
      </c>
      <c r="BL508">
        <v>1.089</v>
      </c>
      <c r="BM508">
        <v>1.071</v>
      </c>
      <c r="BN508">
        <v>1.1160000000000001</v>
      </c>
    </row>
    <row r="509" spans="1:66" x14ac:dyDescent="0.25">
      <c r="A509">
        <v>85</v>
      </c>
      <c r="B509">
        <v>2.5</v>
      </c>
      <c r="C509">
        <v>5</v>
      </c>
      <c r="D509">
        <v>1.2</v>
      </c>
      <c r="E509">
        <v>2</v>
      </c>
      <c r="F509">
        <v>6</v>
      </c>
      <c r="G509">
        <v>0.55800000000000005</v>
      </c>
      <c r="H509">
        <v>0.48599999999999999</v>
      </c>
      <c r="I509">
        <v>0.39600000000000002</v>
      </c>
      <c r="J509">
        <v>0.378</v>
      </c>
      <c r="K509">
        <v>0.36</v>
      </c>
      <c r="L509">
        <v>0.378</v>
      </c>
      <c r="M509">
        <v>0.45</v>
      </c>
      <c r="N509">
        <v>0.432</v>
      </c>
      <c r="O509">
        <v>0.48599999999999999</v>
      </c>
      <c r="P509">
        <v>0.504</v>
      </c>
      <c r="Q509">
        <f t="shared" si="50"/>
        <v>0.43559999999999999</v>
      </c>
      <c r="R509">
        <f t="shared" si="51"/>
        <v>8.384986583173526E-2</v>
      </c>
      <c r="T509">
        <v>0.67500000000000004</v>
      </c>
      <c r="U509">
        <v>0.72</v>
      </c>
      <c r="V509">
        <v>0.72</v>
      </c>
      <c r="W509">
        <v>0.69299999999999995</v>
      </c>
      <c r="X509">
        <v>0.76500000000000001</v>
      </c>
      <c r="Y509">
        <v>0.77400000000000002</v>
      </c>
      <c r="Z509">
        <v>0.72899999999999998</v>
      </c>
      <c r="AA509">
        <v>0.77400000000000002</v>
      </c>
      <c r="AB509">
        <v>0.73799999999999999</v>
      </c>
      <c r="AC509">
        <v>0.72899999999999998</v>
      </c>
      <c r="AD509">
        <f t="shared" si="52"/>
        <v>0.71460000000000012</v>
      </c>
      <c r="AE509">
        <f t="shared" si="53"/>
        <v>3.4033806722140264E-2</v>
      </c>
      <c r="AG509">
        <v>10</v>
      </c>
      <c r="AH509">
        <f t="shared" si="59"/>
        <v>0.41557500000000003</v>
      </c>
      <c r="AI509">
        <f t="shared" si="56"/>
        <v>5.290770265282671E-2</v>
      </c>
      <c r="AJ509">
        <f t="shared" si="57"/>
        <v>0.7438499999999999</v>
      </c>
      <c r="AK509">
        <f t="shared" si="58"/>
        <v>7.9526338162514656E-2</v>
      </c>
      <c r="AM509">
        <f t="shared" si="60"/>
        <v>1.1594249999999999</v>
      </c>
      <c r="AO509">
        <f t="shared" si="61"/>
        <v>9.6376201969546299E-2</v>
      </c>
      <c r="BI509" s="1">
        <v>4</v>
      </c>
      <c r="BJ509">
        <v>1.0980000000000001</v>
      </c>
      <c r="BK509">
        <v>1.1339999999999999</v>
      </c>
      <c r="BL509">
        <v>1.1879999999999999</v>
      </c>
      <c r="BM509">
        <v>1.359</v>
      </c>
      <c r="BN509">
        <v>1.143</v>
      </c>
    </row>
    <row r="510" spans="1:66" x14ac:dyDescent="0.25">
      <c r="A510">
        <v>85</v>
      </c>
      <c r="B510">
        <v>2.5</v>
      </c>
      <c r="C510">
        <v>5</v>
      </c>
      <c r="D510">
        <v>1.2</v>
      </c>
      <c r="E510">
        <v>2</v>
      </c>
      <c r="F510">
        <v>7</v>
      </c>
      <c r="G510">
        <v>0.35099999999999998</v>
      </c>
      <c r="H510">
        <v>0.45</v>
      </c>
      <c r="I510">
        <v>0.45</v>
      </c>
      <c r="J510">
        <v>0.39600000000000002</v>
      </c>
      <c r="K510">
        <v>0.48599999999999999</v>
      </c>
      <c r="L510">
        <v>0.52200000000000002</v>
      </c>
      <c r="M510">
        <v>0.45</v>
      </c>
      <c r="N510">
        <v>0.46800000000000003</v>
      </c>
      <c r="O510">
        <v>0.51300000000000001</v>
      </c>
      <c r="P510">
        <v>0.51300000000000001</v>
      </c>
      <c r="Q510">
        <f t="shared" si="50"/>
        <v>0.42659999999999998</v>
      </c>
      <c r="R510">
        <f t="shared" si="51"/>
        <v>5.3092372333509288E-2</v>
      </c>
      <c r="T510">
        <v>0.66600000000000004</v>
      </c>
      <c r="U510">
        <v>0.67500000000000004</v>
      </c>
      <c r="V510">
        <v>0.70199999999999996</v>
      </c>
      <c r="W510">
        <v>0.64800000000000002</v>
      </c>
      <c r="X510">
        <v>0.64800000000000002</v>
      </c>
      <c r="Y510">
        <v>0.68400000000000005</v>
      </c>
      <c r="Z510">
        <v>0.71099999999999997</v>
      </c>
      <c r="AA510">
        <v>0.68400000000000005</v>
      </c>
      <c r="AB510">
        <v>0.621</v>
      </c>
      <c r="AC510">
        <v>0.71099999999999997</v>
      </c>
      <c r="AD510">
        <f t="shared" si="52"/>
        <v>0.66780000000000006</v>
      </c>
      <c r="AE510">
        <f t="shared" si="53"/>
        <v>2.2409819276379694E-2</v>
      </c>
      <c r="AG510" t="s">
        <v>22</v>
      </c>
      <c r="AH510">
        <f>AVERAGE(G494:P533)</f>
        <v>0.46077749999999962</v>
      </c>
      <c r="AI510">
        <f>STDEV(G494:P533)</f>
        <v>6.3164764405532994E-2</v>
      </c>
      <c r="AJ510">
        <f>AVERAGE(T494:AC533)</f>
        <v>0.68769000000000124</v>
      </c>
      <c r="AK510">
        <f>STDEV(T494:AC533)</f>
        <v>6.1035581881711327E-2</v>
      </c>
      <c r="AM510">
        <f t="shared" si="60"/>
        <v>1.1484675000000009</v>
      </c>
      <c r="AO510">
        <f t="shared" si="61"/>
        <v>9.3776277197139005E-2</v>
      </c>
      <c r="BI510" s="6">
        <v>5</v>
      </c>
      <c r="BJ510">
        <v>1.1879999999999999</v>
      </c>
      <c r="BK510">
        <v>1.1160000000000001</v>
      </c>
      <c r="BL510">
        <v>1.143</v>
      </c>
      <c r="BM510">
        <v>1.1970000000000001</v>
      </c>
      <c r="BN510">
        <v>1.1879999999999999</v>
      </c>
    </row>
    <row r="511" spans="1:66" x14ac:dyDescent="0.25">
      <c r="A511">
        <v>85</v>
      </c>
      <c r="B511">
        <v>2.5</v>
      </c>
      <c r="C511">
        <v>5</v>
      </c>
      <c r="D511">
        <v>1.2</v>
      </c>
      <c r="E511">
        <v>2</v>
      </c>
      <c r="F511">
        <v>8</v>
      </c>
      <c r="G511">
        <v>0.38700000000000001</v>
      </c>
      <c r="H511">
        <v>0.36</v>
      </c>
      <c r="I511">
        <v>0.495</v>
      </c>
      <c r="J511">
        <v>0.432</v>
      </c>
      <c r="K511">
        <v>0.45</v>
      </c>
      <c r="L511">
        <v>0.41399999999999998</v>
      </c>
      <c r="M511">
        <v>0.39600000000000002</v>
      </c>
      <c r="N511">
        <v>0.378</v>
      </c>
      <c r="O511">
        <v>0.40500000000000003</v>
      </c>
      <c r="P511">
        <v>0.38700000000000001</v>
      </c>
      <c r="Q511">
        <f t="shared" si="50"/>
        <v>0.42480000000000001</v>
      </c>
      <c r="R511">
        <f t="shared" si="51"/>
        <v>5.3016035310083302E-2</v>
      </c>
      <c r="T511">
        <v>0.67500000000000004</v>
      </c>
      <c r="U511">
        <v>0.747</v>
      </c>
      <c r="V511">
        <v>0.66600000000000004</v>
      </c>
      <c r="W511">
        <v>0.70199999999999996</v>
      </c>
      <c r="X511">
        <v>0.73799999999999999</v>
      </c>
      <c r="Y511">
        <v>0.71099999999999997</v>
      </c>
      <c r="Z511">
        <v>0.71099999999999997</v>
      </c>
      <c r="AA511">
        <v>0.69299999999999995</v>
      </c>
      <c r="AB511">
        <v>0.71099999999999997</v>
      </c>
      <c r="AC511">
        <v>0.67500000000000004</v>
      </c>
      <c r="AD511">
        <f t="shared" si="52"/>
        <v>0.7056</v>
      </c>
      <c r="AE511">
        <f t="shared" si="53"/>
        <v>3.6335932628735405E-2</v>
      </c>
      <c r="BI511" s="6">
        <v>5</v>
      </c>
      <c r="BJ511">
        <v>1.1519999999999999</v>
      </c>
      <c r="BK511">
        <v>1.206</v>
      </c>
      <c r="BL511">
        <v>1.0620000000000001</v>
      </c>
      <c r="BM511">
        <v>1.125</v>
      </c>
      <c r="BN511">
        <v>1.143</v>
      </c>
    </row>
    <row r="512" spans="1:66" x14ac:dyDescent="0.25">
      <c r="A512">
        <v>85</v>
      </c>
      <c r="B512">
        <v>2.5</v>
      </c>
      <c r="C512">
        <v>5</v>
      </c>
      <c r="D512">
        <v>1.2</v>
      </c>
      <c r="E512">
        <v>2</v>
      </c>
      <c r="F512">
        <v>9</v>
      </c>
      <c r="G512">
        <v>0.38700000000000001</v>
      </c>
      <c r="H512">
        <v>0.42299999999999999</v>
      </c>
      <c r="I512">
        <v>0.41399999999999998</v>
      </c>
      <c r="J512">
        <v>0.47699999999999998</v>
      </c>
      <c r="K512">
        <v>0.39600000000000002</v>
      </c>
      <c r="L512">
        <v>0.41399999999999998</v>
      </c>
      <c r="M512">
        <v>0.38700000000000001</v>
      </c>
      <c r="N512">
        <v>0.36899999999999999</v>
      </c>
      <c r="O512">
        <v>0.41399999999999998</v>
      </c>
      <c r="P512">
        <v>0.41399999999999998</v>
      </c>
      <c r="Q512">
        <f t="shared" si="50"/>
        <v>0.4194</v>
      </c>
      <c r="R512">
        <f t="shared" si="51"/>
        <v>3.5203692988094289E-2</v>
      </c>
      <c r="T512">
        <v>0.72</v>
      </c>
      <c r="U512">
        <v>0.73799999999999999</v>
      </c>
      <c r="V512">
        <v>0.66600000000000004</v>
      </c>
      <c r="W512">
        <v>0.64800000000000002</v>
      </c>
      <c r="X512">
        <v>0.71099999999999997</v>
      </c>
      <c r="Y512">
        <v>0.65700000000000003</v>
      </c>
      <c r="Z512">
        <v>0.72899999999999998</v>
      </c>
      <c r="AA512">
        <v>0.72</v>
      </c>
      <c r="AB512">
        <v>0.60299999999999998</v>
      </c>
      <c r="AC512">
        <v>0.69299999999999995</v>
      </c>
      <c r="AD512">
        <f t="shared" si="52"/>
        <v>0.6966</v>
      </c>
      <c r="AE512">
        <f t="shared" si="53"/>
        <v>3.7971041597512148E-2</v>
      </c>
      <c r="BI512" s="6">
        <v>5</v>
      </c>
      <c r="BJ512">
        <v>1.1160000000000001</v>
      </c>
      <c r="BK512">
        <v>1.107</v>
      </c>
      <c r="BL512">
        <v>1.1160000000000001</v>
      </c>
      <c r="BM512">
        <v>1.161</v>
      </c>
      <c r="BN512">
        <v>1.1339999999999999</v>
      </c>
    </row>
    <row r="513" spans="1:66" x14ac:dyDescent="0.25">
      <c r="A513">
        <v>85</v>
      </c>
      <c r="B513">
        <v>2.5</v>
      </c>
      <c r="C513">
        <v>5</v>
      </c>
      <c r="D513">
        <v>1.2</v>
      </c>
      <c r="E513">
        <v>2</v>
      </c>
      <c r="F513">
        <v>10</v>
      </c>
      <c r="G513">
        <v>0.34200000000000003</v>
      </c>
      <c r="H513">
        <v>0.32400000000000001</v>
      </c>
      <c r="I513">
        <v>0.42299999999999999</v>
      </c>
      <c r="J513">
        <v>0.45900000000000002</v>
      </c>
      <c r="K513">
        <v>0.39600000000000002</v>
      </c>
      <c r="L513">
        <v>0.378</v>
      </c>
      <c r="M513">
        <v>0.432</v>
      </c>
      <c r="N513">
        <v>0.38700000000000001</v>
      </c>
      <c r="O513">
        <v>0.36</v>
      </c>
      <c r="P513">
        <v>0.42299999999999999</v>
      </c>
      <c r="Q513">
        <f t="shared" si="50"/>
        <v>0.38879999999999998</v>
      </c>
      <c r="R513">
        <f t="shared" si="51"/>
        <v>5.5988391653985253E-2</v>
      </c>
      <c r="T513">
        <v>0.72899999999999998</v>
      </c>
      <c r="U513">
        <v>0.78300000000000003</v>
      </c>
      <c r="V513">
        <v>0.71099999999999997</v>
      </c>
      <c r="W513">
        <v>0.67500000000000004</v>
      </c>
      <c r="X513">
        <v>0.72</v>
      </c>
      <c r="Y513">
        <v>0.67500000000000004</v>
      </c>
      <c r="Z513">
        <v>0.73799999999999999</v>
      </c>
      <c r="AA513">
        <v>0.747</v>
      </c>
      <c r="AB513">
        <v>0.80100000000000005</v>
      </c>
      <c r="AC513">
        <v>0.72</v>
      </c>
      <c r="AD513">
        <f t="shared" si="52"/>
        <v>0.72359999999999991</v>
      </c>
      <c r="AE513">
        <f t="shared" si="53"/>
        <v>3.9023070099621839E-2</v>
      </c>
      <c r="BI513" s="6">
        <v>5</v>
      </c>
      <c r="BJ513">
        <v>1.143</v>
      </c>
      <c r="BK513">
        <v>1.1160000000000001</v>
      </c>
      <c r="BL513">
        <v>1.161</v>
      </c>
      <c r="BM513">
        <v>1.026</v>
      </c>
      <c r="BN513">
        <v>1.2150000000000001</v>
      </c>
    </row>
    <row r="514" spans="1:66" x14ac:dyDescent="0.25">
      <c r="A514" s="1">
        <v>85</v>
      </c>
      <c r="B514" s="1">
        <v>2.5</v>
      </c>
      <c r="C514" s="1">
        <v>5</v>
      </c>
      <c r="D514" s="1">
        <v>1.2</v>
      </c>
      <c r="E514" s="1">
        <v>3</v>
      </c>
      <c r="F514" s="1">
        <v>1</v>
      </c>
      <c r="G514">
        <v>0.56699999999999995</v>
      </c>
      <c r="H514">
        <v>0.52200000000000002</v>
      </c>
      <c r="I514">
        <v>0.51300000000000001</v>
      </c>
      <c r="J514">
        <v>0.52200000000000002</v>
      </c>
      <c r="K514">
        <v>0.52200000000000002</v>
      </c>
      <c r="L514">
        <v>0.56699999999999995</v>
      </c>
      <c r="M514">
        <v>0.54</v>
      </c>
      <c r="N514">
        <v>0.52200000000000002</v>
      </c>
      <c r="O514">
        <v>0.51300000000000001</v>
      </c>
      <c r="P514">
        <v>0.52200000000000002</v>
      </c>
      <c r="Q514">
        <f t="shared" si="50"/>
        <v>0.5292</v>
      </c>
      <c r="R514">
        <f t="shared" si="51"/>
        <v>2.148720549536395E-2</v>
      </c>
      <c r="T514">
        <v>0.57599999999999996</v>
      </c>
      <c r="U514">
        <v>0.56699999999999995</v>
      </c>
      <c r="V514">
        <v>0.61199999999999999</v>
      </c>
      <c r="W514">
        <v>0.61199999999999999</v>
      </c>
      <c r="X514">
        <v>0.621</v>
      </c>
      <c r="Y514">
        <v>0.61199999999999999</v>
      </c>
      <c r="Z514">
        <v>0.57599999999999996</v>
      </c>
      <c r="AA514">
        <v>0.63</v>
      </c>
      <c r="AB514">
        <v>0.60299999999999998</v>
      </c>
      <c r="AC514">
        <v>0.621</v>
      </c>
      <c r="AD514">
        <f t="shared" si="52"/>
        <v>0.59760000000000002</v>
      </c>
      <c r="AE514">
        <f t="shared" si="53"/>
        <v>2.4316660954991354E-2</v>
      </c>
      <c r="BD514" s="42" t="s">
        <v>19</v>
      </c>
      <c r="BE514" s="42" t="s">
        <v>24</v>
      </c>
      <c r="BF514" s="42" t="s">
        <v>21</v>
      </c>
      <c r="BI514" s="1">
        <v>6</v>
      </c>
      <c r="BJ514">
        <v>1.1879999999999999</v>
      </c>
      <c r="BK514">
        <v>1.0980000000000001</v>
      </c>
      <c r="BL514">
        <v>1.125</v>
      </c>
      <c r="BM514">
        <v>1.1970000000000001</v>
      </c>
      <c r="BN514">
        <v>1.1879999999999999</v>
      </c>
    </row>
    <row r="515" spans="1:66" x14ac:dyDescent="0.25">
      <c r="A515" s="1">
        <v>85</v>
      </c>
      <c r="B515" s="1">
        <v>2.5</v>
      </c>
      <c r="C515" s="1">
        <v>5</v>
      </c>
      <c r="D515" s="1">
        <v>1.2</v>
      </c>
      <c r="E515" s="1">
        <v>3</v>
      </c>
      <c r="F515" s="1">
        <v>2</v>
      </c>
      <c r="G515">
        <v>0.40500000000000003</v>
      </c>
      <c r="H515">
        <v>0.46800000000000003</v>
      </c>
      <c r="I515">
        <v>0.46800000000000003</v>
      </c>
      <c r="J515">
        <v>0.46800000000000003</v>
      </c>
      <c r="K515">
        <v>0.495</v>
      </c>
      <c r="L515">
        <v>0.70199999999999996</v>
      </c>
      <c r="M515">
        <v>0.48599999999999999</v>
      </c>
      <c r="N515">
        <v>0.504</v>
      </c>
      <c r="O515">
        <v>0.495</v>
      </c>
      <c r="P515">
        <v>0.45900000000000002</v>
      </c>
      <c r="Q515">
        <f t="shared" ref="Q515:Q578" si="62">AVERAGE(G515:K515)</f>
        <v>0.46079999999999999</v>
      </c>
      <c r="R515">
        <f t="shared" ref="R515:R578" si="63">STDEV(G515:K515)</f>
        <v>3.3312159941979134E-2</v>
      </c>
      <c r="T515">
        <v>0.72899999999999998</v>
      </c>
      <c r="U515">
        <v>0.72</v>
      </c>
      <c r="V515">
        <v>0.60299999999999998</v>
      </c>
      <c r="W515">
        <v>0.67500000000000004</v>
      </c>
      <c r="X515">
        <v>0.64800000000000002</v>
      </c>
      <c r="Y515">
        <v>0.66600000000000004</v>
      </c>
      <c r="Z515">
        <v>0.63</v>
      </c>
      <c r="AA515">
        <v>0.72</v>
      </c>
      <c r="AB515">
        <v>0.63900000000000001</v>
      </c>
      <c r="AC515">
        <v>0.66600000000000004</v>
      </c>
      <c r="AD515">
        <f t="shared" ref="AD515:AD578" si="64">AVERAGE(T515:X515)</f>
        <v>0.67499999999999993</v>
      </c>
      <c r="AE515">
        <f t="shared" ref="AE515:AE578" si="65">STDEV(T515:X515)</f>
        <v>5.2091266062556006E-2</v>
      </c>
      <c r="AH515" s="5" t="s">
        <v>20</v>
      </c>
      <c r="AI515" s="5" t="s">
        <v>21</v>
      </c>
      <c r="AJ515" s="5" t="s">
        <v>23</v>
      </c>
      <c r="AK515" s="5" t="s">
        <v>21</v>
      </c>
      <c r="AL515" s="5"/>
      <c r="AM515" s="5" t="s">
        <v>27</v>
      </c>
      <c r="AN515" s="5"/>
      <c r="AO515" s="5" t="s">
        <v>28</v>
      </c>
      <c r="AP515" s="5"/>
      <c r="BD515" s="42">
        <v>1</v>
      </c>
      <c r="BE515" s="42">
        <f>AVERAGE(BJ494:BN497)</f>
        <v>1.1466000000000001</v>
      </c>
      <c r="BF515" s="42">
        <f>STDEV(BJ494:BN497)</f>
        <v>3.7325594435989901E-2</v>
      </c>
      <c r="BI515" s="1">
        <v>6</v>
      </c>
      <c r="BJ515">
        <v>1.2330000000000001</v>
      </c>
      <c r="BK515">
        <v>1.206</v>
      </c>
      <c r="BL515">
        <v>1.1160000000000001</v>
      </c>
      <c r="BM515">
        <v>1.071</v>
      </c>
      <c r="BN515">
        <v>1.125</v>
      </c>
    </row>
    <row r="516" spans="1:66" x14ac:dyDescent="0.25">
      <c r="A516" s="1">
        <v>85</v>
      </c>
      <c r="B516" s="1">
        <v>2.5</v>
      </c>
      <c r="C516" s="1">
        <v>5</v>
      </c>
      <c r="D516" s="1">
        <v>1.2</v>
      </c>
      <c r="E516" s="1">
        <v>3</v>
      </c>
      <c r="F516" s="1">
        <v>3</v>
      </c>
      <c r="G516">
        <v>0.45</v>
      </c>
      <c r="H516">
        <v>0.48599999999999999</v>
      </c>
      <c r="I516">
        <v>0.504</v>
      </c>
      <c r="J516">
        <v>0.48599999999999999</v>
      </c>
      <c r="K516">
        <v>0.46800000000000003</v>
      </c>
      <c r="L516">
        <v>0.46800000000000003</v>
      </c>
      <c r="M516">
        <v>0.46800000000000003</v>
      </c>
      <c r="N516">
        <v>0.45900000000000002</v>
      </c>
      <c r="O516">
        <v>0.45</v>
      </c>
      <c r="P516">
        <v>0.504</v>
      </c>
      <c r="Q516">
        <f t="shared" si="62"/>
        <v>0.4788</v>
      </c>
      <c r="R516">
        <f t="shared" si="63"/>
        <v>2.0523157651784474E-2</v>
      </c>
      <c r="T516">
        <v>0.72</v>
      </c>
      <c r="U516">
        <v>0.65700000000000003</v>
      </c>
      <c r="V516">
        <v>0.63900000000000001</v>
      </c>
      <c r="W516">
        <v>0.64800000000000002</v>
      </c>
      <c r="X516">
        <v>0.65700000000000003</v>
      </c>
      <c r="Y516">
        <v>0.66600000000000004</v>
      </c>
      <c r="Z516">
        <v>0.65700000000000003</v>
      </c>
      <c r="AA516">
        <v>0.68400000000000005</v>
      </c>
      <c r="AB516">
        <v>0.69299999999999995</v>
      </c>
      <c r="AC516">
        <v>0.67500000000000004</v>
      </c>
      <c r="AD516">
        <f t="shared" si="64"/>
        <v>0.66420000000000001</v>
      </c>
      <c r="AE516">
        <f t="shared" si="65"/>
        <v>3.2073353426169814E-2</v>
      </c>
      <c r="AH516" s="5">
        <v>0.46077749999999962</v>
      </c>
      <c r="AI516" s="5">
        <v>6.3164764405532994E-2</v>
      </c>
      <c r="AJ516" s="5">
        <v>0.68769000000000124</v>
      </c>
      <c r="AK516" s="5">
        <v>6.1035581881711327E-2</v>
      </c>
      <c r="AL516" s="5"/>
      <c r="AM516" s="5" t="s">
        <v>29</v>
      </c>
      <c r="AN516" s="5"/>
      <c r="AO516" s="5" t="s">
        <v>30</v>
      </c>
      <c r="AP516" s="5"/>
      <c r="BD516" s="42">
        <v>2</v>
      </c>
      <c r="BE516" s="42">
        <f>AVERAGE(BJ498:BN501)</f>
        <v>1.14615</v>
      </c>
      <c r="BF516" s="42">
        <f>STDEV(BJ498:BN501)</f>
        <v>4.9058799307297417E-2</v>
      </c>
      <c r="BI516" s="1">
        <v>6</v>
      </c>
      <c r="BJ516">
        <v>1.3049999999999999</v>
      </c>
      <c r="BK516">
        <v>1.2150000000000001</v>
      </c>
      <c r="BL516">
        <v>1.0169999999999999</v>
      </c>
      <c r="BM516">
        <v>1.0349999999999999</v>
      </c>
      <c r="BN516">
        <v>1.125</v>
      </c>
    </row>
    <row r="517" spans="1:66" x14ac:dyDescent="0.25">
      <c r="A517" s="1">
        <v>85</v>
      </c>
      <c r="B517" s="1">
        <v>2.5</v>
      </c>
      <c r="C517" s="1">
        <v>5</v>
      </c>
      <c r="D517" s="1">
        <v>1.2</v>
      </c>
      <c r="E517" s="1">
        <v>3</v>
      </c>
      <c r="F517" s="1">
        <v>4</v>
      </c>
      <c r="G517">
        <v>0.45900000000000002</v>
      </c>
      <c r="H517">
        <v>0.42299999999999999</v>
      </c>
      <c r="I517">
        <v>0.53100000000000003</v>
      </c>
      <c r="J517">
        <v>0.48599999999999999</v>
      </c>
      <c r="K517">
        <v>0.495</v>
      </c>
      <c r="L517">
        <v>0.47699999999999998</v>
      </c>
      <c r="M517">
        <v>0.47699999999999998</v>
      </c>
      <c r="N517">
        <v>0.495</v>
      </c>
      <c r="O517">
        <v>0.504</v>
      </c>
      <c r="P517">
        <v>0.495</v>
      </c>
      <c r="Q517">
        <f t="shared" si="62"/>
        <v>0.4788</v>
      </c>
      <c r="R517">
        <f t="shared" si="63"/>
        <v>4.0449969097639628E-2</v>
      </c>
      <c r="T517">
        <v>0.72</v>
      </c>
      <c r="U517">
        <v>0.71099999999999997</v>
      </c>
      <c r="V517">
        <v>0.55800000000000005</v>
      </c>
      <c r="W517">
        <v>0.58499999999999996</v>
      </c>
      <c r="X517">
        <v>0.621</v>
      </c>
      <c r="Y517">
        <v>0.67500000000000004</v>
      </c>
      <c r="Z517">
        <v>0.61199999999999999</v>
      </c>
      <c r="AA517">
        <v>0.65700000000000003</v>
      </c>
      <c r="AB517">
        <v>0.57599999999999996</v>
      </c>
      <c r="AC517">
        <v>0.55800000000000005</v>
      </c>
      <c r="AD517">
        <f t="shared" si="64"/>
        <v>0.63900000000000001</v>
      </c>
      <c r="AE517">
        <f t="shared" si="65"/>
        <v>7.3392778936351655E-2</v>
      </c>
      <c r="BD517" s="42">
        <v>3</v>
      </c>
      <c r="BE517" s="42">
        <f>AVERAGE(BJ502:BN505)</f>
        <v>1.1547000000000003</v>
      </c>
      <c r="BF517" s="42">
        <f>STDEV(BJ502:BN505)</f>
        <v>5.4946960071077945E-2</v>
      </c>
      <c r="BI517" s="1">
        <v>6</v>
      </c>
      <c r="BJ517">
        <v>1.107</v>
      </c>
      <c r="BK517">
        <v>0.96299999999999997</v>
      </c>
      <c r="BL517">
        <v>1.1519999999999999</v>
      </c>
      <c r="BM517">
        <v>1.2869999999999999</v>
      </c>
      <c r="BN517">
        <v>1.125</v>
      </c>
    </row>
    <row r="518" spans="1:66" x14ac:dyDescent="0.25">
      <c r="A518" s="1">
        <v>85</v>
      </c>
      <c r="B518" s="1">
        <v>2.5</v>
      </c>
      <c r="C518" s="1">
        <v>5</v>
      </c>
      <c r="D518" s="1">
        <v>1.2</v>
      </c>
      <c r="E518" s="1">
        <v>3</v>
      </c>
      <c r="F518" s="1">
        <v>5</v>
      </c>
      <c r="G518">
        <v>0.33300000000000002</v>
      </c>
      <c r="H518">
        <v>0.36</v>
      </c>
      <c r="I518">
        <v>0.47699999999999998</v>
      </c>
      <c r="J518">
        <v>0.45900000000000002</v>
      </c>
      <c r="K518">
        <v>0.45</v>
      </c>
      <c r="L518">
        <v>0.38700000000000001</v>
      </c>
      <c r="M518">
        <v>0.38700000000000001</v>
      </c>
      <c r="N518">
        <v>0.45</v>
      </c>
      <c r="O518">
        <v>0.47699999999999998</v>
      </c>
      <c r="P518">
        <v>0.42299999999999999</v>
      </c>
      <c r="Q518">
        <f t="shared" si="62"/>
        <v>0.41580000000000006</v>
      </c>
      <c r="R518">
        <f t="shared" si="63"/>
        <v>6.4712440844090655E-2</v>
      </c>
      <c r="T518">
        <v>0.78300000000000003</v>
      </c>
      <c r="U518">
        <v>0.747</v>
      </c>
      <c r="V518">
        <v>0.63900000000000001</v>
      </c>
      <c r="W518">
        <v>0.70199999999999996</v>
      </c>
      <c r="X518">
        <v>0.68400000000000005</v>
      </c>
      <c r="Y518">
        <v>0.71099999999999997</v>
      </c>
      <c r="Z518">
        <v>0.68400000000000005</v>
      </c>
      <c r="AA518">
        <v>0.70199999999999996</v>
      </c>
      <c r="AB518">
        <v>0.61199999999999999</v>
      </c>
      <c r="AC518">
        <v>0.67500000000000004</v>
      </c>
      <c r="AD518">
        <f t="shared" si="64"/>
        <v>0.71100000000000008</v>
      </c>
      <c r="AE518">
        <f t="shared" si="65"/>
        <v>5.5843531406958857E-2</v>
      </c>
      <c r="BD518" s="42">
        <v>4</v>
      </c>
      <c r="BE518" s="42">
        <f>AVERAGE(BJ506:BN509)</f>
        <v>1.1596499999999998</v>
      </c>
      <c r="BF518" s="42">
        <f>STDEV(BJ506:BN509)</f>
        <v>7.5991187162168919E-2</v>
      </c>
      <c r="BI518" s="6">
        <v>7</v>
      </c>
      <c r="BJ518">
        <v>1.089</v>
      </c>
      <c r="BK518">
        <v>1.0980000000000001</v>
      </c>
      <c r="BL518">
        <v>1.125</v>
      </c>
      <c r="BM518">
        <v>1.0529999999999999</v>
      </c>
      <c r="BN518">
        <v>1.107</v>
      </c>
    </row>
    <row r="519" spans="1:66" x14ac:dyDescent="0.25">
      <c r="A519" s="1">
        <v>85</v>
      </c>
      <c r="B519" s="1">
        <v>2.5</v>
      </c>
      <c r="C519" s="1">
        <v>5</v>
      </c>
      <c r="D519" s="1">
        <v>1.2</v>
      </c>
      <c r="E519" s="1">
        <v>3</v>
      </c>
      <c r="F519" s="1">
        <v>6</v>
      </c>
      <c r="G519">
        <v>0.504</v>
      </c>
      <c r="H519">
        <v>0.45</v>
      </c>
      <c r="I519">
        <v>0.41399999999999998</v>
      </c>
      <c r="J519">
        <v>0.38700000000000001</v>
      </c>
      <c r="K519">
        <v>0.39600000000000002</v>
      </c>
      <c r="L519">
        <v>0.41399999999999998</v>
      </c>
      <c r="M519">
        <v>0.38700000000000001</v>
      </c>
      <c r="N519">
        <v>0.45</v>
      </c>
      <c r="O519">
        <v>0.495</v>
      </c>
      <c r="P519">
        <v>0.48599999999999999</v>
      </c>
      <c r="Q519">
        <f t="shared" si="62"/>
        <v>0.43019999999999997</v>
      </c>
      <c r="R519">
        <f t="shared" si="63"/>
        <v>4.7793304970466313E-2</v>
      </c>
      <c r="T519">
        <v>0.80100000000000005</v>
      </c>
      <c r="U519">
        <v>0.76500000000000001</v>
      </c>
      <c r="V519">
        <v>0.60299999999999998</v>
      </c>
      <c r="W519">
        <v>0.64800000000000002</v>
      </c>
      <c r="X519">
        <v>0.72899999999999998</v>
      </c>
      <c r="Y519">
        <v>0.77400000000000002</v>
      </c>
      <c r="Z519">
        <v>0.75600000000000001</v>
      </c>
      <c r="AA519">
        <v>0.76500000000000001</v>
      </c>
      <c r="AB519">
        <v>0.70199999999999996</v>
      </c>
      <c r="AC519">
        <v>0.73799999999999999</v>
      </c>
      <c r="AD519">
        <f t="shared" si="64"/>
        <v>0.70920000000000005</v>
      </c>
      <c r="AE519">
        <f t="shared" si="65"/>
        <v>8.2092630607136924E-2</v>
      </c>
      <c r="BD519" s="42">
        <v>5</v>
      </c>
      <c r="BE519" s="42">
        <f>AVERAGE(BJ510:BN513)</f>
        <v>1.1407500000000002</v>
      </c>
      <c r="BF519" s="42">
        <f>STDEV(BJ510:BN513)</f>
        <v>4.6799544532196591E-2</v>
      </c>
      <c r="BI519" s="6">
        <v>7</v>
      </c>
      <c r="BJ519">
        <v>1.0169999999999999</v>
      </c>
      <c r="BK519">
        <v>1.125</v>
      </c>
      <c r="BL519">
        <v>1.1519999999999999</v>
      </c>
      <c r="BM519">
        <v>1.044</v>
      </c>
      <c r="BN519">
        <v>1.1339999999999999</v>
      </c>
    </row>
    <row r="520" spans="1:66" x14ac:dyDescent="0.25">
      <c r="A520" s="1">
        <v>85</v>
      </c>
      <c r="B520" s="1">
        <v>2.5</v>
      </c>
      <c r="C520" s="1">
        <v>5</v>
      </c>
      <c r="D520" s="1">
        <v>1.2</v>
      </c>
      <c r="E520" s="1">
        <v>3</v>
      </c>
      <c r="F520" s="1">
        <v>7</v>
      </c>
      <c r="G520">
        <v>0.41399999999999998</v>
      </c>
      <c r="H520">
        <v>0.48599999999999999</v>
      </c>
      <c r="I520">
        <v>0.45900000000000002</v>
      </c>
      <c r="J520">
        <v>0.53100000000000003</v>
      </c>
      <c r="K520">
        <v>0.45900000000000002</v>
      </c>
      <c r="L520">
        <v>0.35099999999999998</v>
      </c>
      <c r="M520">
        <v>0.35099999999999998</v>
      </c>
      <c r="N520">
        <v>0.39600000000000002</v>
      </c>
      <c r="O520">
        <v>0.495</v>
      </c>
      <c r="P520">
        <v>0.41399999999999998</v>
      </c>
      <c r="Q520">
        <f t="shared" si="62"/>
        <v>0.46980000000000005</v>
      </c>
      <c r="R520">
        <f t="shared" si="63"/>
        <v>4.2880065298457753E-2</v>
      </c>
      <c r="T520">
        <v>0.76500000000000001</v>
      </c>
      <c r="U520">
        <v>0.747</v>
      </c>
      <c r="V520">
        <v>0.65700000000000003</v>
      </c>
      <c r="W520">
        <v>0.621</v>
      </c>
      <c r="X520">
        <v>0.75600000000000001</v>
      </c>
      <c r="Y520">
        <v>0.67500000000000004</v>
      </c>
      <c r="Z520">
        <v>0.747</v>
      </c>
      <c r="AA520">
        <v>0.72899999999999998</v>
      </c>
      <c r="AB520">
        <v>0.72</v>
      </c>
      <c r="AC520">
        <v>0.69299999999999995</v>
      </c>
      <c r="AD520">
        <f t="shared" si="64"/>
        <v>0.70920000000000005</v>
      </c>
      <c r="AE520">
        <f t="shared" si="65"/>
        <v>6.5644497103717683E-2</v>
      </c>
      <c r="BD520" s="42">
        <v>6</v>
      </c>
      <c r="BE520" s="42">
        <f>AVERAGE(BJ514:BN517)</f>
        <v>1.1438999999999999</v>
      </c>
      <c r="BF520" s="42">
        <f>STDEV(BJ514:BN517)</f>
        <v>8.6369402476864032E-2</v>
      </c>
      <c r="BI520" s="6">
        <v>7</v>
      </c>
      <c r="BJ520">
        <v>1.179</v>
      </c>
      <c r="BK520">
        <v>1.2330000000000001</v>
      </c>
      <c r="BL520">
        <v>1.1160000000000001</v>
      </c>
      <c r="BM520">
        <v>1.1519999999999999</v>
      </c>
      <c r="BN520">
        <v>1.2150000000000001</v>
      </c>
    </row>
    <row r="521" spans="1:66" x14ac:dyDescent="0.25">
      <c r="A521" s="1">
        <v>85</v>
      </c>
      <c r="B521" s="1">
        <v>2.5</v>
      </c>
      <c r="C521" s="1">
        <v>5</v>
      </c>
      <c r="D521" s="1">
        <v>1.2</v>
      </c>
      <c r="E521" s="1">
        <v>3</v>
      </c>
      <c r="F521" s="1">
        <v>8</v>
      </c>
      <c r="G521">
        <v>0.47699999999999998</v>
      </c>
      <c r="H521">
        <v>0.441</v>
      </c>
      <c r="I521">
        <v>0.40500000000000003</v>
      </c>
      <c r="J521">
        <v>0.39600000000000002</v>
      </c>
      <c r="K521">
        <v>0.41399999999999998</v>
      </c>
      <c r="L521">
        <v>0.441</v>
      </c>
      <c r="M521">
        <v>0.47699999999999998</v>
      </c>
      <c r="N521">
        <v>0.432</v>
      </c>
      <c r="O521">
        <v>0.495</v>
      </c>
      <c r="P521">
        <v>0.621</v>
      </c>
      <c r="Q521">
        <f t="shared" si="62"/>
        <v>0.42659999999999998</v>
      </c>
      <c r="R521">
        <f t="shared" si="63"/>
        <v>3.2822248551858828E-2</v>
      </c>
      <c r="T521">
        <v>0.82799999999999996</v>
      </c>
      <c r="U521">
        <v>0.77400000000000002</v>
      </c>
      <c r="V521">
        <v>0.66600000000000004</v>
      </c>
      <c r="W521">
        <v>0.67500000000000004</v>
      </c>
      <c r="X521">
        <v>0.72</v>
      </c>
      <c r="Y521">
        <v>0.75600000000000001</v>
      </c>
      <c r="Z521">
        <v>0.75600000000000001</v>
      </c>
      <c r="AA521">
        <v>0.77400000000000002</v>
      </c>
      <c r="AB521">
        <v>0.73799999999999999</v>
      </c>
      <c r="AC521">
        <v>0.72</v>
      </c>
      <c r="AD521">
        <f t="shared" si="64"/>
        <v>0.73259999999999992</v>
      </c>
      <c r="AE521">
        <f t="shared" si="65"/>
        <v>6.8423680111493537E-2</v>
      </c>
      <c r="BD521" s="42">
        <v>7</v>
      </c>
      <c r="BE521" s="42">
        <f>AVERAGE(BJ518:BN521)</f>
        <v>1.11555</v>
      </c>
      <c r="BF521" s="42">
        <f>STDEV(BJ518:BN521)</f>
        <v>6.1213582084198838E-2</v>
      </c>
      <c r="BI521" s="6">
        <v>7</v>
      </c>
      <c r="BJ521">
        <v>1.089</v>
      </c>
      <c r="BK521">
        <v>1.089</v>
      </c>
      <c r="BL521">
        <v>0.99</v>
      </c>
      <c r="BM521">
        <v>1.1339999999999999</v>
      </c>
      <c r="BN521">
        <v>1.17</v>
      </c>
    </row>
    <row r="522" spans="1:66" x14ac:dyDescent="0.25">
      <c r="A522" s="1">
        <v>85</v>
      </c>
      <c r="B522" s="1">
        <v>2.5</v>
      </c>
      <c r="C522" s="1">
        <v>5</v>
      </c>
      <c r="D522" s="1">
        <v>1.2</v>
      </c>
      <c r="E522" s="1">
        <v>3</v>
      </c>
      <c r="F522" s="1">
        <v>9</v>
      </c>
      <c r="G522">
        <v>0.39600000000000002</v>
      </c>
      <c r="H522">
        <v>0.38700000000000001</v>
      </c>
      <c r="I522">
        <v>0.45900000000000002</v>
      </c>
      <c r="J522">
        <v>0.45</v>
      </c>
      <c r="K522">
        <v>0.36</v>
      </c>
      <c r="L522">
        <v>0.45</v>
      </c>
      <c r="M522">
        <v>0.36</v>
      </c>
      <c r="N522">
        <v>0.38700000000000001</v>
      </c>
      <c r="O522">
        <v>0.36899999999999999</v>
      </c>
      <c r="P522">
        <v>0.40500000000000003</v>
      </c>
      <c r="Q522">
        <f t="shared" si="62"/>
        <v>0.41039999999999999</v>
      </c>
      <c r="R522">
        <f t="shared" si="63"/>
        <v>4.2500588231223352E-2</v>
      </c>
      <c r="T522">
        <v>0.59399999999999997</v>
      </c>
      <c r="U522">
        <v>0.78300000000000003</v>
      </c>
      <c r="V522">
        <v>0.69299999999999995</v>
      </c>
      <c r="W522">
        <v>0.67500000000000004</v>
      </c>
      <c r="X522">
        <v>0.79200000000000004</v>
      </c>
      <c r="Y522">
        <v>0.747</v>
      </c>
      <c r="Z522">
        <v>0.73799999999999999</v>
      </c>
      <c r="AA522">
        <v>0.72</v>
      </c>
      <c r="AB522">
        <v>0.80100000000000005</v>
      </c>
      <c r="AC522">
        <v>0.77400000000000002</v>
      </c>
      <c r="AD522">
        <f t="shared" si="64"/>
        <v>0.70740000000000003</v>
      </c>
      <c r="AE522">
        <f t="shared" si="65"/>
        <v>8.2141950305553449E-2</v>
      </c>
      <c r="BD522" s="42">
        <v>8</v>
      </c>
      <c r="BE522" s="42">
        <f>AVERAGE(BJ522:BN525)</f>
        <v>1.1407500000000002</v>
      </c>
      <c r="BF522" s="42">
        <f>STDEV(BJ522:BN525)</f>
        <v>8.0066994974274663E-2</v>
      </c>
      <c r="BI522" s="1">
        <v>8</v>
      </c>
      <c r="BJ522">
        <v>1.2330000000000001</v>
      </c>
      <c r="BK522">
        <v>1.2509999999999999</v>
      </c>
      <c r="BL522">
        <v>1.0620000000000001</v>
      </c>
      <c r="BM522">
        <v>1.0620000000000001</v>
      </c>
      <c r="BN522">
        <v>1.1160000000000001</v>
      </c>
    </row>
    <row r="523" spans="1:66" x14ac:dyDescent="0.25">
      <c r="A523" s="1">
        <v>85</v>
      </c>
      <c r="B523" s="1">
        <v>2.5</v>
      </c>
      <c r="C523" s="1">
        <v>5</v>
      </c>
      <c r="D523" s="1">
        <v>1.2</v>
      </c>
      <c r="E523" s="1">
        <v>3</v>
      </c>
      <c r="F523" s="1">
        <v>10</v>
      </c>
      <c r="G523">
        <v>0.36</v>
      </c>
      <c r="H523">
        <v>0.32400000000000001</v>
      </c>
      <c r="I523">
        <v>0.46800000000000003</v>
      </c>
      <c r="J523">
        <v>0.432</v>
      </c>
      <c r="K523">
        <v>0.36</v>
      </c>
      <c r="L523">
        <v>0.41399999999999998</v>
      </c>
      <c r="M523">
        <v>0.40500000000000003</v>
      </c>
      <c r="N523">
        <v>0.40500000000000003</v>
      </c>
      <c r="O523">
        <v>0.38700000000000001</v>
      </c>
      <c r="P523">
        <v>0.48599999999999999</v>
      </c>
      <c r="Q523">
        <f t="shared" si="62"/>
        <v>0.38879999999999998</v>
      </c>
      <c r="R523">
        <f t="shared" si="63"/>
        <v>5.9154036210558245E-2</v>
      </c>
      <c r="T523">
        <v>0.80100000000000005</v>
      </c>
      <c r="U523">
        <v>0.86399999999999999</v>
      </c>
      <c r="V523">
        <v>0.621</v>
      </c>
      <c r="W523">
        <v>0.66600000000000004</v>
      </c>
      <c r="X523">
        <v>0.70199999999999996</v>
      </c>
      <c r="Y523">
        <v>0.85499999999999998</v>
      </c>
      <c r="Z523">
        <v>0.64800000000000002</v>
      </c>
      <c r="AA523">
        <v>0.77400000000000002</v>
      </c>
      <c r="AB523">
        <v>0.78300000000000003</v>
      </c>
      <c r="AC523">
        <v>0.66600000000000004</v>
      </c>
      <c r="AD523">
        <f t="shared" si="64"/>
        <v>0.73080000000000001</v>
      </c>
      <c r="AE523">
        <f t="shared" si="65"/>
        <v>9.9693028843545917E-2</v>
      </c>
      <c r="BD523" s="42">
        <v>9</v>
      </c>
      <c r="BE523" s="42">
        <f>AVERAGE(BJ526:BN529)</f>
        <v>1.1159999999999999</v>
      </c>
      <c r="BF523" s="42">
        <f>STDEV(BJ526:BN529)</f>
        <v>5.1328662352991113E-2</v>
      </c>
      <c r="BI523" s="1">
        <v>8</v>
      </c>
      <c r="BJ523">
        <v>1.0620000000000001</v>
      </c>
      <c r="BK523">
        <v>1.107</v>
      </c>
      <c r="BL523">
        <v>1.161</v>
      </c>
      <c r="BM523">
        <v>1.1339999999999999</v>
      </c>
      <c r="BN523">
        <v>1.1879999999999999</v>
      </c>
    </row>
    <row r="524" spans="1:66" x14ac:dyDescent="0.25">
      <c r="A524">
        <v>85</v>
      </c>
      <c r="B524">
        <v>2.5</v>
      </c>
      <c r="C524">
        <v>5</v>
      </c>
      <c r="D524">
        <v>1.2</v>
      </c>
      <c r="E524">
        <v>4</v>
      </c>
      <c r="F524">
        <v>1</v>
      </c>
      <c r="G524">
        <v>0.504</v>
      </c>
      <c r="H524">
        <v>0.504</v>
      </c>
      <c r="I524">
        <v>0.504</v>
      </c>
      <c r="J524">
        <v>0.51300000000000001</v>
      </c>
      <c r="K524">
        <v>0.53100000000000003</v>
      </c>
      <c r="L524">
        <v>0.54</v>
      </c>
      <c r="M524">
        <v>0.59399999999999997</v>
      </c>
      <c r="N524">
        <v>0.54</v>
      </c>
      <c r="O524">
        <v>0.45900000000000002</v>
      </c>
      <c r="P524">
        <v>0.48599999999999999</v>
      </c>
      <c r="Q524">
        <f t="shared" si="62"/>
        <v>0.51119999999999999</v>
      </c>
      <c r="R524">
        <f t="shared" si="63"/>
        <v>1.1734564329364778E-2</v>
      </c>
      <c r="T524">
        <v>0.64800000000000002</v>
      </c>
      <c r="U524">
        <v>0.64800000000000002</v>
      </c>
      <c r="V524">
        <v>0.68400000000000005</v>
      </c>
      <c r="W524">
        <v>0.68400000000000005</v>
      </c>
      <c r="X524">
        <v>0.68400000000000005</v>
      </c>
      <c r="Y524">
        <v>0.67500000000000004</v>
      </c>
      <c r="Z524">
        <v>0.60299999999999998</v>
      </c>
      <c r="AA524">
        <v>0.60299999999999998</v>
      </c>
      <c r="AB524">
        <v>0.77400000000000002</v>
      </c>
      <c r="AC524">
        <v>0.67500000000000004</v>
      </c>
      <c r="AD524">
        <f t="shared" si="64"/>
        <v>0.66960000000000008</v>
      </c>
      <c r="AE524">
        <f t="shared" si="65"/>
        <v>1.9718012070185996E-2</v>
      </c>
      <c r="BD524" s="42">
        <v>10</v>
      </c>
      <c r="BE524" s="42">
        <f>AVERAGE(BJ530:BN533)</f>
        <v>1.1744999999999999</v>
      </c>
      <c r="BF524" s="42">
        <f>STDEV(BJ530:BN533)</f>
        <v>0.10155086876717705</v>
      </c>
      <c r="BI524" s="1">
        <v>8</v>
      </c>
      <c r="BJ524">
        <v>1.3049999999999999</v>
      </c>
      <c r="BK524">
        <v>1.2150000000000001</v>
      </c>
      <c r="BL524">
        <v>1.071</v>
      </c>
      <c r="BM524">
        <v>1.071</v>
      </c>
      <c r="BN524">
        <v>1.1339999999999999</v>
      </c>
    </row>
    <row r="525" spans="1:66" x14ac:dyDescent="0.25">
      <c r="A525">
        <v>85</v>
      </c>
      <c r="B525">
        <v>2.5</v>
      </c>
      <c r="C525">
        <v>5</v>
      </c>
      <c r="D525">
        <v>1.2</v>
      </c>
      <c r="E525">
        <v>4</v>
      </c>
      <c r="F525">
        <v>2</v>
      </c>
      <c r="G525">
        <v>0.46800000000000003</v>
      </c>
      <c r="H525">
        <v>0.46800000000000003</v>
      </c>
      <c r="I525">
        <v>0.495</v>
      </c>
      <c r="J525">
        <v>0.59399999999999997</v>
      </c>
      <c r="K525">
        <v>0.47699999999999998</v>
      </c>
      <c r="L525">
        <v>0.495</v>
      </c>
      <c r="M525">
        <v>0.52200000000000002</v>
      </c>
      <c r="N525">
        <v>0.53100000000000003</v>
      </c>
      <c r="O525">
        <v>0.48599999999999999</v>
      </c>
      <c r="P525">
        <v>0.52200000000000002</v>
      </c>
      <c r="Q525">
        <f t="shared" si="62"/>
        <v>0.50039999999999996</v>
      </c>
      <c r="R525">
        <f t="shared" si="63"/>
        <v>5.3472422799046598E-2</v>
      </c>
      <c r="T525">
        <v>0.66600000000000004</v>
      </c>
      <c r="U525">
        <v>0.65700000000000003</v>
      </c>
      <c r="V525">
        <v>0.68400000000000005</v>
      </c>
      <c r="W525">
        <v>0.64800000000000002</v>
      </c>
      <c r="X525">
        <v>0.621</v>
      </c>
      <c r="Y525">
        <v>0.70199999999999996</v>
      </c>
      <c r="Z525">
        <v>0.70199999999999996</v>
      </c>
      <c r="AA525">
        <v>0.69299999999999995</v>
      </c>
      <c r="AB525">
        <v>0.71099999999999997</v>
      </c>
      <c r="AC525">
        <v>0.68400000000000005</v>
      </c>
      <c r="AD525">
        <f t="shared" si="64"/>
        <v>0.6552</v>
      </c>
      <c r="AE525">
        <f t="shared" si="65"/>
        <v>2.3295922389980635E-2</v>
      </c>
      <c r="BD525" s="42" t="s">
        <v>22</v>
      </c>
      <c r="BE525" s="42">
        <f>AVERAGE(BJ494:BN533)</f>
        <v>1.1438549999999998</v>
      </c>
      <c r="BF525" s="42">
        <f>STDEV(BJ494:BN533)</f>
        <v>6.7991013114393345E-2</v>
      </c>
      <c r="BI525" s="1">
        <v>8</v>
      </c>
      <c r="BJ525">
        <v>1.161</v>
      </c>
      <c r="BK525">
        <v>1.143</v>
      </c>
      <c r="BL525">
        <v>1.224</v>
      </c>
      <c r="BM525">
        <v>0.97199999999999998</v>
      </c>
      <c r="BN525">
        <v>1.143</v>
      </c>
    </row>
    <row r="526" spans="1:66" x14ac:dyDescent="0.25">
      <c r="A526">
        <v>85</v>
      </c>
      <c r="B526">
        <v>2.5</v>
      </c>
      <c r="C526">
        <v>5</v>
      </c>
      <c r="D526">
        <v>1.2</v>
      </c>
      <c r="E526">
        <v>4</v>
      </c>
      <c r="F526">
        <v>3</v>
      </c>
      <c r="G526">
        <v>0.58499999999999996</v>
      </c>
      <c r="H526">
        <v>0.46800000000000003</v>
      </c>
      <c r="I526">
        <v>0.46800000000000003</v>
      </c>
      <c r="J526">
        <v>0.48599999999999999</v>
      </c>
      <c r="K526">
        <v>0.51300000000000001</v>
      </c>
      <c r="L526">
        <v>0.54900000000000004</v>
      </c>
      <c r="M526">
        <v>0.46800000000000003</v>
      </c>
      <c r="N526">
        <v>0.378</v>
      </c>
      <c r="O526">
        <v>0.76500000000000001</v>
      </c>
      <c r="P526">
        <v>0.52200000000000002</v>
      </c>
      <c r="Q526">
        <f t="shared" si="62"/>
        <v>0.50399999999999989</v>
      </c>
      <c r="R526">
        <f t="shared" si="63"/>
        <v>4.8882512210400943E-2</v>
      </c>
      <c r="T526">
        <v>0.69299999999999995</v>
      </c>
      <c r="U526">
        <v>0.66600000000000004</v>
      </c>
      <c r="V526">
        <v>0.747</v>
      </c>
      <c r="W526">
        <v>0.67500000000000004</v>
      </c>
      <c r="X526">
        <v>0.63900000000000001</v>
      </c>
      <c r="Y526">
        <v>0.64800000000000002</v>
      </c>
      <c r="Z526">
        <v>0.63900000000000001</v>
      </c>
      <c r="AA526">
        <v>0.63900000000000001</v>
      </c>
      <c r="AB526">
        <v>0.72</v>
      </c>
      <c r="AC526">
        <v>0.66600000000000004</v>
      </c>
      <c r="AD526">
        <f t="shared" si="64"/>
        <v>0.68399999999999994</v>
      </c>
      <c r="AE526">
        <f t="shared" si="65"/>
        <v>4.0249223594996199E-2</v>
      </c>
      <c r="BI526" s="6">
        <v>9</v>
      </c>
      <c r="BJ526">
        <v>1.0980000000000001</v>
      </c>
      <c r="BK526">
        <v>1.1519999999999999</v>
      </c>
      <c r="BL526">
        <v>1.1339999999999999</v>
      </c>
      <c r="BM526">
        <v>1.026</v>
      </c>
      <c r="BN526">
        <v>1.179</v>
      </c>
    </row>
    <row r="527" spans="1:66" x14ac:dyDescent="0.25">
      <c r="A527">
        <v>85</v>
      </c>
      <c r="B527">
        <v>2.5</v>
      </c>
      <c r="C527">
        <v>5</v>
      </c>
      <c r="D527">
        <v>1.2</v>
      </c>
      <c r="E527">
        <v>4</v>
      </c>
      <c r="F527">
        <v>4</v>
      </c>
      <c r="G527">
        <v>0.42299999999999999</v>
      </c>
      <c r="H527">
        <v>0.45</v>
      </c>
      <c r="I527">
        <v>0.58499999999999996</v>
      </c>
      <c r="J527">
        <v>0.63</v>
      </c>
      <c r="K527">
        <v>0.48599999999999999</v>
      </c>
      <c r="L527">
        <v>0.504</v>
      </c>
      <c r="M527">
        <v>0.45900000000000002</v>
      </c>
      <c r="N527">
        <v>0.495</v>
      </c>
      <c r="O527">
        <v>0.504</v>
      </c>
      <c r="P527">
        <v>0.495</v>
      </c>
      <c r="Q527">
        <f t="shared" si="62"/>
        <v>0.51479999999999992</v>
      </c>
      <c r="R527">
        <f t="shared" si="63"/>
        <v>8.895897931069173E-2</v>
      </c>
      <c r="T527">
        <v>0.67500000000000004</v>
      </c>
      <c r="U527">
        <v>0.68400000000000005</v>
      </c>
      <c r="V527">
        <v>0.60299999999999998</v>
      </c>
      <c r="W527">
        <v>0.72899999999999998</v>
      </c>
      <c r="X527">
        <v>0.65700000000000003</v>
      </c>
      <c r="Y527">
        <v>0.67500000000000004</v>
      </c>
      <c r="Z527">
        <v>0.65700000000000003</v>
      </c>
      <c r="AA527">
        <v>0.66600000000000004</v>
      </c>
      <c r="AB527">
        <v>0.67500000000000004</v>
      </c>
      <c r="AC527">
        <v>0.71099999999999997</v>
      </c>
      <c r="AD527">
        <f t="shared" si="64"/>
        <v>0.66959999999999997</v>
      </c>
      <c r="AE527">
        <f t="shared" si="65"/>
        <v>4.5714330357121066E-2</v>
      </c>
      <c r="BI527" s="6">
        <v>9</v>
      </c>
      <c r="BJ527">
        <v>1.107</v>
      </c>
      <c r="BK527">
        <v>1.161</v>
      </c>
      <c r="BL527">
        <v>1.08</v>
      </c>
      <c r="BM527">
        <v>1.125</v>
      </c>
      <c r="BN527">
        <v>1.107</v>
      </c>
    </row>
    <row r="528" spans="1:66" x14ac:dyDescent="0.25">
      <c r="A528">
        <v>85</v>
      </c>
      <c r="B528">
        <v>2.5</v>
      </c>
      <c r="C528">
        <v>5</v>
      </c>
      <c r="D528">
        <v>1.2</v>
      </c>
      <c r="E528">
        <v>4</v>
      </c>
      <c r="F528">
        <v>5</v>
      </c>
      <c r="G528">
        <v>0.432</v>
      </c>
      <c r="H528">
        <v>0.42299999999999999</v>
      </c>
      <c r="I528">
        <v>0.432</v>
      </c>
      <c r="J528">
        <v>0.35099999999999998</v>
      </c>
      <c r="K528">
        <v>0.47699999999999998</v>
      </c>
      <c r="L528">
        <v>0.46800000000000003</v>
      </c>
      <c r="M528">
        <v>0.45900000000000002</v>
      </c>
      <c r="N528">
        <v>0.46800000000000003</v>
      </c>
      <c r="O528">
        <v>0.42299999999999999</v>
      </c>
      <c r="P528">
        <v>0.45</v>
      </c>
      <c r="Q528">
        <f t="shared" si="62"/>
        <v>0.42299999999999993</v>
      </c>
      <c r="R528">
        <f t="shared" si="63"/>
        <v>4.5447772222629357E-2</v>
      </c>
      <c r="T528">
        <v>0.71099999999999997</v>
      </c>
      <c r="U528">
        <v>0.69299999999999995</v>
      </c>
      <c r="V528">
        <v>0.72899999999999998</v>
      </c>
      <c r="W528">
        <v>0.67500000000000004</v>
      </c>
      <c r="X528">
        <v>0.73799999999999999</v>
      </c>
      <c r="Y528">
        <v>0.67500000000000004</v>
      </c>
      <c r="Z528">
        <v>0.68400000000000005</v>
      </c>
      <c r="AA528">
        <v>0.60299999999999998</v>
      </c>
      <c r="AB528">
        <v>0.68400000000000005</v>
      </c>
      <c r="AC528">
        <v>0.68400000000000005</v>
      </c>
      <c r="AD528">
        <f t="shared" si="64"/>
        <v>0.70919999999999994</v>
      </c>
      <c r="AE528">
        <f t="shared" si="65"/>
        <v>2.5772077913897424E-2</v>
      </c>
      <c r="BI528" s="6">
        <v>9</v>
      </c>
      <c r="BJ528">
        <v>0.99</v>
      </c>
      <c r="BK528">
        <v>1.17</v>
      </c>
      <c r="BL528">
        <v>1.1519999999999999</v>
      </c>
      <c r="BM528">
        <v>1.125</v>
      </c>
      <c r="BN528">
        <v>1.1519999999999999</v>
      </c>
    </row>
    <row r="529" spans="1:66" x14ac:dyDescent="0.25">
      <c r="A529">
        <v>85</v>
      </c>
      <c r="B529">
        <v>2.5</v>
      </c>
      <c r="C529">
        <v>5</v>
      </c>
      <c r="D529">
        <v>1.2</v>
      </c>
      <c r="E529">
        <v>4</v>
      </c>
      <c r="F529">
        <v>6</v>
      </c>
      <c r="G529">
        <v>0.41399999999999998</v>
      </c>
      <c r="H529">
        <v>0.38700000000000001</v>
      </c>
      <c r="I529">
        <v>0.54</v>
      </c>
      <c r="J529">
        <v>0.54900000000000004</v>
      </c>
      <c r="K529">
        <v>0.41399999999999998</v>
      </c>
      <c r="L529">
        <v>0.41399999999999998</v>
      </c>
      <c r="M529">
        <v>0.51300000000000001</v>
      </c>
      <c r="N529">
        <v>0.46800000000000003</v>
      </c>
      <c r="O529">
        <v>0.48599999999999999</v>
      </c>
      <c r="P529">
        <v>0.45900000000000002</v>
      </c>
      <c r="Q529">
        <f t="shared" si="62"/>
        <v>0.46080000000000004</v>
      </c>
      <c r="R529">
        <f t="shared" si="63"/>
        <v>7.7263833712804542E-2</v>
      </c>
      <c r="T529">
        <v>0.69299999999999995</v>
      </c>
      <c r="U529">
        <v>0.57599999999999996</v>
      </c>
      <c r="V529">
        <v>0.61199999999999999</v>
      </c>
      <c r="W529">
        <v>0.73799999999999999</v>
      </c>
      <c r="X529">
        <v>0.71099999999999997</v>
      </c>
      <c r="Y529">
        <v>0.67500000000000004</v>
      </c>
      <c r="Z529">
        <v>0.64800000000000002</v>
      </c>
      <c r="AA529">
        <v>0.66600000000000004</v>
      </c>
      <c r="AB529">
        <v>0.67500000000000004</v>
      </c>
      <c r="AC529">
        <v>0.70199999999999996</v>
      </c>
      <c r="AD529">
        <f t="shared" si="64"/>
        <v>0.66599999999999993</v>
      </c>
      <c r="AE529">
        <f t="shared" si="65"/>
        <v>6.8836763433502604E-2</v>
      </c>
      <c r="BI529" s="6">
        <v>9</v>
      </c>
      <c r="BJ529">
        <v>1.089</v>
      </c>
      <c r="BK529">
        <v>1.0620000000000001</v>
      </c>
      <c r="BL529">
        <v>1.089</v>
      </c>
      <c r="BM529">
        <v>1.125</v>
      </c>
      <c r="BN529">
        <v>1.1970000000000001</v>
      </c>
    </row>
    <row r="530" spans="1:66" x14ac:dyDescent="0.25">
      <c r="A530">
        <v>85</v>
      </c>
      <c r="B530">
        <v>2.5</v>
      </c>
      <c r="C530">
        <v>5</v>
      </c>
      <c r="D530">
        <v>1.2</v>
      </c>
      <c r="E530">
        <v>4</v>
      </c>
      <c r="F530">
        <v>7</v>
      </c>
      <c r="G530">
        <v>0.441</v>
      </c>
      <c r="H530">
        <v>0.441</v>
      </c>
      <c r="I530">
        <v>0.39600000000000002</v>
      </c>
      <c r="J530">
        <v>0.504</v>
      </c>
      <c r="K530">
        <v>0.45</v>
      </c>
      <c r="L530">
        <v>0.47699999999999998</v>
      </c>
      <c r="M530">
        <v>0.432</v>
      </c>
      <c r="N530">
        <v>0.45900000000000002</v>
      </c>
      <c r="O530">
        <v>0.432</v>
      </c>
      <c r="P530">
        <v>0.54</v>
      </c>
      <c r="Q530">
        <f t="shared" si="62"/>
        <v>0.44640000000000002</v>
      </c>
      <c r="R530">
        <f t="shared" si="63"/>
        <v>3.8500649345173381E-2</v>
      </c>
      <c r="T530">
        <v>0.64800000000000002</v>
      </c>
      <c r="U530">
        <v>0.64800000000000002</v>
      </c>
      <c r="V530">
        <v>0.59399999999999997</v>
      </c>
      <c r="W530">
        <v>0.63</v>
      </c>
      <c r="X530">
        <v>0.72</v>
      </c>
      <c r="Y530">
        <v>0.61199999999999999</v>
      </c>
      <c r="Z530">
        <v>0.73799999999999999</v>
      </c>
      <c r="AA530">
        <v>0.69299999999999995</v>
      </c>
      <c r="AB530">
        <v>0.68400000000000005</v>
      </c>
      <c r="AC530">
        <v>0.54900000000000004</v>
      </c>
      <c r="AD530">
        <f t="shared" si="64"/>
        <v>0.64800000000000002</v>
      </c>
      <c r="AE530">
        <f t="shared" si="65"/>
        <v>4.5891175622335058E-2</v>
      </c>
      <c r="BI530" s="1">
        <v>10</v>
      </c>
      <c r="BJ530">
        <v>1.5029999999999999</v>
      </c>
      <c r="BK530">
        <v>1.224</v>
      </c>
      <c r="BL530">
        <v>1.2869999999999999</v>
      </c>
      <c r="BM530">
        <v>1.3049999999999999</v>
      </c>
      <c r="BN530">
        <v>1.1339999999999999</v>
      </c>
    </row>
    <row r="531" spans="1:66" x14ac:dyDescent="0.25">
      <c r="A531">
        <v>85</v>
      </c>
      <c r="B531">
        <v>2.5</v>
      </c>
      <c r="C531">
        <v>5</v>
      </c>
      <c r="D531">
        <v>1.2</v>
      </c>
      <c r="E531">
        <v>4</v>
      </c>
      <c r="F531">
        <v>8</v>
      </c>
      <c r="G531">
        <v>0.39600000000000002</v>
      </c>
      <c r="H531">
        <v>0.40500000000000003</v>
      </c>
      <c r="I531">
        <v>0.56699999999999995</v>
      </c>
      <c r="J531">
        <v>0.48599999999999999</v>
      </c>
      <c r="K531">
        <v>0.42299999999999999</v>
      </c>
      <c r="L531">
        <v>0.432</v>
      </c>
      <c r="M531">
        <v>0.46800000000000003</v>
      </c>
      <c r="N531">
        <v>0.46800000000000003</v>
      </c>
      <c r="O531">
        <v>0.432</v>
      </c>
      <c r="P531">
        <v>0.48599999999999999</v>
      </c>
      <c r="Q531">
        <f t="shared" si="62"/>
        <v>0.45539999999999992</v>
      </c>
      <c r="R531">
        <f t="shared" si="63"/>
        <v>7.1605167411298298E-2</v>
      </c>
      <c r="T531">
        <v>0.76500000000000001</v>
      </c>
      <c r="U531">
        <v>0.73799999999999999</v>
      </c>
      <c r="V531">
        <v>0.65700000000000003</v>
      </c>
      <c r="W531">
        <v>0.48599999999999999</v>
      </c>
      <c r="X531">
        <v>0.72</v>
      </c>
      <c r="Y531">
        <v>0.76500000000000001</v>
      </c>
      <c r="Z531">
        <v>0.65700000000000003</v>
      </c>
      <c r="AA531">
        <v>0.67500000000000004</v>
      </c>
      <c r="AB531">
        <v>0.73799999999999999</v>
      </c>
      <c r="AC531">
        <v>0.67500000000000004</v>
      </c>
      <c r="AD531">
        <f t="shared" si="64"/>
        <v>0.67319999999999991</v>
      </c>
      <c r="AE531">
        <f t="shared" si="65"/>
        <v>0.11194060925330054</v>
      </c>
      <c r="BI531" s="1">
        <v>10</v>
      </c>
      <c r="BJ531">
        <v>1.071</v>
      </c>
      <c r="BK531">
        <v>1.107</v>
      </c>
      <c r="BL531">
        <v>1.1339999999999999</v>
      </c>
      <c r="BM531">
        <v>1.1339999999999999</v>
      </c>
      <c r="BN531">
        <v>1.1160000000000001</v>
      </c>
    </row>
    <row r="532" spans="1:66" x14ac:dyDescent="0.25">
      <c r="A532">
        <v>85</v>
      </c>
      <c r="B532">
        <v>2.5</v>
      </c>
      <c r="C532">
        <v>5</v>
      </c>
      <c r="D532">
        <v>1.2</v>
      </c>
      <c r="E532">
        <v>4</v>
      </c>
      <c r="F532">
        <v>9</v>
      </c>
      <c r="G532">
        <v>0.441</v>
      </c>
      <c r="H532">
        <v>0.41399999999999998</v>
      </c>
      <c r="I532">
        <v>0.48599999999999999</v>
      </c>
      <c r="J532">
        <v>0.45</v>
      </c>
      <c r="K532">
        <v>0.46800000000000003</v>
      </c>
      <c r="L532">
        <v>0.432</v>
      </c>
      <c r="M532">
        <v>0.48599999999999999</v>
      </c>
      <c r="N532">
        <v>0.495</v>
      </c>
      <c r="O532">
        <v>0.45</v>
      </c>
      <c r="P532">
        <v>0.39600000000000002</v>
      </c>
      <c r="Q532">
        <f t="shared" si="62"/>
        <v>0.45179999999999998</v>
      </c>
      <c r="R532">
        <f t="shared" si="63"/>
        <v>2.7298351598585589E-2</v>
      </c>
      <c r="T532">
        <v>0.64800000000000002</v>
      </c>
      <c r="U532">
        <v>0.64800000000000002</v>
      </c>
      <c r="V532">
        <v>0.60299999999999998</v>
      </c>
      <c r="W532">
        <v>0.67500000000000004</v>
      </c>
      <c r="X532">
        <v>0.72899999999999998</v>
      </c>
      <c r="Y532">
        <v>0.72899999999999998</v>
      </c>
      <c r="Z532">
        <v>0.68400000000000005</v>
      </c>
      <c r="AA532">
        <v>0.68400000000000005</v>
      </c>
      <c r="AB532">
        <v>0.77400000000000002</v>
      </c>
      <c r="AC532">
        <v>0.72</v>
      </c>
      <c r="AD532">
        <f t="shared" si="64"/>
        <v>0.66059999999999997</v>
      </c>
      <c r="AE532">
        <f t="shared" si="65"/>
        <v>4.6155173057849108E-2</v>
      </c>
      <c r="BI532" s="1">
        <v>10</v>
      </c>
      <c r="BJ532">
        <v>1.161</v>
      </c>
      <c r="BK532">
        <v>1.1879999999999999</v>
      </c>
      <c r="BL532">
        <v>1.089</v>
      </c>
      <c r="BM532">
        <v>1.0980000000000001</v>
      </c>
      <c r="BN532">
        <v>1.0620000000000001</v>
      </c>
    </row>
    <row r="533" spans="1:66" x14ac:dyDescent="0.25">
      <c r="A533">
        <v>85</v>
      </c>
      <c r="B533">
        <v>2.5</v>
      </c>
      <c r="C533">
        <v>5</v>
      </c>
      <c r="D533">
        <v>1.2</v>
      </c>
      <c r="E533">
        <v>4</v>
      </c>
      <c r="F533">
        <v>10</v>
      </c>
      <c r="G533">
        <v>0.378</v>
      </c>
      <c r="H533">
        <v>0.41399999999999998</v>
      </c>
      <c r="I533">
        <v>0.48599999999999999</v>
      </c>
      <c r="J533">
        <v>0.432</v>
      </c>
      <c r="K533">
        <v>0.441</v>
      </c>
      <c r="L533">
        <v>0.39600000000000002</v>
      </c>
      <c r="M533">
        <v>0.47699999999999998</v>
      </c>
      <c r="N533">
        <v>0.40500000000000003</v>
      </c>
      <c r="O533">
        <v>0.45</v>
      </c>
      <c r="P533">
        <v>0.441</v>
      </c>
      <c r="Q533">
        <f t="shared" si="62"/>
        <v>0.43019999999999997</v>
      </c>
      <c r="R533">
        <f t="shared" si="63"/>
        <v>3.943602414037195E-2</v>
      </c>
      <c r="T533">
        <v>0.80100000000000005</v>
      </c>
      <c r="U533">
        <v>0.81</v>
      </c>
      <c r="V533">
        <v>0.63</v>
      </c>
      <c r="W533">
        <v>0.73799999999999999</v>
      </c>
      <c r="X533">
        <v>0.747</v>
      </c>
      <c r="Y533">
        <v>0.72</v>
      </c>
      <c r="Z533">
        <v>0.72</v>
      </c>
      <c r="AA533">
        <v>0.72</v>
      </c>
      <c r="AB533">
        <v>0.747</v>
      </c>
      <c r="AC533">
        <v>0.69299999999999995</v>
      </c>
      <c r="AD533">
        <f t="shared" si="64"/>
        <v>0.74519999999999997</v>
      </c>
      <c r="AE533">
        <f t="shared" si="65"/>
        <v>7.1831051781245714E-2</v>
      </c>
      <c r="BI533" s="1">
        <v>10</v>
      </c>
      <c r="BJ533">
        <v>1.179</v>
      </c>
      <c r="BK533">
        <v>1.224</v>
      </c>
      <c r="BL533">
        <v>1.1160000000000001</v>
      </c>
      <c r="BM533">
        <v>1.17</v>
      </c>
      <c r="BN533">
        <v>1.1879999999999999</v>
      </c>
    </row>
    <row r="534" spans="1:66" x14ac:dyDescent="0.25">
      <c r="Q534" t="e">
        <f t="shared" si="62"/>
        <v>#DIV/0!</v>
      </c>
      <c r="R534" t="e">
        <f t="shared" si="63"/>
        <v>#DIV/0!</v>
      </c>
      <c r="AD534" t="e">
        <f t="shared" si="64"/>
        <v>#DIV/0!</v>
      </c>
      <c r="AE534" t="e">
        <f t="shared" si="65"/>
        <v>#DIV/0!</v>
      </c>
    </row>
    <row r="535" spans="1:66" x14ac:dyDescent="0.25">
      <c r="A535" s="6">
        <v>85</v>
      </c>
      <c r="B535" s="6">
        <v>2.5</v>
      </c>
      <c r="C535" s="6">
        <v>5</v>
      </c>
      <c r="D535" s="6">
        <v>1</v>
      </c>
      <c r="E535" s="6">
        <v>1</v>
      </c>
      <c r="F535" s="6">
        <v>1</v>
      </c>
      <c r="G535">
        <v>0.48</v>
      </c>
      <c r="H535">
        <v>0.48</v>
      </c>
      <c r="I535">
        <v>0.504</v>
      </c>
      <c r="J535">
        <v>0.504</v>
      </c>
      <c r="K535">
        <v>0.51600000000000001</v>
      </c>
      <c r="L535">
        <v>0.51600000000000001</v>
      </c>
      <c r="M535">
        <v>0.54</v>
      </c>
      <c r="N535">
        <v>0.56399999999999995</v>
      </c>
      <c r="O535">
        <v>0.54</v>
      </c>
      <c r="P535">
        <v>0.49199999999999999</v>
      </c>
      <c r="Q535">
        <f t="shared" si="62"/>
        <v>0.49680000000000002</v>
      </c>
      <c r="R535">
        <f t="shared" si="63"/>
        <v>1.6099689437998499E-2</v>
      </c>
      <c r="T535">
        <v>0.44400000000000001</v>
      </c>
      <c r="U535">
        <v>0.40799999999999997</v>
      </c>
      <c r="V535">
        <v>0.432</v>
      </c>
      <c r="W535">
        <v>0.42</v>
      </c>
      <c r="X535">
        <v>0.42</v>
      </c>
      <c r="Y535">
        <v>0.432</v>
      </c>
      <c r="Z535">
        <v>0.38400000000000001</v>
      </c>
      <c r="AA535">
        <v>0.39600000000000002</v>
      </c>
      <c r="AB535">
        <v>0.36</v>
      </c>
      <c r="AC535">
        <v>0.45600000000000002</v>
      </c>
      <c r="AD535">
        <f t="shared" si="64"/>
        <v>0.42480000000000001</v>
      </c>
      <c r="AE535">
        <f t="shared" si="65"/>
        <v>1.3682105101189668E-2</v>
      </c>
      <c r="AO535" t="s">
        <v>47</v>
      </c>
      <c r="AP535" t="s">
        <v>48</v>
      </c>
      <c r="AQ535" t="s">
        <v>49</v>
      </c>
      <c r="AR535" t="s">
        <v>50</v>
      </c>
      <c r="BI535" s="6">
        <v>1</v>
      </c>
      <c r="BJ535">
        <v>0.92400000000000004</v>
      </c>
      <c r="BK535">
        <v>0.88800000000000001</v>
      </c>
      <c r="BL535">
        <v>0.93600000000000005</v>
      </c>
      <c r="BM535">
        <v>0.92400000000000004</v>
      </c>
      <c r="BN535">
        <v>0.93600000000000005</v>
      </c>
    </row>
    <row r="536" spans="1:66" x14ac:dyDescent="0.25">
      <c r="A536" s="6">
        <v>85</v>
      </c>
      <c r="B536" s="6">
        <v>2.5</v>
      </c>
      <c r="C536" s="6">
        <v>5</v>
      </c>
      <c r="D536" s="6">
        <v>1</v>
      </c>
      <c r="E536" s="6">
        <v>2</v>
      </c>
      <c r="F536" s="6">
        <v>1</v>
      </c>
      <c r="G536">
        <v>0.45600000000000002</v>
      </c>
      <c r="H536">
        <v>0.45600000000000002</v>
      </c>
      <c r="I536">
        <v>0.49199999999999999</v>
      </c>
      <c r="J536">
        <v>0.46800000000000003</v>
      </c>
      <c r="K536">
        <v>0.48</v>
      </c>
      <c r="L536">
        <v>0.49199999999999999</v>
      </c>
      <c r="M536">
        <v>0.504</v>
      </c>
      <c r="N536">
        <v>0.52800000000000002</v>
      </c>
      <c r="O536">
        <v>0.55200000000000005</v>
      </c>
      <c r="P536">
        <v>0.45600000000000002</v>
      </c>
      <c r="Q536">
        <f t="shared" si="62"/>
        <v>0.47039999999999998</v>
      </c>
      <c r="R536">
        <f t="shared" si="63"/>
        <v>1.5646085772486343E-2</v>
      </c>
      <c r="T536">
        <v>0.49199999999999999</v>
      </c>
      <c r="U536">
        <v>0.45600000000000002</v>
      </c>
      <c r="V536">
        <v>0.45600000000000002</v>
      </c>
      <c r="W536">
        <v>0.40799999999999997</v>
      </c>
      <c r="X536">
        <v>0.40799999999999997</v>
      </c>
      <c r="Y536">
        <v>0.45600000000000002</v>
      </c>
      <c r="Z536">
        <v>0.372</v>
      </c>
      <c r="AA536">
        <v>0.33600000000000002</v>
      </c>
      <c r="AB536">
        <v>0.504</v>
      </c>
      <c r="AC536">
        <v>0.46800000000000003</v>
      </c>
      <c r="AD536">
        <f t="shared" si="64"/>
        <v>0.44399999999999995</v>
      </c>
      <c r="AE536">
        <f t="shared" si="65"/>
        <v>3.6000000000000018E-2</v>
      </c>
      <c r="AO536">
        <f>A535</f>
        <v>85</v>
      </c>
      <c r="AP536">
        <f>B535</f>
        <v>2.5</v>
      </c>
      <c r="AQ536">
        <f>C535</f>
        <v>5</v>
      </c>
      <c r="AR536">
        <f>D535</f>
        <v>1</v>
      </c>
      <c r="BI536" s="6">
        <v>1</v>
      </c>
      <c r="BJ536">
        <v>0.94799999999999995</v>
      </c>
      <c r="BK536">
        <v>0.91200000000000003</v>
      </c>
      <c r="BL536">
        <v>0.94799999999999995</v>
      </c>
      <c r="BM536">
        <v>0.876</v>
      </c>
      <c r="BN536">
        <v>0.88800000000000001</v>
      </c>
    </row>
    <row r="537" spans="1:66" x14ac:dyDescent="0.25">
      <c r="A537" s="6">
        <v>85</v>
      </c>
      <c r="B537" s="6">
        <v>2.5</v>
      </c>
      <c r="C537" s="6">
        <v>5</v>
      </c>
      <c r="D537" s="6">
        <v>1</v>
      </c>
      <c r="E537" s="6">
        <v>3</v>
      </c>
      <c r="F537" s="6">
        <v>1</v>
      </c>
      <c r="G537">
        <v>0.432</v>
      </c>
      <c r="H537">
        <v>0.45600000000000002</v>
      </c>
      <c r="I537">
        <v>0.48</v>
      </c>
      <c r="J537">
        <v>0.51600000000000001</v>
      </c>
      <c r="K537">
        <v>0.504</v>
      </c>
      <c r="L537">
        <v>0.49199999999999999</v>
      </c>
      <c r="M537">
        <v>0.49199999999999999</v>
      </c>
      <c r="N537">
        <v>0.52800000000000002</v>
      </c>
      <c r="O537">
        <v>0.54</v>
      </c>
      <c r="P537">
        <v>0.49199999999999999</v>
      </c>
      <c r="Q537">
        <f t="shared" si="62"/>
        <v>0.47759999999999997</v>
      </c>
      <c r="R537">
        <f t="shared" si="63"/>
        <v>3.436277055186325E-2</v>
      </c>
      <c r="T537">
        <v>0.40799999999999997</v>
      </c>
      <c r="U537">
        <v>0.45600000000000002</v>
      </c>
      <c r="V537">
        <v>0.44400000000000001</v>
      </c>
      <c r="W537">
        <v>0.432</v>
      </c>
      <c r="X537">
        <v>0.432</v>
      </c>
      <c r="Y537">
        <v>0.40799999999999997</v>
      </c>
      <c r="Z537">
        <v>0.42</v>
      </c>
      <c r="AA537">
        <v>0.36</v>
      </c>
      <c r="AB537">
        <v>0.45600000000000002</v>
      </c>
      <c r="AC537">
        <v>0.46800000000000003</v>
      </c>
      <c r="AD537">
        <f t="shared" si="64"/>
        <v>0.43440000000000001</v>
      </c>
      <c r="AE537">
        <f t="shared" si="65"/>
        <v>1.7798876369029607E-2</v>
      </c>
      <c r="BI537" s="6">
        <v>1</v>
      </c>
      <c r="BJ537">
        <v>0.84</v>
      </c>
      <c r="BK537">
        <v>0.91200000000000003</v>
      </c>
      <c r="BL537">
        <v>0.92400000000000004</v>
      </c>
      <c r="BM537">
        <v>0.94799999999999995</v>
      </c>
      <c r="BN537">
        <v>0.93600000000000005</v>
      </c>
    </row>
    <row r="538" spans="1:66" x14ac:dyDescent="0.25">
      <c r="A538" s="6">
        <v>85</v>
      </c>
      <c r="B538" s="6">
        <v>2.5</v>
      </c>
      <c r="C538" s="6">
        <v>5</v>
      </c>
      <c r="D538" s="6">
        <v>1</v>
      </c>
      <c r="E538" s="6">
        <v>4</v>
      </c>
      <c r="F538" s="6">
        <v>1</v>
      </c>
      <c r="G538">
        <v>0.48</v>
      </c>
      <c r="H538">
        <v>0.48</v>
      </c>
      <c r="I538">
        <v>0.46800000000000003</v>
      </c>
      <c r="J538">
        <v>0.44400000000000001</v>
      </c>
      <c r="K538">
        <v>0.48</v>
      </c>
      <c r="L538">
        <v>0.51600000000000001</v>
      </c>
      <c r="M538">
        <v>0.49199999999999999</v>
      </c>
      <c r="N538">
        <v>0.46800000000000003</v>
      </c>
      <c r="O538">
        <v>0.49199999999999999</v>
      </c>
      <c r="P538">
        <v>0.45600000000000002</v>
      </c>
      <c r="Q538">
        <f t="shared" si="62"/>
        <v>0.47039999999999998</v>
      </c>
      <c r="R538">
        <f t="shared" si="63"/>
        <v>1.5646085772486343E-2</v>
      </c>
      <c r="T538">
        <v>0.504</v>
      </c>
      <c r="U538">
        <v>0.44400000000000001</v>
      </c>
      <c r="V538">
        <v>0.45600000000000002</v>
      </c>
      <c r="W538">
        <v>0.432</v>
      </c>
      <c r="X538">
        <v>0.46800000000000003</v>
      </c>
      <c r="Y538">
        <v>0.44400000000000001</v>
      </c>
      <c r="Z538">
        <v>0.432</v>
      </c>
      <c r="AA538">
        <v>0.42</v>
      </c>
      <c r="AB538">
        <v>0.48</v>
      </c>
      <c r="AC538">
        <v>0.39600000000000002</v>
      </c>
      <c r="AD538">
        <f t="shared" si="64"/>
        <v>0.46079999999999999</v>
      </c>
      <c r="AE538">
        <f t="shared" si="65"/>
        <v>2.7626074639731213E-2</v>
      </c>
      <c r="BI538" s="6">
        <v>1</v>
      </c>
      <c r="BJ538">
        <v>0.98399999999999999</v>
      </c>
      <c r="BK538">
        <v>0.92400000000000004</v>
      </c>
      <c r="BL538">
        <v>0.92400000000000004</v>
      </c>
      <c r="BM538">
        <v>0.876</v>
      </c>
      <c r="BN538">
        <v>0.94799999999999995</v>
      </c>
    </row>
    <row r="539" spans="1:66" x14ac:dyDescent="0.25">
      <c r="A539" s="6">
        <v>85</v>
      </c>
      <c r="B539" s="1">
        <v>2.5</v>
      </c>
      <c r="C539" s="1">
        <v>5</v>
      </c>
      <c r="D539" s="1">
        <v>1</v>
      </c>
      <c r="E539" s="1">
        <v>1</v>
      </c>
      <c r="F539" s="1">
        <v>2</v>
      </c>
      <c r="G539">
        <v>0.42</v>
      </c>
      <c r="H539">
        <v>0.51600000000000001</v>
      </c>
      <c r="I539">
        <v>0.51600000000000001</v>
      </c>
      <c r="J539">
        <v>0.504</v>
      </c>
      <c r="K539">
        <v>0.51600000000000001</v>
      </c>
      <c r="L539">
        <v>0.55200000000000005</v>
      </c>
      <c r="M539">
        <v>0.40799999999999997</v>
      </c>
      <c r="N539">
        <v>0.54</v>
      </c>
      <c r="O539">
        <v>0.51600000000000001</v>
      </c>
      <c r="P539">
        <v>0.49199999999999999</v>
      </c>
      <c r="Q539">
        <f t="shared" si="62"/>
        <v>0.49440000000000001</v>
      </c>
      <c r="R539">
        <f t="shared" si="63"/>
        <v>4.1914198071775169E-2</v>
      </c>
      <c r="T539">
        <v>0.54</v>
      </c>
      <c r="U539">
        <v>0.44400000000000001</v>
      </c>
      <c r="V539">
        <v>0.42</v>
      </c>
      <c r="W539">
        <v>0.432</v>
      </c>
      <c r="X539">
        <v>0.46800000000000003</v>
      </c>
      <c r="Y539">
        <v>0.432</v>
      </c>
      <c r="Z539">
        <v>0.44400000000000001</v>
      </c>
      <c r="AA539">
        <v>0.48</v>
      </c>
      <c r="AB539">
        <v>0.44400000000000001</v>
      </c>
      <c r="AC539">
        <v>0.40799999999999997</v>
      </c>
      <c r="AD539">
        <f t="shared" si="64"/>
        <v>0.46079999999999999</v>
      </c>
      <c r="AE539">
        <f t="shared" si="65"/>
        <v>4.7699056594444317E-2</v>
      </c>
      <c r="AH539" t="s">
        <v>25</v>
      </c>
      <c r="BI539" s="1">
        <v>2</v>
      </c>
      <c r="BJ539">
        <v>0.96</v>
      </c>
      <c r="BK539">
        <v>0.96</v>
      </c>
      <c r="BL539">
        <v>0.93600000000000005</v>
      </c>
      <c r="BM539">
        <v>0.93600000000000005</v>
      </c>
      <c r="BN539">
        <v>0.98399999999999999</v>
      </c>
    </row>
    <row r="540" spans="1:66" x14ac:dyDescent="0.25">
      <c r="A540" s="6">
        <v>85</v>
      </c>
      <c r="B540" s="1">
        <v>2.5</v>
      </c>
      <c r="C540" s="1">
        <v>5</v>
      </c>
      <c r="D540" s="1">
        <v>1</v>
      </c>
      <c r="E540" s="1">
        <v>2</v>
      </c>
      <c r="F540" s="1">
        <v>2</v>
      </c>
      <c r="G540">
        <v>0.42</v>
      </c>
      <c r="H540">
        <v>0.56399999999999995</v>
      </c>
      <c r="I540">
        <v>0.51600000000000001</v>
      </c>
      <c r="J540">
        <v>0.46800000000000003</v>
      </c>
      <c r="K540">
        <v>0.54</v>
      </c>
      <c r="L540">
        <v>0.51600000000000001</v>
      </c>
      <c r="M540">
        <v>0.54</v>
      </c>
      <c r="N540">
        <v>0.46800000000000003</v>
      </c>
      <c r="O540">
        <v>0.49199999999999999</v>
      </c>
      <c r="P540">
        <v>0.51600000000000001</v>
      </c>
      <c r="Q540">
        <f t="shared" si="62"/>
        <v>0.50160000000000005</v>
      </c>
      <c r="R540">
        <f t="shared" si="63"/>
        <v>5.7799653978202824E-2</v>
      </c>
      <c r="T540">
        <v>0.45600000000000002</v>
      </c>
      <c r="U540">
        <v>0.39600000000000002</v>
      </c>
      <c r="V540">
        <v>0.49199999999999999</v>
      </c>
      <c r="W540">
        <v>0.44400000000000001</v>
      </c>
      <c r="X540">
        <v>0.46800000000000003</v>
      </c>
      <c r="Y540">
        <v>0.40799999999999997</v>
      </c>
      <c r="Z540">
        <v>0.49199999999999999</v>
      </c>
      <c r="AA540">
        <v>0.40799999999999997</v>
      </c>
      <c r="AB540">
        <v>0.49199999999999999</v>
      </c>
      <c r="AC540">
        <v>0.42</v>
      </c>
      <c r="AD540">
        <f t="shared" si="64"/>
        <v>0.45120000000000005</v>
      </c>
      <c r="AE540">
        <f t="shared" si="65"/>
        <v>3.559775273805918E-2</v>
      </c>
      <c r="AG540" t="s">
        <v>19</v>
      </c>
      <c r="AH540" t="s">
        <v>20</v>
      </c>
      <c r="AI540" t="s">
        <v>21</v>
      </c>
      <c r="AJ540" t="s">
        <v>23</v>
      </c>
      <c r="AK540" t="s">
        <v>21</v>
      </c>
      <c r="AM540" s="11" t="s">
        <v>24</v>
      </c>
      <c r="AN540" s="11"/>
      <c r="AO540" s="11" t="s">
        <v>21</v>
      </c>
      <c r="AP540" t="s">
        <v>26</v>
      </c>
      <c r="AR540" t="s">
        <v>21</v>
      </c>
      <c r="BI540" s="1">
        <v>2</v>
      </c>
      <c r="BJ540">
        <v>0.876</v>
      </c>
      <c r="BK540">
        <v>0.96</v>
      </c>
      <c r="BL540">
        <v>1.008</v>
      </c>
      <c r="BM540">
        <v>0.91200000000000003</v>
      </c>
      <c r="BN540">
        <v>1.008</v>
      </c>
    </row>
    <row r="541" spans="1:66" x14ac:dyDescent="0.25">
      <c r="A541" s="6">
        <v>85</v>
      </c>
      <c r="B541" s="1">
        <v>2.5</v>
      </c>
      <c r="C541" s="1">
        <v>5</v>
      </c>
      <c r="D541" s="1">
        <v>1</v>
      </c>
      <c r="E541" s="1">
        <v>3</v>
      </c>
      <c r="F541" s="1">
        <v>2</v>
      </c>
      <c r="G541">
        <v>0.432</v>
      </c>
      <c r="H541">
        <v>0.57599999999999996</v>
      </c>
      <c r="I541">
        <v>0.48</v>
      </c>
      <c r="J541">
        <v>0.52800000000000002</v>
      </c>
      <c r="K541">
        <v>0.51600000000000001</v>
      </c>
      <c r="L541">
        <v>0.54</v>
      </c>
      <c r="M541">
        <v>0.51600000000000001</v>
      </c>
      <c r="N541">
        <v>0.504</v>
      </c>
      <c r="O541">
        <v>0.49199999999999999</v>
      </c>
      <c r="P541">
        <v>0.55200000000000005</v>
      </c>
      <c r="Q541">
        <f t="shared" si="62"/>
        <v>0.50639999999999996</v>
      </c>
      <c r="R541">
        <f t="shared" si="63"/>
        <v>5.3933292130186147E-2</v>
      </c>
      <c r="T541">
        <v>0.49199999999999999</v>
      </c>
      <c r="U541">
        <v>0.33600000000000002</v>
      </c>
      <c r="V541">
        <v>0.42</v>
      </c>
      <c r="W541">
        <v>0.432</v>
      </c>
      <c r="X541">
        <v>0.40799999999999997</v>
      </c>
      <c r="Y541">
        <v>0.40799999999999997</v>
      </c>
      <c r="Z541">
        <v>0.48</v>
      </c>
      <c r="AA541">
        <v>0.38400000000000001</v>
      </c>
      <c r="AB541">
        <v>0.432</v>
      </c>
      <c r="AC541">
        <v>0.40799999999999997</v>
      </c>
      <c r="AD541">
        <f t="shared" si="64"/>
        <v>0.41760000000000003</v>
      </c>
      <c r="AE541">
        <f t="shared" si="65"/>
        <v>5.5899910554490007E-2</v>
      </c>
      <c r="AG541">
        <v>1</v>
      </c>
      <c r="AH541">
        <f>AVERAGE(G535:K538)</f>
        <v>0.47880000000000011</v>
      </c>
      <c r="AI541">
        <f>STDEV(G535:K538)</f>
        <v>2.3000228831813595E-2</v>
      </c>
      <c r="AJ541">
        <f>AVERAGE(T535:X538)</f>
        <v>0.44100000000000011</v>
      </c>
      <c r="AK541">
        <f>STDEV(T535:X538)</f>
        <v>2.6938526509932136E-2</v>
      </c>
      <c r="AM541">
        <f>SUM(AH541,AJ541)</f>
        <v>0.91980000000000017</v>
      </c>
      <c r="AO541">
        <f>SUM(AH541,AJ541)/2*SQRT((AI541/AH541)^2+(AK541/AJ541)^2)</f>
        <v>3.5739186200907026E-2</v>
      </c>
      <c r="AP541" s="4">
        <v>0.6253333333333333</v>
      </c>
      <c r="AR541">
        <v>1.61658075373095E-2</v>
      </c>
      <c r="BI541" s="1">
        <v>2</v>
      </c>
      <c r="BJ541">
        <v>0.92400000000000004</v>
      </c>
      <c r="BK541">
        <v>0.91200000000000003</v>
      </c>
      <c r="BL541">
        <v>0.9</v>
      </c>
      <c r="BM541">
        <v>0.96</v>
      </c>
      <c r="BN541">
        <v>0.92400000000000004</v>
      </c>
    </row>
    <row r="542" spans="1:66" x14ac:dyDescent="0.25">
      <c r="A542" s="6">
        <v>85</v>
      </c>
      <c r="B542" s="1">
        <v>2.5</v>
      </c>
      <c r="C542" s="1">
        <v>5</v>
      </c>
      <c r="D542" s="1">
        <v>1</v>
      </c>
      <c r="E542" s="1">
        <v>4</v>
      </c>
      <c r="F542" s="1">
        <v>2</v>
      </c>
      <c r="G542">
        <v>0.55200000000000005</v>
      </c>
      <c r="H542">
        <v>0.49199999999999999</v>
      </c>
      <c r="I542">
        <v>0.51600000000000001</v>
      </c>
      <c r="J542">
        <v>0.46800000000000003</v>
      </c>
      <c r="K542">
        <v>0.52800000000000002</v>
      </c>
      <c r="L542">
        <v>0.51600000000000001</v>
      </c>
      <c r="M542">
        <v>0.61199999999999999</v>
      </c>
      <c r="N542">
        <v>0.504</v>
      </c>
      <c r="O542">
        <v>0.57599999999999996</v>
      </c>
      <c r="P542">
        <v>0.624</v>
      </c>
      <c r="Q542">
        <f t="shared" si="62"/>
        <v>0.51119999999999999</v>
      </c>
      <c r="R542">
        <f t="shared" si="63"/>
        <v>3.242221460665512E-2</v>
      </c>
      <c r="T542">
        <v>0.45600000000000002</v>
      </c>
      <c r="U542">
        <v>0.372</v>
      </c>
      <c r="V542">
        <v>0.432</v>
      </c>
      <c r="W542">
        <v>0.432</v>
      </c>
      <c r="X542">
        <v>0.40799999999999997</v>
      </c>
      <c r="Y542">
        <v>0.44400000000000001</v>
      </c>
      <c r="Z542">
        <v>0.432</v>
      </c>
      <c r="AA542">
        <v>0.44400000000000001</v>
      </c>
      <c r="AB542">
        <v>0.432</v>
      </c>
      <c r="AC542">
        <v>0.44400000000000001</v>
      </c>
      <c r="AD542">
        <f t="shared" si="64"/>
        <v>0.42000000000000004</v>
      </c>
      <c r="AE542">
        <f t="shared" si="65"/>
        <v>3.1749015732775096E-2</v>
      </c>
      <c r="AG542">
        <v>2</v>
      </c>
      <c r="AH542">
        <f>AVERAGE(G539:K542)</f>
        <v>0.50340000000000007</v>
      </c>
      <c r="AI542">
        <f>STDEV(G539:K542)</f>
        <v>4.412947457556899E-2</v>
      </c>
      <c r="AJ542">
        <f>AVERAGE(T539:X542)</f>
        <v>0.43740000000000007</v>
      </c>
      <c r="AK542">
        <f>STDEV(T539:X542)</f>
        <v>4.4641731715137536E-2</v>
      </c>
      <c r="AM542">
        <f>SUM(AH542,AJ542)</f>
        <v>0.94080000000000008</v>
      </c>
      <c r="AO542">
        <f t="shared" ref="AO542:AO551" si="66">SUM(AH542,AJ542)/2*SQRT((AI542/AH542)^2+(AK542/AJ542)^2)</f>
        <v>6.3288187255704009E-2</v>
      </c>
      <c r="BI542" s="1">
        <v>2</v>
      </c>
      <c r="BJ542">
        <v>1.008</v>
      </c>
      <c r="BK542">
        <v>0.86399999999999999</v>
      </c>
      <c r="BL542">
        <v>0.94799999999999995</v>
      </c>
      <c r="BM542">
        <v>0.9</v>
      </c>
      <c r="BN542">
        <v>0.93600000000000005</v>
      </c>
    </row>
    <row r="543" spans="1:66" x14ac:dyDescent="0.25">
      <c r="A543" s="6">
        <v>85</v>
      </c>
      <c r="B543" s="6">
        <v>2.5</v>
      </c>
      <c r="C543" s="6">
        <v>5</v>
      </c>
      <c r="D543" s="6">
        <v>1</v>
      </c>
      <c r="E543" s="6">
        <v>1</v>
      </c>
      <c r="F543" s="6">
        <v>3</v>
      </c>
      <c r="G543">
        <v>0.44400000000000001</v>
      </c>
      <c r="H543">
        <v>0.432</v>
      </c>
      <c r="I543">
        <v>0.432</v>
      </c>
      <c r="J543">
        <v>0.44400000000000001</v>
      </c>
      <c r="K543">
        <v>0.45600000000000002</v>
      </c>
      <c r="L543">
        <v>0.46800000000000003</v>
      </c>
      <c r="M543">
        <v>0.49199999999999999</v>
      </c>
      <c r="N543">
        <v>0.46800000000000003</v>
      </c>
      <c r="O543">
        <v>0.49199999999999999</v>
      </c>
      <c r="P543">
        <v>0.45600000000000002</v>
      </c>
      <c r="Q543">
        <f t="shared" si="62"/>
        <v>0.44160000000000005</v>
      </c>
      <c r="R543">
        <f t="shared" si="63"/>
        <v>1.0039920318408915E-2</v>
      </c>
      <c r="T543">
        <v>0.46800000000000003</v>
      </c>
      <c r="U543">
        <v>0.45600000000000002</v>
      </c>
      <c r="V543">
        <v>0.42</v>
      </c>
      <c r="W543">
        <v>0.51600000000000001</v>
      </c>
      <c r="X543">
        <v>0.46800000000000003</v>
      </c>
      <c r="Y543">
        <v>0.45600000000000002</v>
      </c>
      <c r="Z543">
        <v>0.48</v>
      </c>
      <c r="AA543">
        <v>0.39600000000000002</v>
      </c>
      <c r="AB543">
        <v>0.46800000000000003</v>
      </c>
      <c r="AC543">
        <v>0.42</v>
      </c>
      <c r="AD543">
        <f t="shared" si="64"/>
        <v>0.46560000000000007</v>
      </c>
      <c r="AE543">
        <f t="shared" si="65"/>
        <v>3.4362770551863257E-2</v>
      </c>
      <c r="AG543">
        <v>3</v>
      </c>
      <c r="AH543">
        <f>AVERAGE(G543:K546)</f>
        <v>0.46275000000000011</v>
      </c>
      <c r="AI543">
        <f>STDEV(G543:K546)</f>
        <v>3.7770602603779464E-2</v>
      </c>
      <c r="AJ543">
        <f>AVERAGE(T543:X546)</f>
        <v>0.46140000000000009</v>
      </c>
      <c r="AK543">
        <f>STDEV(T542:X545)</f>
        <v>3.3739559788723422E-2</v>
      </c>
      <c r="AM543">
        <f>SUM(AH543,AJ543)</f>
        <v>0.92415000000000025</v>
      </c>
      <c r="AO543">
        <f t="shared" si="66"/>
        <v>5.063744217260073E-2</v>
      </c>
      <c r="BI543" s="6">
        <v>3</v>
      </c>
      <c r="BJ543">
        <v>0.91200000000000003</v>
      </c>
      <c r="BK543">
        <v>0.88800000000000001</v>
      </c>
      <c r="BL543">
        <v>0.85199999999999998</v>
      </c>
      <c r="BM543">
        <v>0.96</v>
      </c>
      <c r="BN543">
        <v>0.92400000000000004</v>
      </c>
    </row>
    <row r="544" spans="1:66" x14ac:dyDescent="0.25">
      <c r="A544" s="6">
        <v>85</v>
      </c>
      <c r="B544" s="6">
        <v>2.5</v>
      </c>
      <c r="C544" s="6">
        <v>5</v>
      </c>
      <c r="D544" s="6">
        <v>1</v>
      </c>
      <c r="E544" s="6">
        <v>2</v>
      </c>
      <c r="F544" s="6">
        <v>3</v>
      </c>
      <c r="G544">
        <v>0.48</v>
      </c>
      <c r="H544">
        <v>0.44400000000000001</v>
      </c>
      <c r="I544">
        <v>0.46800000000000003</v>
      </c>
      <c r="J544">
        <v>0.432</v>
      </c>
      <c r="K544">
        <v>0.45600000000000002</v>
      </c>
      <c r="L544">
        <v>0.46800000000000003</v>
      </c>
      <c r="M544">
        <v>0.504</v>
      </c>
      <c r="N544">
        <v>0.504</v>
      </c>
      <c r="O544">
        <v>0.46800000000000003</v>
      </c>
      <c r="P544">
        <v>0.48</v>
      </c>
      <c r="Q544">
        <f t="shared" si="62"/>
        <v>0.45599999999999996</v>
      </c>
      <c r="R544">
        <f t="shared" si="63"/>
        <v>1.8973665961010275E-2</v>
      </c>
      <c r="T544">
        <v>0.44400000000000001</v>
      </c>
      <c r="U544">
        <v>0.46800000000000003</v>
      </c>
      <c r="V544">
        <v>0.49199999999999999</v>
      </c>
      <c r="W544">
        <v>0.45600000000000002</v>
      </c>
      <c r="X544">
        <v>0.432</v>
      </c>
      <c r="Y544">
        <v>0.40799999999999997</v>
      </c>
      <c r="Z544">
        <v>0.504</v>
      </c>
      <c r="AA544">
        <v>0.45600000000000002</v>
      </c>
      <c r="AB544">
        <v>0.45600000000000002</v>
      </c>
      <c r="AC544">
        <v>0.48</v>
      </c>
      <c r="AD544">
        <f t="shared" si="64"/>
        <v>0.45839999999999997</v>
      </c>
      <c r="AE544">
        <f t="shared" si="65"/>
        <v>2.3082460874005613E-2</v>
      </c>
      <c r="AG544">
        <v>4</v>
      </c>
      <c r="AH544">
        <f>AVERAGE(G547:K550)</f>
        <v>0.50880000000000003</v>
      </c>
      <c r="AI544">
        <f>STDEV(G547:K550)</f>
        <v>7.8390117529672024E-2</v>
      </c>
      <c r="AJ544">
        <f>AVERAGE(T547:X550)</f>
        <v>0.44340000000000002</v>
      </c>
      <c r="AK544">
        <f>STDEV(T546:X549)</f>
        <v>4.5649004139711187E-2</v>
      </c>
      <c r="AM544">
        <f t="shared" ref="AM544:AM551" si="67">SUM(AH544,AJ544)</f>
        <v>0.95220000000000005</v>
      </c>
      <c r="AO544">
        <f t="shared" si="66"/>
        <v>8.8221595613528492E-2</v>
      </c>
      <c r="BI544" s="6">
        <v>3</v>
      </c>
      <c r="BJ544">
        <v>0.92400000000000004</v>
      </c>
      <c r="BK544">
        <v>0.91200000000000003</v>
      </c>
      <c r="BL544">
        <v>0.96</v>
      </c>
      <c r="BM544">
        <v>0.88800000000000001</v>
      </c>
      <c r="BN544">
        <v>0.88800000000000001</v>
      </c>
    </row>
    <row r="545" spans="1:66" x14ac:dyDescent="0.25">
      <c r="A545" s="6">
        <v>85</v>
      </c>
      <c r="B545" s="6">
        <v>2.5</v>
      </c>
      <c r="C545" s="6">
        <v>5</v>
      </c>
      <c r="D545" s="6">
        <v>1</v>
      </c>
      <c r="E545" s="6">
        <v>3</v>
      </c>
      <c r="F545" s="6">
        <v>3</v>
      </c>
      <c r="G545">
        <v>0.52800000000000002</v>
      </c>
      <c r="H545">
        <v>0.46800000000000003</v>
      </c>
      <c r="I545">
        <v>0.45600000000000002</v>
      </c>
      <c r="J545">
        <v>0.45600000000000002</v>
      </c>
      <c r="K545">
        <v>0.45600000000000002</v>
      </c>
      <c r="L545">
        <v>0.48</v>
      </c>
      <c r="M545">
        <v>0.46800000000000003</v>
      </c>
      <c r="N545">
        <v>0.51600000000000001</v>
      </c>
      <c r="O545">
        <v>0.46800000000000003</v>
      </c>
      <c r="P545">
        <v>0.44400000000000001</v>
      </c>
      <c r="Q545">
        <f t="shared" si="62"/>
        <v>0.4728</v>
      </c>
      <c r="R545">
        <f t="shared" si="63"/>
        <v>3.129217154497272E-2</v>
      </c>
      <c r="T545">
        <v>0.46800000000000003</v>
      </c>
      <c r="U545">
        <v>0.51600000000000001</v>
      </c>
      <c r="V545">
        <v>0.45600000000000002</v>
      </c>
      <c r="W545">
        <v>0.44400000000000001</v>
      </c>
      <c r="X545">
        <v>0.44400000000000001</v>
      </c>
      <c r="Y545">
        <v>0.42</v>
      </c>
      <c r="Z545">
        <v>0.42</v>
      </c>
      <c r="AA545">
        <v>0.42</v>
      </c>
      <c r="AB545">
        <v>0.432</v>
      </c>
      <c r="AC545">
        <v>0.46800000000000003</v>
      </c>
      <c r="AD545">
        <f t="shared" si="64"/>
        <v>0.46559999999999996</v>
      </c>
      <c r="AE545">
        <f t="shared" si="65"/>
        <v>2.9879759035172961E-2</v>
      </c>
      <c r="AG545">
        <v>5</v>
      </c>
      <c r="AH545">
        <f>AVERAGE(G551:K554)</f>
        <v>0.47820000000000001</v>
      </c>
      <c r="AI545">
        <f>STDEV(G551:K554)</f>
        <v>4.7408193828759861E-2</v>
      </c>
      <c r="AJ545">
        <f>AVERAGE(T551:X554)</f>
        <v>0.46020000000000011</v>
      </c>
      <c r="AK545">
        <f>STDEV(T551:X554)</f>
        <v>4.5282272585707502E-2</v>
      </c>
      <c r="AM545">
        <f t="shared" si="67"/>
        <v>0.93840000000000012</v>
      </c>
      <c r="AO545">
        <f t="shared" si="66"/>
        <v>6.55377981616143E-2</v>
      </c>
      <c r="BI545" s="6">
        <v>3</v>
      </c>
      <c r="BJ545">
        <v>0.996</v>
      </c>
      <c r="BK545">
        <v>0.98399999999999999</v>
      </c>
      <c r="BL545">
        <v>0.91200000000000003</v>
      </c>
      <c r="BM545">
        <v>0.9</v>
      </c>
      <c r="BN545">
        <v>0.9</v>
      </c>
    </row>
    <row r="546" spans="1:66" x14ac:dyDescent="0.25">
      <c r="A546" s="6">
        <v>85</v>
      </c>
      <c r="B546" s="6">
        <v>2.5</v>
      </c>
      <c r="C546" s="6">
        <v>5</v>
      </c>
      <c r="D546" s="6">
        <v>1</v>
      </c>
      <c r="E546" s="6">
        <v>4</v>
      </c>
      <c r="F546" s="6">
        <v>3</v>
      </c>
      <c r="G546">
        <v>0.495</v>
      </c>
      <c r="H546">
        <v>0.48</v>
      </c>
      <c r="I546">
        <v>0.372</v>
      </c>
      <c r="J546">
        <v>0.51600000000000001</v>
      </c>
      <c r="K546">
        <v>0.54</v>
      </c>
      <c r="L546">
        <v>0.504</v>
      </c>
      <c r="M546">
        <v>0.48</v>
      </c>
      <c r="N546">
        <v>0.45600000000000002</v>
      </c>
      <c r="O546">
        <v>0.48</v>
      </c>
      <c r="P546">
        <v>0.52800000000000002</v>
      </c>
      <c r="Q546">
        <f t="shared" si="62"/>
        <v>0.48060000000000003</v>
      </c>
      <c r="R546">
        <f t="shared" si="63"/>
        <v>6.4774995175607905E-2</v>
      </c>
      <c r="T546">
        <v>0.46800000000000003</v>
      </c>
      <c r="U546">
        <v>0.51600000000000001</v>
      </c>
      <c r="V546">
        <v>0.432</v>
      </c>
      <c r="W546">
        <v>0.42</v>
      </c>
      <c r="X546">
        <v>0.44400000000000001</v>
      </c>
      <c r="Y546">
        <v>0.432</v>
      </c>
      <c r="Z546">
        <v>0.432</v>
      </c>
      <c r="AA546">
        <v>0.372</v>
      </c>
      <c r="AB546">
        <v>0.48</v>
      </c>
      <c r="AC546">
        <v>0.42</v>
      </c>
      <c r="AD546">
        <f t="shared" si="64"/>
        <v>0.45599999999999996</v>
      </c>
      <c r="AE546">
        <f t="shared" si="65"/>
        <v>3.7947331922020565E-2</v>
      </c>
      <c r="AG546">
        <v>6</v>
      </c>
      <c r="AH546">
        <f>AVERAGE(G555:K558)</f>
        <v>0.47400000000000009</v>
      </c>
      <c r="AI546">
        <f>STDEV(G555:K558)</f>
        <v>8.4360130268671729E-2</v>
      </c>
      <c r="AJ546">
        <f>AVERAGE(T555:X558)</f>
        <v>0.4788</v>
      </c>
      <c r="AK546">
        <f>STDEV(T555:X558)</f>
        <v>6.685853092833198E-2</v>
      </c>
      <c r="AM546">
        <f t="shared" si="67"/>
        <v>0.95280000000000009</v>
      </c>
      <c r="AO546">
        <f t="shared" si="66"/>
        <v>0.10776940191802234</v>
      </c>
      <c r="BI546" s="6">
        <v>3</v>
      </c>
      <c r="BJ546">
        <v>0.96299999999999997</v>
      </c>
      <c r="BK546">
        <v>0.996</v>
      </c>
      <c r="BL546">
        <v>0.80400000000000005</v>
      </c>
      <c r="BM546">
        <v>0.93600000000000005</v>
      </c>
      <c r="BN546">
        <v>0.98399999999999999</v>
      </c>
    </row>
    <row r="547" spans="1:66" x14ac:dyDescent="0.25">
      <c r="A547" s="6">
        <v>85</v>
      </c>
      <c r="B547" s="1">
        <v>2.5</v>
      </c>
      <c r="C547" s="1">
        <v>5</v>
      </c>
      <c r="D547" s="1">
        <v>1</v>
      </c>
      <c r="E547" s="1">
        <v>1</v>
      </c>
      <c r="F547" s="1">
        <v>4</v>
      </c>
      <c r="G547">
        <v>0.42</v>
      </c>
      <c r="H547">
        <v>0.55200000000000005</v>
      </c>
      <c r="I547">
        <v>0.48</v>
      </c>
      <c r="J547">
        <v>0.49199999999999999</v>
      </c>
      <c r="K547">
        <v>0.49199999999999999</v>
      </c>
      <c r="L547">
        <v>0.504</v>
      </c>
      <c r="M547">
        <v>0.56399999999999995</v>
      </c>
      <c r="N547">
        <v>0.48</v>
      </c>
      <c r="O547">
        <v>0.48</v>
      </c>
      <c r="P547">
        <v>0.49199999999999999</v>
      </c>
      <c r="Q547">
        <f t="shared" si="62"/>
        <v>0.48719999999999997</v>
      </c>
      <c r="R547">
        <f t="shared" si="63"/>
        <v>4.6938257317459091E-2</v>
      </c>
      <c r="T547">
        <v>0.48</v>
      </c>
      <c r="U547">
        <v>0.432</v>
      </c>
      <c r="V547">
        <v>0.44400000000000001</v>
      </c>
      <c r="W547">
        <v>0.46800000000000003</v>
      </c>
      <c r="X547">
        <v>0.45600000000000002</v>
      </c>
      <c r="Y547">
        <v>0.44400000000000001</v>
      </c>
      <c r="Z547">
        <v>0.504</v>
      </c>
      <c r="AA547">
        <v>0.40799999999999997</v>
      </c>
      <c r="AB547">
        <v>0.48</v>
      </c>
      <c r="AC547">
        <v>0.45600000000000002</v>
      </c>
      <c r="AD547">
        <f t="shared" si="64"/>
        <v>0.45599999999999996</v>
      </c>
      <c r="AE547">
        <f t="shared" si="65"/>
        <v>1.8973665961010275E-2</v>
      </c>
      <c r="AG547">
        <v>7</v>
      </c>
      <c r="AH547">
        <f>AVERAGE(G559:K562)</f>
        <v>0.4734000000000001</v>
      </c>
      <c r="AI547">
        <f>STDEV(G559:K562)</f>
        <v>4.7758603523619859E-2</v>
      </c>
      <c r="AJ547">
        <f>AVERAGE(T559:X562)</f>
        <v>0.50520000000000009</v>
      </c>
      <c r="AK547">
        <f>STDEV(T559:X562)</f>
        <v>5.8126540726608902E-2</v>
      </c>
      <c r="AM547">
        <f t="shared" si="67"/>
        <v>0.97860000000000014</v>
      </c>
      <c r="AO547">
        <f t="shared" si="66"/>
        <v>7.4873498365157248E-2</v>
      </c>
      <c r="BI547" s="1">
        <v>4</v>
      </c>
      <c r="BJ547">
        <v>0.9</v>
      </c>
      <c r="BK547">
        <v>0.98399999999999999</v>
      </c>
      <c r="BL547">
        <v>0.92400000000000004</v>
      </c>
      <c r="BM547">
        <v>0.96</v>
      </c>
      <c r="BN547">
        <v>0.94799999999999995</v>
      </c>
    </row>
    <row r="548" spans="1:66" x14ac:dyDescent="0.25">
      <c r="A548" s="6">
        <v>85</v>
      </c>
      <c r="B548" s="1">
        <v>2.5</v>
      </c>
      <c r="C548" s="1">
        <v>5</v>
      </c>
      <c r="D548" s="1">
        <v>1</v>
      </c>
      <c r="E548" s="1">
        <v>2</v>
      </c>
      <c r="F548" s="1">
        <v>4</v>
      </c>
      <c r="G548">
        <v>0.42</v>
      </c>
      <c r="H548">
        <v>0.58799999999999997</v>
      </c>
      <c r="I548">
        <v>0.51600000000000001</v>
      </c>
      <c r="J548">
        <v>0.504</v>
      </c>
      <c r="K548">
        <v>0.51600000000000001</v>
      </c>
      <c r="L548">
        <v>0.504</v>
      </c>
      <c r="M548">
        <v>0.51600000000000001</v>
      </c>
      <c r="N548">
        <v>0.52800000000000002</v>
      </c>
      <c r="O548">
        <v>0.46800000000000003</v>
      </c>
      <c r="P548">
        <v>0.49199999999999999</v>
      </c>
      <c r="Q548">
        <f t="shared" si="62"/>
        <v>0.50880000000000003</v>
      </c>
      <c r="R548">
        <f t="shared" si="63"/>
        <v>5.9759518070345886E-2</v>
      </c>
      <c r="T548">
        <v>0.55200000000000005</v>
      </c>
      <c r="U548">
        <v>0.38400000000000001</v>
      </c>
      <c r="V548">
        <v>0.432</v>
      </c>
      <c r="W548">
        <v>0.45600000000000002</v>
      </c>
      <c r="X548">
        <v>0.45600000000000002</v>
      </c>
      <c r="Y548">
        <v>0.44400000000000001</v>
      </c>
      <c r="Z548">
        <v>0.57599999999999996</v>
      </c>
      <c r="AA548">
        <v>0.34799999999999998</v>
      </c>
      <c r="AB548">
        <v>0.42</v>
      </c>
      <c r="AC548">
        <v>0.44400000000000001</v>
      </c>
      <c r="AD548">
        <f t="shared" si="64"/>
        <v>0.45600000000000007</v>
      </c>
      <c r="AE548">
        <f t="shared" si="65"/>
        <v>6.118823416311317E-2</v>
      </c>
      <c r="AG548">
        <v>8</v>
      </c>
      <c r="AH548">
        <f>AVERAGE(G563:K566)</f>
        <v>0.46559999999999996</v>
      </c>
      <c r="AI548">
        <f>STDEV(G563:K566)</f>
        <v>5.7956789711683214E-2</v>
      </c>
      <c r="AJ548">
        <f>AVERAGE(T563:X566)</f>
        <v>0.49799999999999994</v>
      </c>
      <c r="AK548">
        <f>STDEV(T563:X566)</f>
        <v>5.5947343664895448E-2</v>
      </c>
      <c r="AM548">
        <f t="shared" si="67"/>
        <v>0.9635999999999999</v>
      </c>
      <c r="AO548">
        <f t="shared" si="66"/>
        <v>8.0787203048653083E-2</v>
      </c>
      <c r="BI548" s="1">
        <v>4</v>
      </c>
      <c r="BJ548">
        <v>0.97199999999999998</v>
      </c>
      <c r="BK548">
        <v>0.97199999999999998</v>
      </c>
      <c r="BL548">
        <v>0.94799999999999995</v>
      </c>
      <c r="BM548">
        <v>0.96</v>
      </c>
      <c r="BN548">
        <v>0.97199999999999998</v>
      </c>
    </row>
    <row r="549" spans="1:66" x14ac:dyDescent="0.25">
      <c r="A549" s="6">
        <v>85</v>
      </c>
      <c r="B549" s="1">
        <v>2.5</v>
      </c>
      <c r="C549" s="1">
        <v>5</v>
      </c>
      <c r="D549" s="1">
        <v>1</v>
      </c>
      <c r="E549" s="1">
        <v>3</v>
      </c>
      <c r="F549" s="1">
        <v>4</v>
      </c>
      <c r="G549">
        <v>0.432</v>
      </c>
      <c r="H549">
        <v>0.57599999999999996</v>
      </c>
      <c r="I549">
        <v>0.51600000000000001</v>
      </c>
      <c r="J549">
        <v>0.49199999999999999</v>
      </c>
      <c r="K549">
        <v>0.52800000000000002</v>
      </c>
      <c r="L549">
        <v>0.49199999999999999</v>
      </c>
      <c r="M549">
        <v>0.48</v>
      </c>
      <c r="N549">
        <v>0.54</v>
      </c>
      <c r="O549">
        <v>0.51600000000000001</v>
      </c>
      <c r="P549">
        <v>0.49199999999999999</v>
      </c>
      <c r="Q549">
        <f t="shared" si="62"/>
        <v>0.50880000000000003</v>
      </c>
      <c r="R549">
        <f t="shared" si="63"/>
        <v>5.2718118327573102E-2</v>
      </c>
      <c r="T549">
        <v>0.52800000000000002</v>
      </c>
      <c r="U549">
        <v>0.36</v>
      </c>
      <c r="V549">
        <v>0.42</v>
      </c>
      <c r="W549">
        <v>0.42</v>
      </c>
      <c r="X549">
        <v>0.42</v>
      </c>
      <c r="Y549">
        <v>0.46800000000000003</v>
      </c>
      <c r="Z549">
        <v>0.34799999999999998</v>
      </c>
      <c r="AA549">
        <v>0.40799999999999997</v>
      </c>
      <c r="AB549">
        <v>0.504</v>
      </c>
      <c r="AC549">
        <v>0.45600000000000002</v>
      </c>
      <c r="AD549">
        <f t="shared" si="64"/>
        <v>0.42960000000000004</v>
      </c>
      <c r="AE549">
        <f t="shared" si="65"/>
        <v>6.0834200907055144E-2</v>
      </c>
      <c r="AG549">
        <v>9</v>
      </c>
      <c r="AH549">
        <f>AVERAGE(G567:K570)</f>
        <v>0.48540000000000011</v>
      </c>
      <c r="AI549">
        <f>STDEV(G567:K570)</f>
        <v>5.9489406398821464E-2</v>
      </c>
      <c r="AJ549">
        <f>AVERAGE(T567:X570)</f>
        <v>0.48299999999999998</v>
      </c>
      <c r="AK549">
        <f>STDEV(T567:X570)</f>
        <v>4.4539751612286869E-2</v>
      </c>
      <c r="AM549">
        <f t="shared" si="67"/>
        <v>0.96840000000000015</v>
      </c>
      <c r="AO549">
        <f t="shared" si="66"/>
        <v>7.4264204479576781E-2</v>
      </c>
      <c r="BI549" s="1">
        <v>4</v>
      </c>
      <c r="BJ549">
        <v>0.96</v>
      </c>
      <c r="BK549">
        <v>0.93600000000000005</v>
      </c>
      <c r="BL549">
        <v>0.93600000000000005</v>
      </c>
      <c r="BM549">
        <v>0.91200000000000003</v>
      </c>
      <c r="BN549">
        <v>0.94799999999999995</v>
      </c>
    </row>
    <row r="550" spans="1:66" x14ac:dyDescent="0.25">
      <c r="A550" s="6">
        <v>85</v>
      </c>
      <c r="B550" s="1">
        <v>2.5</v>
      </c>
      <c r="C550" s="1">
        <v>5</v>
      </c>
      <c r="D550" s="1">
        <v>1</v>
      </c>
      <c r="E550" s="1">
        <v>4</v>
      </c>
      <c r="F550" s="1">
        <v>4</v>
      </c>
      <c r="G550">
        <v>0.40799999999999997</v>
      </c>
      <c r="H550">
        <v>0.76800000000000002</v>
      </c>
      <c r="I550">
        <v>0.51600000000000001</v>
      </c>
      <c r="J550">
        <v>0.45600000000000002</v>
      </c>
      <c r="K550">
        <v>0.504</v>
      </c>
      <c r="L550">
        <v>0.51600000000000001</v>
      </c>
      <c r="M550">
        <v>0.504</v>
      </c>
      <c r="N550">
        <v>0.6</v>
      </c>
      <c r="O550">
        <v>0.52800000000000002</v>
      </c>
      <c r="P550">
        <v>0.52800000000000002</v>
      </c>
      <c r="Q550">
        <f t="shared" si="62"/>
        <v>0.53039999999999998</v>
      </c>
      <c r="R550">
        <f t="shared" si="63"/>
        <v>0.1395306417959867</v>
      </c>
      <c r="T550">
        <v>0.48</v>
      </c>
      <c r="U550">
        <v>0.3</v>
      </c>
      <c r="V550">
        <v>0.48</v>
      </c>
      <c r="W550">
        <v>0.432</v>
      </c>
      <c r="X550">
        <v>0.46800000000000003</v>
      </c>
      <c r="Y550">
        <v>0.40799999999999997</v>
      </c>
      <c r="Z550">
        <v>0.432</v>
      </c>
      <c r="AA550">
        <v>0.42</v>
      </c>
      <c r="AB550">
        <v>0.40799999999999997</v>
      </c>
      <c r="AC550">
        <v>0.42</v>
      </c>
      <c r="AD550">
        <f t="shared" si="64"/>
        <v>0.43200000000000005</v>
      </c>
      <c r="AE550">
        <f t="shared" si="65"/>
        <v>7.6367532368146973E-2</v>
      </c>
      <c r="AG550">
        <v>10</v>
      </c>
      <c r="AH550">
        <f>AVERAGE(G571:K574)</f>
        <v>0.4830000000000001</v>
      </c>
      <c r="AI550">
        <f>STDEV(G571:K574)</f>
        <v>5.7467611015157703E-2</v>
      </c>
      <c r="AJ550">
        <f>AVERAGE(T571:X574)</f>
        <v>0.50400000000000011</v>
      </c>
      <c r="AK550">
        <f>STDEV(T571:X574)</f>
        <v>8.0073650308226108E-2</v>
      </c>
      <c r="AM550">
        <f t="shared" si="67"/>
        <v>0.98700000000000021</v>
      </c>
      <c r="AO550">
        <f t="shared" si="66"/>
        <v>9.7954528381208134E-2</v>
      </c>
      <c r="BI550" s="1">
        <v>4</v>
      </c>
      <c r="BJ550">
        <v>0.88800000000000001</v>
      </c>
      <c r="BK550">
        <v>1.0680000000000001</v>
      </c>
      <c r="BL550">
        <v>0.996</v>
      </c>
      <c r="BM550">
        <v>0.88800000000000001</v>
      </c>
      <c r="BN550">
        <v>0.97199999999999998</v>
      </c>
    </row>
    <row r="551" spans="1:66" x14ac:dyDescent="0.25">
      <c r="A551" s="6">
        <v>85</v>
      </c>
      <c r="B551" s="6">
        <v>2.5</v>
      </c>
      <c r="C551" s="6">
        <v>5</v>
      </c>
      <c r="D551" s="6">
        <v>1</v>
      </c>
      <c r="E551" s="6">
        <v>1</v>
      </c>
      <c r="F551" s="6">
        <v>5</v>
      </c>
      <c r="G551">
        <v>0.55200000000000005</v>
      </c>
      <c r="H551">
        <v>0.46800000000000003</v>
      </c>
      <c r="I551">
        <v>0.46800000000000003</v>
      </c>
      <c r="J551">
        <v>0.46800000000000003</v>
      </c>
      <c r="K551">
        <v>0.44400000000000001</v>
      </c>
      <c r="L551">
        <v>0.44400000000000001</v>
      </c>
      <c r="M551">
        <v>0.48</v>
      </c>
      <c r="N551">
        <v>0.45600000000000002</v>
      </c>
      <c r="O551">
        <v>0.49199999999999999</v>
      </c>
      <c r="P551">
        <v>0.49199999999999999</v>
      </c>
      <c r="Q551">
        <f t="shared" si="62"/>
        <v>0.48</v>
      </c>
      <c r="R551">
        <f t="shared" si="63"/>
        <v>4.1569219381653068E-2</v>
      </c>
      <c r="T551">
        <v>0.46800000000000003</v>
      </c>
      <c r="U551">
        <v>0.45600000000000002</v>
      </c>
      <c r="V551">
        <v>0.52800000000000002</v>
      </c>
      <c r="W551">
        <v>0.44400000000000001</v>
      </c>
      <c r="X551">
        <v>0.40799999999999997</v>
      </c>
      <c r="Y551">
        <v>0.432</v>
      </c>
      <c r="Z551">
        <v>0.46800000000000003</v>
      </c>
      <c r="AA551">
        <v>0.51600000000000001</v>
      </c>
      <c r="AB551">
        <v>0.432</v>
      </c>
      <c r="AC551">
        <v>0.504</v>
      </c>
      <c r="AD551">
        <f t="shared" si="64"/>
        <v>0.46079999999999999</v>
      </c>
      <c r="AE551">
        <f t="shared" si="65"/>
        <v>4.3762998069145145E-2</v>
      </c>
      <c r="AG551" t="s">
        <v>22</v>
      </c>
      <c r="AH551">
        <f>AVERAGE(G535:K574)</f>
        <v>0.48133500000000096</v>
      </c>
      <c r="AI551">
        <f>STDEV(G535:K574)</f>
        <v>5.6962852878339389E-2</v>
      </c>
      <c r="AJ551">
        <f>AVERAGE(T535:X574)</f>
        <v>0.47124000000000099</v>
      </c>
      <c r="AK551">
        <f>STDEV(T535:X573)</f>
        <v>5.4938136933910538E-2</v>
      </c>
      <c r="AM551">
        <f t="shared" si="67"/>
        <v>0.95257500000000195</v>
      </c>
      <c r="AO551">
        <f t="shared" si="66"/>
        <v>7.9121885916413393E-2</v>
      </c>
      <c r="BI551" s="6">
        <v>5</v>
      </c>
      <c r="BJ551">
        <v>1.02</v>
      </c>
      <c r="BK551">
        <v>0.92400000000000004</v>
      </c>
      <c r="BL551">
        <v>0.996</v>
      </c>
      <c r="BM551">
        <v>0.91200000000000003</v>
      </c>
      <c r="BN551">
        <v>0.85199999999999998</v>
      </c>
    </row>
    <row r="552" spans="1:66" x14ac:dyDescent="0.25">
      <c r="A552" s="6">
        <v>85</v>
      </c>
      <c r="B552" s="6">
        <v>2.5</v>
      </c>
      <c r="C552" s="6">
        <v>5</v>
      </c>
      <c r="D552" s="6">
        <v>1</v>
      </c>
      <c r="E552" s="6">
        <v>2</v>
      </c>
      <c r="F552" s="6">
        <v>5</v>
      </c>
      <c r="G552">
        <v>0.56399999999999995</v>
      </c>
      <c r="H552">
        <v>0.49199999999999999</v>
      </c>
      <c r="I552">
        <v>0.44400000000000001</v>
      </c>
      <c r="J552">
        <v>0.45600000000000002</v>
      </c>
      <c r="K552">
        <v>0.40799999999999997</v>
      </c>
      <c r="L552">
        <v>0.45600000000000002</v>
      </c>
      <c r="M552">
        <v>0.40799999999999997</v>
      </c>
      <c r="N552">
        <v>0.432</v>
      </c>
      <c r="O552">
        <v>0.40799999999999997</v>
      </c>
      <c r="P552">
        <v>0.45600000000000002</v>
      </c>
      <c r="Q552">
        <f t="shared" si="62"/>
        <v>0.4728</v>
      </c>
      <c r="R552">
        <f t="shared" si="63"/>
        <v>5.9154036210558245E-2</v>
      </c>
      <c r="T552">
        <v>0.432</v>
      </c>
      <c r="U552">
        <v>0.51600000000000001</v>
      </c>
      <c r="V552">
        <v>0.42</v>
      </c>
      <c r="W552">
        <v>0.44400000000000001</v>
      </c>
      <c r="X552">
        <v>0.40799999999999997</v>
      </c>
      <c r="Y552">
        <v>0.45600000000000002</v>
      </c>
      <c r="Z552">
        <v>0.48</v>
      </c>
      <c r="AA552">
        <v>0.40799999999999997</v>
      </c>
      <c r="AB552">
        <v>0.48</v>
      </c>
      <c r="AC552">
        <v>0.46800000000000003</v>
      </c>
      <c r="AD552">
        <f t="shared" si="64"/>
        <v>0.44399999999999995</v>
      </c>
      <c r="AE552">
        <f t="shared" si="65"/>
        <v>4.2426406871192868E-2</v>
      </c>
      <c r="AM552" s="11" t="s">
        <v>51</v>
      </c>
      <c r="AN552" s="11"/>
      <c r="AO552" s="11"/>
      <c r="BI552" s="6">
        <v>5</v>
      </c>
      <c r="BJ552">
        <v>0.996</v>
      </c>
      <c r="BK552">
        <v>1.008</v>
      </c>
      <c r="BL552">
        <v>0.86399999999999999</v>
      </c>
      <c r="BM552">
        <v>0.9</v>
      </c>
      <c r="BN552">
        <v>0.81599999999999995</v>
      </c>
    </row>
    <row r="553" spans="1:66" x14ac:dyDescent="0.25">
      <c r="A553" s="6">
        <v>85</v>
      </c>
      <c r="B553" s="6">
        <v>2.5</v>
      </c>
      <c r="C553" s="6">
        <v>5</v>
      </c>
      <c r="D553" s="6">
        <v>1</v>
      </c>
      <c r="E553" s="6">
        <v>3</v>
      </c>
      <c r="F553" s="6">
        <v>5</v>
      </c>
      <c r="G553">
        <v>0.55200000000000005</v>
      </c>
      <c r="H553">
        <v>0.46800000000000003</v>
      </c>
      <c r="I553">
        <v>0.45600000000000002</v>
      </c>
      <c r="J553">
        <v>0.42</v>
      </c>
      <c r="K553">
        <v>0.45600000000000002</v>
      </c>
      <c r="L553">
        <v>0.48</v>
      </c>
      <c r="M553">
        <v>0.432</v>
      </c>
      <c r="N553">
        <v>0.48</v>
      </c>
      <c r="O553">
        <v>0.46800000000000003</v>
      </c>
      <c r="P553">
        <v>0.48</v>
      </c>
      <c r="Q553">
        <f t="shared" si="62"/>
        <v>0.47039999999999998</v>
      </c>
      <c r="R553">
        <f t="shared" si="63"/>
        <v>4.9038760180086141E-2</v>
      </c>
      <c r="T553">
        <v>0.34799999999999998</v>
      </c>
      <c r="U553">
        <v>0.54</v>
      </c>
      <c r="V553">
        <v>0.48</v>
      </c>
      <c r="W553">
        <v>0.46800000000000003</v>
      </c>
      <c r="X553">
        <v>0.48</v>
      </c>
      <c r="Y553">
        <v>0.48</v>
      </c>
      <c r="Z553">
        <v>0.49199999999999999</v>
      </c>
      <c r="AA553">
        <v>0.48</v>
      </c>
      <c r="AB553">
        <v>0.46800000000000003</v>
      </c>
      <c r="AC553">
        <v>0.45600000000000002</v>
      </c>
      <c r="AD553">
        <f t="shared" si="64"/>
        <v>0.46319999999999995</v>
      </c>
      <c r="AE553">
        <f t="shared" si="65"/>
        <v>7.0279442228862579E-2</v>
      </c>
      <c r="BI553" s="6">
        <v>5</v>
      </c>
      <c r="BJ553">
        <v>0.9</v>
      </c>
      <c r="BK553">
        <v>1.008</v>
      </c>
      <c r="BL553">
        <v>0.93600000000000005</v>
      </c>
      <c r="BM553">
        <v>0.88800000000000001</v>
      </c>
      <c r="BN553">
        <v>0.93600000000000005</v>
      </c>
    </row>
    <row r="554" spans="1:66" x14ac:dyDescent="0.25">
      <c r="A554" s="6">
        <v>85</v>
      </c>
      <c r="B554" s="6">
        <v>2.5</v>
      </c>
      <c r="C554" s="6">
        <v>5</v>
      </c>
      <c r="D554" s="6">
        <v>1</v>
      </c>
      <c r="E554" s="6">
        <v>4</v>
      </c>
      <c r="F554" s="6">
        <v>5</v>
      </c>
      <c r="G554">
        <v>0.504</v>
      </c>
      <c r="H554">
        <v>0.40799999999999997</v>
      </c>
      <c r="I554">
        <v>0.48</v>
      </c>
      <c r="J554">
        <v>0.504</v>
      </c>
      <c r="K554">
        <v>0.55200000000000005</v>
      </c>
      <c r="L554">
        <v>0.46800000000000003</v>
      </c>
      <c r="M554">
        <v>0.432</v>
      </c>
      <c r="N554">
        <v>0.52800000000000002</v>
      </c>
      <c r="O554">
        <v>0.49199999999999999</v>
      </c>
      <c r="P554">
        <v>0.56399999999999995</v>
      </c>
      <c r="Q554">
        <f t="shared" si="62"/>
        <v>0.48959999999999998</v>
      </c>
      <c r="R554">
        <f t="shared" si="63"/>
        <v>5.2581365520495978E-2</v>
      </c>
      <c r="T554">
        <v>0.45600000000000002</v>
      </c>
      <c r="U554">
        <v>0.504</v>
      </c>
      <c r="V554">
        <v>0.48</v>
      </c>
      <c r="W554">
        <v>0.44400000000000001</v>
      </c>
      <c r="X554">
        <v>0.48</v>
      </c>
      <c r="Y554">
        <v>0.44400000000000001</v>
      </c>
      <c r="Z554">
        <v>0.432</v>
      </c>
      <c r="AA554">
        <v>0.44400000000000001</v>
      </c>
      <c r="AB554">
        <v>0.39600000000000002</v>
      </c>
      <c r="AC554">
        <v>0.48</v>
      </c>
      <c r="AD554">
        <f t="shared" si="64"/>
        <v>0.4728</v>
      </c>
      <c r="AE554">
        <f t="shared" si="65"/>
        <v>2.3392306427541507E-2</v>
      </c>
      <c r="BI554" s="6">
        <v>5</v>
      </c>
      <c r="BJ554">
        <v>0.96</v>
      </c>
      <c r="BK554">
        <v>0.91200000000000003</v>
      </c>
      <c r="BL554">
        <v>0.96</v>
      </c>
      <c r="BM554">
        <v>0.94799999999999995</v>
      </c>
      <c r="BN554">
        <v>1.032</v>
      </c>
    </row>
    <row r="555" spans="1:66" x14ac:dyDescent="0.25">
      <c r="A555" s="6">
        <v>85</v>
      </c>
      <c r="B555" s="1">
        <v>2.5</v>
      </c>
      <c r="C555" s="1">
        <v>5</v>
      </c>
      <c r="D555" s="1">
        <v>1</v>
      </c>
      <c r="E555" s="1">
        <v>1</v>
      </c>
      <c r="F555" s="1">
        <v>6</v>
      </c>
      <c r="G555">
        <v>0.42</v>
      </c>
      <c r="H555">
        <v>0.54</v>
      </c>
      <c r="I555">
        <v>0.44400000000000001</v>
      </c>
      <c r="J555">
        <v>0.432</v>
      </c>
      <c r="K555">
        <v>0.40799999999999997</v>
      </c>
      <c r="L555">
        <v>0.42</v>
      </c>
      <c r="M555">
        <v>0.432</v>
      </c>
      <c r="N555">
        <v>0.504</v>
      </c>
      <c r="O555">
        <v>0.44400000000000001</v>
      </c>
      <c r="P555">
        <v>0.432</v>
      </c>
      <c r="Q555">
        <f t="shared" si="62"/>
        <v>0.44879999999999998</v>
      </c>
      <c r="R555">
        <f t="shared" si="63"/>
        <v>5.271811832757399E-2</v>
      </c>
      <c r="T555">
        <v>0.54</v>
      </c>
      <c r="U555">
        <v>0.49199999999999999</v>
      </c>
      <c r="V555">
        <v>0.432</v>
      </c>
      <c r="W555">
        <v>0.51600000000000001</v>
      </c>
      <c r="X555">
        <v>0.46800000000000003</v>
      </c>
      <c r="Y555">
        <v>0.49199999999999999</v>
      </c>
      <c r="Z555">
        <v>0.55200000000000005</v>
      </c>
      <c r="AA555">
        <v>0.51600000000000001</v>
      </c>
      <c r="AB555">
        <v>0.46800000000000003</v>
      </c>
      <c r="AC555">
        <v>0.49199999999999999</v>
      </c>
      <c r="AD555">
        <f t="shared" si="64"/>
        <v>0.48959999999999998</v>
      </c>
      <c r="AE555">
        <f t="shared" si="65"/>
        <v>4.1914198071775162E-2</v>
      </c>
      <c r="BD555" s="42" t="s">
        <v>19</v>
      </c>
      <c r="BE555" s="42" t="s">
        <v>24</v>
      </c>
      <c r="BF555" s="42" t="s">
        <v>21</v>
      </c>
      <c r="BI555" s="1">
        <v>6</v>
      </c>
      <c r="BJ555">
        <v>0.96</v>
      </c>
      <c r="BK555">
        <v>1.032</v>
      </c>
      <c r="BL555">
        <v>0.876</v>
      </c>
      <c r="BM555">
        <v>0.94799999999999995</v>
      </c>
      <c r="BN555">
        <v>0.876</v>
      </c>
    </row>
    <row r="556" spans="1:66" x14ac:dyDescent="0.25">
      <c r="A556" s="6">
        <v>85</v>
      </c>
      <c r="B556" s="1">
        <v>2.5</v>
      </c>
      <c r="C556" s="1">
        <v>5</v>
      </c>
      <c r="D556" s="1">
        <v>1</v>
      </c>
      <c r="E556" s="1">
        <v>2</v>
      </c>
      <c r="F556" s="1">
        <v>6</v>
      </c>
      <c r="G556">
        <v>0.42</v>
      </c>
      <c r="H556">
        <v>0.58799999999999997</v>
      </c>
      <c r="I556">
        <v>0.504</v>
      </c>
      <c r="J556">
        <v>0.42</v>
      </c>
      <c r="K556">
        <v>0.45600000000000002</v>
      </c>
      <c r="L556">
        <v>0.44400000000000001</v>
      </c>
      <c r="M556">
        <v>0.44400000000000001</v>
      </c>
      <c r="N556">
        <v>0.51600000000000001</v>
      </c>
      <c r="O556">
        <v>0.504</v>
      </c>
      <c r="P556">
        <v>0.40799999999999997</v>
      </c>
      <c r="Q556">
        <f t="shared" si="62"/>
        <v>0.47759999999999997</v>
      </c>
      <c r="R556">
        <f t="shared" si="63"/>
        <v>7.0688047080111241E-2</v>
      </c>
      <c r="T556">
        <v>0.57599999999999996</v>
      </c>
      <c r="U556">
        <v>0.38400000000000001</v>
      </c>
      <c r="V556">
        <v>0.45600000000000002</v>
      </c>
      <c r="W556">
        <v>0.52800000000000002</v>
      </c>
      <c r="X556">
        <v>0.51600000000000001</v>
      </c>
      <c r="Y556">
        <v>0.56399999999999995</v>
      </c>
      <c r="Z556">
        <v>0.46800000000000003</v>
      </c>
      <c r="AA556">
        <v>0.48</v>
      </c>
      <c r="AB556">
        <v>0.52800000000000002</v>
      </c>
      <c r="AC556">
        <v>0.45600000000000002</v>
      </c>
      <c r="AD556">
        <f t="shared" si="64"/>
        <v>0.49199999999999999</v>
      </c>
      <c r="AE556">
        <f t="shared" si="65"/>
        <v>7.3972968035627931E-2</v>
      </c>
      <c r="AH556" s="5" t="s">
        <v>20</v>
      </c>
      <c r="AI556" s="5" t="s">
        <v>21</v>
      </c>
      <c r="AJ556" s="5" t="s">
        <v>23</v>
      </c>
      <c r="AK556" s="5" t="s">
        <v>21</v>
      </c>
      <c r="AL556" s="5"/>
      <c r="AM556" s="5" t="s">
        <v>27</v>
      </c>
      <c r="AN556" s="5"/>
      <c r="AO556" s="5" t="s">
        <v>28</v>
      </c>
      <c r="AP556" s="5"/>
      <c r="BD556" s="42">
        <v>1</v>
      </c>
      <c r="BE556" s="42">
        <f>AVERAGE(BJ535:BN538)</f>
        <v>0.91980000000000006</v>
      </c>
      <c r="BF556" s="42">
        <f>STDEV(BJ535:BN538)</f>
        <v>3.2869118445258319E-2</v>
      </c>
      <c r="BI556" s="1">
        <v>6</v>
      </c>
      <c r="BJ556">
        <v>0.996</v>
      </c>
      <c r="BK556">
        <v>0.97199999999999998</v>
      </c>
      <c r="BL556">
        <v>0.96</v>
      </c>
      <c r="BM556">
        <v>0.94799999999999995</v>
      </c>
      <c r="BN556">
        <v>0.97199999999999998</v>
      </c>
    </row>
    <row r="557" spans="1:66" x14ac:dyDescent="0.25">
      <c r="A557" s="6">
        <v>85</v>
      </c>
      <c r="B557" s="1">
        <v>2.5</v>
      </c>
      <c r="C557" s="1">
        <v>5</v>
      </c>
      <c r="D557" s="1">
        <v>1</v>
      </c>
      <c r="E557" s="1">
        <v>3</v>
      </c>
      <c r="F557" s="1">
        <v>6</v>
      </c>
      <c r="G557">
        <v>0.38400000000000001</v>
      </c>
      <c r="H557">
        <v>0.57599999999999996</v>
      </c>
      <c r="I557">
        <v>0.52800000000000002</v>
      </c>
      <c r="J557">
        <v>0.38400000000000001</v>
      </c>
      <c r="K557">
        <v>0.44400000000000001</v>
      </c>
      <c r="L557">
        <v>0.40799999999999997</v>
      </c>
      <c r="M557">
        <v>0.45600000000000002</v>
      </c>
      <c r="N557">
        <v>0.56399999999999995</v>
      </c>
      <c r="O557">
        <v>0.49199999999999999</v>
      </c>
      <c r="P557">
        <v>0.42</v>
      </c>
      <c r="Q557">
        <f t="shared" si="62"/>
        <v>0.46319999999999995</v>
      </c>
      <c r="R557">
        <f t="shared" si="63"/>
        <v>8.636666023414391E-2</v>
      </c>
      <c r="T557">
        <v>0.52800000000000002</v>
      </c>
      <c r="U557">
        <v>0.40799999999999997</v>
      </c>
      <c r="V557">
        <v>0.45600000000000002</v>
      </c>
      <c r="W557">
        <v>0.48</v>
      </c>
      <c r="X557">
        <v>0.54</v>
      </c>
      <c r="Y557">
        <v>0.46800000000000003</v>
      </c>
      <c r="Z557">
        <v>0.52800000000000002</v>
      </c>
      <c r="AA557">
        <v>0.55200000000000005</v>
      </c>
      <c r="AB557">
        <v>0.54</v>
      </c>
      <c r="AC557">
        <v>0.49199999999999999</v>
      </c>
      <c r="AD557">
        <f t="shared" si="64"/>
        <v>0.4824</v>
      </c>
      <c r="AE557">
        <f t="shared" si="65"/>
        <v>5.3933292130186175E-2</v>
      </c>
      <c r="AH557" s="5">
        <f>AH551</f>
        <v>0.48133500000000096</v>
      </c>
      <c r="AI557" s="5">
        <f>AI551</f>
        <v>5.6962852878339389E-2</v>
      </c>
      <c r="AJ557" s="5">
        <f>AJ551</f>
        <v>0.47124000000000099</v>
      </c>
      <c r="AK557" s="5">
        <f>AK551</f>
        <v>5.4938136933910538E-2</v>
      </c>
      <c r="AL557" s="5"/>
      <c r="AM557" s="5" t="s">
        <v>29</v>
      </c>
      <c r="AN557" s="5"/>
      <c r="AO557" s="5" t="s">
        <v>30</v>
      </c>
      <c r="AP557" s="5"/>
      <c r="BD557" s="42">
        <v>2</v>
      </c>
      <c r="BE557" s="42">
        <f>AVERAGE(BJ539:BN542)</f>
        <v>0.94079999999999997</v>
      </c>
      <c r="BF557" s="42">
        <f>STDEV(BJ539:BN542)</f>
        <v>4.1459682381295375E-2</v>
      </c>
      <c r="BI557" s="1">
        <v>6</v>
      </c>
      <c r="BJ557">
        <v>0.91200000000000003</v>
      </c>
      <c r="BK557">
        <v>0.98399999999999999</v>
      </c>
      <c r="BL557">
        <v>0.98399999999999999</v>
      </c>
      <c r="BM557">
        <v>0.86399999999999999</v>
      </c>
      <c r="BN557">
        <v>0.98399999999999999</v>
      </c>
    </row>
    <row r="558" spans="1:66" x14ac:dyDescent="0.25">
      <c r="A558" s="6">
        <v>85</v>
      </c>
      <c r="B558" s="1">
        <v>2.5</v>
      </c>
      <c r="C558" s="1">
        <v>5</v>
      </c>
      <c r="D558" s="1">
        <v>1</v>
      </c>
      <c r="E558" s="1">
        <v>4</v>
      </c>
      <c r="F558" s="1">
        <v>6</v>
      </c>
      <c r="G558">
        <v>0.42</v>
      </c>
      <c r="H558">
        <v>0.73199999999999998</v>
      </c>
      <c r="I558">
        <v>0.46800000000000003</v>
      </c>
      <c r="J558">
        <v>0.46800000000000003</v>
      </c>
      <c r="K558">
        <v>0.44400000000000001</v>
      </c>
      <c r="L558">
        <v>0.48</v>
      </c>
      <c r="M558">
        <v>0.39600000000000002</v>
      </c>
      <c r="N558">
        <v>0.56399999999999995</v>
      </c>
      <c r="O558">
        <v>0.504</v>
      </c>
      <c r="P558">
        <v>0.6</v>
      </c>
      <c r="Q558">
        <f t="shared" si="62"/>
        <v>0.50639999999999996</v>
      </c>
      <c r="R558">
        <f t="shared" si="63"/>
        <v>0.1276745863513955</v>
      </c>
      <c r="T558">
        <v>0.372</v>
      </c>
      <c r="U558">
        <v>0.32400000000000001</v>
      </c>
      <c r="V558">
        <v>0.54</v>
      </c>
      <c r="W558">
        <v>0.48</v>
      </c>
      <c r="X558">
        <v>0.54</v>
      </c>
      <c r="Y558">
        <v>0.504</v>
      </c>
      <c r="Z558">
        <v>0.46800000000000003</v>
      </c>
      <c r="AA558">
        <v>0.54</v>
      </c>
      <c r="AB558">
        <v>0.52800000000000002</v>
      </c>
      <c r="AC558">
        <v>0.46800000000000003</v>
      </c>
      <c r="AD558">
        <f t="shared" si="64"/>
        <v>0.45120000000000005</v>
      </c>
      <c r="AE558">
        <f t="shared" si="65"/>
        <v>9.8808906481146583E-2</v>
      </c>
      <c r="BD558" s="42">
        <v>3</v>
      </c>
      <c r="BE558" s="42">
        <f>AVERAGE(BJ543:BN546)</f>
        <v>0.92415000000000025</v>
      </c>
      <c r="BF558" s="42">
        <f>STDEV(BJ543:BN546)</f>
        <v>4.9672903764739297E-2</v>
      </c>
      <c r="BI558" s="1">
        <v>6</v>
      </c>
      <c r="BJ558">
        <v>0.79200000000000004</v>
      </c>
      <c r="BK558">
        <v>1.056</v>
      </c>
      <c r="BL558">
        <v>1.008</v>
      </c>
      <c r="BM558">
        <v>0.94799999999999995</v>
      </c>
      <c r="BN558">
        <v>0.98399999999999999</v>
      </c>
    </row>
    <row r="559" spans="1:66" x14ac:dyDescent="0.25">
      <c r="A559" s="6">
        <v>85</v>
      </c>
      <c r="B559" s="6">
        <v>2.5</v>
      </c>
      <c r="C559" s="6">
        <v>5</v>
      </c>
      <c r="D559" s="6">
        <v>1</v>
      </c>
      <c r="E559" s="6">
        <v>1</v>
      </c>
      <c r="F559" s="6">
        <v>7</v>
      </c>
      <c r="G559">
        <v>0.45600000000000002</v>
      </c>
      <c r="H559">
        <v>0.38400000000000001</v>
      </c>
      <c r="I559">
        <v>0.45600000000000002</v>
      </c>
      <c r="J559">
        <v>0.45600000000000002</v>
      </c>
      <c r="K559">
        <v>0.44400000000000001</v>
      </c>
      <c r="L559">
        <v>0.44400000000000001</v>
      </c>
      <c r="M559">
        <v>0.45600000000000002</v>
      </c>
      <c r="N559">
        <v>0.51600000000000001</v>
      </c>
      <c r="O559">
        <v>0.46800000000000003</v>
      </c>
      <c r="P559">
        <v>0.45600000000000002</v>
      </c>
      <c r="Q559">
        <f t="shared" si="62"/>
        <v>0.43920000000000003</v>
      </c>
      <c r="R559">
        <f t="shared" si="63"/>
        <v>3.1292171544972713E-2</v>
      </c>
      <c r="T559">
        <v>0.52800000000000002</v>
      </c>
      <c r="U559">
        <v>0.55200000000000005</v>
      </c>
      <c r="V559">
        <v>0.56399999999999995</v>
      </c>
      <c r="W559">
        <v>0.51600000000000001</v>
      </c>
      <c r="X559">
        <v>0.51600000000000001</v>
      </c>
      <c r="Y559">
        <v>0.48</v>
      </c>
      <c r="Z559">
        <v>0.48</v>
      </c>
      <c r="AA559">
        <v>0.56399999999999995</v>
      </c>
      <c r="AB559">
        <v>0.57599999999999996</v>
      </c>
      <c r="AC559">
        <v>0.57599999999999996</v>
      </c>
      <c r="AD559">
        <f t="shared" si="64"/>
        <v>0.53520000000000001</v>
      </c>
      <c r="AE559">
        <f t="shared" si="65"/>
        <v>2.1799082549501921E-2</v>
      </c>
      <c r="BD559" s="42">
        <v>4</v>
      </c>
      <c r="BE559" s="42">
        <f>AVERAGE(BJ547:BN550)</f>
        <v>0.95220000000000005</v>
      </c>
      <c r="BF559" s="42">
        <f>STDEV(BJ547:BN550)</f>
        <v>4.1069389292295366E-2</v>
      </c>
      <c r="BI559" s="6">
        <v>7</v>
      </c>
      <c r="BJ559">
        <v>0.98399999999999999</v>
      </c>
      <c r="BK559">
        <v>0.93600000000000005</v>
      </c>
      <c r="BL559">
        <v>1.02</v>
      </c>
      <c r="BM559">
        <v>0.97199999999999998</v>
      </c>
      <c r="BN559">
        <v>0.96</v>
      </c>
    </row>
    <row r="560" spans="1:66" x14ac:dyDescent="0.25">
      <c r="A560" s="6">
        <v>85</v>
      </c>
      <c r="B560" s="6">
        <v>2.5</v>
      </c>
      <c r="C560" s="6">
        <v>5</v>
      </c>
      <c r="D560" s="6">
        <v>1</v>
      </c>
      <c r="E560" s="6">
        <v>2</v>
      </c>
      <c r="F560" s="6">
        <v>7</v>
      </c>
      <c r="G560">
        <v>0.432</v>
      </c>
      <c r="H560">
        <v>0.504</v>
      </c>
      <c r="I560">
        <v>0.42</v>
      </c>
      <c r="J560">
        <v>0.46800000000000003</v>
      </c>
      <c r="K560">
        <v>0.55200000000000005</v>
      </c>
      <c r="L560">
        <v>0.504</v>
      </c>
      <c r="M560">
        <v>0.51600000000000001</v>
      </c>
      <c r="N560">
        <v>0.49199999999999999</v>
      </c>
      <c r="O560">
        <v>0.44400000000000001</v>
      </c>
      <c r="P560">
        <v>0.504</v>
      </c>
      <c r="Q560">
        <f t="shared" si="62"/>
        <v>0.47519999999999996</v>
      </c>
      <c r="R560">
        <f t="shared" si="63"/>
        <v>5.4066625565130422E-2</v>
      </c>
      <c r="T560">
        <v>0.57599999999999996</v>
      </c>
      <c r="U560">
        <v>0.45600000000000002</v>
      </c>
      <c r="V560">
        <v>0.52800000000000002</v>
      </c>
      <c r="W560">
        <v>0.42</v>
      </c>
      <c r="X560">
        <v>0.45600000000000002</v>
      </c>
      <c r="Y560">
        <v>0.372</v>
      </c>
      <c r="Z560">
        <v>0.40799999999999997</v>
      </c>
      <c r="AA560">
        <v>0.57599999999999996</v>
      </c>
      <c r="AB560">
        <v>0.38400000000000001</v>
      </c>
      <c r="AC560">
        <v>0.55200000000000005</v>
      </c>
      <c r="AD560">
        <f t="shared" si="64"/>
        <v>0.48719999999999997</v>
      </c>
      <c r="AE560">
        <f t="shared" si="65"/>
        <v>6.32708463670274E-2</v>
      </c>
      <c r="BD560" s="42">
        <v>5</v>
      </c>
      <c r="BE560" s="42">
        <f>AVERAGE(BJ551:BN554)</f>
        <v>0.93840000000000001</v>
      </c>
      <c r="BF560" s="42">
        <f>STDEV(BJ551:BN554)</f>
        <v>5.9759518070345921E-2</v>
      </c>
      <c r="BI560" s="6">
        <v>7</v>
      </c>
      <c r="BJ560">
        <v>1.008</v>
      </c>
      <c r="BK560">
        <v>0.96</v>
      </c>
      <c r="BL560">
        <v>0.94799999999999995</v>
      </c>
      <c r="BM560">
        <v>0.88800000000000001</v>
      </c>
      <c r="BN560">
        <v>1.008</v>
      </c>
    </row>
    <row r="561" spans="1:66" x14ac:dyDescent="0.25">
      <c r="A561" s="6">
        <v>85</v>
      </c>
      <c r="B561" s="6">
        <v>2.5</v>
      </c>
      <c r="C561" s="6">
        <v>5</v>
      </c>
      <c r="D561" s="6">
        <v>1</v>
      </c>
      <c r="E561" s="6">
        <v>3</v>
      </c>
      <c r="F561" s="6">
        <v>7</v>
      </c>
      <c r="G561">
        <v>0.52800000000000002</v>
      </c>
      <c r="H561">
        <v>0.45600000000000002</v>
      </c>
      <c r="I561">
        <v>0.44400000000000001</v>
      </c>
      <c r="J561">
        <v>0.48</v>
      </c>
      <c r="K561">
        <v>0.504</v>
      </c>
      <c r="L561">
        <v>0.51600000000000001</v>
      </c>
      <c r="M561">
        <v>0.49199999999999999</v>
      </c>
      <c r="N561">
        <v>0.45600000000000002</v>
      </c>
      <c r="O561">
        <v>0.624</v>
      </c>
      <c r="P561">
        <v>0.39600000000000002</v>
      </c>
      <c r="Q561">
        <f t="shared" si="62"/>
        <v>0.4824</v>
      </c>
      <c r="R561">
        <f t="shared" si="63"/>
        <v>3.436277055186325E-2</v>
      </c>
      <c r="T561">
        <v>0.63600000000000001</v>
      </c>
      <c r="U561">
        <v>0.46800000000000003</v>
      </c>
      <c r="V561">
        <v>0.52800000000000002</v>
      </c>
      <c r="W561">
        <v>0.54</v>
      </c>
      <c r="X561">
        <v>0.49199999999999999</v>
      </c>
      <c r="Y561">
        <v>0.46800000000000003</v>
      </c>
      <c r="Z561">
        <v>0.58799999999999997</v>
      </c>
      <c r="AA561">
        <v>0.44400000000000001</v>
      </c>
      <c r="AB561">
        <v>0.64800000000000002</v>
      </c>
      <c r="AC561">
        <v>0.48</v>
      </c>
      <c r="AD561">
        <f t="shared" si="64"/>
        <v>0.53280000000000005</v>
      </c>
      <c r="AE561">
        <f t="shared" si="65"/>
        <v>6.4398757751993649E-2</v>
      </c>
      <c r="BD561" s="42">
        <v>6</v>
      </c>
      <c r="BE561" s="42">
        <f>AVERAGE(BJ555:BN558)</f>
        <v>0.95279999999999987</v>
      </c>
      <c r="BF561" s="42">
        <f>STDEV(BJ555:BN558)</f>
        <v>6.2341673145066577E-2</v>
      </c>
      <c r="BI561" s="6">
        <v>7</v>
      </c>
      <c r="BJ561">
        <v>1.1639999999999999</v>
      </c>
      <c r="BK561">
        <v>0.92400000000000004</v>
      </c>
      <c r="BL561">
        <v>0.97199999999999998</v>
      </c>
      <c r="BM561">
        <v>1.02</v>
      </c>
      <c r="BN561">
        <v>0.996</v>
      </c>
    </row>
    <row r="562" spans="1:66" x14ac:dyDescent="0.25">
      <c r="A562" s="6">
        <v>85</v>
      </c>
      <c r="B562" s="6">
        <v>2.5</v>
      </c>
      <c r="C562" s="6">
        <v>5</v>
      </c>
      <c r="D562" s="6">
        <v>1</v>
      </c>
      <c r="E562" s="6">
        <v>4</v>
      </c>
      <c r="F562" s="6">
        <v>7</v>
      </c>
      <c r="G562">
        <v>0.48</v>
      </c>
      <c r="H562">
        <v>0.432</v>
      </c>
      <c r="I562">
        <v>0.58799999999999997</v>
      </c>
      <c r="J562">
        <v>0.46800000000000003</v>
      </c>
      <c r="K562">
        <v>0.51600000000000001</v>
      </c>
      <c r="L562">
        <v>0.51600000000000001</v>
      </c>
      <c r="M562">
        <v>0.48</v>
      </c>
      <c r="N562">
        <v>0.55200000000000005</v>
      </c>
      <c r="O562">
        <v>0.44400000000000001</v>
      </c>
      <c r="P562">
        <v>0.46800000000000003</v>
      </c>
      <c r="Q562">
        <f t="shared" si="62"/>
        <v>0.49680000000000002</v>
      </c>
      <c r="R562">
        <f t="shared" si="63"/>
        <v>5.9154036210557301E-2</v>
      </c>
      <c r="T562">
        <v>0.432</v>
      </c>
      <c r="U562">
        <v>0.54</v>
      </c>
      <c r="V562">
        <v>0.40799999999999997</v>
      </c>
      <c r="W562">
        <v>0.44400000000000001</v>
      </c>
      <c r="X562">
        <v>0.504</v>
      </c>
      <c r="Y562">
        <v>0.49199999999999999</v>
      </c>
      <c r="Z562">
        <v>0.54</v>
      </c>
      <c r="AA562">
        <v>0.504</v>
      </c>
      <c r="AB562">
        <v>0.504</v>
      </c>
      <c r="AC562">
        <v>0.46800000000000003</v>
      </c>
      <c r="AD562">
        <f t="shared" si="64"/>
        <v>0.46559999999999996</v>
      </c>
      <c r="AE562">
        <f t="shared" si="65"/>
        <v>5.4596703197171213E-2</v>
      </c>
      <c r="BD562" s="42">
        <v>7</v>
      </c>
      <c r="BE562" s="42">
        <f>AVERAGE(BJ559:BN562)</f>
        <v>0.97859999999999991</v>
      </c>
      <c r="BF562" s="42">
        <f>STDEV(BJ559:BN562)</f>
        <v>5.8720031550256825E-2</v>
      </c>
      <c r="BI562" s="6">
        <v>7</v>
      </c>
      <c r="BJ562">
        <v>0.91200000000000003</v>
      </c>
      <c r="BK562">
        <v>0.97199999999999998</v>
      </c>
      <c r="BL562">
        <v>0.996</v>
      </c>
      <c r="BM562">
        <v>0.91200000000000003</v>
      </c>
      <c r="BN562">
        <v>1.02</v>
      </c>
    </row>
    <row r="563" spans="1:66" x14ac:dyDescent="0.25">
      <c r="A563" s="6">
        <v>85</v>
      </c>
      <c r="B563" s="1">
        <v>2.5</v>
      </c>
      <c r="C563" s="1">
        <v>5</v>
      </c>
      <c r="D563" s="1">
        <v>1</v>
      </c>
      <c r="E563" s="1">
        <v>1</v>
      </c>
      <c r="F563" s="1">
        <v>8</v>
      </c>
      <c r="G563">
        <v>0.46800000000000003</v>
      </c>
      <c r="H563">
        <v>0.36</v>
      </c>
      <c r="I563">
        <v>0.44400000000000001</v>
      </c>
      <c r="J563">
        <v>0.45600000000000002</v>
      </c>
      <c r="K563">
        <v>0.432</v>
      </c>
      <c r="L563">
        <v>0.432</v>
      </c>
      <c r="M563">
        <v>0.45600000000000002</v>
      </c>
      <c r="N563">
        <v>0.45600000000000002</v>
      </c>
      <c r="O563">
        <v>0.49199999999999999</v>
      </c>
      <c r="P563">
        <v>0.39600000000000002</v>
      </c>
      <c r="Q563">
        <f t="shared" si="62"/>
        <v>0.43200000000000005</v>
      </c>
      <c r="R563">
        <f t="shared" si="63"/>
        <v>4.2426406871192868E-2</v>
      </c>
      <c r="T563">
        <v>0.54</v>
      </c>
      <c r="U563">
        <v>0.46800000000000003</v>
      </c>
      <c r="V563">
        <v>0.52800000000000002</v>
      </c>
      <c r="W563">
        <v>0.52800000000000002</v>
      </c>
      <c r="X563">
        <v>0.48</v>
      </c>
      <c r="Y563">
        <v>0.45600000000000002</v>
      </c>
      <c r="Z563">
        <v>0.36</v>
      </c>
      <c r="AA563">
        <v>0.46800000000000003</v>
      </c>
      <c r="AB563">
        <v>0.504</v>
      </c>
      <c r="AC563">
        <v>0.45600000000000002</v>
      </c>
      <c r="AD563">
        <f t="shared" si="64"/>
        <v>0.50880000000000003</v>
      </c>
      <c r="AE563">
        <f t="shared" si="65"/>
        <v>3.2422214606655127E-2</v>
      </c>
      <c r="BD563" s="42">
        <v>8</v>
      </c>
      <c r="BE563" s="42">
        <f>AVERAGE(BJ563:BN566)</f>
        <v>0.9635999999999999</v>
      </c>
      <c r="BF563" s="42">
        <f>STDEV(BJ563:BN566)</f>
        <v>5.1811805198185651E-2</v>
      </c>
      <c r="BI563" s="1">
        <v>8</v>
      </c>
      <c r="BJ563">
        <v>1.008</v>
      </c>
      <c r="BK563">
        <v>0.82799999999999996</v>
      </c>
      <c r="BL563">
        <v>0.97199999999999998</v>
      </c>
      <c r="BM563">
        <v>0.98399999999999999</v>
      </c>
      <c r="BN563">
        <v>0.91200000000000003</v>
      </c>
    </row>
    <row r="564" spans="1:66" x14ac:dyDescent="0.25">
      <c r="A564" s="6">
        <v>85</v>
      </c>
      <c r="B564" s="1">
        <v>2.5</v>
      </c>
      <c r="C564" s="1">
        <v>5</v>
      </c>
      <c r="D564" s="1">
        <v>1</v>
      </c>
      <c r="E564" s="1">
        <v>2</v>
      </c>
      <c r="F564" s="1">
        <v>8</v>
      </c>
      <c r="G564">
        <v>0.42</v>
      </c>
      <c r="H564">
        <v>0.52800000000000002</v>
      </c>
      <c r="I564">
        <v>0.48</v>
      </c>
      <c r="J564">
        <v>0.48</v>
      </c>
      <c r="K564">
        <v>0.504</v>
      </c>
      <c r="L564">
        <v>0.54</v>
      </c>
      <c r="M564">
        <v>0.46800000000000003</v>
      </c>
      <c r="N564">
        <v>0.372</v>
      </c>
      <c r="O564">
        <v>0.49199999999999999</v>
      </c>
      <c r="P564">
        <v>0.49199999999999999</v>
      </c>
      <c r="Q564">
        <f t="shared" si="62"/>
        <v>0.4824</v>
      </c>
      <c r="R564">
        <f t="shared" si="63"/>
        <v>4.0159681273635645E-2</v>
      </c>
      <c r="T564">
        <v>0.54</v>
      </c>
      <c r="U564">
        <v>0.432</v>
      </c>
      <c r="V564">
        <v>0.54</v>
      </c>
      <c r="W564">
        <v>0.51600000000000001</v>
      </c>
      <c r="X564">
        <v>0.54</v>
      </c>
      <c r="Y564">
        <v>0.49199999999999999</v>
      </c>
      <c r="Z564">
        <v>0.52800000000000002</v>
      </c>
      <c r="AA564">
        <v>0.45600000000000002</v>
      </c>
      <c r="AB564">
        <v>0.51600000000000001</v>
      </c>
      <c r="AC564">
        <v>0.52800000000000002</v>
      </c>
      <c r="AD564">
        <f t="shared" si="64"/>
        <v>0.51360000000000006</v>
      </c>
      <c r="AE564">
        <f t="shared" si="65"/>
        <v>4.6784612855083042E-2</v>
      </c>
      <c r="BD564" s="42">
        <v>9</v>
      </c>
      <c r="BE564" s="42">
        <f>AVERAGE(BJ567:BN570)</f>
        <v>0.96840000000000015</v>
      </c>
      <c r="BF564" s="42">
        <f>STDEV(BJ567:BN570)</f>
        <v>7.0198515503872072E-2</v>
      </c>
      <c r="BI564" s="1">
        <v>8</v>
      </c>
      <c r="BJ564">
        <v>0.96</v>
      </c>
      <c r="BK564">
        <v>0.96</v>
      </c>
      <c r="BL564">
        <v>1.02</v>
      </c>
      <c r="BM564">
        <v>0.996</v>
      </c>
      <c r="BN564">
        <v>1.044</v>
      </c>
    </row>
    <row r="565" spans="1:66" x14ac:dyDescent="0.25">
      <c r="A565" s="6">
        <v>85</v>
      </c>
      <c r="B565" s="1">
        <v>2.5</v>
      </c>
      <c r="C565" s="1">
        <v>5</v>
      </c>
      <c r="D565" s="1">
        <v>1</v>
      </c>
      <c r="E565" s="1">
        <v>3</v>
      </c>
      <c r="F565" s="1">
        <v>8</v>
      </c>
      <c r="G565">
        <v>0.38400000000000001</v>
      </c>
      <c r="H565">
        <v>0.57599999999999996</v>
      </c>
      <c r="I565">
        <v>0.45600000000000002</v>
      </c>
      <c r="J565">
        <v>0.46800000000000003</v>
      </c>
      <c r="K565">
        <v>0.45600000000000002</v>
      </c>
      <c r="L565">
        <v>0.42</v>
      </c>
      <c r="M565">
        <v>0.48</v>
      </c>
      <c r="N565">
        <v>0.34799999999999998</v>
      </c>
      <c r="O565">
        <v>0.52800000000000002</v>
      </c>
      <c r="P565">
        <v>0.45600000000000002</v>
      </c>
      <c r="Q565">
        <f t="shared" si="62"/>
        <v>0.46799999999999997</v>
      </c>
      <c r="R565">
        <f t="shared" si="63"/>
        <v>6.8934751758456592E-2</v>
      </c>
      <c r="T565">
        <v>0.504</v>
      </c>
      <c r="U565">
        <v>0.44400000000000001</v>
      </c>
      <c r="V565">
        <v>0.46800000000000003</v>
      </c>
      <c r="W565">
        <v>0.504</v>
      </c>
      <c r="X565">
        <v>0.56399999999999995</v>
      </c>
      <c r="Y565">
        <v>0.51600000000000001</v>
      </c>
      <c r="Z565">
        <v>0.49199999999999999</v>
      </c>
      <c r="AA565">
        <v>0.52800000000000002</v>
      </c>
      <c r="AB565">
        <v>0.51600000000000001</v>
      </c>
      <c r="AC565">
        <v>0.61199999999999999</v>
      </c>
      <c r="AD565">
        <f t="shared" si="64"/>
        <v>0.49680000000000002</v>
      </c>
      <c r="AE565">
        <f t="shared" si="65"/>
        <v>4.537840896285366E-2</v>
      </c>
      <c r="BD565" s="42">
        <v>10</v>
      </c>
      <c r="BE565" s="42">
        <f>AVERAGE(BJ571:BN574)</f>
        <v>0.98699999999999988</v>
      </c>
      <c r="BF565" s="42">
        <f>STDEV(BJ571:BN574)</f>
        <v>6.9195375568024756E-2</v>
      </c>
      <c r="BI565" s="1">
        <v>8</v>
      </c>
      <c r="BJ565">
        <v>0.88800000000000001</v>
      </c>
      <c r="BK565">
        <v>1.02</v>
      </c>
      <c r="BL565">
        <v>0.92400000000000004</v>
      </c>
      <c r="BM565">
        <v>0.97199999999999998</v>
      </c>
      <c r="BN565">
        <v>1.02</v>
      </c>
    </row>
    <row r="566" spans="1:66" x14ac:dyDescent="0.25">
      <c r="A566" s="6">
        <v>85</v>
      </c>
      <c r="B566" s="1">
        <v>2.5</v>
      </c>
      <c r="C566" s="1">
        <v>5</v>
      </c>
      <c r="D566" s="1">
        <v>1</v>
      </c>
      <c r="E566" s="1">
        <v>4</v>
      </c>
      <c r="F566" s="1">
        <v>8</v>
      </c>
      <c r="G566">
        <v>0.39600000000000002</v>
      </c>
      <c r="H566">
        <v>0.58799999999999997</v>
      </c>
      <c r="I566">
        <v>0.49199999999999999</v>
      </c>
      <c r="J566">
        <v>0.504</v>
      </c>
      <c r="K566">
        <v>0.42</v>
      </c>
      <c r="L566">
        <v>0.504</v>
      </c>
      <c r="M566">
        <v>0.504</v>
      </c>
      <c r="N566">
        <v>0.68400000000000005</v>
      </c>
      <c r="O566">
        <v>0.49199999999999999</v>
      </c>
      <c r="P566">
        <v>0.40799999999999997</v>
      </c>
      <c r="Q566">
        <f t="shared" si="62"/>
        <v>0.48</v>
      </c>
      <c r="R566">
        <f t="shared" si="63"/>
        <v>7.5894663844041019E-2</v>
      </c>
      <c r="T566">
        <v>0.55200000000000005</v>
      </c>
      <c r="U566">
        <v>0.33600000000000002</v>
      </c>
      <c r="V566">
        <v>0.49199999999999999</v>
      </c>
      <c r="W566">
        <v>0.432</v>
      </c>
      <c r="X566">
        <v>0.55200000000000005</v>
      </c>
      <c r="Y566">
        <v>0.46800000000000003</v>
      </c>
      <c r="Z566">
        <v>0.52800000000000002</v>
      </c>
      <c r="AA566">
        <v>0.504</v>
      </c>
      <c r="AB566">
        <v>0.46800000000000003</v>
      </c>
      <c r="AC566">
        <v>0.55200000000000005</v>
      </c>
      <c r="AD566">
        <f t="shared" si="64"/>
        <v>0.4728</v>
      </c>
      <c r="AE566">
        <f t="shared" si="65"/>
        <v>9.1231573481991582E-2</v>
      </c>
      <c r="BD566" s="42" t="s">
        <v>22</v>
      </c>
      <c r="BE566" s="42">
        <f>AVERAGE(BJ535:BN574)</f>
        <v>0.95257500000000206</v>
      </c>
      <c r="BF566" s="42">
        <f>STDEV(BJ535:BN574)</f>
        <v>5.7766419058604183E-2</v>
      </c>
      <c r="BI566" s="1">
        <v>8</v>
      </c>
      <c r="BJ566">
        <v>0.94799999999999995</v>
      </c>
      <c r="BK566">
        <v>0.92400000000000004</v>
      </c>
      <c r="BL566">
        <v>0.98399999999999999</v>
      </c>
      <c r="BM566">
        <v>0.93600000000000005</v>
      </c>
      <c r="BN566">
        <v>0.97199999999999998</v>
      </c>
    </row>
    <row r="567" spans="1:66" x14ac:dyDescent="0.25">
      <c r="A567" s="6">
        <v>85</v>
      </c>
      <c r="B567" s="6">
        <v>2.5</v>
      </c>
      <c r="C567" s="6">
        <v>5</v>
      </c>
      <c r="D567" s="6">
        <v>1</v>
      </c>
      <c r="E567" s="6">
        <v>1</v>
      </c>
      <c r="F567" s="6">
        <v>9</v>
      </c>
      <c r="G567">
        <v>0.504</v>
      </c>
      <c r="H567">
        <v>0.42</v>
      </c>
      <c r="I567">
        <v>0.432</v>
      </c>
      <c r="J567">
        <v>0.42</v>
      </c>
      <c r="K567">
        <v>0.42</v>
      </c>
      <c r="L567">
        <v>0.44400000000000001</v>
      </c>
      <c r="M567">
        <v>0.44400000000000001</v>
      </c>
      <c r="N567">
        <v>0.46800000000000003</v>
      </c>
      <c r="O567">
        <v>0.42</v>
      </c>
      <c r="P567">
        <v>0.46800000000000003</v>
      </c>
      <c r="Q567">
        <f t="shared" si="62"/>
        <v>0.43919999999999992</v>
      </c>
      <c r="R567">
        <f t="shared" si="63"/>
        <v>3.6595081636744582E-2</v>
      </c>
      <c r="T567">
        <v>0.54</v>
      </c>
      <c r="U567">
        <v>0.46800000000000003</v>
      </c>
      <c r="V567">
        <v>0.52800000000000002</v>
      </c>
      <c r="W567">
        <v>0.48</v>
      </c>
      <c r="X567">
        <v>0.44400000000000001</v>
      </c>
      <c r="Y567">
        <v>0.45600000000000002</v>
      </c>
      <c r="Z567">
        <v>0.40799999999999997</v>
      </c>
      <c r="AA567">
        <v>0.46800000000000003</v>
      </c>
      <c r="AB567">
        <v>0.40799999999999997</v>
      </c>
      <c r="AC567">
        <v>0.504</v>
      </c>
      <c r="AD567">
        <f t="shared" si="64"/>
        <v>0.49199999999999999</v>
      </c>
      <c r="AE567">
        <f t="shared" si="65"/>
        <v>4.069397989875162E-2</v>
      </c>
      <c r="BI567" s="6">
        <v>9</v>
      </c>
      <c r="BJ567">
        <v>1.044</v>
      </c>
      <c r="BK567">
        <v>0.88800000000000001</v>
      </c>
      <c r="BL567">
        <v>0.96</v>
      </c>
      <c r="BM567">
        <v>0.9</v>
      </c>
      <c r="BN567">
        <v>0.86399999999999999</v>
      </c>
    </row>
    <row r="568" spans="1:66" x14ac:dyDescent="0.25">
      <c r="A568" s="6">
        <v>85</v>
      </c>
      <c r="B568" s="6">
        <v>2.5</v>
      </c>
      <c r="C568" s="6">
        <v>5</v>
      </c>
      <c r="D568" s="6">
        <v>1</v>
      </c>
      <c r="E568" s="6">
        <v>2</v>
      </c>
      <c r="F568" s="6">
        <v>9</v>
      </c>
      <c r="G568">
        <v>0.54</v>
      </c>
      <c r="H568">
        <v>0.49199999999999999</v>
      </c>
      <c r="I568">
        <v>0.432</v>
      </c>
      <c r="J568">
        <v>0.44400000000000001</v>
      </c>
      <c r="K568">
        <v>0.46800000000000003</v>
      </c>
      <c r="L568">
        <v>0.54</v>
      </c>
      <c r="M568">
        <v>0.52800000000000002</v>
      </c>
      <c r="N568">
        <v>0.57599999999999996</v>
      </c>
      <c r="O568">
        <v>0.48</v>
      </c>
      <c r="P568">
        <v>0.51600000000000001</v>
      </c>
      <c r="Q568">
        <f t="shared" si="62"/>
        <v>0.47519999999999996</v>
      </c>
      <c r="R568">
        <f t="shared" si="63"/>
        <v>4.2932505167995974E-2</v>
      </c>
      <c r="T568">
        <v>0.52800000000000002</v>
      </c>
      <c r="U568">
        <v>0.44400000000000001</v>
      </c>
      <c r="V568">
        <v>0.52800000000000002</v>
      </c>
      <c r="W568">
        <v>0.432</v>
      </c>
      <c r="X568">
        <v>0.46800000000000003</v>
      </c>
      <c r="Y568">
        <v>0.39600000000000002</v>
      </c>
      <c r="Z568">
        <v>0.432</v>
      </c>
      <c r="AA568">
        <v>0.55200000000000005</v>
      </c>
      <c r="AB568">
        <v>0.39600000000000002</v>
      </c>
      <c r="AC568">
        <v>0.44400000000000001</v>
      </c>
      <c r="AD568">
        <f t="shared" si="64"/>
        <v>0.48</v>
      </c>
      <c r="AE568">
        <f t="shared" si="65"/>
        <v>4.5694638635183457E-2</v>
      </c>
      <c r="BI568" s="6">
        <v>9</v>
      </c>
      <c r="BJ568">
        <v>1.0680000000000001</v>
      </c>
      <c r="BK568">
        <v>0.93600000000000005</v>
      </c>
      <c r="BL568">
        <v>0.96</v>
      </c>
      <c r="BM568">
        <v>0.876</v>
      </c>
      <c r="BN568">
        <v>0.93600000000000005</v>
      </c>
    </row>
    <row r="569" spans="1:66" x14ac:dyDescent="0.25">
      <c r="A569" s="6">
        <v>85</v>
      </c>
      <c r="B569" s="6">
        <v>2.5</v>
      </c>
      <c r="C569" s="6">
        <v>5</v>
      </c>
      <c r="D569" s="6">
        <v>1</v>
      </c>
      <c r="E569" s="6">
        <v>3</v>
      </c>
      <c r="F569" s="6">
        <v>9</v>
      </c>
      <c r="G569">
        <v>0.504</v>
      </c>
      <c r="H569">
        <v>0.56399999999999995</v>
      </c>
      <c r="I569">
        <v>0.432</v>
      </c>
      <c r="J569">
        <v>0.64800000000000002</v>
      </c>
      <c r="K569">
        <v>0.48</v>
      </c>
      <c r="L569">
        <v>0.49199999999999999</v>
      </c>
      <c r="M569">
        <v>0.52800000000000002</v>
      </c>
      <c r="N569">
        <v>0.504</v>
      </c>
      <c r="O569">
        <v>0.48</v>
      </c>
      <c r="P569">
        <v>0.39600000000000002</v>
      </c>
      <c r="Q569">
        <f t="shared" si="62"/>
        <v>0.52560000000000007</v>
      </c>
      <c r="R569">
        <f t="shared" si="63"/>
        <v>8.3311463797006435E-2</v>
      </c>
      <c r="T569">
        <v>0.48</v>
      </c>
      <c r="U569">
        <v>0.34799999999999998</v>
      </c>
      <c r="V569">
        <v>0.49199999999999999</v>
      </c>
      <c r="W569">
        <v>0.48</v>
      </c>
      <c r="X569">
        <v>0.46800000000000003</v>
      </c>
      <c r="Y569">
        <v>0.40799999999999997</v>
      </c>
      <c r="Z569">
        <v>0.48</v>
      </c>
      <c r="AA569">
        <v>0.58799999999999997</v>
      </c>
      <c r="AB569">
        <v>0.46800000000000003</v>
      </c>
      <c r="AC569">
        <v>0.432</v>
      </c>
      <c r="AD569">
        <f t="shared" si="64"/>
        <v>0.45359999999999995</v>
      </c>
      <c r="AE569">
        <f t="shared" si="65"/>
        <v>5.9638913470988736E-2</v>
      </c>
      <c r="BI569" s="6">
        <v>9</v>
      </c>
      <c r="BJ569">
        <v>0.98399999999999999</v>
      </c>
      <c r="BK569">
        <v>0.91200000000000003</v>
      </c>
      <c r="BL569">
        <v>0.92400000000000004</v>
      </c>
      <c r="BM569">
        <v>1.1279999999999999</v>
      </c>
      <c r="BN569">
        <v>0.94799999999999995</v>
      </c>
    </row>
    <row r="570" spans="1:66" x14ac:dyDescent="0.25">
      <c r="A570" s="6">
        <v>85</v>
      </c>
      <c r="B570" s="6">
        <v>2.5</v>
      </c>
      <c r="C570" s="6">
        <v>5</v>
      </c>
      <c r="D570" s="6">
        <v>1</v>
      </c>
      <c r="E570" s="6">
        <v>4</v>
      </c>
      <c r="F570" s="6">
        <v>9</v>
      </c>
      <c r="G570">
        <v>0.48</v>
      </c>
      <c r="H570">
        <v>0.44400000000000001</v>
      </c>
      <c r="I570">
        <v>0.52800000000000002</v>
      </c>
      <c r="J570">
        <v>0.51600000000000001</v>
      </c>
      <c r="K570">
        <v>0.54</v>
      </c>
      <c r="L570">
        <v>0.49199999999999999</v>
      </c>
      <c r="M570">
        <v>0.57599999999999996</v>
      </c>
      <c r="N570">
        <v>0.504</v>
      </c>
      <c r="O570">
        <v>0.45600000000000002</v>
      </c>
      <c r="P570">
        <v>0.51600000000000001</v>
      </c>
      <c r="Q570">
        <f t="shared" si="62"/>
        <v>0.50160000000000005</v>
      </c>
      <c r="R570">
        <f t="shared" si="63"/>
        <v>3.9253025361110715E-2</v>
      </c>
      <c r="T570">
        <v>0.49199999999999999</v>
      </c>
      <c r="U570">
        <v>0.51600000000000001</v>
      </c>
      <c r="V570">
        <v>0.504</v>
      </c>
      <c r="W570">
        <v>0.52800000000000002</v>
      </c>
      <c r="X570">
        <v>0.49199999999999999</v>
      </c>
      <c r="Y570">
        <v>0.54</v>
      </c>
      <c r="Z570">
        <v>0.46800000000000003</v>
      </c>
      <c r="AA570">
        <v>0.46800000000000003</v>
      </c>
      <c r="AB570">
        <v>0.46800000000000003</v>
      </c>
      <c r="AC570">
        <v>0.44400000000000001</v>
      </c>
      <c r="AD570">
        <f t="shared" si="64"/>
        <v>0.50639999999999996</v>
      </c>
      <c r="AE570">
        <f t="shared" si="65"/>
        <v>1.5646085772486371E-2</v>
      </c>
      <c r="BI570" s="6">
        <v>9</v>
      </c>
      <c r="BJ570">
        <v>0.97199999999999998</v>
      </c>
      <c r="BK570">
        <v>0.96</v>
      </c>
      <c r="BL570">
        <v>1.032</v>
      </c>
      <c r="BM570">
        <v>1.044</v>
      </c>
      <c r="BN570">
        <v>1.032</v>
      </c>
    </row>
    <row r="571" spans="1:66" x14ac:dyDescent="0.25">
      <c r="A571" s="6">
        <v>85</v>
      </c>
      <c r="B571" s="1">
        <v>2.5</v>
      </c>
      <c r="C571" s="1">
        <v>5</v>
      </c>
      <c r="D571" s="1">
        <v>1</v>
      </c>
      <c r="E571" s="1">
        <v>1</v>
      </c>
      <c r="F571" s="1">
        <v>10</v>
      </c>
      <c r="G571">
        <v>0.51600000000000001</v>
      </c>
      <c r="H571">
        <v>0.56399999999999995</v>
      </c>
      <c r="I571">
        <v>0.48</v>
      </c>
      <c r="J571">
        <v>0.45600000000000002</v>
      </c>
      <c r="K571">
        <v>0.49199999999999999</v>
      </c>
      <c r="L571">
        <v>0.44400000000000001</v>
      </c>
      <c r="M571">
        <v>0.55200000000000005</v>
      </c>
      <c r="N571">
        <v>0.40799999999999997</v>
      </c>
      <c r="O571">
        <v>0.44400000000000001</v>
      </c>
      <c r="P571">
        <v>0.51600000000000001</v>
      </c>
      <c r="Q571">
        <f t="shared" si="62"/>
        <v>0.50160000000000005</v>
      </c>
      <c r="R571">
        <f t="shared" si="63"/>
        <v>4.1046315303568948E-2</v>
      </c>
      <c r="T571">
        <v>0.55200000000000005</v>
      </c>
      <c r="U571">
        <v>0.56399999999999995</v>
      </c>
      <c r="V571">
        <v>0.504</v>
      </c>
      <c r="W571">
        <v>0.55200000000000005</v>
      </c>
      <c r="X571">
        <v>0.42</v>
      </c>
      <c r="Y571">
        <v>0.52800000000000002</v>
      </c>
      <c r="Z571">
        <v>0.432</v>
      </c>
      <c r="AA571">
        <v>0.49199999999999999</v>
      </c>
      <c r="AB571">
        <v>0.27600000000000002</v>
      </c>
      <c r="AC571">
        <v>0.49199999999999999</v>
      </c>
      <c r="AD571">
        <f t="shared" si="64"/>
        <v>0.51839999999999997</v>
      </c>
      <c r="AE571">
        <f t="shared" si="65"/>
        <v>5.9638913470988271E-2</v>
      </c>
      <c r="BI571" s="1">
        <v>10</v>
      </c>
      <c r="BJ571">
        <v>1.0680000000000001</v>
      </c>
      <c r="BK571">
        <v>1.1279999999999999</v>
      </c>
      <c r="BL571">
        <v>0.98399999999999999</v>
      </c>
      <c r="BM571">
        <v>1.008</v>
      </c>
      <c r="BN571">
        <v>0.91200000000000003</v>
      </c>
    </row>
    <row r="572" spans="1:66" x14ac:dyDescent="0.25">
      <c r="A572" s="6">
        <v>85</v>
      </c>
      <c r="B572" s="1">
        <v>2.5</v>
      </c>
      <c r="C572" s="1">
        <v>5</v>
      </c>
      <c r="D572" s="1">
        <v>1</v>
      </c>
      <c r="E572" s="1">
        <v>2</v>
      </c>
      <c r="F572" s="1">
        <v>10</v>
      </c>
      <c r="G572">
        <v>0.432</v>
      </c>
      <c r="H572">
        <v>0.56399999999999995</v>
      </c>
      <c r="I572">
        <v>0.504</v>
      </c>
      <c r="J572">
        <v>0.46800000000000003</v>
      </c>
      <c r="K572">
        <v>0.46800000000000003</v>
      </c>
      <c r="L572">
        <v>0.49199999999999999</v>
      </c>
      <c r="M572">
        <v>0.49199999999999999</v>
      </c>
      <c r="N572">
        <v>0.48</v>
      </c>
      <c r="O572">
        <v>0.45600000000000002</v>
      </c>
      <c r="P572">
        <v>0.44400000000000001</v>
      </c>
      <c r="Q572">
        <f t="shared" si="62"/>
        <v>0.48719999999999997</v>
      </c>
      <c r="R572">
        <f t="shared" si="63"/>
        <v>4.9911922423404989E-2</v>
      </c>
      <c r="T572">
        <v>0.61199999999999999</v>
      </c>
      <c r="U572">
        <v>0.40799999999999997</v>
      </c>
      <c r="V572">
        <v>0.49199999999999999</v>
      </c>
      <c r="W572">
        <v>0.56399999999999995</v>
      </c>
      <c r="X572">
        <v>0.52800000000000002</v>
      </c>
      <c r="Y572">
        <v>0.39600000000000002</v>
      </c>
      <c r="Z572">
        <v>0.52800000000000002</v>
      </c>
      <c r="AA572">
        <v>0.52800000000000002</v>
      </c>
      <c r="AB572">
        <v>0.48</v>
      </c>
      <c r="AC572">
        <v>0.51600000000000001</v>
      </c>
      <c r="AD572">
        <f t="shared" si="64"/>
        <v>0.52080000000000004</v>
      </c>
      <c r="AE572">
        <f t="shared" si="65"/>
        <v>7.7118091262685762E-2</v>
      </c>
      <c r="BI572" s="1">
        <v>10</v>
      </c>
      <c r="BJ572">
        <v>1.044</v>
      </c>
      <c r="BK572">
        <v>0.97199999999999998</v>
      </c>
      <c r="BL572">
        <v>0.996</v>
      </c>
      <c r="BM572">
        <v>1.032</v>
      </c>
      <c r="BN572">
        <v>0.996</v>
      </c>
    </row>
    <row r="573" spans="1:66" x14ac:dyDescent="0.25">
      <c r="A573" s="6">
        <v>85</v>
      </c>
      <c r="B573" s="1">
        <v>2.5</v>
      </c>
      <c r="C573" s="1">
        <v>5</v>
      </c>
      <c r="D573" s="1">
        <v>1</v>
      </c>
      <c r="E573" s="1">
        <v>3</v>
      </c>
      <c r="F573" s="1">
        <v>10</v>
      </c>
      <c r="G573">
        <v>0.45600000000000002</v>
      </c>
      <c r="H573">
        <v>0.58799999999999997</v>
      </c>
      <c r="I573">
        <v>0.48</v>
      </c>
      <c r="J573">
        <v>0.45600000000000002</v>
      </c>
      <c r="K573">
        <v>0.45600000000000002</v>
      </c>
      <c r="L573">
        <v>0.45600000000000002</v>
      </c>
      <c r="M573">
        <v>0.48</v>
      </c>
      <c r="N573">
        <v>0.45600000000000002</v>
      </c>
      <c r="O573">
        <v>0.432</v>
      </c>
      <c r="P573">
        <v>0.49199999999999999</v>
      </c>
      <c r="Q573">
        <f t="shared" si="62"/>
        <v>0.48719999999999997</v>
      </c>
      <c r="R573">
        <f t="shared" si="63"/>
        <v>5.7299214654303827E-2</v>
      </c>
      <c r="T573">
        <v>0.55200000000000005</v>
      </c>
      <c r="U573">
        <v>0.51600000000000001</v>
      </c>
      <c r="V573">
        <v>0.44400000000000001</v>
      </c>
      <c r="W573">
        <v>0.504</v>
      </c>
      <c r="X573">
        <v>0.45600000000000002</v>
      </c>
      <c r="Y573">
        <v>0.57599999999999996</v>
      </c>
      <c r="Z573">
        <v>0.504</v>
      </c>
      <c r="AA573">
        <v>0.504</v>
      </c>
      <c r="AB573">
        <v>0.46800000000000003</v>
      </c>
      <c r="AC573">
        <v>0.56699999999999995</v>
      </c>
      <c r="AD573">
        <f t="shared" si="64"/>
        <v>0.49440000000000001</v>
      </c>
      <c r="AE573">
        <f t="shared" si="65"/>
        <v>4.4416213255972205E-2</v>
      </c>
      <c r="BI573" s="1">
        <v>10</v>
      </c>
      <c r="BJ573">
        <v>1.008</v>
      </c>
      <c r="BK573">
        <v>1.1040000000000001</v>
      </c>
      <c r="BL573">
        <v>0.92400000000000004</v>
      </c>
      <c r="BM573">
        <v>0.96</v>
      </c>
      <c r="BN573">
        <v>0.91200000000000003</v>
      </c>
    </row>
    <row r="574" spans="1:66" x14ac:dyDescent="0.25">
      <c r="A574" s="6">
        <v>85</v>
      </c>
      <c r="B574" s="1">
        <v>2.5</v>
      </c>
      <c r="C574" s="1">
        <v>5</v>
      </c>
      <c r="D574" s="1">
        <v>1</v>
      </c>
      <c r="E574" s="1">
        <v>4</v>
      </c>
      <c r="F574" s="1">
        <v>10</v>
      </c>
      <c r="G574">
        <v>0.39600000000000002</v>
      </c>
      <c r="H574">
        <v>0.6</v>
      </c>
      <c r="I574">
        <v>0.432</v>
      </c>
      <c r="J574">
        <v>0.40799999999999997</v>
      </c>
      <c r="K574">
        <v>0.44400000000000001</v>
      </c>
      <c r="L574">
        <v>0.42</v>
      </c>
      <c r="M574">
        <v>0.432</v>
      </c>
      <c r="N574">
        <v>0.40799999999999997</v>
      </c>
      <c r="O574">
        <v>0.38400000000000001</v>
      </c>
      <c r="P574">
        <v>0.46800000000000003</v>
      </c>
      <c r="Q574">
        <f t="shared" si="62"/>
        <v>0.45599999999999996</v>
      </c>
      <c r="R574">
        <f t="shared" si="63"/>
        <v>8.2704292512541411E-2</v>
      </c>
      <c r="T574">
        <v>0.64800000000000002</v>
      </c>
      <c r="U574">
        <v>0.27600000000000002</v>
      </c>
      <c r="V574">
        <v>0.504</v>
      </c>
      <c r="W574">
        <v>0.49199999999999999</v>
      </c>
      <c r="X574">
        <v>0.49199999999999999</v>
      </c>
      <c r="Y574">
        <v>0.46800000000000003</v>
      </c>
      <c r="Z574">
        <v>0.54</v>
      </c>
      <c r="AA574">
        <v>0.54</v>
      </c>
      <c r="AB574">
        <v>0.52800000000000002</v>
      </c>
      <c r="AC574">
        <v>0.67200000000000004</v>
      </c>
      <c r="AD574">
        <f t="shared" si="64"/>
        <v>0.4824</v>
      </c>
      <c r="AE574">
        <f t="shared" si="65"/>
        <v>0.13292403845806106</v>
      </c>
      <c r="BI574" s="1">
        <v>10</v>
      </c>
      <c r="BJ574">
        <v>1.044</v>
      </c>
      <c r="BK574">
        <v>0.876</v>
      </c>
      <c r="BL574">
        <v>0.93600000000000005</v>
      </c>
      <c r="BM574">
        <v>0.9</v>
      </c>
      <c r="BN574">
        <v>0.93600000000000005</v>
      </c>
    </row>
    <row r="575" spans="1:66" x14ac:dyDescent="0.25">
      <c r="Q575" t="e">
        <f t="shared" si="62"/>
        <v>#DIV/0!</v>
      </c>
      <c r="R575" t="e">
        <f t="shared" si="63"/>
        <v>#DIV/0!</v>
      </c>
      <c r="AD575" t="e">
        <f t="shared" si="64"/>
        <v>#DIV/0!</v>
      </c>
      <c r="AE575" t="e">
        <f t="shared" si="65"/>
        <v>#DIV/0!</v>
      </c>
    </row>
    <row r="576" spans="1:66" x14ac:dyDescent="0.25">
      <c r="A576" s="6">
        <v>85</v>
      </c>
      <c r="B576" s="6">
        <v>2.5</v>
      </c>
      <c r="C576" s="6">
        <v>5</v>
      </c>
      <c r="D576" s="6">
        <v>0.8</v>
      </c>
      <c r="E576" s="6">
        <v>1</v>
      </c>
      <c r="F576" s="6">
        <v>1</v>
      </c>
      <c r="G576">
        <v>0.48</v>
      </c>
      <c r="H576">
        <v>0.46800000000000003</v>
      </c>
      <c r="I576">
        <v>0.49199999999999999</v>
      </c>
      <c r="J576">
        <v>0.48</v>
      </c>
      <c r="K576">
        <v>0.46800000000000003</v>
      </c>
      <c r="L576">
        <v>0.44400000000000001</v>
      </c>
      <c r="M576">
        <v>0.45600000000000002</v>
      </c>
      <c r="N576">
        <v>0.48</v>
      </c>
      <c r="O576">
        <v>0.48</v>
      </c>
      <c r="P576">
        <v>0.504</v>
      </c>
      <c r="Q576">
        <f t="shared" si="62"/>
        <v>0.47759999999999997</v>
      </c>
      <c r="R576">
        <f t="shared" si="63"/>
        <v>1.003992031840889E-2</v>
      </c>
      <c r="T576">
        <v>0.3</v>
      </c>
      <c r="U576">
        <v>0.27600000000000002</v>
      </c>
      <c r="V576">
        <v>0.27600000000000002</v>
      </c>
      <c r="W576">
        <v>0.3</v>
      </c>
      <c r="X576">
        <v>0.252</v>
      </c>
      <c r="Y576">
        <v>0.27600000000000002</v>
      </c>
      <c r="Z576">
        <v>0.26400000000000001</v>
      </c>
      <c r="AA576">
        <v>0.27600000000000002</v>
      </c>
      <c r="AB576">
        <v>0.20399999999999999</v>
      </c>
      <c r="AC576">
        <v>0.26400000000000001</v>
      </c>
      <c r="AD576">
        <f t="shared" si="64"/>
        <v>0.28080000000000005</v>
      </c>
      <c r="AE576">
        <f t="shared" si="65"/>
        <v>2.0079840636817805E-2</v>
      </c>
      <c r="AO576" t="s">
        <v>47</v>
      </c>
      <c r="AP576" t="s">
        <v>48</v>
      </c>
      <c r="AQ576" t="s">
        <v>49</v>
      </c>
      <c r="AR576" t="s">
        <v>50</v>
      </c>
      <c r="BI576" s="6">
        <v>1</v>
      </c>
      <c r="BJ576">
        <v>0.78</v>
      </c>
      <c r="BK576">
        <v>0.74399999999999999</v>
      </c>
      <c r="BL576">
        <v>0.76800000000000002</v>
      </c>
      <c r="BM576">
        <v>0.78</v>
      </c>
      <c r="BN576">
        <v>0.72</v>
      </c>
    </row>
    <row r="577" spans="1:66" x14ac:dyDescent="0.25">
      <c r="A577" s="6">
        <v>85</v>
      </c>
      <c r="B577" s="6">
        <v>2.5</v>
      </c>
      <c r="C577" s="6">
        <v>5</v>
      </c>
      <c r="D577" s="6">
        <v>0.8</v>
      </c>
      <c r="E577" s="6">
        <v>2</v>
      </c>
      <c r="F577" s="6">
        <v>1</v>
      </c>
      <c r="G577">
        <v>0.45600000000000002</v>
      </c>
      <c r="H577">
        <v>0.45600000000000002</v>
      </c>
      <c r="I577">
        <v>0.48</v>
      </c>
      <c r="J577">
        <v>0.45600000000000002</v>
      </c>
      <c r="K577">
        <v>0.52800000000000002</v>
      </c>
      <c r="L577">
        <v>0.49199999999999999</v>
      </c>
      <c r="M577">
        <v>0.46800000000000003</v>
      </c>
      <c r="N577">
        <v>0.48</v>
      </c>
      <c r="O577">
        <v>0.46800000000000003</v>
      </c>
      <c r="P577">
        <v>0.504</v>
      </c>
      <c r="Q577">
        <f t="shared" si="62"/>
        <v>0.47519999999999996</v>
      </c>
      <c r="R577">
        <f t="shared" si="63"/>
        <v>3.1292171544972713E-2</v>
      </c>
      <c r="T577">
        <v>0.26400000000000001</v>
      </c>
      <c r="U577">
        <v>0.216</v>
      </c>
      <c r="V577">
        <v>0.26400000000000001</v>
      </c>
      <c r="W577">
        <v>0.27600000000000002</v>
      </c>
      <c r="X577">
        <v>0.312</v>
      </c>
      <c r="Y577">
        <v>0.252</v>
      </c>
      <c r="Z577">
        <v>0.27600000000000002</v>
      </c>
      <c r="AA577">
        <v>0.192</v>
      </c>
      <c r="AB577">
        <v>0.24</v>
      </c>
      <c r="AC577">
        <v>0.26400000000000001</v>
      </c>
      <c r="AD577">
        <f t="shared" si="64"/>
        <v>0.26640000000000003</v>
      </c>
      <c r="AE577">
        <f t="shared" si="65"/>
        <v>3.4362770551862987E-2</v>
      </c>
      <c r="AO577">
        <f>A576</f>
        <v>85</v>
      </c>
      <c r="AP577">
        <f>B576</f>
        <v>2.5</v>
      </c>
      <c r="AQ577">
        <f>C576</f>
        <v>5</v>
      </c>
      <c r="AR577">
        <f>D576</f>
        <v>0.8</v>
      </c>
      <c r="BI577" s="6">
        <v>1</v>
      </c>
      <c r="BJ577">
        <v>0.72</v>
      </c>
      <c r="BK577">
        <v>0.67200000000000004</v>
      </c>
      <c r="BL577">
        <v>0.74399999999999999</v>
      </c>
      <c r="BM577">
        <v>0.73199999999999998</v>
      </c>
      <c r="BN577">
        <v>0.84</v>
      </c>
    </row>
    <row r="578" spans="1:66" x14ac:dyDescent="0.25">
      <c r="A578" s="6">
        <v>85</v>
      </c>
      <c r="B578" s="6">
        <v>2.5</v>
      </c>
      <c r="C578" s="6">
        <v>5</v>
      </c>
      <c r="D578" s="6">
        <v>0.8</v>
      </c>
      <c r="E578" s="6">
        <v>3</v>
      </c>
      <c r="F578" s="6">
        <v>1</v>
      </c>
      <c r="G578">
        <v>0.504</v>
      </c>
      <c r="H578">
        <v>0.44400000000000001</v>
      </c>
      <c r="I578">
        <v>0.48</v>
      </c>
      <c r="J578">
        <v>0.432</v>
      </c>
      <c r="K578">
        <v>0.44400000000000001</v>
      </c>
      <c r="L578">
        <v>0.44400000000000001</v>
      </c>
      <c r="M578">
        <v>0.52800000000000002</v>
      </c>
      <c r="N578">
        <v>0.49199999999999999</v>
      </c>
      <c r="O578">
        <v>0.48</v>
      </c>
      <c r="P578">
        <v>0.54</v>
      </c>
      <c r="Q578">
        <f t="shared" si="62"/>
        <v>0.46079999999999999</v>
      </c>
      <c r="R578">
        <f t="shared" si="63"/>
        <v>3.011976095522672E-2</v>
      </c>
      <c r="T578">
        <v>0.24</v>
      </c>
      <c r="U578">
        <v>0.28799999999999998</v>
      </c>
      <c r="V578">
        <v>0.32400000000000001</v>
      </c>
      <c r="W578">
        <v>0.24</v>
      </c>
      <c r="X578">
        <v>0.28799999999999998</v>
      </c>
      <c r="Y578">
        <v>0.27600000000000002</v>
      </c>
      <c r="Z578">
        <v>0.26400000000000001</v>
      </c>
      <c r="AA578">
        <v>0.26400000000000001</v>
      </c>
      <c r="AB578">
        <v>0.20399999999999999</v>
      </c>
      <c r="AC578">
        <v>0.20399999999999999</v>
      </c>
      <c r="AD578">
        <f t="shared" si="64"/>
        <v>0.27600000000000002</v>
      </c>
      <c r="AE578">
        <f t="shared" si="65"/>
        <v>3.5999999999999692E-2</v>
      </c>
      <c r="BI578" s="6">
        <v>1</v>
      </c>
      <c r="BJ578">
        <v>0.74399999999999999</v>
      </c>
      <c r="BK578">
        <v>0.73199999999999998</v>
      </c>
      <c r="BL578">
        <v>0.80400000000000005</v>
      </c>
      <c r="BM578">
        <v>0.67200000000000004</v>
      </c>
      <c r="BN578">
        <v>0.73199999999999998</v>
      </c>
    </row>
    <row r="579" spans="1:66" x14ac:dyDescent="0.25">
      <c r="A579" s="6">
        <v>85</v>
      </c>
      <c r="B579" s="6">
        <v>2.5</v>
      </c>
      <c r="C579" s="6">
        <v>5</v>
      </c>
      <c r="D579" s="6">
        <v>0.8</v>
      </c>
      <c r="E579" s="6">
        <v>4</v>
      </c>
      <c r="F579" s="6">
        <v>1</v>
      </c>
      <c r="G579">
        <v>0.49199999999999999</v>
      </c>
      <c r="H579">
        <v>0.44400000000000001</v>
      </c>
      <c r="I579">
        <v>0.48</v>
      </c>
      <c r="J579">
        <v>0.52800000000000002</v>
      </c>
      <c r="K579">
        <v>0.504</v>
      </c>
      <c r="L579">
        <v>0.44400000000000001</v>
      </c>
      <c r="M579">
        <v>0.42</v>
      </c>
      <c r="N579">
        <v>0.49199999999999999</v>
      </c>
      <c r="O579">
        <v>0.55200000000000005</v>
      </c>
      <c r="P579">
        <v>0.51600000000000001</v>
      </c>
      <c r="Q579">
        <f t="shared" ref="Q579:Q642" si="68">AVERAGE(G579:K579)</f>
        <v>0.48959999999999998</v>
      </c>
      <c r="R579">
        <f t="shared" ref="R579:R642" si="69">STDEV(G579:K579)</f>
        <v>3.106122985330749E-2</v>
      </c>
      <c r="T579">
        <v>0.49199999999999999</v>
      </c>
      <c r="U579">
        <v>0.44400000000000001</v>
      </c>
      <c r="V579">
        <v>0.48</v>
      </c>
      <c r="W579">
        <v>0.52800000000000002</v>
      </c>
      <c r="X579">
        <v>0.504</v>
      </c>
      <c r="Y579">
        <v>0.44400000000000001</v>
      </c>
      <c r="Z579">
        <v>0.42</v>
      </c>
      <c r="AA579">
        <v>0.49199999999999999</v>
      </c>
      <c r="AB579">
        <v>0.55200000000000005</v>
      </c>
      <c r="AC579">
        <v>0.51600000000000001</v>
      </c>
      <c r="AD579">
        <f t="shared" ref="AD579:AD642" si="70">AVERAGE(T579:X579)</f>
        <v>0.48959999999999998</v>
      </c>
      <c r="AE579">
        <f t="shared" ref="AE579:AE642" si="71">STDEV(T579:X579)</f>
        <v>3.106122985330749E-2</v>
      </c>
      <c r="BI579" s="6">
        <v>1</v>
      </c>
      <c r="BJ579">
        <v>0.98399999999999999</v>
      </c>
      <c r="BK579">
        <v>0.88800000000000001</v>
      </c>
      <c r="BL579">
        <v>0.96</v>
      </c>
      <c r="BM579">
        <v>1.056</v>
      </c>
      <c r="BN579">
        <v>1.008</v>
      </c>
    </row>
    <row r="580" spans="1:66" x14ac:dyDescent="0.25">
      <c r="A580" s="6">
        <v>85</v>
      </c>
      <c r="B580" s="1">
        <v>2.5</v>
      </c>
      <c r="C580" s="1">
        <v>5</v>
      </c>
      <c r="D580" s="6">
        <v>0.8</v>
      </c>
      <c r="E580" s="1">
        <v>1</v>
      </c>
      <c r="F580" s="1">
        <v>2</v>
      </c>
      <c r="G580">
        <v>0.432</v>
      </c>
      <c r="H580">
        <v>0.46800000000000003</v>
      </c>
      <c r="I580">
        <v>0.51600000000000001</v>
      </c>
      <c r="J580">
        <v>0.54</v>
      </c>
      <c r="K580">
        <v>0.51600000000000001</v>
      </c>
      <c r="L580">
        <v>0.52800000000000002</v>
      </c>
      <c r="M580">
        <v>0.51600000000000001</v>
      </c>
      <c r="N580">
        <v>0.49199999999999999</v>
      </c>
      <c r="O580">
        <v>0.52800000000000002</v>
      </c>
      <c r="P580">
        <v>0.48</v>
      </c>
      <c r="Q580">
        <f t="shared" si="68"/>
        <v>0.49440000000000001</v>
      </c>
      <c r="R580">
        <f t="shared" si="69"/>
        <v>4.359816509900389E-2</v>
      </c>
      <c r="T580">
        <v>0.33600000000000002</v>
      </c>
      <c r="U580">
        <v>0.252</v>
      </c>
      <c r="V580">
        <v>0.27600000000000002</v>
      </c>
      <c r="W580">
        <v>0.20399999999999999</v>
      </c>
      <c r="X580">
        <v>0.192</v>
      </c>
      <c r="Y580">
        <v>0.22800000000000001</v>
      </c>
      <c r="Z580">
        <v>0.26400000000000001</v>
      </c>
      <c r="AA580">
        <v>0.28799999999999998</v>
      </c>
      <c r="AB580">
        <v>0.20399999999999999</v>
      </c>
      <c r="AC580">
        <v>0.24</v>
      </c>
      <c r="AD580">
        <f t="shared" si="70"/>
        <v>0.252</v>
      </c>
      <c r="AE580">
        <f t="shared" si="71"/>
        <v>5.8172158288995933E-2</v>
      </c>
      <c r="AH580" t="s">
        <v>25</v>
      </c>
      <c r="BI580" s="1">
        <v>2</v>
      </c>
      <c r="BJ580">
        <v>0.76800000000000002</v>
      </c>
      <c r="BK580">
        <v>0.72</v>
      </c>
      <c r="BL580">
        <v>0.79200000000000004</v>
      </c>
      <c r="BM580">
        <v>0.74399999999999999</v>
      </c>
      <c r="BN580">
        <v>0.70799999999999996</v>
      </c>
    </row>
    <row r="581" spans="1:66" x14ac:dyDescent="0.25">
      <c r="A581" s="6">
        <v>85</v>
      </c>
      <c r="B581" s="1">
        <v>2.5</v>
      </c>
      <c r="C581" s="1">
        <v>5</v>
      </c>
      <c r="D581" s="6">
        <v>0.8</v>
      </c>
      <c r="E581" s="1">
        <v>2</v>
      </c>
      <c r="F581" s="1">
        <v>2</v>
      </c>
      <c r="G581">
        <v>0.40799999999999997</v>
      </c>
      <c r="H581">
        <v>0.48</v>
      </c>
      <c r="I581">
        <v>0.52800000000000002</v>
      </c>
      <c r="J581">
        <v>0.49199999999999999</v>
      </c>
      <c r="K581">
        <v>0.49199999999999999</v>
      </c>
      <c r="L581">
        <v>0.504</v>
      </c>
      <c r="M581">
        <v>0.52800000000000002</v>
      </c>
      <c r="N581">
        <v>0.46800000000000003</v>
      </c>
      <c r="O581">
        <v>0.46800000000000003</v>
      </c>
      <c r="P581">
        <v>0.52800000000000002</v>
      </c>
      <c r="Q581">
        <f t="shared" si="68"/>
        <v>0.48</v>
      </c>
      <c r="R581">
        <f t="shared" si="69"/>
        <v>4.4090815370097222E-2</v>
      </c>
      <c r="T581">
        <v>0.33600000000000002</v>
      </c>
      <c r="U581">
        <v>0.20399999999999999</v>
      </c>
      <c r="V581">
        <v>0.24</v>
      </c>
      <c r="W581">
        <v>0.27600000000000002</v>
      </c>
      <c r="X581">
        <v>0.26400000000000001</v>
      </c>
      <c r="Y581">
        <v>0.26400000000000001</v>
      </c>
      <c r="Z581">
        <v>0.24</v>
      </c>
      <c r="AA581">
        <v>0.3</v>
      </c>
      <c r="AB581">
        <v>0.24</v>
      </c>
      <c r="AC581">
        <v>0.156</v>
      </c>
      <c r="AD581">
        <f t="shared" si="70"/>
        <v>0.26400000000000001</v>
      </c>
      <c r="AE581">
        <f t="shared" si="71"/>
        <v>4.8744230427815935E-2</v>
      </c>
      <c r="AG581" t="s">
        <v>19</v>
      </c>
      <c r="AH581" t="s">
        <v>20</v>
      </c>
      <c r="AI581" t="s">
        <v>21</v>
      </c>
      <c r="AJ581" t="s">
        <v>23</v>
      </c>
      <c r="AK581" t="s">
        <v>21</v>
      </c>
      <c r="AM581" s="11" t="s">
        <v>24</v>
      </c>
      <c r="AN581" s="11"/>
      <c r="AO581" s="11" t="s">
        <v>21</v>
      </c>
      <c r="AP581" t="s">
        <v>26</v>
      </c>
      <c r="AR581" t="s">
        <v>21</v>
      </c>
      <c r="BI581" s="1">
        <v>2</v>
      </c>
      <c r="BJ581">
        <v>0.74399999999999999</v>
      </c>
      <c r="BK581">
        <v>0.68400000000000005</v>
      </c>
      <c r="BL581">
        <v>0.76800000000000002</v>
      </c>
      <c r="BM581">
        <v>0.76800000000000002</v>
      </c>
      <c r="BN581">
        <v>0.75600000000000001</v>
      </c>
    </row>
    <row r="582" spans="1:66" x14ac:dyDescent="0.25">
      <c r="A582" s="6">
        <v>85</v>
      </c>
      <c r="B582" s="1">
        <v>2.5</v>
      </c>
      <c r="C582" s="1">
        <v>5</v>
      </c>
      <c r="D582" s="6">
        <v>0.8</v>
      </c>
      <c r="E582" s="1">
        <v>3</v>
      </c>
      <c r="F582" s="1">
        <v>2</v>
      </c>
      <c r="G582">
        <v>0.44400000000000001</v>
      </c>
      <c r="H582">
        <v>0.39600000000000002</v>
      </c>
      <c r="I582">
        <v>0.39600000000000002</v>
      </c>
      <c r="J582">
        <v>0.52800000000000002</v>
      </c>
      <c r="K582">
        <v>0.39600000000000002</v>
      </c>
      <c r="L582">
        <v>0.54</v>
      </c>
      <c r="M582">
        <v>0.51600000000000001</v>
      </c>
      <c r="N582">
        <v>0.46800000000000003</v>
      </c>
      <c r="O582">
        <v>0.58799999999999997</v>
      </c>
      <c r="P582">
        <v>0.56399999999999995</v>
      </c>
      <c r="Q582">
        <f t="shared" si="68"/>
        <v>0.43200000000000005</v>
      </c>
      <c r="R582">
        <f t="shared" si="69"/>
        <v>5.7549978279752716E-2</v>
      </c>
      <c r="T582">
        <v>0.28799999999999998</v>
      </c>
      <c r="U582">
        <v>0.20399999999999999</v>
      </c>
      <c r="V582">
        <v>0.216</v>
      </c>
      <c r="W582">
        <v>0.192</v>
      </c>
      <c r="X582">
        <v>0.22500000000000001</v>
      </c>
      <c r="Y582">
        <v>0.252</v>
      </c>
      <c r="Z582">
        <v>0.18</v>
      </c>
      <c r="AA582">
        <v>0.20399999999999999</v>
      </c>
      <c r="AB582">
        <v>0.26400000000000001</v>
      </c>
      <c r="AC582">
        <v>0.27600000000000002</v>
      </c>
      <c r="AD582">
        <f t="shared" si="70"/>
        <v>0.22500000000000001</v>
      </c>
      <c r="AE582">
        <f t="shared" si="71"/>
        <v>3.7349698793966109E-2</v>
      </c>
      <c r="AG582">
        <v>1</v>
      </c>
      <c r="AH582">
        <f>AVERAGE(G576:K579)</f>
        <v>0.4758</v>
      </c>
      <c r="AI582">
        <f>STDEV(G576:K579)</f>
        <v>2.7050829348118938E-2</v>
      </c>
      <c r="AJ582">
        <f>AVERAGE(T576:X579)</f>
        <v>0.32819999999999999</v>
      </c>
      <c r="AK582">
        <f>STDEV(T576:X579)</f>
        <v>9.9890255570274505E-2</v>
      </c>
      <c r="AM582">
        <f>SUM(AH582,AJ582)</f>
        <v>0.80400000000000005</v>
      </c>
      <c r="AO582">
        <f>SUM(AH582,AJ582)/2*SQRT((AI582/AH582)^2+(AK582/AJ582)^2)</f>
        <v>0.12446819963237934</v>
      </c>
      <c r="AP582" s="4">
        <v>0.6253333333333333</v>
      </c>
      <c r="AR582">
        <v>1.61658075373095E-2</v>
      </c>
      <c r="BI582" s="1">
        <v>2</v>
      </c>
      <c r="BJ582">
        <v>0.73199999999999998</v>
      </c>
      <c r="BK582">
        <v>0.6</v>
      </c>
      <c r="BL582">
        <v>0.61199999999999999</v>
      </c>
      <c r="BM582">
        <v>0.72</v>
      </c>
      <c r="BN582">
        <v>0.621</v>
      </c>
    </row>
    <row r="583" spans="1:66" x14ac:dyDescent="0.25">
      <c r="A583" s="6">
        <v>85</v>
      </c>
      <c r="B583" s="1">
        <v>2.5</v>
      </c>
      <c r="C583" s="1">
        <v>5</v>
      </c>
      <c r="D583" s="6">
        <v>0.8</v>
      </c>
      <c r="E583" s="1">
        <v>4</v>
      </c>
      <c r="F583" s="1">
        <v>2</v>
      </c>
      <c r="G583">
        <v>0.46800000000000003</v>
      </c>
      <c r="H583">
        <v>0.61199999999999999</v>
      </c>
      <c r="I583">
        <v>0.54</v>
      </c>
      <c r="J583">
        <v>0.504</v>
      </c>
      <c r="K583">
        <v>0.54</v>
      </c>
      <c r="L583">
        <v>0.54</v>
      </c>
      <c r="M583">
        <v>0.504</v>
      </c>
      <c r="N583">
        <v>0.49199999999999999</v>
      </c>
      <c r="O583">
        <v>0.58799999999999997</v>
      </c>
      <c r="P583">
        <v>0.56399999999999995</v>
      </c>
      <c r="Q583">
        <f t="shared" si="68"/>
        <v>0.53280000000000005</v>
      </c>
      <c r="R583">
        <f t="shared" si="69"/>
        <v>5.3396629107088762E-2</v>
      </c>
      <c r="T583">
        <v>0.312</v>
      </c>
      <c r="U583">
        <v>0.22800000000000001</v>
      </c>
      <c r="V583">
        <v>0.22800000000000001</v>
      </c>
      <c r="W583">
        <v>0.216</v>
      </c>
      <c r="X583">
        <v>0.22800000000000001</v>
      </c>
      <c r="Y583">
        <v>0.20399999999999999</v>
      </c>
      <c r="Z583">
        <v>0.20399999999999999</v>
      </c>
      <c r="AA583">
        <v>0.20399999999999999</v>
      </c>
      <c r="AB583">
        <v>0.16800000000000001</v>
      </c>
      <c r="AC583">
        <v>0.189</v>
      </c>
      <c r="AD583">
        <f t="shared" si="70"/>
        <v>0.2424</v>
      </c>
      <c r="AE583">
        <f t="shared" si="71"/>
        <v>3.9253025361110638E-2</v>
      </c>
      <c r="AG583">
        <v>2</v>
      </c>
      <c r="AH583">
        <f>AVERAGE(G580:K583)</f>
        <v>0.4847999999999999</v>
      </c>
      <c r="AI583">
        <f>STDEV(G580:K583)</f>
        <v>5.8967966326063159E-2</v>
      </c>
      <c r="AJ583">
        <f>AVERAGE(T580:X583)</f>
        <v>0.24584999999999999</v>
      </c>
      <c r="AK583">
        <f>STDEV(T580:X583)</f>
        <v>4.5220250470686202E-2</v>
      </c>
      <c r="AM583">
        <f>SUM(AH583,AJ583)</f>
        <v>0.73064999999999991</v>
      </c>
      <c r="AO583">
        <f t="shared" ref="AO583:AO592" si="72">SUM(AH583,AJ583)/2*SQRT((AI583/AH583)^2+(AK583/AJ583)^2)</f>
        <v>8.0559391279500778E-2</v>
      </c>
      <c r="BI583" s="1">
        <v>2</v>
      </c>
      <c r="BJ583">
        <v>0.78</v>
      </c>
      <c r="BK583">
        <v>0.84</v>
      </c>
      <c r="BL583">
        <v>0.76800000000000002</v>
      </c>
      <c r="BM583">
        <v>0.72</v>
      </c>
      <c r="BN583">
        <v>0.76800000000000002</v>
      </c>
    </row>
    <row r="584" spans="1:66" x14ac:dyDescent="0.25">
      <c r="A584" s="6">
        <v>85</v>
      </c>
      <c r="B584" s="6">
        <v>2.5</v>
      </c>
      <c r="C584" s="6">
        <v>5</v>
      </c>
      <c r="D584" s="6">
        <v>0.8</v>
      </c>
      <c r="E584" s="6">
        <v>1</v>
      </c>
      <c r="F584" s="6">
        <v>3</v>
      </c>
      <c r="G584">
        <v>0.58799999999999997</v>
      </c>
      <c r="H584">
        <v>0.51600000000000001</v>
      </c>
      <c r="I584">
        <v>0.45600000000000002</v>
      </c>
      <c r="J584">
        <v>0.51600000000000001</v>
      </c>
      <c r="K584">
        <v>0.54</v>
      </c>
      <c r="L584">
        <v>0.504</v>
      </c>
      <c r="M584">
        <v>0.56399999999999995</v>
      </c>
      <c r="N584">
        <v>0.504</v>
      </c>
      <c r="O584">
        <v>0.54</v>
      </c>
      <c r="P584">
        <v>0.51600000000000001</v>
      </c>
      <c r="Q584">
        <f t="shared" si="68"/>
        <v>0.5232</v>
      </c>
      <c r="R584">
        <f t="shared" si="69"/>
        <v>4.7699056594444282E-2</v>
      </c>
      <c r="T584">
        <v>0.28799999999999998</v>
      </c>
      <c r="U584">
        <v>0.27600000000000002</v>
      </c>
      <c r="V584">
        <v>0.20399999999999999</v>
      </c>
      <c r="W584">
        <v>0.312</v>
      </c>
      <c r="X584">
        <v>0.24</v>
      </c>
      <c r="Y584">
        <v>0.192</v>
      </c>
      <c r="Z584">
        <v>0.28799999999999998</v>
      </c>
      <c r="AA584">
        <v>0.216</v>
      </c>
      <c r="AB584">
        <v>0.20399999999999999</v>
      </c>
      <c r="AC584">
        <v>0.156</v>
      </c>
      <c r="AD584">
        <f t="shared" si="70"/>
        <v>0.26400000000000001</v>
      </c>
      <c r="AE584">
        <f t="shared" si="71"/>
        <v>4.2426406871192639E-2</v>
      </c>
      <c r="AG584">
        <v>3</v>
      </c>
      <c r="AH584">
        <f>AVERAGE(G584:K587)</f>
        <v>0.52920000000000011</v>
      </c>
      <c r="AI584">
        <f>STDEV(G584:K587)</f>
        <v>4.5051549421336871E-2</v>
      </c>
      <c r="AJ584">
        <f>AVERAGE(T584:X587)</f>
        <v>0.26700000000000002</v>
      </c>
      <c r="AK584">
        <f>STDEV(T583:X586)</f>
        <v>3.3127504870535784E-2</v>
      </c>
      <c r="AM584">
        <f>SUM(AH584,AJ584)</f>
        <v>0.79620000000000013</v>
      </c>
      <c r="AO584">
        <f t="shared" si="72"/>
        <v>5.990245176287308E-2</v>
      </c>
      <c r="BI584" s="6">
        <v>3</v>
      </c>
      <c r="BJ584">
        <v>0.876</v>
      </c>
      <c r="BK584">
        <v>0.79200000000000004</v>
      </c>
      <c r="BL584">
        <v>0.66</v>
      </c>
      <c r="BM584">
        <v>0.82799999999999996</v>
      </c>
      <c r="BN584">
        <v>0.78</v>
      </c>
    </row>
    <row r="585" spans="1:66" x14ac:dyDescent="0.25">
      <c r="A585" s="6">
        <v>85</v>
      </c>
      <c r="B585" s="6">
        <v>2.5</v>
      </c>
      <c r="C585" s="6">
        <v>5</v>
      </c>
      <c r="D585" s="6">
        <v>0.8</v>
      </c>
      <c r="E585" s="6">
        <v>2</v>
      </c>
      <c r="F585" s="6">
        <v>3</v>
      </c>
      <c r="G585">
        <v>0.55200000000000005</v>
      </c>
      <c r="H585">
        <v>0.51600000000000001</v>
      </c>
      <c r="I585">
        <v>0.51600000000000001</v>
      </c>
      <c r="J585">
        <v>0.54</v>
      </c>
      <c r="K585">
        <v>0.51600000000000001</v>
      </c>
      <c r="L585">
        <v>0.54</v>
      </c>
      <c r="M585">
        <v>0.51600000000000001</v>
      </c>
      <c r="N585">
        <v>0.55200000000000005</v>
      </c>
      <c r="O585">
        <v>0.54</v>
      </c>
      <c r="P585">
        <v>0.46800000000000003</v>
      </c>
      <c r="Q585">
        <f t="shared" si="68"/>
        <v>0.52800000000000002</v>
      </c>
      <c r="R585">
        <f t="shared" si="69"/>
        <v>1.6970562748477157E-2</v>
      </c>
      <c r="T585">
        <v>0.3</v>
      </c>
      <c r="U585">
        <v>0.252</v>
      </c>
      <c r="V585">
        <v>0.27600000000000002</v>
      </c>
      <c r="W585">
        <v>0.22800000000000001</v>
      </c>
      <c r="X585">
        <v>0.22800000000000001</v>
      </c>
      <c r="Y585">
        <v>0.24</v>
      </c>
      <c r="Z585">
        <v>0.24</v>
      </c>
      <c r="AA585">
        <v>0.20399999999999999</v>
      </c>
      <c r="AB585">
        <v>0.20399999999999999</v>
      </c>
      <c r="AC585">
        <v>0.20399999999999999</v>
      </c>
      <c r="AD585">
        <f t="shared" si="70"/>
        <v>0.25680000000000003</v>
      </c>
      <c r="AE585">
        <f t="shared" si="71"/>
        <v>3.1292171544972928E-2</v>
      </c>
      <c r="AG585">
        <v>4</v>
      </c>
      <c r="AH585">
        <f>AVERAGE(G588:K591)</f>
        <v>0.53339999999999999</v>
      </c>
      <c r="AI585">
        <f>STDEV(G588:K591)</f>
        <v>5.6079267207465526E-2</v>
      </c>
      <c r="AJ585">
        <f>AVERAGE(T588:X591)</f>
        <v>0.20400000000000001</v>
      </c>
      <c r="AK585">
        <f>STDEV(T587:X590)</f>
        <v>5.0293873227367739E-2</v>
      </c>
      <c r="AM585">
        <f t="shared" ref="AM585:AM592" si="73">SUM(AH585,AJ585)</f>
        <v>0.73740000000000006</v>
      </c>
      <c r="AO585">
        <f t="shared" si="72"/>
        <v>9.881899330583073E-2</v>
      </c>
      <c r="BI585" s="6">
        <v>3</v>
      </c>
      <c r="BJ585">
        <v>0.85199999999999998</v>
      </c>
      <c r="BK585">
        <v>0.76800000000000002</v>
      </c>
      <c r="BL585">
        <v>0.79200000000000004</v>
      </c>
      <c r="BM585">
        <v>0.76800000000000002</v>
      </c>
      <c r="BN585">
        <v>0.74399999999999999</v>
      </c>
    </row>
    <row r="586" spans="1:66" x14ac:dyDescent="0.25">
      <c r="A586" s="6">
        <v>85</v>
      </c>
      <c r="B586" s="6">
        <v>2.5</v>
      </c>
      <c r="C586" s="6">
        <v>5</v>
      </c>
      <c r="D586" s="6">
        <v>0.8</v>
      </c>
      <c r="E586" s="6">
        <v>3</v>
      </c>
      <c r="F586" s="6">
        <v>3</v>
      </c>
      <c r="G586">
        <v>0.44400000000000001</v>
      </c>
      <c r="H586">
        <v>0.49199999999999999</v>
      </c>
      <c r="I586">
        <v>0.51600000000000001</v>
      </c>
      <c r="J586">
        <v>0.55200000000000005</v>
      </c>
      <c r="K586">
        <v>0.51600000000000001</v>
      </c>
      <c r="L586">
        <v>0.51600000000000001</v>
      </c>
      <c r="M586">
        <v>0.51600000000000001</v>
      </c>
      <c r="N586">
        <v>0.56399999999999995</v>
      </c>
      <c r="O586">
        <v>0.55200000000000005</v>
      </c>
      <c r="P586">
        <v>0.55200000000000005</v>
      </c>
      <c r="Q586">
        <f t="shared" si="68"/>
        <v>0.504</v>
      </c>
      <c r="R586">
        <f t="shared" si="69"/>
        <v>3.9799497484264812E-2</v>
      </c>
      <c r="T586">
        <v>0.27600000000000002</v>
      </c>
      <c r="U586">
        <v>0.26400000000000001</v>
      </c>
      <c r="V586">
        <v>0.26400000000000001</v>
      </c>
      <c r="W586">
        <v>0.26400000000000001</v>
      </c>
      <c r="X586">
        <v>0.3</v>
      </c>
      <c r="Y586">
        <v>0.24</v>
      </c>
      <c r="Z586">
        <v>0.216</v>
      </c>
      <c r="AA586">
        <v>0.216</v>
      </c>
      <c r="AB586">
        <v>0.24</v>
      </c>
      <c r="AC586">
        <v>0.216</v>
      </c>
      <c r="AD586">
        <f t="shared" si="70"/>
        <v>0.27360000000000001</v>
      </c>
      <c r="AE586">
        <f t="shared" si="71"/>
        <v>1.5646085772486346E-2</v>
      </c>
      <c r="AG586">
        <v>5</v>
      </c>
      <c r="AH586">
        <f>AVERAGE(G592:K595)</f>
        <v>0.5364000000000001</v>
      </c>
      <c r="AI586">
        <f>STDEV(G592:K595)</f>
        <v>2.9160896672373468E-2</v>
      </c>
      <c r="AJ586">
        <f>AVERAGE(T592:X595)</f>
        <v>0.23220000000000005</v>
      </c>
      <c r="AK586">
        <f>STDEV(T592:X595)</f>
        <v>4.9135259073403784E-2</v>
      </c>
      <c r="AM586">
        <f t="shared" si="73"/>
        <v>0.76860000000000017</v>
      </c>
      <c r="AO586">
        <f t="shared" si="72"/>
        <v>8.3961576646089872E-2</v>
      </c>
      <c r="BI586" s="6">
        <v>3</v>
      </c>
      <c r="BJ586">
        <v>0.72</v>
      </c>
      <c r="BK586">
        <v>0.75600000000000001</v>
      </c>
      <c r="BL586">
        <v>0.78</v>
      </c>
      <c r="BM586">
        <v>0.81599999999999995</v>
      </c>
      <c r="BN586">
        <v>0.81599999999999995</v>
      </c>
    </row>
    <row r="587" spans="1:66" x14ac:dyDescent="0.25">
      <c r="A587" s="6">
        <v>85</v>
      </c>
      <c r="B587" s="6">
        <v>2.5</v>
      </c>
      <c r="C587" s="6">
        <v>5</v>
      </c>
      <c r="D587" s="6">
        <v>0.8</v>
      </c>
      <c r="E587" s="6">
        <v>4</v>
      </c>
      <c r="F587" s="6">
        <v>3</v>
      </c>
      <c r="G587">
        <v>0.66</v>
      </c>
      <c r="H587">
        <v>0.52800000000000002</v>
      </c>
      <c r="I587">
        <v>0.56399999999999995</v>
      </c>
      <c r="J587">
        <v>0.54</v>
      </c>
      <c r="K587">
        <v>0.51600000000000001</v>
      </c>
      <c r="L587">
        <v>0.48</v>
      </c>
      <c r="M587">
        <v>0.504</v>
      </c>
      <c r="N587">
        <v>0.504</v>
      </c>
      <c r="O587">
        <v>0.54</v>
      </c>
      <c r="P587">
        <v>0.55200000000000005</v>
      </c>
      <c r="Q587">
        <f t="shared" si="68"/>
        <v>0.5616000000000001</v>
      </c>
      <c r="R587">
        <f t="shared" si="69"/>
        <v>5.7799653978203018E-2</v>
      </c>
      <c r="T587">
        <v>0.312</v>
      </c>
      <c r="U587">
        <v>0.27600000000000002</v>
      </c>
      <c r="V587">
        <v>0.34799999999999998</v>
      </c>
      <c r="W587">
        <v>0.20399999999999999</v>
      </c>
      <c r="X587">
        <v>0.22800000000000001</v>
      </c>
      <c r="Y587">
        <v>0.33600000000000002</v>
      </c>
      <c r="Z587">
        <v>0.24</v>
      </c>
      <c r="AA587">
        <v>0.18</v>
      </c>
      <c r="AB587">
        <v>0.3</v>
      </c>
      <c r="AC587">
        <v>0.18</v>
      </c>
      <c r="AD587">
        <f t="shared" si="70"/>
        <v>0.27360000000000001</v>
      </c>
      <c r="AE587">
        <f t="shared" si="71"/>
        <v>5.9032194605994417E-2</v>
      </c>
      <c r="AG587">
        <v>6</v>
      </c>
      <c r="AH587">
        <f>AVERAGE(G596:K599)</f>
        <v>0.50639999999999996</v>
      </c>
      <c r="AI587">
        <f>STDEV(G596:K599)</f>
        <v>4.8251970235203334E-2</v>
      </c>
      <c r="AJ587">
        <f>AVERAGE(T596:X599)</f>
        <v>0.23400000000000004</v>
      </c>
      <c r="AK587">
        <f>STDEV(T596:X599)</f>
        <v>4.7284135539144657E-2</v>
      </c>
      <c r="AM587">
        <f t="shared" si="73"/>
        <v>0.74039999999999995</v>
      </c>
      <c r="AO587">
        <f t="shared" si="72"/>
        <v>8.2705497705807193E-2</v>
      </c>
      <c r="BI587" s="6">
        <v>3</v>
      </c>
      <c r="BJ587">
        <v>0.97199999999999998</v>
      </c>
      <c r="BK587">
        <v>0.80400000000000005</v>
      </c>
      <c r="BL587">
        <v>0.91200000000000003</v>
      </c>
      <c r="BM587">
        <v>0.74399999999999999</v>
      </c>
      <c r="BN587">
        <v>0.74399999999999999</v>
      </c>
    </row>
    <row r="588" spans="1:66" x14ac:dyDescent="0.25">
      <c r="A588" s="6">
        <v>85</v>
      </c>
      <c r="B588" s="1">
        <v>2.5</v>
      </c>
      <c r="C588" s="1">
        <v>5</v>
      </c>
      <c r="D588" s="6">
        <v>0.8</v>
      </c>
      <c r="E588" s="1">
        <v>1</v>
      </c>
      <c r="F588" s="1">
        <v>4</v>
      </c>
      <c r="G588">
        <v>0.432</v>
      </c>
      <c r="H588">
        <v>0.52800000000000002</v>
      </c>
      <c r="I588">
        <v>0.63600000000000001</v>
      </c>
      <c r="J588">
        <v>0.57599999999999996</v>
      </c>
      <c r="K588">
        <v>0.51600000000000001</v>
      </c>
      <c r="L588">
        <v>0.6</v>
      </c>
      <c r="M588">
        <v>0.57599999999999996</v>
      </c>
      <c r="N588">
        <v>0.55200000000000005</v>
      </c>
      <c r="O588">
        <v>0.56399999999999995</v>
      </c>
      <c r="P588">
        <v>0.57599999999999996</v>
      </c>
      <c r="Q588">
        <f t="shared" si="68"/>
        <v>0.53760000000000008</v>
      </c>
      <c r="R588">
        <f t="shared" si="69"/>
        <v>7.5609523209712287E-2</v>
      </c>
      <c r="T588">
        <v>0.252</v>
      </c>
      <c r="U588">
        <v>0.16800000000000001</v>
      </c>
      <c r="V588">
        <v>0.20399999999999999</v>
      </c>
      <c r="W588">
        <v>0.16800000000000001</v>
      </c>
      <c r="X588">
        <v>0.16800000000000001</v>
      </c>
      <c r="Y588">
        <v>0.13200000000000001</v>
      </c>
      <c r="Z588">
        <v>0.16800000000000001</v>
      </c>
      <c r="AA588">
        <v>0.192</v>
      </c>
      <c r="AB588">
        <v>0.192</v>
      </c>
      <c r="AC588">
        <v>0.192</v>
      </c>
      <c r="AD588">
        <f t="shared" si="70"/>
        <v>0.192</v>
      </c>
      <c r="AE588">
        <f t="shared" si="71"/>
        <v>3.6986484017813688E-2</v>
      </c>
      <c r="AG588">
        <v>7</v>
      </c>
      <c r="AH588">
        <f>AVERAGE(G600:K603)</f>
        <v>0.50400000000000011</v>
      </c>
      <c r="AI588">
        <f>STDEV(G600:K603)</f>
        <v>3.1868149418634625E-2</v>
      </c>
      <c r="AJ588">
        <f>AVERAGE(T600:X603)</f>
        <v>0.22920000000000007</v>
      </c>
      <c r="AK588">
        <f>STDEV(T600:X603)</f>
        <v>3.7119437382305727E-2</v>
      </c>
      <c r="AM588">
        <f t="shared" si="73"/>
        <v>0.73320000000000018</v>
      </c>
      <c r="AO588">
        <f t="shared" si="72"/>
        <v>6.3736334042736778E-2</v>
      </c>
      <c r="BI588" s="1">
        <v>4</v>
      </c>
      <c r="BJ588">
        <v>0.68400000000000005</v>
      </c>
      <c r="BK588">
        <v>0.69599999999999995</v>
      </c>
      <c r="BL588">
        <v>0.84</v>
      </c>
      <c r="BM588">
        <v>0.74399999999999999</v>
      </c>
      <c r="BN588">
        <v>0.68400000000000005</v>
      </c>
    </row>
    <row r="589" spans="1:66" x14ac:dyDescent="0.25">
      <c r="A589" s="6">
        <v>85</v>
      </c>
      <c r="B589" s="1">
        <v>2.5</v>
      </c>
      <c r="C589" s="1">
        <v>5</v>
      </c>
      <c r="D589" s="6">
        <v>0.8</v>
      </c>
      <c r="E589" s="1">
        <v>2</v>
      </c>
      <c r="F589" s="1">
        <v>4</v>
      </c>
      <c r="G589">
        <v>0.45600000000000002</v>
      </c>
      <c r="H589">
        <v>0.51600000000000001</v>
      </c>
      <c r="I589">
        <v>0.48</v>
      </c>
      <c r="J589">
        <v>0.56399999999999995</v>
      </c>
      <c r="K589">
        <v>0.58799999999999997</v>
      </c>
      <c r="L589">
        <v>0.52800000000000002</v>
      </c>
      <c r="M589">
        <v>0.54</v>
      </c>
      <c r="N589">
        <v>0.54</v>
      </c>
      <c r="O589">
        <v>0.6</v>
      </c>
      <c r="P589">
        <v>0.6</v>
      </c>
      <c r="Q589">
        <f t="shared" si="68"/>
        <v>0.52080000000000004</v>
      </c>
      <c r="R589">
        <f t="shared" si="69"/>
        <v>5.5382307644228745E-2</v>
      </c>
      <c r="T589">
        <v>0.22800000000000001</v>
      </c>
      <c r="U589">
        <v>0.24</v>
      </c>
      <c r="V589">
        <v>0.252</v>
      </c>
      <c r="W589">
        <v>0.18</v>
      </c>
      <c r="X589">
        <v>0.192</v>
      </c>
      <c r="Y589">
        <v>0.18</v>
      </c>
      <c r="Z589">
        <v>0.216</v>
      </c>
      <c r="AA589">
        <v>0.216</v>
      </c>
      <c r="AB589">
        <v>0.18</v>
      </c>
      <c r="AC589">
        <v>0.22800000000000001</v>
      </c>
      <c r="AD589">
        <f t="shared" si="70"/>
        <v>0.21839999999999998</v>
      </c>
      <c r="AE589">
        <f t="shared" si="71"/>
        <v>3.1061229853307736E-2</v>
      </c>
      <c r="AG589">
        <v>8</v>
      </c>
      <c r="AH589">
        <f>AVERAGE(G604:K607)</f>
        <v>0.50505</v>
      </c>
      <c r="AI589">
        <f>STDEV(G604:K607)</f>
        <v>5.1643998989030153E-2</v>
      </c>
      <c r="AJ589">
        <f>AVERAGE(T604:X607)</f>
        <v>0.21660000000000007</v>
      </c>
      <c r="AK589">
        <f>STDEV(T604:X607)</f>
        <v>4.2555721985229791E-2</v>
      </c>
      <c r="AM589">
        <f t="shared" si="73"/>
        <v>0.72165000000000012</v>
      </c>
      <c r="AO589">
        <f t="shared" si="72"/>
        <v>7.9918600909204565E-2</v>
      </c>
      <c r="BI589" s="1">
        <v>4</v>
      </c>
      <c r="BJ589">
        <v>0.68400000000000005</v>
      </c>
      <c r="BK589">
        <v>0.75600000000000001</v>
      </c>
      <c r="BL589">
        <v>0.73199999999999998</v>
      </c>
      <c r="BM589">
        <v>0.74399999999999999</v>
      </c>
      <c r="BN589">
        <v>0.78</v>
      </c>
    </row>
    <row r="590" spans="1:66" x14ac:dyDescent="0.25">
      <c r="A590" s="6">
        <v>85</v>
      </c>
      <c r="B590" s="1">
        <v>2.5</v>
      </c>
      <c r="C590" s="1">
        <v>5</v>
      </c>
      <c r="D590" s="6">
        <v>0.8</v>
      </c>
      <c r="E590" s="1">
        <v>3</v>
      </c>
      <c r="F590" s="1">
        <v>4</v>
      </c>
      <c r="G590">
        <v>0.45600000000000002</v>
      </c>
      <c r="H590">
        <v>0.44400000000000001</v>
      </c>
      <c r="I590">
        <v>0.61199999999999999</v>
      </c>
      <c r="J590">
        <v>0.52800000000000002</v>
      </c>
      <c r="K590">
        <v>0.56399999999999995</v>
      </c>
      <c r="L590">
        <v>0.52800000000000002</v>
      </c>
      <c r="M590">
        <v>0.56399999999999995</v>
      </c>
      <c r="N590">
        <v>0.56399999999999995</v>
      </c>
      <c r="O590">
        <v>0.54</v>
      </c>
      <c r="P590">
        <v>0.56399999999999995</v>
      </c>
      <c r="Q590">
        <f t="shared" si="68"/>
        <v>0.52080000000000004</v>
      </c>
      <c r="R590">
        <f t="shared" si="69"/>
        <v>7.1296563732061835E-2</v>
      </c>
      <c r="T590">
        <v>0.22800000000000001</v>
      </c>
      <c r="U590">
        <v>0.252</v>
      </c>
      <c r="V590">
        <v>0.192</v>
      </c>
      <c r="W590">
        <v>0.252</v>
      </c>
      <c r="X590">
        <v>0.156</v>
      </c>
      <c r="Y590">
        <v>0.16800000000000001</v>
      </c>
      <c r="Z590">
        <v>0.18</v>
      </c>
      <c r="AA590">
        <v>0.18</v>
      </c>
      <c r="AB590">
        <v>0.252</v>
      </c>
      <c r="AC590">
        <v>0.216</v>
      </c>
      <c r="AD590">
        <f t="shared" si="70"/>
        <v>0.21599999999999997</v>
      </c>
      <c r="AE590">
        <f t="shared" si="71"/>
        <v>4.1569219381653311E-2</v>
      </c>
      <c r="AG590">
        <v>9</v>
      </c>
      <c r="AH590">
        <f>AVERAGE(G608:K611)</f>
        <v>0.47339999999999999</v>
      </c>
      <c r="AI590">
        <f>STDEV(G608:K611)</f>
        <v>3.1980915361640612E-2</v>
      </c>
      <c r="AJ590">
        <f>AVERAGE(T608:X611)</f>
        <v>0.27300000000000002</v>
      </c>
      <c r="AK590">
        <f>STDEV(T608:X611)</f>
        <v>3.7317979298822766E-2</v>
      </c>
      <c r="AM590">
        <f t="shared" si="73"/>
        <v>0.74639999999999995</v>
      </c>
      <c r="AO590">
        <f t="shared" si="72"/>
        <v>5.6904805755138441E-2</v>
      </c>
      <c r="BI590" s="1">
        <v>4</v>
      </c>
      <c r="BJ590">
        <v>0.68400000000000005</v>
      </c>
      <c r="BK590">
        <v>0.69599999999999995</v>
      </c>
      <c r="BL590">
        <v>0.80400000000000005</v>
      </c>
      <c r="BM590">
        <v>0.78</v>
      </c>
      <c r="BN590">
        <v>0.72</v>
      </c>
    </row>
    <row r="591" spans="1:66" x14ac:dyDescent="0.25">
      <c r="A591" s="6">
        <v>85</v>
      </c>
      <c r="B591" s="1">
        <v>2.5</v>
      </c>
      <c r="C591" s="1">
        <v>5</v>
      </c>
      <c r="D591" s="6">
        <v>0.8</v>
      </c>
      <c r="E591" s="1">
        <v>4</v>
      </c>
      <c r="F591" s="1">
        <v>4</v>
      </c>
      <c r="G591">
        <v>0.54</v>
      </c>
      <c r="H591">
        <v>0.55200000000000005</v>
      </c>
      <c r="I591">
        <v>0.56399999999999995</v>
      </c>
      <c r="J591">
        <v>0.55200000000000005</v>
      </c>
      <c r="K591">
        <v>0.56399999999999995</v>
      </c>
      <c r="L591">
        <v>0.52800000000000002</v>
      </c>
      <c r="M591">
        <v>0.58799999999999997</v>
      </c>
      <c r="N591">
        <v>0.58799999999999997</v>
      </c>
      <c r="O591">
        <v>0.55200000000000005</v>
      </c>
      <c r="P591">
        <v>0.52800000000000002</v>
      </c>
      <c r="Q591">
        <f t="shared" si="68"/>
        <v>0.5544</v>
      </c>
      <c r="R591">
        <f t="shared" si="69"/>
        <v>1.0039920318408863E-2</v>
      </c>
      <c r="T591">
        <v>0.192</v>
      </c>
      <c r="U591">
        <v>0.16800000000000001</v>
      </c>
      <c r="V591">
        <v>0.16800000000000001</v>
      </c>
      <c r="W591">
        <v>0.24</v>
      </c>
      <c r="X591">
        <v>0.18</v>
      </c>
      <c r="Y591">
        <v>0.156</v>
      </c>
      <c r="Z591">
        <v>0.18</v>
      </c>
      <c r="AA591">
        <v>0.16800000000000001</v>
      </c>
      <c r="AB591">
        <v>0.192</v>
      </c>
      <c r="AC591">
        <v>0.20399999999999999</v>
      </c>
      <c r="AD591">
        <f t="shared" si="70"/>
        <v>0.18959999999999999</v>
      </c>
      <c r="AE591">
        <f t="shared" si="71"/>
        <v>2.9879759035172943E-2</v>
      </c>
      <c r="AG591">
        <v>10</v>
      </c>
      <c r="AH591">
        <f>AVERAGE(G612:K615)</f>
        <v>0.42360000000000009</v>
      </c>
      <c r="AI591">
        <f>STDEV(G612:K615)</f>
        <v>6.2183429845645642E-2</v>
      </c>
      <c r="AJ591">
        <f>AVERAGE(T612:X615)</f>
        <v>0.27540000000000003</v>
      </c>
      <c r="AK591">
        <f>STDEV(T612:X615)</f>
        <v>5.8201464984274802E-2</v>
      </c>
      <c r="AM591">
        <f t="shared" si="73"/>
        <v>0.69900000000000007</v>
      </c>
      <c r="AO591">
        <f t="shared" si="72"/>
        <v>8.9932059312898535E-2</v>
      </c>
      <c r="BI591" s="1">
        <v>4</v>
      </c>
      <c r="BJ591">
        <v>0.73199999999999998</v>
      </c>
      <c r="BK591">
        <v>0.72</v>
      </c>
      <c r="BL591">
        <v>0.73199999999999998</v>
      </c>
      <c r="BM591">
        <v>0.79200000000000004</v>
      </c>
      <c r="BN591">
        <v>0.74399999999999999</v>
      </c>
    </row>
    <row r="592" spans="1:66" x14ac:dyDescent="0.25">
      <c r="A592" s="6">
        <v>85</v>
      </c>
      <c r="B592" s="6">
        <v>2.5</v>
      </c>
      <c r="C592" s="6">
        <v>5</v>
      </c>
      <c r="D592" s="6">
        <v>0.8</v>
      </c>
      <c r="E592" s="6">
        <v>1</v>
      </c>
      <c r="F592" s="6">
        <v>5</v>
      </c>
      <c r="G592">
        <v>0.49199999999999999</v>
      </c>
      <c r="H592">
        <v>0.54</v>
      </c>
      <c r="I592">
        <v>0.55200000000000005</v>
      </c>
      <c r="J592">
        <v>0.504</v>
      </c>
      <c r="K592">
        <v>0.55200000000000005</v>
      </c>
      <c r="L592">
        <v>0.504</v>
      </c>
      <c r="M592">
        <v>0.504</v>
      </c>
      <c r="N592">
        <v>0.55200000000000005</v>
      </c>
      <c r="O592">
        <v>0.57599999999999996</v>
      </c>
      <c r="P592">
        <v>0.49199999999999999</v>
      </c>
      <c r="Q592">
        <f t="shared" si="68"/>
        <v>0.52800000000000002</v>
      </c>
      <c r="R592">
        <f t="shared" si="69"/>
        <v>2.8142494558940603E-2</v>
      </c>
      <c r="T592">
        <v>0.216</v>
      </c>
      <c r="U592">
        <v>0.20399999999999999</v>
      </c>
      <c r="V592">
        <v>0.18</v>
      </c>
      <c r="W592">
        <v>0.22800000000000001</v>
      </c>
      <c r="X592">
        <v>0.24</v>
      </c>
      <c r="Y592">
        <v>0.20399999999999999</v>
      </c>
      <c r="Z592">
        <v>0.18</v>
      </c>
      <c r="AA592">
        <v>0.12</v>
      </c>
      <c r="AB592">
        <v>0.18</v>
      </c>
      <c r="AC592">
        <v>0.18</v>
      </c>
      <c r="AD592">
        <f t="shared" si="70"/>
        <v>0.21360000000000001</v>
      </c>
      <c r="AE592">
        <f t="shared" si="71"/>
        <v>2.3082460874005617E-2</v>
      </c>
      <c r="AG592" t="s">
        <v>22</v>
      </c>
      <c r="AH592">
        <f>AVERAGE(G576:K615)</f>
        <v>0.49720500000000095</v>
      </c>
      <c r="AI592">
        <f>STDEV(G576:K615)</f>
        <v>5.5579477928758489E-2</v>
      </c>
      <c r="AJ592">
        <f>AVERAGE(T576:X615)</f>
        <v>0.25054500000000013</v>
      </c>
      <c r="AK592">
        <f>STDEV(T576:X614)</f>
        <v>6.2280747544252224E-2</v>
      </c>
      <c r="AM592">
        <f t="shared" si="73"/>
        <v>0.74775000000000102</v>
      </c>
      <c r="AO592">
        <f t="shared" si="72"/>
        <v>0.10190283880962857</v>
      </c>
      <c r="BI592" s="6">
        <v>5</v>
      </c>
      <c r="BJ592">
        <v>0.70799999999999996</v>
      </c>
      <c r="BK592">
        <v>0.74399999999999999</v>
      </c>
      <c r="BL592">
        <v>0.73199999999999998</v>
      </c>
      <c r="BM592">
        <v>0.73199999999999998</v>
      </c>
      <c r="BN592">
        <v>0.79200000000000004</v>
      </c>
    </row>
    <row r="593" spans="1:66" x14ac:dyDescent="0.25">
      <c r="A593" s="6">
        <v>85</v>
      </c>
      <c r="B593" s="6">
        <v>2.5</v>
      </c>
      <c r="C593" s="6">
        <v>5</v>
      </c>
      <c r="D593" s="6">
        <v>0.8</v>
      </c>
      <c r="E593" s="6">
        <v>2</v>
      </c>
      <c r="F593" s="6">
        <v>5</v>
      </c>
      <c r="G593">
        <v>0.49199999999999999</v>
      </c>
      <c r="H593">
        <v>0.49199999999999999</v>
      </c>
      <c r="I593">
        <v>0.51600000000000001</v>
      </c>
      <c r="J593">
        <v>0.55200000000000005</v>
      </c>
      <c r="K593">
        <v>0.54</v>
      </c>
      <c r="L593">
        <v>0.54</v>
      </c>
      <c r="M593">
        <v>0.51600000000000001</v>
      </c>
      <c r="N593">
        <v>0.51600000000000001</v>
      </c>
      <c r="O593">
        <v>0.51600000000000001</v>
      </c>
      <c r="P593">
        <v>0.56399999999999995</v>
      </c>
      <c r="Q593">
        <f t="shared" si="68"/>
        <v>0.51839999999999997</v>
      </c>
      <c r="R593">
        <f t="shared" si="69"/>
        <v>2.7364210202379335E-2</v>
      </c>
      <c r="T593">
        <v>0.22800000000000001</v>
      </c>
      <c r="U593">
        <v>0.26400000000000001</v>
      </c>
      <c r="V593">
        <v>0.156</v>
      </c>
      <c r="W593">
        <v>0.252</v>
      </c>
      <c r="X593">
        <v>0.216</v>
      </c>
      <c r="Y593">
        <v>0.24</v>
      </c>
      <c r="Z593">
        <v>0.22800000000000001</v>
      </c>
      <c r="AA593">
        <v>0.22800000000000001</v>
      </c>
      <c r="AB593">
        <v>0.192</v>
      </c>
      <c r="AC593">
        <v>0.24</v>
      </c>
      <c r="AD593">
        <f t="shared" si="70"/>
        <v>0.22320000000000001</v>
      </c>
      <c r="AE593">
        <f t="shared" si="71"/>
        <v>4.2085627000200278E-2</v>
      </c>
      <c r="AM593" s="11" t="s">
        <v>51</v>
      </c>
      <c r="AN593" s="11"/>
      <c r="AO593" s="11"/>
      <c r="BI593" s="6">
        <v>5</v>
      </c>
      <c r="BJ593">
        <v>0.72</v>
      </c>
      <c r="BK593">
        <v>0.75600000000000001</v>
      </c>
      <c r="BL593">
        <v>0.67200000000000004</v>
      </c>
      <c r="BM593">
        <v>0.80400000000000005</v>
      </c>
      <c r="BN593">
        <v>0.75600000000000001</v>
      </c>
    </row>
    <row r="594" spans="1:66" x14ac:dyDescent="0.25">
      <c r="A594" s="6">
        <v>85</v>
      </c>
      <c r="B594" s="6">
        <v>2.5</v>
      </c>
      <c r="C594" s="6">
        <v>5</v>
      </c>
      <c r="D594" s="6">
        <v>0.8</v>
      </c>
      <c r="E594" s="6">
        <v>3</v>
      </c>
      <c r="F594" s="6">
        <v>5</v>
      </c>
      <c r="G594">
        <v>0.51600000000000001</v>
      </c>
      <c r="H594">
        <v>0.55200000000000005</v>
      </c>
      <c r="I594">
        <v>0.51600000000000001</v>
      </c>
      <c r="J594">
        <v>0.57599999999999996</v>
      </c>
      <c r="K594">
        <v>0.55200000000000005</v>
      </c>
      <c r="L594">
        <v>0.56399999999999995</v>
      </c>
      <c r="M594">
        <v>0.54</v>
      </c>
      <c r="N594">
        <v>0.56399999999999995</v>
      </c>
      <c r="O594">
        <v>0.55200000000000005</v>
      </c>
      <c r="P594">
        <v>0.6</v>
      </c>
      <c r="Q594">
        <f t="shared" si="68"/>
        <v>0.54239999999999999</v>
      </c>
      <c r="R594">
        <f t="shared" si="69"/>
        <v>2.6015380066414545E-2</v>
      </c>
      <c r="T594">
        <v>0.252</v>
      </c>
      <c r="U594">
        <v>0.192</v>
      </c>
      <c r="V594">
        <v>0.18</v>
      </c>
      <c r="W594">
        <v>0.20399999999999999</v>
      </c>
      <c r="X594">
        <v>0.216</v>
      </c>
      <c r="Y594">
        <v>0.12</v>
      </c>
      <c r="Z594">
        <v>0.18</v>
      </c>
      <c r="AA594">
        <v>0.16800000000000001</v>
      </c>
      <c r="AB594">
        <v>0.18</v>
      </c>
      <c r="AC594">
        <v>0.22800000000000001</v>
      </c>
      <c r="AD594">
        <f t="shared" si="70"/>
        <v>0.20880000000000001</v>
      </c>
      <c r="AE594">
        <f t="shared" si="71"/>
        <v>2.7626074639731185E-2</v>
      </c>
      <c r="BI594" s="6">
        <v>5</v>
      </c>
      <c r="BJ594">
        <v>0.76800000000000002</v>
      </c>
      <c r="BK594">
        <v>0.74399999999999999</v>
      </c>
      <c r="BL594">
        <v>0.69599999999999995</v>
      </c>
      <c r="BM594">
        <v>0.78</v>
      </c>
      <c r="BN594">
        <v>0.76800000000000002</v>
      </c>
    </row>
    <row r="595" spans="1:66" x14ac:dyDescent="0.25">
      <c r="A595" s="6">
        <v>85</v>
      </c>
      <c r="B595" s="6">
        <v>2.5</v>
      </c>
      <c r="C595" s="6">
        <v>5</v>
      </c>
      <c r="D595" s="6">
        <v>0.8</v>
      </c>
      <c r="E595" s="6">
        <v>4</v>
      </c>
      <c r="F595" s="6">
        <v>5</v>
      </c>
      <c r="G595">
        <v>0.54</v>
      </c>
      <c r="H595">
        <v>0.6</v>
      </c>
      <c r="I595">
        <v>0.56399999999999995</v>
      </c>
      <c r="J595">
        <v>0.55200000000000005</v>
      </c>
      <c r="K595">
        <v>0.52800000000000002</v>
      </c>
      <c r="L595">
        <v>0.52800000000000002</v>
      </c>
      <c r="M595">
        <v>0.54</v>
      </c>
      <c r="N595">
        <v>0.49199999999999999</v>
      </c>
      <c r="O595">
        <v>0.54</v>
      </c>
      <c r="P595">
        <v>0.54</v>
      </c>
      <c r="Q595">
        <f t="shared" si="68"/>
        <v>0.55680000000000007</v>
      </c>
      <c r="R595">
        <f t="shared" si="69"/>
        <v>2.7626074639731185E-2</v>
      </c>
      <c r="T595">
        <v>0.312</v>
      </c>
      <c r="U595">
        <v>0.34799999999999998</v>
      </c>
      <c r="V595">
        <v>0.32400000000000001</v>
      </c>
      <c r="W595">
        <v>0.216</v>
      </c>
      <c r="X595">
        <v>0.216</v>
      </c>
      <c r="Y595">
        <v>0.22800000000000001</v>
      </c>
      <c r="Z595">
        <v>0.252</v>
      </c>
      <c r="AA595">
        <v>0.192</v>
      </c>
      <c r="AB595">
        <v>0.27600000000000002</v>
      </c>
      <c r="AC595">
        <v>0.14399999999999999</v>
      </c>
      <c r="AD595">
        <f t="shared" si="70"/>
        <v>0.28320000000000001</v>
      </c>
      <c r="AE595">
        <f t="shared" si="71"/>
        <v>6.2699282292542999E-2</v>
      </c>
      <c r="BI595" s="6">
        <v>5</v>
      </c>
      <c r="BJ595">
        <v>0.85199999999999998</v>
      </c>
      <c r="BK595">
        <v>0.94799999999999995</v>
      </c>
      <c r="BL595">
        <v>0.88800000000000001</v>
      </c>
      <c r="BM595">
        <v>0.76800000000000002</v>
      </c>
      <c r="BN595">
        <v>0.74399999999999999</v>
      </c>
    </row>
    <row r="596" spans="1:66" x14ac:dyDescent="0.25">
      <c r="A596" s="6">
        <v>85</v>
      </c>
      <c r="B596" s="1">
        <v>2.5</v>
      </c>
      <c r="C596" s="1">
        <v>5</v>
      </c>
      <c r="D596" s="6">
        <v>0.8</v>
      </c>
      <c r="E596" s="1">
        <v>1</v>
      </c>
      <c r="F596" s="1">
        <v>6</v>
      </c>
      <c r="G596">
        <v>0.42</v>
      </c>
      <c r="H596">
        <v>0.504</v>
      </c>
      <c r="I596">
        <v>0.55200000000000005</v>
      </c>
      <c r="J596">
        <v>0.52800000000000002</v>
      </c>
      <c r="K596">
        <v>0.52800000000000002</v>
      </c>
      <c r="L596">
        <v>0.49199999999999999</v>
      </c>
      <c r="M596">
        <v>0.55200000000000005</v>
      </c>
      <c r="N596">
        <v>0.48</v>
      </c>
      <c r="O596">
        <v>0.51600000000000001</v>
      </c>
      <c r="P596">
        <v>0.504</v>
      </c>
      <c r="Q596">
        <f t="shared" si="68"/>
        <v>0.50639999999999996</v>
      </c>
      <c r="R596">
        <f t="shared" si="69"/>
        <v>5.1193749618483726E-2</v>
      </c>
      <c r="T596">
        <v>0.28799999999999998</v>
      </c>
      <c r="U596">
        <v>0.216</v>
      </c>
      <c r="V596">
        <v>0.26400000000000001</v>
      </c>
      <c r="W596">
        <v>0.27600000000000002</v>
      </c>
      <c r="X596">
        <v>0.20399999999999999</v>
      </c>
      <c r="Y596">
        <v>0.22800000000000001</v>
      </c>
      <c r="Z596">
        <v>0.3</v>
      </c>
      <c r="AA596">
        <v>0.192</v>
      </c>
      <c r="AB596">
        <v>0.20399999999999999</v>
      </c>
      <c r="AC596">
        <v>0.16800000000000001</v>
      </c>
      <c r="AD596">
        <f t="shared" si="70"/>
        <v>0.24959999999999999</v>
      </c>
      <c r="AE596">
        <f t="shared" si="71"/>
        <v>3.737378760575371E-2</v>
      </c>
      <c r="BD596" s="42" t="s">
        <v>19</v>
      </c>
      <c r="BE596" s="42" t="s">
        <v>24</v>
      </c>
      <c r="BF596" s="42" t="s">
        <v>21</v>
      </c>
      <c r="BI596" s="1">
        <v>6</v>
      </c>
      <c r="BJ596">
        <v>0.70799999999999996</v>
      </c>
      <c r="BK596">
        <v>0.72</v>
      </c>
      <c r="BL596">
        <v>0.81599999999999995</v>
      </c>
      <c r="BM596">
        <v>0.80400000000000005</v>
      </c>
      <c r="BN596">
        <v>0.73199999999999998</v>
      </c>
    </row>
    <row r="597" spans="1:66" x14ac:dyDescent="0.25">
      <c r="A597" s="6">
        <v>85</v>
      </c>
      <c r="B597" s="1">
        <v>2.5</v>
      </c>
      <c r="C597" s="1">
        <v>5</v>
      </c>
      <c r="D597" s="6">
        <v>0.8</v>
      </c>
      <c r="E597" s="1">
        <v>2</v>
      </c>
      <c r="F597" s="1">
        <v>6</v>
      </c>
      <c r="G597">
        <v>0.44400000000000001</v>
      </c>
      <c r="H597">
        <v>0.52800000000000002</v>
      </c>
      <c r="I597">
        <v>0.44400000000000001</v>
      </c>
      <c r="J597">
        <v>0.48</v>
      </c>
      <c r="K597">
        <v>0.48</v>
      </c>
      <c r="L597">
        <v>0.49199999999999999</v>
      </c>
      <c r="M597">
        <v>0.49199999999999999</v>
      </c>
      <c r="N597">
        <v>0.44400000000000001</v>
      </c>
      <c r="O597">
        <v>0.504</v>
      </c>
      <c r="P597">
        <v>0.51600000000000001</v>
      </c>
      <c r="Q597">
        <f t="shared" si="68"/>
        <v>0.47519999999999996</v>
      </c>
      <c r="R597">
        <f t="shared" si="69"/>
        <v>3.4571664698131048E-2</v>
      </c>
      <c r="T597">
        <v>0.22800000000000001</v>
      </c>
      <c r="U597">
        <v>0.192</v>
      </c>
      <c r="V597">
        <v>0.3</v>
      </c>
      <c r="W597">
        <v>0.24</v>
      </c>
      <c r="X597">
        <v>0.33600000000000002</v>
      </c>
      <c r="Y597">
        <v>0.24</v>
      </c>
      <c r="Z597">
        <v>0.20399999999999999</v>
      </c>
      <c r="AA597">
        <v>0.28799999999999998</v>
      </c>
      <c r="AB597">
        <v>0.20399999999999999</v>
      </c>
      <c r="AC597">
        <v>0.27600000000000002</v>
      </c>
      <c r="AD597">
        <f t="shared" si="70"/>
        <v>0.25919999999999999</v>
      </c>
      <c r="AE597">
        <f t="shared" si="71"/>
        <v>5.7924088253506437E-2</v>
      </c>
      <c r="AH597" s="5" t="s">
        <v>20</v>
      </c>
      <c r="AI597" s="5" t="s">
        <v>21</v>
      </c>
      <c r="AJ597" s="5" t="s">
        <v>23</v>
      </c>
      <c r="AK597" s="5" t="s">
        <v>21</v>
      </c>
      <c r="AL597" s="5"/>
      <c r="AM597" s="5" t="s">
        <v>27</v>
      </c>
      <c r="AN597" s="5"/>
      <c r="AO597" s="5" t="s">
        <v>28</v>
      </c>
      <c r="AP597" s="5"/>
      <c r="BD597" s="42">
        <v>1</v>
      </c>
      <c r="BE597" s="42">
        <f>AVERAGE(BJ576:BN579)</f>
        <v>0.80399999999999994</v>
      </c>
      <c r="BF597" s="42">
        <f>STDEV(BJ576:BN579)</f>
        <v>0.11424074303164021</v>
      </c>
      <c r="BI597" s="1">
        <v>6</v>
      </c>
      <c r="BJ597">
        <v>0.67200000000000004</v>
      </c>
      <c r="BK597">
        <v>0.72</v>
      </c>
      <c r="BL597">
        <v>0.74399999999999999</v>
      </c>
      <c r="BM597">
        <v>0.72</v>
      </c>
      <c r="BN597">
        <v>0.81599999999999995</v>
      </c>
    </row>
    <row r="598" spans="1:66" x14ac:dyDescent="0.25">
      <c r="A598" s="6">
        <v>85</v>
      </c>
      <c r="B598" s="1">
        <v>2.5</v>
      </c>
      <c r="C598" s="1">
        <v>5</v>
      </c>
      <c r="D598" s="6">
        <v>0.8</v>
      </c>
      <c r="E598" s="1">
        <v>3</v>
      </c>
      <c r="F598" s="1">
        <v>6</v>
      </c>
      <c r="G598">
        <v>0.432</v>
      </c>
      <c r="H598">
        <v>0.46800000000000003</v>
      </c>
      <c r="I598">
        <v>0.54</v>
      </c>
      <c r="J598">
        <v>0.49199999999999999</v>
      </c>
      <c r="K598">
        <v>0.504</v>
      </c>
      <c r="L598">
        <v>0.504</v>
      </c>
      <c r="M598">
        <v>0.54</v>
      </c>
      <c r="N598">
        <v>0.51600000000000001</v>
      </c>
      <c r="O598">
        <v>0.55200000000000005</v>
      </c>
      <c r="P598">
        <v>0.54</v>
      </c>
      <c r="Q598">
        <f t="shared" si="68"/>
        <v>0.48719999999999997</v>
      </c>
      <c r="R598">
        <f t="shared" si="69"/>
        <v>4.033856715353188E-2</v>
      </c>
      <c r="T598">
        <v>0.28799999999999998</v>
      </c>
      <c r="U598">
        <v>0.20399999999999999</v>
      </c>
      <c r="V598">
        <v>0.216</v>
      </c>
      <c r="W598">
        <v>0.20399999999999999</v>
      </c>
      <c r="X598">
        <v>0.252</v>
      </c>
      <c r="Y598">
        <v>0.22800000000000001</v>
      </c>
      <c r="Z598">
        <v>0.18</v>
      </c>
      <c r="AA598">
        <v>0.24</v>
      </c>
      <c r="AB598">
        <v>0.216</v>
      </c>
      <c r="AC598">
        <v>0.18</v>
      </c>
      <c r="AD598">
        <f t="shared" si="70"/>
        <v>0.23279999999999998</v>
      </c>
      <c r="AE598">
        <f t="shared" si="71"/>
        <v>3.6595081636744554E-2</v>
      </c>
      <c r="AH598" s="5">
        <f>AH592</f>
        <v>0.49720500000000095</v>
      </c>
      <c r="AI598" s="5">
        <f>AI592</f>
        <v>5.5579477928758489E-2</v>
      </c>
      <c r="AJ598" s="5">
        <f>AJ592</f>
        <v>0.25054500000000013</v>
      </c>
      <c r="AK598" s="5">
        <f>AK592</f>
        <v>6.2280747544252224E-2</v>
      </c>
      <c r="AL598" s="5"/>
      <c r="AM598" s="5" t="s">
        <v>29</v>
      </c>
      <c r="AN598" s="5"/>
      <c r="AO598" s="5" t="s">
        <v>30</v>
      </c>
      <c r="AP598" s="5"/>
      <c r="BD598" s="42">
        <v>2</v>
      </c>
      <c r="BE598" s="42">
        <f>AVERAGE(BJ580:BN583)</f>
        <v>0.73065000000000002</v>
      </c>
      <c r="BF598" s="42">
        <f>STDEV(BJ580:BN583)</f>
        <v>6.1700699475690499E-2</v>
      </c>
      <c r="BI598" s="1">
        <v>6</v>
      </c>
      <c r="BJ598">
        <v>0.72</v>
      </c>
      <c r="BK598">
        <v>0.67200000000000004</v>
      </c>
      <c r="BL598">
        <v>0.75600000000000001</v>
      </c>
      <c r="BM598">
        <v>0.69599999999999995</v>
      </c>
      <c r="BN598">
        <v>0.75600000000000001</v>
      </c>
    </row>
    <row r="599" spans="1:66" x14ac:dyDescent="0.25">
      <c r="A599" s="6">
        <v>85</v>
      </c>
      <c r="B599" s="1">
        <v>2.5</v>
      </c>
      <c r="C599" s="1">
        <v>5</v>
      </c>
      <c r="D599" s="6">
        <v>0.8</v>
      </c>
      <c r="E599" s="1">
        <v>4</v>
      </c>
      <c r="F599" s="1">
        <v>6</v>
      </c>
      <c r="G599">
        <v>0.56399999999999995</v>
      </c>
      <c r="H599">
        <v>0.52800000000000002</v>
      </c>
      <c r="I599">
        <v>0.55200000000000005</v>
      </c>
      <c r="J599">
        <v>0.6</v>
      </c>
      <c r="K599">
        <v>0.54</v>
      </c>
      <c r="L599">
        <v>0.57599999999999996</v>
      </c>
      <c r="M599">
        <v>0.6</v>
      </c>
      <c r="N599">
        <v>0.55200000000000005</v>
      </c>
      <c r="O599">
        <v>0.55200000000000005</v>
      </c>
      <c r="P599">
        <v>0.56399999999999995</v>
      </c>
      <c r="Q599">
        <f t="shared" si="68"/>
        <v>0.55680000000000007</v>
      </c>
      <c r="R599">
        <f t="shared" si="69"/>
        <v>2.7626074639731185E-2</v>
      </c>
      <c r="T599">
        <v>0.24</v>
      </c>
      <c r="U599">
        <v>0.216</v>
      </c>
      <c r="V599">
        <v>0.14399999999999999</v>
      </c>
      <c r="W599">
        <v>0.20399999999999999</v>
      </c>
      <c r="X599">
        <v>0.16800000000000001</v>
      </c>
      <c r="Y599">
        <v>0.14399999999999999</v>
      </c>
      <c r="Z599">
        <v>0.13200000000000001</v>
      </c>
      <c r="AA599">
        <v>0.24</v>
      </c>
      <c r="AB599">
        <v>0.20399999999999999</v>
      </c>
      <c r="AC599">
        <v>0.24</v>
      </c>
      <c r="AD599">
        <f t="shared" si="70"/>
        <v>0.19439999999999999</v>
      </c>
      <c r="AE599">
        <f t="shared" si="71"/>
        <v>3.8324926614411142E-2</v>
      </c>
      <c r="BD599" s="42">
        <v>3</v>
      </c>
      <c r="BE599" s="42">
        <f>AVERAGE(BJ584:BN587)</f>
        <v>0.79620000000000002</v>
      </c>
      <c r="BF599" s="42">
        <f>STDEV(BJ584:BN587)</f>
        <v>6.9566779730739756E-2</v>
      </c>
      <c r="BI599" s="1">
        <v>6</v>
      </c>
      <c r="BJ599">
        <v>0.80400000000000005</v>
      </c>
      <c r="BK599">
        <v>0.74399999999999999</v>
      </c>
      <c r="BL599">
        <v>0.69599999999999995</v>
      </c>
      <c r="BM599">
        <v>0.80400000000000005</v>
      </c>
      <c r="BN599">
        <v>0.70799999999999996</v>
      </c>
    </row>
    <row r="600" spans="1:66" x14ac:dyDescent="0.25">
      <c r="A600" s="6">
        <v>85</v>
      </c>
      <c r="B600" s="6">
        <v>2.5</v>
      </c>
      <c r="C600" s="6">
        <v>5</v>
      </c>
      <c r="D600" s="6">
        <v>0.8</v>
      </c>
      <c r="E600" s="6">
        <v>1</v>
      </c>
      <c r="F600" s="6">
        <v>7</v>
      </c>
      <c r="G600">
        <v>0.51600000000000001</v>
      </c>
      <c r="H600">
        <v>0.49199999999999999</v>
      </c>
      <c r="I600">
        <v>0.504</v>
      </c>
      <c r="J600">
        <v>0.52800000000000002</v>
      </c>
      <c r="K600">
        <v>0.54</v>
      </c>
      <c r="L600">
        <v>0.56399999999999995</v>
      </c>
      <c r="M600">
        <v>0.56399999999999995</v>
      </c>
      <c r="N600">
        <v>0.624</v>
      </c>
      <c r="O600">
        <v>0.52800000000000002</v>
      </c>
      <c r="P600">
        <v>0.55200000000000005</v>
      </c>
      <c r="Q600">
        <f t="shared" si="68"/>
        <v>0.51600000000000001</v>
      </c>
      <c r="R600">
        <f t="shared" si="69"/>
        <v>1.8973665961010293E-2</v>
      </c>
      <c r="T600">
        <v>0.26400000000000001</v>
      </c>
      <c r="U600">
        <v>0.27600000000000002</v>
      </c>
      <c r="V600">
        <v>0.22800000000000001</v>
      </c>
      <c r="W600">
        <v>0.252</v>
      </c>
      <c r="X600">
        <v>0.22800000000000001</v>
      </c>
      <c r="Y600">
        <v>0.252</v>
      </c>
      <c r="Z600">
        <v>0.28799999999999998</v>
      </c>
      <c r="AA600">
        <v>0.22800000000000001</v>
      </c>
      <c r="AB600">
        <v>0.18</v>
      </c>
      <c r="AC600">
        <v>0.216</v>
      </c>
      <c r="AD600">
        <f t="shared" si="70"/>
        <v>0.24959999999999999</v>
      </c>
      <c r="AE600">
        <f t="shared" si="71"/>
        <v>2.1466252583997987E-2</v>
      </c>
      <c r="BD600" s="42">
        <v>4</v>
      </c>
      <c r="BE600" s="42">
        <f>AVERAGE(BJ588:BN591)</f>
        <v>0.73739999999999994</v>
      </c>
      <c r="BF600" s="42">
        <f>STDEV(BJ588:BN591)</f>
        <v>4.4471634957458824E-2</v>
      </c>
      <c r="BI600" s="6">
        <v>7</v>
      </c>
      <c r="BJ600">
        <v>0.78</v>
      </c>
      <c r="BK600">
        <v>0.76800000000000002</v>
      </c>
      <c r="BL600">
        <v>0.73199999999999998</v>
      </c>
      <c r="BM600">
        <v>0.78</v>
      </c>
      <c r="BN600">
        <v>0.76800000000000002</v>
      </c>
    </row>
    <row r="601" spans="1:66" x14ac:dyDescent="0.25">
      <c r="A601" s="6">
        <v>85</v>
      </c>
      <c r="B601" s="6">
        <v>2.5</v>
      </c>
      <c r="C601" s="6">
        <v>5</v>
      </c>
      <c r="D601" s="6">
        <v>0.8</v>
      </c>
      <c r="E601" s="6">
        <v>2</v>
      </c>
      <c r="F601" s="6">
        <v>7</v>
      </c>
      <c r="G601">
        <v>0.49199999999999999</v>
      </c>
      <c r="H601">
        <v>0.52800000000000002</v>
      </c>
      <c r="I601">
        <v>0.49199999999999999</v>
      </c>
      <c r="J601">
        <v>0.504</v>
      </c>
      <c r="K601">
        <v>0.55200000000000005</v>
      </c>
      <c r="L601">
        <v>0.504</v>
      </c>
      <c r="M601">
        <v>0.51600000000000001</v>
      </c>
      <c r="N601">
        <v>0.54</v>
      </c>
      <c r="O601">
        <v>0.54</v>
      </c>
      <c r="P601">
        <v>0.504</v>
      </c>
      <c r="Q601">
        <f t="shared" si="68"/>
        <v>0.51360000000000006</v>
      </c>
      <c r="R601">
        <f t="shared" si="69"/>
        <v>2.6015380066414583E-2</v>
      </c>
      <c r="T601">
        <v>0.32400000000000001</v>
      </c>
      <c r="U601">
        <v>0.216</v>
      </c>
      <c r="V601">
        <v>0.252</v>
      </c>
      <c r="W601">
        <v>0.20399999999999999</v>
      </c>
      <c r="X601">
        <v>0.24</v>
      </c>
      <c r="Y601">
        <v>0.22800000000000001</v>
      </c>
      <c r="Z601">
        <v>0.22800000000000001</v>
      </c>
      <c r="AA601">
        <v>0.216</v>
      </c>
      <c r="AB601">
        <v>0.12</v>
      </c>
      <c r="AC601">
        <v>0.18</v>
      </c>
      <c r="AD601">
        <f t="shared" si="70"/>
        <v>0.2472</v>
      </c>
      <c r="AE601">
        <f t="shared" si="71"/>
        <v>4.6938257317458945E-2</v>
      </c>
      <c r="BD601" s="42">
        <v>5</v>
      </c>
      <c r="BE601" s="42">
        <f>AVERAGE(BJ592:BN595)</f>
        <v>0.76860000000000006</v>
      </c>
      <c r="BF601" s="42">
        <f>STDEV(BJ592:BN595)</f>
        <v>6.5202841397563271E-2</v>
      </c>
      <c r="BI601" s="6">
        <v>7</v>
      </c>
      <c r="BJ601">
        <v>0.81599999999999995</v>
      </c>
      <c r="BK601">
        <v>0.74399999999999999</v>
      </c>
      <c r="BL601">
        <v>0.74399999999999999</v>
      </c>
      <c r="BM601">
        <v>0.70799999999999996</v>
      </c>
      <c r="BN601">
        <v>0.79200000000000004</v>
      </c>
    </row>
    <row r="602" spans="1:66" x14ac:dyDescent="0.25">
      <c r="A602" s="6">
        <v>85</v>
      </c>
      <c r="B602" s="6">
        <v>2.5</v>
      </c>
      <c r="C602" s="6">
        <v>5</v>
      </c>
      <c r="D602" s="6">
        <v>0.8</v>
      </c>
      <c r="E602" s="6">
        <v>3</v>
      </c>
      <c r="F602" s="6">
        <v>7</v>
      </c>
      <c r="G602">
        <v>0.52800000000000002</v>
      </c>
      <c r="H602">
        <v>0.48</v>
      </c>
      <c r="I602">
        <v>0.54</v>
      </c>
      <c r="J602">
        <v>0.504</v>
      </c>
      <c r="K602">
        <v>0.55200000000000005</v>
      </c>
      <c r="L602">
        <v>0.52800000000000002</v>
      </c>
      <c r="M602">
        <v>0.56399999999999995</v>
      </c>
      <c r="N602">
        <v>0.504</v>
      </c>
      <c r="O602">
        <v>0.55200000000000005</v>
      </c>
      <c r="P602">
        <v>0.55200000000000005</v>
      </c>
      <c r="Q602">
        <f t="shared" si="68"/>
        <v>0.52080000000000004</v>
      </c>
      <c r="R602">
        <f t="shared" si="69"/>
        <v>2.8899826989101537E-2</v>
      </c>
      <c r="T602">
        <v>0.216</v>
      </c>
      <c r="U602">
        <v>0.18</v>
      </c>
      <c r="V602">
        <v>0.192</v>
      </c>
      <c r="W602">
        <v>0.20399999999999999</v>
      </c>
      <c r="X602">
        <v>0.18</v>
      </c>
      <c r="Y602">
        <v>0.20399999999999999</v>
      </c>
      <c r="Z602">
        <v>0.20399999999999999</v>
      </c>
      <c r="AA602">
        <v>0.20399999999999999</v>
      </c>
      <c r="AB602">
        <v>0.24</v>
      </c>
      <c r="AC602">
        <v>0.24</v>
      </c>
      <c r="AD602">
        <f t="shared" si="70"/>
        <v>0.19439999999999999</v>
      </c>
      <c r="AE602">
        <f t="shared" si="71"/>
        <v>1.5646085772486357E-2</v>
      </c>
      <c r="BD602" s="42">
        <v>6</v>
      </c>
      <c r="BE602" s="42">
        <f>AVERAGE(BJ596:BN599)</f>
        <v>0.74039999999999995</v>
      </c>
      <c r="BF602" s="42">
        <f>STDEV(BJ596:BN599)</f>
        <v>4.6573541167084398E-2</v>
      </c>
      <c r="BI602" s="6">
        <v>7</v>
      </c>
      <c r="BJ602">
        <v>0.74399999999999999</v>
      </c>
      <c r="BK602">
        <v>0.66</v>
      </c>
      <c r="BL602">
        <v>0.73199999999999998</v>
      </c>
      <c r="BM602">
        <v>0.70799999999999996</v>
      </c>
      <c r="BN602">
        <v>0.73199999999999998</v>
      </c>
    </row>
    <row r="603" spans="1:66" x14ac:dyDescent="0.25">
      <c r="A603" s="6">
        <v>85</v>
      </c>
      <c r="B603" s="6">
        <v>2.5</v>
      </c>
      <c r="C603" s="6">
        <v>5</v>
      </c>
      <c r="D603" s="6">
        <v>0.8</v>
      </c>
      <c r="E603" s="6">
        <v>4</v>
      </c>
      <c r="F603" s="6">
        <v>7</v>
      </c>
      <c r="G603">
        <v>0.45600000000000002</v>
      </c>
      <c r="H603">
        <v>0.48</v>
      </c>
      <c r="I603">
        <v>0.48</v>
      </c>
      <c r="J603">
        <v>0.432</v>
      </c>
      <c r="K603">
        <v>0.48</v>
      </c>
      <c r="L603">
        <v>0.49199999999999999</v>
      </c>
      <c r="M603">
        <v>0.504</v>
      </c>
      <c r="N603">
        <v>0.51600000000000001</v>
      </c>
      <c r="O603">
        <v>0.52800000000000002</v>
      </c>
      <c r="P603">
        <v>0.54</v>
      </c>
      <c r="Q603">
        <f t="shared" si="68"/>
        <v>0.46559999999999996</v>
      </c>
      <c r="R603">
        <f t="shared" si="69"/>
        <v>2.1466252583997973E-2</v>
      </c>
      <c r="T603">
        <v>0.252</v>
      </c>
      <c r="U603">
        <v>0.18</v>
      </c>
      <c r="V603">
        <v>0.20399999999999999</v>
      </c>
      <c r="W603">
        <v>0.22800000000000001</v>
      </c>
      <c r="X603">
        <v>0.26400000000000001</v>
      </c>
      <c r="Y603">
        <v>0.27600000000000002</v>
      </c>
      <c r="Z603">
        <v>0.216</v>
      </c>
      <c r="AA603">
        <v>0.27600000000000002</v>
      </c>
      <c r="AB603">
        <v>0.20399999999999999</v>
      </c>
      <c r="AC603">
        <v>0.24</v>
      </c>
      <c r="AD603">
        <f t="shared" si="70"/>
        <v>0.22560000000000002</v>
      </c>
      <c r="AE603">
        <f t="shared" si="71"/>
        <v>3.4362770551862987E-2</v>
      </c>
      <c r="BD603" s="42">
        <v>7</v>
      </c>
      <c r="BE603" s="42">
        <f>AVERAGE(BJ600:BN603)</f>
        <v>0.73319999999999985</v>
      </c>
      <c r="BF603" s="42">
        <f>STDEV(BJ600:BN603)</f>
        <v>4.4713826897163168E-2</v>
      </c>
      <c r="BI603" s="6">
        <v>7</v>
      </c>
      <c r="BJ603">
        <v>0.70799999999999996</v>
      </c>
      <c r="BK603">
        <v>0.66</v>
      </c>
      <c r="BL603">
        <v>0.68400000000000005</v>
      </c>
      <c r="BM603">
        <v>0.66</v>
      </c>
      <c r="BN603">
        <v>0.74399999999999999</v>
      </c>
    </row>
    <row r="604" spans="1:66" x14ac:dyDescent="0.25">
      <c r="A604" s="6">
        <v>85</v>
      </c>
      <c r="B604" s="1">
        <v>2.5</v>
      </c>
      <c r="C604" s="1">
        <v>5</v>
      </c>
      <c r="D604" s="6">
        <v>0.8</v>
      </c>
      <c r="E604" s="1">
        <v>1</v>
      </c>
      <c r="F604" s="1">
        <v>8</v>
      </c>
      <c r="G604">
        <v>0.39600000000000002</v>
      </c>
      <c r="H604">
        <v>0.49199999999999999</v>
      </c>
      <c r="I604">
        <v>0.49199999999999999</v>
      </c>
      <c r="J604">
        <v>0.51600000000000001</v>
      </c>
      <c r="K604">
        <v>0.51600000000000001</v>
      </c>
      <c r="L604">
        <v>0.52800000000000002</v>
      </c>
      <c r="M604">
        <v>0.432</v>
      </c>
      <c r="N604">
        <v>0.504</v>
      </c>
      <c r="O604">
        <v>0.51600000000000001</v>
      </c>
      <c r="P604">
        <v>0.46800000000000003</v>
      </c>
      <c r="Q604">
        <f t="shared" si="68"/>
        <v>0.4824</v>
      </c>
      <c r="R604">
        <f t="shared" si="69"/>
        <v>4.9767459247986527E-2</v>
      </c>
      <c r="T604">
        <v>0.3</v>
      </c>
      <c r="U604">
        <v>0.24</v>
      </c>
      <c r="V604">
        <v>0.216</v>
      </c>
      <c r="W604">
        <v>0.27600000000000002</v>
      </c>
      <c r="X604">
        <v>0.192</v>
      </c>
      <c r="Y604">
        <v>0.27600000000000002</v>
      </c>
      <c r="Z604">
        <v>0.22800000000000001</v>
      </c>
      <c r="AA604">
        <v>0.20399999999999999</v>
      </c>
      <c r="AB604">
        <v>0.192</v>
      </c>
      <c r="AC604">
        <v>0.20399999999999999</v>
      </c>
      <c r="AD604">
        <f t="shared" si="70"/>
        <v>0.24479999999999999</v>
      </c>
      <c r="AE604">
        <f t="shared" si="71"/>
        <v>4.3762998069145194E-2</v>
      </c>
      <c r="BD604" s="42">
        <v>8</v>
      </c>
      <c r="BE604" s="42">
        <f>AVERAGE(BJ604:BN607)</f>
        <v>0.72165000000000001</v>
      </c>
      <c r="BF604" s="42">
        <f>STDEV(BJ604:BN607)</f>
        <v>4.9720561245085677E-2</v>
      </c>
      <c r="BI604" s="1">
        <v>8</v>
      </c>
      <c r="BJ604">
        <v>0.69599999999999995</v>
      </c>
      <c r="BK604">
        <v>0.73199999999999998</v>
      </c>
      <c r="BL604">
        <v>0.70799999999999996</v>
      </c>
      <c r="BM604">
        <v>0.79200000000000004</v>
      </c>
      <c r="BN604">
        <v>0.70799999999999996</v>
      </c>
    </row>
    <row r="605" spans="1:66" x14ac:dyDescent="0.25">
      <c r="A605" s="6">
        <v>85</v>
      </c>
      <c r="B605" s="1">
        <v>2.5</v>
      </c>
      <c r="C605" s="1">
        <v>5</v>
      </c>
      <c r="D605" s="6">
        <v>0.8</v>
      </c>
      <c r="E605" s="1">
        <v>2</v>
      </c>
      <c r="F605" s="1">
        <v>8</v>
      </c>
      <c r="G605">
        <v>0.372</v>
      </c>
      <c r="H605">
        <v>0.49199999999999999</v>
      </c>
      <c r="I605">
        <v>0.55200000000000005</v>
      </c>
      <c r="J605">
        <v>0.51600000000000001</v>
      </c>
      <c r="K605">
        <v>0.49199999999999999</v>
      </c>
      <c r="L605">
        <v>0.48</v>
      </c>
      <c r="M605">
        <v>0.48</v>
      </c>
      <c r="N605">
        <v>0.48</v>
      </c>
      <c r="O605">
        <v>0.46800000000000003</v>
      </c>
      <c r="P605">
        <v>0.46800000000000003</v>
      </c>
      <c r="Q605">
        <f t="shared" si="68"/>
        <v>0.48480000000000001</v>
      </c>
      <c r="R605">
        <f t="shared" si="69"/>
        <v>6.7669786463384132E-2</v>
      </c>
      <c r="T605">
        <v>0.26400000000000001</v>
      </c>
      <c r="U605">
        <v>0.156</v>
      </c>
      <c r="V605">
        <v>0.16800000000000001</v>
      </c>
      <c r="W605">
        <v>0.192</v>
      </c>
      <c r="X605">
        <v>0.252</v>
      </c>
      <c r="Y605">
        <v>0.156</v>
      </c>
      <c r="Z605">
        <v>0.156</v>
      </c>
      <c r="AA605">
        <v>0.20399999999999999</v>
      </c>
      <c r="AB605">
        <v>0.192</v>
      </c>
      <c r="AC605">
        <v>0.252</v>
      </c>
      <c r="AD605">
        <f t="shared" si="70"/>
        <v>0.2064</v>
      </c>
      <c r="AE605">
        <f t="shared" si="71"/>
        <v>4.9038760180086176E-2</v>
      </c>
      <c r="BD605" s="42">
        <v>9</v>
      </c>
      <c r="BE605" s="42">
        <f>AVERAGE(BJ608:BN611)</f>
        <v>0.74639999999999973</v>
      </c>
      <c r="BF605" s="42">
        <f>STDEV(BJ608:BN611)</f>
        <v>4.3284128609383868E-2</v>
      </c>
      <c r="BI605" s="1">
        <v>8</v>
      </c>
      <c r="BJ605">
        <v>0.63600000000000001</v>
      </c>
      <c r="BK605">
        <v>0.64800000000000002</v>
      </c>
      <c r="BL605">
        <v>0.72</v>
      </c>
      <c r="BM605">
        <v>0.70799999999999996</v>
      </c>
      <c r="BN605">
        <v>0.74399999999999999</v>
      </c>
    </row>
    <row r="606" spans="1:66" x14ac:dyDescent="0.25">
      <c r="A606" s="6">
        <v>85</v>
      </c>
      <c r="B606" s="1">
        <v>2.5</v>
      </c>
      <c r="C606" s="1">
        <v>5</v>
      </c>
      <c r="D606" s="6">
        <v>0.8</v>
      </c>
      <c r="E606" s="1">
        <v>3</v>
      </c>
      <c r="F606" s="1">
        <v>8</v>
      </c>
      <c r="G606">
        <v>0.48</v>
      </c>
      <c r="H606">
        <v>0.56399999999999995</v>
      </c>
      <c r="I606">
        <v>0.54</v>
      </c>
      <c r="J606">
        <v>0.504</v>
      </c>
      <c r="K606">
        <v>0.52800000000000002</v>
      </c>
      <c r="L606">
        <v>0.54</v>
      </c>
      <c r="M606">
        <v>0.49199999999999999</v>
      </c>
      <c r="N606">
        <v>0.51600000000000001</v>
      </c>
      <c r="O606">
        <v>0.45600000000000002</v>
      </c>
      <c r="P606">
        <v>0.51600000000000001</v>
      </c>
      <c r="Q606">
        <f t="shared" si="68"/>
        <v>0.5232</v>
      </c>
      <c r="R606">
        <f t="shared" si="69"/>
        <v>3.2422214606655106E-2</v>
      </c>
      <c r="T606">
        <v>0.216</v>
      </c>
      <c r="U606">
        <v>0.192</v>
      </c>
      <c r="V606">
        <v>0.20399999999999999</v>
      </c>
      <c r="W606">
        <v>0.252</v>
      </c>
      <c r="X606">
        <v>0.24</v>
      </c>
      <c r="Y606">
        <v>0.24</v>
      </c>
      <c r="Z606">
        <v>0.16800000000000001</v>
      </c>
      <c r="AA606">
        <v>0.22800000000000001</v>
      </c>
      <c r="AB606">
        <v>0.24</v>
      </c>
      <c r="AC606">
        <v>0.216</v>
      </c>
      <c r="AD606">
        <f t="shared" si="70"/>
        <v>0.22080000000000002</v>
      </c>
      <c r="AE606">
        <f t="shared" si="71"/>
        <v>2.4883729623993271E-2</v>
      </c>
      <c r="BD606" s="42">
        <v>10</v>
      </c>
      <c r="BE606" s="42">
        <f>AVERAGE(BJ612:BN615)</f>
        <v>0.69900000000000007</v>
      </c>
      <c r="BF606" s="42">
        <f>STDEV(BJ612:BN615)</f>
        <v>7.9777321668701162E-2</v>
      </c>
      <c r="BI606" s="1">
        <v>8</v>
      </c>
      <c r="BJ606">
        <v>0.69599999999999995</v>
      </c>
      <c r="BK606">
        <v>0.75600000000000001</v>
      </c>
      <c r="BL606">
        <v>0.74399999999999999</v>
      </c>
      <c r="BM606">
        <v>0.75600000000000001</v>
      </c>
      <c r="BN606">
        <v>0.76800000000000002</v>
      </c>
    </row>
    <row r="607" spans="1:66" x14ac:dyDescent="0.25">
      <c r="A607" s="6">
        <v>85</v>
      </c>
      <c r="B607" s="1">
        <v>2.5</v>
      </c>
      <c r="C607" s="1">
        <v>5</v>
      </c>
      <c r="D607" s="6">
        <v>0.8</v>
      </c>
      <c r="E607" s="1">
        <v>4</v>
      </c>
      <c r="F607" s="1">
        <v>8</v>
      </c>
      <c r="G607">
        <v>0.501</v>
      </c>
      <c r="H607">
        <v>0.61199999999999999</v>
      </c>
      <c r="I607">
        <v>0.504</v>
      </c>
      <c r="J607">
        <v>0.504</v>
      </c>
      <c r="K607">
        <v>0.52800000000000002</v>
      </c>
      <c r="L607">
        <v>0.504</v>
      </c>
      <c r="M607">
        <v>0.49199999999999999</v>
      </c>
      <c r="N607">
        <v>0.52800000000000002</v>
      </c>
      <c r="O607">
        <v>0.54</v>
      </c>
      <c r="P607">
        <v>0.51600000000000001</v>
      </c>
      <c r="Q607">
        <f t="shared" si="68"/>
        <v>0.52980000000000005</v>
      </c>
      <c r="R607">
        <f t="shared" si="69"/>
        <v>4.722499338274172E-2</v>
      </c>
      <c r="T607">
        <v>0.13200000000000001</v>
      </c>
      <c r="U607">
        <v>0.20399999999999999</v>
      </c>
      <c r="V607">
        <v>0.20399999999999999</v>
      </c>
      <c r="W607">
        <v>0.18</v>
      </c>
      <c r="X607">
        <v>0.252</v>
      </c>
      <c r="Y607">
        <v>0.216</v>
      </c>
      <c r="Z607">
        <v>0.18</v>
      </c>
      <c r="AA607">
        <v>0.192</v>
      </c>
      <c r="AB607">
        <v>0.252</v>
      </c>
      <c r="AC607">
        <v>0.22800000000000001</v>
      </c>
      <c r="AD607">
        <f t="shared" si="70"/>
        <v>0.19439999999999999</v>
      </c>
      <c r="AE607">
        <f t="shared" si="71"/>
        <v>4.3598165099003973E-2</v>
      </c>
      <c r="BD607" s="42" t="s">
        <v>22</v>
      </c>
      <c r="BE607" s="42">
        <f>AVERAGE(BJ576:BN615)</f>
        <v>0.74774999999999958</v>
      </c>
      <c r="BF607" s="42">
        <f>STDEV(BJ576:BN615)</f>
        <v>7.1125817461367272E-2</v>
      </c>
      <c r="BI607" s="1">
        <v>8</v>
      </c>
      <c r="BJ607">
        <v>0.63300000000000001</v>
      </c>
      <c r="BK607">
        <v>0.81599999999999995</v>
      </c>
      <c r="BL607">
        <v>0.70799999999999996</v>
      </c>
      <c r="BM607">
        <v>0.68400000000000005</v>
      </c>
      <c r="BN607">
        <v>0.78</v>
      </c>
    </row>
    <row r="608" spans="1:66" x14ac:dyDescent="0.25">
      <c r="A608" s="6">
        <v>85</v>
      </c>
      <c r="B608" s="6">
        <v>2.5</v>
      </c>
      <c r="C608" s="6">
        <v>5</v>
      </c>
      <c r="D608" s="6">
        <v>0.8</v>
      </c>
      <c r="E608" s="6">
        <v>1</v>
      </c>
      <c r="F608" s="6">
        <v>9</v>
      </c>
      <c r="G608">
        <v>0.51600000000000001</v>
      </c>
      <c r="H608">
        <v>0.48</v>
      </c>
      <c r="I608">
        <v>0.56399999999999995</v>
      </c>
      <c r="J608">
        <v>0.49199999999999999</v>
      </c>
      <c r="K608">
        <v>0.44400000000000001</v>
      </c>
      <c r="L608">
        <v>0.48</v>
      </c>
      <c r="M608">
        <v>0.51600000000000001</v>
      </c>
      <c r="N608">
        <v>0.48</v>
      </c>
      <c r="O608">
        <v>0.51600000000000001</v>
      </c>
      <c r="P608">
        <v>0.55200000000000005</v>
      </c>
      <c r="Q608">
        <f t="shared" si="68"/>
        <v>0.49919999999999998</v>
      </c>
      <c r="R608">
        <f t="shared" si="69"/>
        <v>4.4578021490416085E-2</v>
      </c>
      <c r="T608">
        <v>0.24</v>
      </c>
      <c r="U608">
        <v>0.34799999999999998</v>
      </c>
      <c r="V608">
        <v>0.26400000000000001</v>
      </c>
      <c r="W608">
        <v>0.26400000000000001</v>
      </c>
      <c r="X608">
        <v>0.216</v>
      </c>
      <c r="Y608">
        <v>0.22800000000000001</v>
      </c>
      <c r="Z608">
        <v>0.27600000000000002</v>
      </c>
      <c r="AA608">
        <v>0.216</v>
      </c>
      <c r="AB608">
        <v>0.18</v>
      </c>
      <c r="AC608">
        <v>0.16800000000000001</v>
      </c>
      <c r="AD608">
        <f t="shared" si="70"/>
        <v>0.26640000000000003</v>
      </c>
      <c r="AE608">
        <f t="shared" si="71"/>
        <v>4.9767459247986263E-2</v>
      </c>
      <c r="BI608" s="6">
        <v>9</v>
      </c>
      <c r="BJ608">
        <v>0.75600000000000001</v>
      </c>
      <c r="BK608">
        <v>0.82799999999999996</v>
      </c>
      <c r="BL608">
        <v>0.82799999999999996</v>
      </c>
      <c r="BM608">
        <v>0.75600000000000001</v>
      </c>
      <c r="BN608">
        <v>0.66</v>
      </c>
    </row>
    <row r="609" spans="1:66" x14ac:dyDescent="0.25">
      <c r="A609" s="6">
        <v>85</v>
      </c>
      <c r="B609" s="6">
        <v>2.5</v>
      </c>
      <c r="C609" s="6">
        <v>5</v>
      </c>
      <c r="D609" s="6">
        <v>0.8</v>
      </c>
      <c r="E609" s="6">
        <v>2</v>
      </c>
      <c r="F609" s="6">
        <v>9</v>
      </c>
      <c r="G609">
        <v>0.44400000000000001</v>
      </c>
      <c r="H609">
        <v>0.42</v>
      </c>
      <c r="I609">
        <v>0.48</v>
      </c>
      <c r="J609">
        <v>0.504</v>
      </c>
      <c r="K609">
        <v>0.48</v>
      </c>
      <c r="L609">
        <v>0.46800000000000003</v>
      </c>
      <c r="M609">
        <v>0.49199999999999999</v>
      </c>
      <c r="N609">
        <v>0.55200000000000005</v>
      </c>
      <c r="O609">
        <v>0.51600000000000001</v>
      </c>
      <c r="P609">
        <v>0.44400000000000001</v>
      </c>
      <c r="Q609">
        <f t="shared" si="68"/>
        <v>0.46559999999999996</v>
      </c>
      <c r="R609">
        <f t="shared" si="69"/>
        <v>3.3298648621227861E-2</v>
      </c>
      <c r="T609">
        <v>0.32400000000000001</v>
      </c>
      <c r="U609">
        <v>0.26400000000000001</v>
      </c>
      <c r="V609">
        <v>0.24</v>
      </c>
      <c r="W609">
        <v>0.216</v>
      </c>
      <c r="X609">
        <v>0.26400000000000001</v>
      </c>
      <c r="Y609">
        <v>0.20399999999999999</v>
      </c>
      <c r="Z609">
        <v>0.216</v>
      </c>
      <c r="AA609">
        <v>0.14399999999999999</v>
      </c>
      <c r="AB609">
        <v>0.20399999999999999</v>
      </c>
      <c r="AC609">
        <v>0.192</v>
      </c>
      <c r="AD609">
        <f t="shared" si="70"/>
        <v>0.2616</v>
      </c>
      <c r="AE609">
        <f t="shared" si="71"/>
        <v>4.0159681273635249E-2</v>
      </c>
      <c r="BI609" s="6">
        <v>9</v>
      </c>
      <c r="BJ609">
        <v>0.76800000000000002</v>
      </c>
      <c r="BK609">
        <v>0.68400000000000005</v>
      </c>
      <c r="BL609">
        <v>0.72</v>
      </c>
      <c r="BM609">
        <v>0.72</v>
      </c>
      <c r="BN609">
        <v>0.74399999999999999</v>
      </c>
    </row>
    <row r="610" spans="1:66" x14ac:dyDescent="0.25">
      <c r="A610" s="6">
        <v>85</v>
      </c>
      <c r="B610" s="6">
        <v>2.5</v>
      </c>
      <c r="C610" s="6">
        <v>5</v>
      </c>
      <c r="D610" s="6">
        <v>0.8</v>
      </c>
      <c r="E610" s="6">
        <v>3</v>
      </c>
      <c r="F610" s="6">
        <v>9</v>
      </c>
      <c r="G610">
        <v>0.44400000000000001</v>
      </c>
      <c r="H610">
        <v>0.45600000000000002</v>
      </c>
      <c r="I610">
        <v>0.45600000000000002</v>
      </c>
      <c r="J610">
        <v>0.44400000000000001</v>
      </c>
      <c r="K610">
        <v>0.49199999999999999</v>
      </c>
      <c r="L610">
        <v>0.504</v>
      </c>
      <c r="M610">
        <v>0.49199999999999999</v>
      </c>
      <c r="N610">
        <v>0.49199999999999999</v>
      </c>
      <c r="O610">
        <v>0.46800000000000003</v>
      </c>
      <c r="P610">
        <v>0.45600000000000002</v>
      </c>
      <c r="Q610">
        <f t="shared" si="68"/>
        <v>0.45839999999999997</v>
      </c>
      <c r="R610">
        <f t="shared" si="69"/>
        <v>1.9718012070185975E-2</v>
      </c>
      <c r="T610">
        <v>0.312</v>
      </c>
      <c r="U610">
        <v>0.24</v>
      </c>
      <c r="V610">
        <v>0.28799999999999998</v>
      </c>
      <c r="W610">
        <v>0.28799999999999998</v>
      </c>
      <c r="X610">
        <v>0.24</v>
      </c>
      <c r="Y610">
        <v>0.252</v>
      </c>
      <c r="Z610">
        <v>0.22800000000000001</v>
      </c>
      <c r="AA610">
        <v>0.18</v>
      </c>
      <c r="AB610">
        <v>0.27600000000000002</v>
      </c>
      <c r="AC610">
        <v>0.22800000000000001</v>
      </c>
      <c r="AD610">
        <f t="shared" si="70"/>
        <v>0.27360000000000001</v>
      </c>
      <c r="AE610">
        <f t="shared" si="71"/>
        <v>3.2199378875996824E-2</v>
      </c>
      <c r="BI610" s="6">
        <v>9</v>
      </c>
      <c r="BJ610">
        <v>0.75600000000000001</v>
      </c>
      <c r="BK610">
        <v>0.69599999999999995</v>
      </c>
      <c r="BL610">
        <v>0.74399999999999999</v>
      </c>
      <c r="BM610">
        <v>0.73199999999999998</v>
      </c>
      <c r="BN610">
        <v>0.73199999999999998</v>
      </c>
    </row>
    <row r="611" spans="1:66" x14ac:dyDescent="0.25">
      <c r="A611" s="6">
        <v>85</v>
      </c>
      <c r="B611" s="6">
        <v>2.5</v>
      </c>
      <c r="C611" s="6">
        <v>5</v>
      </c>
      <c r="D611" s="6">
        <v>0.8</v>
      </c>
      <c r="E611" s="6">
        <v>4</v>
      </c>
      <c r="F611" s="6">
        <v>9</v>
      </c>
      <c r="G611">
        <v>0.46800000000000003</v>
      </c>
      <c r="H611">
        <v>0.49199999999999999</v>
      </c>
      <c r="I611">
        <v>0.46800000000000003</v>
      </c>
      <c r="J611">
        <v>0.45600000000000002</v>
      </c>
      <c r="K611">
        <v>0.46800000000000003</v>
      </c>
      <c r="L611">
        <v>0.40799999999999997</v>
      </c>
      <c r="M611">
        <v>0.52800000000000002</v>
      </c>
      <c r="N611">
        <v>0.51600000000000001</v>
      </c>
      <c r="O611">
        <v>0.48</v>
      </c>
      <c r="P611">
        <v>0.49199999999999999</v>
      </c>
      <c r="Q611">
        <f t="shared" si="68"/>
        <v>0.47039999999999998</v>
      </c>
      <c r="R611">
        <f t="shared" si="69"/>
        <v>1.3145341380123975E-2</v>
      </c>
      <c r="T611">
        <v>0.312</v>
      </c>
      <c r="U611">
        <v>0.3</v>
      </c>
      <c r="V611">
        <v>0.312</v>
      </c>
      <c r="W611">
        <v>0.28799999999999998</v>
      </c>
      <c r="X611">
        <v>0.24</v>
      </c>
      <c r="Y611">
        <v>0.22800000000000001</v>
      </c>
      <c r="Z611">
        <v>0.32400000000000001</v>
      </c>
      <c r="AA611">
        <v>0.32400000000000001</v>
      </c>
      <c r="AB611">
        <v>0.192</v>
      </c>
      <c r="AC611">
        <v>0.312</v>
      </c>
      <c r="AD611">
        <f t="shared" si="70"/>
        <v>0.29039999999999999</v>
      </c>
      <c r="AE611">
        <f t="shared" si="71"/>
        <v>2.9879759035172961E-2</v>
      </c>
      <c r="BI611" s="6">
        <v>9</v>
      </c>
      <c r="BJ611">
        <v>0.78</v>
      </c>
      <c r="BK611">
        <v>0.79200000000000004</v>
      </c>
      <c r="BL611">
        <v>0.78</v>
      </c>
      <c r="BM611">
        <v>0.74399999999999999</v>
      </c>
      <c r="BN611">
        <v>0.70799999999999996</v>
      </c>
    </row>
    <row r="612" spans="1:66" x14ac:dyDescent="0.25">
      <c r="A612" s="6">
        <v>85</v>
      </c>
      <c r="B612" s="1">
        <v>2.5</v>
      </c>
      <c r="C612" s="1">
        <v>5</v>
      </c>
      <c r="D612" s="6">
        <v>0.8</v>
      </c>
      <c r="E612" s="1">
        <v>1</v>
      </c>
      <c r="F612" s="1">
        <v>10</v>
      </c>
      <c r="G612">
        <v>0.46800000000000003</v>
      </c>
      <c r="H612">
        <v>0.44400000000000001</v>
      </c>
      <c r="I612">
        <v>0.39600000000000002</v>
      </c>
      <c r="J612">
        <v>0.34799999999999998</v>
      </c>
      <c r="K612">
        <v>0.33600000000000002</v>
      </c>
      <c r="L612">
        <v>0.42</v>
      </c>
      <c r="M612">
        <v>0.46800000000000003</v>
      </c>
      <c r="N612">
        <v>0.432</v>
      </c>
      <c r="O612">
        <v>0.42</v>
      </c>
      <c r="P612">
        <v>0.42</v>
      </c>
      <c r="Q612">
        <f t="shared" si="68"/>
        <v>0.39840000000000003</v>
      </c>
      <c r="R612">
        <f t="shared" si="69"/>
        <v>5.7799653978202581E-2</v>
      </c>
      <c r="T612">
        <v>0.3</v>
      </c>
      <c r="U612">
        <v>0.3</v>
      </c>
      <c r="V612">
        <v>0.252</v>
      </c>
      <c r="W612">
        <v>0.26400000000000001</v>
      </c>
      <c r="X612">
        <v>0.32400000000000001</v>
      </c>
      <c r="Y612">
        <v>0.32400000000000001</v>
      </c>
      <c r="Z612">
        <v>0.26400000000000001</v>
      </c>
      <c r="AA612">
        <v>0.24</v>
      </c>
      <c r="AB612">
        <v>0.24</v>
      </c>
      <c r="AC612">
        <v>0.216</v>
      </c>
      <c r="AD612">
        <f t="shared" si="70"/>
        <v>0.28800000000000003</v>
      </c>
      <c r="AE612">
        <f t="shared" si="71"/>
        <v>2.9393876913398138E-2</v>
      </c>
      <c r="BI612" s="1">
        <v>10</v>
      </c>
      <c r="BJ612">
        <v>0.76800000000000002</v>
      </c>
      <c r="BK612">
        <v>0.74399999999999999</v>
      </c>
      <c r="BL612">
        <v>0.64800000000000002</v>
      </c>
      <c r="BM612">
        <v>0.61199999999999999</v>
      </c>
      <c r="BN612">
        <v>0.66</v>
      </c>
    </row>
    <row r="613" spans="1:66" x14ac:dyDescent="0.25">
      <c r="A613" s="6">
        <v>85</v>
      </c>
      <c r="B613" s="1">
        <v>2.5</v>
      </c>
      <c r="C613" s="1">
        <v>5</v>
      </c>
      <c r="D613" s="6">
        <v>0.8</v>
      </c>
      <c r="E613" s="1">
        <v>2</v>
      </c>
      <c r="F613" s="1">
        <v>10</v>
      </c>
      <c r="G613">
        <v>0.28799999999999998</v>
      </c>
      <c r="H613">
        <v>0.44400000000000001</v>
      </c>
      <c r="I613">
        <v>0.42</v>
      </c>
      <c r="J613">
        <v>0.39600000000000002</v>
      </c>
      <c r="K613">
        <v>0.45600000000000002</v>
      </c>
      <c r="L613">
        <v>0.46800000000000003</v>
      </c>
      <c r="M613">
        <v>0.38400000000000001</v>
      </c>
      <c r="N613">
        <v>0.40799999999999997</v>
      </c>
      <c r="O613">
        <v>0.45600000000000002</v>
      </c>
      <c r="P613">
        <v>0.44400000000000001</v>
      </c>
      <c r="Q613">
        <f t="shared" si="68"/>
        <v>0.40079999999999999</v>
      </c>
      <c r="R613">
        <f t="shared" si="69"/>
        <v>6.7135683507357283E-2</v>
      </c>
      <c r="T613">
        <v>0.3</v>
      </c>
      <c r="U613">
        <v>0.38400000000000001</v>
      </c>
      <c r="V613">
        <v>0.156</v>
      </c>
      <c r="W613">
        <v>0.16800000000000001</v>
      </c>
      <c r="X613">
        <v>0.20399999999999999</v>
      </c>
      <c r="Y613">
        <v>0.252</v>
      </c>
      <c r="Z613">
        <v>0.216</v>
      </c>
      <c r="AA613">
        <v>0.22800000000000001</v>
      </c>
      <c r="AB613">
        <v>0.192</v>
      </c>
      <c r="AC613">
        <v>0.252</v>
      </c>
      <c r="AD613">
        <f t="shared" si="70"/>
        <v>0.2424</v>
      </c>
      <c r="AE613">
        <f t="shared" si="71"/>
        <v>9.7266643819965359E-2</v>
      </c>
      <c r="BI613" s="1">
        <v>10</v>
      </c>
      <c r="BJ613">
        <v>0.58799999999999997</v>
      </c>
      <c r="BK613">
        <v>0.82799999999999996</v>
      </c>
      <c r="BL613">
        <v>0.57599999999999996</v>
      </c>
      <c r="BM613">
        <v>0.56399999999999995</v>
      </c>
      <c r="BN613">
        <v>0.66</v>
      </c>
    </row>
    <row r="614" spans="1:66" x14ac:dyDescent="0.25">
      <c r="A614" s="6">
        <v>85</v>
      </c>
      <c r="B614" s="1">
        <v>2.5</v>
      </c>
      <c r="C614" s="1">
        <v>5</v>
      </c>
      <c r="D614" s="6">
        <v>0.8</v>
      </c>
      <c r="E614" s="1">
        <v>3</v>
      </c>
      <c r="F614" s="1">
        <v>10</v>
      </c>
      <c r="G614">
        <v>0.34799999999999998</v>
      </c>
      <c r="H614">
        <v>0.44400000000000001</v>
      </c>
      <c r="I614">
        <v>0.54</v>
      </c>
      <c r="J614">
        <v>0.45600000000000002</v>
      </c>
      <c r="K614">
        <v>0.48</v>
      </c>
      <c r="L614">
        <v>0.54</v>
      </c>
      <c r="M614">
        <v>0.44400000000000001</v>
      </c>
      <c r="N614">
        <v>0.432</v>
      </c>
      <c r="O614">
        <v>0.504</v>
      </c>
      <c r="P614">
        <v>0.48</v>
      </c>
      <c r="Q614">
        <f t="shared" si="68"/>
        <v>0.45359999999999995</v>
      </c>
      <c r="R614">
        <f t="shared" si="69"/>
        <v>6.966204131376029E-2</v>
      </c>
      <c r="T614">
        <v>0.39600000000000002</v>
      </c>
      <c r="U614">
        <v>0.28799999999999998</v>
      </c>
      <c r="V614">
        <v>0.28799999999999998</v>
      </c>
      <c r="W614">
        <v>0.28799999999999998</v>
      </c>
      <c r="X614">
        <v>0.24</v>
      </c>
      <c r="Y614">
        <v>0.252</v>
      </c>
      <c r="Z614">
        <v>0.20399999999999999</v>
      </c>
      <c r="AA614">
        <v>0.24</v>
      </c>
      <c r="AB614">
        <v>0.252</v>
      </c>
      <c r="AC614">
        <v>0.27600000000000002</v>
      </c>
      <c r="AD614">
        <f t="shared" si="70"/>
        <v>0.3</v>
      </c>
      <c r="AE614">
        <f t="shared" si="71"/>
        <v>5.7549978279752598E-2</v>
      </c>
      <c r="BI614" s="1">
        <v>10</v>
      </c>
      <c r="BJ614">
        <v>0.74399999999999999</v>
      </c>
      <c r="BK614">
        <v>0.73199999999999998</v>
      </c>
      <c r="BL614">
        <v>0.82799999999999996</v>
      </c>
      <c r="BM614">
        <v>0.74399999999999999</v>
      </c>
      <c r="BN614">
        <v>0.72</v>
      </c>
    </row>
    <row r="615" spans="1:66" x14ac:dyDescent="0.25">
      <c r="A615" s="6">
        <v>85</v>
      </c>
      <c r="B615" s="1">
        <v>2.5</v>
      </c>
      <c r="C615" s="1">
        <v>5</v>
      </c>
      <c r="D615" s="6">
        <v>0.8</v>
      </c>
      <c r="E615" s="1">
        <v>4</v>
      </c>
      <c r="F615" s="1">
        <v>10</v>
      </c>
      <c r="G615">
        <v>0.39600000000000002</v>
      </c>
      <c r="H615">
        <v>0.52800000000000002</v>
      </c>
      <c r="I615">
        <v>0.40799999999999997</v>
      </c>
      <c r="J615">
        <v>0.432</v>
      </c>
      <c r="K615">
        <v>0.44400000000000001</v>
      </c>
      <c r="L615">
        <v>0.44400000000000001</v>
      </c>
      <c r="M615">
        <v>0.48</v>
      </c>
      <c r="N615">
        <v>0.46800000000000003</v>
      </c>
      <c r="O615">
        <v>0.42</v>
      </c>
      <c r="P615">
        <v>0.54</v>
      </c>
      <c r="Q615">
        <f t="shared" si="68"/>
        <v>0.44160000000000005</v>
      </c>
      <c r="R615">
        <f t="shared" si="69"/>
        <v>5.189219594505512E-2</v>
      </c>
      <c r="T615">
        <v>0.26400000000000001</v>
      </c>
      <c r="U615">
        <v>0.28799999999999998</v>
      </c>
      <c r="V615">
        <v>0.26400000000000001</v>
      </c>
      <c r="W615">
        <v>0.26400000000000001</v>
      </c>
      <c r="X615">
        <v>0.27600000000000002</v>
      </c>
      <c r="Y615">
        <v>0.39600000000000002</v>
      </c>
      <c r="Z615">
        <v>0.33600000000000002</v>
      </c>
      <c r="AA615">
        <v>0.32400000000000001</v>
      </c>
      <c r="AB615">
        <v>0.34799999999999998</v>
      </c>
      <c r="AC615">
        <v>0.32400000000000001</v>
      </c>
      <c r="AD615">
        <f t="shared" si="70"/>
        <v>0.2712</v>
      </c>
      <c r="AE615">
        <f t="shared" si="71"/>
        <v>1.0733126291998978E-2</v>
      </c>
      <c r="BI615" s="1">
        <v>10</v>
      </c>
      <c r="BJ615">
        <v>0.66</v>
      </c>
      <c r="BK615">
        <v>0.81599999999999995</v>
      </c>
      <c r="BL615">
        <v>0.67200000000000004</v>
      </c>
      <c r="BM615">
        <v>0.69599999999999995</v>
      </c>
      <c r="BN615">
        <v>0.72</v>
      </c>
    </row>
    <row r="616" spans="1:66" s="7" customFormat="1" x14ac:dyDescent="0.25">
      <c r="Q616" t="e">
        <f t="shared" si="68"/>
        <v>#DIV/0!</v>
      </c>
      <c r="R616" t="e">
        <f t="shared" si="69"/>
        <v>#DIV/0!</v>
      </c>
      <c r="AD616" t="e">
        <f t="shared" si="70"/>
        <v>#DIV/0!</v>
      </c>
      <c r="AE616" t="e">
        <f t="shared" si="71"/>
        <v>#DIV/0!</v>
      </c>
      <c r="BD616" s="42"/>
      <c r="BE616" s="42"/>
      <c r="BF616" s="42"/>
      <c r="BJ616"/>
      <c r="BK616"/>
      <c r="BL616"/>
      <c r="BM616"/>
      <c r="BN616"/>
    </row>
    <row r="617" spans="1:66" x14ac:dyDescent="0.25">
      <c r="A617" s="6">
        <v>85</v>
      </c>
      <c r="B617" s="6">
        <v>2.5</v>
      </c>
      <c r="C617" s="6">
        <v>7.5</v>
      </c>
      <c r="D617" s="6">
        <v>1.2</v>
      </c>
      <c r="E617" s="6">
        <v>1</v>
      </c>
      <c r="F617" s="6">
        <v>1</v>
      </c>
      <c r="G617">
        <v>0.57599999999999996</v>
      </c>
      <c r="H617">
        <v>0.6</v>
      </c>
      <c r="I617">
        <v>0.57599999999999996</v>
      </c>
      <c r="J617">
        <v>0.57599999999999996</v>
      </c>
      <c r="K617">
        <v>0.56399999999999995</v>
      </c>
      <c r="L617">
        <v>0.54</v>
      </c>
      <c r="M617">
        <v>0.52800000000000002</v>
      </c>
      <c r="N617">
        <v>0.58799999999999997</v>
      </c>
      <c r="O617">
        <v>0.56399999999999995</v>
      </c>
      <c r="P617">
        <v>0.61199999999999999</v>
      </c>
      <c r="Q617">
        <f t="shared" si="68"/>
        <v>0.57840000000000003</v>
      </c>
      <c r="R617">
        <f t="shared" si="69"/>
        <v>1.3145341380123998E-2</v>
      </c>
      <c r="T617">
        <v>0.51600000000000001</v>
      </c>
      <c r="U617">
        <v>0.54</v>
      </c>
      <c r="V617">
        <v>0.52800000000000002</v>
      </c>
      <c r="W617">
        <v>0.52800000000000002</v>
      </c>
      <c r="X617">
        <v>0.54</v>
      </c>
      <c r="Y617">
        <v>0.57599999999999996</v>
      </c>
      <c r="Z617">
        <v>0.56399999999999995</v>
      </c>
      <c r="AA617">
        <v>0.56399999999999995</v>
      </c>
      <c r="AB617">
        <v>0.55200000000000005</v>
      </c>
      <c r="AC617">
        <v>0.54</v>
      </c>
      <c r="AD617">
        <f t="shared" si="70"/>
        <v>0.53039999999999998</v>
      </c>
      <c r="AE617">
        <f t="shared" si="71"/>
        <v>1.0039920318408915E-2</v>
      </c>
      <c r="AO617" t="s">
        <v>47</v>
      </c>
      <c r="AP617" t="s">
        <v>48</v>
      </c>
      <c r="AQ617" t="s">
        <v>49</v>
      </c>
      <c r="AR617" t="s">
        <v>50</v>
      </c>
      <c r="BI617" s="6">
        <v>1</v>
      </c>
      <c r="BJ617">
        <v>1.0920000000000001</v>
      </c>
      <c r="BK617">
        <v>1.1399999999999999</v>
      </c>
      <c r="BL617">
        <v>1.1040000000000001</v>
      </c>
      <c r="BM617">
        <v>1.1040000000000001</v>
      </c>
      <c r="BN617">
        <v>1.1040000000000001</v>
      </c>
    </row>
    <row r="618" spans="1:66" x14ac:dyDescent="0.25">
      <c r="A618" s="6">
        <v>85</v>
      </c>
      <c r="B618" s="6">
        <v>2.5</v>
      </c>
      <c r="C618" s="6">
        <v>7.5</v>
      </c>
      <c r="D618" s="6">
        <v>1.2</v>
      </c>
      <c r="E618" s="6">
        <v>2</v>
      </c>
      <c r="F618" s="6">
        <v>1</v>
      </c>
      <c r="G618">
        <v>0.432</v>
      </c>
      <c r="H618">
        <v>0.372</v>
      </c>
      <c r="I618">
        <v>0.40799999999999997</v>
      </c>
      <c r="J618">
        <v>0.44400000000000001</v>
      </c>
      <c r="K618">
        <v>0.40799999999999997</v>
      </c>
      <c r="L618">
        <v>0.42</v>
      </c>
      <c r="M618">
        <v>0.432</v>
      </c>
      <c r="N618">
        <v>0.38400000000000001</v>
      </c>
      <c r="O618">
        <v>0.39600000000000002</v>
      </c>
      <c r="P618">
        <v>0.42</v>
      </c>
      <c r="Q618">
        <f t="shared" si="68"/>
        <v>0.4128</v>
      </c>
      <c r="R618">
        <f t="shared" si="69"/>
        <v>2.7626074639731216E-2</v>
      </c>
      <c r="T618">
        <v>0.72</v>
      </c>
      <c r="U618">
        <v>0.74399999999999999</v>
      </c>
      <c r="V618">
        <v>0.69599999999999995</v>
      </c>
      <c r="W618">
        <v>0.69599999999999995</v>
      </c>
      <c r="X618">
        <v>0.70799999999999996</v>
      </c>
      <c r="Y618">
        <v>0.68400000000000005</v>
      </c>
      <c r="Z618">
        <v>0.76800000000000002</v>
      </c>
      <c r="AA618">
        <v>0.70799999999999996</v>
      </c>
      <c r="AB618">
        <v>0.70799999999999996</v>
      </c>
      <c r="AC618">
        <v>0.70799999999999996</v>
      </c>
      <c r="AD618">
        <f t="shared" si="70"/>
        <v>0.71279999999999999</v>
      </c>
      <c r="AE618">
        <f t="shared" si="71"/>
        <v>2.0079840636817833E-2</v>
      </c>
      <c r="AO618">
        <f>A617</f>
        <v>85</v>
      </c>
      <c r="AP618">
        <f>B617</f>
        <v>2.5</v>
      </c>
      <c r="AQ618">
        <f>C617</f>
        <v>7.5</v>
      </c>
      <c r="AR618">
        <f>D617</f>
        <v>1.2</v>
      </c>
      <c r="BI618" s="6">
        <v>1</v>
      </c>
      <c r="BJ618">
        <v>1.1519999999999999</v>
      </c>
      <c r="BK618">
        <v>1.1160000000000001</v>
      </c>
      <c r="BL618">
        <v>1.1040000000000001</v>
      </c>
      <c r="BM618">
        <v>1.1399999999999999</v>
      </c>
      <c r="BN618">
        <v>1.1160000000000001</v>
      </c>
    </row>
    <row r="619" spans="1:66" x14ac:dyDescent="0.25">
      <c r="A619" s="6">
        <v>85</v>
      </c>
      <c r="B619" s="6">
        <v>2.5</v>
      </c>
      <c r="C619" s="6">
        <v>7.5</v>
      </c>
      <c r="D619" s="6">
        <v>1.2</v>
      </c>
      <c r="E619" s="6">
        <v>3</v>
      </c>
      <c r="F619" s="6">
        <v>1</v>
      </c>
      <c r="G619">
        <v>0.38400000000000001</v>
      </c>
      <c r="H619">
        <v>0.39600000000000002</v>
      </c>
      <c r="I619">
        <v>0.39600000000000002</v>
      </c>
      <c r="J619">
        <v>0.42</v>
      </c>
      <c r="K619">
        <v>0.372</v>
      </c>
      <c r="L619">
        <v>0.372</v>
      </c>
      <c r="M619">
        <v>0.40799999999999997</v>
      </c>
      <c r="N619">
        <v>0.42</v>
      </c>
      <c r="O619">
        <v>0.432</v>
      </c>
      <c r="P619">
        <v>0.44400000000000001</v>
      </c>
      <c r="Q619">
        <f t="shared" si="68"/>
        <v>0.39360000000000001</v>
      </c>
      <c r="R619">
        <f t="shared" si="69"/>
        <v>1.7798876369029586E-2</v>
      </c>
      <c r="T619">
        <v>0.74399999999999999</v>
      </c>
      <c r="U619">
        <v>0.67200000000000004</v>
      </c>
      <c r="V619">
        <v>0.67200000000000004</v>
      </c>
      <c r="W619">
        <v>0.69599999999999995</v>
      </c>
      <c r="X619">
        <v>0.68400000000000005</v>
      </c>
      <c r="Y619">
        <v>0.80400000000000005</v>
      </c>
      <c r="Z619">
        <v>0.68400000000000005</v>
      </c>
      <c r="AA619">
        <v>0.70799999999999996</v>
      </c>
      <c r="AB619">
        <v>0.69599999999999995</v>
      </c>
      <c r="AC619">
        <v>0.79200000000000004</v>
      </c>
      <c r="AD619">
        <f t="shared" si="70"/>
        <v>0.69359999999999999</v>
      </c>
      <c r="AE619">
        <f t="shared" si="71"/>
        <v>2.9879759035172933E-2</v>
      </c>
      <c r="BI619" s="6">
        <v>1</v>
      </c>
      <c r="BJ619">
        <v>1.1279999999999999</v>
      </c>
      <c r="BK619">
        <v>1.0680000000000001</v>
      </c>
      <c r="BL619">
        <v>1.0680000000000001</v>
      </c>
      <c r="BM619">
        <v>1.1160000000000001</v>
      </c>
      <c r="BN619">
        <v>1.056</v>
      </c>
    </row>
    <row r="620" spans="1:66" x14ac:dyDescent="0.25">
      <c r="A620" s="6">
        <v>85</v>
      </c>
      <c r="B620" s="6">
        <v>2.5</v>
      </c>
      <c r="C620" s="6">
        <v>7.5</v>
      </c>
      <c r="D620" s="6">
        <v>1.2</v>
      </c>
      <c r="E620" s="6">
        <v>4</v>
      </c>
      <c r="F620" s="6">
        <v>1</v>
      </c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t="e">
        <f t="shared" si="68"/>
        <v>#DIV/0!</v>
      </c>
      <c r="R620" t="e">
        <f t="shared" si="69"/>
        <v>#DIV/0!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t="e">
        <f t="shared" si="70"/>
        <v>#DIV/0!</v>
      </c>
      <c r="AE620" t="e">
        <f t="shared" si="71"/>
        <v>#DIV/0!</v>
      </c>
      <c r="BI620" s="6">
        <v>1</v>
      </c>
    </row>
    <row r="621" spans="1:66" x14ac:dyDescent="0.25">
      <c r="A621" s="6">
        <v>85</v>
      </c>
      <c r="B621" s="1">
        <v>2.5</v>
      </c>
      <c r="C621" s="1">
        <v>7.5</v>
      </c>
      <c r="D621" s="1">
        <v>1.2</v>
      </c>
      <c r="E621" s="1">
        <v>1</v>
      </c>
      <c r="F621" s="1">
        <v>2</v>
      </c>
      <c r="G621">
        <v>0.45600000000000002</v>
      </c>
      <c r="H621">
        <v>0.54</v>
      </c>
      <c r="I621">
        <v>0.49199999999999999</v>
      </c>
      <c r="J621">
        <v>0.52800000000000002</v>
      </c>
      <c r="K621">
        <v>0.55200000000000005</v>
      </c>
      <c r="L621">
        <v>0.49199999999999999</v>
      </c>
      <c r="M621">
        <v>0.55200000000000005</v>
      </c>
      <c r="N621">
        <v>0.46800000000000003</v>
      </c>
      <c r="O621">
        <v>0.504</v>
      </c>
      <c r="P621">
        <v>0.56399999999999995</v>
      </c>
      <c r="Q621">
        <f t="shared" si="68"/>
        <v>0.51360000000000006</v>
      </c>
      <c r="R621">
        <f t="shared" si="69"/>
        <v>3.9253025361110722E-2</v>
      </c>
      <c r="T621">
        <v>0.69599999999999995</v>
      </c>
      <c r="U621">
        <v>0.64800000000000002</v>
      </c>
      <c r="V621">
        <v>0.61199999999999999</v>
      </c>
      <c r="W621">
        <v>0.56399999999999995</v>
      </c>
      <c r="X621">
        <v>0.61199999999999999</v>
      </c>
      <c r="Y621">
        <v>0.67200000000000004</v>
      </c>
      <c r="Z621">
        <v>0.64800000000000002</v>
      </c>
      <c r="AA621">
        <v>0.67200000000000004</v>
      </c>
      <c r="AB621">
        <v>0.63600000000000001</v>
      </c>
      <c r="AC621">
        <v>0.61199999999999999</v>
      </c>
      <c r="AD621">
        <f t="shared" si="70"/>
        <v>0.62640000000000007</v>
      </c>
      <c r="AE621">
        <f t="shared" si="71"/>
        <v>4.903876018008612E-2</v>
      </c>
      <c r="AH621" t="s">
        <v>25</v>
      </c>
      <c r="BI621" s="1">
        <v>2</v>
      </c>
      <c r="BJ621">
        <v>1.1519999999999999</v>
      </c>
      <c r="BK621">
        <v>1.1879999999999999</v>
      </c>
      <c r="BL621">
        <v>1.1040000000000001</v>
      </c>
      <c r="BM621">
        <v>1.0920000000000001</v>
      </c>
      <c r="BN621">
        <v>1.1639999999999999</v>
      </c>
    </row>
    <row r="622" spans="1:66" x14ac:dyDescent="0.25">
      <c r="A622" s="6">
        <v>85</v>
      </c>
      <c r="B622" s="1">
        <v>2.5</v>
      </c>
      <c r="C622" s="1">
        <v>7.5</v>
      </c>
      <c r="D622" s="1">
        <v>1.2</v>
      </c>
      <c r="E622" s="1">
        <v>2</v>
      </c>
      <c r="F622" s="1">
        <v>2</v>
      </c>
      <c r="G622">
        <v>0.44400000000000001</v>
      </c>
      <c r="H622">
        <v>0.46800000000000003</v>
      </c>
      <c r="I622">
        <v>0.46800000000000003</v>
      </c>
      <c r="J622">
        <v>0.49199999999999999</v>
      </c>
      <c r="K622">
        <v>0.54</v>
      </c>
      <c r="L622">
        <v>0.52800000000000002</v>
      </c>
      <c r="M622">
        <v>0.45600000000000002</v>
      </c>
      <c r="N622">
        <v>0.504</v>
      </c>
      <c r="O622">
        <v>0.58799999999999997</v>
      </c>
      <c r="P622">
        <v>0.48</v>
      </c>
      <c r="Q622">
        <f t="shared" si="68"/>
        <v>0.4824</v>
      </c>
      <c r="R622">
        <f t="shared" si="69"/>
        <v>3.639780213144745E-2</v>
      </c>
      <c r="T622">
        <v>0.61199999999999999</v>
      </c>
      <c r="U622">
        <v>0.66</v>
      </c>
      <c r="V622">
        <v>0.6</v>
      </c>
      <c r="W622">
        <v>0.6</v>
      </c>
      <c r="X622">
        <v>0.63600000000000001</v>
      </c>
      <c r="Y622">
        <v>0.64800000000000002</v>
      </c>
      <c r="Z622">
        <v>0.624</v>
      </c>
      <c r="AA622">
        <v>0.624</v>
      </c>
      <c r="AB622">
        <v>0.66</v>
      </c>
      <c r="AC622">
        <v>0.68400000000000005</v>
      </c>
      <c r="AD622">
        <f t="shared" si="70"/>
        <v>0.62160000000000004</v>
      </c>
      <c r="AE622">
        <f t="shared" si="71"/>
        <v>2.601538006641458E-2</v>
      </c>
      <c r="AG622" t="s">
        <v>19</v>
      </c>
      <c r="AH622" t="s">
        <v>20</v>
      </c>
      <c r="AI622" t="s">
        <v>21</v>
      </c>
      <c r="AJ622" t="s">
        <v>23</v>
      </c>
      <c r="AK622" t="s">
        <v>21</v>
      </c>
      <c r="AM622" s="11" t="s">
        <v>24</v>
      </c>
      <c r="AN622" s="11"/>
      <c r="AO622" s="11" t="s">
        <v>21</v>
      </c>
      <c r="AP622" s="15" t="s">
        <v>26</v>
      </c>
      <c r="AQ622" s="15"/>
      <c r="AR622" s="15" t="s">
        <v>21</v>
      </c>
      <c r="BI622" s="1">
        <v>2</v>
      </c>
      <c r="BJ622">
        <v>1.056</v>
      </c>
      <c r="BK622">
        <v>1.1279999999999999</v>
      </c>
      <c r="BL622">
        <v>1.0680000000000001</v>
      </c>
      <c r="BM622">
        <v>1.0920000000000001</v>
      </c>
      <c r="BN622">
        <v>1.1759999999999999</v>
      </c>
    </row>
    <row r="623" spans="1:66" x14ac:dyDescent="0.25">
      <c r="A623" s="6">
        <v>85</v>
      </c>
      <c r="B623" s="1">
        <v>2.5</v>
      </c>
      <c r="C623" s="1">
        <v>7.5</v>
      </c>
      <c r="D623" s="1">
        <v>1.2</v>
      </c>
      <c r="E623" s="1">
        <v>3</v>
      </c>
      <c r="F623" s="1">
        <v>2</v>
      </c>
      <c r="G623">
        <v>0.48</v>
      </c>
      <c r="H623">
        <v>0.52800000000000002</v>
      </c>
      <c r="I623">
        <v>0.55200000000000005</v>
      </c>
      <c r="J623">
        <v>0.48</v>
      </c>
      <c r="K623">
        <v>0.51600000000000001</v>
      </c>
      <c r="L623">
        <v>0.44400000000000001</v>
      </c>
      <c r="M623">
        <v>0.48</v>
      </c>
      <c r="N623">
        <v>0.55200000000000005</v>
      </c>
      <c r="O623">
        <v>0.49199999999999999</v>
      </c>
      <c r="P623">
        <v>0.504</v>
      </c>
      <c r="Q623">
        <f t="shared" si="68"/>
        <v>0.51119999999999999</v>
      </c>
      <c r="R623">
        <f t="shared" si="69"/>
        <v>3.1292171544972741E-2</v>
      </c>
      <c r="T623">
        <v>0.64800000000000002</v>
      </c>
      <c r="U623">
        <v>0.63600000000000001</v>
      </c>
      <c r="V623">
        <v>0.58799999999999997</v>
      </c>
      <c r="W623">
        <v>0.624</v>
      </c>
      <c r="X623">
        <v>0.54</v>
      </c>
      <c r="Y623">
        <v>0.61199999999999999</v>
      </c>
      <c r="Z623">
        <v>0.56399999999999995</v>
      </c>
      <c r="AA623">
        <v>0.57599999999999996</v>
      </c>
      <c r="AB623">
        <v>0.61199999999999999</v>
      </c>
      <c r="AC623">
        <v>0.6</v>
      </c>
      <c r="AD623">
        <f t="shared" si="70"/>
        <v>0.60719999999999996</v>
      </c>
      <c r="AE623">
        <f t="shared" si="71"/>
        <v>4.3762998069145125E-2</v>
      </c>
      <c r="AG623">
        <v>1</v>
      </c>
      <c r="AH623">
        <f>AVERAGE(G617:K620)</f>
        <v>0.46160000000000001</v>
      </c>
      <c r="AI623">
        <f>STDEV(G617:K620)</f>
        <v>8.7932441599868391E-2</v>
      </c>
      <c r="AJ623">
        <f>AVERAGE(T617:X620)</f>
        <v>0.64559999999999984</v>
      </c>
      <c r="AK623">
        <f>STDEV(T617:X620)</f>
        <v>8.7031028949451514E-2</v>
      </c>
      <c r="AM623">
        <f>SUM(AH623,AJ623)</f>
        <v>1.1071999999999997</v>
      </c>
      <c r="AO623">
        <f>SUM(AH623,AJ623)/2*SQRT((AI623/AH623)^2+(AK623/AJ623)^2)</f>
        <v>0.12919306166582206</v>
      </c>
      <c r="AP623">
        <v>0.42533333333333334</v>
      </c>
      <c r="AR623">
        <v>4.9328828623162518E-3</v>
      </c>
      <c r="BI623" s="1">
        <v>2</v>
      </c>
      <c r="BJ623">
        <v>1.1279999999999999</v>
      </c>
      <c r="BK623">
        <v>1.1639999999999999</v>
      </c>
      <c r="BL623">
        <v>1.1399999999999999</v>
      </c>
      <c r="BM623">
        <v>1.1040000000000001</v>
      </c>
      <c r="BN623">
        <v>1.056</v>
      </c>
    </row>
    <row r="624" spans="1:66" x14ac:dyDescent="0.25">
      <c r="A624" s="6">
        <v>85</v>
      </c>
      <c r="B624" s="1">
        <v>2.5</v>
      </c>
      <c r="C624" s="1">
        <v>7.5</v>
      </c>
      <c r="D624" s="1">
        <v>1.2</v>
      </c>
      <c r="E624" s="1">
        <v>4</v>
      </c>
      <c r="F624" s="1">
        <v>2</v>
      </c>
      <c r="G624">
        <v>0.44400000000000001</v>
      </c>
      <c r="H624">
        <v>0.504</v>
      </c>
      <c r="I624">
        <v>0.51600000000000001</v>
      </c>
      <c r="J624">
        <v>0.48</v>
      </c>
      <c r="K624">
        <v>0.51600000000000001</v>
      </c>
      <c r="L624">
        <v>0.54</v>
      </c>
      <c r="M624">
        <v>0.39600000000000002</v>
      </c>
      <c r="N624">
        <v>0.44400000000000001</v>
      </c>
      <c r="O624">
        <v>0.504</v>
      </c>
      <c r="P624">
        <v>0.52800000000000002</v>
      </c>
      <c r="Q624">
        <f t="shared" si="68"/>
        <v>0.49199999999999999</v>
      </c>
      <c r="R624">
        <f t="shared" si="69"/>
        <v>3.0594117081556713E-2</v>
      </c>
      <c r="T624">
        <v>0.68400000000000005</v>
      </c>
      <c r="U624">
        <v>0.58799999999999997</v>
      </c>
      <c r="V624">
        <v>0.61199999999999999</v>
      </c>
      <c r="W624">
        <v>0.6</v>
      </c>
      <c r="X624">
        <v>0.54</v>
      </c>
      <c r="Y624">
        <v>0.624</v>
      </c>
      <c r="Z624">
        <v>0.57599999999999996</v>
      </c>
      <c r="AA624">
        <v>0.64800000000000002</v>
      </c>
      <c r="AB624">
        <v>0.6</v>
      </c>
      <c r="AC624">
        <v>0.54</v>
      </c>
      <c r="AD624">
        <f t="shared" si="70"/>
        <v>0.6048</v>
      </c>
      <c r="AE624">
        <f t="shared" si="71"/>
        <v>5.2030760132829132E-2</v>
      </c>
      <c r="AG624">
        <v>2</v>
      </c>
      <c r="AH624">
        <f>AVERAGE(G621:K624)</f>
        <v>0.49980000000000002</v>
      </c>
      <c r="AI624">
        <f>STDEV(G621:K624)</f>
        <v>3.44453801042508E-2</v>
      </c>
      <c r="AJ624">
        <f>AVERAGE(T621:X624)</f>
        <v>0.61499999999999988</v>
      </c>
      <c r="AK624">
        <f>STDEV(T621:X624)</f>
        <v>4.136359955832003E-2</v>
      </c>
      <c r="AM624">
        <f>SUM(AH624,AJ624)</f>
        <v>1.1147999999999998</v>
      </c>
      <c r="AO624">
        <f t="shared" ref="AO624:AO633" si="74">SUM(AH624,AJ624)/2*SQRT((AI624/AH624)^2+(AK624/AJ624)^2)</f>
        <v>5.3676662130191816E-2</v>
      </c>
      <c r="BI624" s="1">
        <v>2</v>
      </c>
      <c r="BJ624">
        <v>1.1279999999999999</v>
      </c>
      <c r="BK624">
        <v>1.0920000000000001</v>
      </c>
      <c r="BL624">
        <v>1.1279999999999999</v>
      </c>
      <c r="BM624">
        <v>1.08</v>
      </c>
      <c r="BN624">
        <v>1.056</v>
      </c>
    </row>
    <row r="625" spans="1:66" x14ac:dyDescent="0.25">
      <c r="A625" s="6">
        <v>85</v>
      </c>
      <c r="B625" s="6">
        <v>2.5</v>
      </c>
      <c r="C625" s="6">
        <v>7.5</v>
      </c>
      <c r="D625" s="6">
        <v>1.2</v>
      </c>
      <c r="E625" s="6">
        <v>1</v>
      </c>
      <c r="F625" s="6">
        <v>3</v>
      </c>
      <c r="G625">
        <v>0.52800000000000002</v>
      </c>
      <c r="H625">
        <v>0.48</v>
      </c>
      <c r="I625">
        <v>0.46800000000000003</v>
      </c>
      <c r="J625">
        <v>0.48</v>
      </c>
      <c r="K625">
        <v>0.44400000000000001</v>
      </c>
      <c r="L625">
        <v>0.45600000000000002</v>
      </c>
      <c r="M625">
        <v>0.46800000000000003</v>
      </c>
      <c r="N625">
        <v>0.46800000000000003</v>
      </c>
      <c r="O625">
        <v>0.49199999999999999</v>
      </c>
      <c r="P625">
        <v>0.44400000000000001</v>
      </c>
      <c r="Q625">
        <f t="shared" si="68"/>
        <v>0.48</v>
      </c>
      <c r="R625">
        <f t="shared" si="69"/>
        <v>3.0594117081556713E-2</v>
      </c>
      <c r="T625">
        <v>0.63600000000000001</v>
      </c>
      <c r="U625">
        <v>0.61199999999999999</v>
      </c>
      <c r="V625">
        <v>0.66</v>
      </c>
      <c r="W625">
        <v>0.67200000000000004</v>
      </c>
      <c r="X625">
        <v>0.66</v>
      </c>
      <c r="Y625">
        <v>0.64800000000000002</v>
      </c>
      <c r="Z625">
        <v>0.69599999999999995</v>
      </c>
      <c r="AA625">
        <v>0.64800000000000002</v>
      </c>
      <c r="AB625">
        <v>0.68400000000000005</v>
      </c>
      <c r="AC625">
        <v>0.71099999999999997</v>
      </c>
      <c r="AD625">
        <f t="shared" si="70"/>
        <v>0.64800000000000002</v>
      </c>
      <c r="AE625">
        <f t="shared" si="71"/>
        <v>2.4000000000000021E-2</v>
      </c>
      <c r="AG625">
        <v>3</v>
      </c>
      <c r="AH625">
        <f>AVERAGE(G625:K628)</f>
        <v>0.47220000000000006</v>
      </c>
      <c r="AI625">
        <f>STDEV(G625:K628)</f>
        <v>3.719592507392798E-2</v>
      </c>
      <c r="AJ625">
        <f>AVERAGE(T625:X628)</f>
        <v>0.65639999999999998</v>
      </c>
      <c r="AK625">
        <f>STDEV(T624:X627)</f>
        <v>4.7667267816108687E-2</v>
      </c>
      <c r="AM625">
        <f>SUM(AH625,AJ625)</f>
        <v>1.1286</v>
      </c>
      <c r="AO625">
        <f t="shared" si="74"/>
        <v>6.0457866722856475E-2</v>
      </c>
      <c r="AP625" s="15" t="s">
        <v>28</v>
      </c>
      <c r="AQ625" s="15"/>
      <c r="AR625" s="15"/>
      <c r="BI625" s="6">
        <v>3</v>
      </c>
      <c r="BJ625">
        <v>1.1639999999999999</v>
      </c>
      <c r="BK625">
        <v>1.0920000000000001</v>
      </c>
      <c r="BL625">
        <v>1.1279999999999999</v>
      </c>
      <c r="BM625">
        <v>1.1519999999999999</v>
      </c>
      <c r="BN625">
        <v>1.1040000000000001</v>
      </c>
    </row>
    <row r="626" spans="1:66" x14ac:dyDescent="0.25">
      <c r="A626" s="6">
        <v>85</v>
      </c>
      <c r="B626" s="6">
        <v>2.5</v>
      </c>
      <c r="C626" s="6">
        <v>7.5</v>
      </c>
      <c r="D626" s="6">
        <v>1.2</v>
      </c>
      <c r="E626" s="6">
        <v>2</v>
      </c>
      <c r="F626" s="6">
        <v>3</v>
      </c>
      <c r="G626">
        <v>0.432</v>
      </c>
      <c r="H626">
        <v>0.432</v>
      </c>
      <c r="I626">
        <v>0.42</v>
      </c>
      <c r="J626">
        <v>0.44400000000000001</v>
      </c>
      <c r="K626">
        <v>0.44400000000000001</v>
      </c>
      <c r="L626">
        <v>0.44400000000000001</v>
      </c>
      <c r="M626">
        <v>0.48</v>
      </c>
      <c r="N626">
        <v>0.432</v>
      </c>
      <c r="O626">
        <v>0.40799999999999997</v>
      </c>
      <c r="P626">
        <v>0.44400000000000001</v>
      </c>
      <c r="Q626">
        <f t="shared" si="68"/>
        <v>0.43440000000000001</v>
      </c>
      <c r="R626">
        <f t="shared" si="69"/>
        <v>1.0039920318408915E-2</v>
      </c>
      <c r="T626">
        <v>0.72</v>
      </c>
      <c r="U626">
        <v>0.64800000000000002</v>
      </c>
      <c r="V626">
        <v>0.73199999999999998</v>
      </c>
      <c r="W626">
        <v>0.70799999999999996</v>
      </c>
      <c r="X626">
        <v>0.66</v>
      </c>
      <c r="Y626">
        <v>0.67200000000000004</v>
      </c>
      <c r="Z626">
        <v>0.69599999999999995</v>
      </c>
      <c r="AA626">
        <v>0.67200000000000004</v>
      </c>
      <c r="AB626">
        <v>0.66</v>
      </c>
      <c r="AC626">
        <v>0.69599999999999995</v>
      </c>
      <c r="AD626">
        <f t="shared" si="70"/>
        <v>0.69359999999999999</v>
      </c>
      <c r="AE626">
        <f t="shared" si="71"/>
        <v>3.7373787605753821E-2</v>
      </c>
      <c r="AG626">
        <v>4</v>
      </c>
      <c r="AH626">
        <f>AVERAGE(G629:K632)</f>
        <v>0.46860000000000002</v>
      </c>
      <c r="AI626">
        <f>STDEV(G629:K632)</f>
        <v>3.3372538348011141E-2</v>
      </c>
      <c r="AJ626">
        <f>AVERAGE(T629:X632)</f>
        <v>0.64559999999999984</v>
      </c>
      <c r="AK626">
        <f>STDEV(T628:X631)</f>
        <v>3.623083885601501E-2</v>
      </c>
      <c r="AM626">
        <f t="shared" ref="AM626:AM633" si="75">SUM(AH626,AJ626)</f>
        <v>1.1141999999999999</v>
      </c>
      <c r="AO626">
        <f t="shared" si="74"/>
        <v>5.0513186920416946E-2</v>
      </c>
      <c r="BI626" s="6">
        <v>3</v>
      </c>
      <c r="BJ626">
        <v>1.1519999999999999</v>
      </c>
      <c r="BK626">
        <v>1.08</v>
      </c>
      <c r="BL626">
        <v>1.1519999999999999</v>
      </c>
      <c r="BM626">
        <v>1.1519999999999999</v>
      </c>
      <c r="BN626">
        <v>1.1040000000000001</v>
      </c>
    </row>
    <row r="627" spans="1:66" x14ac:dyDescent="0.25">
      <c r="A627" s="6">
        <v>85</v>
      </c>
      <c r="B627" s="6">
        <v>2.5</v>
      </c>
      <c r="C627" s="6">
        <v>7.5</v>
      </c>
      <c r="D627" s="6">
        <v>1.2</v>
      </c>
      <c r="E627" s="6">
        <v>3</v>
      </c>
      <c r="F627" s="6">
        <v>3</v>
      </c>
      <c r="G627">
        <v>0.49199999999999999</v>
      </c>
      <c r="H627">
        <v>0.46800000000000003</v>
      </c>
      <c r="I627">
        <v>0.48</v>
      </c>
      <c r="J627">
        <v>0.42</v>
      </c>
      <c r="K627">
        <v>0.44400000000000001</v>
      </c>
      <c r="L627">
        <v>0.48</v>
      </c>
      <c r="M627">
        <v>0.46800000000000003</v>
      </c>
      <c r="N627">
        <v>0.48</v>
      </c>
      <c r="O627">
        <v>0.432</v>
      </c>
      <c r="P627">
        <v>0.432</v>
      </c>
      <c r="Q627">
        <f t="shared" si="68"/>
        <v>0.46079999999999999</v>
      </c>
      <c r="R627">
        <f t="shared" si="69"/>
        <v>2.8899826989101512E-2</v>
      </c>
      <c r="T627">
        <v>0.61199999999999999</v>
      </c>
      <c r="U627">
        <v>0.624</v>
      </c>
      <c r="V627">
        <v>0.67200000000000004</v>
      </c>
      <c r="W627">
        <v>0.69599999999999995</v>
      </c>
      <c r="X627">
        <v>0.64800000000000002</v>
      </c>
      <c r="Y627">
        <v>0.54</v>
      </c>
      <c r="Z627">
        <v>0.63600000000000001</v>
      </c>
      <c r="AA627">
        <v>0.63600000000000001</v>
      </c>
      <c r="AB627">
        <v>0.73199999999999998</v>
      </c>
      <c r="AC627">
        <v>0.72</v>
      </c>
      <c r="AD627">
        <f t="shared" si="70"/>
        <v>0.65040000000000009</v>
      </c>
      <c r="AE627">
        <f t="shared" si="71"/>
        <v>3.4362770551863243E-2</v>
      </c>
      <c r="AG627">
        <v>5</v>
      </c>
      <c r="AH627">
        <f>AVERAGE(G633:K636)</f>
        <v>0.46860000000000018</v>
      </c>
      <c r="AI627">
        <f>STDEV(G633:K636)</f>
        <v>2.2525774710668429E-2</v>
      </c>
      <c r="AJ627">
        <f>AVERAGE(T633:X636)</f>
        <v>0.65699999999999992</v>
      </c>
      <c r="AK627">
        <f>STDEV(T633:X636)</f>
        <v>4.2090128859014225E-2</v>
      </c>
      <c r="AM627">
        <f t="shared" si="75"/>
        <v>1.1256000000000002</v>
      </c>
      <c r="AO627">
        <f t="shared" si="74"/>
        <v>4.5076633946065467E-2</v>
      </c>
      <c r="BI627" s="6">
        <v>3</v>
      </c>
      <c r="BJ627">
        <v>1.1040000000000001</v>
      </c>
      <c r="BK627">
        <v>1.0920000000000001</v>
      </c>
      <c r="BL627">
        <v>1.1519999999999999</v>
      </c>
      <c r="BM627">
        <v>1.1160000000000001</v>
      </c>
      <c r="BN627">
        <v>1.0920000000000001</v>
      </c>
    </row>
    <row r="628" spans="1:66" x14ac:dyDescent="0.25">
      <c r="A628" s="6">
        <v>85</v>
      </c>
      <c r="B628" s="6">
        <v>2.5</v>
      </c>
      <c r="C628" s="6">
        <v>7.5</v>
      </c>
      <c r="D628" s="6">
        <v>1.2</v>
      </c>
      <c r="E628" s="6">
        <v>4</v>
      </c>
      <c r="F628" s="6">
        <v>3</v>
      </c>
      <c r="G628">
        <v>0.54</v>
      </c>
      <c r="H628">
        <v>0.504</v>
      </c>
      <c r="I628">
        <v>0.48</v>
      </c>
      <c r="J628">
        <v>0.51600000000000001</v>
      </c>
      <c r="K628">
        <v>0.52800000000000002</v>
      </c>
      <c r="L628">
        <v>0.44400000000000001</v>
      </c>
      <c r="M628">
        <v>0.49199999999999999</v>
      </c>
      <c r="N628">
        <v>0.51600000000000001</v>
      </c>
      <c r="O628">
        <v>0.51600000000000001</v>
      </c>
      <c r="P628">
        <v>0.432</v>
      </c>
      <c r="Q628">
        <f t="shared" si="68"/>
        <v>0.51360000000000006</v>
      </c>
      <c r="R628">
        <f t="shared" si="69"/>
        <v>2.3082460874005634E-2</v>
      </c>
      <c r="T628">
        <v>0.67200000000000004</v>
      </c>
      <c r="U628">
        <v>0.624</v>
      </c>
      <c r="V628">
        <v>0.61199999999999999</v>
      </c>
      <c r="W628">
        <v>0.64800000000000002</v>
      </c>
      <c r="X628">
        <v>0.61199999999999999</v>
      </c>
      <c r="Y628">
        <v>0.6</v>
      </c>
      <c r="Z628">
        <v>0.624</v>
      </c>
      <c r="AA628">
        <v>0.58799999999999997</v>
      </c>
      <c r="AB628">
        <v>0.58799999999999997</v>
      </c>
      <c r="AC628">
        <v>0.67200000000000004</v>
      </c>
      <c r="AD628">
        <f t="shared" si="70"/>
        <v>0.63360000000000005</v>
      </c>
      <c r="AE628">
        <f t="shared" si="71"/>
        <v>2.6015380066414583E-2</v>
      </c>
      <c r="AG628">
        <v>6</v>
      </c>
      <c r="AH628">
        <f>AVERAGE(G637:K640)</f>
        <v>0.44040000000000007</v>
      </c>
      <c r="AI628">
        <f>STDEV(G637:K640)</f>
        <v>4.4065023723918191E-2</v>
      </c>
      <c r="AJ628">
        <f>AVERAGE(T637:X640)</f>
        <v>0.67800000000000005</v>
      </c>
      <c r="AK628">
        <f>STDEV(T637:X640)</f>
        <v>6.3318742548275048E-2</v>
      </c>
      <c r="AM628">
        <f t="shared" si="75"/>
        <v>1.1184000000000001</v>
      </c>
      <c r="AO628">
        <f t="shared" si="74"/>
        <v>7.6537196104680474E-2</v>
      </c>
      <c r="BI628" s="6">
        <v>3</v>
      </c>
      <c r="BJ628">
        <v>1.212</v>
      </c>
      <c r="BK628">
        <v>1.1279999999999999</v>
      </c>
      <c r="BL628">
        <v>1.0920000000000001</v>
      </c>
      <c r="BM628">
        <v>1.1639999999999999</v>
      </c>
      <c r="BN628">
        <v>1.1399999999999999</v>
      </c>
    </row>
    <row r="629" spans="1:66" x14ac:dyDescent="0.25">
      <c r="A629" s="6">
        <v>85</v>
      </c>
      <c r="B629" s="1">
        <v>2.5</v>
      </c>
      <c r="C629" s="1">
        <v>7.5</v>
      </c>
      <c r="D629" s="1">
        <v>1.2</v>
      </c>
      <c r="E629" s="1">
        <v>1</v>
      </c>
      <c r="F629" s="1">
        <v>4</v>
      </c>
      <c r="G629">
        <v>0.46800000000000003</v>
      </c>
      <c r="H629">
        <v>0.432</v>
      </c>
      <c r="I629">
        <v>0.45600000000000002</v>
      </c>
      <c r="J629">
        <v>0.48</v>
      </c>
      <c r="K629">
        <v>0.49199999999999999</v>
      </c>
      <c r="L629">
        <v>0.42</v>
      </c>
      <c r="M629">
        <v>0.46800000000000003</v>
      </c>
      <c r="N629">
        <v>0.432</v>
      </c>
      <c r="O629">
        <v>0.45600000000000002</v>
      </c>
      <c r="P629">
        <v>0.46800000000000003</v>
      </c>
      <c r="Q629">
        <f t="shared" si="68"/>
        <v>0.46560000000000007</v>
      </c>
      <c r="R629">
        <f t="shared" si="69"/>
        <v>2.308246087400561E-2</v>
      </c>
      <c r="T629">
        <v>0.70799999999999996</v>
      </c>
      <c r="U629">
        <v>0.64800000000000002</v>
      </c>
      <c r="V629">
        <v>0.68400000000000005</v>
      </c>
      <c r="W629">
        <v>0.624</v>
      </c>
      <c r="X629">
        <v>0.64800000000000002</v>
      </c>
      <c r="Y629">
        <v>0.70799999999999996</v>
      </c>
      <c r="Z629">
        <v>0.624</v>
      </c>
      <c r="AA629">
        <v>0.64800000000000002</v>
      </c>
      <c r="AB629">
        <v>0.624</v>
      </c>
      <c r="AC629">
        <v>0.67200000000000004</v>
      </c>
      <c r="AD629">
        <f t="shared" si="70"/>
        <v>0.6624000000000001</v>
      </c>
      <c r="AE629">
        <f t="shared" si="71"/>
        <v>3.3298648621227847E-2</v>
      </c>
      <c r="AG629">
        <v>7</v>
      </c>
      <c r="AH629">
        <f>AVERAGE(G641:K644)</f>
        <v>0.4506</v>
      </c>
      <c r="AI629">
        <f>STDEV(G641:K644)</f>
        <v>3.682733538526712E-2</v>
      </c>
      <c r="AJ629">
        <f>AVERAGE(T641:X644)</f>
        <v>0.68280000000000007</v>
      </c>
      <c r="AK629">
        <f>STDEV(T641:X644)</f>
        <v>3.1122170131342216E-2</v>
      </c>
      <c r="AM629">
        <f t="shared" si="75"/>
        <v>1.1334</v>
      </c>
      <c r="AO629">
        <f t="shared" si="74"/>
        <v>5.303196437101973E-2</v>
      </c>
      <c r="BI629" s="1">
        <v>4</v>
      </c>
      <c r="BJ629">
        <v>1.1759999999999999</v>
      </c>
      <c r="BK629">
        <v>1.08</v>
      </c>
      <c r="BL629">
        <v>1.1399999999999999</v>
      </c>
      <c r="BM629">
        <v>1.1040000000000001</v>
      </c>
      <c r="BN629">
        <v>1.1399999999999999</v>
      </c>
    </row>
    <row r="630" spans="1:66" x14ac:dyDescent="0.25">
      <c r="A630" s="6">
        <v>85</v>
      </c>
      <c r="B630" s="1">
        <v>2.5</v>
      </c>
      <c r="C630" s="1">
        <v>7.5</v>
      </c>
      <c r="D630" s="1">
        <v>1.2</v>
      </c>
      <c r="E630" s="1">
        <v>2</v>
      </c>
      <c r="F630" s="1">
        <v>4</v>
      </c>
      <c r="G630">
        <v>0.40799999999999997</v>
      </c>
      <c r="H630">
        <v>0.51600000000000001</v>
      </c>
      <c r="I630">
        <v>0.45600000000000002</v>
      </c>
      <c r="J630">
        <v>0.46800000000000003</v>
      </c>
      <c r="K630">
        <v>0.504</v>
      </c>
      <c r="L630">
        <v>0.504</v>
      </c>
      <c r="M630">
        <v>0.55200000000000005</v>
      </c>
      <c r="N630">
        <v>0.48</v>
      </c>
      <c r="O630">
        <v>0.49199999999999999</v>
      </c>
      <c r="P630">
        <v>0.56399999999999995</v>
      </c>
      <c r="Q630">
        <f t="shared" si="68"/>
        <v>0.47039999999999998</v>
      </c>
      <c r="R630">
        <f t="shared" si="69"/>
        <v>4.2764471234893117E-2</v>
      </c>
      <c r="T630">
        <v>0.74399999999999999</v>
      </c>
      <c r="U630">
        <v>0.624</v>
      </c>
      <c r="V630">
        <v>0.66</v>
      </c>
      <c r="W630">
        <v>0.63600000000000001</v>
      </c>
      <c r="X630">
        <v>0.624</v>
      </c>
      <c r="Y630">
        <v>0.67200000000000004</v>
      </c>
      <c r="Z630">
        <v>0.624</v>
      </c>
      <c r="AA630">
        <v>0.63600000000000001</v>
      </c>
      <c r="AB630">
        <v>0.624</v>
      </c>
      <c r="AC630">
        <v>0.624</v>
      </c>
      <c r="AD630">
        <f t="shared" si="70"/>
        <v>0.65760000000000007</v>
      </c>
      <c r="AE630">
        <f t="shared" si="71"/>
        <v>5.048564152311031E-2</v>
      </c>
      <c r="AG630">
        <v>8</v>
      </c>
      <c r="AH630">
        <f>AVERAGE(G645:K648)</f>
        <v>0.43440000000000001</v>
      </c>
      <c r="AI630">
        <f>STDEV(G645:K648)</f>
        <v>4.3284128609383889E-2</v>
      </c>
      <c r="AJ630">
        <f>AVERAGE(T645:X648)</f>
        <v>0.68039999999999989</v>
      </c>
      <c r="AK630">
        <f>STDEV(T645:X648)</f>
        <v>5.8282795150252677E-2</v>
      </c>
      <c r="AM630">
        <f t="shared" si="75"/>
        <v>1.1147999999999998</v>
      </c>
      <c r="AO630">
        <f t="shared" si="74"/>
        <v>7.324230202321251E-2</v>
      </c>
      <c r="BI630" s="1">
        <v>4</v>
      </c>
      <c r="BJ630">
        <v>1.1519999999999999</v>
      </c>
      <c r="BK630">
        <v>1.1399999999999999</v>
      </c>
      <c r="BL630">
        <v>1.1160000000000001</v>
      </c>
      <c r="BM630">
        <v>1.1040000000000001</v>
      </c>
      <c r="BN630">
        <v>1.1279999999999999</v>
      </c>
    </row>
    <row r="631" spans="1:66" x14ac:dyDescent="0.25">
      <c r="A631" s="6">
        <v>85</v>
      </c>
      <c r="B631" s="1">
        <v>2.5</v>
      </c>
      <c r="C631" s="1">
        <v>7.5</v>
      </c>
      <c r="D631" s="1">
        <v>1.2</v>
      </c>
      <c r="E631" s="1">
        <v>3</v>
      </c>
      <c r="F631" s="1">
        <v>4</v>
      </c>
      <c r="G631">
        <v>0.45600000000000002</v>
      </c>
      <c r="H631">
        <v>0.45600000000000002</v>
      </c>
      <c r="I631">
        <v>0.504</v>
      </c>
      <c r="J631">
        <v>0.48</v>
      </c>
      <c r="K631">
        <v>0.504</v>
      </c>
      <c r="L631">
        <v>0.48</v>
      </c>
      <c r="M631">
        <v>0.51600000000000001</v>
      </c>
      <c r="N631">
        <v>0.51600000000000001</v>
      </c>
      <c r="O631">
        <v>0.54</v>
      </c>
      <c r="P631">
        <v>0.52800000000000002</v>
      </c>
      <c r="Q631">
        <f t="shared" si="68"/>
        <v>0.48</v>
      </c>
      <c r="R631">
        <f t="shared" si="69"/>
        <v>2.3999999999999994E-2</v>
      </c>
      <c r="T631">
        <v>0.61199999999999999</v>
      </c>
      <c r="U631">
        <v>0.63600000000000001</v>
      </c>
      <c r="V631">
        <v>0.66</v>
      </c>
      <c r="W631">
        <v>0.58799999999999997</v>
      </c>
      <c r="X631">
        <v>0.64800000000000002</v>
      </c>
      <c r="Y631">
        <v>0.61199999999999999</v>
      </c>
      <c r="Z631">
        <v>0.63600000000000001</v>
      </c>
      <c r="AA631">
        <v>0.56399999999999995</v>
      </c>
      <c r="AB631">
        <v>0.61199999999999999</v>
      </c>
      <c r="AC631">
        <v>0.624</v>
      </c>
      <c r="AD631">
        <f t="shared" si="70"/>
        <v>0.62880000000000003</v>
      </c>
      <c r="AE631">
        <f t="shared" si="71"/>
        <v>2.8899826989101533E-2</v>
      </c>
      <c r="AG631">
        <v>9</v>
      </c>
      <c r="AH631">
        <f>AVERAGE(G649:K652)</f>
        <v>0.40680000000000016</v>
      </c>
      <c r="AI631">
        <f>STDEV(G649:K652)</f>
        <v>4.5553438832579556E-2</v>
      </c>
      <c r="AJ631">
        <f>AVERAGE(T649:X652)</f>
        <v>0.72419999999999995</v>
      </c>
      <c r="AK631">
        <f>STDEV(T649:X652)</f>
        <v>5.1983398159513659E-2</v>
      </c>
      <c r="AM631">
        <f t="shared" si="75"/>
        <v>1.1310000000000002</v>
      </c>
      <c r="AO631">
        <f t="shared" si="74"/>
        <v>7.5217747467450496E-2</v>
      </c>
      <c r="BI631" s="1">
        <v>4</v>
      </c>
      <c r="BJ631">
        <v>1.0680000000000001</v>
      </c>
      <c r="BK631">
        <v>1.0920000000000001</v>
      </c>
      <c r="BL631">
        <v>1.1639999999999999</v>
      </c>
      <c r="BM631">
        <v>1.0680000000000001</v>
      </c>
      <c r="BN631">
        <v>1.1519999999999999</v>
      </c>
    </row>
    <row r="632" spans="1:66" x14ac:dyDescent="0.25">
      <c r="A632" s="6">
        <v>85</v>
      </c>
      <c r="B632" s="1">
        <v>2.5</v>
      </c>
      <c r="C632" s="1">
        <v>7.5</v>
      </c>
      <c r="D632" s="1">
        <v>1.2</v>
      </c>
      <c r="E632" s="1">
        <v>4</v>
      </c>
      <c r="F632" s="1">
        <v>4</v>
      </c>
      <c r="G632">
        <v>0.38400000000000001</v>
      </c>
      <c r="H632">
        <v>0.48</v>
      </c>
      <c r="I632">
        <v>0.45600000000000002</v>
      </c>
      <c r="J632">
        <v>0.46800000000000003</v>
      </c>
      <c r="K632">
        <v>0.504</v>
      </c>
      <c r="L632">
        <v>0.49199999999999999</v>
      </c>
      <c r="M632">
        <v>0.45600000000000002</v>
      </c>
      <c r="N632">
        <v>0.51600000000000001</v>
      </c>
      <c r="O632">
        <v>0.52800000000000002</v>
      </c>
      <c r="P632">
        <v>0.49199999999999999</v>
      </c>
      <c r="Q632">
        <f t="shared" si="68"/>
        <v>0.45839999999999997</v>
      </c>
      <c r="R632">
        <f t="shared" si="69"/>
        <v>4.521946483540025E-2</v>
      </c>
      <c r="T632">
        <v>0.64800000000000002</v>
      </c>
      <c r="U632">
        <v>0.64800000000000002</v>
      </c>
      <c r="V632">
        <v>0.64800000000000002</v>
      </c>
      <c r="W632">
        <v>0.624</v>
      </c>
      <c r="X632">
        <v>0.6</v>
      </c>
      <c r="Y632">
        <v>0.68400000000000005</v>
      </c>
      <c r="Z632">
        <v>0.57599999999999996</v>
      </c>
      <c r="AA632">
        <v>0.74399999999999999</v>
      </c>
      <c r="AB632">
        <v>0.69599999999999995</v>
      </c>
      <c r="AC632">
        <v>0.69599999999999995</v>
      </c>
      <c r="AD632">
        <f t="shared" si="70"/>
        <v>0.63360000000000005</v>
      </c>
      <c r="AE632">
        <f t="shared" si="71"/>
        <v>2.1466252583998001E-2</v>
      </c>
      <c r="AG632">
        <v>10</v>
      </c>
      <c r="AH632">
        <f>AVERAGE(G653:K656)</f>
        <v>0.40259999999999996</v>
      </c>
      <c r="AI632">
        <f>STDEV(G653:K656)</f>
        <v>4.1473390327572184E-2</v>
      </c>
      <c r="AJ632">
        <f>AVERAGE(T653:X656)</f>
        <v>0.69120000000000004</v>
      </c>
      <c r="AK632">
        <f>STDEV(T653:X656)</f>
        <v>0.11326801007020186</v>
      </c>
      <c r="AM632">
        <f t="shared" si="75"/>
        <v>1.0937999999999999</v>
      </c>
      <c r="AO632">
        <f t="shared" si="74"/>
        <v>0.10585834460552628</v>
      </c>
      <c r="BI632" s="1">
        <v>4</v>
      </c>
      <c r="BJ632">
        <v>1.032</v>
      </c>
      <c r="BK632">
        <v>1.1279999999999999</v>
      </c>
      <c r="BL632">
        <v>1.1040000000000001</v>
      </c>
      <c r="BM632">
        <v>1.0920000000000001</v>
      </c>
      <c r="BN632">
        <v>1.1040000000000001</v>
      </c>
    </row>
    <row r="633" spans="1:66" x14ac:dyDescent="0.25">
      <c r="A633" s="6">
        <v>85</v>
      </c>
      <c r="B633" s="6">
        <v>2.5</v>
      </c>
      <c r="C633" s="6">
        <v>7.5</v>
      </c>
      <c r="D633" s="6">
        <v>1.2</v>
      </c>
      <c r="E633" s="6">
        <v>1</v>
      </c>
      <c r="F633" s="6">
        <v>5</v>
      </c>
      <c r="G633">
        <v>0.46800000000000003</v>
      </c>
      <c r="H633">
        <v>0.45600000000000002</v>
      </c>
      <c r="I633">
        <v>0.44400000000000001</v>
      </c>
      <c r="J633">
        <v>0.45600000000000002</v>
      </c>
      <c r="K633">
        <v>0.504</v>
      </c>
      <c r="L633">
        <v>0.46800000000000003</v>
      </c>
      <c r="M633">
        <v>0.40799999999999997</v>
      </c>
      <c r="N633">
        <v>0.51600000000000001</v>
      </c>
      <c r="O633">
        <v>0.504</v>
      </c>
      <c r="P633">
        <v>0.45600000000000002</v>
      </c>
      <c r="Q633">
        <f t="shared" si="68"/>
        <v>0.46560000000000007</v>
      </c>
      <c r="R633">
        <f t="shared" si="69"/>
        <v>2.3082460874005613E-2</v>
      </c>
      <c r="T633">
        <v>0.67200000000000004</v>
      </c>
      <c r="U633">
        <v>0.67200000000000004</v>
      </c>
      <c r="V633">
        <v>0.67200000000000004</v>
      </c>
      <c r="W633">
        <v>0.64800000000000002</v>
      </c>
      <c r="X633">
        <v>0.63600000000000001</v>
      </c>
      <c r="Y633">
        <v>0.64800000000000002</v>
      </c>
      <c r="Z633">
        <v>0.55200000000000005</v>
      </c>
      <c r="AA633">
        <v>0.68400000000000005</v>
      </c>
      <c r="AB633">
        <v>0.67200000000000004</v>
      </c>
      <c r="AC633">
        <v>0.66</v>
      </c>
      <c r="AD633">
        <f t="shared" si="70"/>
        <v>0.66</v>
      </c>
      <c r="AE633">
        <f t="shared" si="71"/>
        <v>1.6970562748477157E-2</v>
      </c>
      <c r="AG633" t="s">
        <v>22</v>
      </c>
      <c r="AH633">
        <f>AVERAGE(G617:K656)</f>
        <v>0.4502769230769238</v>
      </c>
      <c r="AI633">
        <f>STDEV(G617:K656)</f>
        <v>5.1898247301399608E-2</v>
      </c>
      <c r="AJ633">
        <f>AVERAGE(T617:X656)</f>
        <v>0.6681846153846146</v>
      </c>
      <c r="AK633">
        <f>STDEV(T617:X655)</f>
        <v>6.424542541470786E-2</v>
      </c>
      <c r="AM633">
        <f t="shared" si="75"/>
        <v>1.1184615384615384</v>
      </c>
      <c r="AO633">
        <f t="shared" si="74"/>
        <v>8.393902108184903E-2</v>
      </c>
      <c r="BI633" s="6">
        <v>5</v>
      </c>
      <c r="BJ633">
        <v>1.1399999999999999</v>
      </c>
      <c r="BK633">
        <v>1.1279999999999999</v>
      </c>
      <c r="BL633">
        <v>1.1160000000000001</v>
      </c>
      <c r="BM633">
        <v>1.1040000000000001</v>
      </c>
      <c r="BN633">
        <v>1.1399999999999999</v>
      </c>
    </row>
    <row r="634" spans="1:66" x14ac:dyDescent="0.25">
      <c r="A634" s="6">
        <v>85</v>
      </c>
      <c r="B634" s="6">
        <v>2.5</v>
      </c>
      <c r="C634" s="6">
        <v>7.5</v>
      </c>
      <c r="D634" s="6">
        <v>1.2</v>
      </c>
      <c r="E634" s="6">
        <v>2</v>
      </c>
      <c r="F634" s="6">
        <v>5</v>
      </c>
      <c r="G634">
        <v>0.44400000000000001</v>
      </c>
      <c r="H634">
        <v>0.432</v>
      </c>
      <c r="I634">
        <v>0.45600000000000002</v>
      </c>
      <c r="J634">
        <v>0.48</v>
      </c>
      <c r="K634">
        <v>0.45600000000000002</v>
      </c>
      <c r="L634">
        <v>0.46800000000000003</v>
      </c>
      <c r="M634">
        <v>0.44400000000000001</v>
      </c>
      <c r="N634">
        <v>0.45600000000000002</v>
      </c>
      <c r="O634">
        <v>0.432</v>
      </c>
      <c r="P634">
        <v>0.45600000000000002</v>
      </c>
      <c r="Q634">
        <f t="shared" si="68"/>
        <v>0.45360000000000006</v>
      </c>
      <c r="R634">
        <f t="shared" si="69"/>
        <v>1.7798876369029586E-2</v>
      </c>
      <c r="T634">
        <v>0.69599999999999995</v>
      </c>
      <c r="U634">
        <v>0.72</v>
      </c>
      <c r="V634">
        <v>0.74399999999999999</v>
      </c>
      <c r="W634">
        <v>0.68400000000000005</v>
      </c>
      <c r="X634">
        <v>0.68400000000000005</v>
      </c>
      <c r="Y634">
        <v>0.73199999999999998</v>
      </c>
      <c r="Z634">
        <v>0.67200000000000004</v>
      </c>
      <c r="AA634">
        <v>0.69599999999999995</v>
      </c>
      <c r="AB634">
        <v>0.66</v>
      </c>
      <c r="AC634">
        <v>0.66</v>
      </c>
      <c r="AD634">
        <f t="shared" si="70"/>
        <v>0.70560000000000012</v>
      </c>
      <c r="AE634">
        <f t="shared" si="71"/>
        <v>2.6015380066414535E-2</v>
      </c>
      <c r="AM634" s="11" t="s">
        <v>51</v>
      </c>
      <c r="AN634" s="11"/>
      <c r="AO634" s="11"/>
      <c r="BI634" s="6">
        <v>5</v>
      </c>
      <c r="BJ634">
        <v>1.1399999999999999</v>
      </c>
      <c r="BK634">
        <v>1.1519999999999999</v>
      </c>
      <c r="BL634">
        <v>1.2</v>
      </c>
      <c r="BM634">
        <v>1.1639999999999999</v>
      </c>
      <c r="BN634">
        <v>1.1399999999999999</v>
      </c>
    </row>
    <row r="635" spans="1:66" x14ac:dyDescent="0.25">
      <c r="A635" s="6">
        <v>85</v>
      </c>
      <c r="B635" s="6">
        <v>2.5</v>
      </c>
      <c r="C635" s="6">
        <v>7.5</v>
      </c>
      <c r="D635" s="6">
        <v>1.2</v>
      </c>
      <c r="E635" s="6">
        <v>3</v>
      </c>
      <c r="F635" s="6">
        <v>5</v>
      </c>
      <c r="G635">
        <v>0.504</v>
      </c>
      <c r="H635">
        <v>0.49199999999999999</v>
      </c>
      <c r="I635">
        <v>0.51600000000000001</v>
      </c>
      <c r="J635">
        <v>0.45600000000000002</v>
      </c>
      <c r="K635">
        <v>0.45600000000000002</v>
      </c>
      <c r="L635">
        <v>0.45600000000000002</v>
      </c>
      <c r="M635">
        <v>0.46800000000000003</v>
      </c>
      <c r="N635">
        <v>0.49199999999999999</v>
      </c>
      <c r="O635">
        <v>0.45600000000000002</v>
      </c>
      <c r="P635">
        <v>0.40799999999999997</v>
      </c>
      <c r="Q635">
        <f t="shared" si="68"/>
        <v>0.48480000000000001</v>
      </c>
      <c r="R635">
        <f t="shared" si="69"/>
        <v>2.7626074639731206E-2</v>
      </c>
      <c r="T635">
        <v>0.61199999999999999</v>
      </c>
      <c r="U635">
        <v>0.624</v>
      </c>
      <c r="V635">
        <v>0.68400000000000005</v>
      </c>
      <c r="W635">
        <v>0.67200000000000004</v>
      </c>
      <c r="X635">
        <v>0.58799999999999997</v>
      </c>
      <c r="Y635">
        <v>0.66</v>
      </c>
      <c r="Z635">
        <v>0.61199999999999999</v>
      </c>
      <c r="AA635">
        <v>0.66</v>
      </c>
      <c r="AB635">
        <v>0.63600000000000001</v>
      </c>
      <c r="AC635">
        <v>0.64800000000000002</v>
      </c>
      <c r="AD635">
        <f t="shared" si="70"/>
        <v>0.63600000000000001</v>
      </c>
      <c r="AE635">
        <f t="shared" si="71"/>
        <v>4.0693979898751641E-2</v>
      </c>
      <c r="BI635" s="6">
        <v>5</v>
      </c>
      <c r="BJ635">
        <v>1.1160000000000001</v>
      </c>
      <c r="BK635">
        <v>1.1160000000000001</v>
      </c>
      <c r="BL635">
        <v>1.2</v>
      </c>
      <c r="BM635">
        <v>1.1279999999999999</v>
      </c>
      <c r="BN635">
        <v>1.044</v>
      </c>
    </row>
    <row r="636" spans="1:66" x14ac:dyDescent="0.25">
      <c r="A636" s="6">
        <v>85</v>
      </c>
      <c r="B636" s="6">
        <v>2.5</v>
      </c>
      <c r="C636" s="6">
        <v>7.5</v>
      </c>
      <c r="D636" s="6">
        <v>1.2</v>
      </c>
      <c r="E636" s="6">
        <v>4</v>
      </c>
      <c r="F636" s="6">
        <v>5</v>
      </c>
      <c r="G636">
        <v>0.46800000000000003</v>
      </c>
      <c r="H636">
        <v>0.45600000000000002</v>
      </c>
      <c r="I636">
        <v>0.46800000000000003</v>
      </c>
      <c r="J636">
        <v>0.46800000000000003</v>
      </c>
      <c r="K636">
        <v>0.49199999999999999</v>
      </c>
      <c r="L636">
        <v>0.40799999999999997</v>
      </c>
      <c r="M636">
        <v>0.504</v>
      </c>
      <c r="N636">
        <v>0.45600000000000002</v>
      </c>
      <c r="O636">
        <v>0.46800000000000003</v>
      </c>
      <c r="P636">
        <v>0.44400000000000001</v>
      </c>
      <c r="Q636">
        <f t="shared" si="68"/>
        <v>0.47040000000000004</v>
      </c>
      <c r="R636">
        <f t="shared" si="69"/>
        <v>1.3145341380123975E-2</v>
      </c>
      <c r="T636">
        <v>0.61199999999999999</v>
      </c>
      <c r="U636">
        <v>0.67200000000000004</v>
      </c>
      <c r="V636">
        <v>0.64800000000000002</v>
      </c>
      <c r="W636">
        <v>0.61199999999999999</v>
      </c>
      <c r="X636">
        <v>0.58799999999999997</v>
      </c>
      <c r="Y636">
        <v>0.58799999999999997</v>
      </c>
      <c r="Z636">
        <v>0.64800000000000002</v>
      </c>
      <c r="AA636">
        <v>0.68400000000000005</v>
      </c>
      <c r="AB636">
        <v>0.61199999999999999</v>
      </c>
      <c r="AC636">
        <v>0.63600000000000001</v>
      </c>
      <c r="AD636">
        <f t="shared" si="70"/>
        <v>0.62640000000000007</v>
      </c>
      <c r="AE636">
        <f t="shared" si="71"/>
        <v>3.3298648621227889E-2</v>
      </c>
      <c r="BI636" s="6">
        <v>5</v>
      </c>
      <c r="BJ636">
        <v>1.08</v>
      </c>
      <c r="BK636">
        <v>1.1279999999999999</v>
      </c>
      <c r="BL636">
        <v>1.1160000000000001</v>
      </c>
      <c r="BM636">
        <v>1.08</v>
      </c>
      <c r="BN636">
        <v>1.08</v>
      </c>
    </row>
    <row r="637" spans="1:66" x14ac:dyDescent="0.25">
      <c r="A637" s="6">
        <v>85</v>
      </c>
      <c r="B637" s="1">
        <v>2.5</v>
      </c>
      <c r="C637" s="1">
        <v>7.5</v>
      </c>
      <c r="D637" s="1">
        <v>1.2</v>
      </c>
      <c r="E637" s="1">
        <v>1</v>
      </c>
      <c r="F637" s="1">
        <v>6</v>
      </c>
      <c r="G637">
        <v>0.45600000000000002</v>
      </c>
      <c r="H637">
        <v>0.44400000000000001</v>
      </c>
      <c r="I637">
        <v>0.39600000000000002</v>
      </c>
      <c r="J637">
        <v>0.40799999999999997</v>
      </c>
      <c r="K637">
        <v>0.432</v>
      </c>
      <c r="Q637">
        <f t="shared" si="68"/>
        <v>0.42720000000000002</v>
      </c>
      <c r="R637">
        <f t="shared" si="69"/>
        <v>2.4883729623993271E-2</v>
      </c>
      <c r="T637">
        <v>0.64800000000000002</v>
      </c>
      <c r="U637">
        <v>0.69599999999999995</v>
      </c>
      <c r="V637">
        <v>0.69599999999999995</v>
      </c>
      <c r="W637">
        <v>0.63600000000000001</v>
      </c>
      <c r="X637">
        <v>0.70799999999999996</v>
      </c>
      <c r="AD637">
        <f t="shared" si="70"/>
        <v>0.67680000000000007</v>
      </c>
      <c r="AE637">
        <f t="shared" si="71"/>
        <v>3.2422214606655078E-2</v>
      </c>
      <c r="BD637" s="42" t="s">
        <v>19</v>
      </c>
      <c r="BE637" s="42" t="s">
        <v>24</v>
      </c>
      <c r="BF637" s="42" t="s">
        <v>21</v>
      </c>
      <c r="BI637" s="1">
        <v>6</v>
      </c>
      <c r="BJ637">
        <v>1.1040000000000001</v>
      </c>
      <c r="BK637">
        <v>1.1399999999999999</v>
      </c>
      <c r="BL637">
        <v>1.0920000000000001</v>
      </c>
      <c r="BM637">
        <v>1.044</v>
      </c>
      <c r="BN637">
        <v>1.1399999999999999</v>
      </c>
    </row>
    <row r="638" spans="1:66" x14ac:dyDescent="0.25">
      <c r="A638" s="6">
        <v>85</v>
      </c>
      <c r="B638" s="1">
        <v>2.5</v>
      </c>
      <c r="C638" s="1">
        <v>7.5</v>
      </c>
      <c r="D638" s="1">
        <v>1.2</v>
      </c>
      <c r="E638" s="1">
        <v>2</v>
      </c>
      <c r="F638" s="1">
        <v>6</v>
      </c>
      <c r="G638">
        <v>0.372</v>
      </c>
      <c r="H638">
        <v>0.49199999999999999</v>
      </c>
      <c r="I638">
        <v>0.432</v>
      </c>
      <c r="J638">
        <v>0.39600000000000002</v>
      </c>
      <c r="K638">
        <v>0.42</v>
      </c>
      <c r="Q638">
        <f t="shared" si="68"/>
        <v>0.4224</v>
      </c>
      <c r="R638">
        <f t="shared" si="69"/>
        <v>4.521946483540025E-2</v>
      </c>
      <c r="T638">
        <v>0.78</v>
      </c>
      <c r="U638">
        <v>0.68400000000000005</v>
      </c>
      <c r="V638">
        <v>0.68400000000000005</v>
      </c>
      <c r="W638">
        <v>0.70799999999999996</v>
      </c>
      <c r="X638">
        <v>0.66</v>
      </c>
      <c r="AD638">
        <f t="shared" si="70"/>
        <v>0.70320000000000005</v>
      </c>
      <c r="AE638">
        <f t="shared" si="71"/>
        <v>4.616492174801122E-2</v>
      </c>
      <c r="AH638" s="5" t="s">
        <v>20</v>
      </c>
      <c r="AI638" s="5" t="s">
        <v>21</v>
      </c>
      <c r="AJ638" s="5" t="s">
        <v>23</v>
      </c>
      <c r="AK638" s="5" t="s">
        <v>21</v>
      </c>
      <c r="AL638" s="5"/>
      <c r="AM638" s="5" t="s">
        <v>27</v>
      </c>
      <c r="AN638" s="5"/>
      <c r="AO638" s="5" t="s">
        <v>28</v>
      </c>
      <c r="AP638" s="5"/>
      <c r="BD638" s="42">
        <v>1</v>
      </c>
      <c r="BE638" s="42">
        <f>AVERAGE(BJ617:BN620)</f>
        <v>1.1072</v>
      </c>
      <c r="BF638" s="42">
        <f>STDEV(BJ617:BN620)</f>
        <v>2.7762255980788995E-2</v>
      </c>
      <c r="BI638" s="1">
        <v>6</v>
      </c>
      <c r="BJ638">
        <v>1.1519999999999999</v>
      </c>
      <c r="BK638">
        <v>1.1759999999999999</v>
      </c>
      <c r="BL638">
        <v>1.1160000000000001</v>
      </c>
      <c r="BM638">
        <v>1.1040000000000001</v>
      </c>
      <c r="BN638">
        <v>1.08</v>
      </c>
    </row>
    <row r="639" spans="1:66" x14ac:dyDescent="0.25">
      <c r="A639" s="6">
        <v>85</v>
      </c>
      <c r="B639" s="1">
        <v>2.5</v>
      </c>
      <c r="C639" s="1">
        <v>7.5</v>
      </c>
      <c r="D639" s="1">
        <v>1.2</v>
      </c>
      <c r="E639" s="1">
        <v>3</v>
      </c>
      <c r="F639" s="1">
        <v>6</v>
      </c>
      <c r="G639">
        <v>0.38400000000000001</v>
      </c>
      <c r="H639">
        <v>0.45600000000000002</v>
      </c>
      <c r="I639">
        <v>0.48</v>
      </c>
      <c r="J639">
        <v>0.40799999999999997</v>
      </c>
      <c r="K639">
        <v>0.46800000000000003</v>
      </c>
      <c r="Q639">
        <f t="shared" si="68"/>
        <v>0.43920000000000003</v>
      </c>
      <c r="R639">
        <f t="shared" si="69"/>
        <v>4.1221353689562409E-2</v>
      </c>
      <c r="T639">
        <v>0.74399999999999999</v>
      </c>
      <c r="U639">
        <v>0.56399999999999995</v>
      </c>
      <c r="V639">
        <v>0.69599999999999995</v>
      </c>
      <c r="W639">
        <v>0.66</v>
      </c>
      <c r="X639">
        <v>0.55200000000000005</v>
      </c>
      <c r="AD639">
        <f t="shared" si="70"/>
        <v>0.64319999999999999</v>
      </c>
      <c r="AE639">
        <f t="shared" si="71"/>
        <v>8.3397841698691758E-2</v>
      </c>
      <c r="AH639" s="5">
        <f>AH633</f>
        <v>0.4502769230769238</v>
      </c>
      <c r="AI639" s="5">
        <f>AI633</f>
        <v>5.1898247301399608E-2</v>
      </c>
      <c r="AJ639" s="5">
        <f>AJ633</f>
        <v>0.6681846153846146</v>
      </c>
      <c r="AK639" s="5">
        <f>AK633</f>
        <v>6.424542541470786E-2</v>
      </c>
      <c r="AL639" s="5"/>
      <c r="AM639" s="5" t="s">
        <v>29</v>
      </c>
      <c r="AN639" s="5"/>
      <c r="AO639" s="5" t="s">
        <v>30</v>
      </c>
      <c r="AP639" s="5"/>
      <c r="BD639" s="42">
        <v>2</v>
      </c>
      <c r="BE639" s="42">
        <f>AVERAGE(BJ621:BN624)</f>
        <v>1.1148000000000002</v>
      </c>
      <c r="BF639" s="42">
        <f>STDEV(BJ621:BN624)</f>
        <v>4.1184565325527313E-2</v>
      </c>
      <c r="BI639" s="1">
        <v>6</v>
      </c>
      <c r="BJ639">
        <v>1.1279999999999999</v>
      </c>
      <c r="BK639">
        <v>1.02</v>
      </c>
      <c r="BL639">
        <v>1.1759999999999999</v>
      </c>
      <c r="BM639">
        <v>1.0680000000000001</v>
      </c>
      <c r="BN639">
        <v>1.02</v>
      </c>
    </row>
    <row r="640" spans="1:66" x14ac:dyDescent="0.25">
      <c r="A640" s="6">
        <v>85</v>
      </c>
      <c r="B640" s="1">
        <v>2.5</v>
      </c>
      <c r="C640" s="1">
        <v>7.5</v>
      </c>
      <c r="D640" s="1">
        <v>1.2</v>
      </c>
      <c r="E640" s="1">
        <v>4</v>
      </c>
      <c r="F640" s="1">
        <v>6</v>
      </c>
      <c r="G640">
        <v>0.56399999999999995</v>
      </c>
      <c r="H640">
        <v>0.44400000000000001</v>
      </c>
      <c r="I640">
        <v>0.44400000000000001</v>
      </c>
      <c r="J640">
        <v>0.432</v>
      </c>
      <c r="K640">
        <v>0.48</v>
      </c>
      <c r="Q640">
        <f t="shared" si="68"/>
        <v>0.4728</v>
      </c>
      <c r="R640">
        <f t="shared" si="69"/>
        <v>5.4066625565130422E-2</v>
      </c>
      <c r="T640">
        <v>0.79200000000000004</v>
      </c>
      <c r="U640">
        <v>0.57599999999999996</v>
      </c>
      <c r="V640">
        <v>0.67200000000000004</v>
      </c>
      <c r="W640">
        <v>0.67200000000000004</v>
      </c>
      <c r="X640">
        <v>0.73199999999999998</v>
      </c>
      <c r="AD640">
        <f t="shared" si="70"/>
        <v>0.68879999999999997</v>
      </c>
      <c r="AE640">
        <f t="shared" si="71"/>
        <v>8.0319362547271192E-2</v>
      </c>
      <c r="BD640" s="42">
        <v>3</v>
      </c>
      <c r="BE640" s="42">
        <f>AVERAGE(BJ625:BN628)</f>
        <v>1.1286</v>
      </c>
      <c r="BF640" s="42">
        <f>STDEV(BJ625:BN628)</f>
        <v>3.4047026301866588E-2</v>
      </c>
      <c r="BI640" s="1">
        <v>6</v>
      </c>
      <c r="BJ640">
        <v>1.3560000000000001</v>
      </c>
      <c r="BK640">
        <v>1.02</v>
      </c>
      <c r="BL640">
        <v>1.1160000000000001</v>
      </c>
      <c r="BM640">
        <v>1.1040000000000001</v>
      </c>
      <c r="BN640">
        <v>1.212</v>
      </c>
    </row>
    <row r="641" spans="1:66" x14ac:dyDescent="0.25">
      <c r="A641" s="6">
        <v>85</v>
      </c>
      <c r="B641" s="6">
        <v>2.5</v>
      </c>
      <c r="C641" s="6">
        <v>7.5</v>
      </c>
      <c r="D641" s="6">
        <v>1.2</v>
      </c>
      <c r="E641" s="6">
        <v>1</v>
      </c>
      <c r="F641" s="6">
        <v>7</v>
      </c>
      <c r="G641">
        <v>0.40799999999999997</v>
      </c>
      <c r="H641">
        <v>0.39600000000000002</v>
      </c>
      <c r="I641">
        <v>0.46800000000000003</v>
      </c>
      <c r="J641">
        <v>0.49199999999999999</v>
      </c>
      <c r="K641">
        <v>0.42</v>
      </c>
      <c r="Q641">
        <f t="shared" si="68"/>
        <v>0.43680000000000002</v>
      </c>
      <c r="R641">
        <f t="shared" si="69"/>
        <v>4.1221353689562409E-2</v>
      </c>
      <c r="T641">
        <v>0.68400000000000005</v>
      </c>
      <c r="U641">
        <v>0.70799999999999996</v>
      </c>
      <c r="V641">
        <v>0.67200000000000004</v>
      </c>
      <c r="W641">
        <v>0.72</v>
      </c>
      <c r="X641">
        <v>0.64800000000000002</v>
      </c>
      <c r="AD641">
        <f t="shared" si="70"/>
        <v>0.68640000000000001</v>
      </c>
      <c r="AE641">
        <f t="shared" si="71"/>
        <v>2.8649607327151941E-2</v>
      </c>
      <c r="BD641" s="42">
        <v>4</v>
      </c>
      <c r="BE641" s="42">
        <f>AVERAGE(BJ629:BN632)</f>
        <v>1.1141999999999999</v>
      </c>
      <c r="BF641" s="42">
        <f>STDEV(BJ629:BN632)</f>
        <v>3.6371764641791718E-2</v>
      </c>
      <c r="BI641" s="6">
        <v>7</v>
      </c>
      <c r="BJ641">
        <v>1.0920000000000001</v>
      </c>
      <c r="BK641">
        <v>1.1040000000000001</v>
      </c>
      <c r="BL641">
        <v>1.1399999999999999</v>
      </c>
      <c r="BM641">
        <v>1.212</v>
      </c>
      <c r="BN641">
        <v>1.0680000000000001</v>
      </c>
    </row>
    <row r="642" spans="1:66" x14ac:dyDescent="0.25">
      <c r="A642" s="6">
        <v>85</v>
      </c>
      <c r="B642" s="6">
        <v>2.5</v>
      </c>
      <c r="C642" s="6">
        <v>7.5</v>
      </c>
      <c r="D642" s="6">
        <v>1.2</v>
      </c>
      <c r="E642" s="6">
        <v>2</v>
      </c>
      <c r="F642" s="6">
        <v>7</v>
      </c>
      <c r="G642">
        <v>0.46800000000000003</v>
      </c>
      <c r="H642">
        <v>0.44400000000000001</v>
      </c>
      <c r="I642">
        <v>0.40799999999999997</v>
      </c>
      <c r="J642">
        <v>0.39600000000000002</v>
      </c>
      <c r="K642">
        <v>0.504</v>
      </c>
      <c r="Q642">
        <f t="shared" si="68"/>
        <v>0.44400000000000006</v>
      </c>
      <c r="R642">
        <f t="shared" si="69"/>
        <v>4.4090815370097208E-2</v>
      </c>
      <c r="T642">
        <v>0.68400000000000005</v>
      </c>
      <c r="U642">
        <v>0.70799999999999996</v>
      </c>
      <c r="V642">
        <v>0.70799999999999996</v>
      </c>
      <c r="W642">
        <v>0.66</v>
      </c>
      <c r="X642">
        <v>0.70799999999999996</v>
      </c>
      <c r="AD642">
        <f t="shared" si="70"/>
        <v>0.69359999999999999</v>
      </c>
      <c r="AE642">
        <f t="shared" si="71"/>
        <v>2.1466252583997945E-2</v>
      </c>
      <c r="BD642" s="42">
        <v>5</v>
      </c>
      <c r="BE642" s="42">
        <f>AVERAGE(BJ633:BN636)</f>
        <v>1.1255999999999997</v>
      </c>
      <c r="BF642" s="42">
        <f>STDEV(BJ633:BN636)</f>
        <v>3.8265554113052429E-2</v>
      </c>
      <c r="BI642" s="6">
        <v>7</v>
      </c>
      <c r="BJ642">
        <v>1.1519999999999999</v>
      </c>
      <c r="BK642">
        <v>1.1519999999999999</v>
      </c>
      <c r="BL642">
        <v>1.1160000000000001</v>
      </c>
      <c r="BM642">
        <v>1.056</v>
      </c>
      <c r="BN642">
        <v>1.212</v>
      </c>
    </row>
    <row r="643" spans="1:66" x14ac:dyDescent="0.25">
      <c r="A643" s="6">
        <v>85</v>
      </c>
      <c r="B643" s="6">
        <v>2.5</v>
      </c>
      <c r="C643" s="6">
        <v>7.5</v>
      </c>
      <c r="D643" s="6">
        <v>1.2</v>
      </c>
      <c r="E643" s="6">
        <v>3</v>
      </c>
      <c r="F643" s="6">
        <v>7</v>
      </c>
      <c r="G643">
        <v>0.44400000000000001</v>
      </c>
      <c r="H643">
        <v>0.48</v>
      </c>
      <c r="I643">
        <v>0.44400000000000001</v>
      </c>
      <c r="J643">
        <v>0.49199999999999999</v>
      </c>
      <c r="K643">
        <v>0.45600000000000002</v>
      </c>
      <c r="Q643">
        <f t="shared" ref="Q643:Q706" si="76">AVERAGE(G643:K643)</f>
        <v>0.46319999999999995</v>
      </c>
      <c r="R643">
        <f t="shared" ref="R643:R706" si="77">STDEV(G643:K643)</f>
        <v>2.1799082549501931E-2</v>
      </c>
      <c r="T643">
        <v>0.66</v>
      </c>
      <c r="U643">
        <v>0.74399999999999999</v>
      </c>
      <c r="V643">
        <v>0.67200000000000004</v>
      </c>
      <c r="W643">
        <v>0.63600000000000001</v>
      </c>
      <c r="X643">
        <v>0.66</v>
      </c>
      <c r="AD643">
        <f t="shared" ref="AD643:AD706" si="78">AVERAGE(T643:X643)</f>
        <v>0.67440000000000011</v>
      </c>
      <c r="AE643">
        <f t="shared" ref="AE643:AE706" si="79">STDEV(T643:X643)</f>
        <v>4.1046315303568955E-2</v>
      </c>
      <c r="BD643" s="42">
        <v>6</v>
      </c>
      <c r="BE643" s="42">
        <f>AVERAGE(BJ637:BN640)</f>
        <v>1.1184000000000001</v>
      </c>
      <c r="BF643" s="42">
        <f>STDEV(BJ637:BN640)</f>
        <v>7.7436833341083464E-2</v>
      </c>
      <c r="BI643" s="6">
        <v>7</v>
      </c>
      <c r="BJ643">
        <v>1.1040000000000001</v>
      </c>
      <c r="BK643">
        <v>1.224</v>
      </c>
      <c r="BL643">
        <v>1.1160000000000001</v>
      </c>
      <c r="BM643">
        <v>1.1279999999999999</v>
      </c>
      <c r="BN643">
        <v>1.1160000000000001</v>
      </c>
    </row>
    <row r="644" spans="1:66" x14ac:dyDescent="0.25">
      <c r="A644" s="6">
        <v>85</v>
      </c>
      <c r="B644" s="6">
        <v>2.5</v>
      </c>
      <c r="C644" s="6">
        <v>7.5</v>
      </c>
      <c r="D644" s="6">
        <v>1.2</v>
      </c>
      <c r="E644" s="6">
        <v>4</v>
      </c>
      <c r="F644" s="6">
        <v>7</v>
      </c>
      <c r="G644">
        <v>0.40799999999999997</v>
      </c>
      <c r="H644">
        <v>0.432</v>
      </c>
      <c r="I644">
        <v>0.45600000000000002</v>
      </c>
      <c r="J644">
        <v>0.51600000000000001</v>
      </c>
      <c r="K644">
        <v>0.48</v>
      </c>
      <c r="Q644">
        <f t="shared" si="76"/>
        <v>0.45839999999999997</v>
      </c>
      <c r="R644">
        <f t="shared" si="77"/>
        <v>4.1914198071775162E-2</v>
      </c>
      <c r="T644">
        <v>0.66</v>
      </c>
      <c r="U644">
        <v>0.68400000000000005</v>
      </c>
      <c r="V644">
        <v>0.69599999999999995</v>
      </c>
      <c r="W644">
        <v>0.624</v>
      </c>
      <c r="X644">
        <v>0.72</v>
      </c>
      <c r="AD644">
        <f t="shared" si="78"/>
        <v>0.67680000000000007</v>
      </c>
      <c r="AE644">
        <f t="shared" si="79"/>
        <v>3.6595081636744561E-2</v>
      </c>
      <c r="BD644" s="42">
        <v>7</v>
      </c>
      <c r="BE644" s="42">
        <f>AVERAGE(BJ641:BN644)</f>
        <v>1.1334</v>
      </c>
      <c r="BF644" s="42">
        <f>STDEV(BJ641:BN644)</f>
        <v>4.8856826275191119E-2</v>
      </c>
      <c r="BI644" s="6">
        <v>7</v>
      </c>
      <c r="BJ644">
        <v>1.0680000000000001</v>
      </c>
      <c r="BK644">
        <v>1.1160000000000001</v>
      </c>
      <c r="BL644">
        <v>1.1519999999999999</v>
      </c>
      <c r="BM644">
        <v>1.1399999999999999</v>
      </c>
      <c r="BN644">
        <v>1.2</v>
      </c>
    </row>
    <row r="645" spans="1:66" x14ac:dyDescent="0.25">
      <c r="A645" s="6">
        <v>85</v>
      </c>
      <c r="B645" s="1">
        <v>2.5</v>
      </c>
      <c r="C645" s="1">
        <v>7.5</v>
      </c>
      <c r="D645" s="1">
        <v>1.2</v>
      </c>
      <c r="E645" s="1">
        <v>1</v>
      </c>
      <c r="F645" s="1">
        <v>8</v>
      </c>
      <c r="G645">
        <v>0.39600000000000002</v>
      </c>
      <c r="H645">
        <v>0.39600000000000002</v>
      </c>
      <c r="I645">
        <v>0.40799999999999997</v>
      </c>
      <c r="J645">
        <v>0.45600000000000002</v>
      </c>
      <c r="K645">
        <v>0.44400000000000001</v>
      </c>
      <c r="Q645">
        <f t="shared" si="76"/>
        <v>0.42000000000000004</v>
      </c>
      <c r="R645">
        <f t="shared" si="77"/>
        <v>2.8142494558940578E-2</v>
      </c>
      <c r="T645">
        <v>0.68400000000000005</v>
      </c>
      <c r="U645">
        <v>0.75600000000000001</v>
      </c>
      <c r="V645">
        <v>0.57599999999999996</v>
      </c>
      <c r="W645">
        <v>0.70799999999999996</v>
      </c>
      <c r="X645">
        <v>0.73199999999999998</v>
      </c>
      <c r="AD645">
        <f t="shared" si="78"/>
        <v>0.69120000000000004</v>
      </c>
      <c r="AE645">
        <f t="shared" si="79"/>
        <v>6.9765320897993449E-2</v>
      </c>
      <c r="BD645" s="42">
        <v>8</v>
      </c>
      <c r="BE645" s="42">
        <f>AVERAGE(BJ645:BN648)</f>
        <v>1.1148000000000002</v>
      </c>
      <c r="BF645" s="42">
        <f>STDEV(BJ645:BN648)</f>
        <v>5.0896799609860655E-2</v>
      </c>
      <c r="BI645" s="1">
        <v>8</v>
      </c>
      <c r="BJ645">
        <v>1.08</v>
      </c>
      <c r="BK645">
        <v>1.1519999999999999</v>
      </c>
      <c r="BL645">
        <v>0.98399999999999999</v>
      </c>
      <c r="BM645">
        <v>1.1639999999999999</v>
      </c>
      <c r="BN645">
        <v>1.1759999999999999</v>
      </c>
    </row>
    <row r="646" spans="1:66" x14ac:dyDescent="0.25">
      <c r="A646" s="6">
        <v>85</v>
      </c>
      <c r="B646" s="1">
        <v>2.5</v>
      </c>
      <c r="C646" s="1">
        <v>7.5</v>
      </c>
      <c r="D646" s="1">
        <v>1.2</v>
      </c>
      <c r="E646" s="1">
        <v>2</v>
      </c>
      <c r="F646" s="1">
        <v>8</v>
      </c>
      <c r="G646">
        <v>0.372</v>
      </c>
      <c r="H646">
        <v>0.45600000000000002</v>
      </c>
      <c r="I646">
        <v>0.46800000000000003</v>
      </c>
      <c r="J646">
        <v>0.48</v>
      </c>
      <c r="K646">
        <v>0.40799999999999997</v>
      </c>
      <c r="Q646">
        <f t="shared" si="76"/>
        <v>0.43680000000000002</v>
      </c>
      <c r="R646">
        <f t="shared" si="77"/>
        <v>4.5378408962853695E-2</v>
      </c>
      <c r="T646">
        <v>0.74399999999999999</v>
      </c>
      <c r="U646">
        <v>0.64800000000000002</v>
      </c>
      <c r="V646">
        <v>0.68400000000000005</v>
      </c>
      <c r="W646">
        <v>0.66</v>
      </c>
      <c r="X646">
        <v>0.68400000000000005</v>
      </c>
      <c r="AD646">
        <f t="shared" si="78"/>
        <v>0.68400000000000005</v>
      </c>
      <c r="AE646">
        <f t="shared" si="79"/>
        <v>3.6986484017813848E-2</v>
      </c>
      <c r="BD646" s="42">
        <v>9</v>
      </c>
      <c r="BE646" s="42">
        <f>AVERAGE(BJ649:BN652)</f>
        <v>1.1309999999999998</v>
      </c>
      <c r="BF646" s="42">
        <f>STDEV(BJ649:BN652)</f>
        <v>5.1485307050703873E-2</v>
      </c>
      <c r="BI646" s="1">
        <v>8</v>
      </c>
      <c r="BJ646">
        <v>1.1160000000000001</v>
      </c>
      <c r="BK646">
        <v>1.1040000000000001</v>
      </c>
      <c r="BL646">
        <v>1.1519999999999999</v>
      </c>
      <c r="BM646">
        <v>1.1399999999999999</v>
      </c>
      <c r="BN646">
        <v>1.0920000000000001</v>
      </c>
    </row>
    <row r="647" spans="1:66" x14ac:dyDescent="0.25">
      <c r="A647" s="6">
        <v>85</v>
      </c>
      <c r="B647" s="1">
        <v>2.5</v>
      </c>
      <c r="C647" s="1">
        <v>7.5</v>
      </c>
      <c r="D647" s="1">
        <v>1.2</v>
      </c>
      <c r="E647" s="1">
        <v>3</v>
      </c>
      <c r="F647" s="1">
        <v>8</v>
      </c>
      <c r="G647">
        <v>0.372</v>
      </c>
      <c r="H647">
        <v>0.49199999999999999</v>
      </c>
      <c r="I647">
        <v>0.44400000000000001</v>
      </c>
      <c r="J647">
        <v>0.39600000000000002</v>
      </c>
      <c r="K647">
        <v>0.49199999999999999</v>
      </c>
      <c r="Q647">
        <f t="shared" si="76"/>
        <v>0.43920000000000003</v>
      </c>
      <c r="R647">
        <f t="shared" si="77"/>
        <v>5.47284204047584E-2</v>
      </c>
      <c r="T647">
        <v>0.74399999999999999</v>
      </c>
      <c r="U647">
        <v>0.57599999999999996</v>
      </c>
      <c r="V647">
        <v>0.69599999999999995</v>
      </c>
      <c r="W647">
        <v>0.69599999999999995</v>
      </c>
      <c r="X647">
        <v>0.68400000000000005</v>
      </c>
      <c r="AD647">
        <f t="shared" si="78"/>
        <v>0.67920000000000003</v>
      </c>
      <c r="AE647">
        <f t="shared" si="79"/>
        <v>6.212245970661498E-2</v>
      </c>
      <c r="BD647" s="42">
        <v>10</v>
      </c>
      <c r="BE647" s="42">
        <f>AVERAGE(BJ653:BN656)</f>
        <v>1.0938000000000001</v>
      </c>
      <c r="BF647" s="42">
        <f>STDEV(BJ653:BN656)</f>
        <v>0.11681726620757066</v>
      </c>
      <c r="BI647" s="1">
        <v>8</v>
      </c>
      <c r="BJ647">
        <v>1.1160000000000001</v>
      </c>
      <c r="BK647">
        <v>1.0680000000000001</v>
      </c>
      <c r="BL647">
        <v>1.1399999999999999</v>
      </c>
      <c r="BM647">
        <v>1.0920000000000001</v>
      </c>
      <c r="BN647">
        <v>1.1759999999999999</v>
      </c>
    </row>
    <row r="648" spans="1:66" x14ac:dyDescent="0.25">
      <c r="A648" s="6">
        <v>85</v>
      </c>
      <c r="B648" s="1">
        <v>2.5</v>
      </c>
      <c r="C648" s="1">
        <v>7.5</v>
      </c>
      <c r="D648" s="1">
        <v>1.2</v>
      </c>
      <c r="E648" s="1">
        <v>4</v>
      </c>
      <c r="F648" s="1">
        <v>8</v>
      </c>
      <c r="G648">
        <v>0.39600000000000002</v>
      </c>
      <c r="H648">
        <v>0.52800000000000002</v>
      </c>
      <c r="I648">
        <v>0.432</v>
      </c>
      <c r="J648">
        <v>0.40799999999999997</v>
      </c>
      <c r="K648">
        <v>0.44400000000000001</v>
      </c>
      <c r="Q648">
        <f t="shared" si="76"/>
        <v>0.44160000000000005</v>
      </c>
      <c r="R648">
        <f t="shared" si="77"/>
        <v>5.1892195945054856E-2</v>
      </c>
      <c r="T648">
        <v>0.78</v>
      </c>
      <c r="U648">
        <v>0.6</v>
      </c>
      <c r="V648">
        <v>0.6</v>
      </c>
      <c r="W648">
        <v>0.66</v>
      </c>
      <c r="X648">
        <v>0.69599999999999995</v>
      </c>
      <c r="AD648">
        <f t="shared" si="78"/>
        <v>0.66720000000000002</v>
      </c>
      <c r="AE648">
        <f t="shared" si="79"/>
        <v>7.5227654489554263E-2</v>
      </c>
      <c r="BD648" s="42" t="s">
        <v>22</v>
      </c>
      <c r="BE648" s="42">
        <f>AVERAGE(BJ617:BN656)</f>
        <v>1.118461538461538</v>
      </c>
      <c r="BF648" s="42">
        <f>STDEV(BJ617:BN656)</f>
        <v>5.8406435068532866E-2</v>
      </c>
      <c r="BI648" s="1">
        <v>8</v>
      </c>
      <c r="BJ648">
        <v>1.1759999999999999</v>
      </c>
      <c r="BK648">
        <v>1.1279999999999999</v>
      </c>
      <c r="BL648">
        <v>1.032</v>
      </c>
      <c r="BM648">
        <v>1.0680000000000001</v>
      </c>
      <c r="BN648">
        <v>1.1399999999999999</v>
      </c>
    </row>
    <row r="649" spans="1:66" x14ac:dyDescent="0.25">
      <c r="A649" s="6">
        <v>85</v>
      </c>
      <c r="B649" s="6">
        <v>2.5</v>
      </c>
      <c r="C649" s="6">
        <v>7.5</v>
      </c>
      <c r="D649" s="6">
        <v>1.2</v>
      </c>
      <c r="E649" s="6">
        <v>1</v>
      </c>
      <c r="F649" s="6">
        <v>9</v>
      </c>
      <c r="G649">
        <v>0.432</v>
      </c>
      <c r="H649">
        <v>0.46800000000000003</v>
      </c>
      <c r="I649">
        <v>0.42</v>
      </c>
      <c r="J649">
        <v>0.372</v>
      </c>
      <c r="K649">
        <v>0.40799999999999997</v>
      </c>
      <c r="Q649">
        <f t="shared" si="76"/>
        <v>0.42000000000000004</v>
      </c>
      <c r="R649">
        <f t="shared" si="77"/>
        <v>3.4985711369071811E-2</v>
      </c>
      <c r="T649">
        <v>0.61199999999999999</v>
      </c>
      <c r="U649">
        <v>0.68400000000000005</v>
      </c>
      <c r="V649">
        <v>0.75600000000000001</v>
      </c>
      <c r="W649">
        <v>0.76800000000000002</v>
      </c>
      <c r="X649">
        <v>0.69599999999999995</v>
      </c>
      <c r="AD649">
        <f t="shared" si="78"/>
        <v>0.70320000000000005</v>
      </c>
      <c r="AE649">
        <f t="shared" si="79"/>
        <v>6.2699282292543027E-2</v>
      </c>
      <c r="BI649" s="6">
        <v>9</v>
      </c>
      <c r="BJ649">
        <v>1.044</v>
      </c>
      <c r="BK649">
        <v>1.1519999999999999</v>
      </c>
      <c r="BL649">
        <v>1.1759999999999999</v>
      </c>
      <c r="BM649">
        <v>1.1399999999999999</v>
      </c>
      <c r="BN649">
        <v>1.1040000000000001</v>
      </c>
    </row>
    <row r="650" spans="1:66" x14ac:dyDescent="0.25">
      <c r="A650" s="6">
        <v>85</v>
      </c>
      <c r="B650" s="6">
        <v>2.5</v>
      </c>
      <c r="C650" s="6">
        <v>7.5</v>
      </c>
      <c r="D650" s="6">
        <v>1.2</v>
      </c>
      <c r="E650" s="6">
        <v>2</v>
      </c>
      <c r="F650" s="6">
        <v>9</v>
      </c>
      <c r="G650">
        <v>0.432</v>
      </c>
      <c r="H650">
        <v>0.432</v>
      </c>
      <c r="I650">
        <v>0.33600000000000002</v>
      </c>
      <c r="J650">
        <v>0.38400000000000001</v>
      </c>
      <c r="K650">
        <v>0.312</v>
      </c>
      <c r="Q650">
        <f t="shared" si="76"/>
        <v>0.37920000000000004</v>
      </c>
      <c r="R650">
        <f t="shared" si="77"/>
        <v>5.472842040475815E-2</v>
      </c>
      <c r="T650">
        <v>0.69599999999999995</v>
      </c>
      <c r="U650">
        <v>0.79200000000000004</v>
      </c>
      <c r="V650">
        <v>0.76800000000000002</v>
      </c>
      <c r="W650">
        <v>0.76800000000000002</v>
      </c>
      <c r="X650">
        <v>0.73199999999999998</v>
      </c>
      <c r="AD650">
        <f t="shared" si="78"/>
        <v>0.75120000000000009</v>
      </c>
      <c r="AE650">
        <f t="shared" si="79"/>
        <v>3.75659420219965E-2</v>
      </c>
      <c r="BI650" s="6">
        <v>9</v>
      </c>
      <c r="BJ650">
        <v>1.1279999999999999</v>
      </c>
      <c r="BK650">
        <v>1.224</v>
      </c>
      <c r="BL650">
        <v>1.1040000000000001</v>
      </c>
      <c r="BM650">
        <v>1.1519999999999999</v>
      </c>
      <c r="BN650">
        <v>1.044</v>
      </c>
    </row>
    <row r="651" spans="1:66" x14ac:dyDescent="0.25">
      <c r="A651" s="6">
        <v>85</v>
      </c>
      <c r="B651" s="6">
        <v>2.5</v>
      </c>
      <c r="C651" s="6">
        <v>7.5</v>
      </c>
      <c r="D651" s="6">
        <v>1.2</v>
      </c>
      <c r="E651" s="6">
        <v>3</v>
      </c>
      <c r="F651" s="6">
        <v>9</v>
      </c>
      <c r="G651">
        <v>0.432</v>
      </c>
      <c r="H651">
        <v>0.432</v>
      </c>
      <c r="I651">
        <v>0.38400000000000001</v>
      </c>
      <c r="J651">
        <v>0.45600000000000002</v>
      </c>
      <c r="K651">
        <v>0.45600000000000002</v>
      </c>
      <c r="Q651">
        <f t="shared" si="76"/>
        <v>0.43200000000000005</v>
      </c>
      <c r="R651">
        <f t="shared" si="77"/>
        <v>2.9393876913398141E-2</v>
      </c>
      <c r="T651">
        <v>0.70799999999999996</v>
      </c>
      <c r="U651">
        <v>0.63600000000000001</v>
      </c>
      <c r="V651">
        <v>0.70799999999999996</v>
      </c>
      <c r="W651">
        <v>0.78</v>
      </c>
      <c r="X651">
        <v>0.69599999999999995</v>
      </c>
      <c r="AD651">
        <f t="shared" si="78"/>
        <v>0.70559999999999989</v>
      </c>
      <c r="AE651">
        <f t="shared" si="79"/>
        <v>5.1193749618483705E-2</v>
      </c>
      <c r="BI651" s="6">
        <v>9</v>
      </c>
      <c r="BJ651">
        <v>1.1399999999999999</v>
      </c>
      <c r="BK651">
        <v>1.0680000000000001</v>
      </c>
      <c r="BL651">
        <v>1.0920000000000001</v>
      </c>
      <c r="BM651">
        <v>1.236</v>
      </c>
      <c r="BN651">
        <v>1.1519999999999999</v>
      </c>
    </row>
    <row r="652" spans="1:66" x14ac:dyDescent="0.25">
      <c r="A652" s="6">
        <v>85</v>
      </c>
      <c r="B652" s="6">
        <v>2.5</v>
      </c>
      <c r="C652" s="6">
        <v>7.5</v>
      </c>
      <c r="D652" s="6">
        <v>1.2</v>
      </c>
      <c r="E652" s="6">
        <v>4</v>
      </c>
      <c r="F652" s="6">
        <v>9</v>
      </c>
      <c r="G652">
        <v>0.40799999999999997</v>
      </c>
      <c r="H652">
        <v>0.39600000000000002</v>
      </c>
      <c r="I652">
        <v>0.38400000000000001</v>
      </c>
      <c r="J652">
        <v>0.46800000000000003</v>
      </c>
      <c r="K652">
        <v>0.32400000000000001</v>
      </c>
      <c r="Q652">
        <f t="shared" si="76"/>
        <v>0.39600000000000002</v>
      </c>
      <c r="R652">
        <f t="shared" si="77"/>
        <v>5.1613951602255487E-2</v>
      </c>
      <c r="T652">
        <v>0.70799999999999996</v>
      </c>
      <c r="U652">
        <v>0.79200000000000004</v>
      </c>
      <c r="V652">
        <v>0.75600000000000001</v>
      </c>
      <c r="W652">
        <v>0.66</v>
      </c>
      <c r="X652">
        <v>0.76800000000000002</v>
      </c>
      <c r="AD652">
        <f t="shared" si="78"/>
        <v>0.73680000000000001</v>
      </c>
      <c r="AE652">
        <f t="shared" si="79"/>
        <v>5.2718118327573116E-2</v>
      </c>
      <c r="BI652" s="6">
        <v>9</v>
      </c>
      <c r="BJ652">
        <v>1.1160000000000001</v>
      </c>
      <c r="BK652">
        <v>1.1879999999999999</v>
      </c>
      <c r="BL652">
        <v>1.1399999999999999</v>
      </c>
      <c r="BM652">
        <v>1.1279999999999999</v>
      </c>
      <c r="BN652">
        <v>1.0920000000000001</v>
      </c>
    </row>
    <row r="653" spans="1:66" x14ac:dyDescent="0.25">
      <c r="A653" s="6">
        <v>85</v>
      </c>
      <c r="B653" s="1">
        <v>2.5</v>
      </c>
      <c r="C653" s="1">
        <v>7.5</v>
      </c>
      <c r="D653" s="1">
        <v>1.2</v>
      </c>
      <c r="E653" s="1">
        <v>1</v>
      </c>
      <c r="F653" s="1">
        <v>10</v>
      </c>
      <c r="G653">
        <v>0.39600000000000002</v>
      </c>
      <c r="H653">
        <v>0.40799999999999997</v>
      </c>
      <c r="I653">
        <v>0.372</v>
      </c>
      <c r="J653">
        <v>0.432</v>
      </c>
      <c r="K653">
        <v>0.42</v>
      </c>
      <c r="L653">
        <v>0.34799999999999998</v>
      </c>
      <c r="M653">
        <v>0.312</v>
      </c>
      <c r="N653">
        <v>0.36</v>
      </c>
      <c r="O653">
        <v>0.372</v>
      </c>
      <c r="P653">
        <v>0.36</v>
      </c>
      <c r="Q653">
        <f t="shared" si="76"/>
        <v>0.40560000000000002</v>
      </c>
      <c r="R653">
        <f t="shared" si="77"/>
        <v>2.3082460874005607E-2</v>
      </c>
      <c r="T653">
        <v>0.75600000000000001</v>
      </c>
      <c r="U653">
        <v>0.624</v>
      </c>
      <c r="V653">
        <v>0.64800000000000002</v>
      </c>
      <c r="W653">
        <v>0.73199999999999998</v>
      </c>
      <c r="X653">
        <v>0.61199999999999999</v>
      </c>
      <c r="Y653">
        <v>0.68400000000000005</v>
      </c>
      <c r="Z653">
        <v>0.63600000000000001</v>
      </c>
      <c r="AA653">
        <v>0.61199999999999999</v>
      </c>
      <c r="AB653">
        <v>0.75600000000000001</v>
      </c>
      <c r="AC653">
        <v>0.68400000000000005</v>
      </c>
      <c r="AD653">
        <f t="shared" si="78"/>
        <v>0.6744</v>
      </c>
      <c r="AE653">
        <f t="shared" si="79"/>
        <v>6.539724764850581E-2</v>
      </c>
      <c r="BI653" s="1">
        <v>10</v>
      </c>
      <c r="BJ653">
        <v>1.1519999999999999</v>
      </c>
      <c r="BK653">
        <v>1.032</v>
      </c>
      <c r="BL653">
        <v>1.02</v>
      </c>
      <c r="BM653">
        <v>1.1639999999999999</v>
      </c>
      <c r="BN653">
        <v>1.032</v>
      </c>
    </row>
    <row r="654" spans="1:66" x14ac:dyDescent="0.25">
      <c r="A654" s="6">
        <v>85</v>
      </c>
      <c r="B654" s="1">
        <v>2.5</v>
      </c>
      <c r="C654" s="1">
        <v>7.5</v>
      </c>
      <c r="D654" s="1">
        <v>1.2</v>
      </c>
      <c r="E654" s="1">
        <v>2</v>
      </c>
      <c r="F654" s="1">
        <v>10</v>
      </c>
      <c r="G654">
        <v>0.34799999999999998</v>
      </c>
      <c r="H654">
        <v>0.46800000000000003</v>
      </c>
      <c r="I654">
        <v>0.39600000000000002</v>
      </c>
      <c r="J654">
        <v>0.36</v>
      </c>
      <c r="K654">
        <v>0.40799999999999997</v>
      </c>
      <c r="L654">
        <v>0.45600000000000002</v>
      </c>
      <c r="M654">
        <v>0.372</v>
      </c>
      <c r="N654">
        <v>0.3</v>
      </c>
      <c r="O654">
        <v>0.372</v>
      </c>
      <c r="P654">
        <v>0.312</v>
      </c>
      <c r="Q654">
        <f t="shared" si="76"/>
        <v>0.39600000000000002</v>
      </c>
      <c r="R654">
        <f t="shared" si="77"/>
        <v>4.7244047244070698E-2</v>
      </c>
      <c r="T654">
        <v>0.57599999999999996</v>
      </c>
      <c r="U654">
        <v>0.73199999999999998</v>
      </c>
      <c r="V654">
        <v>0.624</v>
      </c>
      <c r="W654">
        <v>0.68400000000000005</v>
      </c>
      <c r="X654">
        <v>0.624</v>
      </c>
      <c r="Y654">
        <v>0.73199999999999998</v>
      </c>
      <c r="Z654">
        <v>0.73199999999999998</v>
      </c>
      <c r="AA654">
        <v>0.63600000000000001</v>
      </c>
      <c r="AB654">
        <v>0.64800000000000002</v>
      </c>
      <c r="AC654">
        <v>0.67200000000000004</v>
      </c>
      <c r="AD654">
        <f t="shared" si="78"/>
        <v>0.64800000000000002</v>
      </c>
      <c r="AE654">
        <f t="shared" si="79"/>
        <v>6.059702963017248E-2</v>
      </c>
      <c r="BI654" s="1">
        <v>10</v>
      </c>
      <c r="BJ654">
        <v>0.92400000000000004</v>
      </c>
      <c r="BK654">
        <v>1.2</v>
      </c>
      <c r="BL654">
        <v>1.02</v>
      </c>
      <c r="BM654">
        <v>1.044</v>
      </c>
      <c r="BN654">
        <v>1.032</v>
      </c>
    </row>
    <row r="655" spans="1:66" x14ac:dyDescent="0.25">
      <c r="A655" s="6">
        <v>85</v>
      </c>
      <c r="B655" s="1">
        <v>2.5</v>
      </c>
      <c r="C655" s="1">
        <v>7.5</v>
      </c>
      <c r="D655" s="1">
        <v>1.2</v>
      </c>
      <c r="E655" s="1">
        <v>3</v>
      </c>
      <c r="F655" s="1">
        <v>10</v>
      </c>
      <c r="G655">
        <v>0.38400000000000001</v>
      </c>
      <c r="H655">
        <v>0.39600000000000002</v>
      </c>
      <c r="I655">
        <v>0.39600000000000002</v>
      </c>
      <c r="J655">
        <v>0.44400000000000001</v>
      </c>
      <c r="K655">
        <v>0.36</v>
      </c>
      <c r="L655">
        <v>0.33600000000000002</v>
      </c>
      <c r="M655">
        <v>0.34799999999999998</v>
      </c>
      <c r="N655">
        <v>0.33600000000000002</v>
      </c>
      <c r="O655">
        <v>0.38400000000000001</v>
      </c>
      <c r="P655">
        <v>0.44400000000000001</v>
      </c>
      <c r="Q655">
        <f t="shared" si="76"/>
        <v>0.39600000000000002</v>
      </c>
      <c r="R655">
        <f t="shared" si="77"/>
        <v>3.0594117081556713E-2</v>
      </c>
      <c r="T655">
        <v>0.88800000000000001</v>
      </c>
      <c r="U655">
        <v>0.88800000000000001</v>
      </c>
      <c r="V655">
        <v>0.85199999999999998</v>
      </c>
      <c r="W655">
        <v>0.80400000000000005</v>
      </c>
      <c r="X655">
        <v>0.55200000000000005</v>
      </c>
      <c r="Y655">
        <v>0.70799999999999996</v>
      </c>
      <c r="Z655">
        <v>0.51600000000000001</v>
      </c>
      <c r="AA655">
        <v>0.61199999999999999</v>
      </c>
      <c r="AB655">
        <v>0.66</v>
      </c>
      <c r="AC655">
        <v>0.72</v>
      </c>
      <c r="AD655">
        <f t="shared" si="78"/>
        <v>0.79680000000000006</v>
      </c>
      <c r="AE655">
        <f t="shared" si="79"/>
        <v>0.14112122448448283</v>
      </c>
      <c r="BI655" s="1">
        <v>10</v>
      </c>
      <c r="BJ655">
        <v>1.272</v>
      </c>
      <c r="BK655">
        <v>1.284</v>
      </c>
      <c r="BL655">
        <v>1.248</v>
      </c>
      <c r="BM655">
        <v>1.248</v>
      </c>
      <c r="BN655">
        <v>0.91200000000000003</v>
      </c>
    </row>
    <row r="656" spans="1:66" x14ac:dyDescent="0.25">
      <c r="A656" s="6">
        <v>85</v>
      </c>
      <c r="B656" s="1">
        <v>2.5</v>
      </c>
      <c r="C656" s="1">
        <v>7.5</v>
      </c>
      <c r="D656" s="1">
        <v>1.2</v>
      </c>
      <c r="E656" s="1">
        <v>4</v>
      </c>
      <c r="F656" s="1">
        <v>10</v>
      </c>
      <c r="G656">
        <v>0.372</v>
      </c>
      <c r="H656">
        <v>0.48</v>
      </c>
      <c r="I656">
        <v>0.48</v>
      </c>
      <c r="J656">
        <v>0.39600000000000002</v>
      </c>
      <c r="K656">
        <v>0.33600000000000002</v>
      </c>
      <c r="L656">
        <v>0.312</v>
      </c>
      <c r="M656">
        <v>0.44400000000000001</v>
      </c>
      <c r="N656">
        <v>0.42</v>
      </c>
      <c r="O656">
        <v>0.372</v>
      </c>
      <c r="P656">
        <v>0.39600000000000002</v>
      </c>
      <c r="Q656">
        <f t="shared" si="76"/>
        <v>0.41279999999999994</v>
      </c>
      <c r="R656">
        <f t="shared" si="77"/>
        <v>6.4955369293077603E-2</v>
      </c>
      <c r="T656">
        <v>0.78</v>
      </c>
      <c r="U656">
        <v>0.45600000000000002</v>
      </c>
      <c r="V656">
        <v>0.64800000000000002</v>
      </c>
      <c r="W656">
        <v>0.67200000000000004</v>
      </c>
      <c r="X656">
        <v>0.67200000000000004</v>
      </c>
      <c r="Y656">
        <v>0.76800000000000002</v>
      </c>
      <c r="Z656">
        <v>0.51600000000000001</v>
      </c>
      <c r="AA656">
        <v>0.63600000000000001</v>
      </c>
      <c r="AB656">
        <v>0.69599999999999995</v>
      </c>
      <c r="AC656">
        <v>0.72</v>
      </c>
      <c r="AD656">
        <f t="shared" si="78"/>
        <v>0.64560000000000006</v>
      </c>
      <c r="AE656">
        <f t="shared" si="79"/>
        <v>0.11769791841829612</v>
      </c>
      <c r="BI656" s="1">
        <v>10</v>
      </c>
      <c r="BJ656">
        <v>1.1519999999999999</v>
      </c>
      <c r="BK656">
        <v>0.93600000000000005</v>
      </c>
      <c r="BL656">
        <v>1.1279999999999999</v>
      </c>
      <c r="BM656">
        <v>1.0680000000000001</v>
      </c>
      <c r="BN656">
        <v>1.008</v>
      </c>
    </row>
    <row r="657" spans="1:66" x14ac:dyDescent="0.25">
      <c r="Q657" t="e">
        <f t="shared" si="76"/>
        <v>#DIV/0!</v>
      </c>
      <c r="R657" t="e">
        <f t="shared" si="77"/>
        <v>#DIV/0!</v>
      </c>
      <c r="AD657" t="e">
        <f t="shared" si="78"/>
        <v>#DIV/0!</v>
      </c>
      <c r="AE657" t="e">
        <f t="shared" si="79"/>
        <v>#DIV/0!</v>
      </c>
    </row>
    <row r="658" spans="1:66" x14ac:dyDescent="0.25">
      <c r="A658" s="6">
        <v>85</v>
      </c>
      <c r="B658" s="6">
        <v>2.5</v>
      </c>
      <c r="C658" s="6">
        <v>7.5</v>
      </c>
      <c r="D658" s="6">
        <v>1</v>
      </c>
      <c r="E658" s="6">
        <v>1</v>
      </c>
      <c r="F658" s="6">
        <v>1</v>
      </c>
      <c r="G658">
        <v>0.624</v>
      </c>
      <c r="H658">
        <v>0.61199999999999999</v>
      </c>
      <c r="I658">
        <v>0.68400000000000005</v>
      </c>
      <c r="J658">
        <v>0.6</v>
      </c>
      <c r="K658">
        <v>0.624</v>
      </c>
      <c r="Q658">
        <f t="shared" si="76"/>
        <v>0.62880000000000003</v>
      </c>
      <c r="R658">
        <f t="shared" si="77"/>
        <v>3.2422214606655141E-2</v>
      </c>
      <c r="T658">
        <v>0.312</v>
      </c>
      <c r="U658">
        <v>0.28799999999999998</v>
      </c>
      <c r="V658">
        <v>0.34799999999999998</v>
      </c>
      <c r="W658">
        <v>0.28799999999999998</v>
      </c>
      <c r="X658">
        <v>0.28799999999999998</v>
      </c>
      <c r="AD658">
        <f t="shared" si="78"/>
        <v>0.30480000000000002</v>
      </c>
      <c r="AE658">
        <f t="shared" si="79"/>
        <v>2.6290682760247975E-2</v>
      </c>
      <c r="AO658" t="s">
        <v>47</v>
      </c>
      <c r="AP658" t="s">
        <v>48</v>
      </c>
      <c r="AQ658" t="s">
        <v>49</v>
      </c>
      <c r="AR658" t="s">
        <v>50</v>
      </c>
      <c r="BI658" s="6">
        <v>1</v>
      </c>
      <c r="BJ658">
        <v>0.93600000000000005</v>
      </c>
      <c r="BK658">
        <v>0.9</v>
      </c>
      <c r="BL658">
        <v>1.032</v>
      </c>
      <c r="BM658">
        <v>0.88800000000000001</v>
      </c>
      <c r="BN658">
        <v>0.91200000000000003</v>
      </c>
    </row>
    <row r="659" spans="1:66" x14ac:dyDescent="0.25">
      <c r="A659" s="6">
        <v>85</v>
      </c>
      <c r="B659" s="6">
        <v>2.5</v>
      </c>
      <c r="C659" s="6">
        <v>7.5</v>
      </c>
      <c r="D659" s="6">
        <v>1</v>
      </c>
      <c r="E659" s="6">
        <v>2</v>
      </c>
      <c r="F659" s="6">
        <v>1</v>
      </c>
      <c r="G659">
        <v>0.52800000000000002</v>
      </c>
      <c r="H659">
        <v>0.51600000000000001</v>
      </c>
      <c r="I659">
        <v>0.504</v>
      </c>
      <c r="J659">
        <v>0.49199999999999999</v>
      </c>
      <c r="K659">
        <v>0.52800000000000002</v>
      </c>
      <c r="Q659">
        <f t="shared" si="76"/>
        <v>0.51360000000000006</v>
      </c>
      <c r="R659">
        <f t="shared" si="77"/>
        <v>1.5646085772486371E-2</v>
      </c>
      <c r="T659">
        <v>0.39600000000000002</v>
      </c>
      <c r="U659">
        <v>0.38400000000000001</v>
      </c>
      <c r="V659">
        <v>0.39600000000000002</v>
      </c>
      <c r="W659">
        <v>0.38400000000000001</v>
      </c>
      <c r="X659">
        <v>0.38400000000000001</v>
      </c>
      <c r="AD659">
        <f t="shared" si="78"/>
        <v>0.38879999999999998</v>
      </c>
      <c r="AE659">
        <f t="shared" si="79"/>
        <v>6.5726706900619998E-3</v>
      </c>
      <c r="AO659">
        <f>A658</f>
        <v>85</v>
      </c>
      <c r="AP659">
        <f>B658</f>
        <v>2.5</v>
      </c>
      <c r="AQ659">
        <f>C658</f>
        <v>7.5</v>
      </c>
      <c r="AR659">
        <f>D658</f>
        <v>1</v>
      </c>
      <c r="BI659" s="6">
        <v>1</v>
      </c>
      <c r="BJ659">
        <v>0.92400000000000004</v>
      </c>
      <c r="BK659">
        <v>0.9</v>
      </c>
      <c r="BL659">
        <v>0.9</v>
      </c>
      <c r="BM659">
        <v>0.876</v>
      </c>
      <c r="BN659">
        <v>0.91200000000000003</v>
      </c>
    </row>
    <row r="660" spans="1:66" x14ac:dyDescent="0.25">
      <c r="A660" s="6">
        <v>85</v>
      </c>
      <c r="B660" s="6">
        <v>2.5</v>
      </c>
      <c r="C660" s="6">
        <v>7.5</v>
      </c>
      <c r="D660" s="6">
        <v>1</v>
      </c>
      <c r="E660" s="6">
        <v>3</v>
      </c>
      <c r="F660" s="6">
        <v>1</v>
      </c>
      <c r="G660">
        <v>0.58799999999999997</v>
      </c>
      <c r="H660">
        <v>0.56399999999999995</v>
      </c>
      <c r="I660">
        <v>0.52800000000000002</v>
      </c>
      <c r="J660">
        <v>0.52800000000000002</v>
      </c>
      <c r="K660">
        <v>0.49199999999999999</v>
      </c>
      <c r="Q660">
        <f t="shared" si="76"/>
        <v>0.54</v>
      </c>
      <c r="R660">
        <f t="shared" si="77"/>
        <v>3.6986484017813834E-2</v>
      </c>
      <c r="T660">
        <v>0.38400000000000001</v>
      </c>
      <c r="U660">
        <v>0.39600000000000002</v>
      </c>
      <c r="V660">
        <v>0.312</v>
      </c>
      <c r="W660">
        <v>0.3</v>
      </c>
      <c r="X660">
        <v>0.33600000000000002</v>
      </c>
      <c r="AD660">
        <f t="shared" si="78"/>
        <v>0.34560000000000002</v>
      </c>
      <c r="AE660">
        <f t="shared" si="79"/>
        <v>4.2764471234892687E-2</v>
      </c>
      <c r="BI660" s="6">
        <v>1</v>
      </c>
      <c r="BJ660">
        <v>0.97199999999999998</v>
      </c>
      <c r="BK660">
        <v>0.96</v>
      </c>
      <c r="BL660">
        <v>0.84</v>
      </c>
      <c r="BM660">
        <v>0.82799999999999996</v>
      </c>
      <c r="BN660">
        <v>0.82799999999999996</v>
      </c>
    </row>
    <row r="661" spans="1:66" x14ac:dyDescent="0.25">
      <c r="A661" s="6">
        <v>85</v>
      </c>
      <c r="B661" s="6">
        <v>2.5</v>
      </c>
      <c r="C661" s="6">
        <v>7.5</v>
      </c>
      <c r="D661" s="6">
        <v>1</v>
      </c>
      <c r="E661" s="6">
        <v>4</v>
      </c>
      <c r="F661" s="6">
        <v>1</v>
      </c>
      <c r="G661">
        <v>0.54</v>
      </c>
      <c r="H661">
        <v>0.51600000000000001</v>
      </c>
      <c r="I661">
        <v>0.51600000000000001</v>
      </c>
      <c r="J661">
        <v>0.504</v>
      </c>
      <c r="K661">
        <v>0.54</v>
      </c>
      <c r="Q661">
        <f t="shared" si="76"/>
        <v>0.5232</v>
      </c>
      <c r="R661">
        <f t="shared" si="77"/>
        <v>1.6099689437998499E-2</v>
      </c>
      <c r="T661">
        <v>0.40799999999999997</v>
      </c>
      <c r="U661">
        <v>0.40799999999999997</v>
      </c>
      <c r="V661">
        <v>0.39600000000000002</v>
      </c>
      <c r="W661">
        <v>0.40799999999999997</v>
      </c>
      <c r="X661">
        <v>0.432</v>
      </c>
      <c r="AD661">
        <f t="shared" si="78"/>
        <v>0.41039999999999999</v>
      </c>
      <c r="AE661">
        <f t="shared" si="79"/>
        <v>1.3145341380123984E-2</v>
      </c>
      <c r="BI661" s="6">
        <v>1</v>
      </c>
      <c r="BJ661">
        <v>0.94799999999999995</v>
      </c>
      <c r="BK661">
        <v>0.92400000000000004</v>
      </c>
      <c r="BL661">
        <v>0.91200000000000003</v>
      </c>
      <c r="BM661">
        <v>0.91200000000000003</v>
      </c>
      <c r="BN661">
        <v>0.97199999999999998</v>
      </c>
    </row>
    <row r="662" spans="1:66" x14ac:dyDescent="0.25">
      <c r="A662" s="6">
        <v>85</v>
      </c>
      <c r="B662" s="1">
        <v>2.5</v>
      </c>
      <c r="C662" s="1">
        <v>7.5</v>
      </c>
      <c r="D662" s="6">
        <v>1</v>
      </c>
      <c r="E662" s="1">
        <v>1</v>
      </c>
      <c r="F662" s="1">
        <v>2</v>
      </c>
      <c r="G662">
        <v>0.44400000000000001</v>
      </c>
      <c r="H662">
        <v>0.56399999999999995</v>
      </c>
      <c r="I662">
        <v>0.54</v>
      </c>
      <c r="J662">
        <v>0.56399999999999995</v>
      </c>
      <c r="K662">
        <v>0.54</v>
      </c>
      <c r="Q662">
        <f t="shared" si="76"/>
        <v>0.53039999999999998</v>
      </c>
      <c r="R662">
        <f t="shared" si="77"/>
        <v>4.9767459247986513E-2</v>
      </c>
      <c r="T662">
        <v>0.42</v>
      </c>
      <c r="U662">
        <v>0.32400000000000001</v>
      </c>
      <c r="V662">
        <v>0.38400000000000001</v>
      </c>
      <c r="W662">
        <v>0.34799999999999998</v>
      </c>
      <c r="X662">
        <v>0.38400000000000001</v>
      </c>
      <c r="AD662">
        <f t="shared" si="78"/>
        <v>0.372</v>
      </c>
      <c r="AE662">
        <f t="shared" si="79"/>
        <v>3.6986484017813855E-2</v>
      </c>
      <c r="AH662" t="s">
        <v>25</v>
      </c>
      <c r="BI662" s="1">
        <v>2</v>
      </c>
      <c r="BJ662">
        <v>0.86399999999999999</v>
      </c>
      <c r="BK662">
        <v>0.88800000000000001</v>
      </c>
      <c r="BL662">
        <v>0.92400000000000004</v>
      </c>
      <c r="BM662">
        <v>0.91200000000000003</v>
      </c>
      <c r="BN662">
        <v>0.92400000000000004</v>
      </c>
    </row>
    <row r="663" spans="1:66" x14ac:dyDescent="0.25">
      <c r="A663" s="6">
        <v>85</v>
      </c>
      <c r="B663" s="1">
        <v>2.5</v>
      </c>
      <c r="C663" s="1">
        <v>7.5</v>
      </c>
      <c r="D663" s="6">
        <v>1</v>
      </c>
      <c r="E663" s="1">
        <v>2</v>
      </c>
      <c r="F663" s="1">
        <v>2</v>
      </c>
      <c r="G663">
        <v>0.44400000000000001</v>
      </c>
      <c r="H663">
        <v>0.52800000000000002</v>
      </c>
      <c r="I663">
        <v>0.54</v>
      </c>
      <c r="J663">
        <v>0.504</v>
      </c>
      <c r="K663">
        <v>0.52800000000000002</v>
      </c>
      <c r="Q663">
        <f t="shared" si="76"/>
        <v>0.50880000000000003</v>
      </c>
      <c r="R663">
        <f t="shared" si="77"/>
        <v>3.8512335686114924E-2</v>
      </c>
      <c r="T663">
        <v>0.45600000000000002</v>
      </c>
      <c r="U663">
        <v>0.3</v>
      </c>
      <c r="V663">
        <v>0.36</v>
      </c>
      <c r="W663">
        <v>0.39600000000000002</v>
      </c>
      <c r="X663">
        <v>0.34799999999999998</v>
      </c>
      <c r="AD663">
        <f t="shared" si="78"/>
        <v>0.372</v>
      </c>
      <c r="AE663">
        <f t="shared" si="79"/>
        <v>5.8172158288996169E-2</v>
      </c>
      <c r="AG663" t="s">
        <v>19</v>
      </c>
      <c r="AH663" t="s">
        <v>20</v>
      </c>
      <c r="AI663" t="s">
        <v>21</v>
      </c>
      <c r="AJ663" t="s">
        <v>23</v>
      </c>
      <c r="AK663" t="s">
        <v>21</v>
      </c>
      <c r="AM663" s="11" t="s">
        <v>24</v>
      </c>
      <c r="AN663" s="11"/>
      <c r="AO663" s="11" t="s">
        <v>21</v>
      </c>
      <c r="AP663" s="15" t="s">
        <v>26</v>
      </c>
      <c r="AQ663" s="15"/>
      <c r="AR663" s="15" t="s">
        <v>21</v>
      </c>
      <c r="BI663" s="1">
        <v>2</v>
      </c>
      <c r="BJ663">
        <v>0.9</v>
      </c>
      <c r="BK663">
        <v>0.82799999999999996</v>
      </c>
      <c r="BL663">
        <v>0.9</v>
      </c>
      <c r="BM663">
        <v>0.9</v>
      </c>
      <c r="BN663">
        <v>0.876</v>
      </c>
    </row>
    <row r="664" spans="1:66" x14ac:dyDescent="0.25">
      <c r="A664" s="6">
        <v>85</v>
      </c>
      <c r="B664" s="1">
        <v>2.5</v>
      </c>
      <c r="C664" s="1">
        <v>7.5</v>
      </c>
      <c r="D664" s="6">
        <v>1</v>
      </c>
      <c r="E664" s="1">
        <v>3</v>
      </c>
      <c r="F664" s="1">
        <v>2</v>
      </c>
      <c r="G664">
        <v>0.44400000000000001</v>
      </c>
      <c r="H664">
        <v>0.6</v>
      </c>
      <c r="I664">
        <v>0.56399999999999995</v>
      </c>
      <c r="J664">
        <v>0.58799999999999997</v>
      </c>
      <c r="K664">
        <v>0.58799999999999997</v>
      </c>
      <c r="Q664">
        <f t="shared" si="76"/>
        <v>0.55680000000000007</v>
      </c>
      <c r="R664">
        <f t="shared" si="77"/>
        <v>6.4398757751992788E-2</v>
      </c>
      <c r="T664">
        <v>0.372</v>
      </c>
      <c r="U664">
        <v>0.32400000000000001</v>
      </c>
      <c r="V664">
        <v>0.36</v>
      </c>
      <c r="W664">
        <v>0.39600000000000002</v>
      </c>
      <c r="X664">
        <v>0.40799999999999997</v>
      </c>
      <c r="AD664">
        <f t="shared" si="78"/>
        <v>0.372</v>
      </c>
      <c r="AE664">
        <f t="shared" si="79"/>
        <v>3.2863353450309961E-2</v>
      </c>
      <c r="AG664">
        <v>1</v>
      </c>
      <c r="AH664">
        <f>AVERAGE(G658:K661)</f>
        <v>0.55139999999999989</v>
      </c>
      <c r="AI664">
        <f>STDEV(G658:K661)</f>
        <v>5.3022735937669124E-2</v>
      </c>
      <c r="AJ664">
        <f>AVERAGE(T658:X661)</f>
        <v>0.36240000000000006</v>
      </c>
      <c r="AK664">
        <f>STDEV(T658:X661)</f>
        <v>4.8094643535866857E-2</v>
      </c>
      <c r="AM664">
        <f>SUM(AH664,AJ664)</f>
        <v>0.91379999999999995</v>
      </c>
      <c r="AO664">
        <f>SUM(AH664,AJ664)/2*SQRT((AI664/AH664)^2+(AK664/AJ664)^2)</f>
        <v>7.4880214420196059E-2</v>
      </c>
      <c r="AP664">
        <v>0.42533333333333334</v>
      </c>
      <c r="AR664">
        <v>4.9328828623162518E-3</v>
      </c>
      <c r="BI664" s="1">
        <v>2</v>
      </c>
      <c r="BJ664">
        <v>0.81599999999999995</v>
      </c>
      <c r="BK664">
        <v>0.92400000000000004</v>
      </c>
      <c r="BL664">
        <v>0.92400000000000004</v>
      </c>
      <c r="BM664">
        <v>0.98399999999999999</v>
      </c>
      <c r="BN664">
        <v>0.996</v>
      </c>
    </row>
    <row r="665" spans="1:66" x14ac:dyDescent="0.25">
      <c r="A665" s="6">
        <v>85</v>
      </c>
      <c r="B665" s="1">
        <v>2.5</v>
      </c>
      <c r="C665" s="1">
        <v>7.5</v>
      </c>
      <c r="D665" s="6">
        <v>1</v>
      </c>
      <c r="E665" s="1">
        <v>4</v>
      </c>
      <c r="F665" s="1">
        <v>2</v>
      </c>
      <c r="G665">
        <v>0.46800000000000003</v>
      </c>
      <c r="H665">
        <v>0.56399999999999995</v>
      </c>
      <c r="I665">
        <v>0.504</v>
      </c>
      <c r="J665">
        <v>0.51600000000000001</v>
      </c>
      <c r="K665">
        <v>0.56399999999999995</v>
      </c>
      <c r="Q665">
        <f t="shared" si="76"/>
        <v>0.5232</v>
      </c>
      <c r="R665">
        <f t="shared" si="77"/>
        <v>4.1221353689562368E-2</v>
      </c>
      <c r="T665">
        <v>0.36</v>
      </c>
      <c r="U665">
        <v>0.34799999999999998</v>
      </c>
      <c r="V665">
        <v>0.33600000000000002</v>
      </c>
      <c r="W665">
        <v>0.42</v>
      </c>
      <c r="X665">
        <v>0.34799999999999998</v>
      </c>
      <c r="AD665">
        <f t="shared" si="78"/>
        <v>0.36239999999999994</v>
      </c>
      <c r="AE665">
        <f t="shared" si="79"/>
        <v>3.3298648621227854E-2</v>
      </c>
      <c r="AG665">
        <v>2</v>
      </c>
      <c r="AH665">
        <f>AVERAGE(G662:K665)</f>
        <v>0.52980000000000005</v>
      </c>
      <c r="AI665">
        <f>STDEV(G662:K665)</f>
        <v>4.8825791286335962E-2</v>
      </c>
      <c r="AJ665">
        <f>AVERAGE(T662:X665)</f>
        <v>0.36960000000000004</v>
      </c>
      <c r="AK665">
        <f>STDEV(T662:X665)</f>
        <v>3.8463106040929257E-2</v>
      </c>
      <c r="AM665">
        <f>SUM(AH665,AJ665)</f>
        <v>0.89940000000000009</v>
      </c>
      <c r="AO665">
        <f t="shared" ref="AO665:AO674" si="80">SUM(AH665,AJ665)/2*SQRT((AI665/AH665)^2+(AK665/AJ665)^2)</f>
        <v>6.2511815423700698E-2</v>
      </c>
      <c r="BI665" s="1">
        <v>2</v>
      </c>
      <c r="BJ665">
        <v>0.82799999999999996</v>
      </c>
      <c r="BK665">
        <v>0.91200000000000003</v>
      </c>
      <c r="BL665">
        <v>0.84</v>
      </c>
      <c r="BM665">
        <v>0.93600000000000005</v>
      </c>
      <c r="BN665">
        <v>0.91200000000000003</v>
      </c>
    </row>
    <row r="666" spans="1:66" x14ac:dyDescent="0.25">
      <c r="A666" s="6">
        <v>85</v>
      </c>
      <c r="B666" s="6">
        <v>2.5</v>
      </c>
      <c r="C666" s="6">
        <v>7.5</v>
      </c>
      <c r="D666" s="6">
        <v>1</v>
      </c>
      <c r="E666" s="6">
        <v>1</v>
      </c>
      <c r="F666" s="6">
        <v>3</v>
      </c>
      <c r="G666">
        <v>0.504</v>
      </c>
      <c r="H666">
        <v>0.55200000000000005</v>
      </c>
      <c r="I666">
        <v>0.48</v>
      </c>
      <c r="J666">
        <v>0.504</v>
      </c>
      <c r="K666">
        <v>0.49199999999999999</v>
      </c>
      <c r="Q666">
        <f t="shared" si="76"/>
        <v>0.50639999999999996</v>
      </c>
      <c r="R666">
        <f t="shared" si="77"/>
        <v>2.7364210202379335E-2</v>
      </c>
      <c r="T666">
        <v>0.42</v>
      </c>
      <c r="U666">
        <v>0.42</v>
      </c>
      <c r="V666">
        <v>0.44400000000000001</v>
      </c>
      <c r="W666">
        <v>0.432</v>
      </c>
      <c r="X666">
        <v>0.38400000000000001</v>
      </c>
      <c r="AD666">
        <f t="shared" si="78"/>
        <v>0.42000000000000004</v>
      </c>
      <c r="AE666">
        <f t="shared" si="79"/>
        <v>2.2449944320643647E-2</v>
      </c>
      <c r="AG666">
        <v>3</v>
      </c>
      <c r="AH666">
        <f>AVERAGE(G666:K669)</f>
        <v>0.501</v>
      </c>
      <c r="AI666">
        <f>STDEV(G666:K669)</f>
        <v>2.2045407685048618E-2</v>
      </c>
      <c r="AJ666">
        <f>AVERAGE(T666:X669)</f>
        <v>0.43574999999999997</v>
      </c>
      <c r="AK666">
        <f>STDEV(T665:X668)</f>
        <v>4.0460507060329179E-2</v>
      </c>
      <c r="AM666">
        <f>SUM(AH666,AJ666)</f>
        <v>0.93674999999999997</v>
      </c>
      <c r="AO666">
        <f t="shared" si="80"/>
        <v>4.8126179418247185E-2</v>
      </c>
      <c r="AP666" s="15" t="s">
        <v>28</v>
      </c>
      <c r="AQ666" s="15"/>
      <c r="AR666" s="15"/>
      <c r="BI666" s="6">
        <v>3</v>
      </c>
      <c r="BJ666">
        <v>0.92400000000000004</v>
      </c>
      <c r="BK666">
        <v>0.97199999999999998</v>
      </c>
      <c r="BL666">
        <v>0.92400000000000004</v>
      </c>
      <c r="BM666">
        <v>0.93600000000000005</v>
      </c>
      <c r="BN666">
        <v>0.876</v>
      </c>
    </row>
    <row r="667" spans="1:66" x14ac:dyDescent="0.25">
      <c r="A667" s="6">
        <v>85</v>
      </c>
      <c r="B667" s="6">
        <v>2.5</v>
      </c>
      <c r="C667" s="6">
        <v>7.5</v>
      </c>
      <c r="D667" s="6">
        <v>1</v>
      </c>
      <c r="E667" s="6">
        <v>2</v>
      </c>
      <c r="F667" s="6">
        <v>3</v>
      </c>
      <c r="G667">
        <v>0.504</v>
      </c>
      <c r="H667">
        <v>0.52800000000000002</v>
      </c>
      <c r="I667">
        <v>0.51600000000000001</v>
      </c>
      <c r="J667">
        <v>0.47699999999999998</v>
      </c>
      <c r="K667">
        <v>0.48599999999999999</v>
      </c>
      <c r="Q667">
        <f t="shared" si="76"/>
        <v>0.50219999999999998</v>
      </c>
      <c r="R667">
        <f t="shared" si="77"/>
        <v>2.0957099035887595E-2</v>
      </c>
      <c r="T667">
        <v>0.46800000000000003</v>
      </c>
      <c r="U667">
        <v>0.45900000000000002</v>
      </c>
      <c r="V667">
        <v>0.441</v>
      </c>
      <c r="W667">
        <v>0.441</v>
      </c>
      <c r="X667">
        <v>0.45900000000000002</v>
      </c>
      <c r="AD667">
        <f t="shared" si="78"/>
        <v>0.45360000000000006</v>
      </c>
      <c r="AE667">
        <f t="shared" si="79"/>
        <v>1.2074767078498876E-2</v>
      </c>
      <c r="AG667">
        <v>4</v>
      </c>
      <c r="AH667">
        <f>AVERAGE(G670:K673)</f>
        <v>0.53325</v>
      </c>
      <c r="AI667">
        <f>STDEV(G670:K673)</f>
        <v>1.9341460784107232E-2</v>
      </c>
      <c r="AJ667">
        <f>AVERAGE(T670:X673)</f>
        <v>0.40815000000000001</v>
      </c>
      <c r="AK667">
        <f>STDEV(T669:X672)</f>
        <v>2.3263875316396485E-2</v>
      </c>
      <c r="AM667">
        <f t="shared" ref="AM667:AM674" si="81">SUM(AH667,AJ667)</f>
        <v>0.94140000000000001</v>
      </c>
      <c r="AO667">
        <f t="shared" si="80"/>
        <v>3.1800619502769911E-2</v>
      </c>
      <c r="BI667" s="6">
        <v>3</v>
      </c>
      <c r="BJ667">
        <v>0.97199999999999998</v>
      </c>
      <c r="BK667">
        <v>0.98699999999999999</v>
      </c>
      <c r="BL667">
        <v>0.95699999999999996</v>
      </c>
      <c r="BM667">
        <v>0.91800000000000004</v>
      </c>
      <c r="BN667">
        <v>0.94499999999999995</v>
      </c>
    </row>
    <row r="668" spans="1:66" x14ac:dyDescent="0.25">
      <c r="A668" s="6">
        <v>85</v>
      </c>
      <c r="B668" s="6">
        <v>2.5</v>
      </c>
      <c r="C668" s="6">
        <v>7.5</v>
      </c>
      <c r="D668" s="6">
        <v>1</v>
      </c>
      <c r="E668" s="6">
        <v>3</v>
      </c>
      <c r="F668" s="6">
        <v>3</v>
      </c>
      <c r="G668">
        <v>0.504</v>
      </c>
      <c r="H668">
        <v>0.504</v>
      </c>
      <c r="I668">
        <v>0.54900000000000004</v>
      </c>
      <c r="J668">
        <v>0.495</v>
      </c>
      <c r="K668">
        <v>0.504</v>
      </c>
      <c r="Q668">
        <f t="shared" si="76"/>
        <v>0.51119999999999999</v>
      </c>
      <c r="R668">
        <f t="shared" si="77"/>
        <v>2.1487205495363999E-2</v>
      </c>
      <c r="T668">
        <v>0.45</v>
      </c>
      <c r="U668">
        <v>0.432</v>
      </c>
      <c r="V668">
        <v>0.41399999999999998</v>
      </c>
      <c r="W668">
        <v>0.45</v>
      </c>
      <c r="X668">
        <v>0.41399999999999998</v>
      </c>
      <c r="AD668">
        <f t="shared" si="78"/>
        <v>0.43200000000000005</v>
      </c>
      <c r="AE668">
        <f t="shared" si="79"/>
        <v>1.8000000000000016E-2</v>
      </c>
      <c r="AG668">
        <v>5</v>
      </c>
      <c r="AH668">
        <f>AVERAGE(G674:K677)</f>
        <v>0.49680000000000002</v>
      </c>
      <c r="AI668">
        <f>STDEV(G674:K677)</f>
        <v>2.8994736364418034E-2</v>
      </c>
      <c r="AJ668">
        <f>AVERAGE(T674:X677)</f>
        <v>0.44189999999999996</v>
      </c>
      <c r="AK668">
        <f>STDEV(T674:X677)</f>
        <v>2.5606125911791629E-2</v>
      </c>
      <c r="AM668">
        <f t="shared" si="81"/>
        <v>0.93869999999999998</v>
      </c>
      <c r="AO668">
        <f t="shared" si="80"/>
        <v>3.860078541631197E-2</v>
      </c>
      <c r="BI668" s="6">
        <v>3</v>
      </c>
      <c r="BJ668">
        <v>0.95399999999999996</v>
      </c>
      <c r="BK668">
        <v>0.93600000000000005</v>
      </c>
      <c r="BL668">
        <v>0.96299999999999997</v>
      </c>
      <c r="BM668">
        <v>0.94499999999999995</v>
      </c>
      <c r="BN668">
        <v>0.91800000000000004</v>
      </c>
    </row>
    <row r="669" spans="1:66" x14ac:dyDescent="0.25">
      <c r="A669" s="6">
        <v>85</v>
      </c>
      <c r="B669" s="6">
        <v>2.5</v>
      </c>
      <c r="C669" s="6">
        <v>7.5</v>
      </c>
      <c r="D669" s="6">
        <v>1</v>
      </c>
      <c r="E669" s="6">
        <v>4</v>
      </c>
      <c r="F669" s="6">
        <v>3</v>
      </c>
      <c r="G669">
        <v>0.495</v>
      </c>
      <c r="H669">
        <v>0.48599999999999999</v>
      </c>
      <c r="I669">
        <v>0.47699999999999998</v>
      </c>
      <c r="J669">
        <v>0.495</v>
      </c>
      <c r="K669">
        <v>0.46800000000000003</v>
      </c>
      <c r="Q669">
        <f t="shared" si="76"/>
        <v>0.48419999999999996</v>
      </c>
      <c r="R669">
        <f t="shared" si="77"/>
        <v>1.1734564329364759E-2</v>
      </c>
      <c r="T669">
        <v>0.432</v>
      </c>
      <c r="U669">
        <v>0.441</v>
      </c>
      <c r="V669">
        <v>0.47699999999999998</v>
      </c>
      <c r="W669">
        <v>0.41399999999999998</v>
      </c>
      <c r="X669">
        <v>0.42299999999999999</v>
      </c>
      <c r="AD669">
        <f t="shared" si="78"/>
        <v>0.43739999999999996</v>
      </c>
      <c r="AE669">
        <f t="shared" si="79"/>
        <v>2.4316660954991329E-2</v>
      </c>
      <c r="AG669">
        <v>6</v>
      </c>
      <c r="AH669">
        <f>AVERAGE(G678:K681)</f>
        <v>0.47205000000000003</v>
      </c>
      <c r="AI669">
        <f>STDEV(G678:K681)</f>
        <v>3.9444131042326323E-2</v>
      </c>
      <c r="AJ669">
        <f>AVERAGE(T678:X681)</f>
        <v>0.45899999999999996</v>
      </c>
      <c r="AK669">
        <f>STDEV(T678:X681)</f>
        <v>4.2112630934323339E-2</v>
      </c>
      <c r="AM669">
        <f t="shared" si="81"/>
        <v>0.93104999999999993</v>
      </c>
      <c r="AO669">
        <f t="shared" si="80"/>
        <v>5.7770055770121599E-2</v>
      </c>
      <c r="BI669" s="6">
        <v>3</v>
      </c>
      <c r="BJ669">
        <v>0.92700000000000005</v>
      </c>
      <c r="BK669">
        <v>0.92700000000000005</v>
      </c>
      <c r="BL669">
        <v>0.95399999999999996</v>
      </c>
      <c r="BM669">
        <v>0.90900000000000003</v>
      </c>
      <c r="BN669">
        <v>0.89100000000000001</v>
      </c>
    </row>
    <row r="670" spans="1:66" x14ac:dyDescent="0.25">
      <c r="A670" s="6">
        <v>85</v>
      </c>
      <c r="B670" s="1">
        <v>2.5</v>
      </c>
      <c r="C670" s="1">
        <v>7.5</v>
      </c>
      <c r="D670" s="6">
        <v>1</v>
      </c>
      <c r="E670" s="1">
        <v>1</v>
      </c>
      <c r="F670" s="1">
        <v>4</v>
      </c>
      <c r="G670">
        <v>0.504</v>
      </c>
      <c r="H670">
        <v>0.54</v>
      </c>
      <c r="I670">
        <v>0.55800000000000005</v>
      </c>
      <c r="J670">
        <v>0.54</v>
      </c>
      <c r="K670">
        <v>0.53100000000000003</v>
      </c>
      <c r="Q670">
        <f t="shared" si="76"/>
        <v>0.53460000000000008</v>
      </c>
      <c r="R670">
        <f t="shared" si="77"/>
        <v>1.9718012070185999E-2</v>
      </c>
      <c r="T670">
        <v>0.41399999999999998</v>
      </c>
      <c r="U670">
        <v>0.42299999999999999</v>
      </c>
      <c r="V670">
        <v>0.39600000000000002</v>
      </c>
      <c r="W670">
        <v>0.39600000000000002</v>
      </c>
      <c r="X670">
        <v>0.41399999999999998</v>
      </c>
      <c r="AD670">
        <f t="shared" si="78"/>
        <v>0.40860000000000002</v>
      </c>
      <c r="AE670">
        <f t="shared" si="79"/>
        <v>1.2074767078498846E-2</v>
      </c>
      <c r="AG670">
        <v>7</v>
      </c>
      <c r="AH670">
        <f>AVERAGE(G682:K685)</f>
        <v>0.45584999999999998</v>
      </c>
      <c r="AI670">
        <f>STDEV(G682:K685)</f>
        <v>2.4824171158050985E-2</v>
      </c>
      <c r="AJ670">
        <f>AVERAGE(T682:X685)</f>
        <v>0.48690000000000005</v>
      </c>
      <c r="AK670">
        <f>STDEV(T682:X685)</f>
        <v>2.0832414014804203E-2</v>
      </c>
      <c r="AM670">
        <f t="shared" si="81"/>
        <v>0.94274999999999998</v>
      </c>
      <c r="AO670">
        <f t="shared" si="80"/>
        <v>3.2644814997466125E-2</v>
      </c>
      <c r="BI670" s="1">
        <v>4</v>
      </c>
      <c r="BJ670">
        <v>0.91800000000000004</v>
      </c>
      <c r="BK670">
        <v>0.96299999999999997</v>
      </c>
      <c r="BL670">
        <v>0.95399999999999996</v>
      </c>
      <c r="BM670">
        <v>0.93600000000000005</v>
      </c>
      <c r="BN670">
        <v>0.94499999999999995</v>
      </c>
    </row>
    <row r="671" spans="1:66" x14ac:dyDescent="0.25">
      <c r="A671" s="6">
        <v>85</v>
      </c>
      <c r="B671" s="1">
        <v>2.5</v>
      </c>
      <c r="C671" s="1">
        <v>7.5</v>
      </c>
      <c r="D671" s="6">
        <v>1</v>
      </c>
      <c r="E671" s="1">
        <v>2</v>
      </c>
      <c r="F671" s="1">
        <v>4</v>
      </c>
      <c r="G671">
        <v>0.495</v>
      </c>
      <c r="H671">
        <v>0.52200000000000002</v>
      </c>
      <c r="I671">
        <v>0.52200000000000002</v>
      </c>
      <c r="J671">
        <v>0.54900000000000004</v>
      </c>
      <c r="K671">
        <v>0.52200000000000002</v>
      </c>
      <c r="Q671">
        <f t="shared" si="76"/>
        <v>0.52200000000000002</v>
      </c>
      <c r="R671">
        <f t="shared" si="77"/>
        <v>1.9091883092036802E-2</v>
      </c>
      <c r="T671">
        <v>0.41399999999999998</v>
      </c>
      <c r="U671">
        <v>0.40500000000000003</v>
      </c>
      <c r="V671">
        <v>0.441</v>
      </c>
      <c r="W671">
        <v>0.41399999999999998</v>
      </c>
      <c r="X671">
        <v>0.40500000000000003</v>
      </c>
      <c r="AD671">
        <f t="shared" si="78"/>
        <v>0.41579999999999995</v>
      </c>
      <c r="AE671">
        <f t="shared" si="79"/>
        <v>1.4788509052639478E-2</v>
      </c>
      <c r="AG671">
        <v>8</v>
      </c>
      <c r="AH671">
        <f>AVERAGE(G686:K689)</f>
        <v>0.44684999999999997</v>
      </c>
      <c r="AI671">
        <f>STDEV(G686:K689)</f>
        <v>2.1709263121146186E-2</v>
      </c>
      <c r="AJ671">
        <f>AVERAGE(T686:X689)</f>
        <v>0.47160000000000002</v>
      </c>
      <c r="AK671">
        <f>STDEV(T686:X689)</f>
        <v>4.6938257317459077E-2</v>
      </c>
      <c r="AM671">
        <f t="shared" si="81"/>
        <v>0.91844999999999999</v>
      </c>
      <c r="AO671">
        <f t="shared" si="80"/>
        <v>5.0861069982304337E-2</v>
      </c>
      <c r="BI671" s="1">
        <v>4</v>
      </c>
      <c r="BJ671">
        <v>0.90900000000000003</v>
      </c>
      <c r="BK671">
        <v>0.92700000000000005</v>
      </c>
      <c r="BL671">
        <v>0.96299999999999997</v>
      </c>
      <c r="BM671">
        <v>0.96299999999999997</v>
      </c>
      <c r="BN671">
        <v>0.92700000000000005</v>
      </c>
    </row>
    <row r="672" spans="1:66" x14ac:dyDescent="0.25">
      <c r="A672" s="6">
        <v>85</v>
      </c>
      <c r="B672" s="1">
        <v>2.5</v>
      </c>
      <c r="C672" s="1">
        <v>7.5</v>
      </c>
      <c r="D672" s="6">
        <v>1</v>
      </c>
      <c r="E672" s="1">
        <v>3</v>
      </c>
      <c r="F672" s="1">
        <v>4</v>
      </c>
      <c r="G672">
        <v>0.54</v>
      </c>
      <c r="H672">
        <v>0.52200000000000002</v>
      </c>
      <c r="I672">
        <v>0.53100000000000003</v>
      </c>
      <c r="J672">
        <v>0.58499999999999996</v>
      </c>
      <c r="K672">
        <v>0.54</v>
      </c>
      <c r="Q672">
        <f t="shared" si="76"/>
        <v>0.54359999999999997</v>
      </c>
      <c r="R672">
        <f t="shared" si="77"/>
        <v>2.4316660954991305E-2</v>
      </c>
      <c r="T672">
        <v>0.36</v>
      </c>
      <c r="U672">
        <v>0.39600000000000002</v>
      </c>
      <c r="V672">
        <v>0.41399999999999998</v>
      </c>
      <c r="W672">
        <v>0.41399999999999998</v>
      </c>
      <c r="X672">
        <v>0.39600000000000002</v>
      </c>
      <c r="AD672">
        <f t="shared" si="78"/>
        <v>0.39600000000000002</v>
      </c>
      <c r="AE672">
        <f t="shared" si="79"/>
        <v>2.2045407685048601E-2</v>
      </c>
      <c r="AG672">
        <v>9</v>
      </c>
      <c r="AH672">
        <f>AVERAGE(G690:K693)</f>
        <v>0.44370000000000004</v>
      </c>
      <c r="AI672">
        <f>STDEV(G690:K693)</f>
        <v>3.0777811556550381E-2</v>
      </c>
      <c r="AJ672">
        <f>AVERAGE(T690:X693)</f>
        <v>0.50265000000000004</v>
      </c>
      <c r="AK672">
        <f>STDEV(T690:X693)</f>
        <v>4.1012546219034274E-2</v>
      </c>
      <c r="AM672">
        <f t="shared" si="81"/>
        <v>0.94635000000000002</v>
      </c>
      <c r="AO672">
        <f t="shared" si="80"/>
        <v>5.067401473056779E-2</v>
      </c>
      <c r="BI672" s="1">
        <v>4</v>
      </c>
      <c r="BJ672">
        <v>0.9</v>
      </c>
      <c r="BK672">
        <v>0.91800000000000004</v>
      </c>
      <c r="BL672">
        <v>0.94499999999999995</v>
      </c>
      <c r="BM672">
        <v>0.999</v>
      </c>
      <c r="BN672">
        <v>0.93600000000000005</v>
      </c>
    </row>
    <row r="673" spans="1:66" x14ac:dyDescent="0.25">
      <c r="A673" s="6">
        <v>85</v>
      </c>
      <c r="B673" s="1">
        <v>2.5</v>
      </c>
      <c r="C673" s="1">
        <v>7.5</v>
      </c>
      <c r="D673" s="6">
        <v>1</v>
      </c>
      <c r="E673" s="1">
        <v>4</v>
      </c>
      <c r="F673" s="1">
        <v>4</v>
      </c>
      <c r="G673">
        <v>0.52200000000000002</v>
      </c>
      <c r="H673">
        <v>0.52200000000000002</v>
      </c>
      <c r="I673">
        <v>0.54</v>
      </c>
      <c r="J673">
        <v>0.54900000000000004</v>
      </c>
      <c r="K673">
        <v>0.53100000000000003</v>
      </c>
      <c r="Q673">
        <f t="shared" si="76"/>
        <v>0.53280000000000005</v>
      </c>
      <c r="R673">
        <f t="shared" si="77"/>
        <v>1.1734564329364778E-2</v>
      </c>
      <c r="T673">
        <v>0.432</v>
      </c>
      <c r="U673">
        <v>0.432</v>
      </c>
      <c r="V673">
        <v>0.38700000000000001</v>
      </c>
      <c r="W673">
        <v>0.42299999999999999</v>
      </c>
      <c r="X673">
        <v>0.38700000000000001</v>
      </c>
      <c r="AD673">
        <f t="shared" si="78"/>
        <v>0.41220000000000001</v>
      </c>
      <c r="AE673">
        <f t="shared" si="79"/>
        <v>2.3295922389980604E-2</v>
      </c>
      <c r="AG673">
        <v>10</v>
      </c>
      <c r="AH673">
        <f>AVERAGE(G694:K697)</f>
        <v>0.43740000000000007</v>
      </c>
      <c r="AI673">
        <f>STDEV(G694:K697)</f>
        <v>3.359887216152227E-2</v>
      </c>
      <c r="AJ673">
        <f>AVERAGE(T694:X697)</f>
        <v>0.44760000000000011</v>
      </c>
      <c r="AK673">
        <f>STDEV(T694:X697)</f>
        <v>5.6163670595295083E-2</v>
      </c>
      <c r="AM673">
        <f t="shared" si="81"/>
        <v>0.88500000000000023</v>
      </c>
      <c r="AO673">
        <f t="shared" si="80"/>
        <v>6.5101828625567293E-2</v>
      </c>
      <c r="BI673" s="1">
        <v>4</v>
      </c>
      <c r="BJ673">
        <v>0.95399999999999996</v>
      </c>
      <c r="BK673">
        <v>0.95399999999999996</v>
      </c>
      <c r="BL673">
        <v>0.92700000000000005</v>
      </c>
      <c r="BM673">
        <v>0.97199999999999998</v>
      </c>
      <c r="BN673">
        <v>0.91800000000000004</v>
      </c>
    </row>
    <row r="674" spans="1:66" x14ac:dyDescent="0.25">
      <c r="A674" s="6">
        <v>85</v>
      </c>
      <c r="B674" s="6">
        <v>2.5</v>
      </c>
      <c r="C674" s="6">
        <v>7.5</v>
      </c>
      <c r="D674" s="6">
        <v>1</v>
      </c>
      <c r="E674" s="6">
        <v>1</v>
      </c>
      <c r="F674" s="6">
        <v>5</v>
      </c>
      <c r="G674">
        <v>0.45</v>
      </c>
      <c r="H674">
        <v>0.52200000000000002</v>
      </c>
      <c r="I674">
        <v>0.54</v>
      </c>
      <c r="J674">
        <v>0.51300000000000001</v>
      </c>
      <c r="K674">
        <v>0.51300000000000001</v>
      </c>
      <c r="Q674">
        <f t="shared" si="76"/>
        <v>0.50759999999999994</v>
      </c>
      <c r="R674">
        <f t="shared" si="77"/>
        <v>3.4033806722140278E-2</v>
      </c>
      <c r="T674">
        <v>0.45</v>
      </c>
      <c r="U674">
        <v>0.432</v>
      </c>
      <c r="V674">
        <v>0.40500000000000003</v>
      </c>
      <c r="W674">
        <v>0.39600000000000002</v>
      </c>
      <c r="X674">
        <v>0.378</v>
      </c>
      <c r="AD674">
        <f t="shared" si="78"/>
        <v>0.41220000000000001</v>
      </c>
      <c r="AE674">
        <f t="shared" si="79"/>
        <v>2.8743694960808357E-2</v>
      </c>
      <c r="AG674" t="s">
        <v>22</v>
      </c>
      <c r="AH674">
        <f>AVERAGE(G658:K697)</f>
        <v>0.48681000000000096</v>
      </c>
      <c r="AI674">
        <f>STDEV(G658:K697)</f>
        <v>5.1690749344911358E-2</v>
      </c>
      <c r="AJ674">
        <f>AVERAGE(T658:X697)</f>
        <v>0.43855500000000108</v>
      </c>
      <c r="AK674">
        <f>STDEV(T658:X696)</f>
        <v>5.843281182027292E-2</v>
      </c>
      <c r="AM674">
        <f t="shared" si="81"/>
        <v>0.92536500000000199</v>
      </c>
      <c r="AO674">
        <f t="shared" si="80"/>
        <v>7.8829320188708224E-2</v>
      </c>
      <c r="BI674" s="6">
        <v>5</v>
      </c>
      <c r="BJ674">
        <v>0.9</v>
      </c>
      <c r="BK674">
        <v>0.95399999999999996</v>
      </c>
      <c r="BL674">
        <v>0.94499999999999995</v>
      </c>
      <c r="BM674">
        <v>0.90900000000000003</v>
      </c>
      <c r="BN674">
        <v>0.89100000000000001</v>
      </c>
    </row>
    <row r="675" spans="1:66" x14ac:dyDescent="0.25">
      <c r="A675" s="6">
        <v>85</v>
      </c>
      <c r="B675" s="6">
        <v>2.5</v>
      </c>
      <c r="C675" s="6">
        <v>7.5</v>
      </c>
      <c r="D675" s="6">
        <v>1</v>
      </c>
      <c r="E675" s="6">
        <v>2</v>
      </c>
      <c r="F675" s="6">
        <v>5</v>
      </c>
      <c r="G675">
        <v>0.48599999999999999</v>
      </c>
      <c r="H675">
        <v>0.504</v>
      </c>
      <c r="I675">
        <v>0.45900000000000002</v>
      </c>
      <c r="J675">
        <v>0.48599999999999999</v>
      </c>
      <c r="K675">
        <v>0.51300000000000001</v>
      </c>
      <c r="Q675">
        <f t="shared" si="76"/>
        <v>0.48959999999999998</v>
      </c>
      <c r="R675">
        <f t="shared" si="77"/>
        <v>2.071955597979841E-2</v>
      </c>
      <c r="T675">
        <v>0.46800000000000003</v>
      </c>
      <c r="U675">
        <v>0.45</v>
      </c>
      <c r="V675">
        <v>0.46800000000000003</v>
      </c>
      <c r="W675">
        <v>0.45</v>
      </c>
      <c r="X675">
        <v>0.441</v>
      </c>
      <c r="AD675">
        <f t="shared" si="78"/>
        <v>0.45540000000000003</v>
      </c>
      <c r="AE675">
        <f t="shared" si="79"/>
        <v>1.2074767078498876E-2</v>
      </c>
      <c r="AM675" s="11" t="s">
        <v>51</v>
      </c>
      <c r="AN675" s="11"/>
      <c r="AO675" s="11"/>
      <c r="BI675" s="6">
        <v>5</v>
      </c>
      <c r="BJ675">
        <v>0.95399999999999996</v>
      </c>
      <c r="BK675">
        <v>0.95399999999999996</v>
      </c>
      <c r="BL675">
        <v>0.92700000000000005</v>
      </c>
      <c r="BM675">
        <v>0.93600000000000005</v>
      </c>
      <c r="BN675">
        <v>0.95399999999999996</v>
      </c>
    </row>
    <row r="676" spans="1:66" x14ac:dyDescent="0.25">
      <c r="A676" s="6">
        <v>85</v>
      </c>
      <c r="B676" s="6">
        <v>2.5</v>
      </c>
      <c r="C676" s="6">
        <v>7.5</v>
      </c>
      <c r="D676" s="6">
        <v>1</v>
      </c>
      <c r="E676" s="6">
        <v>3</v>
      </c>
      <c r="F676" s="6">
        <v>5</v>
      </c>
      <c r="G676">
        <v>0.48599999999999999</v>
      </c>
      <c r="H676">
        <v>0.51300000000000001</v>
      </c>
      <c r="I676">
        <v>0.53100000000000003</v>
      </c>
      <c r="J676">
        <v>0.52200000000000002</v>
      </c>
      <c r="K676">
        <v>0.53100000000000003</v>
      </c>
      <c r="Q676">
        <f t="shared" si="76"/>
        <v>0.51660000000000006</v>
      </c>
      <c r="R676">
        <f t="shared" si="77"/>
        <v>1.8662797217994964E-2</v>
      </c>
      <c r="T676">
        <v>0.46800000000000003</v>
      </c>
      <c r="U676">
        <v>0.441</v>
      </c>
      <c r="V676">
        <v>0.441</v>
      </c>
      <c r="W676">
        <v>0.45</v>
      </c>
      <c r="X676">
        <v>0.46800000000000003</v>
      </c>
      <c r="AD676">
        <f t="shared" si="78"/>
        <v>0.45360000000000006</v>
      </c>
      <c r="AE676">
        <f t="shared" si="79"/>
        <v>1.3649175799292803E-2</v>
      </c>
      <c r="BI676" s="6">
        <v>5</v>
      </c>
      <c r="BJ676">
        <v>0.95399999999999996</v>
      </c>
      <c r="BK676">
        <v>0.95399999999999996</v>
      </c>
      <c r="BL676">
        <v>0.97199999999999998</v>
      </c>
      <c r="BM676">
        <v>0.97199999999999998</v>
      </c>
      <c r="BN676">
        <v>0.999</v>
      </c>
    </row>
    <row r="677" spans="1:66" x14ac:dyDescent="0.25">
      <c r="A677" s="6">
        <v>85</v>
      </c>
      <c r="B677" s="6">
        <v>2.5</v>
      </c>
      <c r="C677" s="6">
        <v>7.5</v>
      </c>
      <c r="D677" s="6">
        <v>1</v>
      </c>
      <c r="E677" s="6">
        <v>4</v>
      </c>
      <c r="F677" s="6">
        <v>5</v>
      </c>
      <c r="G677">
        <v>0.47699999999999998</v>
      </c>
      <c r="H677">
        <v>0.441</v>
      </c>
      <c r="I677">
        <v>0.46800000000000003</v>
      </c>
      <c r="J677">
        <v>0.46800000000000003</v>
      </c>
      <c r="K677">
        <v>0.51300000000000001</v>
      </c>
      <c r="Q677">
        <f t="shared" si="76"/>
        <v>0.47339999999999999</v>
      </c>
      <c r="R677">
        <f t="shared" si="77"/>
        <v>2.5928748523598281E-2</v>
      </c>
      <c r="T677">
        <v>0.45</v>
      </c>
      <c r="U677">
        <v>0.45900000000000002</v>
      </c>
      <c r="V677">
        <v>0.46800000000000003</v>
      </c>
      <c r="W677">
        <v>0.441</v>
      </c>
      <c r="X677">
        <v>0.41399999999999998</v>
      </c>
      <c r="AD677">
        <f t="shared" si="78"/>
        <v>0.44640000000000002</v>
      </c>
      <c r="AE677">
        <f t="shared" si="79"/>
        <v>2.0719555979798427E-2</v>
      </c>
      <c r="BI677" s="6">
        <v>5</v>
      </c>
      <c r="BJ677">
        <v>0.92700000000000005</v>
      </c>
      <c r="BK677">
        <v>0.9</v>
      </c>
      <c r="BL677">
        <v>0.93600000000000005</v>
      </c>
      <c r="BM677">
        <v>0.90900000000000003</v>
      </c>
      <c r="BN677">
        <v>0.92700000000000005</v>
      </c>
    </row>
    <row r="678" spans="1:66" x14ac:dyDescent="0.25">
      <c r="A678" s="6">
        <v>85</v>
      </c>
      <c r="B678" s="1">
        <v>2.5</v>
      </c>
      <c r="C678" s="1">
        <v>7.5</v>
      </c>
      <c r="D678" s="6">
        <v>1</v>
      </c>
      <c r="E678" s="1">
        <v>1</v>
      </c>
      <c r="F678" s="1">
        <v>6</v>
      </c>
      <c r="G678">
        <v>0.45</v>
      </c>
      <c r="H678">
        <v>0.47699999999999998</v>
      </c>
      <c r="I678">
        <v>0.40500000000000003</v>
      </c>
      <c r="J678">
        <v>0.441</v>
      </c>
      <c r="K678">
        <v>0.441</v>
      </c>
      <c r="Q678">
        <f t="shared" si="76"/>
        <v>0.44279999999999997</v>
      </c>
      <c r="R678">
        <f t="shared" si="77"/>
        <v>2.5772077913897417E-2</v>
      </c>
      <c r="T678">
        <v>0.45900000000000002</v>
      </c>
      <c r="U678">
        <v>0.45900000000000002</v>
      </c>
      <c r="V678">
        <v>0.504</v>
      </c>
      <c r="W678">
        <v>0.47699999999999998</v>
      </c>
      <c r="X678">
        <v>0.495</v>
      </c>
      <c r="AD678">
        <f t="shared" si="78"/>
        <v>0.4788</v>
      </c>
      <c r="AE678">
        <f t="shared" si="79"/>
        <v>2.0523157651784474E-2</v>
      </c>
      <c r="BD678" s="42" t="s">
        <v>19</v>
      </c>
      <c r="BE678" s="42" t="s">
        <v>24</v>
      </c>
      <c r="BF678" s="42" t="s">
        <v>21</v>
      </c>
      <c r="BI678" s="1">
        <v>6</v>
      </c>
      <c r="BJ678">
        <v>0.90900000000000003</v>
      </c>
      <c r="BK678">
        <v>0.93600000000000005</v>
      </c>
      <c r="BL678">
        <v>0.90900000000000003</v>
      </c>
      <c r="BM678">
        <v>0.91800000000000004</v>
      </c>
      <c r="BN678">
        <v>0.93600000000000005</v>
      </c>
    </row>
    <row r="679" spans="1:66" x14ac:dyDescent="0.25">
      <c r="A679" s="6">
        <v>85</v>
      </c>
      <c r="B679" s="1">
        <v>2.5</v>
      </c>
      <c r="C679" s="1">
        <v>7.5</v>
      </c>
      <c r="D679" s="6">
        <v>1</v>
      </c>
      <c r="E679" s="1">
        <v>2</v>
      </c>
      <c r="F679" s="1">
        <v>6</v>
      </c>
      <c r="G679">
        <v>0.441</v>
      </c>
      <c r="H679">
        <v>0.45</v>
      </c>
      <c r="I679">
        <v>0.441</v>
      </c>
      <c r="J679">
        <v>0.42299999999999999</v>
      </c>
      <c r="K679">
        <v>0.48599999999999999</v>
      </c>
      <c r="Q679">
        <f t="shared" si="76"/>
        <v>0.44820000000000004</v>
      </c>
      <c r="R679">
        <f t="shared" si="77"/>
        <v>2.329592238998061E-2</v>
      </c>
      <c r="T679">
        <v>0.46800000000000003</v>
      </c>
      <c r="U679">
        <v>0.46800000000000003</v>
      </c>
      <c r="V679">
        <v>0.54</v>
      </c>
      <c r="W679">
        <v>0.46800000000000003</v>
      </c>
      <c r="X679">
        <v>0.42299999999999999</v>
      </c>
      <c r="AD679">
        <f t="shared" si="78"/>
        <v>0.47339999999999999</v>
      </c>
      <c r="AE679">
        <f t="shared" si="79"/>
        <v>4.2021423107743525E-2</v>
      </c>
      <c r="AH679" s="5" t="s">
        <v>20</v>
      </c>
      <c r="AI679" s="5" t="s">
        <v>21</v>
      </c>
      <c r="AJ679" s="5" t="s">
        <v>23</v>
      </c>
      <c r="AK679" s="5" t="s">
        <v>21</v>
      </c>
      <c r="AL679" s="5"/>
      <c r="AM679" s="5" t="s">
        <v>27</v>
      </c>
      <c r="AN679" s="5"/>
      <c r="AO679" s="5" t="s">
        <v>28</v>
      </c>
      <c r="AP679" s="5"/>
      <c r="BD679" s="42">
        <v>1</v>
      </c>
      <c r="BE679" s="42">
        <f>AVERAGE(BJ658:BN661)</f>
        <v>0.91379999999999995</v>
      </c>
      <c r="BF679" s="42">
        <f>STDEV(BJ658:BN661)</f>
        <v>5.0052183295352659E-2</v>
      </c>
      <c r="BI679" s="1">
        <v>6</v>
      </c>
      <c r="BJ679">
        <v>0.90900000000000003</v>
      </c>
      <c r="BK679">
        <v>0.91800000000000004</v>
      </c>
      <c r="BL679">
        <v>0.98099999999999998</v>
      </c>
      <c r="BM679">
        <v>0.89100000000000001</v>
      </c>
      <c r="BN679">
        <v>0.90900000000000003</v>
      </c>
    </row>
    <row r="680" spans="1:66" x14ac:dyDescent="0.25">
      <c r="A680" s="6">
        <v>85</v>
      </c>
      <c r="B680" s="1">
        <v>2.5</v>
      </c>
      <c r="C680" s="1">
        <v>7.5</v>
      </c>
      <c r="D680" s="6">
        <v>1</v>
      </c>
      <c r="E680" s="1">
        <v>3</v>
      </c>
      <c r="F680" s="1">
        <v>6</v>
      </c>
      <c r="G680">
        <v>0.51300000000000001</v>
      </c>
      <c r="H680">
        <v>0.53100000000000003</v>
      </c>
      <c r="I680">
        <v>0.52200000000000002</v>
      </c>
      <c r="J680">
        <v>0.52200000000000002</v>
      </c>
      <c r="K680">
        <v>0.53100000000000003</v>
      </c>
      <c r="Q680">
        <f t="shared" si="76"/>
        <v>0.52380000000000004</v>
      </c>
      <c r="R680">
        <f t="shared" si="77"/>
        <v>7.5299402388066868E-3</v>
      </c>
      <c r="T680">
        <v>0.35099999999999998</v>
      </c>
      <c r="U680">
        <v>0.45900000000000002</v>
      </c>
      <c r="V680">
        <v>0.42299999999999999</v>
      </c>
      <c r="W680">
        <v>0.41399999999999998</v>
      </c>
      <c r="X680">
        <v>0.41399999999999998</v>
      </c>
      <c r="AD680">
        <f t="shared" si="78"/>
        <v>0.41220000000000001</v>
      </c>
      <c r="AE680">
        <f t="shared" si="79"/>
        <v>3.8919146958791388E-2</v>
      </c>
      <c r="AH680" s="5">
        <f>AH674</f>
        <v>0.48681000000000096</v>
      </c>
      <c r="AI680" s="5">
        <f>AI674</f>
        <v>5.1690749344911358E-2</v>
      </c>
      <c r="AJ680" s="5">
        <f>AJ674</f>
        <v>0.43855500000000108</v>
      </c>
      <c r="AK680" s="5">
        <f>AK674</f>
        <v>5.843281182027292E-2</v>
      </c>
      <c r="AL680" s="5"/>
      <c r="AM680" s="5" t="s">
        <v>29</v>
      </c>
      <c r="AN680" s="5"/>
      <c r="AO680" s="5" t="s">
        <v>30</v>
      </c>
      <c r="AP680" s="5"/>
      <c r="BD680" s="42">
        <v>2</v>
      </c>
      <c r="BE680" s="42">
        <f>AVERAGE(BJ662:BN665)</f>
        <v>0.89939999999999998</v>
      </c>
      <c r="BF680" s="42">
        <f>STDEV(BJ662:BN665)</f>
        <v>4.7758603523619887E-2</v>
      </c>
      <c r="BI680" s="1">
        <v>6</v>
      </c>
      <c r="BJ680">
        <v>0.86399999999999999</v>
      </c>
      <c r="BK680">
        <v>0.99</v>
      </c>
      <c r="BL680">
        <v>0.94499999999999995</v>
      </c>
      <c r="BM680">
        <v>0.93600000000000005</v>
      </c>
      <c r="BN680">
        <v>0.94499999999999995</v>
      </c>
    </row>
    <row r="681" spans="1:66" x14ac:dyDescent="0.25">
      <c r="A681" s="6">
        <v>85</v>
      </c>
      <c r="B681" s="1">
        <v>2.5</v>
      </c>
      <c r="C681" s="1">
        <v>7.5</v>
      </c>
      <c r="D681" s="6">
        <v>1</v>
      </c>
      <c r="E681" s="1">
        <v>4</v>
      </c>
      <c r="F681" s="1">
        <v>6</v>
      </c>
      <c r="G681">
        <v>0.52200000000000002</v>
      </c>
      <c r="H681">
        <v>0.45900000000000002</v>
      </c>
      <c r="I681">
        <v>0.45900000000000002</v>
      </c>
      <c r="J681">
        <v>0.441</v>
      </c>
      <c r="K681">
        <v>0.48599999999999999</v>
      </c>
      <c r="Q681">
        <f t="shared" si="76"/>
        <v>0.47339999999999999</v>
      </c>
      <c r="R681">
        <f t="shared" si="77"/>
        <v>3.1564220250150335E-2</v>
      </c>
      <c r="T681">
        <v>0.46800000000000003</v>
      </c>
      <c r="U681">
        <v>0.47699999999999998</v>
      </c>
      <c r="V681">
        <v>0.51300000000000001</v>
      </c>
      <c r="W681">
        <v>0.47699999999999998</v>
      </c>
      <c r="X681">
        <v>0.42299999999999999</v>
      </c>
      <c r="AD681">
        <f t="shared" si="78"/>
        <v>0.47160000000000002</v>
      </c>
      <c r="AE681">
        <f t="shared" si="79"/>
        <v>3.2199378875996977E-2</v>
      </c>
      <c r="BD681" s="42">
        <v>3</v>
      </c>
      <c r="BE681" s="42">
        <f>AVERAGE(BJ666:BN669)</f>
        <v>0.93674999999999997</v>
      </c>
      <c r="BF681" s="42">
        <f>STDEV(BJ666:BN669)</f>
        <v>2.7733458796949651E-2</v>
      </c>
      <c r="BI681" s="1">
        <v>6</v>
      </c>
      <c r="BJ681">
        <v>0.99</v>
      </c>
      <c r="BK681">
        <v>0.93600000000000005</v>
      </c>
      <c r="BL681">
        <v>0.97199999999999998</v>
      </c>
      <c r="BM681">
        <v>0.91800000000000004</v>
      </c>
      <c r="BN681">
        <v>0.90900000000000003</v>
      </c>
    </row>
    <row r="682" spans="1:66" x14ac:dyDescent="0.25">
      <c r="A682" s="6">
        <v>85</v>
      </c>
      <c r="B682" s="6">
        <v>2.5</v>
      </c>
      <c r="C682" s="6">
        <v>7.5</v>
      </c>
      <c r="D682" s="6">
        <v>1</v>
      </c>
      <c r="E682" s="6">
        <v>1</v>
      </c>
      <c r="F682" s="6">
        <v>7</v>
      </c>
      <c r="G682">
        <v>0.47699999999999998</v>
      </c>
      <c r="H682">
        <v>0.38700000000000001</v>
      </c>
      <c r="I682">
        <v>0.432</v>
      </c>
      <c r="J682">
        <v>0.45</v>
      </c>
      <c r="K682">
        <v>0.441</v>
      </c>
      <c r="Q682">
        <f t="shared" si="76"/>
        <v>0.43739999999999996</v>
      </c>
      <c r="R682">
        <f t="shared" si="77"/>
        <v>3.2822248551858835E-2</v>
      </c>
      <c r="T682">
        <v>0.504</v>
      </c>
      <c r="U682">
        <v>0.48599999999999999</v>
      </c>
      <c r="V682">
        <v>0.48599999999999999</v>
      </c>
      <c r="W682">
        <v>0.48599999999999999</v>
      </c>
      <c r="X682">
        <v>0.45</v>
      </c>
      <c r="AD682">
        <f t="shared" si="78"/>
        <v>0.4824</v>
      </c>
      <c r="AE682">
        <f t="shared" si="79"/>
        <v>1.9718012070185975E-2</v>
      </c>
      <c r="BD682" s="42">
        <v>4</v>
      </c>
      <c r="BE682" s="42">
        <f>AVERAGE(BJ670:BN673)</f>
        <v>0.94140000000000001</v>
      </c>
      <c r="BF682" s="42">
        <f>STDEV(BJ670:BN673)</f>
        <v>2.4325425295140729E-2</v>
      </c>
      <c r="BI682" s="6">
        <v>7</v>
      </c>
      <c r="BJ682">
        <v>0.98099999999999998</v>
      </c>
      <c r="BK682">
        <v>0.873</v>
      </c>
      <c r="BL682">
        <v>0.91800000000000004</v>
      </c>
      <c r="BM682">
        <v>0.93600000000000005</v>
      </c>
      <c r="BN682">
        <v>0.89100000000000001</v>
      </c>
    </row>
    <row r="683" spans="1:66" x14ac:dyDescent="0.25">
      <c r="A683" s="6">
        <v>85</v>
      </c>
      <c r="B683" s="6">
        <v>2.5</v>
      </c>
      <c r="C683" s="6">
        <v>7.5</v>
      </c>
      <c r="D683" s="6">
        <v>1</v>
      </c>
      <c r="E683" s="6">
        <v>2</v>
      </c>
      <c r="F683" s="6">
        <v>7</v>
      </c>
      <c r="G683">
        <v>0.441</v>
      </c>
      <c r="H683">
        <v>0.47699999999999998</v>
      </c>
      <c r="I683">
        <v>0.46800000000000003</v>
      </c>
      <c r="J683">
        <v>0.45</v>
      </c>
      <c r="K683">
        <v>0.45</v>
      </c>
      <c r="Q683">
        <f t="shared" si="76"/>
        <v>0.4572</v>
      </c>
      <c r="R683">
        <f t="shared" si="77"/>
        <v>1.478850905263948E-2</v>
      </c>
      <c r="T683">
        <v>0.47699999999999998</v>
      </c>
      <c r="U683">
        <v>0.47699999999999998</v>
      </c>
      <c r="V683">
        <v>0.495</v>
      </c>
      <c r="W683">
        <v>0.495</v>
      </c>
      <c r="X683">
        <v>0.495</v>
      </c>
      <c r="AD683">
        <f t="shared" si="78"/>
        <v>0.48780000000000001</v>
      </c>
      <c r="AE683">
        <f t="shared" si="79"/>
        <v>9.859006035092998E-3</v>
      </c>
      <c r="BD683" s="42">
        <v>5</v>
      </c>
      <c r="BE683" s="42">
        <f>AVERAGE(BJ674:BN677)</f>
        <v>0.93869999999999987</v>
      </c>
      <c r="BF683" s="42">
        <f>STDEV(BJ674:BN677)</f>
        <v>2.7870187807423386E-2</v>
      </c>
      <c r="BI683" s="6">
        <v>7</v>
      </c>
      <c r="BJ683">
        <v>0.91800000000000004</v>
      </c>
      <c r="BK683">
        <v>0.95399999999999996</v>
      </c>
      <c r="BL683">
        <v>0.96299999999999997</v>
      </c>
      <c r="BM683">
        <v>0.94499999999999995</v>
      </c>
      <c r="BN683">
        <v>0.94499999999999995</v>
      </c>
    </row>
    <row r="684" spans="1:66" x14ac:dyDescent="0.25">
      <c r="A684" s="6">
        <v>85</v>
      </c>
      <c r="B684" s="6">
        <v>2.5</v>
      </c>
      <c r="C684" s="6">
        <v>7.5</v>
      </c>
      <c r="D684" s="6">
        <v>1</v>
      </c>
      <c r="E684" s="6">
        <v>3</v>
      </c>
      <c r="F684" s="6">
        <v>7</v>
      </c>
      <c r="G684">
        <v>0.432</v>
      </c>
      <c r="H684">
        <v>0.47699999999999998</v>
      </c>
      <c r="I684">
        <v>0.48599999999999999</v>
      </c>
      <c r="J684">
        <v>0.46800000000000003</v>
      </c>
      <c r="K684">
        <v>0.441</v>
      </c>
      <c r="Q684">
        <f t="shared" si="76"/>
        <v>0.46079999999999999</v>
      </c>
      <c r="R684">
        <f t="shared" si="77"/>
        <v>2.3295922389980607E-2</v>
      </c>
      <c r="T684">
        <v>0.504</v>
      </c>
      <c r="U684">
        <v>0.45</v>
      </c>
      <c r="V684">
        <v>0.45</v>
      </c>
      <c r="W684">
        <v>0.46800000000000003</v>
      </c>
      <c r="X684">
        <v>0.48599999999999999</v>
      </c>
      <c r="AD684">
        <f t="shared" si="78"/>
        <v>0.47159999999999991</v>
      </c>
      <c r="AE684">
        <f t="shared" si="79"/>
        <v>2.3469128658729528E-2</v>
      </c>
      <c r="BD684" s="42">
        <v>6</v>
      </c>
      <c r="BE684" s="42">
        <f>AVERAGE(BJ678:BN681)</f>
        <v>0.93105000000000016</v>
      </c>
      <c r="BF684" s="42">
        <f>STDEV(BJ678:BN681)</f>
        <v>3.2968046731087317E-2</v>
      </c>
      <c r="BI684" s="6">
        <v>7</v>
      </c>
      <c r="BJ684">
        <v>0.93600000000000005</v>
      </c>
      <c r="BK684">
        <v>0.92700000000000005</v>
      </c>
      <c r="BL684">
        <v>0.93600000000000005</v>
      </c>
      <c r="BM684">
        <v>0.93600000000000005</v>
      </c>
      <c r="BN684">
        <v>0.92700000000000005</v>
      </c>
    </row>
    <row r="685" spans="1:66" x14ac:dyDescent="0.25">
      <c r="A685" s="6">
        <v>85</v>
      </c>
      <c r="B685" s="6">
        <v>2.5</v>
      </c>
      <c r="C685" s="6">
        <v>7.5</v>
      </c>
      <c r="D685" s="6">
        <v>1</v>
      </c>
      <c r="E685" s="6">
        <v>4</v>
      </c>
      <c r="F685" s="6">
        <v>7</v>
      </c>
      <c r="G685">
        <v>0.45900000000000002</v>
      </c>
      <c r="H685">
        <v>0.45</v>
      </c>
      <c r="I685">
        <v>0.46800000000000003</v>
      </c>
      <c r="J685">
        <v>0.45900000000000002</v>
      </c>
      <c r="K685">
        <v>0.504</v>
      </c>
      <c r="Q685">
        <f t="shared" si="76"/>
        <v>0.46799999999999997</v>
      </c>
      <c r="R685">
        <f t="shared" si="77"/>
        <v>2.1106870919205427E-2</v>
      </c>
      <c r="T685">
        <v>0.52200000000000002</v>
      </c>
      <c r="U685">
        <v>0.504</v>
      </c>
      <c r="V685">
        <v>0.52200000000000002</v>
      </c>
      <c r="W685">
        <v>0.48599999999999999</v>
      </c>
      <c r="X685">
        <v>0.495</v>
      </c>
      <c r="AD685">
        <f t="shared" si="78"/>
        <v>0.50580000000000003</v>
      </c>
      <c r="AE685">
        <f t="shared" si="79"/>
        <v>1.6099689437998499E-2</v>
      </c>
      <c r="BD685" s="42">
        <v>7</v>
      </c>
      <c r="BE685" s="42">
        <f>AVERAGE(BJ682:BN685)</f>
        <v>0.94274999999999987</v>
      </c>
      <c r="BF685" s="42">
        <f>STDEV(BJ682:BN685)</f>
        <v>3.1159817241542268E-2</v>
      </c>
      <c r="BI685" s="6">
        <v>7</v>
      </c>
      <c r="BJ685">
        <v>0.98099999999999998</v>
      </c>
      <c r="BK685">
        <v>0.95399999999999996</v>
      </c>
      <c r="BL685">
        <v>0.99</v>
      </c>
      <c r="BM685">
        <v>0.94499999999999995</v>
      </c>
      <c r="BN685">
        <v>0.999</v>
      </c>
    </row>
    <row r="686" spans="1:66" x14ac:dyDescent="0.25">
      <c r="A686" s="6">
        <v>85</v>
      </c>
      <c r="B686" s="1">
        <v>2.5</v>
      </c>
      <c r="C686" s="1">
        <v>7.5</v>
      </c>
      <c r="D686" s="6">
        <v>1</v>
      </c>
      <c r="E686" s="1">
        <v>1</v>
      </c>
      <c r="F686" s="1">
        <v>8</v>
      </c>
      <c r="G686">
        <v>0.46800000000000003</v>
      </c>
      <c r="H686">
        <v>0.432</v>
      </c>
      <c r="I686">
        <v>0.45</v>
      </c>
      <c r="J686">
        <v>0.39600000000000002</v>
      </c>
      <c r="K686">
        <v>0.441</v>
      </c>
      <c r="Q686">
        <f t="shared" si="76"/>
        <v>0.43739999999999996</v>
      </c>
      <c r="R686">
        <f t="shared" si="77"/>
        <v>2.6698314553544388E-2</v>
      </c>
      <c r="T686">
        <v>0.54</v>
      </c>
      <c r="U686">
        <v>0.46800000000000003</v>
      </c>
      <c r="V686">
        <v>0.495</v>
      </c>
      <c r="W686">
        <v>0.504</v>
      </c>
      <c r="X686">
        <v>0.504</v>
      </c>
      <c r="AD686">
        <f t="shared" si="78"/>
        <v>0.50219999999999998</v>
      </c>
      <c r="AE686">
        <f t="shared" si="79"/>
        <v>2.5772077913897441E-2</v>
      </c>
      <c r="BD686" s="42">
        <v>8</v>
      </c>
      <c r="BE686" s="42">
        <f>AVERAGE(BJ686:BN689)</f>
        <v>0.91845000000000021</v>
      </c>
      <c r="BF686" s="42">
        <f>STDEV(BJ686:BN689)</f>
        <v>4.8552169445810929E-2</v>
      </c>
      <c r="BI686" s="1">
        <v>8</v>
      </c>
      <c r="BJ686">
        <v>1.008</v>
      </c>
      <c r="BK686">
        <v>0.9</v>
      </c>
      <c r="BL686">
        <v>0.94499999999999995</v>
      </c>
      <c r="BM686">
        <v>0.9</v>
      </c>
      <c r="BN686">
        <v>0.94499999999999995</v>
      </c>
    </row>
    <row r="687" spans="1:66" x14ac:dyDescent="0.25">
      <c r="A687" s="6">
        <v>85</v>
      </c>
      <c r="B687" s="1">
        <v>2.5</v>
      </c>
      <c r="C687" s="1">
        <v>7.5</v>
      </c>
      <c r="D687" s="6">
        <v>1</v>
      </c>
      <c r="E687" s="1">
        <v>2</v>
      </c>
      <c r="F687" s="1">
        <v>8</v>
      </c>
      <c r="G687">
        <v>0.45900000000000002</v>
      </c>
      <c r="H687">
        <v>0.441</v>
      </c>
      <c r="I687">
        <v>0.432</v>
      </c>
      <c r="J687">
        <v>0.48599999999999999</v>
      </c>
      <c r="K687">
        <v>0.40500000000000003</v>
      </c>
      <c r="Q687">
        <f t="shared" si="76"/>
        <v>0.4446</v>
      </c>
      <c r="R687">
        <f t="shared" si="77"/>
        <v>3.0253925365148888E-2</v>
      </c>
      <c r="T687">
        <v>0.36899999999999999</v>
      </c>
      <c r="U687">
        <v>0.45900000000000002</v>
      </c>
      <c r="V687">
        <v>0.432</v>
      </c>
      <c r="W687">
        <v>0.504</v>
      </c>
      <c r="X687">
        <v>0.504</v>
      </c>
      <c r="AD687">
        <f t="shared" si="78"/>
        <v>0.45359999999999995</v>
      </c>
      <c r="AE687">
        <f t="shared" si="79"/>
        <v>5.6420740867167418E-2</v>
      </c>
      <c r="BD687" s="42">
        <v>9</v>
      </c>
      <c r="BE687" s="42">
        <f>AVERAGE(BJ690:BN693)</f>
        <v>0.94635000000000014</v>
      </c>
      <c r="BF687" s="42">
        <f>STDEV(BJ690:BN693)</f>
        <v>5.3863643631517868E-2</v>
      </c>
      <c r="BI687" s="1">
        <v>8</v>
      </c>
      <c r="BJ687">
        <v>0.82799999999999996</v>
      </c>
      <c r="BK687">
        <v>0.9</v>
      </c>
      <c r="BL687">
        <v>0.86399999999999999</v>
      </c>
      <c r="BM687">
        <v>0.99</v>
      </c>
      <c r="BN687">
        <v>0.90900000000000003</v>
      </c>
    </row>
    <row r="688" spans="1:66" x14ac:dyDescent="0.25">
      <c r="A688" s="6">
        <v>85</v>
      </c>
      <c r="B688" s="1">
        <v>2.5</v>
      </c>
      <c r="C688" s="1">
        <v>7.5</v>
      </c>
      <c r="D688" s="6">
        <v>1</v>
      </c>
      <c r="E688" s="1">
        <v>3</v>
      </c>
      <c r="F688" s="1">
        <v>8</v>
      </c>
      <c r="G688">
        <v>0.46800000000000003</v>
      </c>
      <c r="H688">
        <v>0.45</v>
      </c>
      <c r="I688">
        <v>0.441</v>
      </c>
      <c r="J688">
        <v>0.432</v>
      </c>
      <c r="K688">
        <v>0.45900000000000002</v>
      </c>
      <c r="Q688">
        <f t="shared" si="76"/>
        <v>0.45</v>
      </c>
      <c r="R688">
        <f t="shared" si="77"/>
        <v>1.423024947075772E-2</v>
      </c>
      <c r="T688">
        <v>0.47699999999999998</v>
      </c>
      <c r="U688">
        <v>0.495</v>
      </c>
      <c r="V688">
        <v>0.46800000000000003</v>
      </c>
      <c r="W688">
        <v>0.504</v>
      </c>
      <c r="X688">
        <v>0.36</v>
      </c>
      <c r="AD688">
        <f t="shared" si="78"/>
        <v>0.46079999999999999</v>
      </c>
      <c r="AE688">
        <f t="shared" si="79"/>
        <v>5.8117983447466923E-2</v>
      </c>
      <c r="BD688" s="42">
        <v>10</v>
      </c>
      <c r="BE688" s="42">
        <f>AVERAGE(BJ694:BN697)</f>
        <v>0.88500000000000012</v>
      </c>
      <c r="BF688" s="42">
        <f>STDEV(BJ694:BN697)</f>
        <v>5.4766489946431955E-2</v>
      </c>
      <c r="BI688" s="1">
        <v>8</v>
      </c>
      <c r="BJ688">
        <v>0.94499999999999995</v>
      </c>
      <c r="BK688">
        <v>0.94499999999999995</v>
      </c>
      <c r="BL688">
        <v>0.90900000000000003</v>
      </c>
      <c r="BM688">
        <v>0.93600000000000005</v>
      </c>
      <c r="BN688">
        <v>0.81899999999999995</v>
      </c>
    </row>
    <row r="689" spans="1:66" x14ac:dyDescent="0.25">
      <c r="A689" s="6">
        <v>85</v>
      </c>
      <c r="B689" s="1">
        <v>2.5</v>
      </c>
      <c r="C689" s="1">
        <v>7.5</v>
      </c>
      <c r="D689" s="6">
        <v>1</v>
      </c>
      <c r="E689" s="1">
        <v>4</v>
      </c>
      <c r="F689" s="1">
        <v>8</v>
      </c>
      <c r="G689">
        <v>0.45</v>
      </c>
      <c r="H689">
        <v>0.45900000000000002</v>
      </c>
      <c r="I689">
        <v>0.441</v>
      </c>
      <c r="J689">
        <v>0.47699999999999998</v>
      </c>
      <c r="K689">
        <v>0.45</v>
      </c>
      <c r="Q689">
        <f t="shared" si="76"/>
        <v>0.45540000000000003</v>
      </c>
      <c r="R689">
        <f t="shared" si="77"/>
        <v>1.3649175799292781E-2</v>
      </c>
      <c r="T689">
        <v>0.41399999999999998</v>
      </c>
      <c r="U689">
        <v>0.45</v>
      </c>
      <c r="V689">
        <v>0.51300000000000001</v>
      </c>
      <c r="W689">
        <v>0.47699999999999998</v>
      </c>
      <c r="X689">
        <v>0.495</v>
      </c>
      <c r="AD689">
        <f t="shared" si="78"/>
        <v>0.46980000000000005</v>
      </c>
      <c r="AE689">
        <f t="shared" si="79"/>
        <v>3.8919146958791388E-2</v>
      </c>
      <c r="BD689" s="42" t="s">
        <v>22</v>
      </c>
      <c r="BE689" s="42">
        <f>AVERAGE(BJ658:BN697)</f>
        <v>0.92536500000000099</v>
      </c>
      <c r="BF689" s="42">
        <f>STDEV(BJ658:BN697)</f>
        <v>4.5059556067107688E-2</v>
      </c>
      <c r="BI689" s="1">
        <v>8</v>
      </c>
      <c r="BJ689">
        <v>0.86399999999999999</v>
      </c>
      <c r="BK689">
        <v>0.90900000000000003</v>
      </c>
      <c r="BL689">
        <v>0.95399999999999996</v>
      </c>
      <c r="BM689">
        <v>0.95399999999999996</v>
      </c>
      <c r="BN689">
        <v>0.94499999999999995</v>
      </c>
    </row>
    <row r="690" spans="1:66" x14ac:dyDescent="0.25">
      <c r="A690" s="6">
        <v>85</v>
      </c>
      <c r="B690" s="6">
        <v>2.5</v>
      </c>
      <c r="C690" s="6">
        <v>7.5</v>
      </c>
      <c r="D690" s="6">
        <v>1</v>
      </c>
      <c r="E690" s="6">
        <v>1</v>
      </c>
      <c r="F690" s="6">
        <v>9</v>
      </c>
      <c r="G690">
        <v>0.441</v>
      </c>
      <c r="H690">
        <v>0.441</v>
      </c>
      <c r="I690">
        <v>0.441</v>
      </c>
      <c r="J690">
        <v>0.45900000000000002</v>
      </c>
      <c r="K690">
        <v>0.45</v>
      </c>
      <c r="Q690">
        <f t="shared" si="76"/>
        <v>0.44640000000000002</v>
      </c>
      <c r="R690">
        <f t="shared" si="77"/>
        <v>8.0498447189992512E-3</v>
      </c>
      <c r="T690">
        <v>0.48599999999999999</v>
      </c>
      <c r="U690">
        <v>0.495</v>
      </c>
      <c r="V690">
        <v>0.53100000000000003</v>
      </c>
      <c r="W690">
        <v>0.51300000000000001</v>
      </c>
      <c r="X690">
        <v>0.47699999999999998</v>
      </c>
      <c r="AD690">
        <f t="shared" si="78"/>
        <v>0.50039999999999996</v>
      </c>
      <c r="AE690">
        <f t="shared" si="79"/>
        <v>2.1674870241826152E-2</v>
      </c>
      <c r="BI690" s="6">
        <v>9</v>
      </c>
      <c r="BJ690">
        <v>0.92700000000000005</v>
      </c>
      <c r="BK690">
        <v>0.93600000000000005</v>
      </c>
      <c r="BL690">
        <v>0.97199999999999998</v>
      </c>
      <c r="BM690">
        <v>0.97199999999999998</v>
      </c>
      <c r="BN690">
        <v>0.92700000000000005</v>
      </c>
    </row>
    <row r="691" spans="1:66" x14ac:dyDescent="0.25">
      <c r="A691" s="6">
        <v>85</v>
      </c>
      <c r="B691" s="6">
        <v>2.5</v>
      </c>
      <c r="C691" s="6">
        <v>7.5</v>
      </c>
      <c r="D691" s="6">
        <v>1</v>
      </c>
      <c r="E691" s="6">
        <v>2</v>
      </c>
      <c r="F691" s="6">
        <v>9</v>
      </c>
      <c r="G691">
        <v>0.441</v>
      </c>
      <c r="H691">
        <v>0.46800000000000003</v>
      </c>
      <c r="I691">
        <v>0.432</v>
      </c>
      <c r="J691">
        <v>0.47699999999999998</v>
      </c>
      <c r="K691">
        <v>0.504</v>
      </c>
      <c r="Q691">
        <f t="shared" si="76"/>
        <v>0.46440000000000003</v>
      </c>
      <c r="R691">
        <f t="shared" si="77"/>
        <v>2.8884251764586182E-2</v>
      </c>
      <c r="T691">
        <v>0.54</v>
      </c>
      <c r="U691">
        <v>0.52200000000000002</v>
      </c>
      <c r="V691">
        <v>0.54</v>
      </c>
      <c r="W691">
        <v>0.51300000000000001</v>
      </c>
      <c r="X691">
        <v>0.53100000000000003</v>
      </c>
      <c r="AD691">
        <f t="shared" si="78"/>
        <v>0.52920000000000011</v>
      </c>
      <c r="AE691">
        <f t="shared" si="79"/>
        <v>1.1734564329364778E-2</v>
      </c>
      <c r="BI691" s="6">
        <v>9</v>
      </c>
      <c r="BJ691">
        <v>0.98099999999999998</v>
      </c>
      <c r="BK691">
        <v>0.99</v>
      </c>
      <c r="BL691">
        <v>0.97199999999999998</v>
      </c>
      <c r="BM691">
        <v>0.99</v>
      </c>
      <c r="BN691">
        <v>1.0349999999999999</v>
      </c>
    </row>
    <row r="692" spans="1:66" x14ac:dyDescent="0.25">
      <c r="A692" s="6">
        <v>85</v>
      </c>
      <c r="B692" s="6">
        <v>2.5</v>
      </c>
      <c r="C692" s="6">
        <v>7.5</v>
      </c>
      <c r="D692" s="6">
        <v>1</v>
      </c>
      <c r="E692" s="6">
        <v>3</v>
      </c>
      <c r="F692" s="6">
        <v>9</v>
      </c>
      <c r="G692">
        <v>0.40500000000000003</v>
      </c>
      <c r="H692">
        <v>0.40500000000000003</v>
      </c>
      <c r="I692">
        <v>0.441</v>
      </c>
      <c r="J692">
        <v>0.48599999999999999</v>
      </c>
      <c r="K692">
        <v>0.432</v>
      </c>
      <c r="Q692">
        <f t="shared" si="76"/>
        <v>0.43380000000000002</v>
      </c>
      <c r="R692">
        <f t="shared" si="77"/>
        <v>3.3312159941979128E-2</v>
      </c>
      <c r="T692">
        <v>0.51300000000000001</v>
      </c>
      <c r="U692">
        <v>0.47699999999999998</v>
      </c>
      <c r="V692">
        <v>0.48599999999999999</v>
      </c>
      <c r="W692">
        <v>0.504</v>
      </c>
      <c r="X692">
        <v>0.52200000000000002</v>
      </c>
      <c r="AD692">
        <f t="shared" si="78"/>
        <v>0.50039999999999996</v>
      </c>
      <c r="AE692">
        <f t="shared" si="79"/>
        <v>1.8662797217994964E-2</v>
      </c>
      <c r="BI692" s="6">
        <v>9</v>
      </c>
      <c r="BJ692">
        <v>0.91800000000000004</v>
      </c>
      <c r="BK692">
        <v>0.88200000000000001</v>
      </c>
      <c r="BL692">
        <v>0.92700000000000005</v>
      </c>
      <c r="BM692">
        <v>0.99</v>
      </c>
      <c r="BN692">
        <v>0.95399999999999996</v>
      </c>
    </row>
    <row r="693" spans="1:66" x14ac:dyDescent="0.25">
      <c r="A693" s="6">
        <v>85</v>
      </c>
      <c r="B693" s="6">
        <v>2.5</v>
      </c>
      <c r="C693" s="6">
        <v>7.5</v>
      </c>
      <c r="D693" s="6">
        <v>1</v>
      </c>
      <c r="E693" s="6">
        <v>4</v>
      </c>
      <c r="F693" s="6">
        <v>9</v>
      </c>
      <c r="G693">
        <v>0.45900000000000002</v>
      </c>
      <c r="H693">
        <v>0.441</v>
      </c>
      <c r="I693">
        <v>0.45</v>
      </c>
      <c r="J693">
        <v>0.36</v>
      </c>
      <c r="K693">
        <v>0.441</v>
      </c>
      <c r="Q693">
        <f t="shared" si="76"/>
        <v>0.43019999999999997</v>
      </c>
      <c r="R693">
        <f t="shared" si="77"/>
        <v>3.9946213838109874E-2</v>
      </c>
      <c r="T693">
        <v>0.54</v>
      </c>
      <c r="U693">
        <v>0.495</v>
      </c>
      <c r="V693">
        <v>0.504</v>
      </c>
      <c r="W693">
        <v>0.51300000000000001</v>
      </c>
      <c r="X693">
        <v>0.35099999999999998</v>
      </c>
      <c r="AD693">
        <f t="shared" si="78"/>
        <v>0.48060000000000003</v>
      </c>
      <c r="AE693">
        <f t="shared" si="79"/>
        <v>7.4379432641019344E-2</v>
      </c>
      <c r="BI693" s="6">
        <v>9</v>
      </c>
      <c r="BJ693">
        <v>0.999</v>
      </c>
      <c r="BK693">
        <v>0.93600000000000005</v>
      </c>
      <c r="BL693">
        <v>0.95399999999999996</v>
      </c>
      <c r="BM693">
        <v>0.873</v>
      </c>
      <c r="BN693">
        <v>0.79200000000000004</v>
      </c>
    </row>
    <row r="694" spans="1:66" x14ac:dyDescent="0.25">
      <c r="A694" s="6">
        <v>85</v>
      </c>
      <c r="B694" s="1">
        <v>2.5</v>
      </c>
      <c r="C694" s="1">
        <v>7.5</v>
      </c>
      <c r="D694" s="6">
        <v>1</v>
      </c>
      <c r="E694" s="1">
        <v>1</v>
      </c>
      <c r="F694" s="1">
        <v>10</v>
      </c>
      <c r="G694">
        <v>0.36</v>
      </c>
      <c r="H694">
        <v>0.42</v>
      </c>
      <c r="I694">
        <v>0.40799999999999997</v>
      </c>
      <c r="J694">
        <v>0.42</v>
      </c>
      <c r="K694">
        <v>0.432</v>
      </c>
      <c r="Q694">
        <f t="shared" si="76"/>
        <v>0.40800000000000003</v>
      </c>
      <c r="R694">
        <f t="shared" si="77"/>
        <v>2.8142494558940575E-2</v>
      </c>
      <c r="T694">
        <v>0.56399999999999995</v>
      </c>
      <c r="U694">
        <v>0.46800000000000003</v>
      </c>
      <c r="V694">
        <v>0.49199999999999999</v>
      </c>
      <c r="W694">
        <v>0.54</v>
      </c>
      <c r="X694">
        <v>0.51600000000000001</v>
      </c>
      <c r="AD694">
        <f t="shared" si="78"/>
        <v>0.51600000000000001</v>
      </c>
      <c r="AE694">
        <f t="shared" si="79"/>
        <v>3.794733192202053E-2</v>
      </c>
      <c r="BI694" s="1">
        <v>10</v>
      </c>
      <c r="BJ694">
        <v>0.92400000000000004</v>
      </c>
      <c r="BK694">
        <v>0.88800000000000001</v>
      </c>
      <c r="BL694">
        <v>0.9</v>
      </c>
      <c r="BM694">
        <v>0.96</v>
      </c>
      <c r="BN694">
        <v>0.94799999999999995</v>
      </c>
    </row>
    <row r="695" spans="1:66" x14ac:dyDescent="0.25">
      <c r="A695" s="6">
        <v>85</v>
      </c>
      <c r="B695" s="1">
        <v>2.5</v>
      </c>
      <c r="C695" s="1">
        <v>7.5</v>
      </c>
      <c r="D695" s="6">
        <v>1</v>
      </c>
      <c r="E695" s="1">
        <v>2</v>
      </c>
      <c r="F695" s="1">
        <v>10</v>
      </c>
      <c r="G695">
        <v>0.44400000000000001</v>
      </c>
      <c r="H695">
        <v>0.432</v>
      </c>
      <c r="I695">
        <v>0.45600000000000002</v>
      </c>
      <c r="J695">
        <v>0.48</v>
      </c>
      <c r="K695">
        <v>0.42</v>
      </c>
      <c r="Q695">
        <f t="shared" si="76"/>
        <v>0.44640000000000002</v>
      </c>
      <c r="R695">
        <f t="shared" si="77"/>
        <v>2.3082460874005613E-2</v>
      </c>
      <c r="T695">
        <v>0.46800000000000003</v>
      </c>
      <c r="U695">
        <v>0.42</v>
      </c>
      <c r="V695">
        <v>0.48</v>
      </c>
      <c r="W695">
        <v>0.44400000000000001</v>
      </c>
      <c r="X695">
        <v>0.32400000000000001</v>
      </c>
      <c r="AD695">
        <f t="shared" si="78"/>
        <v>0.42719999999999991</v>
      </c>
      <c r="AE695">
        <f t="shared" si="79"/>
        <v>6.2122459706615243E-2</v>
      </c>
      <c r="BI695" s="1">
        <v>10</v>
      </c>
      <c r="BJ695">
        <v>0.91200000000000003</v>
      </c>
      <c r="BK695">
        <v>0.85199999999999998</v>
      </c>
      <c r="BL695">
        <v>0.93600000000000005</v>
      </c>
      <c r="BM695">
        <v>0.92400000000000004</v>
      </c>
      <c r="BN695">
        <v>0.74399999999999999</v>
      </c>
    </row>
    <row r="696" spans="1:66" x14ac:dyDescent="0.25">
      <c r="A696" s="6">
        <v>85</v>
      </c>
      <c r="B696" s="1">
        <v>2.5</v>
      </c>
      <c r="C696" s="1">
        <v>7.5</v>
      </c>
      <c r="D696" s="6">
        <v>1</v>
      </c>
      <c r="E696" s="1">
        <v>3</v>
      </c>
      <c r="F696" s="1">
        <v>10</v>
      </c>
      <c r="G696">
        <v>0.44400000000000001</v>
      </c>
      <c r="H696">
        <v>0.40799999999999997</v>
      </c>
      <c r="I696">
        <v>0.432</v>
      </c>
      <c r="J696">
        <v>0.48</v>
      </c>
      <c r="K696">
        <v>0.44400000000000001</v>
      </c>
      <c r="Q696">
        <f t="shared" si="76"/>
        <v>0.44160000000000005</v>
      </c>
      <c r="R696">
        <f t="shared" si="77"/>
        <v>2.6015380066414562E-2</v>
      </c>
      <c r="T696">
        <v>0.372</v>
      </c>
      <c r="U696">
        <v>0.432</v>
      </c>
      <c r="V696">
        <v>0.44400000000000001</v>
      </c>
      <c r="W696">
        <v>0.432</v>
      </c>
      <c r="X696">
        <v>0.46800000000000003</v>
      </c>
      <c r="AD696">
        <f t="shared" si="78"/>
        <v>0.42960000000000004</v>
      </c>
      <c r="AE696">
        <f t="shared" si="79"/>
        <v>3.5394914889006313E-2</v>
      </c>
      <c r="BI696" s="1">
        <v>10</v>
      </c>
      <c r="BJ696">
        <v>0.81599999999999995</v>
      </c>
      <c r="BK696">
        <v>0.84</v>
      </c>
      <c r="BL696">
        <v>0.876</v>
      </c>
      <c r="BM696">
        <v>0.91200000000000003</v>
      </c>
      <c r="BN696">
        <v>0.91200000000000003</v>
      </c>
    </row>
    <row r="697" spans="1:66" x14ac:dyDescent="0.25">
      <c r="A697" s="6">
        <v>85</v>
      </c>
      <c r="B697" s="1">
        <v>2.5</v>
      </c>
      <c r="C697" s="1">
        <v>7.5</v>
      </c>
      <c r="D697" s="6">
        <v>1</v>
      </c>
      <c r="E697" s="1">
        <v>4</v>
      </c>
      <c r="F697" s="1">
        <v>10</v>
      </c>
      <c r="G697">
        <v>0.46800000000000003</v>
      </c>
      <c r="H697">
        <v>0.48</v>
      </c>
      <c r="I697">
        <v>0.44400000000000001</v>
      </c>
      <c r="J697">
        <v>0.49199999999999999</v>
      </c>
      <c r="K697">
        <v>0.38400000000000001</v>
      </c>
      <c r="Q697">
        <f t="shared" si="76"/>
        <v>0.45359999999999995</v>
      </c>
      <c r="R697">
        <f t="shared" si="77"/>
        <v>4.2764471234893096E-2</v>
      </c>
      <c r="T697">
        <v>0.38400000000000001</v>
      </c>
      <c r="U697">
        <v>0.42</v>
      </c>
      <c r="V697">
        <v>0.44400000000000001</v>
      </c>
      <c r="W697">
        <v>0.432</v>
      </c>
      <c r="X697">
        <v>0.40799999999999997</v>
      </c>
      <c r="AD697">
        <f t="shared" si="78"/>
        <v>0.41760000000000003</v>
      </c>
      <c r="AE697">
        <f t="shared" si="79"/>
        <v>2.3082460874005613E-2</v>
      </c>
      <c r="BI697" s="1">
        <v>10</v>
      </c>
      <c r="BJ697">
        <v>0.85199999999999998</v>
      </c>
      <c r="BK697">
        <v>0.9</v>
      </c>
      <c r="BL697">
        <v>0.88800000000000001</v>
      </c>
      <c r="BM697">
        <v>0.92400000000000004</v>
      </c>
      <c r="BN697">
        <v>0.79200000000000004</v>
      </c>
    </row>
    <row r="698" spans="1:66" x14ac:dyDescent="0.25">
      <c r="Q698" t="e">
        <f t="shared" si="76"/>
        <v>#DIV/0!</v>
      </c>
      <c r="R698" t="e">
        <f t="shared" si="77"/>
        <v>#DIV/0!</v>
      </c>
      <c r="AD698" t="e">
        <f t="shared" si="78"/>
        <v>#DIV/0!</v>
      </c>
      <c r="AE698" t="e">
        <f t="shared" si="79"/>
        <v>#DIV/0!</v>
      </c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</row>
    <row r="699" spans="1:66" x14ac:dyDescent="0.25">
      <c r="A699" s="6">
        <v>85</v>
      </c>
      <c r="B699" s="6">
        <v>2.5</v>
      </c>
      <c r="C699" s="6">
        <v>7.5</v>
      </c>
      <c r="D699" s="6">
        <v>0.8</v>
      </c>
      <c r="E699" s="6">
        <v>1</v>
      </c>
      <c r="F699" s="6">
        <v>1</v>
      </c>
      <c r="G699">
        <v>0.52200000000000002</v>
      </c>
      <c r="H699">
        <v>0.53400000000000003</v>
      </c>
      <c r="I699">
        <v>0.55200000000000005</v>
      </c>
      <c r="J699">
        <v>0.54</v>
      </c>
      <c r="K699">
        <v>0.52800000000000002</v>
      </c>
      <c r="Q699">
        <f t="shared" si="76"/>
        <v>0.53520000000000001</v>
      </c>
      <c r="R699">
        <f t="shared" si="77"/>
        <v>1.1541230437002817E-2</v>
      </c>
      <c r="T699">
        <v>0.23400000000000001</v>
      </c>
      <c r="U699">
        <v>0.222</v>
      </c>
      <c r="V699">
        <v>0.222</v>
      </c>
      <c r="W699">
        <v>0.19800000000000001</v>
      </c>
      <c r="X699">
        <v>0.20399999999999999</v>
      </c>
      <c r="AD699">
        <f t="shared" si="78"/>
        <v>0.21600000000000003</v>
      </c>
      <c r="AE699">
        <f t="shared" si="79"/>
        <v>1.4696938456699072E-2</v>
      </c>
      <c r="AO699" t="s">
        <v>47</v>
      </c>
      <c r="AP699" t="s">
        <v>48</v>
      </c>
      <c r="AQ699" t="s">
        <v>49</v>
      </c>
      <c r="AR699" t="s">
        <v>50</v>
      </c>
      <c r="BI699" s="6">
        <v>1</v>
      </c>
      <c r="BJ699">
        <v>0.75600000000000001</v>
      </c>
      <c r="BK699">
        <v>0.75600000000000001</v>
      </c>
      <c r="BL699">
        <v>0.77400000000000002</v>
      </c>
      <c r="BM699">
        <v>0.73799999999999999</v>
      </c>
      <c r="BN699">
        <v>0.73199999999999998</v>
      </c>
    </row>
    <row r="700" spans="1:66" x14ac:dyDescent="0.25">
      <c r="A700" s="6">
        <v>85</v>
      </c>
      <c r="B700" s="6">
        <v>2.5</v>
      </c>
      <c r="C700" s="6">
        <v>7.5</v>
      </c>
      <c r="D700" s="6">
        <v>0.8</v>
      </c>
      <c r="E700" s="6">
        <v>2</v>
      </c>
      <c r="F700" s="6">
        <v>1</v>
      </c>
      <c r="G700">
        <v>0.53400000000000003</v>
      </c>
      <c r="H700">
        <v>0.52200000000000002</v>
      </c>
      <c r="I700">
        <v>0.55800000000000005</v>
      </c>
      <c r="J700">
        <v>0.54</v>
      </c>
      <c r="K700">
        <v>0.54600000000000004</v>
      </c>
      <c r="Q700">
        <f t="shared" si="76"/>
        <v>0.54</v>
      </c>
      <c r="R700">
        <f t="shared" si="77"/>
        <v>1.341640786499875E-2</v>
      </c>
      <c r="T700">
        <v>0.22800000000000001</v>
      </c>
      <c r="U700">
        <v>0.20399999999999999</v>
      </c>
      <c r="V700">
        <v>0.21</v>
      </c>
      <c r="W700">
        <v>0.21</v>
      </c>
      <c r="X700">
        <v>0.22800000000000001</v>
      </c>
      <c r="AD700">
        <f t="shared" si="78"/>
        <v>0.21600000000000003</v>
      </c>
      <c r="AE700">
        <f t="shared" si="79"/>
        <v>1.1224972160321834E-2</v>
      </c>
      <c r="AO700">
        <f>A699</f>
        <v>85</v>
      </c>
      <c r="AP700">
        <f>B699</f>
        <v>2.5</v>
      </c>
      <c r="AQ700">
        <f>C699</f>
        <v>7.5</v>
      </c>
      <c r="AR700">
        <f>D699</f>
        <v>0.8</v>
      </c>
      <c r="BI700" s="6">
        <v>1</v>
      </c>
      <c r="BJ700">
        <v>0.76200000000000001</v>
      </c>
      <c r="BK700">
        <v>0.72599999999999998</v>
      </c>
      <c r="BL700">
        <v>0.76800000000000002</v>
      </c>
      <c r="BM700">
        <v>0.75</v>
      </c>
      <c r="BN700">
        <v>0.77400000000000002</v>
      </c>
    </row>
    <row r="701" spans="1:66" x14ac:dyDescent="0.25">
      <c r="A701" s="6">
        <v>85</v>
      </c>
      <c r="B701" s="6">
        <v>2.5</v>
      </c>
      <c r="C701" s="6">
        <v>7.5</v>
      </c>
      <c r="D701" s="6">
        <v>0.8</v>
      </c>
      <c r="E701" s="6">
        <v>3</v>
      </c>
      <c r="F701" s="6">
        <v>1</v>
      </c>
      <c r="G701">
        <v>0.51600000000000001</v>
      </c>
      <c r="H701">
        <v>0.56399999999999995</v>
      </c>
      <c r="I701">
        <v>0.54600000000000004</v>
      </c>
      <c r="J701">
        <v>0.55200000000000005</v>
      </c>
      <c r="K701">
        <v>0.55200000000000005</v>
      </c>
      <c r="Q701">
        <f t="shared" si="76"/>
        <v>0.54600000000000004</v>
      </c>
      <c r="R701">
        <f t="shared" si="77"/>
        <v>1.7999999999999988E-2</v>
      </c>
      <c r="T701">
        <v>0.18</v>
      </c>
      <c r="U701">
        <v>0.21</v>
      </c>
      <c r="V701">
        <v>0.17399999999999999</v>
      </c>
      <c r="W701">
        <v>0.18</v>
      </c>
      <c r="X701">
        <v>0.19800000000000001</v>
      </c>
      <c r="AD701">
        <f t="shared" si="78"/>
        <v>0.18839999999999998</v>
      </c>
      <c r="AE701">
        <f t="shared" si="79"/>
        <v>1.5059880477613363E-2</v>
      </c>
      <c r="BI701" s="6">
        <v>1</v>
      </c>
      <c r="BJ701">
        <v>0.69599999999999995</v>
      </c>
      <c r="BK701">
        <v>0.77400000000000002</v>
      </c>
      <c r="BL701">
        <v>0.72</v>
      </c>
      <c r="BM701">
        <v>0.73199999999999998</v>
      </c>
      <c r="BN701">
        <v>0.75</v>
      </c>
    </row>
    <row r="702" spans="1:66" x14ac:dyDescent="0.25">
      <c r="A702" s="6">
        <v>85</v>
      </c>
      <c r="B702" s="6">
        <v>2.5</v>
      </c>
      <c r="C702" s="6">
        <v>7.5</v>
      </c>
      <c r="D702" s="6">
        <v>0.8</v>
      </c>
      <c r="E702" s="6">
        <v>4</v>
      </c>
      <c r="F702" s="6">
        <v>1</v>
      </c>
      <c r="G702">
        <v>0.56999999999999995</v>
      </c>
      <c r="H702">
        <v>0.60599999999999998</v>
      </c>
      <c r="I702">
        <v>0.58799999999999997</v>
      </c>
      <c r="J702">
        <v>0.58199999999999996</v>
      </c>
      <c r="K702">
        <v>0.56999999999999995</v>
      </c>
      <c r="Q702">
        <f t="shared" si="76"/>
        <v>0.58319999999999994</v>
      </c>
      <c r="R702">
        <f t="shared" si="77"/>
        <v>1.4939879517586492E-2</v>
      </c>
      <c r="T702">
        <v>0.18</v>
      </c>
      <c r="U702">
        <v>0.17399999999999999</v>
      </c>
      <c r="V702">
        <v>0.17399999999999999</v>
      </c>
      <c r="W702">
        <v>0.20399999999999999</v>
      </c>
      <c r="X702">
        <v>0.192</v>
      </c>
      <c r="AD702">
        <f t="shared" si="78"/>
        <v>0.18479999999999999</v>
      </c>
      <c r="AE702">
        <f t="shared" si="79"/>
        <v>1.3007690033207281E-2</v>
      </c>
      <c r="BI702" s="6">
        <v>1</v>
      </c>
      <c r="BJ702">
        <v>0.75</v>
      </c>
      <c r="BK702">
        <v>0.78</v>
      </c>
      <c r="BL702">
        <v>0.76200000000000001</v>
      </c>
      <c r="BM702">
        <v>0.78600000000000003</v>
      </c>
      <c r="BN702">
        <v>0.76200000000000001</v>
      </c>
    </row>
    <row r="703" spans="1:66" x14ac:dyDescent="0.25">
      <c r="A703" s="6">
        <v>85</v>
      </c>
      <c r="B703" s="1">
        <v>2.5</v>
      </c>
      <c r="C703" s="1">
        <v>7.5</v>
      </c>
      <c r="D703" s="6">
        <v>0.8</v>
      </c>
      <c r="E703" s="1">
        <v>1</v>
      </c>
      <c r="F703" s="1">
        <v>2</v>
      </c>
      <c r="G703">
        <v>0.41399999999999998</v>
      </c>
      <c r="H703">
        <v>0.45900000000000002</v>
      </c>
      <c r="I703">
        <v>0.59399999999999997</v>
      </c>
      <c r="J703">
        <v>0.56699999999999995</v>
      </c>
      <c r="K703">
        <v>0.56699999999999995</v>
      </c>
      <c r="Q703">
        <f t="shared" si="76"/>
        <v>0.5202</v>
      </c>
      <c r="R703">
        <f t="shared" si="77"/>
        <v>7.8820682564920128E-2</v>
      </c>
      <c r="T703">
        <v>0.30599999999999999</v>
      </c>
      <c r="U703">
        <v>0.189</v>
      </c>
      <c r="V703">
        <v>0.16200000000000001</v>
      </c>
      <c r="W703">
        <v>0.216</v>
      </c>
      <c r="X703">
        <v>0.19800000000000001</v>
      </c>
      <c r="AD703">
        <f t="shared" si="78"/>
        <v>0.2142</v>
      </c>
      <c r="AE703">
        <f t="shared" si="79"/>
        <v>5.4892622455116807E-2</v>
      </c>
      <c r="AH703" t="s">
        <v>25</v>
      </c>
      <c r="BI703" s="1">
        <v>2</v>
      </c>
      <c r="BJ703">
        <v>0.72</v>
      </c>
      <c r="BK703">
        <v>0.64800000000000002</v>
      </c>
      <c r="BL703">
        <v>0.75600000000000001</v>
      </c>
      <c r="BM703">
        <v>0.78300000000000003</v>
      </c>
      <c r="BN703">
        <v>0.76500000000000001</v>
      </c>
    </row>
    <row r="704" spans="1:66" x14ac:dyDescent="0.25">
      <c r="A704" s="6">
        <v>85</v>
      </c>
      <c r="B704" s="1">
        <v>2.5</v>
      </c>
      <c r="C704" s="1">
        <v>7.5</v>
      </c>
      <c r="D704" s="6">
        <v>0.8</v>
      </c>
      <c r="E704" s="1">
        <v>2</v>
      </c>
      <c r="F704" s="1">
        <v>2</v>
      </c>
      <c r="G704">
        <v>0.40500000000000003</v>
      </c>
      <c r="H704">
        <v>0.441</v>
      </c>
      <c r="I704">
        <v>0.56699999999999995</v>
      </c>
      <c r="J704">
        <v>0.54</v>
      </c>
      <c r="K704">
        <v>0.58499999999999996</v>
      </c>
      <c r="Q704">
        <f t="shared" si="76"/>
        <v>0.50760000000000005</v>
      </c>
      <c r="R704">
        <f t="shared" si="77"/>
        <v>7.9892427676219166E-2</v>
      </c>
      <c r="T704">
        <v>0.29699999999999999</v>
      </c>
      <c r="U704">
        <v>0.24299999999999999</v>
      </c>
      <c r="V704">
        <v>0.17100000000000001</v>
      </c>
      <c r="W704">
        <v>0.189</v>
      </c>
      <c r="X704">
        <v>0.20699999999999999</v>
      </c>
      <c r="AD704">
        <f t="shared" si="78"/>
        <v>0.22140000000000004</v>
      </c>
      <c r="AE704">
        <f t="shared" si="79"/>
        <v>4.9947972931841562E-2</v>
      </c>
      <c r="AG704" t="s">
        <v>19</v>
      </c>
      <c r="AH704" t="s">
        <v>20</v>
      </c>
      <c r="AI704" t="s">
        <v>21</v>
      </c>
      <c r="AJ704" t="s">
        <v>23</v>
      </c>
      <c r="AK704" t="s">
        <v>21</v>
      </c>
      <c r="AM704" s="11" t="s">
        <v>24</v>
      </c>
      <c r="AN704" s="11"/>
      <c r="AO704" s="11" t="s">
        <v>21</v>
      </c>
      <c r="AP704" s="15" t="s">
        <v>26</v>
      </c>
      <c r="AQ704" s="15"/>
      <c r="AR704" s="15" t="s">
        <v>21</v>
      </c>
      <c r="BI704" s="1">
        <v>2</v>
      </c>
      <c r="BJ704">
        <v>0.70199999999999996</v>
      </c>
      <c r="BK704">
        <v>0.68400000000000005</v>
      </c>
      <c r="BL704">
        <v>0.73799999999999999</v>
      </c>
      <c r="BM704">
        <v>0.72899999999999998</v>
      </c>
      <c r="BN704">
        <v>0.79200000000000004</v>
      </c>
    </row>
    <row r="705" spans="1:66" x14ac:dyDescent="0.25">
      <c r="A705" s="6">
        <v>85</v>
      </c>
      <c r="B705" s="1">
        <v>2.5</v>
      </c>
      <c r="C705" s="1">
        <v>7.5</v>
      </c>
      <c r="D705" s="6">
        <v>0.8</v>
      </c>
      <c r="E705" s="1">
        <v>3</v>
      </c>
      <c r="F705" s="1">
        <v>2</v>
      </c>
      <c r="G705">
        <v>0.39600000000000002</v>
      </c>
      <c r="H705">
        <v>0.45900000000000002</v>
      </c>
      <c r="I705">
        <v>0.63900000000000001</v>
      </c>
      <c r="J705">
        <v>0.58499999999999996</v>
      </c>
      <c r="K705">
        <v>0.61199999999999999</v>
      </c>
      <c r="Q705">
        <f t="shared" si="76"/>
        <v>0.53820000000000001</v>
      </c>
      <c r="R705">
        <f t="shared" si="77"/>
        <v>0.10522689770206091</v>
      </c>
      <c r="T705">
        <v>0.33300000000000002</v>
      </c>
      <c r="U705">
        <v>0.216</v>
      </c>
      <c r="V705">
        <v>0.189</v>
      </c>
      <c r="W705">
        <v>0.17100000000000001</v>
      </c>
      <c r="X705">
        <v>0.16200000000000001</v>
      </c>
      <c r="AD705">
        <f t="shared" si="78"/>
        <v>0.2142</v>
      </c>
      <c r="AE705">
        <f t="shared" si="79"/>
        <v>6.9539197579494672E-2</v>
      </c>
      <c r="AG705">
        <v>1</v>
      </c>
      <c r="AH705">
        <f>AVERAGE(G699:K702)</f>
        <v>0.55110000000000003</v>
      </c>
      <c r="AI705">
        <f>STDEV(G699:K702)</f>
        <v>2.3624028802092675E-2</v>
      </c>
      <c r="AJ705">
        <f>AVERAGE(T699:X702)</f>
        <v>0.20130000000000003</v>
      </c>
      <c r="AK705">
        <f>STDEV(T699:X702)</f>
        <v>1.9609610962618901E-2</v>
      </c>
      <c r="AM705">
        <f>SUM(AH705,AJ705)</f>
        <v>0.75240000000000007</v>
      </c>
      <c r="AO705">
        <f>SUM(AH705,AJ705)/2*SQRT((AI705/AH705)^2+(AK705/AJ705)^2)</f>
        <v>4.0038777420544056E-2</v>
      </c>
      <c r="AP705">
        <v>0.42533333333333334</v>
      </c>
      <c r="AR705">
        <v>4.9328828623162518E-3</v>
      </c>
      <c r="BI705" s="1">
        <v>2</v>
      </c>
      <c r="BJ705">
        <v>0.72899999999999998</v>
      </c>
      <c r="BK705">
        <v>0.67500000000000004</v>
      </c>
      <c r="BL705">
        <v>0.82799999999999996</v>
      </c>
      <c r="BM705">
        <v>0.75600000000000001</v>
      </c>
      <c r="BN705">
        <v>0.77400000000000002</v>
      </c>
    </row>
    <row r="706" spans="1:66" x14ac:dyDescent="0.25">
      <c r="A706" s="6">
        <v>85</v>
      </c>
      <c r="B706" s="1">
        <v>2.5</v>
      </c>
      <c r="C706" s="1">
        <v>7.5</v>
      </c>
      <c r="D706" s="6">
        <v>0.8</v>
      </c>
      <c r="E706" s="1">
        <v>4</v>
      </c>
      <c r="F706" s="1">
        <v>2</v>
      </c>
      <c r="G706">
        <v>0.46800000000000003</v>
      </c>
      <c r="H706">
        <v>0.60299999999999998</v>
      </c>
      <c r="I706">
        <v>0.64800000000000002</v>
      </c>
      <c r="J706">
        <v>0.55800000000000005</v>
      </c>
      <c r="K706">
        <v>0.59399999999999997</v>
      </c>
      <c r="Q706">
        <f t="shared" si="76"/>
        <v>0.57420000000000004</v>
      </c>
      <c r="R706">
        <f t="shared" si="77"/>
        <v>6.7469993330368364E-2</v>
      </c>
      <c r="T706">
        <v>0.27</v>
      </c>
      <c r="U706">
        <v>0.27900000000000003</v>
      </c>
      <c r="V706">
        <v>0.14399999999999999</v>
      </c>
      <c r="W706">
        <v>0.14399999999999999</v>
      </c>
      <c r="X706">
        <v>0.19800000000000001</v>
      </c>
      <c r="AD706">
        <f t="shared" si="78"/>
        <v>0.20700000000000002</v>
      </c>
      <c r="AE706">
        <f t="shared" si="79"/>
        <v>6.5520989003524599E-2</v>
      </c>
      <c r="AG706">
        <v>2</v>
      </c>
      <c r="AH706">
        <f>AVERAGE(G703:K706)</f>
        <v>0.53504999999999991</v>
      </c>
      <c r="AI706">
        <f>STDEV(G703:K706)</f>
        <v>8.1261420250034411E-2</v>
      </c>
      <c r="AJ706">
        <f>AVERAGE(T703:X706)</f>
        <v>0.21420000000000003</v>
      </c>
      <c r="AK706">
        <f>STDEV(T703:X706)</f>
        <v>5.5755669997248618E-2</v>
      </c>
      <c r="AM706">
        <f>SUM(AH706,AJ706)</f>
        <v>0.74924999999999997</v>
      </c>
      <c r="AO706">
        <f t="shared" ref="AO706:AO715" si="82">SUM(AH706,AJ706)/2*SQRT((AI706/AH706)^2+(AK706/AJ706)^2)</f>
        <v>0.11289899159125287</v>
      </c>
      <c r="BI706" s="1">
        <v>2</v>
      </c>
      <c r="BJ706">
        <v>0.73799999999999999</v>
      </c>
      <c r="BK706">
        <v>0.88200000000000001</v>
      </c>
      <c r="BL706">
        <v>0.79200000000000004</v>
      </c>
      <c r="BM706">
        <v>0.70199999999999996</v>
      </c>
      <c r="BN706">
        <v>0.79200000000000004</v>
      </c>
    </row>
    <row r="707" spans="1:66" x14ac:dyDescent="0.25">
      <c r="A707" s="6">
        <v>85</v>
      </c>
      <c r="B707" s="6">
        <v>2.5</v>
      </c>
      <c r="C707" s="6">
        <v>7.5</v>
      </c>
      <c r="D707" s="6">
        <v>0.8</v>
      </c>
      <c r="E707" s="6">
        <v>1</v>
      </c>
      <c r="F707" s="6">
        <v>3</v>
      </c>
      <c r="G707">
        <v>0.52200000000000002</v>
      </c>
      <c r="H707">
        <v>0.55800000000000005</v>
      </c>
      <c r="I707">
        <v>0.54900000000000004</v>
      </c>
      <c r="J707">
        <v>0.54900000000000004</v>
      </c>
      <c r="K707">
        <v>0.54</v>
      </c>
      <c r="Q707">
        <f t="shared" ref="Q707:Q770" si="83">AVERAGE(G707:K707)</f>
        <v>0.54359999999999997</v>
      </c>
      <c r="R707">
        <f t="shared" ref="R707:R770" si="84">STDEV(G707:K707)</f>
        <v>1.3649175799292803E-2</v>
      </c>
      <c r="T707">
        <v>0.252</v>
      </c>
      <c r="U707">
        <v>0.22500000000000001</v>
      </c>
      <c r="V707">
        <v>0.216</v>
      </c>
      <c r="W707">
        <v>0.216</v>
      </c>
      <c r="X707">
        <v>0.216</v>
      </c>
      <c r="AD707">
        <f t="shared" ref="AD707:AD770" si="85">AVERAGE(T707:X707)</f>
        <v>0.22500000000000001</v>
      </c>
      <c r="AE707">
        <f t="shared" ref="AE707:AE770" si="86">STDEV(T707:X707)</f>
        <v>1.5588457268119898E-2</v>
      </c>
      <c r="AG707">
        <v>3</v>
      </c>
      <c r="AH707">
        <f>AVERAGE(G707:K710)</f>
        <v>0.54315000000000002</v>
      </c>
      <c r="AI707">
        <f>STDEV(G707:K710)</f>
        <v>2.3227195947400685E-2</v>
      </c>
      <c r="AJ707">
        <f>AVERAGE(T707:X710)</f>
        <v>0.21644999999999998</v>
      </c>
      <c r="AK707">
        <f>STDEV(T706:X709)</f>
        <v>3.8913669631769537E-2</v>
      </c>
      <c r="AM707">
        <f>SUM(AH707,AJ707)</f>
        <v>0.75960000000000005</v>
      </c>
      <c r="AO707">
        <f t="shared" si="82"/>
        <v>7.0186049839696688E-2</v>
      </c>
      <c r="AP707" s="15" t="s">
        <v>28</v>
      </c>
      <c r="AQ707" s="15"/>
      <c r="AR707" s="15"/>
      <c r="BI707" s="6">
        <v>3</v>
      </c>
      <c r="BJ707">
        <v>0.77400000000000002</v>
      </c>
      <c r="BK707">
        <v>0.78300000000000003</v>
      </c>
      <c r="BL707">
        <v>0.76500000000000001</v>
      </c>
      <c r="BM707">
        <v>0.76500000000000001</v>
      </c>
      <c r="BN707">
        <v>0.75600000000000001</v>
      </c>
    </row>
    <row r="708" spans="1:66" x14ac:dyDescent="0.25">
      <c r="A708" s="6">
        <v>85</v>
      </c>
      <c r="B708" s="6">
        <v>2.5</v>
      </c>
      <c r="C708" s="6">
        <v>7.5</v>
      </c>
      <c r="D708" s="6">
        <v>0.8</v>
      </c>
      <c r="E708" s="6">
        <v>2</v>
      </c>
      <c r="F708" s="6">
        <v>3</v>
      </c>
      <c r="G708">
        <v>0.52200000000000002</v>
      </c>
      <c r="H708">
        <v>0.54900000000000004</v>
      </c>
      <c r="I708">
        <v>0.56699999999999995</v>
      </c>
      <c r="J708">
        <v>0.55800000000000005</v>
      </c>
      <c r="K708">
        <v>0.57599999999999996</v>
      </c>
      <c r="Q708">
        <f t="shared" si="83"/>
        <v>0.5544</v>
      </c>
      <c r="R708">
        <f t="shared" si="84"/>
        <v>2.0719555979798382E-2</v>
      </c>
      <c r="T708">
        <v>0.24299999999999999</v>
      </c>
      <c r="U708">
        <v>0.18</v>
      </c>
      <c r="V708">
        <v>0.17100000000000001</v>
      </c>
      <c r="W708">
        <v>0.17100000000000001</v>
      </c>
      <c r="X708">
        <v>0.19800000000000001</v>
      </c>
      <c r="AD708">
        <f t="shared" si="85"/>
        <v>0.19260000000000002</v>
      </c>
      <c r="AE708">
        <f t="shared" si="86"/>
        <v>3.0253925365148798E-2</v>
      </c>
      <c r="AG708">
        <v>4</v>
      </c>
      <c r="AH708">
        <f>AVERAGE(G711:K714)</f>
        <v>0.5593499999999999</v>
      </c>
      <c r="AI708">
        <f>STDEV(G711:K714)</f>
        <v>5.5883596124350052E-2</v>
      </c>
      <c r="AJ708">
        <f>AVERAGE(T711:X714)</f>
        <v>0.18675000000000003</v>
      </c>
      <c r="AK708">
        <f>STDEV(T710:X713)</f>
        <v>3.6645528197068358E-2</v>
      </c>
      <c r="AM708">
        <f t="shared" ref="AM708:AM715" si="87">SUM(AH708,AJ708)</f>
        <v>0.74609999999999999</v>
      </c>
      <c r="AO708">
        <f t="shared" si="82"/>
        <v>8.2144686523402705E-2</v>
      </c>
      <c r="BI708" s="6">
        <v>3</v>
      </c>
      <c r="BJ708">
        <v>0.76500000000000001</v>
      </c>
      <c r="BK708">
        <v>0.72899999999999998</v>
      </c>
      <c r="BL708">
        <v>0.73799999999999999</v>
      </c>
      <c r="BM708">
        <v>0.72899999999999998</v>
      </c>
      <c r="BN708">
        <v>0.77400000000000002</v>
      </c>
    </row>
    <row r="709" spans="1:66" x14ac:dyDescent="0.25">
      <c r="A709" s="6">
        <v>85</v>
      </c>
      <c r="B709" s="6">
        <v>2.5</v>
      </c>
      <c r="C709" s="6">
        <v>7.5</v>
      </c>
      <c r="D709" s="6">
        <v>0.8</v>
      </c>
      <c r="E709" s="6">
        <v>3</v>
      </c>
      <c r="F709" s="6">
        <v>3</v>
      </c>
      <c r="G709">
        <v>0.51300000000000001</v>
      </c>
      <c r="H709">
        <v>0.48599999999999999</v>
      </c>
      <c r="I709">
        <v>0.53100000000000003</v>
      </c>
      <c r="J709">
        <v>0.53100000000000003</v>
      </c>
      <c r="K709">
        <v>0.52200000000000002</v>
      </c>
      <c r="Q709">
        <f t="shared" si="83"/>
        <v>0.51660000000000006</v>
      </c>
      <c r="R709">
        <f t="shared" si="84"/>
        <v>1.8662797217994964E-2</v>
      </c>
      <c r="T709">
        <v>0.26100000000000001</v>
      </c>
      <c r="U709">
        <v>0.252</v>
      </c>
      <c r="V709">
        <v>0.22500000000000001</v>
      </c>
      <c r="W709">
        <v>0.20699999999999999</v>
      </c>
      <c r="X709">
        <v>0.216</v>
      </c>
      <c r="AD709">
        <f t="shared" si="85"/>
        <v>0.23220000000000002</v>
      </c>
      <c r="AE709">
        <f t="shared" si="86"/>
        <v>2.3295922389980621E-2</v>
      </c>
      <c r="AG709">
        <v>5</v>
      </c>
      <c r="AH709">
        <f>AVERAGE(G715:K718)</f>
        <v>0.55980000000000008</v>
      </c>
      <c r="AI709">
        <f>STDEV(G715:K718)</f>
        <v>2.6214901346973976E-2</v>
      </c>
      <c r="AJ709">
        <f>AVERAGE(T715:X718)</f>
        <v>0.19665000000000005</v>
      </c>
      <c r="AK709">
        <f>STDEV(T715:X718)</f>
        <v>2.9960105052166227E-2</v>
      </c>
      <c r="AM709">
        <f t="shared" si="87"/>
        <v>0.75645000000000007</v>
      </c>
      <c r="AO709">
        <f t="shared" si="82"/>
        <v>6.0284155745189083E-2</v>
      </c>
      <c r="BI709" s="6">
        <v>3</v>
      </c>
      <c r="BJ709">
        <v>0.77400000000000002</v>
      </c>
      <c r="BK709">
        <v>0.73799999999999999</v>
      </c>
      <c r="BL709">
        <v>0.75600000000000001</v>
      </c>
      <c r="BM709">
        <v>0.73799999999999999</v>
      </c>
      <c r="BN709">
        <v>0.73799999999999999</v>
      </c>
    </row>
    <row r="710" spans="1:66" x14ac:dyDescent="0.25">
      <c r="A710" s="6">
        <v>85</v>
      </c>
      <c r="B710" s="6">
        <v>2.5</v>
      </c>
      <c r="C710" s="6">
        <v>7.5</v>
      </c>
      <c r="D710" s="6">
        <v>0.8</v>
      </c>
      <c r="E710" s="6">
        <v>4</v>
      </c>
      <c r="F710" s="6">
        <v>3</v>
      </c>
      <c r="G710">
        <v>0.56699999999999995</v>
      </c>
      <c r="H710">
        <v>0.54</v>
      </c>
      <c r="I710">
        <v>0.57599999999999996</v>
      </c>
      <c r="J710">
        <v>0.54</v>
      </c>
      <c r="K710">
        <v>0.56699999999999995</v>
      </c>
      <c r="Q710">
        <f t="shared" si="83"/>
        <v>0.55800000000000005</v>
      </c>
      <c r="R710">
        <f t="shared" si="84"/>
        <v>1.6837458240482692E-2</v>
      </c>
      <c r="T710">
        <v>0.20699999999999999</v>
      </c>
      <c r="U710">
        <v>0.19800000000000001</v>
      </c>
      <c r="V710">
        <v>0.20699999999999999</v>
      </c>
      <c r="W710">
        <v>0.22500000000000001</v>
      </c>
      <c r="X710">
        <v>0.24299999999999999</v>
      </c>
      <c r="AD710">
        <f t="shared" si="85"/>
        <v>0.21600000000000003</v>
      </c>
      <c r="AE710">
        <f t="shared" si="86"/>
        <v>1.7999999999999999E-2</v>
      </c>
      <c r="AG710">
        <v>6</v>
      </c>
      <c r="AH710">
        <f>AVERAGE(G719:K722)</f>
        <v>0.54180000000000006</v>
      </c>
      <c r="AI710">
        <f>STDEV(G719:K722)</f>
        <v>6.7070740345743979E-2</v>
      </c>
      <c r="AJ710">
        <f>AVERAGE(T719:X722)</f>
        <v>0.20924999999999999</v>
      </c>
      <c r="AK710">
        <f>STDEV(T719:X722)</f>
        <v>5.4696170365315266E-2</v>
      </c>
      <c r="AM710">
        <f t="shared" si="87"/>
        <v>0.75105</v>
      </c>
      <c r="AO710">
        <f t="shared" si="82"/>
        <v>0.10861055572636788</v>
      </c>
      <c r="BI710" s="6">
        <v>3</v>
      </c>
      <c r="BJ710">
        <v>0.77400000000000002</v>
      </c>
      <c r="BK710">
        <v>0.73799999999999999</v>
      </c>
      <c r="BL710">
        <v>0.78300000000000003</v>
      </c>
      <c r="BM710">
        <v>0.76500000000000001</v>
      </c>
      <c r="BN710">
        <v>0.81</v>
      </c>
    </row>
    <row r="711" spans="1:66" x14ac:dyDescent="0.25">
      <c r="A711" s="6">
        <v>85</v>
      </c>
      <c r="B711" s="1">
        <v>2.5</v>
      </c>
      <c r="C711" s="1">
        <v>7.5</v>
      </c>
      <c r="D711" s="6">
        <v>0.8</v>
      </c>
      <c r="E711" s="1">
        <v>1</v>
      </c>
      <c r="F711" s="1">
        <v>4</v>
      </c>
      <c r="G711">
        <v>0.441</v>
      </c>
      <c r="H711">
        <v>0.504</v>
      </c>
      <c r="I711">
        <v>0.57599999999999996</v>
      </c>
      <c r="J711">
        <v>0.54900000000000004</v>
      </c>
      <c r="K711">
        <v>0.58499999999999996</v>
      </c>
      <c r="Q711">
        <f t="shared" si="83"/>
        <v>0.53099999999999992</v>
      </c>
      <c r="R711">
        <f t="shared" si="84"/>
        <v>5.9359076812228122E-2</v>
      </c>
      <c r="T711">
        <v>0.252</v>
      </c>
      <c r="U711">
        <v>0.18</v>
      </c>
      <c r="V711">
        <v>0.23400000000000001</v>
      </c>
      <c r="W711">
        <v>0.16200000000000001</v>
      </c>
      <c r="X711">
        <v>0.19800000000000001</v>
      </c>
      <c r="AD711">
        <f t="shared" si="85"/>
        <v>0.20519999999999999</v>
      </c>
      <c r="AE711">
        <f t="shared" si="86"/>
        <v>3.7325594435990046E-2</v>
      </c>
      <c r="AG711">
        <v>7</v>
      </c>
      <c r="AH711">
        <f>AVERAGE(G723:K726)</f>
        <v>0.53325</v>
      </c>
      <c r="AI711">
        <f>STDEV(G723:K726)</f>
        <v>2.976022601781747E-2</v>
      </c>
      <c r="AJ711">
        <f>AVERAGE(T723:X726)</f>
        <v>0.19935</v>
      </c>
      <c r="AK711">
        <f>STDEV(T723:X726)</f>
        <v>3.0523976770642905E-2</v>
      </c>
      <c r="AM711">
        <f t="shared" si="87"/>
        <v>0.73260000000000003</v>
      </c>
      <c r="AO711">
        <f t="shared" si="82"/>
        <v>5.9696375462494504E-2</v>
      </c>
      <c r="BI711" s="1">
        <v>4</v>
      </c>
      <c r="BJ711">
        <v>0.69299999999999995</v>
      </c>
      <c r="BK711">
        <v>0.68400000000000005</v>
      </c>
      <c r="BL711">
        <v>0.81</v>
      </c>
      <c r="BM711">
        <v>0.71099999999999997</v>
      </c>
      <c r="BN711">
        <v>0.78300000000000003</v>
      </c>
    </row>
    <row r="712" spans="1:66" x14ac:dyDescent="0.25">
      <c r="A712" s="6">
        <v>85</v>
      </c>
      <c r="B712" s="1">
        <v>2.5</v>
      </c>
      <c r="C712" s="1">
        <v>7.5</v>
      </c>
      <c r="D712" s="6">
        <v>0.8</v>
      </c>
      <c r="E712" s="1">
        <v>2</v>
      </c>
      <c r="F712" s="1">
        <v>4</v>
      </c>
      <c r="G712">
        <v>0.61199999999999999</v>
      </c>
      <c r="H712">
        <v>0.57599999999999996</v>
      </c>
      <c r="I712">
        <v>0.621</v>
      </c>
      <c r="J712">
        <v>0.504</v>
      </c>
      <c r="K712">
        <v>0.55800000000000005</v>
      </c>
      <c r="Q712">
        <f t="shared" si="83"/>
        <v>0.57419999999999993</v>
      </c>
      <c r="R712">
        <f t="shared" si="84"/>
        <v>4.6938257317459056E-2</v>
      </c>
      <c r="T712">
        <v>0.20699999999999999</v>
      </c>
      <c r="U712">
        <v>0.13500000000000001</v>
      </c>
      <c r="V712">
        <v>0.13500000000000001</v>
      </c>
      <c r="W712">
        <v>0.153</v>
      </c>
      <c r="X712">
        <v>0.153</v>
      </c>
      <c r="AD712">
        <f t="shared" si="85"/>
        <v>0.15660000000000002</v>
      </c>
      <c r="AE712">
        <f t="shared" si="86"/>
        <v>2.9577018105279004E-2</v>
      </c>
      <c r="AG712">
        <v>8</v>
      </c>
      <c r="AH712">
        <f>AVERAGE(G727:K730)</f>
        <v>0.49140000000000006</v>
      </c>
      <c r="AI712">
        <f>STDEV(G727:K730)</f>
        <v>6.7058026718420469E-2</v>
      </c>
      <c r="AJ712">
        <f>AVERAGE(T727:X730)</f>
        <v>0.23265000000000002</v>
      </c>
      <c r="AK712">
        <f>STDEV(T727:X730)</f>
        <v>7.1182696744289398E-2</v>
      </c>
      <c r="AM712">
        <f t="shared" si="87"/>
        <v>0.72405000000000008</v>
      </c>
      <c r="AO712">
        <f t="shared" si="82"/>
        <v>0.12128466041245323</v>
      </c>
      <c r="BI712" s="1">
        <v>4</v>
      </c>
      <c r="BJ712">
        <v>0.81899999999999995</v>
      </c>
      <c r="BK712">
        <v>0.71099999999999997</v>
      </c>
      <c r="BL712">
        <v>0.75600000000000001</v>
      </c>
      <c r="BM712">
        <v>0.65700000000000003</v>
      </c>
      <c r="BN712">
        <v>0.71099999999999997</v>
      </c>
    </row>
    <row r="713" spans="1:66" x14ac:dyDescent="0.25">
      <c r="A713" s="6">
        <v>85</v>
      </c>
      <c r="B713" s="1">
        <v>2.5</v>
      </c>
      <c r="C713" s="1">
        <v>7.5</v>
      </c>
      <c r="D713" s="6">
        <v>0.8</v>
      </c>
      <c r="E713" s="1">
        <v>3</v>
      </c>
      <c r="F713" s="1">
        <v>4</v>
      </c>
      <c r="G713">
        <v>0.441</v>
      </c>
      <c r="H713">
        <v>0.60299999999999998</v>
      </c>
      <c r="I713">
        <v>0.54</v>
      </c>
      <c r="J713">
        <v>0.57599999999999996</v>
      </c>
      <c r="K713">
        <v>0.56699999999999995</v>
      </c>
      <c r="Q713">
        <f t="shared" si="83"/>
        <v>0.54540000000000011</v>
      </c>
      <c r="R713">
        <f t="shared" si="84"/>
        <v>6.2548381274017545E-2</v>
      </c>
      <c r="T713">
        <v>0.22500000000000001</v>
      </c>
      <c r="U713">
        <v>0.24299999999999999</v>
      </c>
      <c r="V713">
        <v>0.18</v>
      </c>
      <c r="W713">
        <v>0.16200000000000001</v>
      </c>
      <c r="X713">
        <v>0.17100000000000001</v>
      </c>
      <c r="AD713">
        <f t="shared" si="85"/>
        <v>0.19619999999999999</v>
      </c>
      <c r="AE713">
        <f t="shared" si="86"/>
        <v>3.5660902961086018E-2</v>
      </c>
      <c r="AG713">
        <v>9</v>
      </c>
      <c r="AH713">
        <f>AVERAGE(G731:K734)</f>
        <v>0.51479999999999992</v>
      </c>
      <c r="AI713">
        <f>STDEV(G731:K734)</f>
        <v>3.0006315124793684E-2</v>
      </c>
      <c r="AJ713">
        <f>AVERAGE(T731:X734)</f>
        <v>0.21734999999999999</v>
      </c>
      <c r="AK713">
        <f>STDEV(T731:X734)</f>
        <v>3.1350774354576859E-2</v>
      </c>
      <c r="AM713">
        <f t="shared" si="87"/>
        <v>0.73214999999999986</v>
      </c>
      <c r="AO713">
        <f t="shared" si="82"/>
        <v>5.6951280994191181E-2</v>
      </c>
      <c r="BI713" s="1">
        <v>4</v>
      </c>
      <c r="BJ713">
        <v>0.66600000000000004</v>
      </c>
      <c r="BK713">
        <v>0.84599999999999997</v>
      </c>
      <c r="BL713">
        <v>0.72</v>
      </c>
      <c r="BM713">
        <v>0.73799999999999999</v>
      </c>
      <c r="BN713">
        <v>0.73799999999999999</v>
      </c>
    </row>
    <row r="714" spans="1:66" x14ac:dyDescent="0.25">
      <c r="A714" s="6">
        <v>85</v>
      </c>
      <c r="B714" s="1">
        <v>2.5</v>
      </c>
      <c r="C714" s="1">
        <v>7.5</v>
      </c>
      <c r="D714" s="6">
        <v>0.8</v>
      </c>
      <c r="E714" s="1">
        <v>4</v>
      </c>
      <c r="F714" s="1">
        <v>4</v>
      </c>
      <c r="G714">
        <v>0.54900000000000004</v>
      </c>
      <c r="H714">
        <v>0.67500000000000004</v>
      </c>
      <c r="I714">
        <v>0.59399999999999997</v>
      </c>
      <c r="J714">
        <v>0.55800000000000005</v>
      </c>
      <c r="K714">
        <v>0.55800000000000005</v>
      </c>
      <c r="Q714">
        <f t="shared" si="83"/>
        <v>0.58679999999999999</v>
      </c>
      <c r="R714">
        <f t="shared" si="84"/>
        <v>5.2246530985319971E-2</v>
      </c>
      <c r="T714">
        <v>0.27</v>
      </c>
      <c r="U714">
        <v>0.153</v>
      </c>
      <c r="V714">
        <v>0.153</v>
      </c>
      <c r="W714">
        <v>0.22500000000000001</v>
      </c>
      <c r="X714">
        <v>0.14399999999999999</v>
      </c>
      <c r="AD714">
        <f t="shared" si="85"/>
        <v>0.189</v>
      </c>
      <c r="AE714">
        <f t="shared" si="86"/>
        <v>5.5843531406958885E-2</v>
      </c>
      <c r="AG714">
        <v>10</v>
      </c>
      <c r="AH714">
        <f>AVERAGE(G735:K738)</f>
        <v>0.4788</v>
      </c>
      <c r="AI714">
        <f>STDEV(G735:K738)</f>
        <v>4.2974410990727969E-2</v>
      </c>
      <c r="AJ714">
        <f>AVERAGE(T735:X738)</f>
        <v>0.25380000000000003</v>
      </c>
      <c r="AK714">
        <f>STDEV(T735:X738)</f>
        <v>4.8650850590281507E-2</v>
      </c>
      <c r="AM714">
        <f t="shared" si="87"/>
        <v>0.73260000000000003</v>
      </c>
      <c r="AO714">
        <f t="shared" si="82"/>
        <v>7.7531790520363797E-2</v>
      </c>
      <c r="BI714" s="1">
        <v>4</v>
      </c>
      <c r="BJ714">
        <v>0.81899999999999995</v>
      </c>
      <c r="BK714">
        <v>0.82799999999999996</v>
      </c>
      <c r="BL714">
        <v>0.747</v>
      </c>
      <c r="BM714">
        <v>0.78300000000000003</v>
      </c>
      <c r="BN714">
        <v>0.70199999999999996</v>
      </c>
    </row>
    <row r="715" spans="1:66" x14ac:dyDescent="0.25">
      <c r="A715" s="6">
        <v>85</v>
      </c>
      <c r="B715" s="6">
        <v>2.5</v>
      </c>
      <c r="C715" s="6">
        <v>7.5</v>
      </c>
      <c r="D715" s="6">
        <v>0.8</v>
      </c>
      <c r="E715" s="6">
        <v>1</v>
      </c>
      <c r="F715" s="6">
        <v>5</v>
      </c>
      <c r="G715">
        <v>0.52200000000000002</v>
      </c>
      <c r="H715">
        <v>0.54</v>
      </c>
      <c r="I715">
        <v>0.55800000000000005</v>
      </c>
      <c r="J715">
        <v>0.55800000000000005</v>
      </c>
      <c r="K715">
        <v>0.57599999999999996</v>
      </c>
      <c r="Q715">
        <f t="shared" si="83"/>
        <v>0.55079999999999996</v>
      </c>
      <c r="R715">
        <f t="shared" si="84"/>
        <v>2.052315765178447E-2</v>
      </c>
      <c r="T715">
        <v>0.24299999999999999</v>
      </c>
      <c r="U715">
        <v>0.26100000000000001</v>
      </c>
      <c r="V715">
        <v>0.22500000000000001</v>
      </c>
      <c r="W715">
        <v>0.23400000000000001</v>
      </c>
      <c r="X715">
        <v>0.20699999999999999</v>
      </c>
      <c r="AD715">
        <f t="shared" si="85"/>
        <v>0.23399999999999999</v>
      </c>
      <c r="AE715">
        <f t="shared" si="86"/>
        <v>2.0124611797498113E-2</v>
      </c>
      <c r="AG715" t="s">
        <v>22</v>
      </c>
      <c r="AH715">
        <f>AVERAGE(G699:K738)</f>
        <v>0.53085000000000171</v>
      </c>
      <c r="AI715">
        <f>STDEV(G699:K738)</f>
        <v>5.4735981202394521E-2</v>
      </c>
      <c r="AJ715">
        <f>AVERAGE(T699:X738)</f>
        <v>0.2127750000000001</v>
      </c>
      <c r="AK715">
        <f>STDEV(T699:X737)</f>
        <v>4.6820484953285828E-2</v>
      </c>
      <c r="AM715">
        <f t="shared" si="87"/>
        <v>0.74362500000000176</v>
      </c>
      <c r="AO715">
        <f t="shared" si="82"/>
        <v>9.0352990388483989E-2</v>
      </c>
      <c r="BI715" s="6">
        <v>5</v>
      </c>
      <c r="BJ715">
        <v>0.76500000000000001</v>
      </c>
      <c r="BK715">
        <v>0.80100000000000005</v>
      </c>
      <c r="BL715">
        <v>0.78300000000000003</v>
      </c>
      <c r="BM715">
        <v>0.79200000000000004</v>
      </c>
      <c r="BN715">
        <v>0.78300000000000003</v>
      </c>
    </row>
    <row r="716" spans="1:66" x14ac:dyDescent="0.25">
      <c r="A716" s="6">
        <v>85</v>
      </c>
      <c r="B716" s="6">
        <v>2.5</v>
      </c>
      <c r="C716" s="6">
        <v>7.5</v>
      </c>
      <c r="D716" s="6">
        <v>0.8</v>
      </c>
      <c r="E716" s="6">
        <v>2</v>
      </c>
      <c r="F716" s="6">
        <v>5</v>
      </c>
      <c r="G716">
        <v>0.54900000000000004</v>
      </c>
      <c r="H716">
        <v>0.58499999999999996</v>
      </c>
      <c r="I716">
        <v>0.54900000000000004</v>
      </c>
      <c r="J716">
        <v>0.621</v>
      </c>
      <c r="K716">
        <v>0.60299999999999998</v>
      </c>
      <c r="Q716">
        <f t="shared" si="83"/>
        <v>0.58140000000000003</v>
      </c>
      <c r="R716">
        <f t="shared" si="84"/>
        <v>3.2199378875996942E-2</v>
      </c>
      <c r="T716">
        <v>0.17100000000000001</v>
      </c>
      <c r="U716">
        <v>0.16200000000000001</v>
      </c>
      <c r="V716">
        <v>0.153</v>
      </c>
      <c r="W716">
        <v>0.153</v>
      </c>
      <c r="X716">
        <v>0.19800000000000001</v>
      </c>
      <c r="AD716">
        <f t="shared" si="85"/>
        <v>0.16739999999999999</v>
      </c>
      <c r="AE716">
        <f t="shared" si="86"/>
        <v>1.8662797217994954E-2</v>
      </c>
      <c r="AM716" s="11" t="s">
        <v>51</v>
      </c>
      <c r="AN716" s="11"/>
      <c r="AO716" s="11"/>
      <c r="BI716" s="6">
        <v>5</v>
      </c>
      <c r="BJ716">
        <v>0.72</v>
      </c>
      <c r="BK716">
        <v>0.747</v>
      </c>
      <c r="BL716">
        <v>0.70199999999999996</v>
      </c>
      <c r="BM716">
        <v>0.77400000000000002</v>
      </c>
      <c r="BN716">
        <v>0.80100000000000005</v>
      </c>
    </row>
    <row r="717" spans="1:66" x14ac:dyDescent="0.25">
      <c r="A717" s="6">
        <v>85</v>
      </c>
      <c r="B717" s="6">
        <v>2.5</v>
      </c>
      <c r="C717" s="6">
        <v>7.5</v>
      </c>
      <c r="D717" s="6">
        <v>0.8</v>
      </c>
      <c r="E717" s="6">
        <v>3</v>
      </c>
      <c r="F717" s="6">
        <v>5</v>
      </c>
      <c r="G717">
        <v>0.55800000000000005</v>
      </c>
      <c r="H717">
        <v>0.54900000000000004</v>
      </c>
      <c r="I717">
        <v>0.55800000000000005</v>
      </c>
      <c r="J717">
        <v>0.56699999999999995</v>
      </c>
      <c r="K717">
        <v>0.55800000000000005</v>
      </c>
      <c r="Q717">
        <f t="shared" si="83"/>
        <v>0.55800000000000005</v>
      </c>
      <c r="R717">
        <f t="shared" si="84"/>
        <v>6.3639610306788939E-3</v>
      </c>
      <c r="T717">
        <v>0.189</v>
      </c>
      <c r="U717">
        <v>0.189</v>
      </c>
      <c r="V717">
        <v>0.189</v>
      </c>
      <c r="W717">
        <v>0.18</v>
      </c>
      <c r="X717">
        <v>0.18</v>
      </c>
      <c r="AD717">
        <f t="shared" si="85"/>
        <v>0.18539999999999995</v>
      </c>
      <c r="AE717">
        <f t="shared" si="86"/>
        <v>4.929503017546499E-3</v>
      </c>
      <c r="BI717" s="6">
        <v>5</v>
      </c>
      <c r="BJ717">
        <v>0.747</v>
      </c>
      <c r="BK717">
        <v>0.73799999999999999</v>
      </c>
      <c r="BL717">
        <v>0.747</v>
      </c>
      <c r="BM717">
        <v>0.747</v>
      </c>
      <c r="BN717">
        <v>0.73799999999999999</v>
      </c>
    </row>
    <row r="718" spans="1:66" x14ac:dyDescent="0.25">
      <c r="A718" s="6">
        <v>85</v>
      </c>
      <c r="B718" s="6">
        <v>2.5</v>
      </c>
      <c r="C718" s="6">
        <v>7.5</v>
      </c>
      <c r="D718" s="6">
        <v>0.8</v>
      </c>
      <c r="E718" s="6">
        <v>4</v>
      </c>
      <c r="F718" s="6">
        <v>5</v>
      </c>
      <c r="G718">
        <v>0.55800000000000005</v>
      </c>
      <c r="H718">
        <v>0.51300000000000001</v>
      </c>
      <c r="I718">
        <v>0.52200000000000002</v>
      </c>
      <c r="J718">
        <v>0.58499999999999996</v>
      </c>
      <c r="K718">
        <v>0.56699999999999995</v>
      </c>
      <c r="Q718">
        <f t="shared" si="83"/>
        <v>0.54900000000000004</v>
      </c>
      <c r="R718">
        <f t="shared" si="84"/>
        <v>3.0520484924063684E-2</v>
      </c>
      <c r="T718">
        <v>0.20699999999999999</v>
      </c>
      <c r="U718">
        <v>0.216</v>
      </c>
      <c r="V718">
        <v>0.16200000000000001</v>
      </c>
      <c r="W718">
        <v>0.19800000000000001</v>
      </c>
      <c r="X718">
        <v>0.216</v>
      </c>
      <c r="AD718">
        <f t="shared" si="85"/>
        <v>0.19979999999999998</v>
      </c>
      <c r="AE718">
        <f t="shared" si="86"/>
        <v>2.2409819276379712E-2</v>
      </c>
      <c r="BI718" s="6">
        <v>5</v>
      </c>
      <c r="BJ718">
        <v>0.76500000000000001</v>
      </c>
      <c r="BK718">
        <v>0.72899999999999998</v>
      </c>
      <c r="BL718">
        <v>0.68400000000000005</v>
      </c>
      <c r="BM718">
        <v>0.78300000000000003</v>
      </c>
      <c r="BN718">
        <v>0.78300000000000003</v>
      </c>
    </row>
    <row r="719" spans="1:66" x14ac:dyDescent="0.25">
      <c r="A719" s="6">
        <v>85</v>
      </c>
      <c r="B719" s="1">
        <v>2.5</v>
      </c>
      <c r="C719" s="1">
        <v>7.5</v>
      </c>
      <c r="D719" s="6">
        <v>0.8</v>
      </c>
      <c r="E719" s="1">
        <v>1</v>
      </c>
      <c r="F719" s="1">
        <v>6</v>
      </c>
      <c r="G719">
        <v>0.57599999999999996</v>
      </c>
      <c r="H719">
        <v>0.53100000000000003</v>
      </c>
      <c r="I719">
        <v>0.58499999999999996</v>
      </c>
      <c r="J719">
        <v>0.56699999999999995</v>
      </c>
      <c r="K719">
        <v>0.45900000000000002</v>
      </c>
      <c r="Q719">
        <f t="shared" si="83"/>
        <v>0.54359999999999997</v>
      </c>
      <c r="R719">
        <f t="shared" si="84"/>
        <v>5.1544155827794848E-2</v>
      </c>
      <c r="T719">
        <v>0.28799999999999998</v>
      </c>
      <c r="U719">
        <v>0.29699999999999999</v>
      </c>
      <c r="V719">
        <v>0.16200000000000001</v>
      </c>
      <c r="W719">
        <v>0.16200000000000001</v>
      </c>
      <c r="X719">
        <v>0.18</v>
      </c>
      <c r="AD719">
        <f t="shared" si="85"/>
        <v>0.21779999999999999</v>
      </c>
      <c r="AE719">
        <f t="shared" si="86"/>
        <v>6.8660032041938254E-2</v>
      </c>
      <c r="BD719" s="42" t="s">
        <v>19</v>
      </c>
      <c r="BE719" s="42" t="s">
        <v>24</v>
      </c>
      <c r="BF719" s="42" t="s">
        <v>21</v>
      </c>
      <c r="BI719" s="1">
        <v>6</v>
      </c>
      <c r="BJ719">
        <v>0.86399999999999999</v>
      </c>
      <c r="BK719">
        <v>0.82799999999999996</v>
      </c>
      <c r="BL719">
        <v>0.747</v>
      </c>
      <c r="BM719">
        <v>0.72899999999999998</v>
      </c>
      <c r="BN719">
        <v>0.63900000000000001</v>
      </c>
    </row>
    <row r="720" spans="1:66" x14ac:dyDescent="0.25">
      <c r="A720" s="6">
        <v>85</v>
      </c>
      <c r="B720" s="1">
        <v>2.5</v>
      </c>
      <c r="C720" s="1">
        <v>7.5</v>
      </c>
      <c r="D720" s="6">
        <v>0.8</v>
      </c>
      <c r="E720" s="1">
        <v>2</v>
      </c>
      <c r="F720" s="1">
        <v>6</v>
      </c>
      <c r="G720">
        <v>0.41399999999999998</v>
      </c>
      <c r="H720">
        <v>0.52200000000000002</v>
      </c>
      <c r="I720">
        <v>0.59399999999999997</v>
      </c>
      <c r="J720">
        <v>0.60299999999999998</v>
      </c>
      <c r="K720">
        <v>0.61199999999999999</v>
      </c>
      <c r="Q720">
        <f t="shared" si="83"/>
        <v>0.54900000000000004</v>
      </c>
      <c r="R720">
        <f t="shared" si="84"/>
        <v>8.3462566459460832E-2</v>
      </c>
      <c r="T720">
        <v>0.19800000000000001</v>
      </c>
      <c r="U720">
        <v>0.14399999999999999</v>
      </c>
      <c r="V720">
        <v>0.19800000000000001</v>
      </c>
      <c r="W720">
        <v>0.18</v>
      </c>
      <c r="X720">
        <v>0.30599999999999999</v>
      </c>
      <c r="AD720">
        <f t="shared" si="85"/>
        <v>0.20519999999999999</v>
      </c>
      <c r="AE720">
        <f t="shared" si="86"/>
        <v>6.0507850730297824E-2</v>
      </c>
      <c r="AH720" s="5" t="s">
        <v>20</v>
      </c>
      <c r="AI720" s="5" t="s">
        <v>21</v>
      </c>
      <c r="AJ720" s="5" t="s">
        <v>23</v>
      </c>
      <c r="AK720" s="5" t="s">
        <v>21</v>
      </c>
      <c r="AL720" s="5"/>
      <c r="AM720" s="5" t="s">
        <v>27</v>
      </c>
      <c r="AN720" s="5"/>
      <c r="AO720" s="5" t="s">
        <v>28</v>
      </c>
      <c r="AP720" s="5"/>
      <c r="BD720" s="42">
        <v>1</v>
      </c>
      <c r="BE720" s="42">
        <f>AVERAGE(BJ699:BN702)</f>
        <v>0.75239999999999996</v>
      </c>
      <c r="BF720" s="42">
        <f>STDEV(BJ699:BN702)</f>
        <v>2.2735087651608397E-2</v>
      </c>
      <c r="BI720" s="1">
        <v>6</v>
      </c>
      <c r="BJ720">
        <v>0.61199999999999999</v>
      </c>
      <c r="BK720">
        <v>0.66600000000000004</v>
      </c>
      <c r="BL720">
        <v>0.79200000000000004</v>
      </c>
      <c r="BM720">
        <v>0.78300000000000003</v>
      </c>
      <c r="BN720">
        <v>0.91800000000000004</v>
      </c>
    </row>
    <row r="721" spans="1:66" x14ac:dyDescent="0.25">
      <c r="A721" s="6">
        <v>85</v>
      </c>
      <c r="B721" s="1">
        <v>2.5</v>
      </c>
      <c r="C721" s="1">
        <v>7.5</v>
      </c>
      <c r="D721" s="6">
        <v>0.8</v>
      </c>
      <c r="E721" s="1">
        <v>3</v>
      </c>
      <c r="F721" s="1">
        <v>6</v>
      </c>
      <c r="G721">
        <v>0.42299999999999999</v>
      </c>
      <c r="H721">
        <v>0.441</v>
      </c>
      <c r="I721">
        <v>0.54900000000000004</v>
      </c>
      <c r="J721">
        <v>0.56699999999999995</v>
      </c>
      <c r="K721">
        <v>0.56699999999999995</v>
      </c>
      <c r="Q721">
        <f t="shared" si="83"/>
        <v>0.50939999999999996</v>
      </c>
      <c r="R721">
        <f t="shared" si="84"/>
        <v>7.1321805922172618E-2</v>
      </c>
      <c r="T721">
        <v>0.30599999999999999</v>
      </c>
      <c r="U721">
        <v>0.153</v>
      </c>
      <c r="V721">
        <v>0.19800000000000001</v>
      </c>
      <c r="W721">
        <v>0.216</v>
      </c>
      <c r="X721">
        <v>0.216</v>
      </c>
      <c r="AD721">
        <f t="shared" si="85"/>
        <v>0.21779999999999999</v>
      </c>
      <c r="AE721">
        <f t="shared" si="86"/>
        <v>5.5625533705304785E-2</v>
      </c>
      <c r="AH721" s="5">
        <f>AH715</f>
        <v>0.53085000000000171</v>
      </c>
      <c r="AI721" s="5">
        <f>AI715</f>
        <v>5.4735981202394521E-2</v>
      </c>
      <c r="AJ721" s="5">
        <f>AJ715</f>
        <v>0.2127750000000001</v>
      </c>
      <c r="AK721" s="5">
        <f>AK715</f>
        <v>4.6820484953285828E-2</v>
      </c>
      <c r="AL721" s="5"/>
      <c r="AM721" s="5" t="s">
        <v>29</v>
      </c>
      <c r="AN721" s="5"/>
      <c r="AO721" s="5" t="s">
        <v>30</v>
      </c>
      <c r="AP721" s="5"/>
      <c r="BD721" s="42">
        <v>2</v>
      </c>
      <c r="BE721" s="42">
        <f>AVERAGE(BJ703:BN706)</f>
        <v>0.74924999999999997</v>
      </c>
      <c r="BF721" s="42">
        <f>STDEV(BJ703:BN706)</f>
        <v>5.5161843219461229E-2</v>
      </c>
      <c r="BI721" s="1">
        <v>6</v>
      </c>
      <c r="BJ721">
        <v>0.72899999999999998</v>
      </c>
      <c r="BK721">
        <v>0.59399999999999997</v>
      </c>
      <c r="BL721">
        <v>0.747</v>
      </c>
      <c r="BM721">
        <v>0.78300000000000003</v>
      </c>
      <c r="BN721">
        <v>0.78300000000000003</v>
      </c>
    </row>
    <row r="722" spans="1:66" x14ac:dyDescent="0.25">
      <c r="A722" s="6">
        <v>85</v>
      </c>
      <c r="B722" s="1">
        <v>2.5</v>
      </c>
      <c r="C722" s="1">
        <v>7.5</v>
      </c>
      <c r="D722" s="6">
        <v>0.8</v>
      </c>
      <c r="E722" s="1">
        <v>4</v>
      </c>
      <c r="F722" s="1">
        <v>6</v>
      </c>
      <c r="G722">
        <v>0.45900000000000002</v>
      </c>
      <c r="H722">
        <v>0.64800000000000002</v>
      </c>
      <c r="I722">
        <v>0.57599999999999996</v>
      </c>
      <c r="J722">
        <v>0.56699999999999995</v>
      </c>
      <c r="K722">
        <v>0.57599999999999996</v>
      </c>
      <c r="Q722">
        <f t="shared" si="83"/>
        <v>0.56520000000000004</v>
      </c>
      <c r="R722">
        <f t="shared" si="84"/>
        <v>6.7769462149259746E-2</v>
      </c>
      <c r="T722">
        <v>0.27900000000000003</v>
      </c>
      <c r="U722">
        <v>0.17100000000000001</v>
      </c>
      <c r="V722">
        <v>0.16200000000000001</v>
      </c>
      <c r="W722">
        <v>0.17100000000000001</v>
      </c>
      <c r="X722">
        <v>0.19800000000000001</v>
      </c>
      <c r="AD722">
        <f t="shared" si="85"/>
        <v>0.19620000000000001</v>
      </c>
      <c r="AE722">
        <f t="shared" si="86"/>
        <v>4.8215142849523933E-2</v>
      </c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BD722" s="42">
        <v>3</v>
      </c>
      <c r="BE722" s="42">
        <f>AVERAGE(BJ707:BN710)</f>
        <v>0.75960000000000005</v>
      </c>
      <c r="BF722" s="42">
        <f>STDEV(BJ707:BN710)</f>
        <v>2.1536749498180296E-2</v>
      </c>
      <c r="BI722" s="1">
        <v>6</v>
      </c>
      <c r="BJ722">
        <v>0.73799999999999999</v>
      </c>
      <c r="BK722">
        <v>0.81899999999999995</v>
      </c>
      <c r="BL722">
        <v>0.73799999999999999</v>
      </c>
      <c r="BM722">
        <v>0.73799999999999999</v>
      </c>
      <c r="BN722">
        <v>0.77400000000000002</v>
      </c>
    </row>
    <row r="723" spans="1:66" x14ac:dyDescent="0.25">
      <c r="A723" s="6">
        <v>85</v>
      </c>
      <c r="B723" s="6">
        <v>2.5</v>
      </c>
      <c r="C723" s="6">
        <v>7.5</v>
      </c>
      <c r="D723" s="6">
        <v>0.8</v>
      </c>
      <c r="E723" s="6">
        <v>1</v>
      </c>
      <c r="F723" s="6">
        <v>7</v>
      </c>
      <c r="G723">
        <v>0.495</v>
      </c>
      <c r="H723">
        <v>0.48599999999999999</v>
      </c>
      <c r="I723">
        <v>0.55800000000000005</v>
      </c>
      <c r="J723">
        <v>0.47699999999999998</v>
      </c>
      <c r="K723">
        <v>0.51300000000000001</v>
      </c>
      <c r="Q723">
        <f t="shared" si="83"/>
        <v>0.50580000000000003</v>
      </c>
      <c r="R723">
        <f t="shared" si="84"/>
        <v>3.2073353426169862E-2</v>
      </c>
      <c r="T723">
        <v>0.189</v>
      </c>
      <c r="U723">
        <v>0.22500000000000001</v>
      </c>
      <c r="V723">
        <v>0.189</v>
      </c>
      <c r="W723">
        <v>0.26100000000000001</v>
      </c>
      <c r="X723">
        <v>0.216</v>
      </c>
      <c r="AD723">
        <f t="shared" si="85"/>
        <v>0.21600000000000003</v>
      </c>
      <c r="AE723">
        <f t="shared" si="86"/>
        <v>2.9849623113198647E-2</v>
      </c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BD723" s="42">
        <v>4</v>
      </c>
      <c r="BE723" s="42">
        <f>AVERAGE(BJ711:BN714)</f>
        <v>0.74609999999999999</v>
      </c>
      <c r="BF723" s="42">
        <f>STDEV(BJ711:BN714)</f>
        <v>5.6988364463375553E-2</v>
      </c>
      <c r="BI723" s="6">
        <v>7</v>
      </c>
      <c r="BJ723">
        <v>0.68400000000000005</v>
      </c>
      <c r="BK723">
        <v>0.71099999999999997</v>
      </c>
      <c r="BL723">
        <v>0.747</v>
      </c>
      <c r="BM723">
        <v>0.73799999999999999</v>
      </c>
      <c r="BN723">
        <v>0.72899999999999998</v>
      </c>
    </row>
    <row r="724" spans="1:66" x14ac:dyDescent="0.25">
      <c r="A724" s="6">
        <v>85</v>
      </c>
      <c r="B724" s="6">
        <v>2.5</v>
      </c>
      <c r="C724" s="6">
        <v>7.5</v>
      </c>
      <c r="D724" s="6">
        <v>0.8</v>
      </c>
      <c r="E724" s="6">
        <v>2</v>
      </c>
      <c r="F724" s="6">
        <v>7</v>
      </c>
      <c r="G724">
        <v>0.54</v>
      </c>
      <c r="H724">
        <v>0.54</v>
      </c>
      <c r="I724">
        <v>0.55800000000000005</v>
      </c>
      <c r="J724">
        <v>0.51300000000000001</v>
      </c>
      <c r="K724">
        <v>0.59399999999999997</v>
      </c>
      <c r="Q724">
        <f t="shared" si="83"/>
        <v>0.54900000000000004</v>
      </c>
      <c r="R724">
        <f t="shared" si="84"/>
        <v>2.9849623113198585E-2</v>
      </c>
      <c r="T724">
        <v>0.19800000000000001</v>
      </c>
      <c r="U724">
        <v>0.153</v>
      </c>
      <c r="V724">
        <v>0.189</v>
      </c>
      <c r="W724">
        <v>0.17100000000000001</v>
      </c>
      <c r="X724">
        <v>0.14399999999999999</v>
      </c>
      <c r="AD724">
        <f t="shared" si="85"/>
        <v>0.17100000000000001</v>
      </c>
      <c r="AE724">
        <f t="shared" si="86"/>
        <v>2.2945587811167362E-2</v>
      </c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BD724" s="42">
        <v>5</v>
      </c>
      <c r="BE724" s="42">
        <f>AVERAGE(BJ715:BN718)</f>
        <v>0.75644999999999984</v>
      </c>
      <c r="BF724" s="42">
        <f>STDEV(BJ715:BN718)</f>
        <v>3.2315020134850457E-2</v>
      </c>
      <c r="BI724" s="6">
        <v>7</v>
      </c>
      <c r="BJ724">
        <v>0.73799999999999999</v>
      </c>
      <c r="BK724">
        <v>0.69299999999999995</v>
      </c>
      <c r="BL724">
        <v>0.747</v>
      </c>
      <c r="BM724">
        <v>0.68400000000000005</v>
      </c>
      <c r="BN724">
        <v>0.73799999999999999</v>
      </c>
    </row>
    <row r="725" spans="1:66" x14ac:dyDescent="0.25">
      <c r="A725" s="6">
        <v>85</v>
      </c>
      <c r="B725" s="6">
        <v>2.5</v>
      </c>
      <c r="C725" s="6">
        <v>7.5</v>
      </c>
      <c r="D725" s="6">
        <v>0.8</v>
      </c>
      <c r="E725" s="6">
        <v>3</v>
      </c>
      <c r="F725" s="6">
        <v>7</v>
      </c>
      <c r="G725">
        <v>0.53100000000000003</v>
      </c>
      <c r="H725">
        <v>0.495</v>
      </c>
      <c r="I725">
        <v>0.51300000000000001</v>
      </c>
      <c r="J725">
        <v>0.54900000000000004</v>
      </c>
      <c r="K725">
        <v>0.54</v>
      </c>
      <c r="Q725">
        <f t="shared" si="83"/>
        <v>0.52560000000000007</v>
      </c>
      <c r="R725">
        <f t="shared" si="84"/>
        <v>2.1674870241826152E-2</v>
      </c>
      <c r="T725">
        <v>0.19800000000000001</v>
      </c>
      <c r="U725">
        <v>0.22500000000000001</v>
      </c>
      <c r="V725">
        <v>0.20699999999999999</v>
      </c>
      <c r="W725">
        <v>0.216</v>
      </c>
      <c r="X725">
        <v>0.16200000000000001</v>
      </c>
      <c r="AD725">
        <f t="shared" si="85"/>
        <v>0.2016</v>
      </c>
      <c r="AE725">
        <f t="shared" si="86"/>
        <v>2.431666095499125E-2</v>
      </c>
      <c r="BD725" s="42">
        <v>6</v>
      </c>
      <c r="BE725" s="42">
        <f>AVERAGE(BJ719:BN722)</f>
        <v>0.75104999999999988</v>
      </c>
      <c r="BF725" s="42">
        <f>STDEV(BJ719:BN722)</f>
        <v>8.0045694187101515E-2</v>
      </c>
      <c r="BI725" s="6">
        <v>7</v>
      </c>
      <c r="BJ725">
        <v>0.72899999999999998</v>
      </c>
      <c r="BK725">
        <v>0.72</v>
      </c>
      <c r="BL725">
        <v>0.72</v>
      </c>
      <c r="BM725">
        <v>0.76500000000000001</v>
      </c>
      <c r="BN725">
        <v>0.70199999999999996</v>
      </c>
    </row>
    <row r="726" spans="1:66" x14ac:dyDescent="0.25">
      <c r="A726" s="6">
        <v>85</v>
      </c>
      <c r="B726" s="6">
        <v>2.5</v>
      </c>
      <c r="C726" s="6">
        <v>7.5</v>
      </c>
      <c r="D726" s="6">
        <v>0.8</v>
      </c>
      <c r="E726" s="6">
        <v>4</v>
      </c>
      <c r="F726" s="6">
        <v>7</v>
      </c>
      <c r="G726">
        <v>0.54900000000000004</v>
      </c>
      <c r="H726">
        <v>0.54900000000000004</v>
      </c>
      <c r="I726">
        <v>0.54900000000000004</v>
      </c>
      <c r="J726">
        <v>0.55800000000000005</v>
      </c>
      <c r="K726">
        <v>0.55800000000000005</v>
      </c>
      <c r="Q726">
        <f t="shared" si="83"/>
        <v>0.55259999999999998</v>
      </c>
      <c r="R726">
        <f t="shared" si="84"/>
        <v>4.9295030175464999E-3</v>
      </c>
      <c r="T726">
        <v>0.252</v>
      </c>
      <c r="U726">
        <v>0.22500000000000001</v>
      </c>
      <c r="V726">
        <v>0.17100000000000001</v>
      </c>
      <c r="W726">
        <v>0.19800000000000001</v>
      </c>
      <c r="X726">
        <v>0.19800000000000001</v>
      </c>
      <c r="AD726">
        <f t="shared" si="85"/>
        <v>0.20880000000000001</v>
      </c>
      <c r="AE726">
        <f t="shared" si="86"/>
        <v>3.0784736477676881E-2</v>
      </c>
      <c r="BD726" s="42">
        <v>7</v>
      </c>
      <c r="BE726" s="42">
        <f>AVERAGE(BJ723:BN726)</f>
        <v>0.73260000000000014</v>
      </c>
      <c r="BF726" s="42">
        <f>STDEV(BJ723:BN726)</f>
        <v>3.0119760955226726E-2</v>
      </c>
      <c r="BI726" s="6">
        <v>7</v>
      </c>
      <c r="BJ726">
        <v>0.80100000000000005</v>
      </c>
      <c r="BK726">
        <v>0.77400000000000002</v>
      </c>
      <c r="BL726">
        <v>0.72</v>
      </c>
      <c r="BM726">
        <v>0.75600000000000001</v>
      </c>
      <c r="BN726">
        <v>0.75600000000000001</v>
      </c>
    </row>
    <row r="727" spans="1:66" x14ac:dyDescent="0.25">
      <c r="A727" s="6">
        <v>85</v>
      </c>
      <c r="B727" s="1">
        <v>2.5</v>
      </c>
      <c r="C727" s="1">
        <v>7.5</v>
      </c>
      <c r="D727" s="6">
        <v>0.8</v>
      </c>
      <c r="E727" s="1">
        <v>1</v>
      </c>
      <c r="F727" s="1">
        <v>8</v>
      </c>
      <c r="G727">
        <v>0.33300000000000002</v>
      </c>
      <c r="H727">
        <v>0.432</v>
      </c>
      <c r="I727">
        <v>0.47699999999999998</v>
      </c>
      <c r="J727">
        <v>0.45900000000000002</v>
      </c>
      <c r="K727">
        <v>0.495</v>
      </c>
      <c r="Q727">
        <f t="shared" si="83"/>
        <v>0.43920000000000003</v>
      </c>
      <c r="R727">
        <f t="shared" si="84"/>
        <v>6.3766762502105778E-2</v>
      </c>
      <c r="T727">
        <v>0.36</v>
      </c>
      <c r="U727">
        <v>0.24299999999999999</v>
      </c>
      <c r="V727">
        <v>0.22500000000000001</v>
      </c>
      <c r="W727">
        <v>0.252</v>
      </c>
      <c r="X727">
        <v>0.24299999999999999</v>
      </c>
      <c r="AD727">
        <f t="shared" si="85"/>
        <v>0.2646</v>
      </c>
      <c r="AE727">
        <f t="shared" si="86"/>
        <v>5.4224533193011508E-2</v>
      </c>
      <c r="BD727" s="42">
        <v>8</v>
      </c>
      <c r="BE727" s="42">
        <f>AVERAGE(BJ727:BN730)</f>
        <v>0.72404999999999997</v>
      </c>
      <c r="BF727" s="42">
        <f>STDEV(BJ727:BN730)</f>
        <v>4.6488793216611271E-2</v>
      </c>
      <c r="BI727" s="1">
        <v>8</v>
      </c>
      <c r="BJ727">
        <v>0.69299999999999995</v>
      </c>
      <c r="BK727">
        <v>0.67500000000000004</v>
      </c>
      <c r="BL727">
        <v>0.70199999999999996</v>
      </c>
      <c r="BM727">
        <v>0.71099999999999997</v>
      </c>
      <c r="BN727">
        <v>0.73799999999999999</v>
      </c>
    </row>
    <row r="728" spans="1:66" x14ac:dyDescent="0.25">
      <c r="A728" s="6">
        <v>85</v>
      </c>
      <c r="B728" s="1">
        <v>2.5</v>
      </c>
      <c r="C728" s="1">
        <v>7.5</v>
      </c>
      <c r="D728" s="6">
        <v>0.8</v>
      </c>
      <c r="E728" s="1">
        <v>2</v>
      </c>
      <c r="F728" s="1">
        <v>8</v>
      </c>
      <c r="G728">
        <v>0.378</v>
      </c>
      <c r="H728">
        <v>0.495</v>
      </c>
      <c r="I728">
        <v>0.55800000000000005</v>
      </c>
      <c r="J728">
        <v>0.56699999999999995</v>
      </c>
      <c r="K728">
        <v>0.52200000000000002</v>
      </c>
      <c r="Q728">
        <f t="shared" si="83"/>
        <v>0.504</v>
      </c>
      <c r="R728">
        <f t="shared" si="84"/>
        <v>7.6101905363794603E-2</v>
      </c>
      <c r="T728">
        <v>0.36</v>
      </c>
      <c r="U728">
        <v>0.20699999999999999</v>
      </c>
      <c r="V728">
        <v>0.16200000000000001</v>
      </c>
      <c r="W728">
        <v>0.17100000000000001</v>
      </c>
      <c r="X728">
        <v>0.189</v>
      </c>
      <c r="AD728">
        <f t="shared" si="85"/>
        <v>0.21779999999999999</v>
      </c>
      <c r="AE728">
        <f t="shared" si="86"/>
        <v>8.134924707703195E-2</v>
      </c>
      <c r="BD728" s="42">
        <v>9</v>
      </c>
      <c r="BE728" s="42">
        <f>AVERAGE(BJ731:BN734)</f>
        <v>0.73214999999999997</v>
      </c>
      <c r="BF728" s="42">
        <f>STDEV(BJ731:BN734)</f>
        <v>4.5073361254036097E-2</v>
      </c>
      <c r="BI728" s="1">
        <v>8</v>
      </c>
      <c r="BJ728">
        <v>0.73799999999999999</v>
      </c>
      <c r="BK728">
        <v>0.70199999999999996</v>
      </c>
      <c r="BL728">
        <v>0.72</v>
      </c>
      <c r="BM728">
        <v>0.73799999999999999</v>
      </c>
      <c r="BN728">
        <v>0.71099999999999997</v>
      </c>
    </row>
    <row r="729" spans="1:66" x14ac:dyDescent="0.25">
      <c r="A729" s="6">
        <v>85</v>
      </c>
      <c r="B729" s="1">
        <v>2.5</v>
      </c>
      <c r="C729" s="1">
        <v>7.5</v>
      </c>
      <c r="D729" s="6">
        <v>0.8</v>
      </c>
      <c r="E729" s="1">
        <v>3</v>
      </c>
      <c r="F729" s="1">
        <v>8</v>
      </c>
      <c r="G729">
        <v>0.41399999999999998</v>
      </c>
      <c r="H729">
        <v>0.41399999999999998</v>
      </c>
      <c r="I729">
        <v>0.52200000000000002</v>
      </c>
      <c r="J729">
        <v>0.54</v>
      </c>
      <c r="K729">
        <v>0.54900000000000004</v>
      </c>
      <c r="Q729">
        <f t="shared" si="83"/>
        <v>0.48780000000000001</v>
      </c>
      <c r="R729">
        <f t="shared" si="84"/>
        <v>6.8067613444280556E-2</v>
      </c>
      <c r="T729">
        <v>0.40500000000000003</v>
      </c>
      <c r="U729">
        <v>0.19800000000000001</v>
      </c>
      <c r="V729">
        <v>0.19800000000000001</v>
      </c>
      <c r="W729">
        <v>0.17100000000000001</v>
      </c>
      <c r="X729">
        <v>0.18</v>
      </c>
      <c r="AD729">
        <f t="shared" si="85"/>
        <v>0.23039999999999999</v>
      </c>
      <c r="AE729">
        <f t="shared" si="86"/>
        <v>9.8302085430574809E-2</v>
      </c>
      <c r="BD729" s="42">
        <v>10</v>
      </c>
      <c r="BE729" s="42">
        <f>AVERAGE(BJ735:BN738)</f>
        <v>0.73259999999999992</v>
      </c>
      <c r="BF729" s="42">
        <f>STDEV(BJ735:BN738)</f>
        <v>7.1488975962805096E-2</v>
      </c>
      <c r="BI729" s="1">
        <v>8</v>
      </c>
      <c r="BJ729">
        <v>0.81899999999999995</v>
      </c>
      <c r="BK729">
        <v>0.61199999999999999</v>
      </c>
      <c r="BL729">
        <v>0.72</v>
      </c>
      <c r="BM729">
        <v>0.71099999999999997</v>
      </c>
      <c r="BN729">
        <v>0.72899999999999998</v>
      </c>
    </row>
    <row r="730" spans="1:66" x14ac:dyDescent="0.25">
      <c r="A730" s="6">
        <v>85</v>
      </c>
      <c r="B730" s="1">
        <v>2.5</v>
      </c>
      <c r="C730" s="1">
        <v>7.5</v>
      </c>
      <c r="D730" s="6">
        <v>0.8</v>
      </c>
      <c r="E730" s="1">
        <v>4</v>
      </c>
      <c r="F730" s="1">
        <v>8</v>
      </c>
      <c r="G730">
        <v>0.495</v>
      </c>
      <c r="H730">
        <v>0.55800000000000005</v>
      </c>
      <c r="I730">
        <v>0.54</v>
      </c>
      <c r="J730">
        <v>0.56699999999999995</v>
      </c>
      <c r="K730">
        <v>0.51300000000000001</v>
      </c>
      <c r="Q730">
        <f t="shared" si="83"/>
        <v>0.53459999999999996</v>
      </c>
      <c r="R730">
        <f t="shared" si="84"/>
        <v>3.0253925365148895E-2</v>
      </c>
      <c r="T730">
        <v>0.30599999999999999</v>
      </c>
      <c r="U730">
        <v>0.19800000000000001</v>
      </c>
      <c r="V730">
        <v>0.17100000000000001</v>
      </c>
      <c r="W730">
        <v>0.23400000000000001</v>
      </c>
      <c r="X730">
        <v>0.18</v>
      </c>
      <c r="AD730">
        <f t="shared" si="85"/>
        <v>0.21779999999999999</v>
      </c>
      <c r="AE730">
        <f t="shared" si="86"/>
        <v>5.4892622455116932E-2</v>
      </c>
      <c r="BD730" s="42" t="s">
        <v>22</v>
      </c>
      <c r="BE730" s="42">
        <f>AVERAGE(BJ699:BN738)</f>
        <v>0.74362500000000009</v>
      </c>
      <c r="BF730" s="42">
        <f>STDEV(BJ699:BN738)</f>
        <v>5.0159888827988663E-2</v>
      </c>
      <c r="BI730" s="1">
        <v>8</v>
      </c>
      <c r="BJ730">
        <v>0.80100000000000005</v>
      </c>
      <c r="BK730">
        <v>0.75600000000000001</v>
      </c>
      <c r="BL730">
        <v>0.71099999999999997</v>
      </c>
      <c r="BM730">
        <v>0.80100000000000005</v>
      </c>
      <c r="BN730">
        <v>0.69299999999999995</v>
      </c>
    </row>
    <row r="731" spans="1:66" x14ac:dyDescent="0.25">
      <c r="A731" s="6">
        <v>85</v>
      </c>
      <c r="B731" s="6">
        <v>2.5</v>
      </c>
      <c r="C731" s="6">
        <v>7.5</v>
      </c>
      <c r="D731" s="6">
        <v>0.8</v>
      </c>
      <c r="E731" s="6">
        <v>1</v>
      </c>
      <c r="F731" s="6">
        <v>9</v>
      </c>
      <c r="G731">
        <v>0.54</v>
      </c>
      <c r="H731">
        <v>0.47699999999999998</v>
      </c>
      <c r="I731">
        <v>0.54900000000000004</v>
      </c>
      <c r="J731">
        <v>0.504</v>
      </c>
      <c r="K731">
        <v>0.504</v>
      </c>
      <c r="Q731">
        <f t="shared" si="83"/>
        <v>0.51479999999999992</v>
      </c>
      <c r="R731">
        <f t="shared" si="84"/>
        <v>2.9439769020833052E-2</v>
      </c>
      <c r="T731">
        <v>0.24299999999999999</v>
      </c>
      <c r="U731">
        <v>0.216</v>
      </c>
      <c r="V731">
        <v>0.20699999999999999</v>
      </c>
      <c r="W731">
        <v>0.19800000000000001</v>
      </c>
      <c r="X731">
        <v>0.20699999999999999</v>
      </c>
      <c r="AD731">
        <f t="shared" si="85"/>
        <v>0.2142</v>
      </c>
      <c r="AE731">
        <f t="shared" si="86"/>
        <v>1.7311845655504209E-2</v>
      </c>
      <c r="BI731" s="6">
        <v>9</v>
      </c>
      <c r="BJ731">
        <v>0.78300000000000003</v>
      </c>
      <c r="BK731">
        <v>0.69299999999999995</v>
      </c>
      <c r="BL731">
        <v>0.75600000000000001</v>
      </c>
      <c r="BM731">
        <v>0.70199999999999996</v>
      </c>
      <c r="BN731">
        <v>0.71099999999999997</v>
      </c>
    </row>
    <row r="732" spans="1:66" x14ac:dyDescent="0.25">
      <c r="A732" s="6">
        <v>85</v>
      </c>
      <c r="B732" s="6">
        <v>2.5</v>
      </c>
      <c r="C732" s="6">
        <v>7.5</v>
      </c>
      <c r="D732" s="6">
        <v>0.8</v>
      </c>
      <c r="E732" s="6">
        <v>2</v>
      </c>
      <c r="F732" s="6">
        <v>9</v>
      </c>
      <c r="G732">
        <v>0.52200000000000002</v>
      </c>
      <c r="H732">
        <v>0.53100000000000003</v>
      </c>
      <c r="I732">
        <v>0.47699999999999998</v>
      </c>
      <c r="J732">
        <v>0.51300000000000001</v>
      </c>
      <c r="K732">
        <v>0.48599999999999999</v>
      </c>
      <c r="Q732">
        <f t="shared" si="83"/>
        <v>0.50580000000000003</v>
      </c>
      <c r="R732">
        <f t="shared" si="84"/>
        <v>2.3295922389980635E-2</v>
      </c>
      <c r="T732">
        <v>0.252</v>
      </c>
      <c r="U732">
        <v>0.216</v>
      </c>
      <c r="V732">
        <v>0.23400000000000001</v>
      </c>
      <c r="W732">
        <v>0.22500000000000001</v>
      </c>
      <c r="X732">
        <v>0.16200000000000001</v>
      </c>
      <c r="AD732">
        <f t="shared" si="85"/>
        <v>0.21779999999999999</v>
      </c>
      <c r="AE732">
        <f t="shared" si="86"/>
        <v>3.3914598626550149E-2</v>
      </c>
      <c r="BI732" s="6">
        <v>9</v>
      </c>
      <c r="BJ732">
        <v>0.77400000000000002</v>
      </c>
      <c r="BK732">
        <v>0.747</v>
      </c>
      <c r="BL732">
        <v>0.71099999999999997</v>
      </c>
      <c r="BM732">
        <v>0.73799999999999999</v>
      </c>
      <c r="BN732">
        <v>0.64800000000000002</v>
      </c>
    </row>
    <row r="733" spans="1:66" x14ac:dyDescent="0.25">
      <c r="A733" s="6">
        <v>85</v>
      </c>
      <c r="B733" s="6">
        <v>2.5</v>
      </c>
      <c r="C733" s="6">
        <v>7.5</v>
      </c>
      <c r="D733" s="6">
        <v>0.8</v>
      </c>
      <c r="E733" s="6">
        <v>3</v>
      </c>
      <c r="F733" s="6">
        <v>9</v>
      </c>
      <c r="G733">
        <v>0.55800000000000005</v>
      </c>
      <c r="H733">
        <v>0.55800000000000005</v>
      </c>
      <c r="I733">
        <v>0.54</v>
      </c>
      <c r="J733">
        <v>0.46800000000000003</v>
      </c>
      <c r="K733">
        <v>0.53100000000000003</v>
      </c>
      <c r="Q733">
        <f t="shared" si="83"/>
        <v>0.53100000000000003</v>
      </c>
      <c r="R733">
        <f t="shared" si="84"/>
        <v>3.7107950630558953E-2</v>
      </c>
      <c r="T733">
        <v>0.22500000000000001</v>
      </c>
      <c r="U733">
        <v>0.20699999999999999</v>
      </c>
      <c r="V733">
        <v>0.17100000000000001</v>
      </c>
      <c r="W733">
        <v>0.19800000000000001</v>
      </c>
      <c r="X733">
        <v>0.20699999999999999</v>
      </c>
      <c r="AD733">
        <f t="shared" si="85"/>
        <v>0.2016</v>
      </c>
      <c r="AE733">
        <f t="shared" si="86"/>
        <v>1.9718012070185975E-2</v>
      </c>
      <c r="BI733" s="6">
        <v>9</v>
      </c>
      <c r="BJ733">
        <v>0.78300000000000003</v>
      </c>
      <c r="BK733">
        <v>0.76500000000000001</v>
      </c>
      <c r="BL733">
        <v>0.71099999999999997</v>
      </c>
      <c r="BM733">
        <v>0.66600000000000004</v>
      </c>
      <c r="BN733">
        <v>0.73799999999999999</v>
      </c>
    </row>
    <row r="734" spans="1:66" x14ac:dyDescent="0.25">
      <c r="A734" s="6">
        <v>85</v>
      </c>
      <c r="B734" s="6">
        <v>2.5</v>
      </c>
      <c r="C734" s="6">
        <v>7.5</v>
      </c>
      <c r="D734" s="6">
        <v>0.8</v>
      </c>
      <c r="E734" s="6">
        <v>4</v>
      </c>
      <c r="F734" s="6">
        <v>9</v>
      </c>
      <c r="G734">
        <v>0.47699999999999998</v>
      </c>
      <c r="H734">
        <v>0.54</v>
      </c>
      <c r="I734">
        <v>0.54</v>
      </c>
      <c r="J734">
        <v>0.504</v>
      </c>
      <c r="K734">
        <v>0.47699999999999998</v>
      </c>
      <c r="Q734">
        <f t="shared" si="83"/>
        <v>0.50759999999999994</v>
      </c>
      <c r="R734">
        <f t="shared" si="84"/>
        <v>3.1564220250150356E-2</v>
      </c>
      <c r="T734">
        <v>0.27</v>
      </c>
      <c r="U734">
        <v>0.20699999999999999</v>
      </c>
      <c r="V734">
        <v>0.29699999999999999</v>
      </c>
      <c r="W734">
        <v>0.189</v>
      </c>
      <c r="X734">
        <v>0.216</v>
      </c>
      <c r="AD734">
        <f t="shared" si="85"/>
        <v>0.23580000000000001</v>
      </c>
      <c r="AE734">
        <f t="shared" si="86"/>
        <v>4.5625650680291584E-2</v>
      </c>
      <c r="BI734" s="6">
        <v>9</v>
      </c>
      <c r="BJ734">
        <v>0.747</v>
      </c>
      <c r="BK734">
        <v>0.747</v>
      </c>
      <c r="BL734">
        <v>0.83699999999999997</v>
      </c>
      <c r="BM734">
        <v>0.69299999999999995</v>
      </c>
      <c r="BN734">
        <v>0.69299999999999995</v>
      </c>
    </row>
    <row r="735" spans="1:66" x14ac:dyDescent="0.25">
      <c r="A735" s="6">
        <v>85</v>
      </c>
      <c r="B735" s="1">
        <v>2.5</v>
      </c>
      <c r="C735" s="1">
        <v>7.5</v>
      </c>
      <c r="D735" s="6">
        <v>0.8</v>
      </c>
      <c r="E735" s="1">
        <v>1</v>
      </c>
      <c r="F735" s="1">
        <v>10</v>
      </c>
      <c r="G735">
        <v>0.41399999999999998</v>
      </c>
      <c r="H735">
        <v>0.54</v>
      </c>
      <c r="I735">
        <v>0.441</v>
      </c>
      <c r="J735">
        <v>0.51300000000000001</v>
      </c>
      <c r="K735">
        <v>0.504</v>
      </c>
      <c r="Q735">
        <f t="shared" si="83"/>
        <v>0.4824</v>
      </c>
      <c r="R735">
        <f t="shared" si="84"/>
        <v>5.2709581671646778E-2</v>
      </c>
      <c r="T735">
        <v>0.28799999999999998</v>
      </c>
      <c r="U735">
        <v>0.27900000000000003</v>
      </c>
      <c r="V735">
        <v>0.24299999999999999</v>
      </c>
      <c r="W735">
        <v>0.32400000000000001</v>
      </c>
      <c r="X735">
        <v>0.17100000000000001</v>
      </c>
      <c r="AD735">
        <f t="shared" si="85"/>
        <v>0.26100000000000001</v>
      </c>
      <c r="AE735">
        <f t="shared" si="86"/>
        <v>5.7978444270263212E-2</v>
      </c>
      <c r="BI735" s="1">
        <v>10</v>
      </c>
      <c r="BJ735">
        <v>0.70199999999999996</v>
      </c>
      <c r="BK735">
        <v>0.81899999999999995</v>
      </c>
      <c r="BL735">
        <v>0.68400000000000005</v>
      </c>
      <c r="BM735">
        <v>0.83699999999999997</v>
      </c>
      <c r="BN735">
        <v>0.67500000000000004</v>
      </c>
    </row>
    <row r="736" spans="1:66" x14ac:dyDescent="0.25">
      <c r="A736" s="6">
        <v>85</v>
      </c>
      <c r="B736" s="1">
        <v>2.5</v>
      </c>
      <c r="C736" s="1">
        <v>7.5</v>
      </c>
      <c r="D736" s="6">
        <v>0.8</v>
      </c>
      <c r="E736" s="1">
        <v>2</v>
      </c>
      <c r="F736" s="1">
        <v>10</v>
      </c>
      <c r="G736">
        <v>0.504</v>
      </c>
      <c r="H736">
        <v>0.45900000000000002</v>
      </c>
      <c r="I736">
        <v>0.51300000000000001</v>
      </c>
      <c r="J736">
        <v>0.52200000000000002</v>
      </c>
      <c r="K736">
        <v>0.441</v>
      </c>
      <c r="Q736">
        <f t="shared" si="83"/>
        <v>0.48780000000000001</v>
      </c>
      <c r="R736">
        <f t="shared" si="84"/>
        <v>3.5660902961086108E-2</v>
      </c>
      <c r="T736">
        <v>0.22500000000000001</v>
      </c>
      <c r="U736">
        <v>0.315</v>
      </c>
      <c r="V736">
        <v>0.27900000000000003</v>
      </c>
      <c r="W736">
        <v>0.35099999999999998</v>
      </c>
      <c r="X736">
        <v>0.20699999999999999</v>
      </c>
      <c r="AD736">
        <f t="shared" si="85"/>
        <v>0.27539999999999998</v>
      </c>
      <c r="AE736">
        <f t="shared" si="86"/>
        <v>6.0239521910453453E-2</v>
      </c>
      <c r="BI736" s="1">
        <v>10</v>
      </c>
      <c r="BJ736">
        <v>0.72899999999999998</v>
      </c>
      <c r="BK736">
        <v>0.77400000000000002</v>
      </c>
      <c r="BL736">
        <v>0.79200000000000004</v>
      </c>
      <c r="BM736">
        <v>0.873</v>
      </c>
      <c r="BN736">
        <v>0.64800000000000002</v>
      </c>
    </row>
    <row r="737" spans="1:66" x14ac:dyDescent="0.25">
      <c r="A737" s="6">
        <v>85</v>
      </c>
      <c r="B737" s="1">
        <v>2.5</v>
      </c>
      <c r="C737" s="1">
        <v>7.5</v>
      </c>
      <c r="D737" s="6">
        <v>0.8</v>
      </c>
      <c r="E737" s="1">
        <v>3</v>
      </c>
      <c r="F737" s="1">
        <v>10</v>
      </c>
      <c r="G737">
        <v>0.40500000000000003</v>
      </c>
      <c r="H737">
        <v>0.40500000000000003</v>
      </c>
      <c r="I737">
        <v>0.47699999999999998</v>
      </c>
      <c r="J737">
        <v>0.504</v>
      </c>
      <c r="K737">
        <v>0.48599999999999999</v>
      </c>
      <c r="Q737">
        <f t="shared" si="83"/>
        <v>0.45540000000000003</v>
      </c>
      <c r="R737">
        <f t="shared" si="84"/>
        <v>4.7024461719407253E-2</v>
      </c>
      <c r="T737">
        <v>0.20699999999999999</v>
      </c>
      <c r="U737">
        <v>0.28799999999999998</v>
      </c>
      <c r="V737">
        <v>0.23400000000000001</v>
      </c>
      <c r="W737">
        <v>0.29699999999999999</v>
      </c>
      <c r="X737">
        <v>0.19800000000000001</v>
      </c>
      <c r="AD737">
        <f t="shared" si="85"/>
        <v>0.24479999999999999</v>
      </c>
      <c r="AE737">
        <f t="shared" si="86"/>
        <v>4.5625650680291736E-2</v>
      </c>
      <c r="BI737" s="1">
        <v>10</v>
      </c>
      <c r="BJ737">
        <v>0.61199999999999999</v>
      </c>
      <c r="BK737">
        <v>0.69299999999999995</v>
      </c>
      <c r="BL737">
        <v>0.71099999999999997</v>
      </c>
      <c r="BM737">
        <v>0.80100000000000005</v>
      </c>
      <c r="BN737">
        <v>0.68400000000000005</v>
      </c>
    </row>
    <row r="738" spans="1:66" x14ac:dyDescent="0.25">
      <c r="A738" s="6">
        <v>85</v>
      </c>
      <c r="B738" s="1">
        <v>2.5</v>
      </c>
      <c r="C738" s="1">
        <v>7.5</v>
      </c>
      <c r="D738" s="6">
        <v>0.8</v>
      </c>
      <c r="E738" s="1">
        <v>4</v>
      </c>
      <c r="F738" s="1">
        <v>10</v>
      </c>
      <c r="G738">
        <v>0.52200000000000002</v>
      </c>
      <c r="H738">
        <v>0.42299999999999999</v>
      </c>
      <c r="I738">
        <v>0.51300000000000001</v>
      </c>
      <c r="J738">
        <v>0.48599999999999999</v>
      </c>
      <c r="K738">
        <v>0.504</v>
      </c>
      <c r="Q738">
        <f t="shared" si="83"/>
        <v>0.48960000000000009</v>
      </c>
      <c r="R738">
        <f t="shared" si="84"/>
        <v>3.9538588745679844E-2</v>
      </c>
      <c r="T738">
        <v>0.27</v>
      </c>
      <c r="U738">
        <v>0.19800000000000001</v>
      </c>
      <c r="V738">
        <v>0.22500000000000001</v>
      </c>
      <c r="W738">
        <v>0.26100000000000001</v>
      </c>
      <c r="X738">
        <v>0.216</v>
      </c>
      <c r="AD738">
        <f t="shared" si="85"/>
        <v>0.23400000000000004</v>
      </c>
      <c r="AE738">
        <f t="shared" si="86"/>
        <v>3.0520484924063281E-2</v>
      </c>
      <c r="BI738" s="1">
        <v>10</v>
      </c>
      <c r="BJ738">
        <v>0.79200000000000004</v>
      </c>
      <c r="BK738">
        <v>0.621</v>
      </c>
      <c r="BL738">
        <v>0.73799999999999999</v>
      </c>
      <c r="BM738">
        <v>0.747</v>
      </c>
      <c r="BN738">
        <v>0.72</v>
      </c>
    </row>
    <row r="739" spans="1:66" s="7" customFormat="1" x14ac:dyDescent="0.25">
      <c r="Q739" t="e">
        <f t="shared" si="83"/>
        <v>#DIV/0!</v>
      </c>
      <c r="R739" t="e">
        <f t="shared" si="84"/>
        <v>#DIV/0!</v>
      </c>
      <c r="AD739" t="e">
        <f t="shared" si="85"/>
        <v>#DIV/0!</v>
      </c>
      <c r="AE739" t="e">
        <f t="shared" si="86"/>
        <v>#DIV/0!</v>
      </c>
      <c r="BD739" s="42"/>
      <c r="BE739" s="42"/>
      <c r="BF739" s="42"/>
      <c r="BJ739"/>
      <c r="BK739"/>
      <c r="BL739"/>
      <c r="BM739"/>
      <c r="BN739"/>
    </row>
    <row r="740" spans="1:66" x14ac:dyDescent="0.25">
      <c r="A740" s="6">
        <v>85</v>
      </c>
      <c r="B740" s="6">
        <v>2.5</v>
      </c>
      <c r="C740" s="6">
        <v>10</v>
      </c>
      <c r="D740" s="6">
        <v>1.2</v>
      </c>
      <c r="E740" s="6">
        <v>1</v>
      </c>
      <c r="F740" s="6">
        <v>1</v>
      </c>
      <c r="G740">
        <v>0.75600000000000001</v>
      </c>
      <c r="H740">
        <v>0.76800000000000002</v>
      </c>
      <c r="I740">
        <v>0.70799999999999996</v>
      </c>
      <c r="J740">
        <v>0.67200000000000004</v>
      </c>
      <c r="K740">
        <v>0.63600000000000001</v>
      </c>
      <c r="Q740">
        <f t="shared" si="83"/>
        <v>0.70800000000000007</v>
      </c>
      <c r="R740">
        <f t="shared" si="84"/>
        <v>5.5641710972974219E-2</v>
      </c>
      <c r="T740">
        <v>0.32400000000000001</v>
      </c>
      <c r="U740">
        <v>0.39600000000000002</v>
      </c>
      <c r="V740">
        <v>0.42</v>
      </c>
      <c r="W740">
        <v>0.432</v>
      </c>
      <c r="X740">
        <v>0.45600000000000002</v>
      </c>
      <c r="AD740">
        <f t="shared" si="85"/>
        <v>0.40560000000000002</v>
      </c>
      <c r="AE740">
        <f t="shared" si="86"/>
        <v>5.0485641523110213E-2</v>
      </c>
      <c r="AO740" t="s">
        <v>47</v>
      </c>
      <c r="AP740" t="s">
        <v>48</v>
      </c>
      <c r="AQ740" t="s">
        <v>49</v>
      </c>
      <c r="AR740" t="s">
        <v>50</v>
      </c>
      <c r="BI740" s="6">
        <v>1</v>
      </c>
      <c r="BJ740">
        <v>1.08</v>
      </c>
      <c r="BK740">
        <v>1.1639999999999999</v>
      </c>
      <c r="BL740">
        <v>1.1279999999999999</v>
      </c>
      <c r="BM740">
        <v>1.1040000000000001</v>
      </c>
      <c r="BN740">
        <v>1.0920000000000001</v>
      </c>
    </row>
    <row r="741" spans="1:66" x14ac:dyDescent="0.25">
      <c r="A741" s="6">
        <v>85</v>
      </c>
      <c r="B741" s="6">
        <v>2.5</v>
      </c>
      <c r="C741" s="6">
        <v>10</v>
      </c>
      <c r="D741" s="6">
        <v>1.2</v>
      </c>
      <c r="E741" s="6">
        <v>2</v>
      </c>
      <c r="F741" s="6">
        <v>1</v>
      </c>
      <c r="G741">
        <v>0.73199999999999998</v>
      </c>
      <c r="H741">
        <v>0.63600000000000001</v>
      </c>
      <c r="I741">
        <v>0.76800000000000002</v>
      </c>
      <c r="J741">
        <v>0.624</v>
      </c>
      <c r="K741">
        <v>0.69599999999999995</v>
      </c>
      <c r="Q741">
        <f t="shared" si="83"/>
        <v>0.69120000000000004</v>
      </c>
      <c r="R741">
        <f t="shared" si="84"/>
        <v>6.1540230743798809E-2</v>
      </c>
      <c r="T741">
        <v>0.40799999999999997</v>
      </c>
      <c r="U741">
        <v>0.46800000000000003</v>
      </c>
      <c r="V741">
        <v>0.45600000000000002</v>
      </c>
      <c r="W741">
        <v>0.48</v>
      </c>
      <c r="X741">
        <v>0.48</v>
      </c>
      <c r="AD741">
        <f t="shared" si="85"/>
        <v>0.45839999999999997</v>
      </c>
      <c r="AE741">
        <f t="shared" si="86"/>
        <v>2.9879759035172964E-2</v>
      </c>
      <c r="AO741">
        <f>A740</f>
        <v>85</v>
      </c>
      <c r="AP741">
        <f>B740</f>
        <v>2.5</v>
      </c>
      <c r="AQ741">
        <f>C740</f>
        <v>10</v>
      </c>
      <c r="AR741">
        <f>D740</f>
        <v>1.2</v>
      </c>
      <c r="BI741" s="6">
        <v>1</v>
      </c>
      <c r="BJ741">
        <v>1.1399999999999999</v>
      </c>
      <c r="BK741">
        <v>1.1040000000000001</v>
      </c>
      <c r="BL741">
        <v>1.224</v>
      </c>
      <c r="BM741">
        <v>1.1040000000000001</v>
      </c>
      <c r="BN741">
        <v>1.1759999999999999</v>
      </c>
    </row>
    <row r="742" spans="1:66" x14ac:dyDescent="0.25">
      <c r="A742" s="6">
        <v>85</v>
      </c>
      <c r="B742" s="6">
        <v>2.5</v>
      </c>
      <c r="C742" s="6">
        <v>10</v>
      </c>
      <c r="D742" s="6">
        <v>1.2</v>
      </c>
      <c r="E742" s="6">
        <v>3</v>
      </c>
      <c r="F742" s="6">
        <v>1</v>
      </c>
      <c r="G742">
        <v>0.70799999999999996</v>
      </c>
      <c r="H742">
        <v>0.64800000000000002</v>
      </c>
      <c r="I742">
        <v>0.68400000000000005</v>
      </c>
      <c r="J742">
        <v>0.6</v>
      </c>
      <c r="K742">
        <v>0.75600000000000001</v>
      </c>
      <c r="Q742">
        <f t="shared" si="83"/>
        <v>0.67920000000000003</v>
      </c>
      <c r="R742">
        <f t="shared" si="84"/>
        <v>5.9154036210557939E-2</v>
      </c>
      <c r="T742">
        <v>0.432</v>
      </c>
      <c r="U742">
        <v>0.40799999999999997</v>
      </c>
      <c r="V742">
        <v>0.49199999999999999</v>
      </c>
      <c r="W742">
        <v>0.45600000000000002</v>
      </c>
      <c r="X742">
        <v>0.51600000000000001</v>
      </c>
      <c r="AD742">
        <f t="shared" si="85"/>
        <v>0.46079999999999999</v>
      </c>
      <c r="AE742">
        <f t="shared" si="86"/>
        <v>4.3762998069145138E-2</v>
      </c>
      <c r="BI742" s="6">
        <v>1</v>
      </c>
      <c r="BJ742">
        <v>1.1399999999999999</v>
      </c>
      <c r="BK742">
        <v>1.056</v>
      </c>
      <c r="BL742">
        <v>1.1759999999999999</v>
      </c>
      <c r="BM742">
        <v>1.056</v>
      </c>
      <c r="BN742">
        <v>1.272</v>
      </c>
    </row>
    <row r="743" spans="1:66" x14ac:dyDescent="0.25">
      <c r="A743" s="6">
        <v>85</v>
      </c>
      <c r="B743" s="6">
        <v>2.5</v>
      </c>
      <c r="C743" s="6">
        <v>10</v>
      </c>
      <c r="D743" s="6">
        <v>1.2</v>
      </c>
      <c r="E743" s="6">
        <v>4</v>
      </c>
      <c r="F743" s="6">
        <v>1</v>
      </c>
      <c r="G743">
        <v>0.45600000000000002</v>
      </c>
      <c r="H743">
        <v>0.38400000000000001</v>
      </c>
      <c r="I743">
        <v>0.38400000000000001</v>
      </c>
      <c r="J743">
        <v>0.372</v>
      </c>
      <c r="K743">
        <v>0.51600000000000001</v>
      </c>
      <c r="Q743">
        <f t="shared" si="83"/>
        <v>0.4224</v>
      </c>
      <c r="R743">
        <f t="shared" si="84"/>
        <v>6.2006451277266152E-2</v>
      </c>
      <c r="T743">
        <v>0.72</v>
      </c>
      <c r="U743">
        <v>0.76800000000000002</v>
      </c>
      <c r="V743">
        <v>0.74399999999999999</v>
      </c>
      <c r="W743">
        <v>0.68400000000000005</v>
      </c>
      <c r="X743">
        <v>0.624</v>
      </c>
      <c r="AD743">
        <f t="shared" si="85"/>
        <v>0.70800000000000007</v>
      </c>
      <c r="AE743">
        <f t="shared" si="86"/>
        <v>5.628498911788115E-2</v>
      </c>
      <c r="BI743" s="6">
        <v>1</v>
      </c>
      <c r="BJ743">
        <v>1.1759999999999999</v>
      </c>
      <c r="BK743">
        <v>1.1519999999999999</v>
      </c>
      <c r="BL743">
        <v>1.1279999999999999</v>
      </c>
      <c r="BM743">
        <v>1.056</v>
      </c>
      <c r="BN743">
        <v>1.1399999999999999</v>
      </c>
    </row>
    <row r="744" spans="1:66" x14ac:dyDescent="0.25">
      <c r="A744" s="6">
        <v>85</v>
      </c>
      <c r="B744" s="1">
        <v>2.5</v>
      </c>
      <c r="C744" s="6">
        <v>10</v>
      </c>
      <c r="D744" s="1">
        <v>1.2</v>
      </c>
      <c r="E744" s="1">
        <v>1</v>
      </c>
      <c r="F744" s="1">
        <v>2</v>
      </c>
      <c r="G744">
        <v>0.74399999999999999</v>
      </c>
      <c r="H744">
        <v>0.56399999999999995</v>
      </c>
      <c r="I744">
        <v>0.56399999999999995</v>
      </c>
      <c r="J744">
        <v>0.55200000000000005</v>
      </c>
      <c r="K744">
        <v>0.44400000000000001</v>
      </c>
      <c r="Q744">
        <f t="shared" si="83"/>
        <v>0.5736</v>
      </c>
      <c r="R744">
        <f t="shared" si="84"/>
        <v>0.10779981447108358</v>
      </c>
      <c r="T744">
        <v>0.44400000000000001</v>
      </c>
      <c r="U744">
        <v>0.51600000000000001</v>
      </c>
      <c r="V744">
        <v>0.46800000000000003</v>
      </c>
      <c r="W744">
        <v>0.54</v>
      </c>
      <c r="X744">
        <v>0.6</v>
      </c>
      <c r="AD744">
        <f t="shared" si="85"/>
        <v>0.51360000000000006</v>
      </c>
      <c r="AE744">
        <f t="shared" si="86"/>
        <v>6.1423122681934859E-2</v>
      </c>
      <c r="AH744" t="s">
        <v>25</v>
      </c>
      <c r="BI744" s="1">
        <v>2</v>
      </c>
      <c r="BJ744">
        <v>1.1879999999999999</v>
      </c>
      <c r="BK744">
        <v>1.08</v>
      </c>
      <c r="BL744">
        <v>1.032</v>
      </c>
      <c r="BM744">
        <v>1.0920000000000001</v>
      </c>
      <c r="BN744">
        <v>1.044</v>
      </c>
    </row>
    <row r="745" spans="1:66" x14ac:dyDescent="0.25">
      <c r="A745" s="6">
        <v>85</v>
      </c>
      <c r="B745" s="1">
        <v>2.5</v>
      </c>
      <c r="C745" s="6">
        <v>10</v>
      </c>
      <c r="D745" s="1">
        <v>1.2</v>
      </c>
      <c r="E745" s="1">
        <v>2</v>
      </c>
      <c r="F745" s="1">
        <v>2</v>
      </c>
      <c r="G745">
        <v>0.57599999999999996</v>
      </c>
      <c r="H745">
        <v>0.67200000000000004</v>
      </c>
      <c r="I745">
        <v>0.56399999999999995</v>
      </c>
      <c r="J745">
        <v>0.54</v>
      </c>
      <c r="K745">
        <v>0.55200000000000005</v>
      </c>
      <c r="Q745">
        <f t="shared" si="83"/>
        <v>0.58079999999999998</v>
      </c>
      <c r="R745">
        <f t="shared" si="84"/>
        <v>5.2718118327573116E-2</v>
      </c>
      <c r="T745">
        <v>0.46800000000000003</v>
      </c>
      <c r="U745">
        <v>0.55200000000000005</v>
      </c>
      <c r="V745">
        <v>0.6</v>
      </c>
      <c r="W745">
        <v>0.64800000000000002</v>
      </c>
      <c r="X745">
        <v>0.58799999999999997</v>
      </c>
      <c r="AD745">
        <f t="shared" si="85"/>
        <v>0.57120000000000004</v>
      </c>
      <c r="AE745">
        <f t="shared" si="86"/>
        <v>6.713568350735645E-2</v>
      </c>
      <c r="AG745" t="s">
        <v>19</v>
      </c>
      <c r="AH745" t="s">
        <v>20</v>
      </c>
      <c r="AI745" t="s">
        <v>21</v>
      </c>
      <c r="AJ745" t="s">
        <v>23</v>
      </c>
      <c r="AK745" t="s">
        <v>21</v>
      </c>
      <c r="AM745" s="11" t="s">
        <v>24</v>
      </c>
      <c r="AN745" s="11"/>
      <c r="AO745" s="11" t="s">
        <v>21</v>
      </c>
      <c r="AP745" s="15" t="s">
        <v>26</v>
      </c>
      <c r="AQ745" s="15"/>
      <c r="AR745" s="15" t="s">
        <v>21</v>
      </c>
      <c r="BI745" s="1">
        <v>2</v>
      </c>
      <c r="BJ745">
        <v>1.044</v>
      </c>
      <c r="BK745">
        <v>1.224</v>
      </c>
      <c r="BL745">
        <v>1.1639999999999999</v>
      </c>
      <c r="BM745">
        <v>1.1879999999999999</v>
      </c>
      <c r="BN745">
        <v>1.1399999999999999</v>
      </c>
    </row>
    <row r="746" spans="1:66" x14ac:dyDescent="0.25">
      <c r="A746" s="6">
        <v>85</v>
      </c>
      <c r="B746" s="1">
        <v>2.5</v>
      </c>
      <c r="C746" s="6">
        <v>10</v>
      </c>
      <c r="D746" s="1">
        <v>1.2</v>
      </c>
      <c r="E746" s="1">
        <v>3</v>
      </c>
      <c r="F746" s="1">
        <v>2</v>
      </c>
      <c r="G746">
        <v>0.70799999999999996</v>
      </c>
      <c r="H746">
        <v>0.54</v>
      </c>
      <c r="I746">
        <v>0.57599999999999996</v>
      </c>
      <c r="J746">
        <v>0.56399999999999995</v>
      </c>
      <c r="K746">
        <v>0.49199999999999999</v>
      </c>
      <c r="Q746">
        <f t="shared" si="83"/>
        <v>0.57599999999999996</v>
      </c>
      <c r="R746">
        <f t="shared" si="84"/>
        <v>8.0498447189992342E-2</v>
      </c>
      <c r="T746">
        <v>0.49199999999999999</v>
      </c>
      <c r="U746">
        <v>0.48</v>
      </c>
      <c r="V746">
        <v>0.45600000000000002</v>
      </c>
      <c r="W746">
        <v>0.56399999999999995</v>
      </c>
      <c r="X746">
        <v>0.54</v>
      </c>
      <c r="AD746">
        <f t="shared" si="85"/>
        <v>0.50639999999999996</v>
      </c>
      <c r="AE746">
        <f t="shared" si="86"/>
        <v>4.4416213255972184E-2</v>
      </c>
      <c r="AG746">
        <v>1</v>
      </c>
      <c r="AH746">
        <f>AVERAGE(G740:K743)</f>
        <v>0.62519999999999998</v>
      </c>
      <c r="AI746">
        <f>STDEV(G740:K743)</f>
        <v>0.13242419877444112</v>
      </c>
      <c r="AJ746">
        <f>AVERAGE(T740:X743)</f>
        <v>0.5082000000000001</v>
      </c>
      <c r="AK746">
        <f>STDEV(T740:X743)</f>
        <v>0.12772651705066843</v>
      </c>
      <c r="AM746">
        <f>SUM(AH746,AJ746)</f>
        <v>1.1334</v>
      </c>
      <c r="AO746">
        <f>SUM(AH746,AJ746)/2*SQRT((AI746/AH746)^2+(AK746/AJ746)^2)</f>
        <v>0.18626356340284955</v>
      </c>
      <c r="AP746">
        <v>0.37233333333333335</v>
      </c>
      <c r="AR746">
        <v>6.5064070986477181E-3</v>
      </c>
      <c r="BI746" s="1">
        <v>2</v>
      </c>
      <c r="BJ746">
        <v>1.2</v>
      </c>
      <c r="BK746">
        <v>1.02</v>
      </c>
      <c r="BL746">
        <v>1.032</v>
      </c>
      <c r="BM746">
        <v>1.1279999999999999</v>
      </c>
      <c r="BN746">
        <v>1.032</v>
      </c>
    </row>
    <row r="747" spans="1:66" x14ac:dyDescent="0.25">
      <c r="A747" s="6">
        <v>85</v>
      </c>
      <c r="B747" s="1">
        <v>2.5</v>
      </c>
      <c r="C747" s="6">
        <v>10</v>
      </c>
      <c r="D747" s="1">
        <v>1.2</v>
      </c>
      <c r="E747" s="1">
        <v>4</v>
      </c>
      <c r="F747" s="1">
        <v>2</v>
      </c>
      <c r="G747">
        <v>0.57599999999999996</v>
      </c>
      <c r="H747">
        <v>0.55200000000000005</v>
      </c>
      <c r="I747">
        <v>0.624</v>
      </c>
      <c r="J747">
        <v>0.52800000000000002</v>
      </c>
      <c r="K747">
        <v>0.63600000000000001</v>
      </c>
      <c r="Q747">
        <f t="shared" si="83"/>
        <v>0.58320000000000005</v>
      </c>
      <c r="R747">
        <f t="shared" si="84"/>
        <v>4.6164921748011213E-2</v>
      </c>
      <c r="T747">
        <v>0.504</v>
      </c>
      <c r="U747">
        <v>0.56399999999999995</v>
      </c>
      <c r="V747">
        <v>0.56399999999999995</v>
      </c>
      <c r="W747">
        <v>0.57599999999999996</v>
      </c>
      <c r="X747">
        <v>0.6</v>
      </c>
      <c r="AD747">
        <f t="shared" si="85"/>
        <v>0.5616000000000001</v>
      </c>
      <c r="AE747">
        <f t="shared" si="86"/>
        <v>3.5394914889006285E-2</v>
      </c>
      <c r="AG747">
        <v>2</v>
      </c>
      <c r="AH747">
        <f>AVERAGE(G744:K747)</f>
        <v>0.57840000000000003</v>
      </c>
      <c r="AI747">
        <f>STDEV(G744:K747)</f>
        <v>6.9710982295700413E-2</v>
      </c>
      <c r="AJ747">
        <f>AVERAGE(T744:X747)</f>
        <v>0.53820000000000001</v>
      </c>
      <c r="AK747">
        <f>STDEV(T744:X747)</f>
        <v>5.7256210878912382E-2</v>
      </c>
      <c r="AM747">
        <f>SUM(AH747,AJ747)</f>
        <v>1.1166</v>
      </c>
      <c r="AO747">
        <f t="shared" ref="AO747:AO756" si="88">SUM(AH747,AJ747)/2*SQRT((AI747/AH747)^2+(AK747/AJ747)^2)</f>
        <v>8.975214526481988E-2</v>
      </c>
      <c r="AP747">
        <v>0.48333333333333334</v>
      </c>
      <c r="AR747">
        <v>1.0263202878893776E-2</v>
      </c>
      <c r="BI747" s="1">
        <v>2</v>
      </c>
      <c r="BJ747">
        <v>1.08</v>
      </c>
      <c r="BK747">
        <v>1.1160000000000001</v>
      </c>
      <c r="BL747">
        <v>1.1879999999999999</v>
      </c>
      <c r="BM747">
        <v>1.1040000000000001</v>
      </c>
      <c r="BN747">
        <v>1.236</v>
      </c>
    </row>
    <row r="748" spans="1:66" x14ac:dyDescent="0.25">
      <c r="A748" s="6">
        <v>85</v>
      </c>
      <c r="B748" s="6">
        <v>2.5</v>
      </c>
      <c r="C748" s="6">
        <v>10</v>
      </c>
      <c r="D748" s="6">
        <v>1.2</v>
      </c>
      <c r="E748" s="6">
        <v>1</v>
      </c>
      <c r="F748" s="6">
        <v>3</v>
      </c>
      <c r="G748">
        <v>0.67200000000000004</v>
      </c>
      <c r="H748">
        <v>0.72</v>
      </c>
      <c r="I748">
        <v>0.67200000000000004</v>
      </c>
      <c r="J748">
        <v>0.64800000000000002</v>
      </c>
      <c r="K748">
        <v>0.58799999999999997</v>
      </c>
      <c r="Q748">
        <f t="shared" si="83"/>
        <v>0.66</v>
      </c>
      <c r="R748">
        <f t="shared" si="84"/>
        <v>4.8000000000000008E-2</v>
      </c>
      <c r="T748">
        <v>0.372</v>
      </c>
      <c r="U748">
        <v>0.46800000000000003</v>
      </c>
      <c r="V748">
        <v>0.46800000000000003</v>
      </c>
      <c r="W748">
        <v>0.52800000000000002</v>
      </c>
      <c r="X748">
        <v>0.51600000000000001</v>
      </c>
      <c r="AD748">
        <f t="shared" si="85"/>
        <v>0.47040000000000004</v>
      </c>
      <c r="AE748">
        <f t="shared" si="86"/>
        <v>6.1423122681933957E-2</v>
      </c>
      <c r="AG748">
        <v>3</v>
      </c>
      <c r="AH748">
        <f>AVERAGE(G748:K751)</f>
        <v>0.63840000000000008</v>
      </c>
      <c r="AI748">
        <f>STDEV(G748:K751)</f>
        <v>6.9165248347326874E-2</v>
      </c>
      <c r="AJ748">
        <f>AVERAGE(T748:X751)</f>
        <v>0.48840000000000006</v>
      </c>
      <c r="AK748">
        <f>STDEV(T747:X750)</f>
        <v>5.148898706979662E-2</v>
      </c>
      <c r="AM748">
        <f>SUM(AH748,AJ748)</f>
        <v>1.1268000000000002</v>
      </c>
      <c r="AO748">
        <f t="shared" si="88"/>
        <v>8.5168623584352302E-2</v>
      </c>
      <c r="AP748" s="15" t="s">
        <v>28</v>
      </c>
      <c r="AQ748" s="15"/>
      <c r="AR748" s="15"/>
      <c r="BI748" s="6">
        <v>3</v>
      </c>
      <c r="BJ748">
        <v>1.044</v>
      </c>
      <c r="BK748">
        <v>1.1879999999999999</v>
      </c>
      <c r="BL748">
        <v>1.1399999999999999</v>
      </c>
      <c r="BM748">
        <v>1.1759999999999999</v>
      </c>
      <c r="BN748">
        <v>1.1040000000000001</v>
      </c>
    </row>
    <row r="749" spans="1:66" x14ac:dyDescent="0.25">
      <c r="A749" s="6">
        <v>85</v>
      </c>
      <c r="B749" s="6">
        <v>2.5</v>
      </c>
      <c r="C749" s="6">
        <v>10</v>
      </c>
      <c r="D749" s="6">
        <v>1.2</v>
      </c>
      <c r="E749" s="6">
        <v>2</v>
      </c>
      <c r="F749" s="6">
        <v>3</v>
      </c>
      <c r="G749">
        <v>0.6</v>
      </c>
      <c r="H749">
        <v>0.58799999999999997</v>
      </c>
      <c r="I749">
        <v>0.63600000000000001</v>
      </c>
      <c r="J749">
        <v>0.54</v>
      </c>
      <c r="K749">
        <v>0.55200000000000005</v>
      </c>
      <c r="Q749">
        <f t="shared" si="83"/>
        <v>0.58319999999999994</v>
      </c>
      <c r="R749">
        <f t="shared" si="84"/>
        <v>3.8512335686114889E-2</v>
      </c>
      <c r="T749">
        <v>0.54</v>
      </c>
      <c r="U749">
        <v>0.504</v>
      </c>
      <c r="V749">
        <v>0.54</v>
      </c>
      <c r="W749">
        <v>0.54</v>
      </c>
      <c r="X749">
        <v>0.52800000000000002</v>
      </c>
      <c r="AD749">
        <f t="shared" si="85"/>
        <v>0.53039999999999998</v>
      </c>
      <c r="AE749">
        <f t="shared" si="86"/>
        <v>1.5646085772486371E-2</v>
      </c>
      <c r="AG749">
        <v>4</v>
      </c>
      <c r="AH749">
        <f>AVERAGE(G752:K755)</f>
        <v>0.57779999999999987</v>
      </c>
      <c r="AI749">
        <f>STDEV(G752:K755)</f>
        <v>6.4360497855521961E-2</v>
      </c>
      <c r="AJ749">
        <f>AVERAGE(T752:X755)</f>
        <v>0.55079999999999996</v>
      </c>
      <c r="AK749">
        <f>STDEV(T751:X754)</f>
        <v>6.9602177824365175E-2</v>
      </c>
      <c r="AM749">
        <f t="shared" ref="AM749:AM756" si="89">SUM(AH749,AJ749)</f>
        <v>1.1285999999999998</v>
      </c>
      <c r="AO749">
        <f t="shared" si="88"/>
        <v>9.5056918822854913E-2</v>
      </c>
      <c r="BI749" s="6">
        <v>3</v>
      </c>
      <c r="BJ749">
        <v>1.1399999999999999</v>
      </c>
      <c r="BK749">
        <v>1.0920000000000001</v>
      </c>
      <c r="BL749">
        <v>1.1759999999999999</v>
      </c>
      <c r="BM749">
        <v>1.08</v>
      </c>
      <c r="BN749">
        <v>1.08</v>
      </c>
    </row>
    <row r="750" spans="1:66" x14ac:dyDescent="0.25">
      <c r="A750" s="6">
        <v>85</v>
      </c>
      <c r="B750" s="6">
        <v>2.5</v>
      </c>
      <c r="C750" s="6">
        <v>10</v>
      </c>
      <c r="D750" s="6">
        <v>1.2</v>
      </c>
      <c r="E750" s="6">
        <v>3</v>
      </c>
      <c r="F750" s="6">
        <v>3</v>
      </c>
      <c r="G750">
        <v>0.69599999999999995</v>
      </c>
      <c r="H750">
        <v>0.66</v>
      </c>
      <c r="I750">
        <v>0.64800000000000002</v>
      </c>
      <c r="J750">
        <v>0.55200000000000005</v>
      </c>
      <c r="K750">
        <v>0.55200000000000005</v>
      </c>
      <c r="Q750">
        <f t="shared" si="83"/>
        <v>0.62160000000000004</v>
      </c>
      <c r="R750">
        <f t="shared" si="84"/>
        <v>6.5945431987363579E-2</v>
      </c>
      <c r="T750">
        <v>0.46800000000000003</v>
      </c>
      <c r="U750">
        <v>0.45600000000000002</v>
      </c>
      <c r="V750">
        <v>0.52800000000000002</v>
      </c>
      <c r="W750">
        <v>0.52800000000000002</v>
      </c>
      <c r="X750">
        <v>0.55200000000000005</v>
      </c>
      <c r="AD750">
        <f t="shared" si="85"/>
        <v>0.50639999999999996</v>
      </c>
      <c r="AE750">
        <f t="shared" si="86"/>
        <v>4.1914198071775162E-2</v>
      </c>
      <c r="AG750">
        <v>5</v>
      </c>
      <c r="AH750">
        <f>AVERAGE(G756:K759)</f>
        <v>0.59400000000000008</v>
      </c>
      <c r="AI750">
        <f>STDEV(G756:K759)</f>
        <v>5.3877053019864257E-2</v>
      </c>
      <c r="AJ750">
        <f>AVERAGE(T756:X759)</f>
        <v>0.54180000000000006</v>
      </c>
      <c r="AK750">
        <f>STDEV(T756:X759)</f>
        <v>3.1695259482834484E-2</v>
      </c>
      <c r="AM750">
        <f t="shared" si="89"/>
        <v>1.1358000000000001</v>
      </c>
      <c r="AO750">
        <f t="shared" si="88"/>
        <v>6.1294049495992584E-2</v>
      </c>
      <c r="BI750" s="6">
        <v>3</v>
      </c>
      <c r="BJ750">
        <v>1.1639999999999999</v>
      </c>
      <c r="BK750">
        <v>1.1160000000000001</v>
      </c>
      <c r="BL750">
        <v>1.1759999999999999</v>
      </c>
      <c r="BM750">
        <v>1.08</v>
      </c>
      <c r="BN750">
        <v>1.1040000000000001</v>
      </c>
    </row>
    <row r="751" spans="1:66" x14ac:dyDescent="0.25">
      <c r="A751" s="6">
        <v>85</v>
      </c>
      <c r="B751" s="6">
        <v>2.5</v>
      </c>
      <c r="C751" s="6">
        <v>10</v>
      </c>
      <c r="D751" s="6">
        <v>1.2</v>
      </c>
      <c r="E751" s="6">
        <v>4</v>
      </c>
      <c r="F751" s="6">
        <v>3</v>
      </c>
      <c r="G751">
        <v>0.76800000000000002</v>
      </c>
      <c r="H751">
        <v>0.75600000000000001</v>
      </c>
      <c r="I751">
        <v>0.68400000000000005</v>
      </c>
      <c r="J751">
        <v>0.67200000000000004</v>
      </c>
      <c r="K751">
        <v>0.56399999999999995</v>
      </c>
      <c r="Q751">
        <f t="shared" si="83"/>
        <v>0.68880000000000008</v>
      </c>
      <c r="R751">
        <f t="shared" si="84"/>
        <v>8.1652924013779785E-2</v>
      </c>
      <c r="T751">
        <v>0.33600000000000002</v>
      </c>
      <c r="U751">
        <v>0.42</v>
      </c>
      <c r="V751">
        <v>0.45600000000000002</v>
      </c>
      <c r="W751">
        <v>0.48</v>
      </c>
      <c r="X751">
        <v>0.54</v>
      </c>
      <c r="AD751">
        <f t="shared" si="85"/>
        <v>0.44640000000000002</v>
      </c>
      <c r="AE751">
        <f t="shared" si="86"/>
        <v>7.5609523209711926E-2</v>
      </c>
      <c r="AG751">
        <v>6</v>
      </c>
      <c r="AH751">
        <f>AVERAGE(G760:K763)</f>
        <v>0.53759999999999997</v>
      </c>
      <c r="AI751">
        <f>STDEV(G760:K763)</f>
        <v>9.0187173787571032E-2</v>
      </c>
      <c r="AJ751">
        <f>AVERAGE(T760:X763)</f>
        <v>0.60119999999999985</v>
      </c>
      <c r="AK751">
        <f>STDEV(T760:X763)</f>
        <v>8.4126220957747438E-2</v>
      </c>
      <c r="AM751">
        <f t="shared" si="89"/>
        <v>1.1387999999999998</v>
      </c>
      <c r="AO751">
        <f t="shared" si="88"/>
        <v>0.12438958230850652</v>
      </c>
      <c r="BI751" s="6">
        <v>3</v>
      </c>
      <c r="BJ751">
        <v>1.1040000000000001</v>
      </c>
      <c r="BK751">
        <v>1.1759999999999999</v>
      </c>
      <c r="BL751">
        <v>1.1399999999999999</v>
      </c>
      <c r="BM751">
        <v>1.1519999999999999</v>
      </c>
      <c r="BN751">
        <v>1.1040000000000001</v>
      </c>
    </row>
    <row r="752" spans="1:66" x14ac:dyDescent="0.25">
      <c r="A752" s="6">
        <v>85</v>
      </c>
      <c r="B752" s="1">
        <v>2.5</v>
      </c>
      <c r="C752" s="6">
        <v>10</v>
      </c>
      <c r="D752" s="1">
        <v>1.2</v>
      </c>
      <c r="E752" s="1">
        <v>1</v>
      </c>
      <c r="F752" s="1">
        <v>4</v>
      </c>
      <c r="G752">
        <v>0.64800000000000002</v>
      </c>
      <c r="H752">
        <v>0.56399999999999995</v>
      </c>
      <c r="I752">
        <v>0.51600000000000001</v>
      </c>
      <c r="J752">
        <v>0.51600000000000001</v>
      </c>
      <c r="K752">
        <v>0.45600000000000002</v>
      </c>
      <c r="Q752">
        <f t="shared" si="83"/>
        <v>0.53999999999999992</v>
      </c>
      <c r="R752">
        <f t="shared" si="84"/>
        <v>7.1498251726878723E-2</v>
      </c>
      <c r="T752">
        <v>0.61199999999999999</v>
      </c>
      <c r="U752">
        <v>0.52800000000000002</v>
      </c>
      <c r="V752">
        <v>0.55200000000000005</v>
      </c>
      <c r="W752">
        <v>0.6</v>
      </c>
      <c r="X752">
        <v>0.55200000000000005</v>
      </c>
      <c r="AD752">
        <f t="shared" si="85"/>
        <v>0.56880000000000008</v>
      </c>
      <c r="AE752">
        <f t="shared" si="86"/>
        <v>3.5597752738059159E-2</v>
      </c>
      <c r="AG752">
        <v>7</v>
      </c>
      <c r="AH752">
        <f>AVERAGE(G764:K767)</f>
        <v>0.54660000000000009</v>
      </c>
      <c r="AI752">
        <f>STDEV(G764:K767)</f>
        <v>5.1866630586737086E-2</v>
      </c>
      <c r="AJ752">
        <f>AVERAGE(T764:X767)</f>
        <v>0.58079999999999998</v>
      </c>
      <c r="AK752">
        <f>STDEV(T764:X767)</f>
        <v>6.4727444760805455E-2</v>
      </c>
      <c r="AM752">
        <f t="shared" si="89"/>
        <v>1.1274000000000002</v>
      </c>
      <c r="AO752">
        <f t="shared" si="88"/>
        <v>8.2508597913318757E-2</v>
      </c>
      <c r="BI752" s="1">
        <v>4</v>
      </c>
      <c r="BJ752">
        <v>1.26</v>
      </c>
      <c r="BK752">
        <v>1.0920000000000001</v>
      </c>
      <c r="BL752">
        <v>1.0680000000000001</v>
      </c>
      <c r="BM752">
        <v>1.1160000000000001</v>
      </c>
      <c r="BN752">
        <v>1.008</v>
      </c>
    </row>
    <row r="753" spans="1:66" x14ac:dyDescent="0.25">
      <c r="A753" s="6">
        <v>85</v>
      </c>
      <c r="B753" s="1">
        <v>2.5</v>
      </c>
      <c r="C753" s="6">
        <v>10</v>
      </c>
      <c r="D753" s="1">
        <v>1.2</v>
      </c>
      <c r="E753" s="1">
        <v>2</v>
      </c>
      <c r="F753" s="1">
        <v>4</v>
      </c>
      <c r="G753">
        <v>0.55200000000000005</v>
      </c>
      <c r="H753">
        <v>0.624</v>
      </c>
      <c r="I753">
        <v>0.52800000000000002</v>
      </c>
      <c r="J753">
        <v>0.6</v>
      </c>
      <c r="K753">
        <v>0.54</v>
      </c>
      <c r="Q753">
        <f t="shared" si="83"/>
        <v>0.56880000000000008</v>
      </c>
      <c r="R753">
        <f t="shared" si="84"/>
        <v>4.1221353689562382E-2</v>
      </c>
      <c r="T753">
        <v>0.57599999999999996</v>
      </c>
      <c r="U753">
        <v>0.56399999999999995</v>
      </c>
      <c r="V753">
        <v>0.56399999999999995</v>
      </c>
      <c r="W753">
        <v>0.56399999999999995</v>
      </c>
      <c r="X753">
        <v>0.57599999999999996</v>
      </c>
      <c r="AD753">
        <f t="shared" si="85"/>
        <v>0.56879999999999997</v>
      </c>
      <c r="AE753">
        <f t="shared" si="86"/>
        <v>6.5726706900619989E-3</v>
      </c>
      <c r="AG753">
        <v>8</v>
      </c>
      <c r="AH753">
        <f>AVERAGE(G768:K771)</f>
        <v>0.50460000000000005</v>
      </c>
      <c r="AI753">
        <f>STDEV(G768:K771)</f>
        <v>0.10722352452016465</v>
      </c>
      <c r="AJ753">
        <f>AVERAGE(T768:X771)</f>
        <v>0.63179999999999992</v>
      </c>
      <c r="AK753">
        <f>STDEV(T768:X771)</f>
        <v>8.3072321060121815E-2</v>
      </c>
      <c r="AM753">
        <f t="shared" si="89"/>
        <v>1.1364000000000001</v>
      </c>
      <c r="AO753">
        <f t="shared" si="88"/>
        <v>0.14198321824396884</v>
      </c>
      <c r="BI753" s="1">
        <v>4</v>
      </c>
      <c r="BJ753">
        <v>1.1279999999999999</v>
      </c>
      <c r="BK753">
        <v>1.1879999999999999</v>
      </c>
      <c r="BL753">
        <v>1.0920000000000001</v>
      </c>
      <c r="BM753">
        <v>1.1639999999999999</v>
      </c>
      <c r="BN753">
        <v>1.1160000000000001</v>
      </c>
    </row>
    <row r="754" spans="1:66" x14ac:dyDescent="0.25">
      <c r="A754" s="6">
        <v>85</v>
      </c>
      <c r="B754" s="1">
        <v>2.5</v>
      </c>
      <c r="C754" s="6">
        <v>10</v>
      </c>
      <c r="D754" s="1">
        <v>1.2</v>
      </c>
      <c r="E754" s="1">
        <v>3</v>
      </c>
      <c r="F754" s="1">
        <v>4</v>
      </c>
      <c r="G754">
        <v>0.6</v>
      </c>
      <c r="H754">
        <v>0.67200000000000004</v>
      </c>
      <c r="I754">
        <v>0.63600000000000001</v>
      </c>
      <c r="J754">
        <v>0.58799999999999997</v>
      </c>
      <c r="K754">
        <v>0.51600000000000001</v>
      </c>
      <c r="Q754">
        <f t="shared" si="83"/>
        <v>0.60240000000000005</v>
      </c>
      <c r="R754">
        <f t="shared" si="84"/>
        <v>5.8419174934262817E-2</v>
      </c>
      <c r="T754">
        <v>0.52800000000000002</v>
      </c>
      <c r="U754">
        <v>0.42</v>
      </c>
      <c r="V754">
        <v>0.54</v>
      </c>
      <c r="W754">
        <v>0.52800000000000002</v>
      </c>
      <c r="X754">
        <v>0.57599999999999996</v>
      </c>
      <c r="AD754">
        <f t="shared" si="85"/>
        <v>0.51839999999999997</v>
      </c>
      <c r="AE754">
        <f t="shared" si="86"/>
        <v>5.8419174934263705E-2</v>
      </c>
      <c r="AG754">
        <v>9</v>
      </c>
      <c r="AH754">
        <f>AVERAGE(G772:K775)</f>
        <v>0.52439999999999998</v>
      </c>
      <c r="AI754">
        <f>STDEV(G772:K775)</f>
        <v>4.7699056594444289E-2</v>
      </c>
      <c r="AJ754">
        <f>AVERAGE(T772:X775)</f>
        <v>0.61859999999999993</v>
      </c>
      <c r="AK754">
        <f>STDEV(T772:X775)</f>
        <v>7.8106809461215565E-2</v>
      </c>
      <c r="AM754">
        <f t="shared" si="89"/>
        <v>1.1429999999999998</v>
      </c>
      <c r="AO754">
        <f t="shared" si="88"/>
        <v>8.8934197274489021E-2</v>
      </c>
      <c r="BI754" s="1">
        <v>4</v>
      </c>
      <c r="BJ754">
        <v>1.1279999999999999</v>
      </c>
      <c r="BK754">
        <v>1.0920000000000001</v>
      </c>
      <c r="BL754">
        <v>1.1759999999999999</v>
      </c>
      <c r="BM754">
        <v>1.1160000000000001</v>
      </c>
      <c r="BN754">
        <v>1.0920000000000001</v>
      </c>
    </row>
    <row r="755" spans="1:66" x14ac:dyDescent="0.25">
      <c r="A755" s="6">
        <v>85</v>
      </c>
      <c r="B755" s="1">
        <v>2.5</v>
      </c>
      <c r="C755" s="6">
        <v>10</v>
      </c>
      <c r="D755" s="1">
        <v>1.2</v>
      </c>
      <c r="E755" s="1">
        <v>4</v>
      </c>
      <c r="F755" s="1">
        <v>4</v>
      </c>
      <c r="G755">
        <v>0.73199999999999998</v>
      </c>
      <c r="H755">
        <v>0.61199999999999999</v>
      </c>
      <c r="I755">
        <v>0.56399999999999995</v>
      </c>
      <c r="J755">
        <v>0.54</v>
      </c>
      <c r="K755">
        <v>0.55200000000000005</v>
      </c>
      <c r="Q755">
        <f t="shared" si="83"/>
        <v>0.6</v>
      </c>
      <c r="R755">
        <f t="shared" si="84"/>
        <v>7.8689262291623846E-2</v>
      </c>
      <c r="T755">
        <v>0.40799999999999997</v>
      </c>
      <c r="U755">
        <v>0.52800000000000002</v>
      </c>
      <c r="V755">
        <v>0.61199999999999999</v>
      </c>
      <c r="W755">
        <v>0.58799999999999997</v>
      </c>
      <c r="X755">
        <v>0.6</v>
      </c>
      <c r="AD755">
        <f t="shared" si="85"/>
        <v>0.54720000000000002</v>
      </c>
      <c r="AE755">
        <f t="shared" si="86"/>
        <v>8.425675047140091E-2</v>
      </c>
      <c r="AG755">
        <v>10</v>
      </c>
      <c r="AH755">
        <f>AVERAGE(G776:K779)</f>
        <v>0.50399999999999989</v>
      </c>
      <c r="AI755">
        <f>STDEV(G776:K779)</f>
        <v>6.4092039081966687E-2</v>
      </c>
      <c r="AJ755">
        <f>AVERAGE(T776:X779)</f>
        <v>0.61979999999999991</v>
      </c>
      <c r="AK755">
        <f>STDEV(T776:X779)</f>
        <v>6.656030111267984E-2</v>
      </c>
      <c r="AM755">
        <f t="shared" si="89"/>
        <v>1.1237999999999997</v>
      </c>
      <c r="AO755">
        <f t="shared" si="88"/>
        <v>9.352552596418344E-2</v>
      </c>
      <c r="BI755" s="1">
        <v>4</v>
      </c>
      <c r="BJ755">
        <v>1.1399999999999999</v>
      </c>
      <c r="BK755">
        <v>1.1399999999999999</v>
      </c>
      <c r="BL755">
        <v>1.1759999999999999</v>
      </c>
      <c r="BM755">
        <v>1.1279999999999999</v>
      </c>
      <c r="BN755">
        <v>1.1519999999999999</v>
      </c>
    </row>
    <row r="756" spans="1:66" x14ac:dyDescent="0.25">
      <c r="A756" s="6">
        <v>85</v>
      </c>
      <c r="B756" s="6">
        <v>2.5</v>
      </c>
      <c r="C756" s="6">
        <v>10</v>
      </c>
      <c r="D756" s="6">
        <v>1.2</v>
      </c>
      <c r="E756" s="6">
        <v>1</v>
      </c>
      <c r="F756" s="6">
        <v>5</v>
      </c>
      <c r="G756">
        <v>0.74399999999999999</v>
      </c>
      <c r="H756">
        <v>0.57599999999999996</v>
      </c>
      <c r="I756">
        <v>0.56399999999999995</v>
      </c>
      <c r="J756">
        <v>0.52800000000000002</v>
      </c>
      <c r="K756">
        <v>0.57599999999999996</v>
      </c>
      <c r="Q756">
        <f t="shared" si="83"/>
        <v>0.59760000000000002</v>
      </c>
      <c r="R756">
        <f t="shared" si="84"/>
        <v>8.4171254000400889E-2</v>
      </c>
      <c r="T756">
        <v>0.52800000000000002</v>
      </c>
      <c r="U756">
        <v>0.56399999999999995</v>
      </c>
      <c r="V756">
        <v>0.56399999999999995</v>
      </c>
      <c r="W756">
        <v>0.57599999999999996</v>
      </c>
      <c r="X756">
        <v>0.58799999999999997</v>
      </c>
      <c r="AD756">
        <f t="shared" si="85"/>
        <v>0.56400000000000006</v>
      </c>
      <c r="AE756">
        <f t="shared" si="86"/>
        <v>2.2449944320643626E-2</v>
      </c>
      <c r="AG756" t="s">
        <v>22</v>
      </c>
      <c r="AH756">
        <f>AVERAGE(G740:K779)</f>
        <v>0.56310000000000104</v>
      </c>
      <c r="AI756">
        <f>STDEV(G740:K779)</f>
        <v>8.9694456224371263E-2</v>
      </c>
      <c r="AJ756">
        <f>AVERAGE(T740:X779)</f>
        <v>0.56795999999999935</v>
      </c>
      <c r="AK756">
        <f>STDEV(T740:X778)</f>
        <v>8.7629310816621175E-2</v>
      </c>
      <c r="AM756">
        <f t="shared" si="89"/>
        <v>1.1310600000000004</v>
      </c>
      <c r="AO756">
        <f t="shared" si="88"/>
        <v>0.12541136184301599</v>
      </c>
      <c r="BI756" s="6">
        <v>5</v>
      </c>
      <c r="BJ756">
        <v>1.272</v>
      </c>
      <c r="BK756">
        <v>1.1399999999999999</v>
      </c>
      <c r="BL756">
        <v>1.1279999999999999</v>
      </c>
      <c r="BM756">
        <v>1.1040000000000001</v>
      </c>
      <c r="BN756">
        <v>1.1639999999999999</v>
      </c>
    </row>
    <row r="757" spans="1:66" x14ac:dyDescent="0.25">
      <c r="A757" s="6">
        <v>85</v>
      </c>
      <c r="B757" s="6">
        <v>2.5</v>
      </c>
      <c r="C757" s="6">
        <v>10</v>
      </c>
      <c r="D757" s="6">
        <v>1.2</v>
      </c>
      <c r="E757" s="6">
        <v>2</v>
      </c>
      <c r="F757" s="6">
        <v>5</v>
      </c>
      <c r="G757">
        <v>0.57599999999999996</v>
      </c>
      <c r="H757">
        <v>0.61199999999999999</v>
      </c>
      <c r="I757">
        <v>0.58799999999999997</v>
      </c>
      <c r="J757">
        <v>0.55200000000000005</v>
      </c>
      <c r="K757">
        <v>0.49199999999999999</v>
      </c>
      <c r="Q757">
        <f t="shared" si="83"/>
        <v>0.56399999999999995</v>
      </c>
      <c r="R757">
        <f t="shared" si="84"/>
        <v>4.5694638635183436E-2</v>
      </c>
      <c r="T757">
        <v>0.52800000000000002</v>
      </c>
      <c r="U757">
        <v>0.54</v>
      </c>
      <c r="V757">
        <v>0.49199999999999999</v>
      </c>
      <c r="W757">
        <v>0.54</v>
      </c>
      <c r="X757">
        <v>0.56399999999999995</v>
      </c>
      <c r="AD757">
        <f t="shared" si="85"/>
        <v>0.53280000000000005</v>
      </c>
      <c r="AE757">
        <f t="shared" si="86"/>
        <v>2.6290682760247965E-2</v>
      </c>
      <c r="AM757" s="11" t="s">
        <v>51</v>
      </c>
      <c r="AN757" s="11"/>
      <c r="AO757" s="11"/>
      <c r="BI757" s="6">
        <v>5</v>
      </c>
      <c r="BJ757">
        <v>1.1040000000000001</v>
      </c>
      <c r="BK757">
        <v>1.1519999999999999</v>
      </c>
      <c r="BL757">
        <v>1.08</v>
      </c>
      <c r="BM757">
        <v>1.0920000000000001</v>
      </c>
      <c r="BN757">
        <v>1.056</v>
      </c>
    </row>
    <row r="758" spans="1:66" x14ac:dyDescent="0.25">
      <c r="A758" s="6">
        <v>85</v>
      </c>
      <c r="B758" s="6">
        <v>2.5</v>
      </c>
      <c r="C758" s="6">
        <v>10</v>
      </c>
      <c r="D758" s="6">
        <v>1.2</v>
      </c>
      <c r="E758" s="6">
        <v>3</v>
      </c>
      <c r="F758" s="6">
        <v>5</v>
      </c>
      <c r="G758">
        <v>0.64800000000000002</v>
      </c>
      <c r="H758">
        <v>0.63600000000000001</v>
      </c>
      <c r="I758">
        <v>0.57599999999999996</v>
      </c>
      <c r="J758">
        <v>0.55200000000000005</v>
      </c>
      <c r="K758">
        <v>0.61199999999999999</v>
      </c>
      <c r="Q758">
        <f t="shared" si="83"/>
        <v>0.6048</v>
      </c>
      <c r="R758">
        <f t="shared" si="84"/>
        <v>4.0338567153531867E-2</v>
      </c>
      <c r="T758">
        <v>0.504</v>
      </c>
      <c r="U758">
        <v>0.52800000000000002</v>
      </c>
      <c r="V758">
        <v>0.52800000000000002</v>
      </c>
      <c r="W758">
        <v>0.6</v>
      </c>
      <c r="X758">
        <v>0.54</v>
      </c>
      <c r="AD758">
        <f t="shared" si="85"/>
        <v>0.54</v>
      </c>
      <c r="AE758">
        <f t="shared" si="86"/>
        <v>3.5999999999999983E-2</v>
      </c>
      <c r="BI758" s="6">
        <v>5</v>
      </c>
      <c r="BJ758">
        <v>1.1519999999999999</v>
      </c>
      <c r="BK758">
        <v>1.1639999999999999</v>
      </c>
      <c r="BL758">
        <v>1.1040000000000001</v>
      </c>
      <c r="BM758">
        <v>1.1519999999999999</v>
      </c>
      <c r="BN758">
        <v>1.1519999999999999</v>
      </c>
    </row>
    <row r="759" spans="1:66" x14ac:dyDescent="0.25">
      <c r="A759" s="6">
        <v>85</v>
      </c>
      <c r="B759" s="6">
        <v>2.5</v>
      </c>
      <c r="C759" s="6">
        <v>10</v>
      </c>
      <c r="D759" s="6">
        <v>1.2</v>
      </c>
      <c r="E759" s="6">
        <v>4</v>
      </c>
      <c r="F759" s="6">
        <v>5</v>
      </c>
      <c r="G759">
        <v>0.66</v>
      </c>
      <c r="H759">
        <v>0.63600000000000001</v>
      </c>
      <c r="I759">
        <v>0.6</v>
      </c>
      <c r="J759">
        <v>0.57599999999999996</v>
      </c>
      <c r="K759">
        <v>0.57599999999999996</v>
      </c>
      <c r="Q759">
        <f t="shared" si="83"/>
        <v>0.60960000000000003</v>
      </c>
      <c r="R759">
        <f t="shared" si="84"/>
        <v>3.7373787605753883E-2</v>
      </c>
      <c r="T759">
        <v>0.51600000000000001</v>
      </c>
      <c r="U759">
        <v>0.49199999999999999</v>
      </c>
      <c r="V759">
        <v>0.504</v>
      </c>
      <c r="W759">
        <v>0.56399999999999995</v>
      </c>
      <c r="X759">
        <v>0.57599999999999996</v>
      </c>
      <c r="AD759">
        <f t="shared" si="85"/>
        <v>0.53039999999999998</v>
      </c>
      <c r="AE759">
        <f t="shared" si="86"/>
        <v>3.7373787605753821E-2</v>
      </c>
      <c r="BI759" s="6">
        <v>5</v>
      </c>
      <c r="BJ759">
        <v>1.1759999999999999</v>
      </c>
      <c r="BK759">
        <v>1.1279999999999999</v>
      </c>
      <c r="BL759">
        <v>1.1040000000000001</v>
      </c>
      <c r="BM759">
        <v>1.1399999999999999</v>
      </c>
      <c r="BN759">
        <v>1.1519999999999999</v>
      </c>
    </row>
    <row r="760" spans="1:66" x14ac:dyDescent="0.25">
      <c r="A760" s="6">
        <v>85</v>
      </c>
      <c r="B760" s="1">
        <v>2.5</v>
      </c>
      <c r="C760" s="6">
        <v>10</v>
      </c>
      <c r="D760" s="1">
        <v>1.2</v>
      </c>
      <c r="E760" s="1">
        <v>1</v>
      </c>
      <c r="F760" s="1">
        <v>6</v>
      </c>
      <c r="G760">
        <v>0.58799999999999997</v>
      </c>
      <c r="H760">
        <v>0.624</v>
      </c>
      <c r="I760">
        <v>0.54</v>
      </c>
      <c r="J760">
        <v>0.54</v>
      </c>
      <c r="K760">
        <v>0.44400000000000001</v>
      </c>
      <c r="Q760">
        <f t="shared" si="83"/>
        <v>0.54719999999999991</v>
      </c>
      <c r="R760">
        <f t="shared" si="84"/>
        <v>6.7669786463384535E-2</v>
      </c>
      <c r="T760">
        <v>0.57599999999999996</v>
      </c>
      <c r="U760">
        <v>0.48</v>
      </c>
      <c r="V760">
        <v>0.57599999999999996</v>
      </c>
      <c r="W760">
        <v>0.58799999999999997</v>
      </c>
      <c r="X760">
        <v>0.67200000000000004</v>
      </c>
      <c r="AD760">
        <f t="shared" si="85"/>
        <v>0.57840000000000003</v>
      </c>
      <c r="AE760">
        <f t="shared" si="86"/>
        <v>6.8094052603732469E-2</v>
      </c>
      <c r="BD760" s="42" t="s">
        <v>19</v>
      </c>
      <c r="BE760" s="42" t="s">
        <v>24</v>
      </c>
      <c r="BF760" s="42" t="s">
        <v>21</v>
      </c>
      <c r="BI760" s="1">
        <v>6</v>
      </c>
      <c r="BJ760">
        <v>1.1639999999999999</v>
      </c>
      <c r="BK760">
        <v>1.1040000000000001</v>
      </c>
      <c r="BL760">
        <v>1.1160000000000001</v>
      </c>
      <c r="BM760">
        <v>1.1279999999999999</v>
      </c>
      <c r="BN760">
        <v>1.1160000000000001</v>
      </c>
    </row>
    <row r="761" spans="1:66" x14ac:dyDescent="0.25">
      <c r="A761" s="6">
        <v>85</v>
      </c>
      <c r="B761" s="1">
        <v>2.5</v>
      </c>
      <c r="C761" s="6">
        <v>10</v>
      </c>
      <c r="D761" s="1">
        <v>1.2</v>
      </c>
      <c r="E761" s="1">
        <v>2</v>
      </c>
      <c r="F761" s="1">
        <v>6</v>
      </c>
      <c r="G761">
        <v>0.39600000000000002</v>
      </c>
      <c r="H761">
        <v>0.624</v>
      </c>
      <c r="I761">
        <v>0.51600000000000001</v>
      </c>
      <c r="J761">
        <v>0.54</v>
      </c>
      <c r="K761">
        <v>0.40799999999999997</v>
      </c>
      <c r="Q761">
        <f t="shared" si="83"/>
        <v>0.49680000000000002</v>
      </c>
      <c r="R761">
        <f t="shared" si="84"/>
        <v>9.5473556548397162E-2</v>
      </c>
      <c r="T761">
        <v>0.61199999999999999</v>
      </c>
      <c r="U761">
        <v>0.624</v>
      </c>
      <c r="V761">
        <v>0.58799999999999997</v>
      </c>
      <c r="W761">
        <v>0.67200000000000004</v>
      </c>
      <c r="X761">
        <v>0.70799999999999996</v>
      </c>
      <c r="AD761">
        <f t="shared" si="85"/>
        <v>0.64079999999999993</v>
      </c>
      <c r="AE761">
        <f t="shared" si="86"/>
        <v>4.8447910171647249E-2</v>
      </c>
      <c r="AH761" s="5" t="s">
        <v>20</v>
      </c>
      <c r="AI761" s="5" t="s">
        <v>21</v>
      </c>
      <c r="AJ761" s="5" t="s">
        <v>23</v>
      </c>
      <c r="AK761" s="5" t="s">
        <v>21</v>
      </c>
      <c r="AL761" s="5"/>
      <c r="AM761" s="5" t="s">
        <v>27</v>
      </c>
      <c r="AN761" s="5"/>
      <c r="AO761" s="5" t="s">
        <v>28</v>
      </c>
      <c r="AP761" s="5"/>
      <c r="BD761" s="42">
        <v>1</v>
      </c>
      <c r="BE761" s="42">
        <f>AVERAGE(BJ740:BN743)</f>
        <v>1.1334</v>
      </c>
      <c r="BF761" s="42">
        <f>STDEV(BJ740:BN743)</f>
        <v>5.5943956919308716E-2</v>
      </c>
      <c r="BI761" s="1">
        <v>6</v>
      </c>
      <c r="BJ761">
        <v>1.008</v>
      </c>
      <c r="BK761">
        <v>1.248</v>
      </c>
      <c r="BL761">
        <v>1.1040000000000001</v>
      </c>
      <c r="BM761">
        <v>1.212</v>
      </c>
      <c r="BN761">
        <v>1.1160000000000001</v>
      </c>
    </row>
    <row r="762" spans="1:66" x14ac:dyDescent="0.25">
      <c r="A762" s="6">
        <v>85</v>
      </c>
      <c r="B762" s="1">
        <v>2.5</v>
      </c>
      <c r="C762" s="6">
        <v>10</v>
      </c>
      <c r="D762" s="1">
        <v>1.2</v>
      </c>
      <c r="E762" s="1">
        <v>3</v>
      </c>
      <c r="F762" s="1">
        <v>6</v>
      </c>
      <c r="G762">
        <v>0.76800000000000002</v>
      </c>
      <c r="H762">
        <v>0.55200000000000005</v>
      </c>
      <c r="I762">
        <v>0.54</v>
      </c>
      <c r="J762">
        <v>0.46800000000000003</v>
      </c>
      <c r="K762">
        <v>0.51600000000000001</v>
      </c>
      <c r="Q762">
        <f t="shared" si="83"/>
        <v>0.56880000000000008</v>
      </c>
      <c r="R762">
        <f t="shared" si="84"/>
        <v>0.11591031015401512</v>
      </c>
      <c r="T762">
        <v>0.52800000000000002</v>
      </c>
      <c r="U762">
        <v>0.40799999999999997</v>
      </c>
      <c r="V762">
        <v>0.61199999999999999</v>
      </c>
      <c r="W762">
        <v>0.72</v>
      </c>
      <c r="X762">
        <v>0.63600000000000001</v>
      </c>
      <c r="AD762">
        <f t="shared" si="85"/>
        <v>0.58079999999999998</v>
      </c>
      <c r="AE762">
        <f t="shared" si="86"/>
        <v>0.11836891483831363</v>
      </c>
      <c r="AH762" s="5">
        <f>AH756</f>
        <v>0.56310000000000104</v>
      </c>
      <c r="AI762" s="5">
        <f>AI756</f>
        <v>8.9694456224371263E-2</v>
      </c>
      <c r="AJ762" s="5">
        <f>AJ756</f>
        <v>0.56795999999999935</v>
      </c>
      <c r="AK762" s="5">
        <f>AK756</f>
        <v>8.7629310816621175E-2</v>
      </c>
      <c r="AL762" s="5"/>
      <c r="AM762" s="5" t="s">
        <v>29</v>
      </c>
      <c r="AN762" s="5"/>
      <c r="AO762" s="5" t="s">
        <v>30</v>
      </c>
      <c r="AP762" s="5"/>
      <c r="BD762" s="42">
        <v>2</v>
      </c>
      <c r="BE762" s="42">
        <f>AVERAGE(BJ744:BN747)</f>
        <v>1.1166</v>
      </c>
      <c r="BF762" s="42">
        <f>STDEV(BJ744:BN747)</f>
        <v>7.0990288438853189E-2</v>
      </c>
      <c r="BI762" s="1">
        <v>6</v>
      </c>
      <c r="BJ762">
        <v>1.296</v>
      </c>
      <c r="BK762">
        <v>0.96</v>
      </c>
      <c r="BL762">
        <v>1.1519999999999999</v>
      </c>
      <c r="BM762">
        <v>1.1879999999999999</v>
      </c>
      <c r="BN762">
        <v>1.1519999999999999</v>
      </c>
    </row>
    <row r="763" spans="1:66" x14ac:dyDescent="0.25">
      <c r="A763" s="6">
        <v>85</v>
      </c>
      <c r="B763" s="1">
        <v>2.5</v>
      </c>
      <c r="C763" s="6">
        <v>10</v>
      </c>
      <c r="D763" s="1">
        <v>1.2</v>
      </c>
      <c r="E763" s="1">
        <v>4</v>
      </c>
      <c r="F763" s="1">
        <v>6</v>
      </c>
      <c r="G763">
        <v>0.68400000000000005</v>
      </c>
      <c r="H763">
        <v>0.56399999999999995</v>
      </c>
      <c r="I763">
        <v>0.46800000000000003</v>
      </c>
      <c r="J763">
        <v>0.49199999999999999</v>
      </c>
      <c r="K763">
        <v>0.48</v>
      </c>
      <c r="Q763">
        <f t="shared" si="83"/>
        <v>0.53760000000000008</v>
      </c>
      <c r="R763">
        <f t="shared" si="84"/>
        <v>8.9959991107158355E-2</v>
      </c>
      <c r="T763">
        <v>0.54</v>
      </c>
      <c r="U763">
        <v>0.48</v>
      </c>
      <c r="V763">
        <v>0.63600000000000001</v>
      </c>
      <c r="W763">
        <v>0.63600000000000001</v>
      </c>
      <c r="X763">
        <v>0.73199999999999998</v>
      </c>
      <c r="AD763">
        <f t="shared" si="85"/>
        <v>0.6048</v>
      </c>
      <c r="AE763">
        <f t="shared" si="86"/>
        <v>9.7340638995231391E-2</v>
      </c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BD763" s="42">
        <v>3</v>
      </c>
      <c r="BE763" s="42">
        <f>AVERAGE(BJ748:BN751)</f>
        <v>1.1267999999999998</v>
      </c>
      <c r="BF763" s="42">
        <f>STDEV(BJ748:BN751)</f>
        <v>4.155098326786396E-2</v>
      </c>
      <c r="BI763" s="1">
        <v>6</v>
      </c>
      <c r="BJ763">
        <v>1.224</v>
      </c>
      <c r="BK763">
        <v>1.044</v>
      </c>
      <c r="BL763">
        <v>1.1040000000000001</v>
      </c>
      <c r="BM763">
        <v>1.1279999999999999</v>
      </c>
      <c r="BN763">
        <v>1.212</v>
      </c>
    </row>
    <row r="764" spans="1:66" x14ac:dyDescent="0.25">
      <c r="A764" s="6">
        <v>85</v>
      </c>
      <c r="B764" s="6">
        <v>2.5</v>
      </c>
      <c r="C764" s="6">
        <v>10</v>
      </c>
      <c r="D764" s="6">
        <v>1.2</v>
      </c>
      <c r="E764" s="6">
        <v>1</v>
      </c>
      <c r="F764" s="6">
        <v>7</v>
      </c>
      <c r="G764">
        <v>0.6</v>
      </c>
      <c r="H764">
        <v>0.504</v>
      </c>
      <c r="I764">
        <v>0.52800000000000002</v>
      </c>
      <c r="J764">
        <v>0.51600000000000001</v>
      </c>
      <c r="K764">
        <v>0.54</v>
      </c>
      <c r="Q764">
        <f t="shared" si="83"/>
        <v>0.53760000000000008</v>
      </c>
      <c r="R764">
        <f t="shared" si="84"/>
        <v>3.7373787605753835E-2</v>
      </c>
      <c r="T764">
        <v>0.6</v>
      </c>
      <c r="U764">
        <v>0.64800000000000002</v>
      </c>
      <c r="V764">
        <v>0.56399999999999995</v>
      </c>
      <c r="W764">
        <v>0.61199999999999999</v>
      </c>
      <c r="X764">
        <v>0.55200000000000005</v>
      </c>
      <c r="AD764">
        <f t="shared" si="85"/>
        <v>0.59519999999999995</v>
      </c>
      <c r="AE764">
        <f t="shared" si="86"/>
        <v>3.8512335686114917E-2</v>
      </c>
      <c r="BD764" s="42">
        <v>4</v>
      </c>
      <c r="BE764" s="42">
        <f>AVERAGE(BJ752:BN755)</f>
        <v>1.1286</v>
      </c>
      <c r="BF764" s="42">
        <f>STDEV(BJ752:BN755)</f>
        <v>5.2012549093059177E-2</v>
      </c>
      <c r="BI764" s="6">
        <v>7</v>
      </c>
      <c r="BJ764">
        <v>1.2</v>
      </c>
      <c r="BK764">
        <v>1.1519999999999999</v>
      </c>
      <c r="BL764">
        <v>1.0920000000000001</v>
      </c>
      <c r="BM764">
        <v>1.1279999999999999</v>
      </c>
      <c r="BN764">
        <v>1.0920000000000001</v>
      </c>
    </row>
    <row r="765" spans="1:66" x14ac:dyDescent="0.25">
      <c r="A765" s="6">
        <v>85</v>
      </c>
      <c r="B765" s="6">
        <v>2.5</v>
      </c>
      <c r="C765" s="6">
        <v>10</v>
      </c>
      <c r="D765" s="6">
        <v>1.2</v>
      </c>
      <c r="E765" s="6">
        <v>2</v>
      </c>
      <c r="F765" s="6">
        <v>7</v>
      </c>
      <c r="G765">
        <v>0.58799999999999997</v>
      </c>
      <c r="H765">
        <v>0.54</v>
      </c>
      <c r="I765">
        <v>0.51600000000000001</v>
      </c>
      <c r="J765">
        <v>0.504</v>
      </c>
      <c r="K765">
        <v>0.51600000000000001</v>
      </c>
      <c r="Q765">
        <f t="shared" si="83"/>
        <v>0.53280000000000005</v>
      </c>
      <c r="R765">
        <f t="shared" si="84"/>
        <v>3.3514176105045444E-2</v>
      </c>
      <c r="T765">
        <v>0.66</v>
      </c>
      <c r="U765">
        <v>0.51600000000000001</v>
      </c>
      <c r="V765">
        <v>0.69599999999999995</v>
      </c>
      <c r="W765">
        <v>0.66</v>
      </c>
      <c r="X765">
        <v>0.69599999999999995</v>
      </c>
      <c r="AD765">
        <f t="shared" si="85"/>
        <v>0.64559999999999995</v>
      </c>
      <c r="AE765">
        <f t="shared" si="86"/>
        <v>7.4651188871980842E-2</v>
      </c>
      <c r="BD765" s="42">
        <v>5</v>
      </c>
      <c r="BE765" s="42">
        <f>AVERAGE(BJ756:BN759)</f>
        <v>1.1357999999999999</v>
      </c>
      <c r="BF765" s="42">
        <f>STDEV(BJ756:BN759)</f>
        <v>4.5114590941174128E-2</v>
      </c>
      <c r="BI765" s="6">
        <v>7</v>
      </c>
      <c r="BJ765">
        <v>1.248</v>
      </c>
      <c r="BK765">
        <v>1.056</v>
      </c>
      <c r="BL765">
        <v>1.212</v>
      </c>
      <c r="BM765">
        <v>1.1639999999999999</v>
      </c>
      <c r="BN765">
        <v>1.212</v>
      </c>
    </row>
    <row r="766" spans="1:66" x14ac:dyDescent="0.25">
      <c r="A766" s="6">
        <v>85</v>
      </c>
      <c r="B766" s="6">
        <v>2.5</v>
      </c>
      <c r="C766" s="6">
        <v>10</v>
      </c>
      <c r="D766" s="6">
        <v>1.2</v>
      </c>
      <c r="E766" s="6">
        <v>3</v>
      </c>
      <c r="F766" s="6">
        <v>7</v>
      </c>
      <c r="G766">
        <v>0.624</v>
      </c>
      <c r="H766">
        <v>0.504</v>
      </c>
      <c r="I766">
        <v>0.54</v>
      </c>
      <c r="J766">
        <v>0.46800000000000003</v>
      </c>
      <c r="K766">
        <v>0.51600000000000001</v>
      </c>
      <c r="Q766">
        <f t="shared" si="83"/>
        <v>0.53039999999999998</v>
      </c>
      <c r="R766">
        <f t="shared" si="84"/>
        <v>5.8419174934262796E-2</v>
      </c>
      <c r="T766">
        <v>0.504</v>
      </c>
      <c r="U766">
        <v>0.54</v>
      </c>
      <c r="V766">
        <v>0.56399999999999995</v>
      </c>
      <c r="W766">
        <v>0.58799999999999997</v>
      </c>
      <c r="X766">
        <v>0.58799999999999997</v>
      </c>
      <c r="AD766">
        <f t="shared" si="85"/>
        <v>0.55680000000000007</v>
      </c>
      <c r="AE766">
        <f t="shared" si="86"/>
        <v>3.5597752738059159E-2</v>
      </c>
      <c r="BD766" s="42">
        <v>6</v>
      </c>
      <c r="BE766" s="42">
        <f>AVERAGE(BJ760:BN763)</f>
        <v>1.1388</v>
      </c>
      <c r="BF766" s="42">
        <f>STDEV(BJ760:BN763)</f>
        <v>7.9969467857887361E-2</v>
      </c>
      <c r="BI766" s="6">
        <v>7</v>
      </c>
      <c r="BJ766">
        <v>1.1279999999999999</v>
      </c>
      <c r="BK766">
        <v>1.044</v>
      </c>
      <c r="BL766">
        <v>1.1040000000000001</v>
      </c>
      <c r="BM766">
        <v>1.056</v>
      </c>
      <c r="BN766">
        <v>1.1040000000000001</v>
      </c>
    </row>
    <row r="767" spans="1:66" x14ac:dyDescent="0.25">
      <c r="A767" s="6">
        <v>85</v>
      </c>
      <c r="B767" s="6">
        <v>2.5</v>
      </c>
      <c r="C767" s="6">
        <v>10</v>
      </c>
      <c r="D767" s="6">
        <v>1.2</v>
      </c>
      <c r="E767" s="6">
        <v>4</v>
      </c>
      <c r="F767" s="6">
        <v>7</v>
      </c>
      <c r="G767">
        <v>0.63600000000000001</v>
      </c>
      <c r="H767">
        <v>0.624</v>
      </c>
      <c r="I767">
        <v>0.624</v>
      </c>
      <c r="J767">
        <v>0.48</v>
      </c>
      <c r="K767">
        <v>0.56399999999999995</v>
      </c>
      <c r="Q767">
        <f t="shared" si="83"/>
        <v>0.58560000000000001</v>
      </c>
      <c r="R767">
        <f t="shared" si="84"/>
        <v>6.5397247648505838E-2</v>
      </c>
      <c r="T767">
        <v>0.51600000000000001</v>
      </c>
      <c r="U767">
        <v>0.48</v>
      </c>
      <c r="V767">
        <v>0.52800000000000002</v>
      </c>
      <c r="W767">
        <v>0.58799999999999997</v>
      </c>
      <c r="X767">
        <v>0.51600000000000001</v>
      </c>
      <c r="AD767">
        <f t="shared" si="85"/>
        <v>0.52560000000000007</v>
      </c>
      <c r="AE767">
        <f t="shared" si="86"/>
        <v>3.9253025361110694E-2</v>
      </c>
      <c r="BD767" s="42">
        <v>7</v>
      </c>
      <c r="BE767" s="42">
        <f>AVERAGE(BJ764:BN767)</f>
        <v>1.1274000000000002</v>
      </c>
      <c r="BF767" s="42">
        <f>STDEV(BJ764:BN767)</f>
        <v>5.8201464984274962E-2</v>
      </c>
      <c r="BI767" s="6">
        <v>7</v>
      </c>
      <c r="BJ767">
        <v>1.1519999999999999</v>
      </c>
      <c r="BK767">
        <v>1.1040000000000001</v>
      </c>
      <c r="BL767">
        <v>1.1519999999999999</v>
      </c>
      <c r="BM767">
        <v>1.0680000000000001</v>
      </c>
      <c r="BN767">
        <v>1.08</v>
      </c>
    </row>
    <row r="768" spans="1:66" x14ac:dyDescent="0.25">
      <c r="A768" s="6">
        <v>85</v>
      </c>
      <c r="B768" s="1">
        <v>2.5</v>
      </c>
      <c r="C768" s="6">
        <v>10</v>
      </c>
      <c r="D768" s="1">
        <v>1.2</v>
      </c>
      <c r="E768" s="1">
        <v>1</v>
      </c>
      <c r="F768" s="1">
        <v>8</v>
      </c>
      <c r="G768">
        <v>0.56399999999999995</v>
      </c>
      <c r="H768">
        <v>0.40799999999999997</v>
      </c>
      <c r="I768">
        <v>0.46800000000000003</v>
      </c>
      <c r="J768">
        <v>0.57599999999999996</v>
      </c>
      <c r="K768">
        <v>0.40799999999999997</v>
      </c>
      <c r="Q768">
        <f t="shared" si="83"/>
        <v>0.48480000000000001</v>
      </c>
      <c r="R768">
        <f t="shared" si="84"/>
        <v>8.1652924013778758E-2</v>
      </c>
      <c r="T768">
        <v>0.68400000000000005</v>
      </c>
      <c r="U768">
        <v>0.66</v>
      </c>
      <c r="V768">
        <v>0.72</v>
      </c>
      <c r="W768">
        <v>0.70799999999999996</v>
      </c>
      <c r="X768">
        <v>0.66</v>
      </c>
      <c r="AD768">
        <f t="shared" si="85"/>
        <v>0.68640000000000012</v>
      </c>
      <c r="AE768">
        <f t="shared" si="86"/>
        <v>2.736421020237928E-2</v>
      </c>
      <c r="BD768" s="42">
        <v>8</v>
      </c>
      <c r="BE768" s="42">
        <f>AVERAGE(BJ768:BN771)</f>
        <v>1.1363999999999999</v>
      </c>
      <c r="BF768" s="42">
        <f>STDEV(BJ768:BN771)</f>
        <v>0.11284567944064608</v>
      </c>
      <c r="BI768" s="1">
        <v>8</v>
      </c>
      <c r="BJ768">
        <v>1.248</v>
      </c>
      <c r="BK768">
        <v>1.0680000000000001</v>
      </c>
      <c r="BL768">
        <v>1.1879999999999999</v>
      </c>
      <c r="BM768">
        <v>1.284</v>
      </c>
      <c r="BN768">
        <v>1.0680000000000001</v>
      </c>
    </row>
    <row r="769" spans="1:66" x14ac:dyDescent="0.25">
      <c r="A769" s="6">
        <v>85</v>
      </c>
      <c r="B769" s="1">
        <v>2.5</v>
      </c>
      <c r="C769" s="6">
        <v>10</v>
      </c>
      <c r="D769" s="1">
        <v>1.2</v>
      </c>
      <c r="E769" s="1">
        <v>2</v>
      </c>
      <c r="F769" s="1">
        <v>8</v>
      </c>
      <c r="G769">
        <v>0.33600000000000002</v>
      </c>
      <c r="H769">
        <v>0.57599999999999996</v>
      </c>
      <c r="I769">
        <v>0.504</v>
      </c>
      <c r="J769">
        <v>0.504</v>
      </c>
      <c r="K769">
        <v>0.312</v>
      </c>
      <c r="Q769">
        <f t="shared" si="83"/>
        <v>0.44639999999999996</v>
      </c>
      <c r="R769">
        <f t="shared" si="84"/>
        <v>0.11584817650701323</v>
      </c>
      <c r="T769">
        <v>0.69599999999999995</v>
      </c>
      <c r="U769">
        <v>0.58799999999999997</v>
      </c>
      <c r="V769">
        <v>0.67200000000000004</v>
      </c>
      <c r="W769">
        <v>0.73199999999999998</v>
      </c>
      <c r="X769">
        <v>0.64800000000000002</v>
      </c>
      <c r="AD769">
        <f t="shared" si="85"/>
        <v>0.66720000000000002</v>
      </c>
      <c r="AE769">
        <f t="shared" si="86"/>
        <v>5.406662556513029E-2</v>
      </c>
      <c r="BD769" s="42">
        <v>9</v>
      </c>
      <c r="BE769" s="42">
        <f>AVERAGE(BJ772:BN775)</f>
        <v>1.1430000000000002</v>
      </c>
      <c r="BF769" s="42">
        <f>STDEV(BJ772:BN775)</f>
        <v>7.9967098497477448E-2</v>
      </c>
      <c r="BI769" s="1">
        <v>8</v>
      </c>
      <c r="BJ769">
        <v>1.032</v>
      </c>
      <c r="BK769">
        <v>1.1639999999999999</v>
      </c>
      <c r="BL769">
        <v>1.1759999999999999</v>
      </c>
      <c r="BM769">
        <v>1.236</v>
      </c>
      <c r="BN769">
        <v>0.96</v>
      </c>
    </row>
    <row r="770" spans="1:66" x14ac:dyDescent="0.25">
      <c r="A770" s="6">
        <v>85</v>
      </c>
      <c r="B770" s="1">
        <v>2.5</v>
      </c>
      <c r="C770" s="6">
        <v>10</v>
      </c>
      <c r="D770" s="1">
        <v>1.2</v>
      </c>
      <c r="E770" s="1">
        <v>3</v>
      </c>
      <c r="F770" s="1">
        <v>8</v>
      </c>
      <c r="G770">
        <v>0.66</v>
      </c>
      <c r="H770">
        <v>0.49199999999999999</v>
      </c>
      <c r="I770">
        <v>0.46800000000000003</v>
      </c>
      <c r="J770">
        <v>0.48</v>
      </c>
      <c r="K770">
        <v>0.44400000000000001</v>
      </c>
      <c r="Q770">
        <f t="shared" si="83"/>
        <v>0.50880000000000003</v>
      </c>
      <c r="R770">
        <f t="shared" si="84"/>
        <v>8.6366660234143591E-2</v>
      </c>
      <c r="T770">
        <v>0.63600000000000001</v>
      </c>
      <c r="U770">
        <v>0.44400000000000001</v>
      </c>
      <c r="V770">
        <v>0.69599999999999995</v>
      </c>
      <c r="W770">
        <v>0.64800000000000002</v>
      </c>
      <c r="X770">
        <v>0.68400000000000005</v>
      </c>
      <c r="AD770">
        <f t="shared" si="85"/>
        <v>0.62160000000000004</v>
      </c>
      <c r="AE770">
        <f t="shared" si="86"/>
        <v>0.10231715398700232</v>
      </c>
      <c r="BD770" s="42">
        <v>10</v>
      </c>
      <c r="BE770" s="42">
        <f>AVERAGE(BJ776:BN779)</f>
        <v>1.1237999999999999</v>
      </c>
      <c r="BF770" s="42">
        <f>STDEV(BJ776:BN779)</f>
        <v>7.3898650368702842E-2</v>
      </c>
      <c r="BI770" s="1">
        <v>8</v>
      </c>
      <c r="BJ770">
        <v>1.296</v>
      </c>
      <c r="BK770">
        <v>0.93600000000000005</v>
      </c>
      <c r="BL770">
        <v>1.1639999999999999</v>
      </c>
      <c r="BM770">
        <v>1.1279999999999999</v>
      </c>
      <c r="BN770">
        <v>1.1279999999999999</v>
      </c>
    </row>
    <row r="771" spans="1:66" x14ac:dyDescent="0.25">
      <c r="A771" s="6">
        <v>85</v>
      </c>
      <c r="B771" s="1">
        <v>2.5</v>
      </c>
      <c r="C771" s="6">
        <v>10</v>
      </c>
      <c r="D771" s="1">
        <v>1.2</v>
      </c>
      <c r="E771" s="1">
        <v>4</v>
      </c>
      <c r="F771" s="1">
        <v>8</v>
      </c>
      <c r="G771">
        <v>0.73199999999999998</v>
      </c>
      <c r="H771">
        <v>0.55200000000000005</v>
      </c>
      <c r="I771">
        <v>0.42</v>
      </c>
      <c r="J771">
        <v>0.67200000000000004</v>
      </c>
      <c r="K771">
        <v>0.51600000000000001</v>
      </c>
      <c r="Q771">
        <f t="shared" ref="Q771:Q834" si="90">AVERAGE(G771:K771)</f>
        <v>0.57840000000000003</v>
      </c>
      <c r="R771">
        <f t="shared" ref="R771:R834" si="91">STDEV(G771:K771)</f>
        <v>0.12453433261554819</v>
      </c>
      <c r="T771">
        <v>0.51600000000000001</v>
      </c>
      <c r="U771">
        <v>0.48</v>
      </c>
      <c r="V771">
        <v>0.624</v>
      </c>
      <c r="W771">
        <v>0.63600000000000001</v>
      </c>
      <c r="X771">
        <v>0.504</v>
      </c>
      <c r="AD771">
        <f t="shared" ref="AD771:AD834" si="92">AVERAGE(T771:X771)</f>
        <v>0.55200000000000005</v>
      </c>
      <c r="AE771">
        <f t="shared" ref="AE771:AE834" si="93">STDEV(T771:X771)</f>
        <v>7.2498275841566928E-2</v>
      </c>
      <c r="BD771" s="42" t="s">
        <v>22</v>
      </c>
      <c r="BE771" s="42">
        <f>AVERAGE(BJ740:BN779)</f>
        <v>1.1310599999999993</v>
      </c>
      <c r="BF771" s="42">
        <f>STDEV(BJ740:BN779)</f>
        <v>6.881390241680195E-2</v>
      </c>
      <c r="BI771" s="1">
        <v>8</v>
      </c>
      <c r="BJ771">
        <v>1.248</v>
      </c>
      <c r="BK771">
        <v>1.032</v>
      </c>
      <c r="BL771">
        <v>1.044</v>
      </c>
      <c r="BM771">
        <v>1.3080000000000001</v>
      </c>
      <c r="BN771">
        <v>1.02</v>
      </c>
    </row>
    <row r="772" spans="1:66" x14ac:dyDescent="0.25">
      <c r="A772" s="6">
        <v>85</v>
      </c>
      <c r="B772" s="6">
        <v>2.5</v>
      </c>
      <c r="C772" s="6">
        <v>10</v>
      </c>
      <c r="D772" s="6">
        <v>1.2</v>
      </c>
      <c r="E772" s="6">
        <v>1</v>
      </c>
      <c r="F772" s="6">
        <v>9</v>
      </c>
      <c r="G772">
        <v>0.57599999999999996</v>
      </c>
      <c r="H772">
        <v>0.51600000000000001</v>
      </c>
      <c r="I772">
        <v>0.6</v>
      </c>
      <c r="J772">
        <v>0.51600000000000001</v>
      </c>
      <c r="K772">
        <v>0.51600000000000001</v>
      </c>
      <c r="Q772">
        <f t="shared" si="90"/>
        <v>0.54480000000000006</v>
      </c>
      <c r="R772">
        <f t="shared" si="91"/>
        <v>4.0338567153531839E-2</v>
      </c>
      <c r="T772">
        <v>0.68400000000000005</v>
      </c>
      <c r="U772">
        <v>0.56399999999999995</v>
      </c>
      <c r="V772">
        <v>0.55200000000000005</v>
      </c>
      <c r="W772">
        <v>0.624</v>
      </c>
      <c r="X772">
        <v>0.52800000000000002</v>
      </c>
      <c r="AD772">
        <f t="shared" si="92"/>
        <v>0.59040000000000004</v>
      </c>
      <c r="AE772">
        <f t="shared" si="93"/>
        <v>6.3156947361315705E-2</v>
      </c>
      <c r="BI772" s="6">
        <v>9</v>
      </c>
      <c r="BJ772">
        <v>1.26</v>
      </c>
      <c r="BK772">
        <v>1.08</v>
      </c>
      <c r="BL772">
        <v>1.1519999999999999</v>
      </c>
      <c r="BM772">
        <v>1.1399999999999999</v>
      </c>
      <c r="BN772">
        <v>1.044</v>
      </c>
    </row>
    <row r="773" spans="1:66" x14ac:dyDescent="0.25">
      <c r="A773" s="6">
        <v>85</v>
      </c>
      <c r="B773" s="6">
        <v>2.5</v>
      </c>
      <c r="C773" s="6">
        <v>10</v>
      </c>
      <c r="D773" s="6">
        <v>1.2</v>
      </c>
      <c r="E773" s="6">
        <v>2</v>
      </c>
      <c r="F773" s="6">
        <v>9</v>
      </c>
      <c r="G773">
        <v>0.504</v>
      </c>
      <c r="H773">
        <v>0.54</v>
      </c>
      <c r="I773">
        <v>0.45600000000000002</v>
      </c>
      <c r="J773">
        <v>0.45600000000000002</v>
      </c>
      <c r="K773">
        <v>0.48</v>
      </c>
      <c r="Q773">
        <f t="shared" si="90"/>
        <v>0.48719999999999997</v>
      </c>
      <c r="R773">
        <f t="shared" si="91"/>
        <v>3.5597752738059193E-2</v>
      </c>
      <c r="T773">
        <v>0.624</v>
      </c>
      <c r="U773">
        <v>0.56399999999999995</v>
      </c>
      <c r="V773">
        <v>0.63600000000000001</v>
      </c>
      <c r="W773">
        <v>0.624</v>
      </c>
      <c r="X773">
        <v>0.52800000000000002</v>
      </c>
      <c r="AD773">
        <f t="shared" si="92"/>
        <v>0.59519999999999995</v>
      </c>
      <c r="AE773">
        <f t="shared" si="93"/>
        <v>4.693825731745907E-2</v>
      </c>
      <c r="BI773" s="6">
        <v>9</v>
      </c>
      <c r="BJ773">
        <v>1.1279999999999999</v>
      </c>
      <c r="BK773">
        <v>1.1040000000000001</v>
      </c>
      <c r="BL773">
        <v>1.0920000000000001</v>
      </c>
      <c r="BM773">
        <v>1.08</v>
      </c>
      <c r="BN773">
        <v>1.008</v>
      </c>
    </row>
    <row r="774" spans="1:66" x14ac:dyDescent="0.25">
      <c r="A774" s="6">
        <v>85</v>
      </c>
      <c r="B774" s="6">
        <v>2.5</v>
      </c>
      <c r="C774" s="6">
        <v>10</v>
      </c>
      <c r="D774" s="6">
        <v>1.2</v>
      </c>
      <c r="E774" s="6">
        <v>3</v>
      </c>
      <c r="F774" s="6">
        <v>9</v>
      </c>
      <c r="G774">
        <v>0.55200000000000005</v>
      </c>
      <c r="H774">
        <v>0.54</v>
      </c>
      <c r="I774">
        <v>0.52800000000000002</v>
      </c>
      <c r="J774">
        <v>0.51600000000000001</v>
      </c>
      <c r="K774">
        <v>0.55200000000000005</v>
      </c>
      <c r="Q774">
        <f t="shared" si="90"/>
        <v>0.53760000000000008</v>
      </c>
      <c r="R774">
        <f t="shared" si="91"/>
        <v>1.5646085772486371E-2</v>
      </c>
      <c r="T774">
        <v>0.48</v>
      </c>
      <c r="U774">
        <v>0.57599999999999996</v>
      </c>
      <c r="V774">
        <v>0.61199999999999999</v>
      </c>
      <c r="W774">
        <v>0.66</v>
      </c>
      <c r="X774">
        <v>0.66</v>
      </c>
      <c r="AD774">
        <f t="shared" si="92"/>
        <v>0.59760000000000013</v>
      </c>
      <c r="AE774">
        <f t="shared" si="93"/>
        <v>7.4651188871978608E-2</v>
      </c>
      <c r="BI774" s="6">
        <v>9</v>
      </c>
      <c r="BJ774">
        <v>1.032</v>
      </c>
      <c r="BK774">
        <v>1.1160000000000001</v>
      </c>
      <c r="BL774">
        <v>1.1399999999999999</v>
      </c>
      <c r="BM774">
        <v>1.1759999999999999</v>
      </c>
      <c r="BN774">
        <v>1.212</v>
      </c>
    </row>
    <row r="775" spans="1:66" x14ac:dyDescent="0.25">
      <c r="A775" s="6">
        <v>85</v>
      </c>
      <c r="B775" s="6">
        <v>2.5</v>
      </c>
      <c r="C775" s="6">
        <v>10</v>
      </c>
      <c r="D775" s="6">
        <v>1.2</v>
      </c>
      <c r="E775" s="6">
        <v>4</v>
      </c>
      <c r="F775" s="6">
        <v>9</v>
      </c>
      <c r="G775">
        <v>0.61199999999999999</v>
      </c>
      <c r="H775">
        <v>0.6</v>
      </c>
      <c r="I775">
        <v>0.49199999999999999</v>
      </c>
      <c r="J775">
        <v>0.46800000000000003</v>
      </c>
      <c r="K775">
        <v>0.46800000000000003</v>
      </c>
      <c r="Q775">
        <f t="shared" si="90"/>
        <v>0.52800000000000002</v>
      </c>
      <c r="R775">
        <f t="shared" si="91"/>
        <v>7.2000000000000147E-2</v>
      </c>
      <c r="T775">
        <v>0.52800000000000002</v>
      </c>
      <c r="U775">
        <v>0.73199999999999998</v>
      </c>
      <c r="V775">
        <v>0.72</v>
      </c>
      <c r="W775">
        <v>0.73199999999999998</v>
      </c>
      <c r="X775">
        <v>0.74399999999999999</v>
      </c>
      <c r="AD775">
        <f t="shared" si="92"/>
        <v>0.69119999999999993</v>
      </c>
      <c r="AE775">
        <f t="shared" si="93"/>
        <v>9.1625324010341416E-2</v>
      </c>
      <c r="BI775" s="6">
        <v>9</v>
      </c>
      <c r="BJ775">
        <v>1.1399999999999999</v>
      </c>
      <c r="BK775">
        <v>1.3320000000000001</v>
      </c>
      <c r="BL775">
        <v>1.212</v>
      </c>
      <c r="BM775">
        <v>1.2</v>
      </c>
      <c r="BN775">
        <v>1.212</v>
      </c>
    </row>
    <row r="776" spans="1:66" x14ac:dyDescent="0.25">
      <c r="A776" s="6">
        <v>85</v>
      </c>
      <c r="B776" s="1">
        <v>2.5</v>
      </c>
      <c r="C776" s="6">
        <v>10</v>
      </c>
      <c r="D776" s="1">
        <v>1.2</v>
      </c>
      <c r="E776" s="1">
        <v>1</v>
      </c>
      <c r="F776" s="1">
        <v>10</v>
      </c>
      <c r="G776">
        <v>0.54</v>
      </c>
      <c r="H776">
        <v>0.39600000000000002</v>
      </c>
      <c r="I776">
        <v>0.52800000000000002</v>
      </c>
      <c r="J776">
        <v>0.46800000000000003</v>
      </c>
      <c r="K776">
        <v>0.39600000000000002</v>
      </c>
      <c r="Q776">
        <f t="shared" si="90"/>
        <v>0.46559999999999996</v>
      </c>
      <c r="R776">
        <f t="shared" si="91"/>
        <v>6.914332939626229E-2</v>
      </c>
      <c r="T776">
        <v>0.6</v>
      </c>
      <c r="U776">
        <v>0.66</v>
      </c>
      <c r="V776">
        <v>0.76800000000000002</v>
      </c>
      <c r="W776">
        <v>0.67200000000000004</v>
      </c>
      <c r="X776">
        <v>0.67200000000000004</v>
      </c>
      <c r="AD776">
        <f t="shared" si="92"/>
        <v>0.67440000000000011</v>
      </c>
      <c r="AE776">
        <f t="shared" si="93"/>
        <v>6.0239521910453453E-2</v>
      </c>
      <c r="BI776" s="1">
        <v>10</v>
      </c>
      <c r="BJ776">
        <v>1.1399999999999999</v>
      </c>
      <c r="BK776">
        <v>1.056</v>
      </c>
      <c r="BL776">
        <v>1.296</v>
      </c>
      <c r="BM776">
        <v>1.1399999999999999</v>
      </c>
      <c r="BN776">
        <v>1.0680000000000001</v>
      </c>
    </row>
    <row r="777" spans="1:66" x14ac:dyDescent="0.25">
      <c r="A777" s="6">
        <v>85</v>
      </c>
      <c r="B777" s="1">
        <v>2.5</v>
      </c>
      <c r="C777" s="6">
        <v>10</v>
      </c>
      <c r="D777" s="1">
        <v>1.2</v>
      </c>
      <c r="E777" s="1">
        <v>2</v>
      </c>
      <c r="F777" s="1">
        <v>10</v>
      </c>
      <c r="G777">
        <v>0.40799999999999997</v>
      </c>
      <c r="H777">
        <v>0.504</v>
      </c>
      <c r="I777">
        <v>0.63600000000000001</v>
      </c>
      <c r="J777">
        <v>0.49199999999999999</v>
      </c>
      <c r="K777">
        <v>0.49199999999999999</v>
      </c>
      <c r="Q777">
        <f t="shared" si="90"/>
        <v>0.50639999999999996</v>
      </c>
      <c r="R777">
        <f t="shared" si="91"/>
        <v>8.2004877903695303E-2</v>
      </c>
      <c r="T777">
        <v>0.63600000000000001</v>
      </c>
      <c r="U777">
        <v>0.51600000000000001</v>
      </c>
      <c r="V777">
        <v>0.57599999999999996</v>
      </c>
      <c r="W777">
        <v>0.70799999999999996</v>
      </c>
      <c r="X777">
        <v>0.624</v>
      </c>
      <c r="AD777">
        <f t="shared" si="92"/>
        <v>0.61199999999999999</v>
      </c>
      <c r="AE777">
        <f t="shared" si="93"/>
        <v>7.1498251726877557E-2</v>
      </c>
      <c r="BI777" s="1">
        <v>10</v>
      </c>
      <c r="BJ777">
        <v>1.044</v>
      </c>
      <c r="BK777">
        <v>1.02</v>
      </c>
      <c r="BL777">
        <v>1.212</v>
      </c>
      <c r="BM777">
        <v>1.2</v>
      </c>
      <c r="BN777">
        <v>1.1160000000000001</v>
      </c>
    </row>
    <row r="778" spans="1:66" x14ac:dyDescent="0.25">
      <c r="A778" s="6">
        <v>85</v>
      </c>
      <c r="B778" s="1">
        <v>2.5</v>
      </c>
      <c r="C778" s="6">
        <v>10</v>
      </c>
      <c r="D778" s="1">
        <v>1.2</v>
      </c>
      <c r="E778" s="1">
        <v>3</v>
      </c>
      <c r="F778" s="1">
        <v>10</v>
      </c>
      <c r="G778">
        <v>0.49199999999999999</v>
      </c>
      <c r="H778">
        <v>0.46800000000000003</v>
      </c>
      <c r="I778">
        <v>0.46800000000000003</v>
      </c>
      <c r="J778">
        <v>0.56399999999999995</v>
      </c>
      <c r="K778">
        <v>0.504</v>
      </c>
      <c r="Q778">
        <f t="shared" si="90"/>
        <v>0.49919999999999998</v>
      </c>
      <c r="R778">
        <f t="shared" si="91"/>
        <v>3.9436024140371929E-2</v>
      </c>
      <c r="T778">
        <v>0.56399999999999995</v>
      </c>
      <c r="U778">
        <v>0.54</v>
      </c>
      <c r="V778">
        <v>0.69599999999999995</v>
      </c>
      <c r="W778">
        <v>0.61199999999999999</v>
      </c>
      <c r="X778">
        <v>0.54</v>
      </c>
      <c r="AD778">
        <f t="shared" si="92"/>
        <v>0.59040000000000004</v>
      </c>
      <c r="AE778">
        <f t="shared" si="93"/>
        <v>6.5945431987363592E-2</v>
      </c>
      <c r="BI778" s="1">
        <v>10</v>
      </c>
      <c r="BJ778">
        <v>1.056</v>
      </c>
      <c r="BK778">
        <v>1.008</v>
      </c>
      <c r="BL778">
        <v>1.1639999999999999</v>
      </c>
      <c r="BM778">
        <v>1.1759999999999999</v>
      </c>
      <c r="BN778">
        <v>1.044</v>
      </c>
    </row>
    <row r="779" spans="1:66" x14ac:dyDescent="0.25">
      <c r="A779" s="6">
        <v>85</v>
      </c>
      <c r="B779" s="1">
        <v>2.5</v>
      </c>
      <c r="C779" s="6">
        <v>10</v>
      </c>
      <c r="D779" s="1">
        <v>1.2</v>
      </c>
      <c r="E779" s="1">
        <v>4</v>
      </c>
      <c r="F779" s="1">
        <v>10</v>
      </c>
      <c r="G779">
        <v>0.624</v>
      </c>
      <c r="H779">
        <v>0.54</v>
      </c>
      <c r="I779">
        <v>0.55200000000000005</v>
      </c>
      <c r="J779">
        <v>0.51600000000000001</v>
      </c>
      <c r="K779">
        <v>0.49199999999999999</v>
      </c>
      <c r="Q779">
        <f t="shared" si="90"/>
        <v>0.54480000000000006</v>
      </c>
      <c r="R779">
        <f t="shared" si="91"/>
        <v>4.991192242340501E-2</v>
      </c>
      <c r="T779">
        <v>0.51600000000000001</v>
      </c>
      <c r="U779">
        <v>0.64800000000000002</v>
      </c>
      <c r="V779">
        <v>0.6</v>
      </c>
      <c r="W779">
        <v>0.63600000000000001</v>
      </c>
      <c r="X779">
        <v>0.61199999999999999</v>
      </c>
      <c r="AD779">
        <f t="shared" si="92"/>
        <v>0.60240000000000005</v>
      </c>
      <c r="AE779">
        <f t="shared" si="93"/>
        <v>5.1892195945055168E-2</v>
      </c>
      <c r="BI779" s="1">
        <v>10</v>
      </c>
      <c r="BJ779">
        <v>1.1399999999999999</v>
      </c>
      <c r="BK779">
        <v>1.1879999999999999</v>
      </c>
      <c r="BL779">
        <v>1.1519999999999999</v>
      </c>
      <c r="BM779">
        <v>1.1519999999999999</v>
      </c>
      <c r="BN779">
        <v>1.1040000000000001</v>
      </c>
    </row>
    <row r="780" spans="1:66" x14ac:dyDescent="0.25">
      <c r="Q780" t="e">
        <f t="shared" si="90"/>
        <v>#DIV/0!</v>
      </c>
      <c r="R780" t="e">
        <f t="shared" si="91"/>
        <v>#DIV/0!</v>
      </c>
      <c r="AD780" t="e">
        <f t="shared" si="92"/>
        <v>#DIV/0!</v>
      </c>
      <c r="AE780" t="e">
        <f t="shared" si="93"/>
        <v>#DIV/0!</v>
      </c>
    </row>
    <row r="781" spans="1:66" x14ac:dyDescent="0.25">
      <c r="A781" s="6">
        <v>85</v>
      </c>
      <c r="B781" s="6">
        <v>2.5</v>
      </c>
      <c r="C781" s="6">
        <v>10</v>
      </c>
      <c r="D781" s="6">
        <v>1</v>
      </c>
      <c r="E781" s="6">
        <v>1</v>
      </c>
      <c r="F781" s="6">
        <v>1</v>
      </c>
      <c r="G781">
        <v>0.57599999999999996</v>
      </c>
      <c r="H781">
        <v>0.61199999999999999</v>
      </c>
      <c r="I781">
        <v>0.63</v>
      </c>
      <c r="J781">
        <v>0.58499999999999996</v>
      </c>
      <c r="K781">
        <v>0.621</v>
      </c>
      <c r="Q781">
        <f t="shared" si="90"/>
        <v>0.6048</v>
      </c>
      <c r="R781">
        <f t="shared" si="91"/>
        <v>2.3295922389980631E-2</v>
      </c>
      <c r="T781">
        <v>0.36</v>
      </c>
      <c r="U781">
        <v>0.32400000000000001</v>
      </c>
      <c r="V781">
        <v>0.32400000000000001</v>
      </c>
      <c r="W781">
        <v>0.32400000000000001</v>
      </c>
      <c r="X781">
        <v>0.33300000000000002</v>
      </c>
      <c r="AD781">
        <f t="shared" si="92"/>
        <v>0.33300000000000002</v>
      </c>
      <c r="AE781">
        <f t="shared" si="93"/>
        <v>1.5588457268119886E-2</v>
      </c>
      <c r="AO781" t="s">
        <v>47</v>
      </c>
      <c r="AP781" t="s">
        <v>48</v>
      </c>
      <c r="AQ781" t="s">
        <v>49</v>
      </c>
      <c r="AR781" t="s">
        <v>50</v>
      </c>
      <c r="BI781" s="6">
        <v>1</v>
      </c>
      <c r="BJ781">
        <v>0.93600000000000005</v>
      </c>
      <c r="BK781">
        <v>0.93600000000000005</v>
      </c>
      <c r="BL781">
        <v>0.95399999999999996</v>
      </c>
      <c r="BM781">
        <v>0.90900000000000003</v>
      </c>
      <c r="BN781">
        <v>0.95399999999999996</v>
      </c>
    </row>
    <row r="782" spans="1:66" x14ac:dyDescent="0.25">
      <c r="A782" s="6">
        <v>85</v>
      </c>
      <c r="B782" s="6">
        <v>2.5</v>
      </c>
      <c r="C782" s="6">
        <v>10</v>
      </c>
      <c r="D782" s="6">
        <v>1</v>
      </c>
      <c r="E782" s="6">
        <v>2</v>
      </c>
      <c r="F782" s="6">
        <v>1</v>
      </c>
      <c r="G782">
        <v>0.69299999999999995</v>
      </c>
      <c r="H782">
        <v>0.69299999999999995</v>
      </c>
      <c r="I782">
        <v>0.63900000000000001</v>
      </c>
      <c r="J782">
        <v>0.621</v>
      </c>
      <c r="K782">
        <v>0.54900000000000004</v>
      </c>
      <c r="Q782">
        <f t="shared" si="90"/>
        <v>0.63900000000000001</v>
      </c>
      <c r="R782">
        <f t="shared" si="91"/>
        <v>5.9699246226397155E-2</v>
      </c>
      <c r="T782">
        <v>0.27900000000000003</v>
      </c>
      <c r="U782">
        <v>0.26100000000000001</v>
      </c>
      <c r="V782">
        <v>0.28799999999999998</v>
      </c>
      <c r="W782">
        <v>0.32400000000000001</v>
      </c>
      <c r="X782">
        <v>0.39600000000000002</v>
      </c>
      <c r="AD782">
        <f t="shared" si="92"/>
        <v>0.30959999999999999</v>
      </c>
      <c r="AE782">
        <f t="shared" si="93"/>
        <v>5.3472422799046571E-2</v>
      </c>
      <c r="AO782">
        <f>A781</f>
        <v>85</v>
      </c>
      <c r="AP782">
        <f>B781</f>
        <v>2.5</v>
      </c>
      <c r="AQ782">
        <f>C781</f>
        <v>10</v>
      </c>
      <c r="AR782">
        <f>D781</f>
        <v>1</v>
      </c>
      <c r="BI782" s="6">
        <v>1</v>
      </c>
      <c r="BJ782">
        <v>0.97199999999999998</v>
      </c>
      <c r="BK782">
        <v>0.95399999999999996</v>
      </c>
      <c r="BL782">
        <v>0.92700000000000005</v>
      </c>
      <c r="BM782">
        <v>0.94499999999999995</v>
      </c>
      <c r="BN782">
        <v>0.94499999999999995</v>
      </c>
    </row>
    <row r="783" spans="1:66" x14ac:dyDescent="0.25">
      <c r="A783" s="6">
        <v>85</v>
      </c>
      <c r="B783" s="6">
        <v>2.5</v>
      </c>
      <c r="C783" s="6">
        <v>10</v>
      </c>
      <c r="D783" s="6">
        <v>1</v>
      </c>
      <c r="E783" s="6">
        <v>3</v>
      </c>
      <c r="F783" s="6">
        <v>1</v>
      </c>
      <c r="G783">
        <v>0.72</v>
      </c>
      <c r="H783">
        <v>0.747</v>
      </c>
      <c r="I783">
        <v>0.67500000000000004</v>
      </c>
      <c r="J783">
        <v>0.65700000000000003</v>
      </c>
      <c r="K783">
        <v>0.57599999999999996</v>
      </c>
      <c r="Q783">
        <f t="shared" si="90"/>
        <v>0.67500000000000004</v>
      </c>
      <c r="R783">
        <f t="shared" si="91"/>
        <v>6.5829324772475079E-2</v>
      </c>
      <c r="T783">
        <v>0.19800000000000001</v>
      </c>
      <c r="U783">
        <v>0.28799999999999998</v>
      </c>
      <c r="V783">
        <v>0.32400000000000001</v>
      </c>
      <c r="W783">
        <v>0.36</v>
      </c>
      <c r="X783">
        <v>0.33300000000000002</v>
      </c>
      <c r="AD783">
        <f t="shared" si="92"/>
        <v>0.30059999999999998</v>
      </c>
      <c r="AE783">
        <f t="shared" si="93"/>
        <v>6.2871297107662774E-2</v>
      </c>
      <c r="BI783" s="6">
        <v>1</v>
      </c>
      <c r="BJ783">
        <v>0.91800000000000004</v>
      </c>
      <c r="BK783">
        <v>1.0349999999999999</v>
      </c>
      <c r="BL783">
        <v>0.999</v>
      </c>
      <c r="BM783">
        <v>1.0169999999999999</v>
      </c>
      <c r="BN783">
        <v>0.90900000000000003</v>
      </c>
    </row>
    <row r="784" spans="1:66" x14ac:dyDescent="0.25">
      <c r="A784" s="6">
        <v>85</v>
      </c>
      <c r="B784" s="6">
        <v>2.5</v>
      </c>
      <c r="C784" s="6">
        <v>10</v>
      </c>
      <c r="D784" s="6">
        <v>1</v>
      </c>
      <c r="E784" s="6">
        <v>4</v>
      </c>
      <c r="F784" s="6">
        <v>1</v>
      </c>
      <c r="G784">
        <v>0.80100000000000005</v>
      </c>
      <c r="H784">
        <v>0.81</v>
      </c>
      <c r="I784">
        <v>0.65700000000000003</v>
      </c>
      <c r="J784">
        <v>0.65700000000000003</v>
      </c>
      <c r="K784">
        <v>0.59399999999999997</v>
      </c>
      <c r="Q784">
        <f t="shared" si="90"/>
        <v>0.70379999999999998</v>
      </c>
      <c r="R784">
        <f t="shared" si="91"/>
        <v>9.6388277295530012E-2</v>
      </c>
      <c r="T784">
        <v>0.14399999999999999</v>
      </c>
      <c r="U784">
        <v>0.24299999999999999</v>
      </c>
      <c r="V784">
        <v>0.27</v>
      </c>
      <c r="W784">
        <v>0.34200000000000003</v>
      </c>
      <c r="X784">
        <v>0.315</v>
      </c>
      <c r="AD784">
        <f t="shared" si="92"/>
        <v>0.26280000000000003</v>
      </c>
      <c r="AE784">
        <f t="shared" si="93"/>
        <v>7.6737865490251925E-2</v>
      </c>
      <c r="BI784" s="6">
        <v>1</v>
      </c>
      <c r="BJ784">
        <v>0.94499999999999995</v>
      </c>
      <c r="BK784">
        <v>1.0529999999999999</v>
      </c>
      <c r="BL784">
        <v>0.92700000000000005</v>
      </c>
      <c r="BM784">
        <v>0.999</v>
      </c>
      <c r="BN784">
        <v>0.90900000000000003</v>
      </c>
    </row>
    <row r="785" spans="1:66" x14ac:dyDescent="0.25">
      <c r="A785" s="6">
        <v>85</v>
      </c>
      <c r="B785" s="1">
        <v>2.5</v>
      </c>
      <c r="C785" s="6">
        <v>10</v>
      </c>
      <c r="D785" s="6">
        <v>1</v>
      </c>
      <c r="E785" s="1">
        <v>1</v>
      </c>
      <c r="F785" s="1">
        <v>2</v>
      </c>
      <c r="G785">
        <v>0.56699999999999995</v>
      </c>
      <c r="H785">
        <v>0.63900000000000001</v>
      </c>
      <c r="I785">
        <v>0.54</v>
      </c>
      <c r="J785">
        <v>0.47699999999999998</v>
      </c>
      <c r="K785">
        <v>0.54</v>
      </c>
      <c r="Q785">
        <f t="shared" si="90"/>
        <v>0.55259999999999998</v>
      </c>
      <c r="R785">
        <f t="shared" si="91"/>
        <v>5.8534605149432761E-2</v>
      </c>
      <c r="T785">
        <v>0.28799999999999998</v>
      </c>
      <c r="U785">
        <v>0.34200000000000003</v>
      </c>
      <c r="V785">
        <v>0.36899999999999999</v>
      </c>
      <c r="W785">
        <v>0.35099999999999998</v>
      </c>
      <c r="X785">
        <v>0.35099999999999998</v>
      </c>
      <c r="AD785">
        <f t="shared" si="92"/>
        <v>0.3402</v>
      </c>
      <c r="AE785">
        <f t="shared" si="93"/>
        <v>3.0784736477676732E-2</v>
      </c>
      <c r="AH785" t="s">
        <v>25</v>
      </c>
      <c r="BI785" s="1">
        <v>2</v>
      </c>
      <c r="BJ785">
        <v>0.85499999999999998</v>
      </c>
      <c r="BK785">
        <v>0.98099999999999998</v>
      </c>
      <c r="BL785">
        <v>0.90900000000000003</v>
      </c>
      <c r="BM785">
        <v>0.82799999999999996</v>
      </c>
      <c r="BN785">
        <v>0.89100000000000001</v>
      </c>
    </row>
    <row r="786" spans="1:66" x14ac:dyDescent="0.25">
      <c r="A786" s="6">
        <v>85</v>
      </c>
      <c r="B786" s="1">
        <v>2.5</v>
      </c>
      <c r="C786" s="6">
        <v>10</v>
      </c>
      <c r="D786" s="6">
        <v>1</v>
      </c>
      <c r="E786" s="1">
        <v>2</v>
      </c>
      <c r="F786" s="1">
        <v>2</v>
      </c>
      <c r="G786">
        <v>0.69299999999999995</v>
      </c>
      <c r="H786">
        <v>0.60299999999999998</v>
      </c>
      <c r="I786">
        <v>0.47699999999999998</v>
      </c>
      <c r="J786">
        <v>0.56699999999999995</v>
      </c>
      <c r="K786">
        <v>0.53100000000000003</v>
      </c>
      <c r="Q786">
        <f t="shared" si="90"/>
        <v>0.57420000000000004</v>
      </c>
      <c r="R786">
        <f t="shared" si="91"/>
        <v>8.1099938347694786E-2</v>
      </c>
      <c r="T786">
        <v>0.29699999999999999</v>
      </c>
      <c r="U786">
        <v>0.36899999999999999</v>
      </c>
      <c r="V786">
        <v>0.40500000000000003</v>
      </c>
      <c r="W786">
        <v>0.40500000000000003</v>
      </c>
      <c r="X786">
        <v>0.42299999999999999</v>
      </c>
      <c r="AD786">
        <f t="shared" si="92"/>
        <v>0.37980000000000003</v>
      </c>
      <c r="AE786">
        <f t="shared" si="93"/>
        <v>5.0271264157568538E-2</v>
      </c>
      <c r="AG786" t="s">
        <v>19</v>
      </c>
      <c r="AH786" t="s">
        <v>20</v>
      </c>
      <c r="AI786" t="s">
        <v>21</v>
      </c>
      <c r="AJ786" t="s">
        <v>23</v>
      </c>
      <c r="AK786" t="s">
        <v>21</v>
      </c>
      <c r="AM786" s="11" t="s">
        <v>24</v>
      </c>
      <c r="AN786" s="11"/>
      <c r="AO786" s="11" t="s">
        <v>21</v>
      </c>
      <c r="AP786" s="15" t="s">
        <v>26</v>
      </c>
      <c r="AQ786" s="15"/>
      <c r="AR786" s="15" t="s">
        <v>21</v>
      </c>
      <c r="BI786" s="1">
        <v>2</v>
      </c>
      <c r="BJ786">
        <v>0.99</v>
      </c>
      <c r="BK786">
        <v>0.97199999999999998</v>
      </c>
      <c r="BL786">
        <v>0.88200000000000001</v>
      </c>
      <c r="BM786">
        <v>0.97199999999999998</v>
      </c>
      <c r="BN786">
        <v>0.95399999999999996</v>
      </c>
    </row>
    <row r="787" spans="1:66" x14ac:dyDescent="0.25">
      <c r="A787" s="6">
        <v>85</v>
      </c>
      <c r="B787" s="1">
        <v>2.5</v>
      </c>
      <c r="C787" s="6">
        <v>10</v>
      </c>
      <c r="D787" s="6">
        <v>1</v>
      </c>
      <c r="E787" s="1">
        <v>3</v>
      </c>
      <c r="F787" s="1">
        <v>2</v>
      </c>
      <c r="G787">
        <v>0.68400000000000005</v>
      </c>
      <c r="H787">
        <v>0.68400000000000005</v>
      </c>
      <c r="I787">
        <v>0.60299999999999998</v>
      </c>
      <c r="J787">
        <v>0.61199999999999999</v>
      </c>
      <c r="K787">
        <v>0.54</v>
      </c>
      <c r="Q787">
        <f t="shared" si="90"/>
        <v>0.62460000000000004</v>
      </c>
      <c r="R787">
        <f t="shared" si="91"/>
        <v>6.0908127536479083E-2</v>
      </c>
      <c r="T787">
        <v>0.23400000000000001</v>
      </c>
      <c r="U787">
        <v>0.30599999999999999</v>
      </c>
      <c r="V787">
        <v>0.35099999999999998</v>
      </c>
      <c r="W787">
        <v>0.34200000000000003</v>
      </c>
      <c r="X787">
        <v>0.39600000000000002</v>
      </c>
      <c r="AD787">
        <f t="shared" si="92"/>
        <v>0.32579999999999998</v>
      </c>
      <c r="AE787">
        <f t="shared" si="93"/>
        <v>6.0507850730297824E-2</v>
      </c>
      <c r="AG787">
        <v>1</v>
      </c>
      <c r="AH787">
        <f>AVERAGE(G781:K784)</f>
        <v>0.65565000000000007</v>
      </c>
      <c r="AI787">
        <f>STDEV(G781:K784)</f>
        <v>7.2075453884325361E-2</v>
      </c>
      <c r="AJ787">
        <f>AVERAGE(T781:X784)</f>
        <v>0.30150000000000005</v>
      </c>
      <c r="AK787">
        <f>STDEV(T781:X784)</f>
        <v>5.8290109299135945E-2</v>
      </c>
      <c r="AM787">
        <f>SUM(AH787,AJ787)</f>
        <v>0.95715000000000017</v>
      </c>
      <c r="AO787">
        <f>SUM(AH787,AJ787)/2*SQRT((AI787/AH787)^2+(AK787/AJ787)^2)</f>
        <v>0.10643584643314306</v>
      </c>
      <c r="AP787">
        <v>0.37233333333333335</v>
      </c>
      <c r="AR787">
        <v>6.5064070986477181E-3</v>
      </c>
      <c r="BI787" s="1">
        <v>2</v>
      </c>
      <c r="BJ787">
        <v>0.91800000000000004</v>
      </c>
      <c r="BK787">
        <v>0.99</v>
      </c>
      <c r="BL787">
        <v>0.95399999999999996</v>
      </c>
      <c r="BM787">
        <v>0.95399999999999996</v>
      </c>
      <c r="BN787">
        <v>0.93600000000000005</v>
      </c>
    </row>
    <row r="788" spans="1:66" x14ac:dyDescent="0.25">
      <c r="A788" s="6">
        <v>85</v>
      </c>
      <c r="B788" s="1">
        <v>2.5</v>
      </c>
      <c r="C788" s="6">
        <v>10</v>
      </c>
      <c r="D788" s="6">
        <v>1</v>
      </c>
      <c r="E788" s="1">
        <v>4</v>
      </c>
      <c r="F788" s="1">
        <v>2</v>
      </c>
      <c r="G788">
        <v>0.65700000000000003</v>
      </c>
      <c r="H788">
        <v>0.72</v>
      </c>
      <c r="I788">
        <v>0.61199999999999999</v>
      </c>
      <c r="J788">
        <v>0.59399999999999997</v>
      </c>
      <c r="K788">
        <v>0.58499999999999996</v>
      </c>
      <c r="Q788">
        <f t="shared" si="90"/>
        <v>0.63359999999999994</v>
      </c>
      <c r="R788">
        <f t="shared" si="91"/>
        <v>5.5698294408356892E-2</v>
      </c>
      <c r="T788">
        <v>0.23400000000000001</v>
      </c>
      <c r="U788">
        <v>0.32400000000000001</v>
      </c>
      <c r="V788">
        <v>0.29699999999999999</v>
      </c>
      <c r="W788">
        <v>0.38700000000000001</v>
      </c>
      <c r="X788">
        <v>0.36899999999999999</v>
      </c>
      <c r="AD788">
        <f t="shared" si="92"/>
        <v>0.32219999999999999</v>
      </c>
      <c r="AE788">
        <f t="shared" si="93"/>
        <v>6.084159761216007E-2</v>
      </c>
      <c r="AG788">
        <v>2</v>
      </c>
      <c r="AH788">
        <f>AVERAGE(G785:K788)</f>
        <v>0.59625000000000006</v>
      </c>
      <c r="AI788">
        <f>STDEV(G785:K788)</f>
        <v>6.8906401047095195E-2</v>
      </c>
      <c r="AJ788">
        <f>AVERAGE(T785:X788)</f>
        <v>0.34199999999999997</v>
      </c>
      <c r="AK788">
        <f>STDEV(T785:X788)</f>
        <v>5.320466936374383E-2</v>
      </c>
      <c r="AM788">
        <f>SUM(AH788,AJ788)</f>
        <v>0.93825000000000003</v>
      </c>
      <c r="AO788">
        <f t="shared" ref="AO788:AO796" si="94">SUM(AH788,AJ788)/2*SQRT((AI788/AH788)^2+(AK788/AJ788)^2)</f>
        <v>9.0915101267880022E-2</v>
      </c>
      <c r="AP788">
        <v>0.48333333333333334</v>
      </c>
      <c r="AR788">
        <v>1.0263202878893776E-2</v>
      </c>
      <c r="BI788" s="1">
        <v>2</v>
      </c>
      <c r="BJ788">
        <v>0.89100000000000001</v>
      </c>
      <c r="BK788">
        <v>1.044</v>
      </c>
      <c r="BL788">
        <v>0.90900000000000003</v>
      </c>
      <c r="BM788">
        <v>0.98099999999999998</v>
      </c>
      <c r="BN788">
        <v>0.95399999999999996</v>
      </c>
    </row>
    <row r="789" spans="1:66" x14ac:dyDescent="0.25">
      <c r="A789" s="6">
        <v>85</v>
      </c>
      <c r="B789" s="6">
        <v>2.5</v>
      </c>
      <c r="C789" s="6">
        <v>10</v>
      </c>
      <c r="D789" s="6">
        <v>1</v>
      </c>
      <c r="E789" s="6">
        <v>1</v>
      </c>
      <c r="F789" s="6">
        <v>3</v>
      </c>
      <c r="G789">
        <v>0.66600000000000004</v>
      </c>
      <c r="H789">
        <v>0.621</v>
      </c>
      <c r="I789">
        <v>0.57599999999999996</v>
      </c>
      <c r="J789">
        <v>0.59399999999999997</v>
      </c>
      <c r="K789">
        <v>0.52200000000000002</v>
      </c>
      <c r="Q789">
        <f t="shared" si="90"/>
        <v>0.5958</v>
      </c>
      <c r="R789">
        <f t="shared" si="91"/>
        <v>5.3396629107088783E-2</v>
      </c>
      <c r="T789">
        <v>0.252</v>
      </c>
      <c r="U789">
        <v>0.27900000000000003</v>
      </c>
      <c r="V789">
        <v>0.315</v>
      </c>
      <c r="W789">
        <v>0.29699999999999999</v>
      </c>
      <c r="X789">
        <v>0.36899999999999999</v>
      </c>
      <c r="AD789">
        <f t="shared" si="92"/>
        <v>0.3024</v>
      </c>
      <c r="AE789">
        <f t="shared" si="93"/>
        <v>4.3906719303541612E-2</v>
      </c>
      <c r="AG789">
        <v>3</v>
      </c>
      <c r="AH789">
        <f>AVERAGE(G789:K792)</f>
        <v>0.6120000000000001</v>
      </c>
      <c r="AI789">
        <f>STDEV(G789:K792)</f>
        <v>6.6585916007261964E-2</v>
      </c>
      <c r="AJ789">
        <f>AVERAGE(T789:X792)</f>
        <v>0.32445000000000007</v>
      </c>
      <c r="AK789">
        <f>STDEV(T788:X791)</f>
        <v>4.9631165930078068E-2</v>
      </c>
      <c r="AM789">
        <f>SUM(AH789,AJ789)</f>
        <v>0.93645000000000023</v>
      </c>
      <c r="AO789">
        <f t="shared" si="94"/>
        <v>8.7893477765969952E-2</v>
      </c>
      <c r="AP789" s="15" t="s">
        <v>28</v>
      </c>
      <c r="AQ789" s="15"/>
      <c r="AR789" s="15"/>
      <c r="BI789" s="6">
        <v>3</v>
      </c>
      <c r="BJ789">
        <v>0.91800000000000004</v>
      </c>
      <c r="BK789">
        <v>0.9</v>
      </c>
      <c r="BL789">
        <v>0.89100000000000001</v>
      </c>
      <c r="BM789">
        <v>0.89100000000000001</v>
      </c>
      <c r="BN789">
        <v>0.89100000000000001</v>
      </c>
    </row>
    <row r="790" spans="1:66" x14ac:dyDescent="0.25">
      <c r="A790" s="6">
        <v>85</v>
      </c>
      <c r="B790" s="6">
        <v>2.5</v>
      </c>
      <c r="C790" s="6">
        <v>10</v>
      </c>
      <c r="D790" s="6">
        <v>1</v>
      </c>
      <c r="E790" s="6">
        <v>2</v>
      </c>
      <c r="F790" s="6">
        <v>3</v>
      </c>
      <c r="G790">
        <v>0.70199999999999996</v>
      </c>
      <c r="H790">
        <v>0.63</v>
      </c>
      <c r="I790">
        <v>0.63900000000000001</v>
      </c>
      <c r="J790">
        <v>0.54</v>
      </c>
      <c r="K790">
        <v>0.52200000000000002</v>
      </c>
      <c r="Q790">
        <f t="shared" si="90"/>
        <v>0.60660000000000003</v>
      </c>
      <c r="R790">
        <f t="shared" si="91"/>
        <v>7.4651188871978982E-2</v>
      </c>
      <c r="T790">
        <v>0.26100000000000001</v>
      </c>
      <c r="U790">
        <v>0.30599999999999999</v>
      </c>
      <c r="V790">
        <v>0.28799999999999998</v>
      </c>
      <c r="W790">
        <v>0.33300000000000002</v>
      </c>
      <c r="X790">
        <v>0.41399999999999998</v>
      </c>
      <c r="AD790">
        <f t="shared" si="92"/>
        <v>0.32039999999999996</v>
      </c>
      <c r="AE790">
        <f t="shared" si="93"/>
        <v>5.8534605149432935E-2</v>
      </c>
      <c r="AG790">
        <v>4</v>
      </c>
      <c r="AH790">
        <f>AVERAGE(G793:K796)</f>
        <v>0.63330000000000009</v>
      </c>
      <c r="AI790">
        <f>STDEV(G793:K796)</f>
        <v>0.10053074942000134</v>
      </c>
      <c r="AJ790">
        <f>AVERAGE(T793:X796)</f>
        <v>0.34770000000000001</v>
      </c>
      <c r="AK790">
        <f>STDEV(T792:X795)</f>
        <v>8.6492713413814329E-2</v>
      </c>
      <c r="AM790">
        <f t="shared" ref="AM790:AM797" si="95">SUM(AH790,AJ790)</f>
        <v>0.98100000000000009</v>
      </c>
      <c r="AO790">
        <f t="shared" si="94"/>
        <v>0.14474209592137896</v>
      </c>
      <c r="BI790" s="6">
        <v>3</v>
      </c>
      <c r="BJ790">
        <v>0.96299999999999997</v>
      </c>
      <c r="BK790">
        <v>0.93600000000000005</v>
      </c>
      <c r="BL790">
        <v>0.92700000000000005</v>
      </c>
      <c r="BM790">
        <v>0.873</v>
      </c>
      <c r="BN790">
        <v>0.93600000000000005</v>
      </c>
    </row>
    <row r="791" spans="1:66" x14ac:dyDescent="0.25">
      <c r="A791" s="6">
        <v>85</v>
      </c>
      <c r="B791" s="6">
        <v>2.5</v>
      </c>
      <c r="C791" s="6">
        <v>10</v>
      </c>
      <c r="D791" s="6">
        <v>1</v>
      </c>
      <c r="E791" s="6">
        <v>3</v>
      </c>
      <c r="F791" s="6">
        <v>3</v>
      </c>
      <c r="G791">
        <v>0.72899999999999998</v>
      </c>
      <c r="H791">
        <v>0.71099999999999997</v>
      </c>
      <c r="I791">
        <v>0.66600000000000004</v>
      </c>
      <c r="J791">
        <v>0.57599999999999996</v>
      </c>
      <c r="K791">
        <v>0.53100000000000003</v>
      </c>
      <c r="Q791">
        <f t="shared" si="90"/>
        <v>0.64260000000000006</v>
      </c>
      <c r="R791">
        <f t="shared" si="91"/>
        <v>8.5995930136256352E-2</v>
      </c>
      <c r="T791">
        <v>0.30599999999999999</v>
      </c>
      <c r="U791">
        <v>0.35099999999999998</v>
      </c>
      <c r="V791">
        <v>0.378</v>
      </c>
      <c r="W791">
        <v>0.378</v>
      </c>
      <c r="X791">
        <v>0.36</v>
      </c>
      <c r="AD791">
        <f t="shared" si="92"/>
        <v>0.35460000000000003</v>
      </c>
      <c r="AE791">
        <f t="shared" si="93"/>
        <v>2.9577018105278973E-2</v>
      </c>
      <c r="AG791">
        <v>5</v>
      </c>
      <c r="AH791">
        <f>AVERAGE(G797:K800)</f>
        <v>0.60165000000000002</v>
      </c>
      <c r="AI791">
        <f>STDEV(G797:K800)</f>
        <v>4.8270373391640767E-2</v>
      </c>
      <c r="AJ791">
        <f>AVERAGE(T797:X800)</f>
        <v>0.31004999999999999</v>
      </c>
      <c r="AK791">
        <f>STDEV(T797:X800)</f>
        <v>5.2517140059222714E-2</v>
      </c>
      <c r="AM791">
        <f t="shared" si="95"/>
        <v>0.91169999999999995</v>
      </c>
      <c r="AO791">
        <f t="shared" si="94"/>
        <v>8.5436782414916909E-2</v>
      </c>
      <c r="BI791" s="6">
        <v>3</v>
      </c>
      <c r="BJ791">
        <v>1.0349999999999999</v>
      </c>
      <c r="BK791">
        <v>1.0620000000000001</v>
      </c>
      <c r="BL791">
        <v>1.044</v>
      </c>
      <c r="BM791">
        <v>0.95399999999999996</v>
      </c>
      <c r="BN791">
        <v>0.89100000000000001</v>
      </c>
    </row>
    <row r="792" spans="1:66" x14ac:dyDescent="0.25">
      <c r="A792" s="6">
        <v>85</v>
      </c>
      <c r="B792" s="6">
        <v>2.5</v>
      </c>
      <c r="C792" s="6">
        <v>10</v>
      </c>
      <c r="D792" s="6">
        <v>1</v>
      </c>
      <c r="E792" s="6">
        <v>4</v>
      </c>
      <c r="F792" s="6">
        <v>3</v>
      </c>
      <c r="G792">
        <v>0.63900000000000001</v>
      </c>
      <c r="H792">
        <v>0.67500000000000004</v>
      </c>
      <c r="I792">
        <v>0.56699999999999995</v>
      </c>
      <c r="J792">
        <v>0.61199999999999999</v>
      </c>
      <c r="K792">
        <v>0.52200000000000002</v>
      </c>
      <c r="Q792">
        <f t="shared" si="90"/>
        <v>0.60299999999999998</v>
      </c>
      <c r="R792">
        <f t="shared" si="91"/>
        <v>6.0037488288568516E-2</v>
      </c>
      <c r="T792">
        <v>0.24299999999999999</v>
      </c>
      <c r="U792">
        <v>0.24299999999999999</v>
      </c>
      <c r="V792">
        <v>0.33300000000000002</v>
      </c>
      <c r="W792">
        <v>0.378</v>
      </c>
      <c r="X792">
        <v>0.40500000000000003</v>
      </c>
      <c r="AD792">
        <f t="shared" si="92"/>
        <v>0.32040000000000002</v>
      </c>
      <c r="AE792">
        <f t="shared" si="93"/>
        <v>7.5191754867139429E-2</v>
      </c>
      <c r="AG792">
        <v>6</v>
      </c>
      <c r="AH792">
        <f>AVERAGE(G801:K804)</f>
        <v>0.5292</v>
      </c>
      <c r="AI792">
        <f>STDEV(G801:K804)</f>
        <v>7.6790624427725204E-2</v>
      </c>
      <c r="AJ792">
        <f>AVERAGE(T801:X804)</f>
        <v>0.38070000000000009</v>
      </c>
      <c r="AK792">
        <f>STDEV(T801:X804)</f>
        <v>5.4946960071077647E-2</v>
      </c>
      <c r="AM792">
        <f t="shared" si="95"/>
        <v>0.90990000000000015</v>
      </c>
      <c r="AO792">
        <f t="shared" si="94"/>
        <v>9.3112152026614853E-2</v>
      </c>
      <c r="BI792" s="6">
        <v>3</v>
      </c>
      <c r="BJ792">
        <v>0.88200000000000001</v>
      </c>
      <c r="BK792">
        <v>0.91800000000000004</v>
      </c>
      <c r="BL792">
        <v>0.9</v>
      </c>
      <c r="BM792">
        <v>0.99</v>
      </c>
      <c r="BN792">
        <v>0.92700000000000005</v>
      </c>
    </row>
    <row r="793" spans="1:66" x14ac:dyDescent="0.25">
      <c r="A793" s="6">
        <v>85</v>
      </c>
      <c r="B793" s="1">
        <v>2.5</v>
      </c>
      <c r="C793" s="6">
        <v>10</v>
      </c>
      <c r="D793" s="6">
        <v>1</v>
      </c>
      <c r="E793" s="1">
        <v>1</v>
      </c>
      <c r="F793" s="1">
        <v>4</v>
      </c>
      <c r="G793">
        <v>0.79200000000000004</v>
      </c>
      <c r="H793">
        <v>0.65700000000000003</v>
      </c>
      <c r="I793">
        <v>0.60299999999999998</v>
      </c>
      <c r="J793">
        <v>0.621</v>
      </c>
      <c r="K793">
        <v>0.46800000000000003</v>
      </c>
      <c r="Q793">
        <f t="shared" si="90"/>
        <v>0.62819999999999998</v>
      </c>
      <c r="R793">
        <f t="shared" si="91"/>
        <v>0.11620111875537185</v>
      </c>
      <c r="T793">
        <v>0.33300000000000002</v>
      </c>
      <c r="U793">
        <v>0.36899999999999999</v>
      </c>
      <c r="V793">
        <v>0.35099999999999998</v>
      </c>
      <c r="W793">
        <v>0.41399999999999998</v>
      </c>
      <c r="X793">
        <v>0.38700000000000001</v>
      </c>
      <c r="AD793">
        <f t="shared" si="92"/>
        <v>0.37079999999999996</v>
      </c>
      <c r="AE793">
        <f t="shared" si="93"/>
        <v>3.1435648553831359E-2</v>
      </c>
      <c r="AG793">
        <v>7</v>
      </c>
      <c r="AH793">
        <f>AVERAGE(G805:K808)</f>
        <v>0.57689999999999997</v>
      </c>
      <c r="AI793">
        <f>STDEV(G805:K808)</f>
        <v>8.1388541803143755E-2</v>
      </c>
      <c r="AJ793">
        <f>AVERAGE(T805:X808)</f>
        <v>0.3519000000000001</v>
      </c>
      <c r="AK793">
        <f>STDEV(T805:X808)</f>
        <v>6.8348872858683934E-2</v>
      </c>
      <c r="AM793">
        <f t="shared" si="95"/>
        <v>0.92880000000000007</v>
      </c>
      <c r="AO793">
        <f t="shared" si="94"/>
        <v>0.11148296737474722</v>
      </c>
      <c r="BI793" s="1">
        <v>4</v>
      </c>
      <c r="BJ793">
        <v>1.125</v>
      </c>
      <c r="BK793">
        <v>1.026</v>
      </c>
      <c r="BL793">
        <v>0.95399999999999996</v>
      </c>
      <c r="BM793">
        <v>1.0349999999999999</v>
      </c>
      <c r="BN793">
        <v>0.85499999999999998</v>
      </c>
    </row>
    <row r="794" spans="1:66" x14ac:dyDescent="0.25">
      <c r="A794" s="6">
        <v>85</v>
      </c>
      <c r="B794" s="1">
        <v>2.5</v>
      </c>
      <c r="C794" s="6">
        <v>10</v>
      </c>
      <c r="D794" s="6">
        <v>1</v>
      </c>
      <c r="E794" s="1">
        <v>2</v>
      </c>
      <c r="F794" s="1">
        <v>4</v>
      </c>
      <c r="G794">
        <v>0.81</v>
      </c>
      <c r="H794">
        <v>0.71099999999999997</v>
      </c>
      <c r="I794">
        <v>0.58499999999999996</v>
      </c>
      <c r="J794">
        <v>0.58499999999999996</v>
      </c>
      <c r="K794">
        <v>0.441</v>
      </c>
      <c r="Q794">
        <f t="shared" si="90"/>
        <v>0.62639999999999996</v>
      </c>
      <c r="R794">
        <f t="shared" si="91"/>
        <v>0.1402383685016344</v>
      </c>
      <c r="T794">
        <v>0.189</v>
      </c>
      <c r="U794">
        <v>0.315</v>
      </c>
      <c r="V794">
        <v>0.36899999999999999</v>
      </c>
      <c r="W794">
        <v>0.41399999999999998</v>
      </c>
      <c r="X794">
        <v>0.42299999999999999</v>
      </c>
      <c r="AD794">
        <f t="shared" si="92"/>
        <v>0.34199999999999997</v>
      </c>
      <c r="AE794">
        <f t="shared" si="93"/>
        <v>9.5671312314611956E-2</v>
      </c>
      <c r="AG794">
        <v>8</v>
      </c>
      <c r="AH794">
        <f>AVERAGE(G809:K812)</f>
        <v>0.54449999999999998</v>
      </c>
      <c r="AI794">
        <f>STDEV(G809:K812)</f>
        <v>6.493275874236866E-2</v>
      </c>
      <c r="AJ794">
        <f>AVERAGE(T809:X812)</f>
        <v>0.40635000000000004</v>
      </c>
      <c r="AK794">
        <f>STDEV(T809:X812)</f>
        <v>5.775927813370161E-2</v>
      </c>
      <c r="AM794">
        <f t="shared" si="95"/>
        <v>0.95084999999999997</v>
      </c>
      <c r="AO794">
        <f t="shared" si="94"/>
        <v>8.8210648173067521E-2</v>
      </c>
      <c r="BI794" s="1">
        <v>4</v>
      </c>
      <c r="BJ794">
        <v>0.999</v>
      </c>
      <c r="BK794">
        <v>1.026</v>
      </c>
      <c r="BL794">
        <v>0.95399999999999996</v>
      </c>
      <c r="BM794">
        <v>0.999</v>
      </c>
      <c r="BN794">
        <v>0.86399999999999999</v>
      </c>
    </row>
    <row r="795" spans="1:66" x14ac:dyDescent="0.25">
      <c r="A795" s="6">
        <v>85</v>
      </c>
      <c r="B795" s="1">
        <v>2.5</v>
      </c>
      <c r="C795" s="6">
        <v>10</v>
      </c>
      <c r="D795" s="6">
        <v>1</v>
      </c>
      <c r="E795" s="1">
        <v>3</v>
      </c>
      <c r="F795" s="1">
        <v>4</v>
      </c>
      <c r="G795">
        <v>0.71099999999999997</v>
      </c>
      <c r="H795">
        <v>0.66600000000000004</v>
      </c>
      <c r="I795">
        <v>0.63</v>
      </c>
      <c r="J795">
        <v>0.52200000000000002</v>
      </c>
      <c r="K795">
        <v>0.57599999999999996</v>
      </c>
      <c r="Q795">
        <f t="shared" si="90"/>
        <v>0.621</v>
      </c>
      <c r="R795">
        <f t="shared" si="91"/>
        <v>7.421590126111835E-2</v>
      </c>
      <c r="T795">
        <v>0.09</v>
      </c>
      <c r="U795">
        <v>0.33300000000000002</v>
      </c>
      <c r="V795">
        <v>0.32400000000000001</v>
      </c>
      <c r="W795">
        <v>0.41399999999999998</v>
      </c>
      <c r="X795">
        <v>0.40500000000000003</v>
      </c>
      <c r="AD795">
        <f t="shared" si="92"/>
        <v>0.31320000000000003</v>
      </c>
      <c r="AE795">
        <f t="shared" si="93"/>
        <v>0.13125814260456384</v>
      </c>
      <c r="AG795">
        <v>9</v>
      </c>
      <c r="AH795">
        <f>AVERAGE(G813:K816)</f>
        <v>0.56069999999999998</v>
      </c>
      <c r="AI795">
        <f>STDEV(G813:K816)</f>
        <v>4.8166487585413462E-2</v>
      </c>
      <c r="AJ795">
        <f>AVERAGE(T813:X816)</f>
        <v>0.38339999999999996</v>
      </c>
      <c r="AK795">
        <f>STDEV(T813:X816)</f>
        <v>6.5839038171653486E-2</v>
      </c>
      <c r="AM795">
        <f t="shared" si="95"/>
        <v>0.94409999999999994</v>
      </c>
      <c r="AO795">
        <f t="shared" si="94"/>
        <v>9.0639396245556961E-2</v>
      </c>
      <c r="BI795" s="1">
        <v>4</v>
      </c>
      <c r="BJ795">
        <v>0.80100000000000005</v>
      </c>
      <c r="BK795">
        <v>0.999</v>
      </c>
      <c r="BL795">
        <v>0.95399999999999996</v>
      </c>
      <c r="BM795">
        <v>0.93600000000000005</v>
      </c>
      <c r="BN795">
        <v>0.98099999999999998</v>
      </c>
    </row>
    <row r="796" spans="1:66" x14ac:dyDescent="0.25">
      <c r="A796" s="6">
        <v>85</v>
      </c>
      <c r="B796" s="1">
        <v>2.5</v>
      </c>
      <c r="C796" s="6">
        <v>10</v>
      </c>
      <c r="D796" s="6">
        <v>1</v>
      </c>
      <c r="E796" s="1">
        <v>4</v>
      </c>
      <c r="F796" s="1">
        <v>4</v>
      </c>
      <c r="G796">
        <v>0.57599999999999996</v>
      </c>
      <c r="H796">
        <v>0.79200000000000004</v>
      </c>
      <c r="I796">
        <v>0.70799999999999996</v>
      </c>
      <c r="J796">
        <v>0.58799999999999997</v>
      </c>
      <c r="K796">
        <v>0.624</v>
      </c>
      <c r="Q796">
        <f t="shared" si="90"/>
        <v>0.65759999999999996</v>
      </c>
      <c r="R796">
        <f t="shared" si="91"/>
        <v>9.1152619271197541E-2</v>
      </c>
      <c r="T796">
        <v>0.28799999999999998</v>
      </c>
      <c r="U796">
        <v>0.38400000000000001</v>
      </c>
      <c r="V796">
        <v>0.42</v>
      </c>
      <c r="W796">
        <v>0.40799999999999997</v>
      </c>
      <c r="X796">
        <v>0.32400000000000001</v>
      </c>
      <c r="AD796">
        <f t="shared" si="92"/>
        <v>0.36479999999999996</v>
      </c>
      <c r="AE796">
        <f t="shared" si="93"/>
        <v>5.666745097496443E-2</v>
      </c>
      <c r="AG796">
        <v>10</v>
      </c>
      <c r="AH796">
        <f>AVERAGE(G817:K820)</f>
        <v>0.46170000000000011</v>
      </c>
      <c r="AI796">
        <f>STDEV(G817:K820)</f>
        <v>5.3849791085945474E-2</v>
      </c>
      <c r="AJ796">
        <f>AVERAGE(T817:X820)</f>
        <v>0.45045000000000002</v>
      </c>
      <c r="AK796">
        <f>STDEV(T817:X820)</f>
        <v>5.2109676846558144E-2</v>
      </c>
      <c r="AM796">
        <f t="shared" si="95"/>
        <v>0.91215000000000013</v>
      </c>
      <c r="AO796">
        <f t="shared" si="94"/>
        <v>7.4921505770567706E-2</v>
      </c>
      <c r="BI796" s="1">
        <v>4</v>
      </c>
      <c r="BJ796">
        <v>0.86399999999999999</v>
      </c>
      <c r="BK796">
        <v>1.1759999999999999</v>
      </c>
      <c r="BL796">
        <v>1.1279999999999999</v>
      </c>
      <c r="BM796">
        <v>0.996</v>
      </c>
      <c r="BN796">
        <v>0.94799999999999995</v>
      </c>
    </row>
    <row r="797" spans="1:66" x14ac:dyDescent="0.25">
      <c r="A797" s="6">
        <v>85</v>
      </c>
      <c r="B797" s="6">
        <v>2.5</v>
      </c>
      <c r="C797" s="6">
        <v>10</v>
      </c>
      <c r="D797" s="6">
        <v>1</v>
      </c>
      <c r="E797" s="6">
        <v>1</v>
      </c>
      <c r="F797" s="6">
        <v>5</v>
      </c>
      <c r="G797">
        <v>0.60299999999999998</v>
      </c>
      <c r="H797">
        <v>0.68400000000000005</v>
      </c>
      <c r="I797">
        <v>0.56699999999999995</v>
      </c>
      <c r="J797">
        <v>0.55800000000000005</v>
      </c>
      <c r="K797">
        <v>0.58499999999999996</v>
      </c>
      <c r="Q797">
        <f t="shared" si="90"/>
        <v>0.59939999999999993</v>
      </c>
      <c r="R797">
        <f t="shared" si="91"/>
        <v>5.035176263051773E-2</v>
      </c>
      <c r="T797">
        <v>0.26100000000000001</v>
      </c>
      <c r="U797">
        <v>0.28799999999999998</v>
      </c>
      <c r="V797">
        <v>0.36899999999999999</v>
      </c>
      <c r="W797">
        <v>0.33300000000000002</v>
      </c>
      <c r="X797">
        <v>0.34200000000000003</v>
      </c>
      <c r="AD797">
        <f t="shared" si="92"/>
        <v>0.31859999999999999</v>
      </c>
      <c r="AE797">
        <f t="shared" si="93"/>
        <v>4.3443066190129907E-2</v>
      </c>
      <c r="AG797" t="s">
        <v>22</v>
      </c>
      <c r="AH797">
        <f>AVERAGE(G781:K820)</f>
        <v>0.57718500000000084</v>
      </c>
      <c r="AI797">
        <f>STDEV(G781:K820)</f>
        <v>8.6698697195956603E-2</v>
      </c>
      <c r="AJ797">
        <f>AVERAGE(T781:X820)</f>
        <v>0.35985000000000034</v>
      </c>
      <c r="AK797">
        <f>STDEV(T781:X819)</f>
        <v>7.3638312787771942E-2</v>
      </c>
      <c r="AM797">
        <f t="shared" si="95"/>
        <v>0.93703500000000117</v>
      </c>
      <c r="AO797">
        <f>SUM(AH797,AJ797)/2*SQRT((AI797/AH797)^2+(AK797/AJ797)^2)</f>
        <v>0.11893227473680315</v>
      </c>
      <c r="BI797" s="6">
        <v>5</v>
      </c>
      <c r="BJ797">
        <v>0.86399999999999999</v>
      </c>
      <c r="BK797">
        <v>0.97199999999999998</v>
      </c>
      <c r="BL797">
        <v>0.93600000000000005</v>
      </c>
      <c r="BM797">
        <v>0.89100000000000001</v>
      </c>
      <c r="BN797">
        <v>0.92700000000000005</v>
      </c>
    </row>
    <row r="798" spans="1:66" x14ac:dyDescent="0.25">
      <c r="A798" s="6">
        <v>85</v>
      </c>
      <c r="B798" s="6">
        <v>2.5</v>
      </c>
      <c r="C798" s="6">
        <v>10</v>
      </c>
      <c r="D798" s="6">
        <v>1</v>
      </c>
      <c r="E798" s="6">
        <v>2</v>
      </c>
      <c r="F798" s="6">
        <v>5</v>
      </c>
      <c r="G798">
        <v>0.65700000000000003</v>
      </c>
      <c r="H798">
        <v>0.61199999999999999</v>
      </c>
      <c r="I798">
        <v>0.61199999999999999</v>
      </c>
      <c r="J798">
        <v>0.54900000000000004</v>
      </c>
      <c r="K798">
        <v>0.58499999999999996</v>
      </c>
      <c r="Q798">
        <f t="shared" si="90"/>
        <v>0.60299999999999998</v>
      </c>
      <c r="R798">
        <f t="shared" si="91"/>
        <v>3.9742923898475307E-2</v>
      </c>
      <c r="T798">
        <v>0.20699999999999999</v>
      </c>
      <c r="U798">
        <v>0.29699999999999999</v>
      </c>
      <c r="V798">
        <v>0.32400000000000001</v>
      </c>
      <c r="W798">
        <v>0.35099999999999998</v>
      </c>
      <c r="X798">
        <v>0.39600000000000002</v>
      </c>
      <c r="AD798">
        <f t="shared" si="92"/>
        <v>0.31500000000000006</v>
      </c>
      <c r="AE798">
        <f t="shared" si="93"/>
        <v>7.0579742136111345E-2</v>
      </c>
      <c r="AM798" s="11" t="s">
        <v>51</v>
      </c>
      <c r="AN798" s="11"/>
      <c r="AO798" s="11"/>
      <c r="BI798" s="6">
        <v>5</v>
      </c>
      <c r="BJ798">
        <v>0.86399999999999999</v>
      </c>
      <c r="BK798">
        <v>0.90900000000000003</v>
      </c>
      <c r="BL798">
        <v>0.93600000000000005</v>
      </c>
      <c r="BM798">
        <v>0.9</v>
      </c>
      <c r="BN798">
        <v>0.98099999999999998</v>
      </c>
    </row>
    <row r="799" spans="1:66" x14ac:dyDescent="0.25">
      <c r="A799" s="6">
        <v>85</v>
      </c>
      <c r="B799" s="6">
        <v>2.5</v>
      </c>
      <c r="C799" s="6">
        <v>10</v>
      </c>
      <c r="D799" s="6">
        <v>1</v>
      </c>
      <c r="E799" s="6">
        <v>3</v>
      </c>
      <c r="F799" s="6">
        <v>5</v>
      </c>
      <c r="G799">
        <v>0.621</v>
      </c>
      <c r="H799">
        <v>0.64800000000000002</v>
      </c>
      <c r="I799">
        <v>0.57599999999999996</v>
      </c>
      <c r="J799">
        <v>0.56699999999999995</v>
      </c>
      <c r="K799">
        <v>0.53100000000000003</v>
      </c>
      <c r="Q799">
        <f t="shared" si="90"/>
        <v>0.58860000000000001</v>
      </c>
      <c r="R799">
        <f t="shared" si="91"/>
        <v>4.6155173057849115E-2</v>
      </c>
      <c r="T799">
        <v>0.24299999999999999</v>
      </c>
      <c r="U799">
        <v>0.29699999999999999</v>
      </c>
      <c r="V799">
        <v>0.27</v>
      </c>
      <c r="W799">
        <v>0.378</v>
      </c>
      <c r="X799">
        <v>0.378</v>
      </c>
      <c r="AD799">
        <f t="shared" si="92"/>
        <v>0.31320000000000003</v>
      </c>
      <c r="AE799">
        <f t="shared" si="93"/>
        <v>6.2158667939395097E-2</v>
      </c>
      <c r="BI799" s="6">
        <v>5</v>
      </c>
      <c r="BJ799">
        <v>0.86399999999999999</v>
      </c>
      <c r="BK799">
        <v>0.94499999999999995</v>
      </c>
      <c r="BL799">
        <v>0.84599999999999997</v>
      </c>
      <c r="BM799">
        <v>0.94499999999999995</v>
      </c>
      <c r="BN799">
        <v>0.90900000000000003</v>
      </c>
    </row>
    <row r="800" spans="1:66" x14ac:dyDescent="0.25">
      <c r="A800" s="6">
        <v>85</v>
      </c>
      <c r="B800" s="6">
        <v>2.5</v>
      </c>
      <c r="C800" s="6">
        <v>10</v>
      </c>
      <c r="D800" s="6">
        <v>1</v>
      </c>
      <c r="E800" s="6">
        <v>4</v>
      </c>
      <c r="F800" s="6">
        <v>5</v>
      </c>
      <c r="G800">
        <v>0.63900000000000001</v>
      </c>
      <c r="H800">
        <v>0.71099999999999997</v>
      </c>
      <c r="I800">
        <v>0.55800000000000005</v>
      </c>
      <c r="J800">
        <v>0.621</v>
      </c>
      <c r="K800">
        <v>0.54900000000000004</v>
      </c>
      <c r="Q800">
        <f t="shared" si="90"/>
        <v>0.61559999999999993</v>
      </c>
      <c r="R800">
        <f t="shared" si="91"/>
        <v>6.601363495521205E-2</v>
      </c>
      <c r="T800">
        <v>0.22500000000000001</v>
      </c>
      <c r="U800">
        <v>0.27900000000000003</v>
      </c>
      <c r="V800">
        <v>0.33300000000000002</v>
      </c>
      <c r="W800">
        <v>0.30599999999999999</v>
      </c>
      <c r="X800">
        <v>0.32400000000000001</v>
      </c>
      <c r="AD800">
        <f t="shared" si="92"/>
        <v>0.29339999999999999</v>
      </c>
      <c r="AE800">
        <f t="shared" si="93"/>
        <v>4.3443066190129907E-2</v>
      </c>
      <c r="BI800" s="6">
        <v>5</v>
      </c>
      <c r="BJ800">
        <v>0.86399999999999999</v>
      </c>
      <c r="BK800">
        <v>0.99</v>
      </c>
      <c r="BL800">
        <v>0.89100000000000001</v>
      </c>
      <c r="BM800">
        <v>0.92700000000000005</v>
      </c>
      <c r="BN800">
        <v>0.873</v>
      </c>
    </row>
    <row r="801" spans="1:66" x14ac:dyDescent="0.25">
      <c r="A801" s="6">
        <v>85</v>
      </c>
      <c r="B801" s="1">
        <v>2.5</v>
      </c>
      <c r="C801" s="6">
        <v>10</v>
      </c>
      <c r="D801" s="6">
        <v>1</v>
      </c>
      <c r="E801" s="1">
        <v>1</v>
      </c>
      <c r="F801" s="1">
        <v>6</v>
      </c>
      <c r="G801">
        <v>0.621</v>
      </c>
      <c r="H801">
        <v>0.56699999999999995</v>
      </c>
      <c r="I801">
        <v>0.63900000000000001</v>
      </c>
      <c r="J801">
        <v>0.51300000000000001</v>
      </c>
      <c r="K801">
        <v>0.45900000000000002</v>
      </c>
      <c r="Q801">
        <f t="shared" si="90"/>
        <v>0.55979999999999996</v>
      </c>
      <c r="R801">
        <f t="shared" si="91"/>
        <v>7.4867883635107366E-2</v>
      </c>
      <c r="T801">
        <v>0.33300000000000002</v>
      </c>
      <c r="U801">
        <v>0.315</v>
      </c>
      <c r="V801">
        <v>0.38700000000000001</v>
      </c>
      <c r="W801">
        <v>0.36899999999999999</v>
      </c>
      <c r="X801">
        <v>0.38700000000000001</v>
      </c>
      <c r="AD801">
        <f t="shared" si="92"/>
        <v>0.35820000000000002</v>
      </c>
      <c r="AE801">
        <f t="shared" si="93"/>
        <v>3.2698623824252912E-2</v>
      </c>
      <c r="BD801" s="42" t="s">
        <v>19</v>
      </c>
      <c r="BE801" s="42" t="s">
        <v>24</v>
      </c>
      <c r="BF801" s="42" t="s">
        <v>21</v>
      </c>
      <c r="BI801" s="1">
        <v>6</v>
      </c>
      <c r="BJ801">
        <v>0.95399999999999996</v>
      </c>
      <c r="BK801">
        <v>0.88200000000000001</v>
      </c>
      <c r="BL801">
        <v>1.026</v>
      </c>
      <c r="BM801">
        <v>0.88200000000000001</v>
      </c>
      <c r="BN801">
        <v>0.84599999999999997</v>
      </c>
    </row>
    <row r="802" spans="1:66" x14ac:dyDescent="0.25">
      <c r="A802" s="6">
        <v>85</v>
      </c>
      <c r="B802" s="1">
        <v>2.5</v>
      </c>
      <c r="C802" s="6">
        <v>10</v>
      </c>
      <c r="D802" s="6">
        <v>1</v>
      </c>
      <c r="E802" s="1">
        <v>2</v>
      </c>
      <c r="F802" s="1">
        <v>6</v>
      </c>
      <c r="G802">
        <v>0.64800000000000002</v>
      </c>
      <c r="H802">
        <v>0.59399999999999997</v>
      </c>
      <c r="I802">
        <v>0.56699999999999995</v>
      </c>
      <c r="J802">
        <v>0.42299999999999999</v>
      </c>
      <c r="K802">
        <v>0.53100000000000003</v>
      </c>
      <c r="Q802">
        <f t="shared" si="90"/>
        <v>0.55259999999999998</v>
      </c>
      <c r="R802">
        <f t="shared" si="91"/>
        <v>8.4091022112946182E-2</v>
      </c>
      <c r="T802">
        <v>0.315</v>
      </c>
      <c r="U802">
        <v>0.40500000000000003</v>
      </c>
      <c r="V802">
        <v>0.40500000000000003</v>
      </c>
      <c r="W802">
        <v>0.432</v>
      </c>
      <c r="X802">
        <v>0.23400000000000001</v>
      </c>
      <c r="AD802">
        <f t="shared" si="92"/>
        <v>0.35819999999999996</v>
      </c>
      <c r="AE802">
        <f t="shared" si="93"/>
        <v>8.2338933682675627E-2</v>
      </c>
      <c r="AH802" s="5" t="s">
        <v>20</v>
      </c>
      <c r="AI802" s="5" t="s">
        <v>21</v>
      </c>
      <c r="AJ802" s="5" t="s">
        <v>23</v>
      </c>
      <c r="AK802" s="5" t="s">
        <v>21</v>
      </c>
      <c r="AL802" s="5"/>
      <c r="AM802" s="5" t="s">
        <v>27</v>
      </c>
      <c r="AN802" s="5"/>
      <c r="AO802" s="5" t="s">
        <v>28</v>
      </c>
      <c r="AP802" s="5"/>
      <c r="BD802" s="42">
        <v>1</v>
      </c>
      <c r="BE802" s="42">
        <f>AVERAGE(BJ781:BN784)</f>
        <v>0.95714999999999983</v>
      </c>
      <c r="BF802" s="42">
        <f>STDEV(BJ781:BN784)</f>
        <v>4.2442871821084985E-2</v>
      </c>
      <c r="BI802" s="1">
        <v>6</v>
      </c>
      <c r="BJ802">
        <v>0.96299999999999997</v>
      </c>
      <c r="BK802">
        <v>0.999</v>
      </c>
      <c r="BL802">
        <v>0.97199999999999998</v>
      </c>
      <c r="BM802">
        <v>0.85499999999999998</v>
      </c>
      <c r="BN802">
        <v>0.76500000000000001</v>
      </c>
    </row>
    <row r="803" spans="1:66" x14ac:dyDescent="0.25">
      <c r="A803" s="6">
        <v>85</v>
      </c>
      <c r="B803" s="1">
        <v>2.5</v>
      </c>
      <c r="C803" s="6">
        <v>10</v>
      </c>
      <c r="D803" s="6">
        <v>1</v>
      </c>
      <c r="E803" s="1">
        <v>3</v>
      </c>
      <c r="F803" s="1">
        <v>6</v>
      </c>
      <c r="G803">
        <v>0.63900000000000001</v>
      </c>
      <c r="H803">
        <v>0.51300000000000001</v>
      </c>
      <c r="I803">
        <v>0.432</v>
      </c>
      <c r="J803">
        <v>0.495</v>
      </c>
      <c r="K803">
        <v>0.48599999999999999</v>
      </c>
      <c r="Q803">
        <f t="shared" si="90"/>
        <v>0.51300000000000012</v>
      </c>
      <c r="R803">
        <f t="shared" si="91"/>
        <v>7.6632238646668099E-2</v>
      </c>
      <c r="T803">
        <v>0.38700000000000001</v>
      </c>
      <c r="U803">
        <v>0.42299999999999999</v>
      </c>
      <c r="V803">
        <v>0.45</v>
      </c>
      <c r="W803">
        <v>0.432</v>
      </c>
      <c r="X803">
        <v>0.38700000000000001</v>
      </c>
      <c r="AD803">
        <f t="shared" si="92"/>
        <v>0.41579999999999995</v>
      </c>
      <c r="AE803">
        <f t="shared" si="93"/>
        <v>2.8030340704315381E-2</v>
      </c>
      <c r="AH803" s="5">
        <f>AH797</f>
        <v>0.57718500000000084</v>
      </c>
      <c r="AI803" s="5">
        <f>AI797</f>
        <v>8.6698697195956603E-2</v>
      </c>
      <c r="AJ803" s="5">
        <f>AJ797</f>
        <v>0.35985000000000034</v>
      </c>
      <c r="AK803" s="5">
        <f>AK797</f>
        <v>7.3638312787771942E-2</v>
      </c>
      <c r="AL803" s="5"/>
      <c r="AM803" s="5" t="s">
        <v>29</v>
      </c>
      <c r="AN803" s="5"/>
      <c r="AO803" s="5" t="s">
        <v>30</v>
      </c>
      <c r="AP803" s="5"/>
      <c r="BD803" s="42">
        <v>2</v>
      </c>
      <c r="BE803" s="42">
        <f>AVERAGE(BJ785:BN788)</f>
        <v>0.93825000000000025</v>
      </c>
      <c r="BF803" s="42">
        <f>STDEV(BJ785:BN788)</f>
        <v>5.2468411549486761E-2</v>
      </c>
      <c r="BI803" s="1">
        <v>6</v>
      </c>
      <c r="BJ803">
        <v>1.026</v>
      </c>
      <c r="BK803">
        <v>0.93600000000000005</v>
      </c>
      <c r="BL803">
        <v>0.88200000000000001</v>
      </c>
      <c r="BM803">
        <v>0.92700000000000005</v>
      </c>
      <c r="BN803">
        <v>0.873</v>
      </c>
    </row>
    <row r="804" spans="1:66" x14ac:dyDescent="0.25">
      <c r="A804" s="6">
        <v>85</v>
      </c>
      <c r="B804" s="1">
        <v>2.5</v>
      </c>
      <c r="C804" s="6">
        <v>10</v>
      </c>
      <c r="D804" s="6">
        <v>1</v>
      </c>
      <c r="E804" s="1">
        <v>4</v>
      </c>
      <c r="F804" s="1">
        <v>6</v>
      </c>
      <c r="G804">
        <v>0.58499999999999996</v>
      </c>
      <c r="H804">
        <v>0.48599999999999999</v>
      </c>
      <c r="I804">
        <v>0.54</v>
      </c>
      <c r="J804">
        <v>0.45</v>
      </c>
      <c r="K804">
        <v>0.39600000000000002</v>
      </c>
      <c r="Q804">
        <f t="shared" si="90"/>
        <v>0.49139999999999995</v>
      </c>
      <c r="R804">
        <f t="shared" si="91"/>
        <v>7.4106679860860364E-2</v>
      </c>
      <c r="T804">
        <v>0.32400000000000001</v>
      </c>
      <c r="U804">
        <v>0.45900000000000002</v>
      </c>
      <c r="V804">
        <v>0.38700000000000001</v>
      </c>
      <c r="W804">
        <v>0.42299999999999999</v>
      </c>
      <c r="X804">
        <v>0.36</v>
      </c>
      <c r="AD804">
        <f t="shared" si="92"/>
        <v>0.39059999999999995</v>
      </c>
      <c r="AE804">
        <f t="shared" si="93"/>
        <v>5.2709581671646868E-2</v>
      </c>
      <c r="BD804" s="42">
        <v>3</v>
      </c>
      <c r="BE804" s="42">
        <f>AVERAGE(BJ789:BN792)</f>
        <v>0.93644999999999978</v>
      </c>
      <c r="BF804" s="42">
        <f>STDEV(BJ789:BN792)</f>
        <v>5.6051174925476052E-2</v>
      </c>
      <c r="BI804" s="1">
        <v>6</v>
      </c>
      <c r="BJ804">
        <v>0.90900000000000003</v>
      </c>
      <c r="BK804">
        <v>0.94499999999999995</v>
      </c>
      <c r="BL804">
        <v>0.92700000000000005</v>
      </c>
      <c r="BM804">
        <v>0.873</v>
      </c>
      <c r="BN804">
        <v>0.75600000000000001</v>
      </c>
    </row>
    <row r="805" spans="1:66" x14ac:dyDescent="0.25">
      <c r="A805" s="6">
        <v>85</v>
      </c>
      <c r="B805" s="6">
        <v>2.5</v>
      </c>
      <c r="C805" s="6">
        <v>10</v>
      </c>
      <c r="D805" s="6">
        <v>1</v>
      </c>
      <c r="E805" s="6">
        <v>1</v>
      </c>
      <c r="F805" s="6">
        <v>7</v>
      </c>
      <c r="G805">
        <v>0.55800000000000005</v>
      </c>
      <c r="H805">
        <v>0.69299999999999995</v>
      </c>
      <c r="I805">
        <v>0.58499999999999996</v>
      </c>
      <c r="J805">
        <v>0.54900000000000004</v>
      </c>
      <c r="K805">
        <v>0.55800000000000005</v>
      </c>
      <c r="Q805">
        <f t="shared" si="90"/>
        <v>0.5885999999999999</v>
      </c>
      <c r="R805">
        <f t="shared" si="91"/>
        <v>5.9902420652257406E-2</v>
      </c>
      <c r="T805">
        <v>0.30599999999999999</v>
      </c>
      <c r="U805">
        <v>0.29699999999999999</v>
      </c>
      <c r="V805">
        <v>0.315</v>
      </c>
      <c r="W805">
        <v>0.36</v>
      </c>
      <c r="X805">
        <v>0.36</v>
      </c>
      <c r="AD805">
        <f t="shared" si="92"/>
        <v>0.3276</v>
      </c>
      <c r="AE805">
        <f t="shared" si="93"/>
        <v>3.0253925365148898E-2</v>
      </c>
      <c r="BD805" s="42">
        <v>4</v>
      </c>
      <c r="BE805" s="42">
        <f>AVERAGE(BJ793:BN796)</f>
        <v>0.98100000000000009</v>
      </c>
      <c r="BF805" s="42">
        <f>STDEV(BJ793:BN796)</f>
        <v>9.444798066995172E-2</v>
      </c>
      <c r="BI805" s="6">
        <v>7</v>
      </c>
      <c r="BJ805">
        <v>0.86399999999999999</v>
      </c>
      <c r="BK805">
        <v>0.99</v>
      </c>
      <c r="BL805">
        <v>0.9</v>
      </c>
      <c r="BM805">
        <v>0.90900000000000003</v>
      </c>
      <c r="BN805">
        <v>0.91800000000000004</v>
      </c>
    </row>
    <row r="806" spans="1:66" x14ac:dyDescent="0.25">
      <c r="A806" s="6">
        <v>85</v>
      </c>
      <c r="B806" s="6">
        <v>2.5</v>
      </c>
      <c r="C806" s="6">
        <v>10</v>
      </c>
      <c r="D806" s="6">
        <v>1</v>
      </c>
      <c r="E806" s="6">
        <v>2</v>
      </c>
      <c r="F806" s="6">
        <v>7</v>
      </c>
      <c r="G806">
        <v>0.56699999999999995</v>
      </c>
      <c r="H806">
        <v>0.51300000000000001</v>
      </c>
      <c r="I806">
        <v>0.58499999999999996</v>
      </c>
      <c r="J806">
        <v>0.45</v>
      </c>
      <c r="K806">
        <v>0.55800000000000005</v>
      </c>
      <c r="Q806">
        <f t="shared" si="90"/>
        <v>0.53459999999999996</v>
      </c>
      <c r="R806">
        <f t="shared" si="91"/>
        <v>5.4224533193011432E-2</v>
      </c>
      <c r="T806">
        <v>0.32400000000000001</v>
      </c>
      <c r="U806">
        <v>0.36</v>
      </c>
      <c r="V806">
        <v>0.41399999999999998</v>
      </c>
      <c r="W806">
        <v>0.45900000000000002</v>
      </c>
      <c r="X806">
        <v>0.40500000000000003</v>
      </c>
      <c r="AD806">
        <f t="shared" si="92"/>
        <v>0.39239999999999997</v>
      </c>
      <c r="AE806">
        <f t="shared" si="93"/>
        <v>5.1935536966512492E-2</v>
      </c>
      <c r="BD806" s="42">
        <v>5</v>
      </c>
      <c r="BE806" s="42">
        <f>AVERAGE(BJ797:BN800)</f>
        <v>0.91170000000000029</v>
      </c>
      <c r="BF806" s="42">
        <f>STDEV(BJ797:BN800)</f>
        <v>4.2525657889647843E-2</v>
      </c>
      <c r="BI806" s="6">
        <v>7</v>
      </c>
      <c r="BJ806">
        <v>0.89100000000000001</v>
      </c>
      <c r="BK806">
        <v>0.873</v>
      </c>
      <c r="BL806">
        <v>0.999</v>
      </c>
      <c r="BM806">
        <v>0.90900000000000003</v>
      </c>
      <c r="BN806">
        <v>0.96299999999999997</v>
      </c>
    </row>
    <row r="807" spans="1:66" x14ac:dyDescent="0.25">
      <c r="A807" s="6">
        <v>85</v>
      </c>
      <c r="B807" s="6">
        <v>2.5</v>
      </c>
      <c r="C807" s="6">
        <v>10</v>
      </c>
      <c r="D807" s="6">
        <v>1</v>
      </c>
      <c r="E807" s="6">
        <v>3</v>
      </c>
      <c r="F807" s="6">
        <v>7</v>
      </c>
      <c r="G807">
        <v>0.55800000000000005</v>
      </c>
      <c r="H807">
        <v>0.53100000000000003</v>
      </c>
      <c r="I807">
        <v>0.61199999999999999</v>
      </c>
      <c r="J807">
        <v>0.48599999999999999</v>
      </c>
      <c r="K807">
        <v>0.54</v>
      </c>
      <c r="Q807">
        <f t="shared" si="90"/>
        <v>0.54540000000000011</v>
      </c>
      <c r="R807">
        <f t="shared" si="91"/>
        <v>4.5714330357121059E-2</v>
      </c>
      <c r="T807">
        <v>0.24299999999999999</v>
      </c>
      <c r="U807">
        <v>0.32400000000000001</v>
      </c>
      <c r="V807">
        <v>0.378</v>
      </c>
      <c r="W807">
        <v>0.432</v>
      </c>
      <c r="X807">
        <v>0.42299999999999999</v>
      </c>
      <c r="AD807">
        <f t="shared" si="92"/>
        <v>0.36</v>
      </c>
      <c r="AE807">
        <f t="shared" si="93"/>
        <v>7.8201662386422427E-2</v>
      </c>
      <c r="BD807" s="42">
        <v>6</v>
      </c>
      <c r="BE807" s="42">
        <f>AVERAGE(BJ801:BN804)</f>
        <v>0.90990000000000004</v>
      </c>
      <c r="BF807" s="42">
        <f>STDEV(BJ801:BN804)</f>
        <v>7.3575525106769318E-2</v>
      </c>
      <c r="BI807" s="6">
        <v>7</v>
      </c>
      <c r="BJ807">
        <v>0.80100000000000005</v>
      </c>
      <c r="BK807">
        <v>0.85499999999999998</v>
      </c>
      <c r="BL807">
        <v>0.99</v>
      </c>
      <c r="BM807">
        <v>0.91800000000000004</v>
      </c>
      <c r="BN807">
        <v>0.96299999999999997</v>
      </c>
    </row>
    <row r="808" spans="1:66" x14ac:dyDescent="0.25">
      <c r="A808" s="6">
        <v>85</v>
      </c>
      <c r="B808" s="6">
        <v>2.5</v>
      </c>
      <c r="C808" s="6">
        <v>10</v>
      </c>
      <c r="D808" s="6">
        <v>1</v>
      </c>
      <c r="E808" s="6">
        <v>4</v>
      </c>
      <c r="F808" s="6">
        <v>7</v>
      </c>
      <c r="G808">
        <v>0.80100000000000005</v>
      </c>
      <c r="H808">
        <v>0.72</v>
      </c>
      <c r="I808">
        <v>0.61199999999999999</v>
      </c>
      <c r="J808">
        <v>0.54900000000000004</v>
      </c>
      <c r="K808">
        <v>0.51300000000000001</v>
      </c>
      <c r="Q808">
        <f t="shared" si="90"/>
        <v>0.63900000000000001</v>
      </c>
      <c r="R808">
        <f t="shared" si="91"/>
        <v>0.11990621335026869</v>
      </c>
      <c r="T808">
        <v>0.19800000000000001</v>
      </c>
      <c r="U808">
        <v>0.27</v>
      </c>
      <c r="V808">
        <v>0.34200000000000003</v>
      </c>
      <c r="W808">
        <v>0.42299999999999999</v>
      </c>
      <c r="X808">
        <v>0.40500000000000003</v>
      </c>
      <c r="AD808">
        <f t="shared" si="92"/>
        <v>0.3276</v>
      </c>
      <c r="AE808">
        <f t="shared" si="93"/>
        <v>9.4091976278532954E-2</v>
      </c>
      <c r="BD808" s="42">
        <v>7</v>
      </c>
      <c r="BE808" s="42">
        <f>AVERAGE(BJ805:BN808)</f>
        <v>0.92880000000000007</v>
      </c>
      <c r="BF808" s="42">
        <f>STDEV(BJ805:BN808)</f>
        <v>5.544898081736227E-2</v>
      </c>
      <c r="BI808" s="6">
        <v>7</v>
      </c>
      <c r="BJ808">
        <v>0.999</v>
      </c>
      <c r="BK808">
        <v>0.99</v>
      </c>
      <c r="BL808">
        <v>0.95399999999999996</v>
      </c>
      <c r="BM808">
        <v>0.97199999999999998</v>
      </c>
      <c r="BN808">
        <v>0.91800000000000004</v>
      </c>
    </row>
    <row r="809" spans="1:66" x14ac:dyDescent="0.25">
      <c r="A809" s="6">
        <v>85</v>
      </c>
      <c r="B809" s="1">
        <v>2.5</v>
      </c>
      <c r="C809" s="6">
        <v>10</v>
      </c>
      <c r="D809" s="6">
        <v>1</v>
      </c>
      <c r="E809" s="1">
        <v>1</v>
      </c>
      <c r="F809" s="1">
        <v>8</v>
      </c>
      <c r="G809">
        <v>0.61199999999999999</v>
      </c>
      <c r="H809">
        <v>0.54</v>
      </c>
      <c r="I809">
        <v>0.57599999999999996</v>
      </c>
      <c r="J809">
        <v>0.54900000000000004</v>
      </c>
      <c r="K809">
        <v>0.504</v>
      </c>
      <c r="Q809">
        <f t="shared" si="90"/>
        <v>0.55620000000000003</v>
      </c>
      <c r="R809">
        <f t="shared" si="91"/>
        <v>4.04499690976396E-2</v>
      </c>
      <c r="T809">
        <v>0.30599999999999999</v>
      </c>
      <c r="U809">
        <v>0.378</v>
      </c>
      <c r="V809">
        <v>0.36899999999999999</v>
      </c>
      <c r="W809">
        <v>0.38700000000000001</v>
      </c>
      <c r="X809">
        <v>0.42299999999999999</v>
      </c>
      <c r="AD809">
        <f t="shared" si="92"/>
        <v>0.37259999999999999</v>
      </c>
      <c r="AE809">
        <f t="shared" si="93"/>
        <v>4.2500588231223796E-2</v>
      </c>
      <c r="BD809" s="42">
        <v>8</v>
      </c>
      <c r="BE809" s="42">
        <f>AVERAGE(BJ809:BN812)</f>
        <v>0.9508500000000002</v>
      </c>
      <c r="BF809" s="42">
        <f>STDEV(BJ809:BN812)</f>
        <v>5.4021706163745929E-2</v>
      </c>
      <c r="BI809" s="1">
        <v>8</v>
      </c>
      <c r="BJ809">
        <v>0.91800000000000004</v>
      </c>
      <c r="BK809">
        <v>0.91800000000000004</v>
      </c>
      <c r="BL809">
        <v>0.94499999999999995</v>
      </c>
      <c r="BM809">
        <v>0.93600000000000005</v>
      </c>
      <c r="BN809">
        <v>0.92700000000000005</v>
      </c>
    </row>
    <row r="810" spans="1:66" x14ac:dyDescent="0.25">
      <c r="A810" s="6">
        <v>85</v>
      </c>
      <c r="B810" s="1">
        <v>2.5</v>
      </c>
      <c r="C810" s="6">
        <v>10</v>
      </c>
      <c r="D810" s="6">
        <v>1</v>
      </c>
      <c r="E810" s="1">
        <v>2</v>
      </c>
      <c r="F810" s="1">
        <v>8</v>
      </c>
      <c r="G810">
        <v>0.65700000000000003</v>
      </c>
      <c r="H810">
        <v>0.47699999999999998</v>
      </c>
      <c r="I810">
        <v>0.54900000000000004</v>
      </c>
      <c r="J810">
        <v>0.40500000000000003</v>
      </c>
      <c r="K810">
        <v>0.58499999999999996</v>
      </c>
      <c r="Q810">
        <f t="shared" si="90"/>
        <v>0.53459999999999996</v>
      </c>
      <c r="R810">
        <f t="shared" si="91"/>
        <v>9.7266643819965568E-2</v>
      </c>
      <c r="T810">
        <v>0.39600000000000002</v>
      </c>
      <c r="U810">
        <v>0.40500000000000003</v>
      </c>
      <c r="V810">
        <v>0.51300000000000001</v>
      </c>
      <c r="W810">
        <v>0.53100000000000003</v>
      </c>
      <c r="X810">
        <v>0.34200000000000003</v>
      </c>
      <c r="AD810">
        <f t="shared" si="92"/>
        <v>0.43740000000000007</v>
      </c>
      <c r="AE810">
        <f t="shared" si="93"/>
        <v>8.1149861367718679E-2</v>
      </c>
      <c r="BD810" s="42">
        <v>9</v>
      </c>
      <c r="BE810" s="42">
        <f>AVERAGE(BJ813:BN816)</f>
        <v>0.94409999999999994</v>
      </c>
      <c r="BF810" s="42">
        <f>STDEV(BJ813:BN816)</f>
        <v>6.7280168345743435E-2</v>
      </c>
      <c r="BI810" s="1">
        <v>8</v>
      </c>
      <c r="BJ810">
        <v>1.0529999999999999</v>
      </c>
      <c r="BK810">
        <v>0.88200000000000001</v>
      </c>
      <c r="BL810">
        <v>1.0620000000000001</v>
      </c>
      <c r="BM810">
        <v>0.93600000000000005</v>
      </c>
      <c r="BN810">
        <v>0.92700000000000005</v>
      </c>
    </row>
    <row r="811" spans="1:66" x14ac:dyDescent="0.25">
      <c r="A811" s="6">
        <v>85</v>
      </c>
      <c r="B811" s="1">
        <v>2.5</v>
      </c>
      <c r="C811" s="6">
        <v>10</v>
      </c>
      <c r="D811" s="6">
        <v>1</v>
      </c>
      <c r="E811" s="1">
        <v>3</v>
      </c>
      <c r="F811" s="1">
        <v>8</v>
      </c>
      <c r="G811">
        <v>0.56699999999999995</v>
      </c>
      <c r="H811">
        <v>0.54</v>
      </c>
      <c r="I811">
        <v>0.52200000000000002</v>
      </c>
      <c r="J811">
        <v>0.495</v>
      </c>
      <c r="K811">
        <v>0.46800000000000003</v>
      </c>
      <c r="Q811">
        <f t="shared" si="90"/>
        <v>0.51839999999999997</v>
      </c>
      <c r="R811">
        <f t="shared" si="91"/>
        <v>3.8500649345173367E-2</v>
      </c>
      <c r="T811">
        <v>0.36899999999999999</v>
      </c>
      <c r="U811">
        <v>0.35099999999999998</v>
      </c>
      <c r="V811">
        <v>0.47699999999999998</v>
      </c>
      <c r="W811">
        <v>0.46800000000000003</v>
      </c>
      <c r="X811">
        <v>0.441</v>
      </c>
      <c r="AD811">
        <f t="shared" si="92"/>
        <v>0.42119999999999996</v>
      </c>
      <c r="AE811">
        <f t="shared" si="93"/>
        <v>5.7768503529172475E-2</v>
      </c>
      <c r="BD811" s="42">
        <v>10</v>
      </c>
      <c r="BE811" s="42">
        <f>AVERAGE(BJ817:BN820)</f>
        <v>0.91215000000000013</v>
      </c>
      <c r="BF811" s="42">
        <f>STDEV(BJ817:BN820)</f>
        <v>6.4654771468811253E-2</v>
      </c>
      <c r="BI811" s="1">
        <v>8</v>
      </c>
      <c r="BJ811">
        <v>0.93600000000000005</v>
      </c>
      <c r="BK811">
        <v>0.89100000000000001</v>
      </c>
      <c r="BL811">
        <v>0.999</v>
      </c>
      <c r="BM811">
        <v>0.96299999999999997</v>
      </c>
      <c r="BN811">
        <v>0.90900000000000003</v>
      </c>
    </row>
    <row r="812" spans="1:66" x14ac:dyDescent="0.25">
      <c r="A812" s="6">
        <v>85</v>
      </c>
      <c r="B812" s="1">
        <v>2.5</v>
      </c>
      <c r="C812" s="6">
        <v>10</v>
      </c>
      <c r="D812" s="6">
        <v>1</v>
      </c>
      <c r="E812" s="1">
        <v>4</v>
      </c>
      <c r="F812" s="1">
        <v>8</v>
      </c>
      <c r="G812">
        <v>0.61199999999999999</v>
      </c>
      <c r="H812">
        <v>0.54</v>
      </c>
      <c r="I812">
        <v>0.621</v>
      </c>
      <c r="J812">
        <v>0.45</v>
      </c>
      <c r="K812">
        <v>0.621</v>
      </c>
      <c r="Q812">
        <f t="shared" si="90"/>
        <v>0.56880000000000008</v>
      </c>
      <c r="R812">
        <f t="shared" si="91"/>
        <v>7.4596916826367793E-2</v>
      </c>
      <c r="T812">
        <v>0.36</v>
      </c>
      <c r="U812">
        <v>0.40500000000000003</v>
      </c>
      <c r="V812">
        <v>0.42299999999999999</v>
      </c>
      <c r="W812">
        <v>0.42299999999999999</v>
      </c>
      <c r="X812">
        <v>0.36</v>
      </c>
      <c r="AD812">
        <f t="shared" si="92"/>
        <v>0.39419999999999999</v>
      </c>
      <c r="AE812">
        <f t="shared" si="93"/>
        <v>3.2073353426169834E-2</v>
      </c>
      <c r="BD812" s="42" t="s">
        <v>22</v>
      </c>
      <c r="BE812" s="42">
        <f>AVERAGE(BJ781:BN820)</f>
        <v>0.93703500000000006</v>
      </c>
      <c r="BF812" s="42">
        <f>STDEV(BJ781:BN820)</f>
        <v>6.4392435142007057E-2</v>
      </c>
      <c r="BI812" s="1">
        <v>8</v>
      </c>
      <c r="BJ812">
        <v>0.97199999999999998</v>
      </c>
      <c r="BK812">
        <v>0.94499999999999995</v>
      </c>
      <c r="BL812">
        <v>1.044</v>
      </c>
      <c r="BM812">
        <v>0.873</v>
      </c>
      <c r="BN812">
        <v>0.98099999999999998</v>
      </c>
    </row>
    <row r="813" spans="1:66" x14ac:dyDescent="0.25">
      <c r="A813" s="6">
        <v>85</v>
      </c>
      <c r="B813" s="6">
        <v>2.5</v>
      </c>
      <c r="C813" s="6">
        <v>10</v>
      </c>
      <c r="D813" s="6">
        <v>1</v>
      </c>
      <c r="E813" s="6">
        <v>1</v>
      </c>
      <c r="F813" s="6">
        <v>9</v>
      </c>
      <c r="G813">
        <v>0.55800000000000005</v>
      </c>
      <c r="H813">
        <v>0.63</v>
      </c>
      <c r="I813">
        <v>0.51300000000000001</v>
      </c>
      <c r="J813">
        <v>0.57599999999999996</v>
      </c>
      <c r="K813">
        <v>0.53100000000000003</v>
      </c>
      <c r="Q813">
        <f t="shared" si="90"/>
        <v>0.5616000000000001</v>
      </c>
      <c r="R813">
        <f t="shared" si="91"/>
        <v>4.5269194823853443E-2</v>
      </c>
      <c r="T813">
        <v>0.24299999999999999</v>
      </c>
      <c r="U813">
        <v>0.378</v>
      </c>
      <c r="V813">
        <v>0.36</v>
      </c>
      <c r="W813">
        <v>0.38700000000000001</v>
      </c>
      <c r="X813">
        <v>0.39600000000000002</v>
      </c>
      <c r="AD813">
        <f t="shared" si="92"/>
        <v>0.35279999999999995</v>
      </c>
      <c r="AE813">
        <f t="shared" si="93"/>
        <v>6.2806846760524629E-2</v>
      </c>
      <c r="BI813" s="6">
        <v>9</v>
      </c>
      <c r="BJ813">
        <v>0.80100000000000005</v>
      </c>
      <c r="BK813">
        <v>1.008</v>
      </c>
      <c r="BL813">
        <v>0.873</v>
      </c>
      <c r="BM813">
        <v>0.96299999999999997</v>
      </c>
      <c r="BN813">
        <v>0.92700000000000005</v>
      </c>
    </row>
    <row r="814" spans="1:66" x14ac:dyDescent="0.25">
      <c r="A814" s="6">
        <v>85</v>
      </c>
      <c r="B814" s="6">
        <v>2.5</v>
      </c>
      <c r="C814" s="6">
        <v>10</v>
      </c>
      <c r="D814" s="6">
        <v>1</v>
      </c>
      <c r="E814" s="6">
        <v>2</v>
      </c>
      <c r="F814" s="6">
        <v>9</v>
      </c>
      <c r="G814">
        <v>0.56699999999999995</v>
      </c>
      <c r="H814">
        <v>0.55800000000000005</v>
      </c>
      <c r="I814">
        <v>0.55800000000000005</v>
      </c>
      <c r="J814">
        <v>0.51300000000000001</v>
      </c>
      <c r="K814">
        <v>0.53100000000000003</v>
      </c>
      <c r="Q814">
        <f t="shared" si="90"/>
        <v>0.54540000000000011</v>
      </c>
      <c r="R814">
        <f t="shared" si="91"/>
        <v>2.2589820716420031E-2</v>
      </c>
      <c r="T814">
        <v>0.34200000000000003</v>
      </c>
      <c r="U814">
        <v>0.35099999999999998</v>
      </c>
      <c r="V814">
        <v>0.42299999999999999</v>
      </c>
      <c r="W814">
        <v>0.45900000000000002</v>
      </c>
      <c r="X814">
        <v>0.39600000000000002</v>
      </c>
      <c r="AD814">
        <f t="shared" si="92"/>
        <v>0.39419999999999999</v>
      </c>
      <c r="AE814">
        <f t="shared" si="93"/>
        <v>4.9047935736379472E-2</v>
      </c>
      <c r="BI814" s="6">
        <v>9</v>
      </c>
      <c r="BJ814">
        <v>0.90900000000000003</v>
      </c>
      <c r="BK814">
        <v>0.90900000000000003</v>
      </c>
      <c r="BL814">
        <v>0.98099999999999998</v>
      </c>
      <c r="BM814">
        <v>0.97199999999999998</v>
      </c>
      <c r="BN814">
        <v>0.92700000000000005</v>
      </c>
    </row>
    <row r="815" spans="1:66" x14ac:dyDescent="0.25">
      <c r="A815" s="6">
        <v>85</v>
      </c>
      <c r="B815" s="6">
        <v>2.5</v>
      </c>
      <c r="C815" s="6">
        <v>10</v>
      </c>
      <c r="D815" s="6">
        <v>1</v>
      </c>
      <c r="E815" s="6">
        <v>3</v>
      </c>
      <c r="F815" s="6">
        <v>9</v>
      </c>
      <c r="G815">
        <v>0.63900000000000001</v>
      </c>
      <c r="H815">
        <v>0.55800000000000005</v>
      </c>
      <c r="I815">
        <v>0.59399999999999997</v>
      </c>
      <c r="J815">
        <v>0.55800000000000005</v>
      </c>
      <c r="K815">
        <v>0.441</v>
      </c>
      <c r="Q815">
        <f t="shared" si="90"/>
        <v>0.55800000000000005</v>
      </c>
      <c r="R815">
        <f t="shared" si="91"/>
        <v>7.3392778936350891E-2</v>
      </c>
      <c r="T815">
        <v>0.42299999999999999</v>
      </c>
      <c r="U815">
        <v>0.36899999999999999</v>
      </c>
      <c r="V815">
        <v>0.432</v>
      </c>
      <c r="W815">
        <v>0.46800000000000003</v>
      </c>
      <c r="X815">
        <v>0.46800000000000003</v>
      </c>
      <c r="AD815">
        <f t="shared" si="92"/>
        <v>0.43200000000000005</v>
      </c>
      <c r="AE815">
        <f t="shared" si="93"/>
        <v>4.0749233121618392E-2</v>
      </c>
      <c r="BI815" s="6">
        <v>9</v>
      </c>
      <c r="BJ815">
        <v>1.0620000000000001</v>
      </c>
      <c r="BK815">
        <v>0.92700000000000005</v>
      </c>
      <c r="BL815">
        <v>1.026</v>
      </c>
      <c r="BM815">
        <v>1.026</v>
      </c>
      <c r="BN815">
        <v>0.90900000000000003</v>
      </c>
    </row>
    <row r="816" spans="1:66" x14ac:dyDescent="0.25">
      <c r="A816" s="6">
        <v>85</v>
      </c>
      <c r="B816" s="6">
        <v>2.5</v>
      </c>
      <c r="C816" s="6">
        <v>10</v>
      </c>
      <c r="D816" s="6">
        <v>1</v>
      </c>
      <c r="E816" s="6">
        <v>4</v>
      </c>
      <c r="F816" s="6">
        <v>9</v>
      </c>
      <c r="G816">
        <v>0.621</v>
      </c>
      <c r="H816">
        <v>0.57599999999999996</v>
      </c>
      <c r="I816">
        <v>0.59399999999999997</v>
      </c>
      <c r="J816">
        <v>0.60299999999999998</v>
      </c>
      <c r="K816">
        <v>0.495</v>
      </c>
      <c r="Q816">
        <f t="shared" si="90"/>
        <v>0.57780000000000009</v>
      </c>
      <c r="R816">
        <f t="shared" si="91"/>
        <v>4.9047935736379361E-2</v>
      </c>
      <c r="T816">
        <v>0.216</v>
      </c>
      <c r="U816">
        <v>0.34200000000000003</v>
      </c>
      <c r="V816">
        <v>0.36899999999999999</v>
      </c>
      <c r="W816">
        <v>0.432</v>
      </c>
      <c r="X816">
        <v>0.41399999999999998</v>
      </c>
      <c r="AD816">
        <f t="shared" si="92"/>
        <v>0.35459999999999997</v>
      </c>
      <c r="AE816">
        <f t="shared" si="93"/>
        <v>8.5286575731471512E-2</v>
      </c>
      <c r="BI816" s="6">
        <v>9</v>
      </c>
      <c r="BJ816">
        <v>0.83699999999999997</v>
      </c>
      <c r="BK816">
        <v>0.91800000000000004</v>
      </c>
      <c r="BL816">
        <v>0.96299999999999997</v>
      </c>
      <c r="BM816">
        <v>1.0349999999999999</v>
      </c>
      <c r="BN816">
        <v>0.90900000000000003</v>
      </c>
    </row>
    <row r="817" spans="1:66" x14ac:dyDescent="0.25">
      <c r="A817" s="6">
        <v>85</v>
      </c>
      <c r="B817" s="1">
        <v>2.5</v>
      </c>
      <c r="C817" s="6">
        <v>10</v>
      </c>
      <c r="D817" s="6">
        <v>1</v>
      </c>
      <c r="E817" s="1">
        <v>1</v>
      </c>
      <c r="F817" s="1">
        <v>10</v>
      </c>
      <c r="G817">
        <v>0.48599999999999999</v>
      </c>
      <c r="H817">
        <v>0.441</v>
      </c>
      <c r="I817">
        <v>0.55800000000000005</v>
      </c>
      <c r="J817">
        <v>0.40500000000000003</v>
      </c>
      <c r="K817">
        <v>0.46800000000000003</v>
      </c>
      <c r="Q817">
        <f t="shared" si="90"/>
        <v>0.47160000000000002</v>
      </c>
      <c r="R817">
        <f t="shared" si="91"/>
        <v>5.7134052893173942E-2</v>
      </c>
      <c r="T817">
        <v>0.378</v>
      </c>
      <c r="U817">
        <v>0.378</v>
      </c>
      <c r="V817">
        <v>0.45900000000000002</v>
      </c>
      <c r="W817">
        <v>0.51300000000000001</v>
      </c>
      <c r="X817">
        <v>0.52200000000000002</v>
      </c>
      <c r="AD817">
        <f t="shared" si="92"/>
        <v>0.45</v>
      </c>
      <c r="AE817">
        <f t="shared" si="93"/>
        <v>7.0003571337468415E-2</v>
      </c>
      <c r="BI817" s="1">
        <v>10</v>
      </c>
      <c r="BJ817">
        <v>0.86399999999999999</v>
      </c>
      <c r="BK817">
        <v>0.81899999999999995</v>
      </c>
      <c r="BL817">
        <v>1.0169999999999999</v>
      </c>
      <c r="BM817">
        <v>0.91800000000000004</v>
      </c>
      <c r="BN817">
        <v>0.99</v>
      </c>
    </row>
    <row r="818" spans="1:66" x14ac:dyDescent="0.25">
      <c r="A818" s="6">
        <v>85</v>
      </c>
      <c r="B818" s="1">
        <v>2.5</v>
      </c>
      <c r="C818" s="6">
        <v>10</v>
      </c>
      <c r="D818" s="6">
        <v>1</v>
      </c>
      <c r="E818" s="1">
        <v>2</v>
      </c>
      <c r="F818" s="1">
        <v>10</v>
      </c>
      <c r="G818">
        <v>0.41399999999999998</v>
      </c>
      <c r="H818">
        <v>0.53100000000000003</v>
      </c>
      <c r="I818">
        <v>0.441</v>
      </c>
      <c r="J818">
        <v>0.39600000000000002</v>
      </c>
      <c r="K818">
        <v>0.432</v>
      </c>
      <c r="Q818">
        <f t="shared" si="90"/>
        <v>0.44279999999999997</v>
      </c>
      <c r="R818">
        <f t="shared" si="91"/>
        <v>5.2246530985319985E-2</v>
      </c>
      <c r="T818">
        <v>0.432</v>
      </c>
      <c r="U818">
        <v>0.46800000000000003</v>
      </c>
      <c r="V818">
        <v>0.56699999999999995</v>
      </c>
      <c r="W818">
        <v>0.46800000000000003</v>
      </c>
      <c r="X818">
        <v>0.47699999999999998</v>
      </c>
      <c r="AD818">
        <f t="shared" si="92"/>
        <v>0.4824</v>
      </c>
      <c r="AE818">
        <f t="shared" si="93"/>
        <v>5.0351762630517688E-2</v>
      </c>
      <c r="BI818" s="1">
        <v>10</v>
      </c>
      <c r="BJ818">
        <v>0.84599999999999997</v>
      </c>
      <c r="BK818">
        <v>0.999</v>
      </c>
      <c r="BL818">
        <v>1.008</v>
      </c>
      <c r="BM818">
        <v>0.86399999999999999</v>
      </c>
      <c r="BN818">
        <v>0.90900000000000003</v>
      </c>
    </row>
    <row r="819" spans="1:66" x14ac:dyDescent="0.25">
      <c r="A819" s="6">
        <v>85</v>
      </c>
      <c r="B819" s="1">
        <v>2.5</v>
      </c>
      <c r="C819" s="6">
        <v>10</v>
      </c>
      <c r="D819" s="6">
        <v>1</v>
      </c>
      <c r="E819" s="1">
        <v>3</v>
      </c>
      <c r="F819" s="1">
        <v>10</v>
      </c>
      <c r="G819">
        <v>0.432</v>
      </c>
      <c r="H819">
        <v>0.432</v>
      </c>
      <c r="I819">
        <v>0.42299999999999999</v>
      </c>
      <c r="J819">
        <v>0.45900000000000002</v>
      </c>
      <c r="K819">
        <v>0.42299999999999999</v>
      </c>
      <c r="Q819">
        <f t="shared" si="90"/>
        <v>0.43380000000000002</v>
      </c>
      <c r="R819">
        <f t="shared" si="91"/>
        <v>1.4788509052639499E-2</v>
      </c>
      <c r="T819">
        <v>0.46800000000000003</v>
      </c>
      <c r="U819">
        <v>0.42299999999999999</v>
      </c>
      <c r="V819">
        <v>0.42299999999999999</v>
      </c>
      <c r="W819">
        <v>0.48599999999999999</v>
      </c>
      <c r="X819">
        <v>0.432</v>
      </c>
      <c r="AD819">
        <f t="shared" si="92"/>
        <v>0.44640000000000002</v>
      </c>
      <c r="AE819">
        <f t="shared" si="93"/>
        <v>2.8884251764586189E-2</v>
      </c>
      <c r="BI819" s="1">
        <v>10</v>
      </c>
      <c r="BJ819">
        <v>0.9</v>
      </c>
      <c r="BK819">
        <v>0.85499999999999998</v>
      </c>
      <c r="BL819">
        <v>0.84599999999999997</v>
      </c>
      <c r="BM819">
        <v>0.94499999999999995</v>
      </c>
      <c r="BN819">
        <v>0.85499999999999998</v>
      </c>
    </row>
    <row r="820" spans="1:66" x14ac:dyDescent="0.25">
      <c r="A820" s="6">
        <v>85</v>
      </c>
      <c r="B820" s="1">
        <v>2.5</v>
      </c>
      <c r="C820" s="6">
        <v>10</v>
      </c>
      <c r="D820" s="6">
        <v>1</v>
      </c>
      <c r="E820" s="1">
        <v>4</v>
      </c>
      <c r="F820" s="1">
        <v>10</v>
      </c>
      <c r="G820">
        <v>0.54900000000000004</v>
      </c>
      <c r="H820">
        <v>0.54</v>
      </c>
      <c r="I820">
        <v>0.52200000000000002</v>
      </c>
      <c r="J820">
        <v>0.38700000000000001</v>
      </c>
      <c r="K820">
        <v>0.495</v>
      </c>
      <c r="Q820">
        <f t="shared" si="90"/>
        <v>0.49859999999999999</v>
      </c>
      <c r="R820">
        <f t="shared" si="91"/>
        <v>6.5706164094398931E-2</v>
      </c>
      <c r="T820">
        <v>0.41399999999999998</v>
      </c>
      <c r="U820">
        <v>0.41399999999999998</v>
      </c>
      <c r="V820">
        <v>0.45900000000000002</v>
      </c>
      <c r="W820">
        <v>0.47699999999999998</v>
      </c>
      <c r="X820">
        <v>0.35099999999999998</v>
      </c>
      <c r="AD820">
        <f t="shared" si="92"/>
        <v>0.42299999999999993</v>
      </c>
      <c r="AE820">
        <f t="shared" si="93"/>
        <v>4.8882512210401144E-2</v>
      </c>
      <c r="BI820" s="1">
        <v>10</v>
      </c>
      <c r="BJ820">
        <v>0.96299999999999997</v>
      </c>
      <c r="BK820">
        <v>0.95399999999999996</v>
      </c>
      <c r="BL820">
        <v>0.98099999999999998</v>
      </c>
      <c r="BM820">
        <v>0.86399999999999999</v>
      </c>
      <c r="BN820">
        <v>0.84599999999999997</v>
      </c>
    </row>
    <row r="821" spans="1:66" x14ac:dyDescent="0.25">
      <c r="Q821" t="e">
        <f t="shared" si="90"/>
        <v>#DIV/0!</v>
      </c>
      <c r="R821" t="e">
        <f t="shared" si="91"/>
        <v>#DIV/0!</v>
      </c>
      <c r="AD821" t="e">
        <f t="shared" si="92"/>
        <v>#DIV/0!</v>
      </c>
      <c r="AE821" t="e">
        <f t="shared" si="93"/>
        <v>#DIV/0!</v>
      </c>
    </row>
    <row r="822" spans="1:66" x14ac:dyDescent="0.25">
      <c r="A822" s="6">
        <v>85</v>
      </c>
      <c r="B822" s="6">
        <v>2.5</v>
      </c>
      <c r="C822" s="6">
        <v>10</v>
      </c>
      <c r="D822" s="6">
        <v>0.8</v>
      </c>
      <c r="E822" s="6">
        <v>1</v>
      </c>
      <c r="F822" s="6">
        <v>1</v>
      </c>
      <c r="G822">
        <v>0.51300000000000001</v>
      </c>
      <c r="H822">
        <v>0.57599999999999996</v>
      </c>
      <c r="I822">
        <v>0.42299999999999999</v>
      </c>
      <c r="J822">
        <v>0.52200000000000002</v>
      </c>
      <c r="K822">
        <v>0.504</v>
      </c>
      <c r="Q822">
        <f t="shared" si="90"/>
        <v>0.50759999999999994</v>
      </c>
      <c r="R822">
        <f t="shared" si="91"/>
        <v>5.496635334456889E-2</v>
      </c>
      <c r="T822">
        <v>0.22500000000000001</v>
      </c>
      <c r="U822">
        <v>0.24299999999999999</v>
      </c>
      <c r="V822">
        <v>0.22500000000000001</v>
      </c>
      <c r="W822">
        <v>0.26100000000000001</v>
      </c>
      <c r="X822">
        <v>0.22500000000000001</v>
      </c>
      <c r="AD822">
        <f t="shared" si="92"/>
        <v>0.23580000000000001</v>
      </c>
      <c r="AE822">
        <f t="shared" si="93"/>
        <v>1.6099689437998485E-2</v>
      </c>
      <c r="AO822" t="s">
        <v>47</v>
      </c>
      <c r="AP822" t="s">
        <v>48</v>
      </c>
      <c r="AQ822" t="s">
        <v>49</v>
      </c>
      <c r="AR822" t="s">
        <v>50</v>
      </c>
      <c r="BI822" s="6">
        <v>1</v>
      </c>
      <c r="BJ822">
        <v>0.73799999999999999</v>
      </c>
      <c r="BK822">
        <v>0.81899999999999995</v>
      </c>
      <c r="BL822">
        <v>0.64800000000000002</v>
      </c>
      <c r="BM822">
        <v>0.78300000000000003</v>
      </c>
      <c r="BN822">
        <v>0.72899999999999998</v>
      </c>
    </row>
    <row r="823" spans="1:66" x14ac:dyDescent="0.25">
      <c r="A823" s="6">
        <v>85</v>
      </c>
      <c r="B823" s="6">
        <v>2.5</v>
      </c>
      <c r="C823" s="6">
        <v>10</v>
      </c>
      <c r="D823" s="6">
        <v>0.8</v>
      </c>
      <c r="E823" s="6">
        <v>2</v>
      </c>
      <c r="F823" s="6">
        <v>1</v>
      </c>
      <c r="G823">
        <v>0.59399999999999997</v>
      </c>
      <c r="H823">
        <v>0.56699999999999995</v>
      </c>
      <c r="I823">
        <v>0.53100000000000003</v>
      </c>
      <c r="J823">
        <v>0.52200000000000002</v>
      </c>
      <c r="K823">
        <v>0.54</v>
      </c>
      <c r="Q823">
        <f t="shared" si="90"/>
        <v>0.55080000000000007</v>
      </c>
      <c r="R823">
        <f t="shared" si="91"/>
        <v>2.9439769020832996E-2</v>
      </c>
      <c r="T823">
        <v>0.153</v>
      </c>
      <c r="U823">
        <v>0.153</v>
      </c>
      <c r="V823">
        <v>0.20699999999999999</v>
      </c>
      <c r="W823">
        <v>0.189</v>
      </c>
      <c r="X823">
        <v>0.20699999999999999</v>
      </c>
      <c r="AD823">
        <f t="shared" si="92"/>
        <v>0.18179999999999999</v>
      </c>
      <c r="AE823">
        <f t="shared" si="93"/>
        <v>2.7298351598585735E-2</v>
      </c>
      <c r="AO823">
        <f>A822</f>
        <v>85</v>
      </c>
      <c r="AP823">
        <f>B822</f>
        <v>2.5</v>
      </c>
      <c r="AQ823">
        <f>C822</f>
        <v>10</v>
      </c>
      <c r="AR823">
        <f>D822</f>
        <v>0.8</v>
      </c>
      <c r="BI823" s="6">
        <v>1</v>
      </c>
      <c r="BJ823">
        <v>0.747</v>
      </c>
      <c r="BK823">
        <v>0.72</v>
      </c>
      <c r="BL823">
        <v>0.73799999999999999</v>
      </c>
      <c r="BM823">
        <v>0.71099999999999997</v>
      </c>
      <c r="BN823">
        <v>0.747</v>
      </c>
    </row>
    <row r="824" spans="1:66" x14ac:dyDescent="0.25">
      <c r="A824" s="6">
        <v>85</v>
      </c>
      <c r="B824" s="6">
        <v>2.5</v>
      </c>
      <c r="C824" s="6">
        <v>10</v>
      </c>
      <c r="D824" s="6">
        <v>0.8</v>
      </c>
      <c r="E824" s="6">
        <v>3</v>
      </c>
      <c r="F824" s="6">
        <v>1</v>
      </c>
      <c r="G824">
        <v>0.64800000000000002</v>
      </c>
      <c r="H824">
        <v>0.59399999999999997</v>
      </c>
      <c r="I824">
        <v>0.54900000000000004</v>
      </c>
      <c r="J824">
        <v>0.59399999999999997</v>
      </c>
      <c r="K824">
        <v>0.55800000000000005</v>
      </c>
      <c r="Q824">
        <f t="shared" si="90"/>
        <v>0.5885999999999999</v>
      </c>
      <c r="R824">
        <f t="shared" si="91"/>
        <v>3.9023070099621825E-2</v>
      </c>
      <c r="T824">
        <v>0.16200000000000001</v>
      </c>
      <c r="U824">
        <v>0.153</v>
      </c>
      <c r="V824">
        <v>0.18</v>
      </c>
      <c r="W824">
        <v>0.252</v>
      </c>
      <c r="X824">
        <v>0.189</v>
      </c>
      <c r="AD824">
        <f t="shared" si="92"/>
        <v>0.18719999999999998</v>
      </c>
      <c r="AE824">
        <f t="shared" si="93"/>
        <v>3.8919146958791472E-2</v>
      </c>
      <c r="BI824" s="6">
        <v>1</v>
      </c>
      <c r="BJ824">
        <v>0.81</v>
      </c>
      <c r="BK824">
        <v>0.747</v>
      </c>
      <c r="BL824">
        <v>0.72899999999999998</v>
      </c>
      <c r="BM824">
        <v>0.84599999999999997</v>
      </c>
      <c r="BN824">
        <v>0.747</v>
      </c>
    </row>
    <row r="825" spans="1:66" x14ac:dyDescent="0.25">
      <c r="A825" s="6">
        <v>85</v>
      </c>
      <c r="B825" s="6">
        <v>2.5</v>
      </c>
      <c r="C825" s="6">
        <v>10</v>
      </c>
      <c r="D825" s="6">
        <v>0.8</v>
      </c>
      <c r="E825" s="6">
        <v>4</v>
      </c>
      <c r="F825" s="6">
        <v>1</v>
      </c>
      <c r="G825">
        <v>0.60299999999999998</v>
      </c>
      <c r="H825">
        <v>0.57599999999999996</v>
      </c>
      <c r="I825">
        <v>0.55800000000000005</v>
      </c>
      <c r="J825">
        <v>0.59399999999999997</v>
      </c>
      <c r="K825">
        <v>0.56699999999999995</v>
      </c>
      <c r="Q825">
        <f t="shared" si="90"/>
        <v>0.57959999999999989</v>
      </c>
      <c r="R825">
        <f t="shared" si="91"/>
        <v>1.8662797217994933E-2</v>
      </c>
      <c r="T825">
        <v>0.16200000000000001</v>
      </c>
      <c r="U825">
        <v>0.153</v>
      </c>
      <c r="V825">
        <v>0.189</v>
      </c>
      <c r="W825">
        <v>0.23400000000000001</v>
      </c>
      <c r="X825">
        <v>0.17100000000000001</v>
      </c>
      <c r="AD825">
        <f t="shared" si="92"/>
        <v>0.18180000000000002</v>
      </c>
      <c r="AE825">
        <f t="shared" si="93"/>
        <v>3.207335342616973E-2</v>
      </c>
      <c r="BI825" s="6">
        <v>1</v>
      </c>
      <c r="BJ825">
        <v>0.76500000000000001</v>
      </c>
      <c r="BK825">
        <v>0.72899999999999998</v>
      </c>
      <c r="BL825">
        <v>0.747</v>
      </c>
      <c r="BM825">
        <v>0.82799999999999996</v>
      </c>
      <c r="BN825">
        <v>0.73799999999999999</v>
      </c>
    </row>
    <row r="826" spans="1:66" x14ac:dyDescent="0.25">
      <c r="A826" s="6">
        <v>85</v>
      </c>
      <c r="B826" s="1">
        <v>2.5</v>
      </c>
      <c r="C826" s="6">
        <v>10</v>
      </c>
      <c r="D826" s="6">
        <v>0.8</v>
      </c>
      <c r="E826" s="1">
        <v>1</v>
      </c>
      <c r="F826" s="1">
        <v>2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t="e">
        <f t="shared" si="90"/>
        <v>#DIV/0!</v>
      </c>
      <c r="R826" t="e">
        <f t="shared" si="91"/>
        <v>#DIV/0!</v>
      </c>
      <c r="S826" s="4"/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/>
      <c r="Z826" s="4"/>
      <c r="AA826" s="4"/>
      <c r="AB826" s="4"/>
      <c r="AC826" s="4"/>
      <c r="AD826">
        <f t="shared" si="92"/>
        <v>0</v>
      </c>
      <c r="AE826">
        <f t="shared" si="93"/>
        <v>0</v>
      </c>
      <c r="AG826" s="4" t="s">
        <v>32</v>
      </c>
      <c r="AH826" t="s">
        <v>25</v>
      </c>
      <c r="BI826" s="1">
        <v>2</v>
      </c>
    </row>
    <row r="827" spans="1:66" x14ac:dyDescent="0.25">
      <c r="A827" s="6">
        <v>85</v>
      </c>
      <c r="B827" s="1">
        <v>2.5</v>
      </c>
      <c r="C827" s="6">
        <v>10</v>
      </c>
      <c r="D827" s="6">
        <v>0.8</v>
      </c>
      <c r="E827" s="1">
        <v>2</v>
      </c>
      <c r="F827" s="1">
        <v>2</v>
      </c>
      <c r="G827">
        <v>0.63900000000000001</v>
      </c>
      <c r="H827">
        <v>0.65700000000000003</v>
      </c>
      <c r="I827">
        <v>0.57599999999999996</v>
      </c>
      <c r="J827">
        <v>0.59399999999999997</v>
      </c>
      <c r="K827">
        <v>0.70199999999999996</v>
      </c>
      <c r="Q827">
        <f t="shared" si="90"/>
        <v>0.63359999999999994</v>
      </c>
      <c r="R827">
        <f t="shared" si="91"/>
        <v>5.0351762630517723E-2</v>
      </c>
      <c r="T827">
        <v>0.22500000000000001</v>
      </c>
      <c r="U827">
        <v>0.27900000000000003</v>
      </c>
      <c r="V827">
        <v>0.27</v>
      </c>
      <c r="W827">
        <v>0.19800000000000001</v>
      </c>
      <c r="X827">
        <v>0.126</v>
      </c>
      <c r="AD827">
        <f t="shared" si="92"/>
        <v>0.21959999999999996</v>
      </c>
      <c r="AE827">
        <f t="shared" si="93"/>
        <v>6.1897495910578082E-2</v>
      </c>
      <c r="AG827" t="s">
        <v>19</v>
      </c>
      <c r="AH827" t="s">
        <v>20</v>
      </c>
      <c r="AI827" t="s">
        <v>21</v>
      </c>
      <c r="AJ827" t="s">
        <v>23</v>
      </c>
      <c r="AK827" t="s">
        <v>21</v>
      </c>
      <c r="AM827" s="11" t="s">
        <v>24</v>
      </c>
      <c r="AN827" s="11"/>
      <c r="AO827" s="11" t="s">
        <v>21</v>
      </c>
      <c r="AP827" s="15" t="s">
        <v>26</v>
      </c>
      <c r="AQ827" s="15"/>
      <c r="AR827" s="15" t="s">
        <v>21</v>
      </c>
      <c r="BI827" s="1">
        <v>2</v>
      </c>
      <c r="BJ827">
        <v>0.86399999999999999</v>
      </c>
      <c r="BK827">
        <v>0.93600000000000005</v>
      </c>
      <c r="BL827">
        <v>0.84599999999999997</v>
      </c>
      <c r="BM827">
        <v>0.79200000000000004</v>
      </c>
      <c r="BN827">
        <v>0.82799999999999996</v>
      </c>
    </row>
    <row r="828" spans="1:66" x14ac:dyDescent="0.25">
      <c r="A828" s="6">
        <v>85</v>
      </c>
      <c r="B828" s="1">
        <v>2.5</v>
      </c>
      <c r="C828" s="6">
        <v>10</v>
      </c>
      <c r="D828" s="6">
        <v>0.8</v>
      </c>
      <c r="E828" s="1">
        <v>3</v>
      </c>
      <c r="F828" s="1">
        <v>2</v>
      </c>
      <c r="G828">
        <v>0.67500000000000004</v>
      </c>
      <c r="H828">
        <v>0.66600000000000004</v>
      </c>
      <c r="I828">
        <v>0.66600000000000004</v>
      </c>
      <c r="J828">
        <v>0.67500000000000004</v>
      </c>
      <c r="K828">
        <v>0.51300000000000001</v>
      </c>
      <c r="Q828">
        <f t="shared" si="90"/>
        <v>0.63900000000000001</v>
      </c>
      <c r="R828">
        <f t="shared" si="91"/>
        <v>7.0579742136111553E-2</v>
      </c>
      <c r="T828">
        <v>0.14399999999999999</v>
      </c>
      <c r="U828">
        <v>0.19800000000000001</v>
      </c>
      <c r="V828">
        <v>0.315</v>
      </c>
      <c r="W828">
        <v>0.40500000000000003</v>
      </c>
      <c r="X828">
        <v>0.19800000000000001</v>
      </c>
      <c r="AD828">
        <f t="shared" si="92"/>
        <v>0.252</v>
      </c>
      <c r="AE828">
        <f t="shared" si="93"/>
        <v>0.10591742066345841</v>
      </c>
      <c r="AG828">
        <v>1</v>
      </c>
      <c r="AH828">
        <f>AVERAGE(G822:K825)</f>
        <v>0.55665000000000009</v>
      </c>
      <c r="AI828">
        <f>STDEV(G822:K825)</f>
        <v>4.7558578837604365E-2</v>
      </c>
      <c r="AJ828">
        <f>AVERAGE(T822:X825)</f>
        <v>0.19664999999999999</v>
      </c>
      <c r="AK828">
        <f>STDEV(T822:X825)</f>
        <v>3.5914042115203965E-2</v>
      </c>
      <c r="AM828">
        <f>SUM(AH828,AJ828)</f>
        <v>0.75330000000000008</v>
      </c>
      <c r="AO828">
        <f>SUM(AH828,AJ828)/2*SQRT((AI828/AH828)^2+(AK828/AJ828)^2)</f>
        <v>7.5942341909268352E-2</v>
      </c>
      <c r="AP828">
        <v>0.37233333333333335</v>
      </c>
      <c r="AR828">
        <v>6.5064070986477181E-3</v>
      </c>
      <c r="BI828" s="1">
        <v>2</v>
      </c>
      <c r="BJ828">
        <v>0.81899999999999995</v>
      </c>
      <c r="BK828">
        <v>0.86399999999999999</v>
      </c>
      <c r="BL828">
        <v>0.98099999999999998</v>
      </c>
      <c r="BM828">
        <v>1.08</v>
      </c>
      <c r="BN828">
        <v>0.71099999999999997</v>
      </c>
    </row>
    <row r="829" spans="1:66" x14ac:dyDescent="0.25">
      <c r="A829" s="6">
        <v>85</v>
      </c>
      <c r="B829" s="1">
        <v>2.5</v>
      </c>
      <c r="C829" s="6">
        <v>10</v>
      </c>
      <c r="D829" s="6">
        <v>0.8</v>
      </c>
      <c r="E829" s="1">
        <v>4</v>
      </c>
      <c r="F829" s="1">
        <v>2</v>
      </c>
      <c r="G829">
        <v>0.66600000000000004</v>
      </c>
      <c r="H829">
        <v>0.70199999999999996</v>
      </c>
      <c r="I829">
        <v>0.68400000000000005</v>
      </c>
      <c r="J829">
        <v>0.60299999999999998</v>
      </c>
      <c r="K829">
        <v>0.54</v>
      </c>
      <c r="Q829">
        <f t="shared" si="90"/>
        <v>0.63900000000000001</v>
      </c>
      <c r="R829">
        <f t="shared" si="91"/>
        <v>6.6745786383860958E-2</v>
      </c>
      <c r="T829">
        <v>0.108</v>
      </c>
      <c r="U829">
        <v>0.126</v>
      </c>
      <c r="V829">
        <v>0.18</v>
      </c>
      <c r="W829">
        <v>0.18</v>
      </c>
      <c r="X829">
        <v>0.108</v>
      </c>
      <c r="AD829">
        <f t="shared" si="92"/>
        <v>0.1404</v>
      </c>
      <c r="AE829">
        <f t="shared" si="93"/>
        <v>3.6889022757454586E-2</v>
      </c>
      <c r="AG829">
        <v>2</v>
      </c>
      <c r="AH829">
        <f>AVERAGE(G826:K829)</f>
        <v>0.63719999999999999</v>
      </c>
      <c r="AI829">
        <f>STDEV(G826:K829)</f>
        <v>5.8544488577979253E-2</v>
      </c>
      <c r="AJ829">
        <f>AVERAGE(T826:X829)</f>
        <v>0.153</v>
      </c>
      <c r="AK829">
        <f>STDEV(T826:X829)</f>
        <v>0.11577291747663887</v>
      </c>
      <c r="AM829">
        <f>SUM(AH829,AJ829)</f>
        <v>0.79020000000000001</v>
      </c>
      <c r="AO829">
        <f t="shared" ref="AO829:AO838" si="96">SUM(AH829,AJ829)/2*SQRT((AI829/AH829)^2+(AK829/AJ829)^2)</f>
        <v>0.30116232014810734</v>
      </c>
      <c r="AP829">
        <v>0.48333333333333334</v>
      </c>
      <c r="AR829">
        <v>1.0263202878893776E-2</v>
      </c>
      <c r="BI829" s="1">
        <v>2</v>
      </c>
      <c r="BJ829">
        <v>0.77400000000000002</v>
      </c>
      <c r="BK829">
        <v>0.82799999999999996</v>
      </c>
      <c r="BL829">
        <v>0.86399999999999999</v>
      </c>
      <c r="BM829">
        <v>0.78300000000000003</v>
      </c>
      <c r="BN829">
        <v>0.64800000000000002</v>
      </c>
    </row>
    <row r="830" spans="1:66" x14ac:dyDescent="0.25">
      <c r="A830" s="6">
        <v>85</v>
      </c>
      <c r="B830" s="6">
        <v>2.5</v>
      </c>
      <c r="C830" s="6">
        <v>10</v>
      </c>
      <c r="D830" s="6">
        <v>0.8</v>
      </c>
      <c r="E830" s="6">
        <v>1</v>
      </c>
      <c r="F830" s="6">
        <v>3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t="e">
        <f t="shared" si="90"/>
        <v>#DIV/0!</v>
      </c>
      <c r="R830" t="e">
        <f t="shared" si="91"/>
        <v>#DIV/0!</v>
      </c>
      <c r="S830" s="4"/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/>
      <c r="Z830" s="4"/>
      <c r="AA830" s="4"/>
      <c r="AB830" s="4"/>
      <c r="AC830" s="4"/>
      <c r="AD830">
        <f t="shared" si="92"/>
        <v>0</v>
      </c>
      <c r="AE830">
        <f t="shared" si="93"/>
        <v>0</v>
      </c>
      <c r="AG830">
        <v>3</v>
      </c>
      <c r="AH830">
        <f>AVERAGE(G830:K833)</f>
        <v>0.6359999999999999</v>
      </c>
      <c r="AI830">
        <f>STDEV(G830:K833)</f>
        <v>8.126148270508346E-2</v>
      </c>
      <c r="AJ830">
        <f>AVERAGE(T830:X833)</f>
        <v>0.15794999999999998</v>
      </c>
      <c r="AK830">
        <f>STDEV(T829:X832)</f>
        <v>9.7961055634637959E-2</v>
      </c>
      <c r="AM830">
        <f>SUM(AH830,AJ830)</f>
        <v>0.79394999999999993</v>
      </c>
      <c r="AO830">
        <f t="shared" si="96"/>
        <v>0.2513753951251036</v>
      </c>
      <c r="AP830" s="15" t="s">
        <v>28</v>
      </c>
      <c r="AQ830" s="15"/>
      <c r="AR830" s="15"/>
      <c r="BI830" s="6">
        <v>3</v>
      </c>
    </row>
    <row r="831" spans="1:66" x14ac:dyDescent="0.25">
      <c r="A831" s="6">
        <v>85</v>
      </c>
      <c r="B831" s="6">
        <v>2.5</v>
      </c>
      <c r="C831" s="6">
        <v>10</v>
      </c>
      <c r="D831" s="6">
        <v>0.8</v>
      </c>
      <c r="E831" s="6">
        <v>2</v>
      </c>
      <c r="F831" s="6">
        <v>3</v>
      </c>
      <c r="G831">
        <v>0.69299999999999995</v>
      </c>
      <c r="H831">
        <v>0.73799999999999999</v>
      </c>
      <c r="I831">
        <v>0.69299999999999995</v>
      </c>
      <c r="J831">
        <v>0.76500000000000001</v>
      </c>
      <c r="K831">
        <v>0.46800000000000003</v>
      </c>
      <c r="Q831">
        <f t="shared" si="90"/>
        <v>0.6714</v>
      </c>
      <c r="R831">
        <f t="shared" si="91"/>
        <v>0.11779346331609375</v>
      </c>
      <c r="T831">
        <v>0.13500000000000001</v>
      </c>
      <c r="U831">
        <v>0.27</v>
      </c>
      <c r="V831">
        <v>0.13500000000000001</v>
      </c>
      <c r="W831">
        <v>0.27</v>
      </c>
      <c r="X831">
        <v>0.27900000000000003</v>
      </c>
      <c r="AD831">
        <f t="shared" si="92"/>
        <v>0.21779999999999999</v>
      </c>
      <c r="AE831">
        <f t="shared" si="93"/>
        <v>7.5674962834480566E-2</v>
      </c>
      <c r="AG831">
        <v>4</v>
      </c>
      <c r="AH831">
        <f>AVERAGE(G834:K837)</f>
        <v>0.65385000000000004</v>
      </c>
      <c r="AI831">
        <f>STDEV(G834:K837)</f>
        <v>6.0074756061006804E-2</v>
      </c>
      <c r="AJ831">
        <f>AVERAGE(T834:X837)</f>
        <v>0.12554999999999999</v>
      </c>
      <c r="AK831">
        <f>STDEV(T833:X836)</f>
        <v>7.2617581603181644E-2</v>
      </c>
      <c r="AM831">
        <f t="shared" ref="AM831:AM838" si="97">SUM(AH831,AJ831)</f>
        <v>0.77940000000000009</v>
      </c>
      <c r="AO831">
        <f t="shared" si="96"/>
        <v>0.22822691841368731</v>
      </c>
      <c r="BI831" s="6">
        <v>3</v>
      </c>
      <c r="BJ831">
        <v>0.82799999999999996</v>
      </c>
      <c r="BK831">
        <v>1.008</v>
      </c>
      <c r="BL831">
        <v>0.82799999999999996</v>
      </c>
      <c r="BM831">
        <v>1.0349999999999999</v>
      </c>
      <c r="BN831">
        <v>0.747</v>
      </c>
    </row>
    <row r="832" spans="1:66" x14ac:dyDescent="0.25">
      <c r="A832" s="6">
        <v>85</v>
      </c>
      <c r="B832" s="6">
        <v>2.5</v>
      </c>
      <c r="C832" s="6">
        <v>10</v>
      </c>
      <c r="D832" s="6">
        <v>0.8</v>
      </c>
      <c r="E832" s="6">
        <v>3</v>
      </c>
      <c r="F832" s="6">
        <v>3</v>
      </c>
      <c r="G832">
        <v>0.58499999999999996</v>
      </c>
      <c r="H832">
        <v>0.59399999999999997</v>
      </c>
      <c r="I832">
        <v>0.70199999999999996</v>
      </c>
      <c r="J832">
        <v>0.61199999999999999</v>
      </c>
      <c r="K832">
        <v>0.64800000000000002</v>
      </c>
      <c r="Q832">
        <f t="shared" si="90"/>
        <v>0.62819999999999998</v>
      </c>
      <c r="R832">
        <f t="shared" si="91"/>
        <v>4.7793304970466313E-2</v>
      </c>
      <c r="T832">
        <v>0.216</v>
      </c>
      <c r="U832">
        <v>0.19800000000000001</v>
      </c>
      <c r="V832">
        <v>0.24299999999999999</v>
      </c>
      <c r="W832">
        <v>0.126</v>
      </c>
      <c r="X832">
        <v>0.216</v>
      </c>
      <c r="AD832">
        <f t="shared" si="92"/>
        <v>0.19980000000000001</v>
      </c>
      <c r="AE832">
        <f t="shared" si="93"/>
        <v>4.4274145954495782E-2</v>
      </c>
      <c r="AG832">
        <v>5</v>
      </c>
      <c r="AH832">
        <f>AVERAGE(G838:K841)</f>
        <v>0.6795000000000001</v>
      </c>
      <c r="AI832">
        <f>STDEV(G838:K841)</f>
        <v>4.1243181254602551E-2</v>
      </c>
      <c r="AJ832">
        <f>AVERAGE(T838:X841)</f>
        <v>9.5849999999999991E-2</v>
      </c>
      <c r="AK832">
        <f>STDEV(T838:X841)</f>
        <v>4.9920225834509453E-2</v>
      </c>
      <c r="AM832">
        <f t="shared" si="97"/>
        <v>0.77535000000000009</v>
      </c>
      <c r="AO832">
        <f t="shared" si="96"/>
        <v>0.20327389846018221</v>
      </c>
      <c r="BI832" s="6">
        <v>3</v>
      </c>
      <c r="BJ832">
        <v>0.80100000000000005</v>
      </c>
      <c r="BK832">
        <v>0.79200000000000004</v>
      </c>
      <c r="BL832">
        <v>0.94499999999999995</v>
      </c>
      <c r="BM832">
        <v>0.73799999999999999</v>
      </c>
      <c r="BN832">
        <v>0.86399999999999999</v>
      </c>
    </row>
    <row r="833" spans="1:66" x14ac:dyDescent="0.25">
      <c r="A833" s="6">
        <v>85</v>
      </c>
      <c r="B833" s="6">
        <v>2.5</v>
      </c>
      <c r="C833" s="6">
        <v>10</v>
      </c>
      <c r="D833" s="6">
        <v>0.8</v>
      </c>
      <c r="E833" s="6">
        <v>4</v>
      </c>
      <c r="F833" s="6">
        <v>3</v>
      </c>
      <c r="G833">
        <v>0.65700000000000003</v>
      </c>
      <c r="H833">
        <v>0.56699999999999995</v>
      </c>
      <c r="I833">
        <v>0.53100000000000003</v>
      </c>
      <c r="J833">
        <v>0.59399999999999997</v>
      </c>
      <c r="K833">
        <v>0.69299999999999995</v>
      </c>
      <c r="Q833">
        <f t="shared" si="90"/>
        <v>0.60839999999999994</v>
      </c>
      <c r="R833">
        <f t="shared" si="91"/>
        <v>6.6013634955212078E-2</v>
      </c>
      <c r="T833">
        <v>0.27</v>
      </c>
      <c r="U833">
        <v>0.17100000000000001</v>
      </c>
      <c r="V833">
        <v>0.26100000000000001</v>
      </c>
      <c r="W833">
        <v>0.126</v>
      </c>
      <c r="X833">
        <v>0.24299999999999999</v>
      </c>
      <c r="AD833">
        <f t="shared" si="92"/>
        <v>0.21420000000000003</v>
      </c>
      <c r="AE833">
        <f t="shared" si="93"/>
        <v>6.2806846760524296E-2</v>
      </c>
      <c r="AG833">
        <v>6</v>
      </c>
      <c r="AH833">
        <f>AVERAGE(G842:K845)</f>
        <v>0.63855000000000017</v>
      </c>
      <c r="AI833">
        <f>STDEV(G842:K845)</f>
        <v>6.0159852848364274E-2</v>
      </c>
      <c r="AJ833">
        <f>AVERAGE(T842:X845)</f>
        <v>0.10889999999999997</v>
      </c>
      <c r="AK833">
        <f>STDEV(T842:X845)</f>
        <v>3.5869500311986283E-2</v>
      </c>
      <c r="AM833">
        <f t="shared" si="97"/>
        <v>0.74745000000000017</v>
      </c>
      <c r="AO833">
        <f t="shared" si="96"/>
        <v>0.12803418498657615</v>
      </c>
      <c r="BI833" s="6">
        <v>3</v>
      </c>
      <c r="BJ833">
        <v>0.92700000000000005</v>
      </c>
      <c r="BK833">
        <v>0.73799999999999999</v>
      </c>
      <c r="BL833">
        <v>0.79200000000000004</v>
      </c>
      <c r="BM833">
        <v>0.72</v>
      </c>
      <c r="BN833">
        <v>0.93600000000000005</v>
      </c>
    </row>
    <row r="834" spans="1:66" x14ac:dyDescent="0.25">
      <c r="A834" s="6">
        <v>85</v>
      </c>
      <c r="B834" s="1">
        <v>2.5</v>
      </c>
      <c r="C834" s="6">
        <v>10</v>
      </c>
      <c r="D834" s="6">
        <v>0.8</v>
      </c>
      <c r="E834" s="1">
        <v>1</v>
      </c>
      <c r="F834" s="1">
        <v>4</v>
      </c>
      <c r="G834">
        <v>0.70199999999999996</v>
      </c>
      <c r="H834">
        <v>0.63</v>
      </c>
      <c r="I834">
        <v>0.70199999999999996</v>
      </c>
      <c r="J834">
        <v>0.57599999999999996</v>
      </c>
      <c r="K834">
        <v>0.73799999999999999</v>
      </c>
      <c r="Q834">
        <f t="shared" si="90"/>
        <v>0.66959999999999997</v>
      </c>
      <c r="R834">
        <f t="shared" si="91"/>
        <v>6.5397247648505824E-2</v>
      </c>
      <c r="T834">
        <v>6.3E-2</v>
      </c>
      <c r="U834">
        <v>5.3999999999999999E-2</v>
      </c>
      <c r="V834">
        <v>8.1000000000000003E-2</v>
      </c>
      <c r="W834">
        <v>0.108</v>
      </c>
      <c r="X834">
        <v>9.9000000000000005E-2</v>
      </c>
      <c r="AD834">
        <f t="shared" si="92"/>
        <v>8.1000000000000003E-2</v>
      </c>
      <c r="AE834">
        <f t="shared" si="93"/>
        <v>2.2945587811167477E-2</v>
      </c>
      <c r="AG834">
        <v>7</v>
      </c>
      <c r="AH834">
        <f>AVERAGE(G846:K849)</f>
        <v>0.61469999999999991</v>
      </c>
      <c r="AI834">
        <f>STDEV(G846:K849)</f>
        <v>5.9706386857512547E-2</v>
      </c>
      <c r="AJ834">
        <f>AVERAGE(T846:X849)</f>
        <v>0.17595</v>
      </c>
      <c r="AK834">
        <f>STDEV(T846:X849)</f>
        <v>6.5454262858241644E-2</v>
      </c>
      <c r="AM834">
        <f t="shared" si="97"/>
        <v>0.79064999999999985</v>
      </c>
      <c r="AO834">
        <f t="shared" si="96"/>
        <v>0.15199311500403703</v>
      </c>
      <c r="BI834" s="1">
        <v>4</v>
      </c>
      <c r="BJ834">
        <v>0.76500000000000001</v>
      </c>
      <c r="BK834">
        <v>0.68400000000000005</v>
      </c>
      <c r="BL834">
        <v>0.78300000000000003</v>
      </c>
      <c r="BM834">
        <v>0.68400000000000005</v>
      </c>
      <c r="BN834">
        <v>0.83699999999999997</v>
      </c>
    </row>
    <row r="835" spans="1:66" x14ac:dyDescent="0.25">
      <c r="A835" s="6">
        <v>85</v>
      </c>
      <c r="B835" s="1">
        <v>2.5</v>
      </c>
      <c r="C835" s="6">
        <v>10</v>
      </c>
      <c r="D835" s="6">
        <v>0.8</v>
      </c>
      <c r="E835" s="1">
        <v>2</v>
      </c>
      <c r="F835" s="1">
        <v>4</v>
      </c>
      <c r="G835">
        <v>0.68400000000000005</v>
      </c>
      <c r="H835">
        <v>0.71099999999999997</v>
      </c>
      <c r="I835">
        <v>0.65700000000000003</v>
      </c>
      <c r="J835">
        <v>0.64800000000000002</v>
      </c>
      <c r="K835">
        <v>0.67500000000000004</v>
      </c>
      <c r="Q835">
        <f t="shared" ref="Q835:Q898" si="98">AVERAGE(G835:K835)</f>
        <v>0.67500000000000004</v>
      </c>
      <c r="R835">
        <f t="shared" ref="R835:R898" si="99">STDEV(G835:K835)</f>
        <v>2.4647515087732458E-2</v>
      </c>
      <c r="T835">
        <v>0.19800000000000001</v>
      </c>
      <c r="U835">
        <v>5.3999999999999999E-2</v>
      </c>
      <c r="V835">
        <v>4.4999999999999998E-2</v>
      </c>
      <c r="W835">
        <v>8.1000000000000003E-2</v>
      </c>
      <c r="X835">
        <v>0.20699999999999999</v>
      </c>
      <c r="AD835">
        <f t="shared" ref="AD835:AD898" si="100">AVERAGE(T835:X835)</f>
        <v>0.11699999999999999</v>
      </c>
      <c r="AE835">
        <f t="shared" ref="AE835:AE898" si="101">STDEV(T835:X835)</f>
        <v>7.9230675877465559E-2</v>
      </c>
      <c r="AG835">
        <v>8</v>
      </c>
      <c r="AH835">
        <f>AVERAGE(G850:K853)</f>
        <v>0.57644999999999991</v>
      </c>
      <c r="AI835">
        <f>STDEV(G850:K853)</f>
        <v>5.9518661381383224E-2</v>
      </c>
      <c r="AJ835">
        <f>AVERAGE(T850:X853)</f>
        <v>0.15255000000000002</v>
      </c>
      <c r="AK835">
        <f>STDEV(T850:X853)</f>
        <v>3.9335901640800551E-2</v>
      </c>
      <c r="AM835">
        <f t="shared" si="97"/>
        <v>0.72899999999999987</v>
      </c>
      <c r="AO835">
        <f t="shared" si="96"/>
        <v>0.10124327561553058</v>
      </c>
      <c r="BI835" s="1">
        <v>4</v>
      </c>
      <c r="BJ835">
        <v>0.88200000000000001</v>
      </c>
      <c r="BK835">
        <v>0.76500000000000001</v>
      </c>
      <c r="BL835">
        <v>0.70199999999999996</v>
      </c>
      <c r="BM835">
        <v>0.72899999999999998</v>
      </c>
      <c r="BN835">
        <v>0.88200000000000001</v>
      </c>
    </row>
    <row r="836" spans="1:66" x14ac:dyDescent="0.25">
      <c r="A836" s="6">
        <v>85</v>
      </c>
      <c r="B836" s="1">
        <v>2.5</v>
      </c>
      <c r="C836" s="6">
        <v>10</v>
      </c>
      <c r="D836" s="6">
        <v>0.8</v>
      </c>
      <c r="E836" s="1">
        <v>3</v>
      </c>
      <c r="F836" s="1">
        <v>4</v>
      </c>
      <c r="G836">
        <v>0.55800000000000005</v>
      </c>
      <c r="H836">
        <v>0.58499999999999996</v>
      </c>
      <c r="I836">
        <v>0.61199999999999999</v>
      </c>
      <c r="J836">
        <v>0.621</v>
      </c>
      <c r="K836">
        <v>0.77400000000000002</v>
      </c>
      <c r="Q836">
        <f t="shared" si="98"/>
        <v>0.63</v>
      </c>
      <c r="R836">
        <f t="shared" si="99"/>
        <v>8.4187291202414152E-2</v>
      </c>
      <c r="T836">
        <v>0.16200000000000001</v>
      </c>
      <c r="U836">
        <v>0.20699999999999999</v>
      </c>
      <c r="V836">
        <v>0.20699999999999999</v>
      </c>
      <c r="W836">
        <v>0.13500000000000001</v>
      </c>
      <c r="X836">
        <v>0.11700000000000001</v>
      </c>
      <c r="AD836">
        <f t="shared" si="100"/>
        <v>0.1656</v>
      </c>
      <c r="AE836">
        <f t="shared" si="101"/>
        <v>4.1046315303569052E-2</v>
      </c>
      <c r="AG836">
        <v>9</v>
      </c>
      <c r="AH836">
        <f>AVERAGE(G854:K857)</f>
        <v>0.57464999999999999</v>
      </c>
      <c r="AI836">
        <f>STDEV(G854:K857)</f>
        <v>5.9072903219131202E-2</v>
      </c>
      <c r="AJ836">
        <f>AVERAGE(T854:X857)</f>
        <v>0.16200000000000001</v>
      </c>
      <c r="AK836">
        <f>STDEV(T854:X857)</f>
        <v>4.1191465646481393E-2</v>
      </c>
      <c r="AM836">
        <f t="shared" si="97"/>
        <v>0.73665000000000003</v>
      </c>
      <c r="AO836">
        <f t="shared" si="96"/>
        <v>0.10101766359963189</v>
      </c>
      <c r="BI836" s="1">
        <v>4</v>
      </c>
      <c r="BJ836">
        <v>0.72</v>
      </c>
      <c r="BK836">
        <v>0.79200000000000004</v>
      </c>
      <c r="BL836">
        <v>0.81899999999999995</v>
      </c>
      <c r="BM836">
        <v>0.75600000000000001</v>
      </c>
      <c r="BN836">
        <v>0.89100000000000001</v>
      </c>
    </row>
    <row r="837" spans="1:66" x14ac:dyDescent="0.25">
      <c r="A837" s="6">
        <v>85</v>
      </c>
      <c r="B837" s="1">
        <v>2.5</v>
      </c>
      <c r="C837" s="6">
        <v>10</v>
      </c>
      <c r="D837" s="6">
        <v>0.8</v>
      </c>
      <c r="E837" s="1">
        <v>4</v>
      </c>
      <c r="F837" s="1">
        <v>4</v>
      </c>
      <c r="G837">
        <v>0.64800000000000002</v>
      </c>
      <c r="H837">
        <v>0.73799999999999999</v>
      </c>
      <c r="I837">
        <v>0.59399999999999997</v>
      </c>
      <c r="J837">
        <v>0.621</v>
      </c>
      <c r="K837">
        <v>0.60299999999999998</v>
      </c>
      <c r="Q837">
        <f t="shared" si="98"/>
        <v>0.64079999999999993</v>
      </c>
      <c r="R837">
        <f t="shared" si="99"/>
        <v>5.811798344746659E-2</v>
      </c>
      <c r="T837">
        <v>0.14399999999999999</v>
      </c>
      <c r="U837">
        <v>0.126</v>
      </c>
      <c r="V837">
        <v>6.3E-2</v>
      </c>
      <c r="W837">
        <v>0.16200000000000001</v>
      </c>
      <c r="X837">
        <v>0.19800000000000001</v>
      </c>
      <c r="AD837">
        <f t="shared" si="100"/>
        <v>0.1386</v>
      </c>
      <c r="AE837">
        <f t="shared" si="101"/>
        <v>4.9947972931841736E-2</v>
      </c>
      <c r="AG837">
        <v>10</v>
      </c>
      <c r="AH837">
        <f>AVERAGE(G858:K861)</f>
        <v>0.53369999999999995</v>
      </c>
      <c r="AI837">
        <f>STDEV(G858:K861)</f>
        <v>6.0908127536479235E-2</v>
      </c>
      <c r="AJ837">
        <f>AVERAGE(T858:X861)</f>
        <v>0.17144999999999999</v>
      </c>
      <c r="AK837">
        <f>STDEV(T858:X861)</f>
        <v>6.7506315494025831E-2</v>
      </c>
      <c r="AM837">
        <f t="shared" si="97"/>
        <v>0.70514999999999994</v>
      </c>
      <c r="AO837">
        <f t="shared" si="96"/>
        <v>0.14453582680361463</v>
      </c>
      <c r="BI837" s="1">
        <v>4</v>
      </c>
      <c r="BJ837">
        <v>0.79200000000000004</v>
      </c>
      <c r="BK837">
        <v>0.86399999999999999</v>
      </c>
      <c r="BL837">
        <v>0.65700000000000003</v>
      </c>
      <c r="BM837">
        <v>0.78300000000000003</v>
      </c>
      <c r="BN837">
        <v>0.80100000000000005</v>
      </c>
    </row>
    <row r="838" spans="1:66" x14ac:dyDescent="0.25">
      <c r="A838" s="6">
        <v>85</v>
      </c>
      <c r="B838" s="6">
        <v>2.5</v>
      </c>
      <c r="C838" s="6">
        <v>10</v>
      </c>
      <c r="D838" s="6">
        <v>0.8</v>
      </c>
      <c r="E838" s="6">
        <v>1</v>
      </c>
      <c r="F838" s="6">
        <v>5</v>
      </c>
      <c r="G838">
        <v>0.67500000000000004</v>
      </c>
      <c r="H838">
        <v>0.65700000000000003</v>
      </c>
      <c r="I838">
        <v>0.67500000000000004</v>
      </c>
      <c r="J838">
        <v>0.58499999999999996</v>
      </c>
      <c r="K838">
        <v>0.75600000000000001</v>
      </c>
      <c r="Q838">
        <f t="shared" si="98"/>
        <v>0.66959999999999997</v>
      </c>
      <c r="R838">
        <f t="shared" si="99"/>
        <v>6.0908127536479083E-2</v>
      </c>
      <c r="T838">
        <v>2.7E-2</v>
      </c>
      <c r="U838">
        <v>2.7E-2</v>
      </c>
      <c r="V838">
        <v>4.4999999999999998E-2</v>
      </c>
      <c r="W838">
        <v>9.9000000000000005E-2</v>
      </c>
      <c r="X838">
        <v>0.11700000000000001</v>
      </c>
      <c r="AD838">
        <f t="shared" si="100"/>
        <v>6.3E-2</v>
      </c>
      <c r="AE838">
        <f t="shared" si="101"/>
        <v>4.2213741838410875E-2</v>
      </c>
      <c r="AG838" t="s">
        <v>22</v>
      </c>
      <c r="AH838">
        <f>AVERAGE(G822:K861)</f>
        <v>0.60873157894736818</v>
      </c>
      <c r="AI838">
        <f>STDEV(G822:K861)</f>
        <v>7.3408666592083088E-2</v>
      </c>
      <c r="AJ838">
        <f>AVERAGE(T822:X861)</f>
        <v>0.14998499999999995</v>
      </c>
      <c r="AK838">
        <f>STDEV(T822:X860)</f>
        <v>7.0830923098114604E-2</v>
      </c>
      <c r="AM838">
        <f t="shared" si="97"/>
        <v>0.7587165789473681</v>
      </c>
      <c r="AO838">
        <f t="shared" si="96"/>
        <v>0.18490200347260988</v>
      </c>
      <c r="BI838" s="6">
        <v>5</v>
      </c>
      <c r="BJ838">
        <v>0.70199999999999996</v>
      </c>
      <c r="BK838">
        <v>0.68400000000000005</v>
      </c>
      <c r="BL838">
        <v>0.72</v>
      </c>
      <c r="BM838">
        <v>0.68400000000000005</v>
      </c>
      <c r="BN838">
        <v>0.873</v>
      </c>
    </row>
    <row r="839" spans="1:66" x14ac:dyDescent="0.25">
      <c r="A839" s="6">
        <v>85</v>
      </c>
      <c r="B839" s="6">
        <v>2.5</v>
      </c>
      <c r="C839" s="6">
        <v>10</v>
      </c>
      <c r="D839" s="6">
        <v>0.8</v>
      </c>
      <c r="E839" s="6">
        <v>2</v>
      </c>
      <c r="F839" s="6">
        <v>5</v>
      </c>
      <c r="G839">
        <v>0.71099999999999997</v>
      </c>
      <c r="H839">
        <v>0.71099999999999997</v>
      </c>
      <c r="I839">
        <v>0.68400000000000005</v>
      </c>
      <c r="J839">
        <v>0.71099999999999997</v>
      </c>
      <c r="K839">
        <v>0.67500000000000004</v>
      </c>
      <c r="Q839">
        <f t="shared" si="98"/>
        <v>0.69840000000000002</v>
      </c>
      <c r="R839">
        <f t="shared" si="99"/>
        <v>1.754422982065609E-2</v>
      </c>
      <c r="T839">
        <v>7.1999999999999995E-2</v>
      </c>
      <c r="U839">
        <v>7.1999999999999995E-2</v>
      </c>
      <c r="V839">
        <v>0.153</v>
      </c>
      <c r="W839">
        <v>0.13500000000000001</v>
      </c>
      <c r="X839">
        <v>6.3E-2</v>
      </c>
      <c r="AD839">
        <f t="shared" si="100"/>
        <v>9.9000000000000005E-2</v>
      </c>
      <c r="AE839">
        <f t="shared" si="101"/>
        <v>4.1731283229730687E-2</v>
      </c>
      <c r="AM839" s="11" t="s">
        <v>51</v>
      </c>
      <c r="AN839" s="11"/>
      <c r="AO839" s="11"/>
      <c r="BI839" s="6">
        <v>5</v>
      </c>
      <c r="BJ839">
        <v>0.78300000000000003</v>
      </c>
      <c r="BK839">
        <v>0.78300000000000003</v>
      </c>
      <c r="BL839">
        <v>0.83699999999999997</v>
      </c>
      <c r="BM839">
        <v>0.84599999999999997</v>
      </c>
      <c r="BN839">
        <v>0.73799999999999999</v>
      </c>
    </row>
    <row r="840" spans="1:66" x14ac:dyDescent="0.25">
      <c r="A840" s="6">
        <v>85</v>
      </c>
      <c r="B840" s="6">
        <v>2.5</v>
      </c>
      <c r="C840" s="6">
        <v>10</v>
      </c>
      <c r="D840" s="6">
        <v>0.8</v>
      </c>
      <c r="E840" s="6">
        <v>3</v>
      </c>
      <c r="F840" s="6">
        <v>5</v>
      </c>
      <c r="G840">
        <v>0.66600000000000004</v>
      </c>
      <c r="H840">
        <v>0.69299999999999995</v>
      </c>
      <c r="I840">
        <v>0.59399999999999997</v>
      </c>
      <c r="J840">
        <v>0.66600000000000004</v>
      </c>
      <c r="K840">
        <v>0.64800000000000002</v>
      </c>
      <c r="Q840">
        <f t="shared" si="98"/>
        <v>0.65339999999999998</v>
      </c>
      <c r="R840">
        <f t="shared" si="99"/>
        <v>3.6889022757454558E-2</v>
      </c>
      <c r="T840">
        <v>8.1000000000000003E-2</v>
      </c>
      <c r="U840">
        <v>0.17100000000000001</v>
      </c>
      <c r="V840">
        <v>0.189</v>
      </c>
      <c r="W840">
        <v>6.3E-2</v>
      </c>
      <c r="X840">
        <v>8.1000000000000003E-2</v>
      </c>
      <c r="AD840">
        <f t="shared" si="100"/>
        <v>0.11699999999999999</v>
      </c>
      <c r="AE840">
        <f t="shared" si="101"/>
        <v>5.8326666285670764E-2</v>
      </c>
      <c r="BI840" s="6">
        <v>5</v>
      </c>
      <c r="BJ840">
        <v>0.747</v>
      </c>
      <c r="BK840">
        <v>0.86399999999999999</v>
      </c>
      <c r="BL840">
        <v>0.78300000000000003</v>
      </c>
      <c r="BM840">
        <v>0.72899999999999998</v>
      </c>
      <c r="BN840">
        <v>0.72899999999999998</v>
      </c>
    </row>
    <row r="841" spans="1:66" x14ac:dyDescent="0.25">
      <c r="A841" s="6">
        <v>85</v>
      </c>
      <c r="B841" s="6">
        <v>2.5</v>
      </c>
      <c r="C841" s="6">
        <v>10</v>
      </c>
      <c r="D841" s="6">
        <v>0.8</v>
      </c>
      <c r="E841" s="6">
        <v>4</v>
      </c>
      <c r="F841" s="6">
        <v>5</v>
      </c>
      <c r="G841">
        <v>0.72</v>
      </c>
      <c r="H841">
        <v>0.72899999999999998</v>
      </c>
      <c r="I841">
        <v>0.67500000000000004</v>
      </c>
      <c r="J841">
        <v>0.70199999999999996</v>
      </c>
      <c r="K841">
        <v>0.65700000000000003</v>
      </c>
      <c r="Q841">
        <f t="shared" si="98"/>
        <v>0.69659999999999989</v>
      </c>
      <c r="R841">
        <f t="shared" si="99"/>
        <v>3.025392536514887E-2</v>
      </c>
      <c r="T841">
        <v>0.126</v>
      </c>
      <c r="U841">
        <v>0.189</v>
      </c>
      <c r="V841">
        <v>6.3E-2</v>
      </c>
      <c r="W841">
        <v>6.3E-2</v>
      </c>
      <c r="X841">
        <v>8.1000000000000003E-2</v>
      </c>
      <c r="AD841">
        <f t="shared" si="100"/>
        <v>0.10440000000000001</v>
      </c>
      <c r="AE841">
        <f t="shared" si="101"/>
        <v>5.3849791085945738E-2</v>
      </c>
      <c r="BI841" s="6">
        <v>5</v>
      </c>
      <c r="BJ841">
        <v>0.84599999999999997</v>
      </c>
      <c r="BK841">
        <v>0.91800000000000004</v>
      </c>
      <c r="BL841">
        <v>0.73799999999999999</v>
      </c>
      <c r="BM841">
        <v>0.76500000000000001</v>
      </c>
      <c r="BN841">
        <v>0.73799999999999999</v>
      </c>
    </row>
    <row r="842" spans="1:66" x14ac:dyDescent="0.25">
      <c r="A842" s="6">
        <v>85</v>
      </c>
      <c r="B842" s="1">
        <v>2.5</v>
      </c>
      <c r="C842" s="6">
        <v>10</v>
      </c>
      <c r="D842" s="6">
        <v>0.8</v>
      </c>
      <c r="E842" s="1">
        <v>1</v>
      </c>
      <c r="F842" s="1">
        <v>6</v>
      </c>
      <c r="G842">
        <v>0.67500000000000004</v>
      </c>
      <c r="H842">
        <v>0.73799999999999999</v>
      </c>
      <c r="I842">
        <v>0.71099999999999997</v>
      </c>
      <c r="J842">
        <v>0.66600000000000004</v>
      </c>
      <c r="K842">
        <v>0.68400000000000005</v>
      </c>
      <c r="Q842">
        <f t="shared" si="98"/>
        <v>0.69480000000000008</v>
      </c>
      <c r="R842">
        <f t="shared" si="99"/>
        <v>2.9439769020833E-2</v>
      </c>
      <c r="T842">
        <v>5.3999999999999999E-2</v>
      </c>
      <c r="U842">
        <v>0.126</v>
      </c>
      <c r="V842">
        <v>7.1999999999999995E-2</v>
      </c>
      <c r="W842">
        <v>0.126</v>
      </c>
      <c r="X842">
        <v>0.11700000000000001</v>
      </c>
      <c r="AD842">
        <f t="shared" si="100"/>
        <v>9.9000000000000005E-2</v>
      </c>
      <c r="AE842">
        <f t="shared" si="101"/>
        <v>3.3674916480965468E-2</v>
      </c>
      <c r="BD842" s="42" t="s">
        <v>19</v>
      </c>
      <c r="BE842" s="42" t="s">
        <v>24</v>
      </c>
      <c r="BF842" s="42" t="s">
        <v>21</v>
      </c>
      <c r="BI842" s="1">
        <v>6</v>
      </c>
      <c r="BJ842">
        <v>0.72899999999999998</v>
      </c>
      <c r="BK842">
        <v>0.86399999999999999</v>
      </c>
      <c r="BL842">
        <v>0.78300000000000003</v>
      </c>
      <c r="BM842">
        <v>0.79200000000000004</v>
      </c>
      <c r="BN842">
        <v>0.80100000000000005</v>
      </c>
    </row>
    <row r="843" spans="1:66" x14ac:dyDescent="0.25">
      <c r="A843" s="6">
        <v>85</v>
      </c>
      <c r="B843" s="1">
        <v>2.5</v>
      </c>
      <c r="C843" s="6">
        <v>10</v>
      </c>
      <c r="D843" s="6">
        <v>0.8</v>
      </c>
      <c r="E843" s="1">
        <v>2</v>
      </c>
      <c r="F843" s="1">
        <v>6</v>
      </c>
      <c r="G843">
        <v>0.61199999999999999</v>
      </c>
      <c r="H843">
        <v>0.69299999999999995</v>
      </c>
      <c r="I843">
        <v>0.60299999999999998</v>
      </c>
      <c r="J843">
        <v>0.57599999999999996</v>
      </c>
      <c r="K843">
        <v>0.65700000000000003</v>
      </c>
      <c r="Q843">
        <f t="shared" si="98"/>
        <v>0.62819999999999998</v>
      </c>
      <c r="R843">
        <f t="shared" si="99"/>
        <v>4.6504838457949733E-2</v>
      </c>
      <c r="T843">
        <v>0.126</v>
      </c>
      <c r="U843">
        <v>0.11700000000000001</v>
      </c>
      <c r="V843">
        <v>9.9000000000000005E-2</v>
      </c>
      <c r="W843">
        <v>0.14399999999999999</v>
      </c>
      <c r="X843">
        <v>5.3999999999999999E-2</v>
      </c>
      <c r="AD843">
        <f t="shared" si="100"/>
        <v>0.10800000000000001</v>
      </c>
      <c r="AE843">
        <f t="shared" si="101"/>
        <v>3.4270978976387541E-2</v>
      </c>
      <c r="AH843" s="5" t="s">
        <v>20</v>
      </c>
      <c r="AI843" s="5" t="s">
        <v>21</v>
      </c>
      <c r="AJ843" s="5" t="s">
        <v>23</v>
      </c>
      <c r="AK843" s="5" t="s">
        <v>21</v>
      </c>
      <c r="AL843" s="5"/>
      <c r="AM843" s="5" t="s">
        <v>27</v>
      </c>
      <c r="AN843" s="5"/>
      <c r="AO843" s="5" t="s">
        <v>28</v>
      </c>
      <c r="AP843" s="5"/>
      <c r="BD843" s="42">
        <v>1</v>
      </c>
      <c r="BE843" s="42">
        <f>AVERAGE(BJ822:BN825)</f>
        <v>0.75329999999999997</v>
      </c>
      <c r="BF843" s="42">
        <f>STDEV(BJ822:BN825)</f>
        <v>4.5527435337618702E-2</v>
      </c>
      <c r="BI843" s="1">
        <v>6</v>
      </c>
      <c r="BJ843">
        <v>0.73799999999999999</v>
      </c>
      <c r="BK843">
        <v>0.81</v>
      </c>
      <c r="BL843">
        <v>0.70199999999999996</v>
      </c>
      <c r="BM843">
        <v>0.72</v>
      </c>
      <c r="BN843">
        <v>0.71099999999999997</v>
      </c>
    </row>
    <row r="844" spans="1:66" x14ac:dyDescent="0.25">
      <c r="A844" s="6">
        <v>85</v>
      </c>
      <c r="B844" s="1">
        <v>2.5</v>
      </c>
      <c r="C844" s="6">
        <v>10</v>
      </c>
      <c r="D844" s="6">
        <v>0.8</v>
      </c>
      <c r="E844" s="1">
        <v>3</v>
      </c>
      <c r="F844" s="1">
        <v>6</v>
      </c>
      <c r="G844">
        <v>0.747</v>
      </c>
      <c r="H844">
        <v>0.59399999999999997</v>
      </c>
      <c r="I844">
        <v>0.61199999999999999</v>
      </c>
      <c r="J844">
        <v>0.54</v>
      </c>
      <c r="K844">
        <v>0.63</v>
      </c>
      <c r="Q844">
        <f t="shared" si="98"/>
        <v>0.62459999999999993</v>
      </c>
      <c r="R844">
        <f t="shared" si="99"/>
        <v>7.6261392591534111E-2</v>
      </c>
      <c r="T844">
        <v>0.11700000000000001</v>
      </c>
      <c r="U844">
        <v>0.11700000000000001</v>
      </c>
      <c r="V844">
        <v>0.13500000000000001</v>
      </c>
      <c r="W844">
        <v>0.13500000000000001</v>
      </c>
      <c r="X844">
        <v>6.3E-2</v>
      </c>
      <c r="AD844">
        <f t="shared" si="100"/>
        <v>0.11339999999999999</v>
      </c>
      <c r="AE844">
        <f t="shared" si="101"/>
        <v>2.9577018105279063E-2</v>
      </c>
      <c r="AH844" s="5">
        <f>AH838</f>
        <v>0.60873157894736818</v>
      </c>
      <c r="AI844" s="5">
        <f>AI838</f>
        <v>7.3408666592083088E-2</v>
      </c>
      <c r="AJ844" s="5">
        <f>AJ838</f>
        <v>0.14998499999999995</v>
      </c>
      <c r="AK844" s="5">
        <f>AK838</f>
        <v>7.0830923098114604E-2</v>
      </c>
      <c r="AL844" s="5"/>
      <c r="AM844" s="5" t="s">
        <v>29</v>
      </c>
      <c r="AN844" s="5"/>
      <c r="AO844" s="5" t="s">
        <v>30</v>
      </c>
      <c r="AP844" s="5"/>
      <c r="BD844" s="42">
        <v>2</v>
      </c>
      <c r="BE844" s="42">
        <f>AVERAGE(BJ826:BN829)</f>
        <v>0.84120000000000006</v>
      </c>
      <c r="BF844" s="42">
        <f>STDEV(BJ826:BN829)</f>
        <v>0.10439704429313532</v>
      </c>
      <c r="BI844" s="1">
        <v>6</v>
      </c>
      <c r="BJ844">
        <v>0.86399999999999999</v>
      </c>
      <c r="BK844">
        <v>0.71099999999999997</v>
      </c>
      <c r="BL844">
        <v>0.747</v>
      </c>
      <c r="BM844">
        <v>0.67500000000000004</v>
      </c>
      <c r="BN844">
        <v>0.69299999999999995</v>
      </c>
    </row>
    <row r="845" spans="1:66" x14ac:dyDescent="0.25">
      <c r="A845" s="6">
        <v>85</v>
      </c>
      <c r="B845" s="1">
        <v>2.5</v>
      </c>
      <c r="C845" s="6">
        <v>10</v>
      </c>
      <c r="D845" s="6">
        <v>0.8</v>
      </c>
      <c r="E845" s="1">
        <v>4</v>
      </c>
      <c r="F845" s="1">
        <v>6</v>
      </c>
      <c r="G845">
        <v>0.59399999999999997</v>
      </c>
      <c r="H845">
        <v>0.65700000000000003</v>
      </c>
      <c r="I845">
        <v>0.52200000000000002</v>
      </c>
      <c r="J845">
        <v>0.63</v>
      </c>
      <c r="K845">
        <v>0.63</v>
      </c>
      <c r="Q845">
        <f t="shared" si="98"/>
        <v>0.60660000000000003</v>
      </c>
      <c r="R845">
        <f t="shared" si="99"/>
        <v>5.232399067349508E-2</v>
      </c>
      <c r="T845">
        <v>6.3E-2</v>
      </c>
      <c r="U845">
        <v>0.16200000000000001</v>
      </c>
      <c r="V845">
        <v>0.18</v>
      </c>
      <c r="W845">
        <v>0.09</v>
      </c>
      <c r="X845">
        <v>8.1000000000000003E-2</v>
      </c>
      <c r="AD845">
        <f t="shared" si="100"/>
        <v>0.1152</v>
      </c>
      <c r="AE845">
        <f t="shared" si="101"/>
        <v>5.2246530985319985E-2</v>
      </c>
      <c r="BD845" s="42">
        <v>3</v>
      </c>
      <c r="BE845" s="42">
        <f>AVERAGE(BJ830:BN833)</f>
        <v>0.84660000000000002</v>
      </c>
      <c r="BF845" s="42">
        <f>STDEV(BJ830:BN833)</f>
        <v>0.10150847958949785</v>
      </c>
      <c r="BI845" s="1">
        <v>6</v>
      </c>
      <c r="BJ845">
        <v>0.65700000000000003</v>
      </c>
      <c r="BK845">
        <v>0.81899999999999995</v>
      </c>
      <c r="BL845">
        <v>0.70199999999999996</v>
      </c>
      <c r="BM845">
        <v>0.72</v>
      </c>
      <c r="BN845">
        <v>0.71099999999999997</v>
      </c>
    </row>
    <row r="846" spans="1:66" x14ac:dyDescent="0.25">
      <c r="A846" s="6">
        <v>85</v>
      </c>
      <c r="B846" s="6">
        <v>2.5</v>
      </c>
      <c r="C846" s="6">
        <v>10</v>
      </c>
      <c r="D846" s="6">
        <v>0.8</v>
      </c>
      <c r="E846" s="6">
        <v>1</v>
      </c>
      <c r="F846" s="6">
        <v>7</v>
      </c>
      <c r="G846">
        <v>0.70199999999999996</v>
      </c>
      <c r="H846">
        <v>0.63900000000000001</v>
      </c>
      <c r="I846">
        <v>0.59399999999999997</v>
      </c>
      <c r="J846">
        <v>0.621</v>
      </c>
      <c r="K846">
        <v>0.621</v>
      </c>
      <c r="Q846">
        <f t="shared" si="98"/>
        <v>0.63539999999999996</v>
      </c>
      <c r="R846">
        <f t="shared" si="99"/>
        <v>4.0549969173847705E-2</v>
      </c>
      <c r="T846">
        <v>0.11700000000000001</v>
      </c>
      <c r="U846">
        <v>8.1000000000000003E-2</v>
      </c>
      <c r="V846">
        <v>0.19800000000000001</v>
      </c>
      <c r="W846">
        <v>0.189</v>
      </c>
      <c r="X846">
        <v>0.18</v>
      </c>
      <c r="AD846">
        <f t="shared" si="100"/>
        <v>0.15299999999999997</v>
      </c>
      <c r="AE846">
        <f t="shared" si="101"/>
        <v>5.130789412946124E-2</v>
      </c>
      <c r="BD846" s="42">
        <v>4</v>
      </c>
      <c r="BE846" s="42">
        <f>AVERAGE(BJ834:BN837)</f>
        <v>0.77940000000000009</v>
      </c>
      <c r="BF846" s="42">
        <f>STDEV(BJ834:BN837)</f>
        <v>6.9799261042687716E-2</v>
      </c>
      <c r="BI846" s="6">
        <v>7</v>
      </c>
      <c r="BJ846">
        <v>0.81899999999999995</v>
      </c>
      <c r="BK846">
        <v>0.72</v>
      </c>
      <c r="BL846">
        <v>0.79200000000000004</v>
      </c>
      <c r="BM846">
        <v>0.81</v>
      </c>
      <c r="BN846">
        <v>0.80100000000000005</v>
      </c>
    </row>
    <row r="847" spans="1:66" x14ac:dyDescent="0.25">
      <c r="A847" s="6">
        <v>85</v>
      </c>
      <c r="B847" s="6">
        <v>2.5</v>
      </c>
      <c r="C847" s="6">
        <v>10</v>
      </c>
      <c r="D847" s="6">
        <v>0.8</v>
      </c>
      <c r="E847" s="6">
        <v>2</v>
      </c>
      <c r="F847" s="6">
        <v>7</v>
      </c>
      <c r="G847">
        <v>0.68400000000000005</v>
      </c>
      <c r="H847">
        <v>0.60299999999999998</v>
      </c>
      <c r="I847">
        <v>0.60299999999999998</v>
      </c>
      <c r="J847">
        <v>0.59399999999999997</v>
      </c>
      <c r="K847">
        <v>0.621</v>
      </c>
      <c r="Q847">
        <f t="shared" si="98"/>
        <v>0.621</v>
      </c>
      <c r="R847">
        <f t="shared" si="99"/>
        <v>3.6558172820861858E-2</v>
      </c>
      <c r="T847">
        <v>0.189</v>
      </c>
      <c r="U847">
        <v>0.11700000000000001</v>
      </c>
      <c r="V847">
        <v>0.16200000000000001</v>
      </c>
      <c r="W847">
        <v>0.189</v>
      </c>
      <c r="X847">
        <v>0.16200000000000001</v>
      </c>
      <c r="AD847">
        <f t="shared" si="100"/>
        <v>0.1638</v>
      </c>
      <c r="AE847">
        <f t="shared" si="101"/>
        <v>2.9439769020832993E-2</v>
      </c>
      <c r="BD847" s="42">
        <v>5</v>
      </c>
      <c r="BE847" s="42">
        <f>AVERAGE(BJ838:BN841)</f>
        <v>0.77534999999999987</v>
      </c>
      <c r="BF847" s="42">
        <f>STDEV(BJ838:BN841)</f>
        <v>6.7367237859675563E-2</v>
      </c>
      <c r="BI847" s="6">
        <v>7</v>
      </c>
      <c r="BJ847">
        <v>0.873</v>
      </c>
      <c r="BK847">
        <v>0.72</v>
      </c>
      <c r="BL847">
        <v>0.76500000000000001</v>
      </c>
      <c r="BM847">
        <v>0.78300000000000003</v>
      </c>
      <c r="BN847">
        <v>0.78300000000000003</v>
      </c>
    </row>
    <row r="848" spans="1:66" x14ac:dyDescent="0.25">
      <c r="A848" s="6">
        <v>85</v>
      </c>
      <c r="B848" s="6">
        <v>2.5</v>
      </c>
      <c r="C848" s="6">
        <v>10</v>
      </c>
      <c r="D848" s="6">
        <v>0.8</v>
      </c>
      <c r="E848" s="6">
        <v>3</v>
      </c>
      <c r="F848" s="6">
        <v>7</v>
      </c>
      <c r="G848">
        <v>0.64800000000000002</v>
      </c>
      <c r="H848">
        <v>0.64800000000000002</v>
      </c>
      <c r="I848">
        <v>0.61199999999999999</v>
      </c>
      <c r="J848">
        <v>0.72899999999999998</v>
      </c>
      <c r="K848">
        <v>0.61199999999999999</v>
      </c>
      <c r="Q848">
        <f t="shared" si="98"/>
        <v>0.64980000000000004</v>
      </c>
      <c r="R848">
        <f t="shared" si="99"/>
        <v>4.7793304970466313E-2</v>
      </c>
      <c r="T848">
        <v>0.26100000000000001</v>
      </c>
      <c r="U848">
        <v>0.20699999999999999</v>
      </c>
      <c r="V848">
        <v>0.33300000000000002</v>
      </c>
      <c r="W848">
        <v>0.11700000000000001</v>
      </c>
      <c r="X848">
        <v>0.13500000000000001</v>
      </c>
      <c r="AD848">
        <f t="shared" si="100"/>
        <v>0.21059999999999998</v>
      </c>
      <c r="AE848">
        <f t="shared" si="101"/>
        <v>8.9458370206482146E-2</v>
      </c>
      <c r="BD848" s="42">
        <v>6</v>
      </c>
      <c r="BE848" s="42">
        <f>AVERAGE(BJ842:BN845)</f>
        <v>0.74745000000000017</v>
      </c>
      <c r="BF848" s="42">
        <f>STDEV(BJ842:BN845)</f>
        <v>6.0159852848364274E-2</v>
      </c>
      <c r="BI848" s="6">
        <v>7</v>
      </c>
      <c r="BJ848">
        <v>0.90900000000000003</v>
      </c>
      <c r="BK848">
        <v>0.85499999999999998</v>
      </c>
      <c r="BL848">
        <v>0.94499999999999995</v>
      </c>
      <c r="BM848">
        <v>0.84599999999999997</v>
      </c>
      <c r="BN848">
        <v>0.747</v>
      </c>
    </row>
    <row r="849" spans="1:66" x14ac:dyDescent="0.25">
      <c r="A849" s="6">
        <v>85</v>
      </c>
      <c r="B849" s="6">
        <v>2.5</v>
      </c>
      <c r="C849" s="6">
        <v>10</v>
      </c>
      <c r="D849" s="6">
        <v>0.8</v>
      </c>
      <c r="E849" s="6">
        <v>4</v>
      </c>
      <c r="F849" s="6">
        <v>7</v>
      </c>
      <c r="G849">
        <v>0.60299999999999998</v>
      </c>
      <c r="H849">
        <v>0.51300000000000001</v>
      </c>
      <c r="I849">
        <v>0.55800000000000005</v>
      </c>
      <c r="J849">
        <v>0.45900000000000002</v>
      </c>
      <c r="K849">
        <v>0.63</v>
      </c>
      <c r="Q849">
        <f t="shared" si="98"/>
        <v>0.55259999999999998</v>
      </c>
      <c r="R849">
        <f t="shared" si="99"/>
        <v>6.8718993007756371E-2</v>
      </c>
      <c r="T849">
        <v>6.3E-2</v>
      </c>
      <c r="U849">
        <v>0.14399999999999999</v>
      </c>
      <c r="V849">
        <v>0.23400000000000001</v>
      </c>
      <c r="W849">
        <v>0.17100000000000001</v>
      </c>
      <c r="X849">
        <v>0.27</v>
      </c>
      <c r="AD849">
        <f t="shared" si="100"/>
        <v>0.1764</v>
      </c>
      <c r="AE849">
        <f t="shared" si="101"/>
        <v>8.0649240541991449E-2</v>
      </c>
      <c r="BD849" s="42">
        <v>7</v>
      </c>
      <c r="BE849" s="42">
        <f>AVERAGE(BJ846:BN849)</f>
        <v>0.79065000000000007</v>
      </c>
      <c r="BF849" s="42">
        <f>STDEV(BJ846:BN849)</f>
        <v>8.4894532090985339E-2</v>
      </c>
      <c r="BI849" s="6">
        <v>7</v>
      </c>
      <c r="BJ849">
        <v>0.66600000000000004</v>
      </c>
      <c r="BK849">
        <v>0.65700000000000003</v>
      </c>
      <c r="BL849">
        <v>0.79200000000000004</v>
      </c>
      <c r="BM849">
        <v>0.63</v>
      </c>
      <c r="BN849">
        <v>0.9</v>
      </c>
    </row>
    <row r="850" spans="1:66" x14ac:dyDescent="0.25">
      <c r="A850" s="6">
        <v>85</v>
      </c>
      <c r="B850" s="1">
        <v>2.5</v>
      </c>
      <c r="C850" s="6">
        <v>10</v>
      </c>
      <c r="D850" s="6">
        <v>0.8</v>
      </c>
      <c r="E850" s="1">
        <v>1</v>
      </c>
      <c r="F850" s="1">
        <v>8</v>
      </c>
      <c r="G850">
        <v>0.63</v>
      </c>
      <c r="H850">
        <v>0.59399999999999997</v>
      </c>
      <c r="I850">
        <v>0.58499999999999996</v>
      </c>
      <c r="J850">
        <v>0.65700000000000003</v>
      </c>
      <c r="K850">
        <v>0.54900000000000004</v>
      </c>
      <c r="Q850">
        <f t="shared" si="98"/>
        <v>0.60299999999999998</v>
      </c>
      <c r="R850">
        <f t="shared" si="99"/>
        <v>4.1731283229730666E-2</v>
      </c>
      <c r="T850">
        <v>9.9000000000000005E-2</v>
      </c>
      <c r="U850">
        <v>0.153</v>
      </c>
      <c r="V850">
        <v>0.189</v>
      </c>
      <c r="W850">
        <v>0.153</v>
      </c>
      <c r="X850">
        <v>0.108</v>
      </c>
      <c r="AD850">
        <f t="shared" si="100"/>
        <v>0.1404</v>
      </c>
      <c r="AE850">
        <f t="shared" si="101"/>
        <v>3.6889022757454586E-2</v>
      </c>
      <c r="BD850" s="42">
        <v>8</v>
      </c>
      <c r="BE850" s="42">
        <f>AVERAGE(BJ850:BN853)</f>
        <v>0.72899999999999998</v>
      </c>
      <c r="BF850" s="42">
        <f>STDEV(BJ850:BN853)</f>
        <v>6.1527914075859218E-2</v>
      </c>
      <c r="BI850" s="1">
        <v>8</v>
      </c>
      <c r="BJ850">
        <v>0.72899999999999998</v>
      </c>
      <c r="BK850">
        <v>0.747</v>
      </c>
      <c r="BL850">
        <v>0.77400000000000002</v>
      </c>
      <c r="BM850">
        <v>0.81</v>
      </c>
      <c r="BN850">
        <v>0.65700000000000003</v>
      </c>
    </row>
    <row r="851" spans="1:66" x14ac:dyDescent="0.25">
      <c r="A851" s="6">
        <v>85</v>
      </c>
      <c r="B851" s="1">
        <v>2.5</v>
      </c>
      <c r="C851" s="6">
        <v>10</v>
      </c>
      <c r="D851" s="6">
        <v>0.8</v>
      </c>
      <c r="E851" s="1">
        <v>2</v>
      </c>
      <c r="F851" s="1">
        <v>8</v>
      </c>
      <c r="G851">
        <v>0.495</v>
      </c>
      <c r="H851">
        <v>0.56699999999999995</v>
      </c>
      <c r="I851">
        <v>0.59399999999999997</v>
      </c>
      <c r="J851">
        <v>0.64800000000000002</v>
      </c>
      <c r="K851">
        <v>0.48599999999999999</v>
      </c>
      <c r="Q851">
        <f t="shared" si="98"/>
        <v>0.55800000000000005</v>
      </c>
      <c r="R851">
        <f t="shared" si="99"/>
        <v>6.824587899646381E-2</v>
      </c>
      <c r="T851">
        <v>0.17100000000000001</v>
      </c>
      <c r="U851">
        <v>0.16200000000000001</v>
      </c>
      <c r="V851">
        <v>0.19800000000000001</v>
      </c>
      <c r="W851">
        <v>0.13500000000000001</v>
      </c>
      <c r="X851">
        <v>0.189</v>
      </c>
      <c r="AD851">
        <f t="shared" si="100"/>
        <v>0.17099999999999999</v>
      </c>
      <c r="AE851">
        <f t="shared" si="101"/>
        <v>2.4647515087732694E-2</v>
      </c>
      <c r="BD851" s="42">
        <v>9</v>
      </c>
      <c r="BE851" s="42">
        <f>AVERAGE(BJ854:BN857)</f>
        <v>0.73665000000000003</v>
      </c>
      <c r="BF851" s="42">
        <f>STDEV(BJ854:BN857)</f>
        <v>7.6994377785174553E-2</v>
      </c>
      <c r="BI851" s="1">
        <v>8</v>
      </c>
      <c r="BJ851">
        <v>0.66600000000000004</v>
      </c>
      <c r="BK851">
        <v>0.72899999999999998</v>
      </c>
      <c r="BL851">
        <v>0.79200000000000004</v>
      </c>
      <c r="BM851">
        <v>0.78300000000000003</v>
      </c>
      <c r="BN851">
        <v>0.67500000000000004</v>
      </c>
    </row>
    <row r="852" spans="1:66" x14ac:dyDescent="0.25">
      <c r="A852" s="6">
        <v>85</v>
      </c>
      <c r="B852" s="1">
        <v>2.5</v>
      </c>
      <c r="C852" s="6">
        <v>10</v>
      </c>
      <c r="D852" s="6">
        <v>0.8</v>
      </c>
      <c r="E852" s="1">
        <v>3</v>
      </c>
      <c r="F852" s="1">
        <v>8</v>
      </c>
      <c r="G852">
        <v>0.52200000000000002</v>
      </c>
      <c r="H852">
        <v>0.61199999999999999</v>
      </c>
      <c r="I852">
        <v>0.52200000000000002</v>
      </c>
      <c r="J852">
        <v>0.59399999999999997</v>
      </c>
      <c r="K852">
        <v>0.68400000000000005</v>
      </c>
      <c r="Q852">
        <f t="shared" si="98"/>
        <v>0.58679999999999999</v>
      </c>
      <c r="R852">
        <f t="shared" si="99"/>
        <v>6.8067613444280153E-2</v>
      </c>
      <c r="T852">
        <v>0.18</v>
      </c>
      <c r="U852">
        <v>0.153</v>
      </c>
      <c r="V852">
        <v>0.11700000000000001</v>
      </c>
      <c r="W852">
        <v>0.11700000000000001</v>
      </c>
      <c r="X852">
        <v>0.17100000000000001</v>
      </c>
      <c r="AD852">
        <f t="shared" si="100"/>
        <v>0.14760000000000001</v>
      </c>
      <c r="AE852">
        <f t="shared" si="101"/>
        <v>2.9577018105279004E-2</v>
      </c>
      <c r="BD852" s="42">
        <v>10</v>
      </c>
      <c r="BE852" s="42">
        <f>AVERAGE(BJ858:BN861)</f>
        <v>0.70514999999999994</v>
      </c>
      <c r="BF852" s="42">
        <f>STDEV(BJ858:BN861)</f>
        <v>6.9730515105240004E-2</v>
      </c>
      <c r="BI852" s="1">
        <v>8</v>
      </c>
      <c r="BJ852">
        <v>0.70199999999999996</v>
      </c>
      <c r="BK852">
        <v>0.76500000000000001</v>
      </c>
      <c r="BL852">
        <v>0.63900000000000001</v>
      </c>
      <c r="BM852">
        <v>0.71099999999999997</v>
      </c>
      <c r="BN852">
        <v>0.85499999999999998</v>
      </c>
    </row>
    <row r="853" spans="1:66" x14ac:dyDescent="0.25">
      <c r="A853" s="6">
        <v>85</v>
      </c>
      <c r="B853" s="1">
        <v>2.5</v>
      </c>
      <c r="C853" s="6">
        <v>10</v>
      </c>
      <c r="D853" s="6">
        <v>0.8</v>
      </c>
      <c r="E853" s="1">
        <v>4</v>
      </c>
      <c r="F853" s="1">
        <v>8</v>
      </c>
      <c r="G853">
        <v>0.61199999999999999</v>
      </c>
      <c r="H853">
        <v>0.55800000000000005</v>
      </c>
      <c r="I853">
        <v>0.61199999999999999</v>
      </c>
      <c r="J853">
        <v>0.54900000000000004</v>
      </c>
      <c r="K853">
        <v>0.45900000000000002</v>
      </c>
      <c r="Q853">
        <f t="shared" si="98"/>
        <v>0.55800000000000005</v>
      </c>
      <c r="R853">
        <f t="shared" si="99"/>
        <v>6.2677747247328525E-2</v>
      </c>
      <c r="T853">
        <v>7.1999999999999995E-2</v>
      </c>
      <c r="U853">
        <v>0.108</v>
      </c>
      <c r="V853">
        <v>0.20699999999999999</v>
      </c>
      <c r="W853">
        <v>0.153</v>
      </c>
      <c r="X853">
        <v>0.216</v>
      </c>
      <c r="AD853">
        <f t="shared" si="100"/>
        <v>0.1512</v>
      </c>
      <c r="AE853">
        <f t="shared" si="101"/>
        <v>6.215866793939518E-2</v>
      </c>
      <c r="BD853" s="42" t="s">
        <v>22</v>
      </c>
      <c r="BE853" s="42">
        <f>AVERAGE(BJ822:BN861)</f>
        <v>0.76661052631578963</v>
      </c>
      <c r="BF853" s="42">
        <f>STDEV(BJ822:BN861)</f>
        <v>8.3764761913023233E-2</v>
      </c>
      <c r="BI853" s="1">
        <v>8</v>
      </c>
      <c r="BJ853">
        <v>0.68400000000000005</v>
      </c>
      <c r="BK853">
        <v>0.66600000000000004</v>
      </c>
      <c r="BL853">
        <v>0.81899999999999995</v>
      </c>
      <c r="BM853">
        <v>0.70199999999999996</v>
      </c>
      <c r="BN853">
        <v>0.67500000000000004</v>
      </c>
    </row>
    <row r="854" spans="1:66" x14ac:dyDescent="0.25">
      <c r="A854" s="6">
        <v>85</v>
      </c>
      <c r="B854" s="6">
        <v>2.5</v>
      </c>
      <c r="C854" s="6">
        <v>10</v>
      </c>
      <c r="D854" s="6">
        <v>0.8</v>
      </c>
      <c r="E854" s="6">
        <v>1</v>
      </c>
      <c r="F854" s="6">
        <v>9</v>
      </c>
      <c r="G854">
        <v>0.621</v>
      </c>
      <c r="H854">
        <v>0.60299999999999998</v>
      </c>
      <c r="I854">
        <v>0.55800000000000005</v>
      </c>
      <c r="J854">
        <v>0.53100000000000003</v>
      </c>
      <c r="K854">
        <v>0.67500000000000004</v>
      </c>
      <c r="Q854">
        <f t="shared" si="98"/>
        <v>0.59760000000000013</v>
      </c>
      <c r="R854">
        <f t="shared" si="99"/>
        <v>5.6060681408630769E-2</v>
      </c>
      <c r="T854">
        <v>0.19800000000000001</v>
      </c>
      <c r="U854">
        <v>0.09</v>
      </c>
      <c r="V854">
        <v>0.14399999999999999</v>
      </c>
      <c r="W854">
        <v>0.17100000000000001</v>
      </c>
      <c r="X854">
        <v>0.216</v>
      </c>
      <c r="AD854">
        <f t="shared" si="100"/>
        <v>0.1638</v>
      </c>
      <c r="AE854">
        <f t="shared" si="101"/>
        <v>4.9459073990522663E-2</v>
      </c>
      <c r="BI854" s="6">
        <v>9</v>
      </c>
      <c r="BJ854">
        <v>0.81899999999999995</v>
      </c>
      <c r="BK854">
        <v>0.69299999999999995</v>
      </c>
      <c r="BL854">
        <v>0.70199999999999996</v>
      </c>
      <c r="BM854">
        <v>0.70199999999999996</v>
      </c>
      <c r="BN854">
        <v>0.89100000000000001</v>
      </c>
    </row>
    <row r="855" spans="1:66" x14ac:dyDescent="0.25">
      <c r="A855" s="6">
        <v>85</v>
      </c>
      <c r="B855" s="6">
        <v>2.5</v>
      </c>
      <c r="C855" s="6">
        <v>10</v>
      </c>
      <c r="D855" s="6">
        <v>0.8</v>
      </c>
      <c r="E855" s="6">
        <v>2</v>
      </c>
      <c r="F855" s="6">
        <v>9</v>
      </c>
      <c r="G855">
        <v>0.621</v>
      </c>
      <c r="H855">
        <v>0.55800000000000005</v>
      </c>
      <c r="I855">
        <v>0.45900000000000002</v>
      </c>
      <c r="J855">
        <v>0.56699999999999995</v>
      </c>
      <c r="K855">
        <v>0.68400000000000005</v>
      </c>
      <c r="Q855">
        <f t="shared" si="98"/>
        <v>0.57780000000000009</v>
      </c>
      <c r="R855">
        <f t="shared" si="99"/>
        <v>8.3316865039438415E-2</v>
      </c>
      <c r="T855">
        <v>0.22500000000000001</v>
      </c>
      <c r="U855">
        <v>0.18</v>
      </c>
      <c r="V855">
        <v>0.17100000000000001</v>
      </c>
      <c r="W855">
        <v>0.11700000000000001</v>
      </c>
      <c r="X855">
        <v>0.189</v>
      </c>
      <c r="AD855">
        <f t="shared" si="100"/>
        <v>0.17640000000000003</v>
      </c>
      <c r="AE855">
        <f t="shared" si="101"/>
        <v>3.9023070099621811E-2</v>
      </c>
      <c r="BI855" s="6">
        <v>9</v>
      </c>
      <c r="BJ855">
        <v>0.84599999999999997</v>
      </c>
      <c r="BK855">
        <v>0.73799999999999999</v>
      </c>
      <c r="BL855">
        <v>0.63</v>
      </c>
      <c r="BM855">
        <v>0.68400000000000005</v>
      </c>
      <c r="BN855">
        <v>0.873</v>
      </c>
    </row>
    <row r="856" spans="1:66" x14ac:dyDescent="0.25">
      <c r="A856" s="6">
        <v>85</v>
      </c>
      <c r="B856" s="6">
        <v>2.5</v>
      </c>
      <c r="C856" s="6">
        <v>10</v>
      </c>
      <c r="D856" s="6">
        <v>0.8</v>
      </c>
      <c r="E856" s="6">
        <v>3</v>
      </c>
      <c r="F856" s="6">
        <v>9</v>
      </c>
      <c r="G856">
        <v>0.504</v>
      </c>
      <c r="H856">
        <v>0.52200000000000002</v>
      </c>
      <c r="I856">
        <v>0.53100000000000003</v>
      </c>
      <c r="J856">
        <v>0.59399999999999997</v>
      </c>
      <c r="K856">
        <v>0.63</v>
      </c>
      <c r="Q856">
        <f t="shared" si="98"/>
        <v>0.55619999999999992</v>
      </c>
      <c r="R856">
        <f t="shared" si="99"/>
        <v>5.3396629107088762E-2</v>
      </c>
      <c r="T856">
        <v>0.14399999999999999</v>
      </c>
      <c r="U856">
        <v>0.18</v>
      </c>
      <c r="V856">
        <v>0.153</v>
      </c>
      <c r="W856">
        <v>0.09</v>
      </c>
      <c r="X856">
        <v>0.20699999999999999</v>
      </c>
      <c r="AD856">
        <f t="shared" si="100"/>
        <v>0.15479999999999999</v>
      </c>
      <c r="AE856">
        <f t="shared" si="101"/>
        <v>4.3814381200697188E-2</v>
      </c>
      <c r="BI856" s="6">
        <v>9</v>
      </c>
      <c r="BJ856">
        <v>0.64800000000000002</v>
      </c>
      <c r="BK856">
        <v>0.70199999999999996</v>
      </c>
      <c r="BL856">
        <v>0.68400000000000005</v>
      </c>
      <c r="BM856">
        <v>0.68400000000000005</v>
      </c>
      <c r="BN856">
        <v>0.83699999999999997</v>
      </c>
    </row>
    <row r="857" spans="1:66" x14ac:dyDescent="0.25">
      <c r="A857" s="6">
        <v>85</v>
      </c>
      <c r="B857" s="6">
        <v>2.5</v>
      </c>
      <c r="C857" s="6">
        <v>10</v>
      </c>
      <c r="D857" s="6">
        <v>0.8</v>
      </c>
      <c r="E857" s="6">
        <v>4</v>
      </c>
      <c r="F857" s="6">
        <v>9</v>
      </c>
      <c r="G857">
        <v>0.54900000000000004</v>
      </c>
      <c r="H857">
        <v>0.56699999999999995</v>
      </c>
      <c r="I857">
        <v>0.55800000000000005</v>
      </c>
      <c r="J857">
        <v>0.51300000000000001</v>
      </c>
      <c r="K857">
        <v>0.64800000000000002</v>
      </c>
      <c r="Q857">
        <f t="shared" si="98"/>
        <v>0.56700000000000006</v>
      </c>
      <c r="R857">
        <f t="shared" si="99"/>
        <v>4.9704124577342676E-2</v>
      </c>
      <c r="T857">
        <v>0.153</v>
      </c>
      <c r="U857">
        <v>0.14399999999999999</v>
      </c>
      <c r="V857">
        <v>0.216</v>
      </c>
      <c r="W857">
        <v>0.153</v>
      </c>
      <c r="X857">
        <v>9.9000000000000005E-2</v>
      </c>
      <c r="AD857">
        <f t="shared" si="100"/>
        <v>0.153</v>
      </c>
      <c r="AE857">
        <f t="shared" si="101"/>
        <v>4.1731283229730666E-2</v>
      </c>
      <c r="BI857" s="6">
        <v>9</v>
      </c>
      <c r="BJ857">
        <v>0.70199999999999996</v>
      </c>
      <c r="BK857">
        <v>0.71099999999999997</v>
      </c>
      <c r="BL857">
        <v>0.77400000000000002</v>
      </c>
      <c r="BM857">
        <v>0.66600000000000004</v>
      </c>
      <c r="BN857">
        <v>0.747</v>
      </c>
    </row>
    <row r="858" spans="1:66" x14ac:dyDescent="0.25">
      <c r="A858" s="6">
        <v>85</v>
      </c>
      <c r="B858" s="1">
        <v>2.5</v>
      </c>
      <c r="C858" s="6">
        <v>10</v>
      </c>
      <c r="D858" s="6">
        <v>0.8</v>
      </c>
      <c r="E858" s="1">
        <v>1</v>
      </c>
      <c r="F858" s="1">
        <v>10</v>
      </c>
      <c r="G858">
        <v>0.48599999999999999</v>
      </c>
      <c r="H858">
        <v>0.51300000000000001</v>
      </c>
      <c r="I858">
        <v>0.52200000000000002</v>
      </c>
      <c r="J858">
        <v>0.60299999999999998</v>
      </c>
      <c r="K858">
        <v>0.48599999999999999</v>
      </c>
      <c r="Q858">
        <f t="shared" si="98"/>
        <v>0.52199999999999991</v>
      </c>
      <c r="R858">
        <f t="shared" si="99"/>
        <v>4.8046852134140901E-2</v>
      </c>
      <c r="T858">
        <v>0.13500000000000001</v>
      </c>
      <c r="U858">
        <v>0.27900000000000003</v>
      </c>
      <c r="V858">
        <v>0.16200000000000001</v>
      </c>
      <c r="W858">
        <v>0.108</v>
      </c>
      <c r="X858">
        <v>0.14399999999999999</v>
      </c>
      <c r="AD858">
        <f t="shared" si="100"/>
        <v>0.16560000000000002</v>
      </c>
      <c r="AE858">
        <f t="shared" si="101"/>
        <v>6.6319680336986001E-2</v>
      </c>
      <c r="BI858" s="1">
        <v>10</v>
      </c>
      <c r="BJ858">
        <v>0.621</v>
      </c>
      <c r="BK858">
        <v>0.79200000000000004</v>
      </c>
      <c r="BL858">
        <v>0.68400000000000005</v>
      </c>
      <c r="BM858">
        <v>0.71099999999999997</v>
      </c>
      <c r="BN858">
        <v>0.63</v>
      </c>
    </row>
    <row r="859" spans="1:66" x14ac:dyDescent="0.25">
      <c r="A859" s="6">
        <v>85</v>
      </c>
      <c r="B859" s="1">
        <v>2.5</v>
      </c>
      <c r="C859" s="6">
        <v>10</v>
      </c>
      <c r="D859" s="6">
        <v>0.8</v>
      </c>
      <c r="E859" s="1">
        <v>2</v>
      </c>
      <c r="F859" s="1">
        <v>10</v>
      </c>
      <c r="G859">
        <v>0.504</v>
      </c>
      <c r="H859">
        <v>0.55800000000000005</v>
      </c>
      <c r="I859">
        <v>0.47699999999999998</v>
      </c>
      <c r="J859">
        <v>0.65700000000000003</v>
      </c>
      <c r="K859">
        <v>0.55800000000000005</v>
      </c>
      <c r="Q859">
        <f t="shared" si="98"/>
        <v>0.55080000000000007</v>
      </c>
      <c r="R859">
        <f t="shared" si="99"/>
        <v>6.8954332713760239E-2</v>
      </c>
      <c r="T859">
        <v>0.16200000000000001</v>
      </c>
      <c r="U859">
        <v>0.11700000000000001</v>
      </c>
      <c r="V859">
        <v>0.216</v>
      </c>
      <c r="W859">
        <v>0.16200000000000001</v>
      </c>
      <c r="X859">
        <v>0.19800000000000001</v>
      </c>
      <c r="AD859">
        <f t="shared" si="100"/>
        <v>0.17099999999999999</v>
      </c>
      <c r="AE859">
        <f t="shared" si="101"/>
        <v>3.8183766184073667E-2</v>
      </c>
      <c r="BI859" s="1">
        <v>10</v>
      </c>
      <c r="BJ859">
        <v>0.66600000000000004</v>
      </c>
      <c r="BK859">
        <v>0.67500000000000004</v>
      </c>
      <c r="BL859">
        <v>0.69299999999999995</v>
      </c>
      <c r="BM859">
        <v>0.81899999999999995</v>
      </c>
      <c r="BN859">
        <v>0.75600000000000001</v>
      </c>
    </row>
    <row r="860" spans="1:66" x14ac:dyDescent="0.25">
      <c r="A860" s="6">
        <v>85</v>
      </c>
      <c r="B860" s="1">
        <v>2.5</v>
      </c>
      <c r="C860" s="6">
        <v>10</v>
      </c>
      <c r="D860" s="6">
        <v>0.8</v>
      </c>
      <c r="E860" s="1">
        <v>3</v>
      </c>
      <c r="F860" s="1">
        <v>10</v>
      </c>
      <c r="G860">
        <v>0.56699999999999995</v>
      </c>
      <c r="H860">
        <v>0.52200000000000002</v>
      </c>
      <c r="I860">
        <v>0.54</v>
      </c>
      <c r="J860">
        <v>0.47699999999999998</v>
      </c>
      <c r="K860">
        <v>0.64800000000000002</v>
      </c>
      <c r="Q860">
        <f t="shared" si="98"/>
        <v>0.55079999999999996</v>
      </c>
      <c r="R860">
        <f t="shared" si="99"/>
        <v>6.3448404235252609E-2</v>
      </c>
      <c r="T860">
        <v>8.1000000000000003E-2</v>
      </c>
      <c r="U860">
        <v>0.18</v>
      </c>
      <c r="V860">
        <v>0.09</v>
      </c>
      <c r="W860">
        <v>0.13500000000000001</v>
      </c>
      <c r="X860">
        <v>0.11700000000000001</v>
      </c>
      <c r="AD860">
        <f t="shared" si="100"/>
        <v>0.1206</v>
      </c>
      <c r="AE860">
        <f t="shared" si="101"/>
        <v>3.9538588745679878E-2</v>
      </c>
      <c r="BI860" s="1">
        <v>10</v>
      </c>
      <c r="BJ860">
        <v>0.64800000000000002</v>
      </c>
      <c r="BK860">
        <v>0.70199999999999996</v>
      </c>
      <c r="BL860">
        <v>0.63</v>
      </c>
      <c r="BM860">
        <v>0.61199999999999999</v>
      </c>
      <c r="BN860">
        <v>0.76500000000000001</v>
      </c>
    </row>
    <row r="861" spans="1:66" x14ac:dyDescent="0.25">
      <c r="A861" s="6">
        <v>85</v>
      </c>
      <c r="B861" s="1">
        <v>2.5</v>
      </c>
      <c r="C861" s="6">
        <v>10</v>
      </c>
      <c r="D861" s="6">
        <v>0.8</v>
      </c>
      <c r="E861" s="1">
        <v>4</v>
      </c>
      <c r="F861" s="1">
        <v>10</v>
      </c>
      <c r="G861">
        <v>0.45900000000000002</v>
      </c>
      <c r="H861">
        <v>0.41399999999999998</v>
      </c>
      <c r="I861">
        <v>0.54900000000000004</v>
      </c>
      <c r="J861">
        <v>0.55800000000000005</v>
      </c>
      <c r="K861">
        <v>0.57599999999999996</v>
      </c>
      <c r="Q861">
        <f t="shared" si="98"/>
        <v>0.51119999999999999</v>
      </c>
      <c r="R861">
        <f t="shared" si="99"/>
        <v>7.0694412791960079E-2</v>
      </c>
      <c r="T861">
        <v>0.189</v>
      </c>
      <c r="U861">
        <v>0.34200000000000003</v>
      </c>
      <c r="V861">
        <v>0.14399999999999999</v>
      </c>
      <c r="W861">
        <v>0.18</v>
      </c>
      <c r="X861">
        <v>0.28799999999999998</v>
      </c>
      <c r="AD861">
        <f t="shared" si="100"/>
        <v>0.2286</v>
      </c>
      <c r="AE861">
        <f t="shared" si="101"/>
        <v>8.287822391919368E-2</v>
      </c>
      <c r="BI861" s="1">
        <v>10</v>
      </c>
      <c r="BJ861">
        <v>0.64800000000000002</v>
      </c>
      <c r="BK861">
        <v>0.75600000000000001</v>
      </c>
      <c r="BL861">
        <v>0.69299999999999995</v>
      </c>
      <c r="BM861">
        <v>0.73799999999999999</v>
      </c>
      <c r="BN861">
        <v>0.86399999999999999</v>
      </c>
    </row>
    <row r="862" spans="1:66" s="7" customFormat="1" x14ac:dyDescent="0.25">
      <c r="Q862" t="e">
        <f t="shared" si="98"/>
        <v>#DIV/0!</v>
      </c>
      <c r="R862" t="e">
        <f t="shared" si="99"/>
        <v>#DIV/0!</v>
      </c>
      <c r="AD862" t="e">
        <f t="shared" si="100"/>
        <v>#DIV/0!</v>
      </c>
      <c r="AE862" t="e">
        <f t="shared" si="101"/>
        <v>#DIV/0!</v>
      </c>
      <c r="BD862" s="42"/>
      <c r="BE862" s="42"/>
      <c r="BF862" s="42"/>
      <c r="BJ862"/>
      <c r="BK862"/>
      <c r="BL862"/>
      <c r="BM862"/>
      <c r="BN862"/>
    </row>
    <row r="863" spans="1:66" x14ac:dyDescent="0.25">
      <c r="A863" s="8">
        <v>85</v>
      </c>
      <c r="B863" s="8">
        <v>2.5</v>
      </c>
      <c r="C863" s="8">
        <v>15</v>
      </c>
      <c r="D863" s="8">
        <v>1.2</v>
      </c>
      <c r="E863" s="8">
        <v>1</v>
      </c>
      <c r="F863" s="8">
        <v>1</v>
      </c>
      <c r="G863">
        <v>0.38700000000000001</v>
      </c>
      <c r="H863">
        <v>0.36899999999999999</v>
      </c>
      <c r="I863">
        <v>0.32400000000000001</v>
      </c>
      <c r="J863">
        <v>0.378</v>
      </c>
      <c r="K863">
        <v>0.34200000000000003</v>
      </c>
      <c r="Q863">
        <f t="shared" si="98"/>
        <v>0.36000000000000004</v>
      </c>
      <c r="R863">
        <f t="shared" si="99"/>
        <v>2.6239283526803846E-2</v>
      </c>
      <c r="T863">
        <v>0.747</v>
      </c>
      <c r="U863">
        <v>0.76500000000000001</v>
      </c>
      <c r="V863">
        <v>0.78300000000000003</v>
      </c>
      <c r="W863">
        <v>0.78300000000000003</v>
      </c>
      <c r="X863">
        <v>0.72899999999999998</v>
      </c>
      <c r="Z863" s="8" t="s">
        <v>34</v>
      </c>
      <c r="AA863" s="8"/>
      <c r="AB863" s="8"/>
      <c r="AD863">
        <f t="shared" si="100"/>
        <v>0.76139999999999997</v>
      </c>
      <c r="AE863">
        <f t="shared" si="101"/>
        <v>2.3469128658729556E-2</v>
      </c>
      <c r="AO863" t="s">
        <v>47</v>
      </c>
      <c r="AP863" t="s">
        <v>48</v>
      </c>
      <c r="AQ863" t="s">
        <v>49</v>
      </c>
      <c r="AR863" t="s">
        <v>50</v>
      </c>
      <c r="BI863" s="8">
        <v>1</v>
      </c>
      <c r="BJ863">
        <v>1.1339999999999999</v>
      </c>
      <c r="BK863">
        <v>1.1339999999999999</v>
      </c>
      <c r="BL863">
        <v>1.107</v>
      </c>
      <c r="BM863">
        <v>1.161</v>
      </c>
      <c r="BN863">
        <v>1.071</v>
      </c>
    </row>
    <row r="864" spans="1:66" x14ac:dyDescent="0.25">
      <c r="A864" s="6">
        <v>85</v>
      </c>
      <c r="B864" s="6">
        <v>2.5</v>
      </c>
      <c r="C864" s="6">
        <v>15</v>
      </c>
      <c r="D864" s="6">
        <v>1.2</v>
      </c>
      <c r="E864" s="6">
        <v>2</v>
      </c>
      <c r="F864" s="6">
        <v>1</v>
      </c>
      <c r="G864">
        <v>0.54</v>
      </c>
      <c r="H864">
        <v>0.61199999999999999</v>
      </c>
      <c r="I864">
        <v>0.54900000000000004</v>
      </c>
      <c r="J864">
        <v>0.58499999999999996</v>
      </c>
      <c r="K864">
        <v>0.56699999999999995</v>
      </c>
      <c r="Q864">
        <f t="shared" si="98"/>
        <v>0.5706</v>
      </c>
      <c r="R864">
        <f t="shared" si="99"/>
        <v>2.8884251764586158E-2</v>
      </c>
      <c r="T864">
        <v>0.59399999999999997</v>
      </c>
      <c r="U864">
        <v>0.60299999999999998</v>
      </c>
      <c r="V864">
        <v>0.60299999999999998</v>
      </c>
      <c r="W864">
        <v>0.59399999999999997</v>
      </c>
      <c r="X864">
        <v>0.54900000000000004</v>
      </c>
      <c r="AD864">
        <f t="shared" si="100"/>
        <v>0.58860000000000001</v>
      </c>
      <c r="AE864">
        <f t="shared" si="101"/>
        <v>2.258982071642001E-2</v>
      </c>
      <c r="AO864">
        <f>A863</f>
        <v>85</v>
      </c>
      <c r="AP864">
        <f>B863</f>
        <v>2.5</v>
      </c>
      <c r="AQ864">
        <f>C863</f>
        <v>15</v>
      </c>
      <c r="AR864">
        <f>D863</f>
        <v>1.2</v>
      </c>
      <c r="BI864" s="6">
        <v>1</v>
      </c>
      <c r="BJ864">
        <v>1.1339999999999999</v>
      </c>
      <c r="BK864">
        <v>1.2150000000000001</v>
      </c>
      <c r="BL864">
        <v>1.1519999999999999</v>
      </c>
      <c r="BM864">
        <v>1.179</v>
      </c>
      <c r="BN864">
        <v>1.1160000000000001</v>
      </c>
    </row>
    <row r="865" spans="1:66" x14ac:dyDescent="0.25">
      <c r="A865" s="6">
        <v>85</v>
      </c>
      <c r="B865" s="6">
        <v>2.5</v>
      </c>
      <c r="C865" s="6">
        <v>15</v>
      </c>
      <c r="D865" s="6">
        <v>1.2</v>
      </c>
      <c r="E865" s="6">
        <v>3</v>
      </c>
      <c r="F865" s="6">
        <v>1</v>
      </c>
      <c r="G865">
        <v>0.36899999999999999</v>
      </c>
      <c r="H865">
        <v>0.36899999999999999</v>
      </c>
      <c r="I865">
        <v>0.41399999999999998</v>
      </c>
      <c r="J865">
        <v>0.42299999999999999</v>
      </c>
      <c r="K865">
        <v>0.39600000000000002</v>
      </c>
      <c r="Q865">
        <f t="shared" si="98"/>
        <v>0.39419999999999999</v>
      </c>
      <c r="R865">
        <f t="shared" si="99"/>
        <v>2.4973986465920892E-2</v>
      </c>
      <c r="T865">
        <v>0.77400000000000002</v>
      </c>
      <c r="U865">
        <v>0.747</v>
      </c>
      <c r="V865">
        <v>0.79200000000000004</v>
      </c>
      <c r="W865">
        <v>0.73799999999999999</v>
      </c>
      <c r="X865">
        <v>0.72</v>
      </c>
      <c r="AD865">
        <f t="shared" si="100"/>
        <v>0.75419999999999998</v>
      </c>
      <c r="AE865">
        <f t="shared" si="101"/>
        <v>2.8743694960808388E-2</v>
      </c>
      <c r="BI865" s="6">
        <v>1</v>
      </c>
      <c r="BJ865">
        <v>1.143</v>
      </c>
      <c r="BK865">
        <v>1.1160000000000001</v>
      </c>
      <c r="BL865">
        <v>1.206</v>
      </c>
      <c r="BM865">
        <v>1.161</v>
      </c>
      <c r="BN865">
        <v>1.1160000000000001</v>
      </c>
    </row>
    <row r="866" spans="1:66" x14ac:dyDescent="0.25">
      <c r="A866" s="6">
        <v>85</v>
      </c>
      <c r="B866" s="6">
        <v>2.5</v>
      </c>
      <c r="C866" s="6">
        <v>15</v>
      </c>
      <c r="D866" s="6">
        <v>1.2</v>
      </c>
      <c r="E866" s="6">
        <v>4</v>
      </c>
      <c r="F866" s="6">
        <v>1</v>
      </c>
      <c r="G866">
        <v>0.46800000000000003</v>
      </c>
      <c r="H866">
        <v>0.56699999999999995</v>
      </c>
      <c r="I866">
        <v>0.51300000000000001</v>
      </c>
      <c r="J866">
        <v>0.51300000000000001</v>
      </c>
      <c r="K866">
        <v>0.46800000000000003</v>
      </c>
      <c r="Q866">
        <f t="shared" si="98"/>
        <v>0.50580000000000003</v>
      </c>
      <c r="R866">
        <f t="shared" si="99"/>
        <v>4.0947527397878346E-2</v>
      </c>
      <c r="T866">
        <v>0.61199999999999999</v>
      </c>
      <c r="U866">
        <v>0.64800000000000002</v>
      </c>
      <c r="V866">
        <v>0.65700000000000003</v>
      </c>
      <c r="W866">
        <v>0.65700000000000003</v>
      </c>
      <c r="X866">
        <v>0.64800000000000002</v>
      </c>
      <c r="AD866">
        <f t="shared" si="100"/>
        <v>0.64439999999999997</v>
      </c>
      <c r="AE866">
        <f t="shared" si="101"/>
        <v>1.8662797217994968E-2</v>
      </c>
      <c r="BI866" s="6">
        <v>1</v>
      </c>
      <c r="BJ866">
        <v>1.08</v>
      </c>
      <c r="BK866">
        <v>1.2150000000000001</v>
      </c>
      <c r="BL866">
        <v>1.17</v>
      </c>
      <c r="BM866">
        <v>1.17</v>
      </c>
      <c r="BN866">
        <v>1.1160000000000001</v>
      </c>
    </row>
    <row r="867" spans="1:66" x14ac:dyDescent="0.25">
      <c r="A867" s="6">
        <v>85</v>
      </c>
      <c r="B867" s="1">
        <v>2.5</v>
      </c>
      <c r="C867" s="6">
        <v>15</v>
      </c>
      <c r="D867" s="1">
        <v>1.2</v>
      </c>
      <c r="E867" s="1">
        <v>1</v>
      </c>
      <c r="F867" s="1">
        <v>2</v>
      </c>
      <c r="G867">
        <v>0.52200000000000002</v>
      </c>
      <c r="H867">
        <v>0.53100000000000003</v>
      </c>
      <c r="I867">
        <v>0.53100000000000003</v>
      </c>
      <c r="J867">
        <v>0.51300000000000001</v>
      </c>
      <c r="K867">
        <v>0.40500000000000003</v>
      </c>
      <c r="Q867">
        <f t="shared" si="98"/>
        <v>0.50039999999999996</v>
      </c>
      <c r="R867">
        <f t="shared" si="99"/>
        <v>5.3849791085945724E-2</v>
      </c>
      <c r="T867">
        <v>0.65700000000000003</v>
      </c>
      <c r="U867">
        <v>0.67500000000000004</v>
      </c>
      <c r="V867">
        <v>0.67500000000000004</v>
      </c>
      <c r="W867">
        <v>0.64800000000000002</v>
      </c>
      <c r="X867">
        <v>0.81</v>
      </c>
      <c r="AD867">
        <f t="shared" si="100"/>
        <v>0.69300000000000006</v>
      </c>
      <c r="AE867">
        <f t="shared" si="101"/>
        <v>6.6441703771050312E-2</v>
      </c>
      <c r="AH867" t="s">
        <v>25</v>
      </c>
      <c r="BI867" s="1">
        <v>2</v>
      </c>
      <c r="BJ867">
        <v>1.179</v>
      </c>
      <c r="BK867">
        <v>1.206</v>
      </c>
      <c r="BL867">
        <v>1.206</v>
      </c>
      <c r="BM867">
        <v>1.161</v>
      </c>
      <c r="BN867">
        <v>1.2150000000000001</v>
      </c>
    </row>
    <row r="868" spans="1:66" x14ac:dyDescent="0.25">
      <c r="A868" s="6">
        <v>85</v>
      </c>
      <c r="B868" s="1">
        <v>2.5</v>
      </c>
      <c r="C868" s="6">
        <v>15</v>
      </c>
      <c r="D868" s="1">
        <v>1.2</v>
      </c>
      <c r="E868" s="1">
        <v>2</v>
      </c>
      <c r="F868" s="1">
        <v>2</v>
      </c>
      <c r="G868">
        <v>0.47699999999999998</v>
      </c>
      <c r="H868">
        <v>0.504</v>
      </c>
      <c r="I868">
        <v>0.45</v>
      </c>
      <c r="J868">
        <v>0.47699999999999998</v>
      </c>
      <c r="K868">
        <v>0.42299999999999999</v>
      </c>
      <c r="Q868">
        <f t="shared" si="98"/>
        <v>0.4662</v>
      </c>
      <c r="R868">
        <f t="shared" si="99"/>
        <v>3.0784736477676728E-2</v>
      </c>
      <c r="T868">
        <v>0.71099999999999997</v>
      </c>
      <c r="U868">
        <v>0.66600000000000004</v>
      </c>
      <c r="V868">
        <v>0.70199999999999996</v>
      </c>
      <c r="W868">
        <v>0.747</v>
      </c>
      <c r="X868">
        <v>0.71099999999999997</v>
      </c>
      <c r="AD868">
        <f t="shared" si="100"/>
        <v>0.70739999999999992</v>
      </c>
      <c r="AE868">
        <f t="shared" si="101"/>
        <v>2.8884251764586168E-2</v>
      </c>
      <c r="AG868" t="s">
        <v>19</v>
      </c>
      <c r="AH868" t="s">
        <v>20</v>
      </c>
      <c r="AI868" t="s">
        <v>21</v>
      </c>
      <c r="AJ868" t="s">
        <v>23</v>
      </c>
      <c r="AK868" t="s">
        <v>21</v>
      </c>
      <c r="AM868" s="11" t="s">
        <v>24</v>
      </c>
      <c r="AN868" s="11"/>
      <c r="AO868" s="11" t="s">
        <v>21</v>
      </c>
      <c r="AP868" s="15" t="s">
        <v>26</v>
      </c>
      <c r="AQ868" s="15"/>
      <c r="AR868" s="15" t="s">
        <v>21</v>
      </c>
      <c r="BI868" s="1">
        <v>2</v>
      </c>
      <c r="BJ868">
        <v>1.1879999999999999</v>
      </c>
      <c r="BK868">
        <v>1.17</v>
      </c>
      <c r="BL868">
        <v>1.1519999999999999</v>
      </c>
      <c r="BM868">
        <v>1.224</v>
      </c>
      <c r="BN868">
        <v>1.1339999999999999</v>
      </c>
    </row>
    <row r="869" spans="1:66" x14ac:dyDescent="0.25">
      <c r="A869" s="6">
        <v>85</v>
      </c>
      <c r="B869" s="1">
        <v>2.5</v>
      </c>
      <c r="C869" s="6">
        <v>15</v>
      </c>
      <c r="D869" s="1">
        <v>1.2</v>
      </c>
      <c r="E869" s="1">
        <v>3</v>
      </c>
      <c r="F869" s="1">
        <v>2</v>
      </c>
      <c r="G869" s="4">
        <v>0.441</v>
      </c>
      <c r="H869" s="4">
        <v>0.38700000000000001</v>
      </c>
      <c r="I869" s="4">
        <v>0.41399999999999998</v>
      </c>
      <c r="J869" s="4">
        <v>0.378</v>
      </c>
      <c r="K869" s="4">
        <v>0.27900000000000003</v>
      </c>
      <c r="Q869">
        <f t="shared" si="98"/>
        <v>0.37980000000000003</v>
      </c>
      <c r="R869">
        <f t="shared" si="99"/>
        <v>6.1503658427771821E-2</v>
      </c>
      <c r="T869">
        <v>0.747</v>
      </c>
      <c r="U869">
        <v>0.80100000000000005</v>
      </c>
      <c r="V869">
        <v>0.72</v>
      </c>
      <c r="W869">
        <v>0.81</v>
      </c>
      <c r="X869">
        <v>0.69299999999999995</v>
      </c>
      <c r="Z869" s="8" t="s">
        <v>33</v>
      </c>
      <c r="AA869" s="8"/>
      <c r="AB869" s="8"/>
      <c r="AC869" s="8"/>
      <c r="AD869">
        <f t="shared" si="100"/>
        <v>0.75419999999999998</v>
      </c>
      <c r="AE869">
        <f t="shared" si="101"/>
        <v>5.0672477736933341E-2</v>
      </c>
      <c r="AG869">
        <v>1</v>
      </c>
      <c r="AH869">
        <f>AVERAGE(G863:K866)</f>
        <v>0.45765</v>
      </c>
      <c r="AI869">
        <f>STDEV(G863:K866)</f>
        <v>9.1329521946342057E-2</v>
      </c>
      <c r="AJ869">
        <f>AVERAGE(T863:X866)</f>
        <v>0.68715000000000004</v>
      </c>
      <c r="AK869">
        <f>STDEV(T863:X866)</f>
        <v>7.8366396531059632E-2</v>
      </c>
      <c r="AM869">
        <f>SUM(AH869,AJ869)</f>
        <v>1.1448</v>
      </c>
      <c r="AO869">
        <f>SUM(AH869,AJ869)/2*SQRT((AI869/AH869)^2+(AK869/AJ869)^2)</f>
        <v>0.13156655328927711</v>
      </c>
      <c r="AP869">
        <v>0.30933333333333329</v>
      </c>
      <c r="AR869">
        <v>9.8657657246325036E-3</v>
      </c>
      <c r="BI869" s="1">
        <v>2</v>
      </c>
      <c r="BJ869">
        <v>1.1879999999999999</v>
      </c>
      <c r="BK869">
        <v>1.1879999999999999</v>
      </c>
      <c r="BL869">
        <v>1.1339999999999999</v>
      </c>
      <c r="BM869">
        <v>1.1879999999999999</v>
      </c>
      <c r="BN869">
        <v>0.97199999999999998</v>
      </c>
    </row>
    <row r="870" spans="1:66" x14ac:dyDescent="0.25">
      <c r="A870" s="6">
        <v>85</v>
      </c>
      <c r="B870" s="1">
        <v>2.5</v>
      </c>
      <c r="C870" s="6">
        <v>15</v>
      </c>
      <c r="D870" s="1">
        <v>1.2</v>
      </c>
      <c r="E870" s="1">
        <v>4</v>
      </c>
      <c r="F870" s="1">
        <v>2</v>
      </c>
      <c r="G870">
        <v>0.432</v>
      </c>
      <c r="H870">
        <v>0.39600000000000002</v>
      </c>
      <c r="I870">
        <v>0.33300000000000002</v>
      </c>
      <c r="J870">
        <v>0.29699999999999999</v>
      </c>
      <c r="K870">
        <v>0.45900000000000002</v>
      </c>
      <c r="Q870">
        <f t="shared" si="98"/>
        <v>0.38340000000000002</v>
      </c>
      <c r="R870">
        <f t="shared" si="99"/>
        <v>6.7529993336294572E-2</v>
      </c>
      <c r="T870">
        <v>0.747</v>
      </c>
      <c r="U870">
        <v>1.2509999999999999</v>
      </c>
      <c r="V870">
        <v>0.88200000000000001</v>
      </c>
      <c r="W870">
        <v>1.2509999999999999</v>
      </c>
      <c r="X870">
        <v>0.79200000000000004</v>
      </c>
      <c r="AD870">
        <f t="shared" si="100"/>
        <v>0.98460000000000003</v>
      </c>
      <c r="AE870">
        <f t="shared" si="101"/>
        <v>0.24799858870566188</v>
      </c>
      <c r="AG870">
        <v>2</v>
      </c>
      <c r="AH870">
        <f>AVERAGE(G867:K870)</f>
        <v>0.43244999999999995</v>
      </c>
      <c r="AI870">
        <f>STDEV(G867:K870)</f>
        <v>7.3782379154404568E-2</v>
      </c>
      <c r="AJ870">
        <f>AVERAGE(T867:X870)</f>
        <v>0.78479999999999994</v>
      </c>
      <c r="AK870">
        <f>STDEV(T867:X870)</f>
        <v>0.17070306629379922</v>
      </c>
      <c r="AM870">
        <f>SUM(AH870,AJ870)</f>
        <v>1.2172499999999999</v>
      </c>
      <c r="AO870">
        <f t="shared" ref="AO870:AO879" si="102">SUM(AH870,AJ870)/2*SQRT((AI870/AH870)^2+(AK870/AJ870)^2)</f>
        <v>0.16825007701771924</v>
      </c>
      <c r="BI870" s="1">
        <v>2</v>
      </c>
      <c r="BJ870">
        <v>1.179</v>
      </c>
      <c r="BK870">
        <v>1.647</v>
      </c>
      <c r="BL870">
        <v>1.2150000000000001</v>
      </c>
      <c r="BM870">
        <v>1.548</v>
      </c>
      <c r="BN870">
        <v>1.2509999999999999</v>
      </c>
    </row>
    <row r="871" spans="1:66" x14ac:dyDescent="0.25">
      <c r="A871" s="6">
        <v>85</v>
      </c>
      <c r="B871" s="6">
        <v>2.5</v>
      </c>
      <c r="C871" s="6">
        <v>15</v>
      </c>
      <c r="D871" s="6">
        <v>1.2</v>
      </c>
      <c r="E871" s="6">
        <v>1</v>
      </c>
      <c r="F871" s="6">
        <v>3</v>
      </c>
      <c r="G871">
        <v>0.76500000000000001</v>
      </c>
      <c r="H871">
        <v>0.58499999999999996</v>
      </c>
      <c r="I871">
        <v>0.53100000000000003</v>
      </c>
      <c r="J871">
        <v>0.53100000000000003</v>
      </c>
      <c r="K871">
        <v>0.441</v>
      </c>
      <c r="Q871">
        <f t="shared" si="98"/>
        <v>0.5706</v>
      </c>
      <c r="R871">
        <f t="shared" si="99"/>
        <v>0.12034450548321619</v>
      </c>
      <c r="T871">
        <v>0.63</v>
      </c>
      <c r="U871">
        <v>0.53100000000000003</v>
      </c>
      <c r="V871">
        <v>0.60299999999999998</v>
      </c>
      <c r="W871">
        <v>0.68400000000000005</v>
      </c>
      <c r="X871">
        <v>0.55800000000000005</v>
      </c>
      <c r="AD871">
        <f t="shared" si="100"/>
        <v>0.60120000000000007</v>
      </c>
      <c r="AE871">
        <f t="shared" si="101"/>
        <v>6.0172252741608402E-2</v>
      </c>
      <c r="AG871">
        <v>3</v>
      </c>
      <c r="AH871">
        <f>AVERAGE(G871:K874)</f>
        <v>0.4905000000000001</v>
      </c>
      <c r="AI871">
        <f>STDEV(G871:K874)</f>
        <v>9.0401734962391483E-2</v>
      </c>
      <c r="AJ871">
        <f>AVERAGE(T871:X874)</f>
        <v>0.68625000000000003</v>
      </c>
      <c r="AK871">
        <f>STDEV(T870:X873)</f>
        <v>0.18964794946648481</v>
      </c>
      <c r="AM871">
        <f>SUM(AH871,AJ871)</f>
        <v>1.1767500000000002</v>
      </c>
      <c r="AO871">
        <f t="shared" si="102"/>
        <v>0.19544324326386667</v>
      </c>
      <c r="AP871" s="15" t="s">
        <v>28</v>
      </c>
      <c r="AQ871" s="15"/>
      <c r="AR871" s="15"/>
      <c r="BI871" s="6">
        <v>3</v>
      </c>
      <c r="BJ871">
        <v>1.395</v>
      </c>
      <c r="BK871">
        <v>1.1160000000000001</v>
      </c>
      <c r="BL871">
        <v>1.1339999999999999</v>
      </c>
      <c r="BM871">
        <v>1.2150000000000001</v>
      </c>
      <c r="BN871">
        <v>0.999</v>
      </c>
    </row>
    <row r="872" spans="1:66" x14ac:dyDescent="0.25">
      <c r="A872" s="6">
        <v>85</v>
      </c>
      <c r="B872" s="6">
        <v>2.5</v>
      </c>
      <c r="C872" s="6">
        <v>15</v>
      </c>
      <c r="D872" s="6">
        <v>1.2</v>
      </c>
      <c r="E872" s="6">
        <v>2</v>
      </c>
      <c r="F872" s="6">
        <v>3</v>
      </c>
      <c r="G872">
        <v>0.55800000000000005</v>
      </c>
      <c r="H872">
        <v>0.495</v>
      </c>
      <c r="I872">
        <v>0.45900000000000002</v>
      </c>
      <c r="J872">
        <v>0.40500000000000003</v>
      </c>
      <c r="K872">
        <v>0.45</v>
      </c>
      <c r="Q872">
        <f t="shared" si="98"/>
        <v>0.47339999999999999</v>
      </c>
      <c r="R872">
        <f t="shared" si="99"/>
        <v>5.7134052893174428E-2</v>
      </c>
      <c r="T872">
        <v>0.65700000000000003</v>
      </c>
      <c r="U872">
        <v>0.70199999999999996</v>
      </c>
      <c r="V872">
        <v>0.73799999999999999</v>
      </c>
      <c r="W872">
        <v>0.747</v>
      </c>
      <c r="X872">
        <v>0.71099999999999997</v>
      </c>
      <c r="AD872">
        <f t="shared" si="100"/>
        <v>0.71099999999999997</v>
      </c>
      <c r="AE872">
        <f t="shared" si="101"/>
        <v>3.5433035433053137E-2</v>
      </c>
      <c r="AG872">
        <v>4</v>
      </c>
      <c r="AH872">
        <f>AVERAGE(G875:K878)</f>
        <v>0.45045000000000002</v>
      </c>
      <c r="AI872">
        <f>STDEV(G875:K878)</f>
        <v>8.7232583844630951E-2</v>
      </c>
      <c r="AJ872">
        <f>AVERAGE(T875:X878)</f>
        <v>0.67590000000000006</v>
      </c>
      <c r="AK872">
        <f>STDEV(T874:X877)</f>
        <v>5.3274734803854751E-2</v>
      </c>
      <c r="AM872">
        <f t="shared" ref="AM872:AM879" si="103">SUM(AH872,AJ872)</f>
        <v>1.12635</v>
      </c>
      <c r="AO872">
        <f t="shared" si="102"/>
        <v>0.11775006568898438</v>
      </c>
      <c r="BI872" s="6">
        <v>3</v>
      </c>
      <c r="BJ872">
        <v>1.2150000000000001</v>
      </c>
      <c r="BK872">
        <v>1.1970000000000001</v>
      </c>
      <c r="BL872">
        <v>1.1970000000000001</v>
      </c>
      <c r="BM872">
        <v>1.1519999999999999</v>
      </c>
      <c r="BN872">
        <v>1.161</v>
      </c>
    </row>
    <row r="873" spans="1:66" x14ac:dyDescent="0.25">
      <c r="A873" s="6">
        <v>85</v>
      </c>
      <c r="B873" s="6">
        <v>2.5</v>
      </c>
      <c r="C873" s="6">
        <v>15</v>
      </c>
      <c r="D873" s="6">
        <v>1.2</v>
      </c>
      <c r="E873" s="6">
        <v>3</v>
      </c>
      <c r="F873" s="6">
        <v>3</v>
      </c>
      <c r="G873">
        <v>0.378</v>
      </c>
      <c r="H873">
        <v>0.441</v>
      </c>
      <c r="I873">
        <v>0.38700000000000001</v>
      </c>
      <c r="J873">
        <v>0.432</v>
      </c>
      <c r="K873">
        <v>0.47699999999999998</v>
      </c>
      <c r="Q873">
        <f t="shared" si="98"/>
        <v>0.42299999999999993</v>
      </c>
      <c r="R873">
        <f t="shared" si="99"/>
        <v>4.0749233121618364E-2</v>
      </c>
      <c r="T873">
        <v>0.66600000000000004</v>
      </c>
      <c r="U873">
        <v>0.747</v>
      </c>
      <c r="V873">
        <v>0.70199999999999996</v>
      </c>
      <c r="W873">
        <v>0.873</v>
      </c>
      <c r="X873">
        <v>0.71099999999999997</v>
      </c>
      <c r="AD873">
        <f t="shared" si="100"/>
        <v>0.73980000000000001</v>
      </c>
      <c r="AE873">
        <f t="shared" si="101"/>
        <v>7.9841718418380753E-2</v>
      </c>
      <c r="AG873">
        <v>5</v>
      </c>
      <c r="AH873">
        <f>AVERAGE(G879:K882)</f>
        <v>0.47610000000000002</v>
      </c>
      <c r="AI873">
        <f>STDEV(G879:K882)</f>
        <v>9.4116892605335276E-2</v>
      </c>
      <c r="AJ873">
        <f>AVERAGE(T879:X882)</f>
        <v>0.69030000000000002</v>
      </c>
      <c r="AK873">
        <f>STDEV(T879:X882)</f>
        <v>7.8790929213430172E-2</v>
      </c>
      <c r="AM873">
        <f t="shared" si="103"/>
        <v>1.1664000000000001</v>
      </c>
      <c r="AO873">
        <f t="shared" si="102"/>
        <v>0.13312624333591583</v>
      </c>
      <c r="BI873" s="6">
        <v>3</v>
      </c>
      <c r="BJ873">
        <v>1.044</v>
      </c>
      <c r="BK873">
        <v>1.1879999999999999</v>
      </c>
      <c r="BL873">
        <v>1.089</v>
      </c>
      <c r="BM873">
        <v>1.3049999999999999</v>
      </c>
      <c r="BN873">
        <v>1.1879999999999999</v>
      </c>
    </row>
    <row r="874" spans="1:66" x14ac:dyDescent="0.25">
      <c r="A874" s="6">
        <v>85</v>
      </c>
      <c r="B874" s="6">
        <v>2.5</v>
      </c>
      <c r="C874" s="6">
        <v>15</v>
      </c>
      <c r="D874" s="6">
        <v>1.2</v>
      </c>
      <c r="E874" s="6">
        <v>4</v>
      </c>
      <c r="F874" s="6">
        <v>3</v>
      </c>
      <c r="G874">
        <v>0.54900000000000004</v>
      </c>
      <c r="H874">
        <v>0.55800000000000005</v>
      </c>
      <c r="I874">
        <v>0.47699999999999998</v>
      </c>
      <c r="J874">
        <v>0.51300000000000001</v>
      </c>
      <c r="K874">
        <v>0.378</v>
      </c>
      <c r="Q874">
        <f t="shared" si="98"/>
        <v>0.495</v>
      </c>
      <c r="R874">
        <f t="shared" si="99"/>
        <v>7.2838863253074038E-2</v>
      </c>
      <c r="T874">
        <v>0.63900000000000001</v>
      </c>
      <c r="U874">
        <v>0.67500000000000004</v>
      </c>
      <c r="V874">
        <v>0.65700000000000003</v>
      </c>
      <c r="W874">
        <v>0.72899999999999998</v>
      </c>
      <c r="X874">
        <v>0.76500000000000001</v>
      </c>
      <c r="AD874">
        <f t="shared" si="100"/>
        <v>0.69300000000000006</v>
      </c>
      <c r="AE874">
        <f t="shared" si="101"/>
        <v>5.2478567053607691E-2</v>
      </c>
      <c r="AG874">
        <v>6</v>
      </c>
      <c r="AH874">
        <f>AVERAGE(G883:K886)</f>
        <v>0.49409999999999998</v>
      </c>
      <c r="AI874">
        <f>STDEV(G883:K886)</f>
        <v>0.11229233464957734</v>
      </c>
      <c r="AJ874">
        <f>AVERAGE(T883:X886)</f>
        <v>0.67364999999999997</v>
      </c>
      <c r="AK874">
        <f>STDEV(T883:X886)</f>
        <v>7.7765690581252114E-2</v>
      </c>
      <c r="AM874">
        <f t="shared" si="103"/>
        <v>1.1677499999999998</v>
      </c>
      <c r="AO874">
        <f t="shared" si="102"/>
        <v>0.14883231045937212</v>
      </c>
      <c r="BI874" s="6">
        <v>3</v>
      </c>
      <c r="BJ874">
        <v>1.1879999999999999</v>
      </c>
      <c r="BK874">
        <v>1.2330000000000001</v>
      </c>
      <c r="BL874">
        <v>1.1339999999999999</v>
      </c>
      <c r="BM874">
        <v>1.242</v>
      </c>
      <c r="BN874">
        <v>1.143</v>
      </c>
    </row>
    <row r="875" spans="1:66" x14ac:dyDescent="0.25">
      <c r="A875" s="6">
        <v>85</v>
      </c>
      <c r="B875" s="1">
        <v>2.5</v>
      </c>
      <c r="C875" s="6">
        <v>15</v>
      </c>
      <c r="D875" s="1">
        <v>1.2</v>
      </c>
      <c r="E875" s="1">
        <v>1</v>
      </c>
      <c r="F875" s="1">
        <v>4</v>
      </c>
      <c r="G875">
        <v>0.378</v>
      </c>
      <c r="H875">
        <v>0.51300000000000001</v>
      </c>
      <c r="I875">
        <v>0.45</v>
      </c>
      <c r="J875">
        <v>0.48599999999999999</v>
      </c>
      <c r="K875">
        <v>0.432</v>
      </c>
      <c r="Q875">
        <f t="shared" si="98"/>
        <v>0.45179999999999998</v>
      </c>
      <c r="R875">
        <f t="shared" si="99"/>
        <v>5.1857497047196589E-2</v>
      </c>
      <c r="T875">
        <v>0.66600000000000004</v>
      </c>
      <c r="U875">
        <v>0.67500000000000004</v>
      </c>
      <c r="V875">
        <v>0.56699999999999995</v>
      </c>
      <c r="W875">
        <v>0.67500000000000004</v>
      </c>
      <c r="X875">
        <v>0.67500000000000004</v>
      </c>
      <c r="AD875">
        <f t="shared" si="100"/>
        <v>0.65159999999999996</v>
      </c>
      <c r="AE875">
        <f t="shared" si="101"/>
        <v>4.7453134775270689E-2</v>
      </c>
      <c r="AG875">
        <v>7</v>
      </c>
      <c r="AH875">
        <f>AVERAGE(G887:K890)</f>
        <v>0.47295000000000009</v>
      </c>
      <c r="AI875">
        <f>STDEV(G887:K890)</f>
        <v>0.10654846932635582</v>
      </c>
      <c r="AJ875">
        <f>AVERAGE(T887:X890)</f>
        <v>0.65339999999999987</v>
      </c>
      <c r="AK875">
        <f>STDEV(T887:X890)</f>
        <v>0.11844492390980786</v>
      </c>
      <c r="AM875">
        <f t="shared" si="103"/>
        <v>1.12635</v>
      </c>
      <c r="AO875">
        <f t="shared" si="102"/>
        <v>0.16284796912774446</v>
      </c>
      <c r="BI875" s="1">
        <v>4</v>
      </c>
      <c r="BJ875">
        <v>1.044</v>
      </c>
      <c r="BK875">
        <v>1.1879999999999999</v>
      </c>
      <c r="BL875">
        <v>1.0169999999999999</v>
      </c>
      <c r="BM875">
        <v>1.161</v>
      </c>
      <c r="BN875">
        <v>1.107</v>
      </c>
    </row>
    <row r="876" spans="1:66" x14ac:dyDescent="0.25">
      <c r="A876" s="6">
        <v>85</v>
      </c>
      <c r="B876" s="1">
        <v>2.5</v>
      </c>
      <c r="C876" s="6">
        <v>15</v>
      </c>
      <c r="D876" s="1">
        <v>1.2</v>
      </c>
      <c r="E876" s="1">
        <v>2</v>
      </c>
      <c r="F876" s="1">
        <v>4</v>
      </c>
      <c r="G876">
        <v>0.45</v>
      </c>
      <c r="H876">
        <v>0.441</v>
      </c>
      <c r="I876">
        <v>0.432</v>
      </c>
      <c r="J876">
        <v>0.58499999999999996</v>
      </c>
      <c r="K876">
        <v>0.441</v>
      </c>
      <c r="Q876">
        <f t="shared" si="98"/>
        <v>0.46979999999999994</v>
      </c>
      <c r="R876">
        <f t="shared" si="99"/>
        <v>6.4712440844091737E-2</v>
      </c>
      <c r="T876">
        <v>0.70199999999999996</v>
      </c>
      <c r="U876">
        <v>0.67500000000000004</v>
      </c>
      <c r="V876">
        <v>0.61199999999999999</v>
      </c>
      <c r="W876">
        <v>0.63</v>
      </c>
      <c r="X876">
        <v>0.76500000000000001</v>
      </c>
      <c r="AD876">
        <f t="shared" si="100"/>
        <v>0.67679999999999996</v>
      </c>
      <c r="AE876">
        <f t="shared" si="101"/>
        <v>6.0841597612160056E-2</v>
      </c>
      <c r="AG876">
        <v>8</v>
      </c>
      <c r="AH876">
        <f>AVERAGE(G891:K894)</f>
        <v>0.52110000000000001</v>
      </c>
      <c r="AI876">
        <f>STDEV(G891:K894)</f>
        <v>0.11810249785673411</v>
      </c>
      <c r="AJ876">
        <f>AVERAGE(T891:X894)</f>
        <v>0.63044999999999995</v>
      </c>
      <c r="AK876">
        <f>STDEV(T891:X894)</f>
        <v>0.12479223786589835</v>
      </c>
      <c r="AM876">
        <f t="shared" si="103"/>
        <v>1.1515499999999999</v>
      </c>
      <c r="AO876">
        <f t="shared" si="102"/>
        <v>0.17325650650227331</v>
      </c>
      <c r="BI876" s="1">
        <v>4</v>
      </c>
      <c r="BJ876">
        <v>1.1519999999999999</v>
      </c>
      <c r="BK876">
        <v>1.1160000000000001</v>
      </c>
      <c r="BL876">
        <v>1.044</v>
      </c>
      <c r="BM876">
        <v>1.2150000000000001</v>
      </c>
      <c r="BN876">
        <v>1.206</v>
      </c>
    </row>
    <row r="877" spans="1:66" x14ac:dyDescent="0.25">
      <c r="A877" s="6">
        <v>85</v>
      </c>
      <c r="B877" s="1">
        <v>2.5</v>
      </c>
      <c r="C877" s="6">
        <v>15</v>
      </c>
      <c r="D877" s="1">
        <v>1.2</v>
      </c>
      <c r="E877" s="1">
        <v>3</v>
      </c>
      <c r="F877" s="1">
        <v>4</v>
      </c>
      <c r="G877" s="4">
        <v>0.61199999999999999</v>
      </c>
      <c r="H877" s="4">
        <v>0.48599999999999999</v>
      </c>
      <c r="I877" s="4">
        <v>0.36</v>
      </c>
      <c r="J877" s="4">
        <v>0.40500000000000003</v>
      </c>
      <c r="K877" s="4">
        <v>0.56699999999999995</v>
      </c>
      <c r="Q877">
        <f t="shared" si="98"/>
        <v>0.48599999999999993</v>
      </c>
      <c r="R877">
        <f t="shared" si="99"/>
        <v>0.10591742066345873</v>
      </c>
      <c r="T877">
        <v>0.59399999999999997</v>
      </c>
      <c r="U877">
        <v>0.72899999999999998</v>
      </c>
      <c r="V877">
        <v>0.71099999999999997</v>
      </c>
      <c r="W877">
        <v>0.66600000000000004</v>
      </c>
      <c r="X877">
        <v>0.73799999999999999</v>
      </c>
      <c r="AD877">
        <f t="shared" si="100"/>
        <v>0.68759999999999999</v>
      </c>
      <c r="AE877">
        <f t="shared" si="101"/>
        <v>5.9222461954903563E-2</v>
      </c>
      <c r="AG877">
        <v>9</v>
      </c>
      <c r="AH877">
        <f>AVERAGE(G895:K898)</f>
        <v>0.56745000000000012</v>
      </c>
      <c r="AI877">
        <f>STDEV(G895:K898)</f>
        <v>0.14404366114407591</v>
      </c>
      <c r="AJ877">
        <f>AVERAGE(T895:X898)</f>
        <v>0.6097499999999999</v>
      </c>
      <c r="AK877">
        <f>STDEV(T895:X898)</f>
        <v>0.16538245149700134</v>
      </c>
      <c r="AM877">
        <f t="shared" si="103"/>
        <v>1.1772</v>
      </c>
      <c r="AO877">
        <f t="shared" si="102"/>
        <v>0.21865705586350428</v>
      </c>
      <c r="BI877" s="1">
        <v>4</v>
      </c>
      <c r="BJ877">
        <v>1.206</v>
      </c>
      <c r="BK877">
        <v>1.2150000000000001</v>
      </c>
      <c r="BL877">
        <v>1.071</v>
      </c>
      <c r="BM877">
        <v>1.071</v>
      </c>
      <c r="BN877">
        <v>1.3049999999999999</v>
      </c>
    </row>
    <row r="878" spans="1:66" x14ac:dyDescent="0.25">
      <c r="A878" s="6">
        <v>85</v>
      </c>
      <c r="B878" s="1">
        <v>2.5</v>
      </c>
      <c r="C878" s="6">
        <v>15</v>
      </c>
      <c r="D878" s="1">
        <v>1.2</v>
      </c>
      <c r="E878" s="1">
        <v>4</v>
      </c>
      <c r="F878" s="1">
        <v>4</v>
      </c>
      <c r="G878" s="4">
        <v>0.35099999999999998</v>
      </c>
      <c r="H878" s="4">
        <v>0.56699999999999995</v>
      </c>
      <c r="I878" s="4">
        <v>0.33300000000000002</v>
      </c>
      <c r="J878" s="4">
        <v>0.432</v>
      </c>
      <c r="K878" s="4">
        <v>0.28799999999999998</v>
      </c>
      <c r="Q878">
        <f t="shared" si="98"/>
        <v>0.39419999999999999</v>
      </c>
      <c r="R878">
        <f t="shared" si="99"/>
        <v>0.10974834850693675</v>
      </c>
      <c r="T878">
        <v>0.67500000000000004</v>
      </c>
      <c r="U878">
        <v>0.57599999999999996</v>
      </c>
      <c r="V878">
        <v>0.67500000000000004</v>
      </c>
      <c r="W878">
        <v>0.77400000000000002</v>
      </c>
      <c r="X878">
        <v>0.73799999999999999</v>
      </c>
      <c r="AD878">
        <f t="shared" si="100"/>
        <v>0.68759999999999999</v>
      </c>
      <c r="AE878">
        <f t="shared" si="101"/>
        <v>7.5460585738516522E-2</v>
      </c>
      <c r="AG878">
        <v>10</v>
      </c>
      <c r="AH878">
        <f>AVERAGE(G899:K902)</f>
        <v>0.60389999999999999</v>
      </c>
      <c r="AI878">
        <f>STDEV(G899:K902)</f>
        <v>0.11145397917384692</v>
      </c>
      <c r="AJ878">
        <f>AVERAGE(T899:X902)</f>
        <v>0.63044999999999995</v>
      </c>
      <c r="AK878">
        <f>STDEV(T899:X902)</f>
        <v>0.16866487326555044</v>
      </c>
      <c r="AM878">
        <f t="shared" si="103"/>
        <v>1.2343500000000001</v>
      </c>
      <c r="AO878">
        <f t="shared" si="102"/>
        <v>0.20059050352772914</v>
      </c>
      <c r="BI878" s="1">
        <v>4</v>
      </c>
      <c r="BJ878">
        <v>1.026</v>
      </c>
      <c r="BK878">
        <v>1.143</v>
      </c>
      <c r="BL878">
        <v>1.008</v>
      </c>
      <c r="BM878">
        <v>1.206</v>
      </c>
      <c r="BN878">
        <v>1.026</v>
      </c>
    </row>
    <row r="879" spans="1:66" x14ac:dyDescent="0.25">
      <c r="A879" s="6">
        <v>85</v>
      </c>
      <c r="B879" s="6">
        <v>2.5</v>
      </c>
      <c r="C879" s="6">
        <v>15</v>
      </c>
      <c r="D879" s="6">
        <v>1.2</v>
      </c>
      <c r="E879" s="6">
        <v>1</v>
      </c>
      <c r="F879" s="6">
        <v>5</v>
      </c>
      <c r="G879">
        <v>0.57599999999999996</v>
      </c>
      <c r="H879">
        <v>0.54</v>
      </c>
      <c r="I879">
        <v>0.45</v>
      </c>
      <c r="J879">
        <v>0.47699999999999998</v>
      </c>
      <c r="K879">
        <v>0.30599999999999999</v>
      </c>
      <c r="Q879">
        <f t="shared" si="98"/>
        <v>0.46980000000000005</v>
      </c>
      <c r="R879">
        <f t="shared" si="99"/>
        <v>0.1042602512945367</v>
      </c>
      <c r="T879">
        <v>0.58499999999999996</v>
      </c>
      <c r="U879">
        <v>0.64800000000000002</v>
      </c>
      <c r="V879">
        <v>0.66600000000000004</v>
      </c>
      <c r="W879">
        <v>0.72899999999999998</v>
      </c>
      <c r="X879">
        <v>0.68400000000000005</v>
      </c>
      <c r="AD879">
        <f t="shared" si="100"/>
        <v>0.6624000000000001</v>
      </c>
      <c r="AE879">
        <f t="shared" si="101"/>
        <v>5.2709581671646771E-2</v>
      </c>
      <c r="AG879" t="s">
        <v>22</v>
      </c>
      <c r="AH879">
        <f>AVERAGE(G863:K902)</f>
        <v>0.49666499999999963</v>
      </c>
      <c r="AI879">
        <f>STDEV(G863:K902)</f>
        <v>0.11428120468265532</v>
      </c>
      <c r="AJ879">
        <f>AVERAGE(T863:X902)</f>
        <v>0.67220999999999931</v>
      </c>
      <c r="AK879">
        <f>STDEV(T863:X901)</f>
        <v>0.1254325559430462</v>
      </c>
      <c r="AM879">
        <f t="shared" si="103"/>
        <v>1.168874999999999</v>
      </c>
      <c r="AO879">
        <f t="shared" si="102"/>
        <v>0.17313880382163446</v>
      </c>
      <c r="BI879" s="6">
        <v>5</v>
      </c>
      <c r="BJ879">
        <v>1.161</v>
      </c>
      <c r="BK879">
        <v>1.1879999999999999</v>
      </c>
      <c r="BL879">
        <v>1.1160000000000001</v>
      </c>
      <c r="BM879">
        <v>1.206</v>
      </c>
      <c r="BN879">
        <v>0.99</v>
      </c>
    </row>
    <row r="880" spans="1:66" x14ac:dyDescent="0.25">
      <c r="A880" s="6">
        <v>85</v>
      </c>
      <c r="B880" s="6">
        <v>2.5</v>
      </c>
      <c r="C880" s="6">
        <v>15</v>
      </c>
      <c r="D880" s="6">
        <v>1.2</v>
      </c>
      <c r="E880" s="6">
        <v>2</v>
      </c>
      <c r="F880" s="6">
        <v>5</v>
      </c>
      <c r="G880" s="4">
        <v>0.64800000000000002</v>
      </c>
      <c r="H880" s="4">
        <v>0.504</v>
      </c>
      <c r="I880" s="4">
        <v>0.495</v>
      </c>
      <c r="J880" s="4">
        <v>0.48599999999999999</v>
      </c>
      <c r="K880" s="4">
        <v>0.621</v>
      </c>
      <c r="Q880">
        <f t="shared" si="98"/>
        <v>0.55079999999999996</v>
      </c>
      <c r="R880">
        <f t="shared" si="99"/>
        <v>7.7263833712805263E-2</v>
      </c>
      <c r="T880">
        <v>0.47699999999999998</v>
      </c>
      <c r="U880">
        <v>0.621</v>
      </c>
      <c r="V880">
        <v>0.747</v>
      </c>
      <c r="W880">
        <v>0.81</v>
      </c>
      <c r="X880">
        <v>0.71099999999999997</v>
      </c>
      <c r="AD880">
        <f t="shared" si="100"/>
        <v>0.67319999999999991</v>
      </c>
      <c r="AE880">
        <f t="shared" si="101"/>
        <v>0.1292369916084409</v>
      </c>
      <c r="AM880" s="11" t="s">
        <v>51</v>
      </c>
      <c r="AN880" s="11"/>
      <c r="AO880" s="11"/>
      <c r="BI880" s="6">
        <v>5</v>
      </c>
      <c r="BJ880">
        <v>1.125</v>
      </c>
      <c r="BK880">
        <v>1.125</v>
      </c>
      <c r="BL880">
        <v>1.242</v>
      </c>
      <c r="BM880">
        <v>1.296</v>
      </c>
      <c r="BN880">
        <v>1.3320000000000001</v>
      </c>
    </row>
    <row r="881" spans="1:66" x14ac:dyDescent="0.25">
      <c r="A881" s="6">
        <v>85</v>
      </c>
      <c r="B881" s="6">
        <v>2.5</v>
      </c>
      <c r="C881" s="6">
        <v>15</v>
      </c>
      <c r="D881" s="6">
        <v>1.2</v>
      </c>
      <c r="E881" s="6">
        <v>3</v>
      </c>
      <c r="F881" s="6">
        <v>5</v>
      </c>
      <c r="G881">
        <v>0.47699999999999998</v>
      </c>
      <c r="H881">
        <v>0.45900000000000002</v>
      </c>
      <c r="I881">
        <v>0.35099999999999998</v>
      </c>
      <c r="J881">
        <v>0.495</v>
      </c>
      <c r="K881">
        <v>0.32400000000000001</v>
      </c>
      <c r="Q881">
        <f t="shared" si="98"/>
        <v>0.42119999999999996</v>
      </c>
      <c r="R881">
        <f t="shared" si="99"/>
        <v>7.8046140199243622E-2</v>
      </c>
      <c r="T881">
        <v>0.75600000000000001</v>
      </c>
      <c r="U881">
        <v>0.83699999999999997</v>
      </c>
      <c r="V881">
        <v>0.67500000000000004</v>
      </c>
      <c r="W881">
        <v>0.72899999999999998</v>
      </c>
      <c r="X881">
        <v>0.68400000000000005</v>
      </c>
      <c r="AD881">
        <f t="shared" si="100"/>
        <v>0.73619999999999997</v>
      </c>
      <c r="AE881">
        <f t="shared" si="101"/>
        <v>6.5335289086373496E-2</v>
      </c>
      <c r="BI881" s="6">
        <v>5</v>
      </c>
      <c r="BJ881">
        <v>1.2330000000000001</v>
      </c>
      <c r="BK881">
        <v>1.296</v>
      </c>
      <c r="BL881">
        <v>1.026</v>
      </c>
      <c r="BM881">
        <v>1.224</v>
      </c>
      <c r="BN881">
        <v>1.008</v>
      </c>
    </row>
    <row r="882" spans="1:66" x14ac:dyDescent="0.25">
      <c r="A882" s="6">
        <v>85</v>
      </c>
      <c r="B882" s="6">
        <v>2.5</v>
      </c>
      <c r="C882" s="6">
        <v>15</v>
      </c>
      <c r="D882" s="6">
        <v>1.2</v>
      </c>
      <c r="E882" s="6">
        <v>4</v>
      </c>
      <c r="F882" s="6">
        <v>5</v>
      </c>
      <c r="G882">
        <v>0.53100000000000003</v>
      </c>
      <c r="H882">
        <v>0.35099999999999998</v>
      </c>
      <c r="I882">
        <v>0.55800000000000005</v>
      </c>
      <c r="J882">
        <v>0.38700000000000001</v>
      </c>
      <c r="K882">
        <v>0.48599999999999999</v>
      </c>
      <c r="Q882">
        <f t="shared" si="98"/>
        <v>0.46259999999999996</v>
      </c>
      <c r="R882">
        <f t="shared" si="99"/>
        <v>9.0134898901591293E-2</v>
      </c>
      <c r="T882">
        <v>0.73799999999999999</v>
      </c>
      <c r="U882">
        <v>0.67500000000000004</v>
      </c>
      <c r="V882">
        <v>0.68400000000000005</v>
      </c>
      <c r="W882">
        <v>0.72</v>
      </c>
      <c r="X882">
        <v>0.63</v>
      </c>
      <c r="AD882">
        <f t="shared" si="100"/>
        <v>0.68940000000000001</v>
      </c>
      <c r="AE882">
        <f t="shared" si="101"/>
        <v>4.202142310774349E-2</v>
      </c>
      <c r="BI882" s="6">
        <v>5</v>
      </c>
      <c r="BJ882">
        <v>1.2689999999999999</v>
      </c>
      <c r="BK882">
        <v>1.026</v>
      </c>
      <c r="BL882">
        <v>1.242</v>
      </c>
      <c r="BM882">
        <v>1.107</v>
      </c>
      <c r="BN882">
        <v>1.1160000000000001</v>
      </c>
    </row>
    <row r="883" spans="1:66" x14ac:dyDescent="0.25">
      <c r="A883" s="6">
        <v>85</v>
      </c>
      <c r="B883" s="1">
        <v>2.5</v>
      </c>
      <c r="C883" s="6">
        <v>15</v>
      </c>
      <c r="D883" s="1">
        <v>1.2</v>
      </c>
      <c r="E883" s="1">
        <v>1</v>
      </c>
      <c r="F883" s="1">
        <v>6</v>
      </c>
      <c r="G883">
        <v>0.33300000000000002</v>
      </c>
      <c r="H883">
        <v>0.48599999999999999</v>
      </c>
      <c r="I883">
        <v>0.22500000000000001</v>
      </c>
      <c r="J883">
        <v>0.65700000000000003</v>
      </c>
      <c r="K883">
        <v>0.495</v>
      </c>
      <c r="Q883">
        <f t="shared" si="98"/>
        <v>0.43920000000000003</v>
      </c>
      <c r="R883">
        <f t="shared" si="99"/>
        <v>0.16575644783838719</v>
      </c>
      <c r="T883">
        <v>0.72</v>
      </c>
      <c r="U883">
        <v>0.80100000000000005</v>
      </c>
      <c r="V883">
        <v>0.67500000000000004</v>
      </c>
      <c r="W883">
        <v>0.72</v>
      </c>
      <c r="X883">
        <v>0.67500000000000004</v>
      </c>
      <c r="AD883">
        <f t="shared" si="100"/>
        <v>0.71819999999999984</v>
      </c>
      <c r="AE883">
        <f t="shared" si="101"/>
        <v>5.1465522439784868E-2</v>
      </c>
      <c r="BD883" s="42" t="s">
        <v>19</v>
      </c>
      <c r="BE883" s="42" t="s">
        <v>24</v>
      </c>
      <c r="BF883" s="42" t="s">
        <v>21</v>
      </c>
      <c r="BI883" s="1">
        <v>6</v>
      </c>
      <c r="BJ883">
        <v>1.0529999999999999</v>
      </c>
      <c r="BK883">
        <v>1.2869999999999999</v>
      </c>
      <c r="BL883">
        <v>0.9</v>
      </c>
      <c r="BM883">
        <v>1.377</v>
      </c>
      <c r="BN883">
        <v>1.17</v>
      </c>
    </row>
    <row r="884" spans="1:66" x14ac:dyDescent="0.25">
      <c r="A884" s="6">
        <v>85</v>
      </c>
      <c r="B884" s="1">
        <v>2.5</v>
      </c>
      <c r="C884" s="6">
        <v>15</v>
      </c>
      <c r="D884" s="1">
        <v>1.2</v>
      </c>
      <c r="E884" s="1">
        <v>2</v>
      </c>
      <c r="F884" s="1">
        <v>6</v>
      </c>
      <c r="G884">
        <v>0.34200000000000003</v>
      </c>
      <c r="H884">
        <v>0.41399999999999998</v>
      </c>
      <c r="I884">
        <v>0.51300000000000001</v>
      </c>
      <c r="J884">
        <v>0.64800000000000002</v>
      </c>
      <c r="K884">
        <v>0.59399999999999997</v>
      </c>
      <c r="Q884">
        <f t="shared" si="98"/>
        <v>0.50219999999999998</v>
      </c>
      <c r="R884">
        <f t="shared" si="99"/>
        <v>0.12574259421532535</v>
      </c>
      <c r="T884">
        <v>0.80100000000000005</v>
      </c>
      <c r="U884">
        <v>0.60299999999999998</v>
      </c>
      <c r="V884">
        <v>0.747</v>
      </c>
      <c r="W884">
        <v>0.504</v>
      </c>
      <c r="X884">
        <v>0.70199999999999996</v>
      </c>
      <c r="AD884">
        <f t="shared" si="100"/>
        <v>0.6714</v>
      </c>
      <c r="AE884">
        <f t="shared" si="101"/>
        <v>0.11847911208310109</v>
      </c>
      <c r="AH884" s="5" t="s">
        <v>20</v>
      </c>
      <c r="AI884" s="5" t="s">
        <v>21</v>
      </c>
      <c r="AJ884" s="5" t="s">
        <v>23</v>
      </c>
      <c r="AK884" s="5" t="s">
        <v>21</v>
      </c>
      <c r="AL884" s="5"/>
      <c r="AM884" s="5" t="s">
        <v>27</v>
      </c>
      <c r="AN884" s="5"/>
      <c r="AO884" s="5" t="s">
        <v>28</v>
      </c>
      <c r="AP884" s="5"/>
      <c r="BD884" s="42">
        <v>1</v>
      </c>
      <c r="BE884" s="42">
        <f>AVERAGE(BJ863:BN866)</f>
        <v>1.1448</v>
      </c>
      <c r="BF884" s="42">
        <f>STDEV(BJ863:BN866)</f>
        <v>4.0628742742572097E-2</v>
      </c>
      <c r="BI884" s="1">
        <v>6</v>
      </c>
      <c r="BJ884">
        <v>1.143</v>
      </c>
      <c r="BK884">
        <v>1.0169999999999999</v>
      </c>
      <c r="BL884">
        <v>1.26</v>
      </c>
      <c r="BM884">
        <v>1.1519999999999999</v>
      </c>
      <c r="BN884">
        <v>1.296</v>
      </c>
    </row>
    <row r="885" spans="1:66" x14ac:dyDescent="0.25">
      <c r="A885" s="6">
        <v>85</v>
      </c>
      <c r="B885" s="1">
        <v>2.5</v>
      </c>
      <c r="C885" s="6">
        <v>15</v>
      </c>
      <c r="D885" s="1">
        <v>1.2</v>
      </c>
      <c r="E885" s="1">
        <v>3</v>
      </c>
      <c r="F885" s="1">
        <v>6</v>
      </c>
      <c r="G885">
        <v>0.621</v>
      </c>
      <c r="H885">
        <v>0.45</v>
      </c>
      <c r="I885">
        <v>0.48599999999999999</v>
      </c>
      <c r="J885">
        <v>0.42299999999999999</v>
      </c>
      <c r="K885">
        <v>0.54900000000000004</v>
      </c>
      <c r="Q885">
        <f t="shared" si="98"/>
        <v>0.50580000000000003</v>
      </c>
      <c r="R885">
        <f t="shared" si="99"/>
        <v>7.9841718418380822E-2</v>
      </c>
      <c r="T885">
        <v>0.65700000000000003</v>
      </c>
      <c r="U885">
        <v>0.66600000000000004</v>
      </c>
      <c r="V885">
        <v>0.65700000000000003</v>
      </c>
      <c r="W885">
        <v>0.60299999999999998</v>
      </c>
      <c r="X885">
        <v>0.58499999999999996</v>
      </c>
      <c r="AD885">
        <f t="shared" si="100"/>
        <v>0.63360000000000005</v>
      </c>
      <c r="AE885">
        <f t="shared" si="101"/>
        <v>3.6889022757454586E-2</v>
      </c>
      <c r="AH885" s="5">
        <f>AH879</f>
        <v>0.49666499999999963</v>
      </c>
      <c r="AI885" s="5">
        <f>AI879</f>
        <v>0.11428120468265532</v>
      </c>
      <c r="AJ885" s="5">
        <f>AJ879</f>
        <v>0.67220999999999931</v>
      </c>
      <c r="AK885" s="5">
        <f>AK879</f>
        <v>0.1254325559430462</v>
      </c>
      <c r="AL885" s="5"/>
      <c r="AM885" s="5" t="s">
        <v>29</v>
      </c>
      <c r="AN885" s="5"/>
      <c r="AO885" s="5" t="s">
        <v>30</v>
      </c>
      <c r="AP885" s="5"/>
      <c r="BD885" s="42">
        <v>2</v>
      </c>
      <c r="BE885" s="42">
        <f>AVERAGE(BJ867:BN870)</f>
        <v>1.2172500000000002</v>
      </c>
      <c r="BF885" s="42">
        <f>STDEV(BJ867:BN870)</f>
        <v>0.14244846713627102</v>
      </c>
      <c r="BI885" s="1">
        <v>6</v>
      </c>
      <c r="BJ885">
        <v>1.278</v>
      </c>
      <c r="BK885">
        <v>1.1160000000000001</v>
      </c>
      <c r="BL885">
        <v>1.143</v>
      </c>
      <c r="BM885">
        <v>1.026</v>
      </c>
      <c r="BN885">
        <v>1.1339999999999999</v>
      </c>
    </row>
    <row r="886" spans="1:66" x14ac:dyDescent="0.25">
      <c r="A886" s="6">
        <v>85</v>
      </c>
      <c r="B886" s="1">
        <v>2.5</v>
      </c>
      <c r="C886" s="6">
        <v>15</v>
      </c>
      <c r="D886" s="1">
        <v>1.2</v>
      </c>
      <c r="E886" s="1">
        <v>4</v>
      </c>
      <c r="F886" s="1">
        <v>6</v>
      </c>
      <c r="G886">
        <v>0.52200000000000002</v>
      </c>
      <c r="H886">
        <v>0.47699999999999998</v>
      </c>
      <c r="I886">
        <v>0.504</v>
      </c>
      <c r="J886">
        <v>0.495</v>
      </c>
      <c r="K886">
        <v>0.64800000000000002</v>
      </c>
      <c r="Q886">
        <f t="shared" si="98"/>
        <v>0.52920000000000011</v>
      </c>
      <c r="R886">
        <f t="shared" si="99"/>
        <v>6.8364464453398208E-2</v>
      </c>
      <c r="T886">
        <v>0.73799999999999999</v>
      </c>
      <c r="U886">
        <v>0.621</v>
      </c>
      <c r="V886">
        <v>0.60299999999999998</v>
      </c>
      <c r="W886">
        <v>0.621</v>
      </c>
      <c r="X886">
        <v>0.77400000000000002</v>
      </c>
      <c r="AD886">
        <f t="shared" si="100"/>
        <v>0.6714</v>
      </c>
      <c r="AE886">
        <f t="shared" si="101"/>
        <v>7.8614884086920314E-2</v>
      </c>
      <c r="BD886" s="42">
        <v>3</v>
      </c>
      <c r="BE886" s="42">
        <f>AVERAGE(BJ871:BN874)</f>
        <v>1.17675</v>
      </c>
      <c r="BF886" s="42">
        <f>STDEV(BJ871:BN874)</f>
        <v>8.6417514672115309E-2</v>
      </c>
      <c r="BI886" s="1">
        <v>6</v>
      </c>
      <c r="BJ886">
        <v>1.26</v>
      </c>
      <c r="BK886">
        <v>1.0980000000000001</v>
      </c>
      <c r="BL886">
        <v>1.107</v>
      </c>
      <c r="BM886">
        <v>1.1160000000000001</v>
      </c>
      <c r="BN886">
        <v>1.4219999999999999</v>
      </c>
    </row>
    <row r="887" spans="1:66" x14ac:dyDescent="0.25">
      <c r="A887" s="6">
        <v>85</v>
      </c>
      <c r="B887" s="6">
        <v>2.5</v>
      </c>
      <c r="C887" s="6">
        <v>15</v>
      </c>
      <c r="D887" s="6">
        <v>1.2</v>
      </c>
      <c r="E887" s="6">
        <v>1</v>
      </c>
      <c r="F887" s="6">
        <v>7</v>
      </c>
      <c r="G887">
        <v>0.495</v>
      </c>
      <c r="H887">
        <v>0.315</v>
      </c>
      <c r="I887">
        <v>0.34200000000000003</v>
      </c>
      <c r="J887">
        <v>0.32400000000000001</v>
      </c>
      <c r="K887">
        <v>0.54</v>
      </c>
      <c r="Q887">
        <f t="shared" si="98"/>
        <v>0.4032</v>
      </c>
      <c r="R887">
        <f t="shared" si="99"/>
        <v>0.1059938677471484</v>
      </c>
      <c r="T887">
        <v>0.72899999999999998</v>
      </c>
      <c r="U887">
        <v>0.83699999999999997</v>
      </c>
      <c r="V887">
        <v>0.69299999999999995</v>
      </c>
      <c r="W887">
        <v>0.52200000000000002</v>
      </c>
      <c r="X887">
        <v>0.54</v>
      </c>
      <c r="AD887">
        <f t="shared" si="100"/>
        <v>0.6641999999999999</v>
      </c>
      <c r="AE887">
        <f t="shared" si="101"/>
        <v>0.13279194252664611</v>
      </c>
      <c r="BD887" s="42">
        <v>4</v>
      </c>
      <c r="BE887" s="42">
        <f>AVERAGE(BJ875:BN878)</f>
        <v>1.12635</v>
      </c>
      <c r="BF887" s="42">
        <f>STDEV(BJ875:BN878)</f>
        <v>8.5495013705017053E-2</v>
      </c>
      <c r="BI887" s="6">
        <v>7</v>
      </c>
      <c r="BJ887">
        <v>1.224</v>
      </c>
      <c r="BK887">
        <v>1.1519999999999999</v>
      </c>
      <c r="BL887">
        <v>1.0349999999999999</v>
      </c>
      <c r="BM887">
        <v>0.84599999999999997</v>
      </c>
      <c r="BN887">
        <v>1.08</v>
      </c>
    </row>
    <row r="888" spans="1:66" x14ac:dyDescent="0.25">
      <c r="A888" s="6">
        <v>85</v>
      </c>
      <c r="B888" s="6">
        <v>2.5</v>
      </c>
      <c r="C888" s="6">
        <v>15</v>
      </c>
      <c r="D888" s="6">
        <v>1.2</v>
      </c>
      <c r="E888" s="6">
        <v>2</v>
      </c>
      <c r="F888" s="6">
        <v>7</v>
      </c>
      <c r="G888">
        <v>0.54</v>
      </c>
      <c r="H888">
        <v>0.59399999999999997</v>
      </c>
      <c r="I888">
        <v>0.63</v>
      </c>
      <c r="J888">
        <v>0.57599999999999996</v>
      </c>
      <c r="K888">
        <v>0.51300000000000001</v>
      </c>
      <c r="Q888">
        <f t="shared" si="98"/>
        <v>0.5706</v>
      </c>
      <c r="R888">
        <f t="shared" si="99"/>
        <v>4.5714330357121045E-2</v>
      </c>
      <c r="T888">
        <v>0.58499999999999996</v>
      </c>
      <c r="U888">
        <v>0.54900000000000004</v>
      </c>
      <c r="V888">
        <v>0.57599999999999996</v>
      </c>
      <c r="W888">
        <v>0.441</v>
      </c>
      <c r="X888">
        <v>0.71099999999999997</v>
      </c>
      <c r="AD888">
        <f t="shared" si="100"/>
        <v>0.57239999999999991</v>
      </c>
      <c r="AE888">
        <f t="shared" si="101"/>
        <v>9.6430285699048157E-2</v>
      </c>
      <c r="BD888" s="42">
        <v>5</v>
      </c>
      <c r="BE888" s="42">
        <f>AVERAGE(BJ879:BN882)</f>
        <v>1.1663999999999999</v>
      </c>
      <c r="BF888" s="42">
        <f>STDEV(BJ879:BN882)</f>
        <v>0.10271544751348133</v>
      </c>
      <c r="BI888" s="6">
        <v>7</v>
      </c>
      <c r="BJ888">
        <v>1.125</v>
      </c>
      <c r="BK888">
        <v>1.143</v>
      </c>
      <c r="BL888">
        <v>1.206</v>
      </c>
      <c r="BM888">
        <v>1.0169999999999999</v>
      </c>
      <c r="BN888">
        <v>1.224</v>
      </c>
    </row>
    <row r="889" spans="1:66" x14ac:dyDescent="0.25">
      <c r="A889" s="6">
        <v>85</v>
      </c>
      <c r="B889" s="6">
        <v>2.5</v>
      </c>
      <c r="C889" s="6">
        <v>15</v>
      </c>
      <c r="D889" s="6">
        <v>1.2</v>
      </c>
      <c r="E889" s="6">
        <v>3</v>
      </c>
      <c r="F889" s="6">
        <v>7</v>
      </c>
      <c r="G889">
        <v>0.52200000000000002</v>
      </c>
      <c r="H889">
        <v>0.504</v>
      </c>
      <c r="I889">
        <v>0.35099999999999998</v>
      </c>
      <c r="J889">
        <v>0.36</v>
      </c>
      <c r="K889">
        <v>0.33300000000000002</v>
      </c>
      <c r="Q889">
        <f t="shared" si="98"/>
        <v>0.41400000000000003</v>
      </c>
      <c r="R889">
        <f t="shared" si="99"/>
        <v>9.1118055290924288E-2</v>
      </c>
      <c r="T889">
        <v>0.67500000000000004</v>
      </c>
      <c r="U889">
        <v>0.82799999999999996</v>
      </c>
      <c r="V889">
        <v>0.73799999999999999</v>
      </c>
      <c r="W889">
        <v>0.67500000000000004</v>
      </c>
      <c r="X889">
        <v>0.59399999999999997</v>
      </c>
      <c r="AD889">
        <f t="shared" si="100"/>
        <v>0.70200000000000007</v>
      </c>
      <c r="AE889">
        <f t="shared" si="101"/>
        <v>8.7025858226160505E-2</v>
      </c>
      <c r="BD889" s="42">
        <v>6</v>
      </c>
      <c r="BE889" s="42">
        <f>AVERAGE(BJ883:BN886)</f>
        <v>1.1677500000000001</v>
      </c>
      <c r="BF889" s="42">
        <f>STDEV(BJ883:BN886)</f>
        <v>0.12824272832570599</v>
      </c>
      <c r="BI889" s="6">
        <v>7</v>
      </c>
      <c r="BJ889">
        <v>1.1970000000000001</v>
      </c>
      <c r="BK889">
        <v>1.3320000000000001</v>
      </c>
      <c r="BL889">
        <v>1.089</v>
      </c>
      <c r="BM889">
        <v>1.0349999999999999</v>
      </c>
      <c r="BN889">
        <v>0.92700000000000005</v>
      </c>
    </row>
    <row r="890" spans="1:66" x14ac:dyDescent="0.25">
      <c r="A890" s="6">
        <v>85</v>
      </c>
      <c r="B890" s="6">
        <v>2.5</v>
      </c>
      <c r="C890" s="6">
        <v>15</v>
      </c>
      <c r="D890" s="6">
        <v>1.2</v>
      </c>
      <c r="E890" s="6">
        <v>4</v>
      </c>
      <c r="F890" s="6">
        <v>7</v>
      </c>
      <c r="G890">
        <v>0.53100000000000003</v>
      </c>
      <c r="H890">
        <v>0.53100000000000003</v>
      </c>
      <c r="I890">
        <v>0.53100000000000003</v>
      </c>
      <c r="J890">
        <v>0.58499999999999996</v>
      </c>
      <c r="K890">
        <v>0.34200000000000003</v>
      </c>
      <c r="Q890">
        <f t="shared" si="98"/>
        <v>0.504</v>
      </c>
      <c r="R890">
        <f t="shared" si="99"/>
        <v>9.3530743608719255E-2</v>
      </c>
      <c r="T890">
        <v>0.58499999999999996</v>
      </c>
      <c r="U890">
        <v>0.504</v>
      </c>
      <c r="V890">
        <v>0.64800000000000002</v>
      </c>
      <c r="W890">
        <v>0.84599999999999997</v>
      </c>
      <c r="X890">
        <v>0.79200000000000004</v>
      </c>
      <c r="AD890">
        <f t="shared" si="100"/>
        <v>0.67500000000000004</v>
      </c>
      <c r="AE890">
        <f t="shared" si="101"/>
        <v>0.14230249470757664</v>
      </c>
      <c r="BD890" s="42">
        <v>7</v>
      </c>
      <c r="BE890" s="42">
        <f>AVERAGE(BJ887:BN890)</f>
        <v>1.12635</v>
      </c>
      <c r="BF890" s="42">
        <f>STDEV(BJ887:BN890)</f>
        <v>0.13144071106896585</v>
      </c>
      <c r="BI890" s="6">
        <v>7</v>
      </c>
      <c r="BJ890">
        <v>1.1160000000000001</v>
      </c>
      <c r="BK890">
        <v>1.0349999999999999</v>
      </c>
      <c r="BL890">
        <v>1.179</v>
      </c>
      <c r="BM890">
        <v>1.431</v>
      </c>
      <c r="BN890">
        <v>1.1339999999999999</v>
      </c>
    </row>
    <row r="891" spans="1:66" x14ac:dyDescent="0.25">
      <c r="A891" s="6">
        <v>85</v>
      </c>
      <c r="B891" s="1">
        <v>2.5</v>
      </c>
      <c r="C891" s="6">
        <v>15</v>
      </c>
      <c r="D891" s="1">
        <v>1.2</v>
      </c>
      <c r="E891" s="1">
        <v>1</v>
      </c>
      <c r="F891" s="1">
        <v>8</v>
      </c>
      <c r="G891">
        <v>0.63900000000000001</v>
      </c>
      <c r="H891">
        <v>0.29699999999999999</v>
      </c>
      <c r="I891">
        <v>0.68400000000000005</v>
      </c>
      <c r="J891">
        <v>0.54</v>
      </c>
      <c r="K891">
        <v>0.60299999999999998</v>
      </c>
      <c r="Q891">
        <f t="shared" si="98"/>
        <v>0.55259999999999998</v>
      </c>
      <c r="R891">
        <f t="shared" si="99"/>
        <v>0.15228361697832107</v>
      </c>
      <c r="T891">
        <v>0.78300000000000003</v>
      </c>
      <c r="U891">
        <v>0.57599999999999996</v>
      </c>
      <c r="V891">
        <v>0.54</v>
      </c>
      <c r="W891">
        <v>0.65700000000000003</v>
      </c>
      <c r="X891">
        <v>0.72899999999999998</v>
      </c>
      <c r="AD891">
        <f t="shared" si="100"/>
        <v>0.65700000000000003</v>
      </c>
      <c r="AE891">
        <f t="shared" si="101"/>
        <v>0.10162430811572616</v>
      </c>
      <c r="BD891" s="42">
        <v>8</v>
      </c>
      <c r="BE891" s="42">
        <f>AVERAGE(BJ891:BN894)</f>
        <v>1.1515499999999999</v>
      </c>
      <c r="BF891" s="42">
        <f>STDEV(BJ891:BN894)</f>
        <v>0.15815098548705547</v>
      </c>
      <c r="BI891" s="1">
        <v>8</v>
      </c>
      <c r="BJ891">
        <v>1.4219999999999999</v>
      </c>
      <c r="BK891">
        <v>0.873</v>
      </c>
      <c r="BL891">
        <v>1.224</v>
      </c>
      <c r="BM891">
        <v>1.1970000000000001</v>
      </c>
      <c r="BN891">
        <v>1.3320000000000001</v>
      </c>
    </row>
    <row r="892" spans="1:66" x14ac:dyDescent="0.25">
      <c r="A892" s="6">
        <v>85</v>
      </c>
      <c r="B892" s="1">
        <v>2.5</v>
      </c>
      <c r="C892" s="6">
        <v>15</v>
      </c>
      <c r="D892" s="1">
        <v>1.2</v>
      </c>
      <c r="E892" s="1">
        <v>2</v>
      </c>
      <c r="F892" s="1">
        <v>8</v>
      </c>
      <c r="G892">
        <v>0.45</v>
      </c>
      <c r="H892">
        <v>0.504</v>
      </c>
      <c r="I892">
        <v>0.54900000000000004</v>
      </c>
      <c r="J892">
        <v>0.63</v>
      </c>
      <c r="K892">
        <v>0.63</v>
      </c>
      <c r="Q892">
        <f t="shared" si="98"/>
        <v>0.55259999999999998</v>
      </c>
      <c r="R892">
        <f t="shared" si="99"/>
        <v>7.8872048280744081E-2</v>
      </c>
      <c r="T892">
        <v>0.51300000000000001</v>
      </c>
      <c r="U892">
        <v>0.59399999999999997</v>
      </c>
      <c r="V892">
        <v>0.56699999999999995</v>
      </c>
      <c r="W892">
        <v>0.72</v>
      </c>
      <c r="X892">
        <v>0.36</v>
      </c>
      <c r="AD892">
        <f t="shared" si="100"/>
        <v>0.55079999999999996</v>
      </c>
      <c r="AE892">
        <f t="shared" si="101"/>
        <v>0.13094922680184076</v>
      </c>
      <c r="BD892" s="42">
        <v>9</v>
      </c>
      <c r="BE892" s="42">
        <f>AVERAGE(BJ895:BN898)</f>
        <v>1.1772000000000002</v>
      </c>
      <c r="BF892" s="42">
        <f>STDEV(BJ895:BN898)</f>
        <v>0.18492063731574818</v>
      </c>
      <c r="BI892" s="1">
        <v>8</v>
      </c>
      <c r="BJ892">
        <v>0.96299999999999997</v>
      </c>
      <c r="BK892">
        <v>1.0980000000000001</v>
      </c>
      <c r="BL892">
        <v>1.1160000000000001</v>
      </c>
      <c r="BM892">
        <v>1.35</v>
      </c>
      <c r="BN892">
        <v>0.99</v>
      </c>
    </row>
    <row r="893" spans="1:66" x14ac:dyDescent="0.25">
      <c r="A893" s="6">
        <v>85</v>
      </c>
      <c r="B893" s="1">
        <v>2.5</v>
      </c>
      <c r="C893" s="6">
        <v>15</v>
      </c>
      <c r="D893" s="1">
        <v>1.2</v>
      </c>
      <c r="E893" s="1">
        <v>3</v>
      </c>
      <c r="F893" s="1">
        <v>8</v>
      </c>
      <c r="G893">
        <v>0.69299999999999995</v>
      </c>
      <c r="H893">
        <v>0.63900000000000001</v>
      </c>
      <c r="I893">
        <v>0.54</v>
      </c>
      <c r="J893">
        <v>0.432</v>
      </c>
      <c r="K893">
        <v>0.57599999999999996</v>
      </c>
      <c r="Q893">
        <f t="shared" si="98"/>
        <v>0.57599999999999996</v>
      </c>
      <c r="R893">
        <f t="shared" si="99"/>
        <v>9.9611746295303671E-2</v>
      </c>
      <c r="T893">
        <v>0.46800000000000003</v>
      </c>
      <c r="U893">
        <v>0.51300000000000001</v>
      </c>
      <c r="V893">
        <v>0.61199999999999999</v>
      </c>
      <c r="W893">
        <v>0.79200000000000004</v>
      </c>
      <c r="X893">
        <v>0.82799999999999996</v>
      </c>
      <c r="AD893">
        <f t="shared" si="100"/>
        <v>0.64259999999999995</v>
      </c>
      <c r="AE893">
        <f t="shared" si="101"/>
        <v>0.16194999228156862</v>
      </c>
      <c r="BD893" s="42">
        <v>10</v>
      </c>
      <c r="BE893" s="42">
        <f>AVERAGE(BJ899:BN902)</f>
        <v>1.2343500000000001</v>
      </c>
      <c r="BF893" s="42">
        <f>STDEV(BJ899:BN902)</f>
        <v>0.19119273136370965</v>
      </c>
      <c r="BI893" s="1">
        <v>8</v>
      </c>
      <c r="BJ893">
        <v>1.161</v>
      </c>
      <c r="BK893">
        <v>1.1519999999999999</v>
      </c>
      <c r="BL893">
        <v>1.1519999999999999</v>
      </c>
      <c r="BM893">
        <v>1.224</v>
      </c>
      <c r="BN893">
        <v>1.4039999999999999</v>
      </c>
    </row>
    <row r="894" spans="1:66" x14ac:dyDescent="0.25">
      <c r="A894" s="6">
        <v>85</v>
      </c>
      <c r="B894" s="1">
        <v>2.5</v>
      </c>
      <c r="C894" s="6">
        <v>15</v>
      </c>
      <c r="D894" s="1">
        <v>1.2</v>
      </c>
      <c r="E894" s="1">
        <v>4</v>
      </c>
      <c r="F894" s="1">
        <v>8</v>
      </c>
      <c r="G894">
        <v>0.32400000000000001</v>
      </c>
      <c r="H894">
        <v>0.40500000000000003</v>
      </c>
      <c r="I894">
        <v>0.40500000000000003</v>
      </c>
      <c r="J894">
        <v>0.39600000000000002</v>
      </c>
      <c r="K894">
        <v>0.48599999999999999</v>
      </c>
      <c r="Q894">
        <f t="shared" si="98"/>
        <v>0.4032</v>
      </c>
      <c r="R894">
        <f t="shared" si="99"/>
        <v>5.7416896467851565E-2</v>
      </c>
      <c r="T894">
        <v>0.54900000000000004</v>
      </c>
      <c r="U894">
        <v>0.79200000000000004</v>
      </c>
      <c r="V894">
        <v>0.621</v>
      </c>
      <c r="W894">
        <v>0.65700000000000003</v>
      </c>
      <c r="X894">
        <v>0.73799999999999999</v>
      </c>
      <c r="AD894">
        <f t="shared" si="100"/>
        <v>0.6714</v>
      </c>
      <c r="AE894">
        <f t="shared" si="101"/>
        <v>9.5798225453292946E-2</v>
      </c>
      <c r="BD894" s="42" t="s">
        <v>22</v>
      </c>
      <c r="BE894" s="42">
        <f>AVERAGE(BJ863:BN902)</f>
        <v>1.1688750000000006</v>
      </c>
      <c r="BF894" s="42">
        <f>STDEV(BJ863:BN902)</f>
        <v>0.13419388723730086</v>
      </c>
      <c r="BI894" s="1">
        <v>8</v>
      </c>
      <c r="BJ894">
        <v>0.873</v>
      </c>
      <c r="BK894">
        <v>1.1970000000000001</v>
      </c>
      <c r="BL894">
        <v>1.026</v>
      </c>
      <c r="BM894">
        <v>1.0529999999999999</v>
      </c>
      <c r="BN894">
        <v>1.224</v>
      </c>
    </row>
    <row r="895" spans="1:66" x14ac:dyDescent="0.25">
      <c r="A895" s="6">
        <v>85</v>
      </c>
      <c r="B895" s="6">
        <v>2.5</v>
      </c>
      <c r="C895" s="6">
        <v>15</v>
      </c>
      <c r="D895" s="6">
        <v>1.2</v>
      </c>
      <c r="E895" s="6">
        <v>1</v>
      </c>
      <c r="F895" s="6">
        <v>9</v>
      </c>
      <c r="G895">
        <v>0.39600000000000002</v>
      </c>
      <c r="H895">
        <v>0.42299999999999999</v>
      </c>
      <c r="I895">
        <v>0.34200000000000003</v>
      </c>
      <c r="J895">
        <v>0.36</v>
      </c>
      <c r="K895">
        <v>0.57599999999999996</v>
      </c>
      <c r="Q895">
        <f t="shared" si="98"/>
        <v>0.4194</v>
      </c>
      <c r="R895">
        <f t="shared" si="99"/>
        <v>9.3009676915899384E-2</v>
      </c>
      <c r="T895">
        <v>0.64800000000000002</v>
      </c>
      <c r="U895">
        <v>0.79200000000000004</v>
      </c>
      <c r="V895">
        <v>0.68400000000000005</v>
      </c>
      <c r="W895">
        <v>0.83699999999999997</v>
      </c>
      <c r="X895">
        <v>0.72</v>
      </c>
      <c r="AD895">
        <f t="shared" si="100"/>
        <v>0.73619999999999997</v>
      </c>
      <c r="AE895">
        <f t="shared" si="101"/>
        <v>7.7525479682488893E-2</v>
      </c>
      <c r="BI895" s="6">
        <v>9</v>
      </c>
      <c r="BJ895">
        <v>1.044</v>
      </c>
      <c r="BK895">
        <v>1.2150000000000001</v>
      </c>
      <c r="BL895">
        <v>1.026</v>
      </c>
      <c r="BM895">
        <v>1.1970000000000001</v>
      </c>
      <c r="BN895">
        <v>1.296</v>
      </c>
    </row>
    <row r="896" spans="1:66" x14ac:dyDescent="0.25">
      <c r="A896" s="6">
        <v>85</v>
      </c>
      <c r="B896" s="6">
        <v>2.5</v>
      </c>
      <c r="C896" s="6">
        <v>15</v>
      </c>
      <c r="D896" s="6">
        <v>1.2</v>
      </c>
      <c r="E896" s="6">
        <v>2</v>
      </c>
      <c r="F896" s="6">
        <v>9</v>
      </c>
      <c r="G896">
        <v>0.78300000000000003</v>
      </c>
      <c r="H896">
        <v>0.70199999999999996</v>
      </c>
      <c r="I896">
        <v>0.38700000000000001</v>
      </c>
      <c r="J896">
        <v>0.54</v>
      </c>
      <c r="K896">
        <v>0.59399999999999997</v>
      </c>
      <c r="Q896">
        <f t="shared" si="98"/>
        <v>0.60119999999999996</v>
      </c>
      <c r="R896">
        <f t="shared" si="99"/>
        <v>0.15238996029922719</v>
      </c>
      <c r="T896">
        <v>0.38700000000000001</v>
      </c>
      <c r="U896">
        <v>0.48599999999999999</v>
      </c>
      <c r="V896">
        <v>0.63900000000000001</v>
      </c>
      <c r="W896">
        <v>0.58499999999999996</v>
      </c>
      <c r="X896">
        <v>0.621</v>
      </c>
      <c r="AD896">
        <f t="shared" si="100"/>
        <v>0.54359999999999997</v>
      </c>
      <c r="AE896">
        <f t="shared" si="101"/>
        <v>0.10564942025397042</v>
      </c>
      <c r="BI896" s="6">
        <v>9</v>
      </c>
      <c r="BJ896">
        <v>1.17</v>
      </c>
      <c r="BK896">
        <v>1.1879999999999999</v>
      </c>
      <c r="BL896">
        <v>1.026</v>
      </c>
      <c r="BM896">
        <v>1.125</v>
      </c>
      <c r="BN896">
        <v>1.2150000000000001</v>
      </c>
    </row>
    <row r="897" spans="1:66" x14ac:dyDescent="0.25">
      <c r="A897" s="6">
        <v>85</v>
      </c>
      <c r="B897" s="6">
        <v>2.5</v>
      </c>
      <c r="C897" s="6">
        <v>15</v>
      </c>
      <c r="D897" s="6">
        <v>1.2</v>
      </c>
      <c r="E897" s="6">
        <v>3</v>
      </c>
      <c r="F897" s="6">
        <v>9</v>
      </c>
      <c r="G897">
        <v>0.441</v>
      </c>
      <c r="H897">
        <v>0.53100000000000003</v>
      </c>
      <c r="I897">
        <v>0.60299999999999998</v>
      </c>
      <c r="J897">
        <v>0.63</v>
      </c>
      <c r="K897">
        <v>0.73799999999999999</v>
      </c>
      <c r="Q897">
        <f t="shared" si="98"/>
        <v>0.58860000000000001</v>
      </c>
      <c r="R897">
        <f t="shared" si="99"/>
        <v>0.11106889753661899</v>
      </c>
      <c r="T897">
        <v>0.441</v>
      </c>
      <c r="U897">
        <v>0.79200000000000004</v>
      </c>
      <c r="V897">
        <v>0.70199999999999996</v>
      </c>
      <c r="W897">
        <v>0.72899999999999998</v>
      </c>
      <c r="X897">
        <v>0.67500000000000004</v>
      </c>
      <c r="AD897">
        <f t="shared" si="100"/>
        <v>0.66780000000000006</v>
      </c>
      <c r="AE897">
        <f t="shared" si="101"/>
        <v>0.13400634313344967</v>
      </c>
      <c r="BI897" s="6">
        <v>9</v>
      </c>
      <c r="BJ897">
        <v>0.88200000000000001</v>
      </c>
      <c r="BK897">
        <v>1.323</v>
      </c>
      <c r="BL897">
        <v>1.3049999999999999</v>
      </c>
      <c r="BM897">
        <v>1.359</v>
      </c>
      <c r="BN897">
        <v>1.413</v>
      </c>
    </row>
    <row r="898" spans="1:66" x14ac:dyDescent="0.25">
      <c r="A898" s="6">
        <v>85</v>
      </c>
      <c r="B898" s="6">
        <v>2.5</v>
      </c>
      <c r="C898" s="6">
        <v>15</v>
      </c>
      <c r="D898" s="6">
        <v>1.2</v>
      </c>
      <c r="E898" s="6">
        <v>4</v>
      </c>
      <c r="F898" s="6">
        <v>9</v>
      </c>
      <c r="G898">
        <v>0.58499999999999996</v>
      </c>
      <c r="H898">
        <v>0.80100000000000005</v>
      </c>
      <c r="I898">
        <v>0.63</v>
      </c>
      <c r="J898">
        <v>0.76500000000000001</v>
      </c>
      <c r="K898">
        <v>0.52200000000000002</v>
      </c>
      <c r="Q898">
        <f t="shared" si="98"/>
        <v>0.66059999999999997</v>
      </c>
      <c r="R898">
        <f t="shared" si="99"/>
        <v>0.11882045278486372</v>
      </c>
      <c r="T898">
        <v>0.45</v>
      </c>
      <c r="U898">
        <v>0.36899999999999999</v>
      </c>
      <c r="V898">
        <v>0.46800000000000003</v>
      </c>
      <c r="W898">
        <v>0.86399999999999999</v>
      </c>
      <c r="X898">
        <v>0.30599999999999999</v>
      </c>
      <c r="AD898">
        <f t="shared" si="100"/>
        <v>0.49139999999999995</v>
      </c>
      <c r="AE898">
        <f t="shared" si="101"/>
        <v>0.21820128322262447</v>
      </c>
      <c r="BI898" s="6">
        <v>9</v>
      </c>
      <c r="BJ898">
        <v>1.0349999999999999</v>
      </c>
      <c r="BK898">
        <v>1.17</v>
      </c>
      <c r="BL898">
        <v>1.0980000000000001</v>
      </c>
      <c r="BM898">
        <v>1.629</v>
      </c>
      <c r="BN898">
        <v>0.82799999999999996</v>
      </c>
    </row>
    <row r="899" spans="1:66" x14ac:dyDescent="0.25">
      <c r="A899" s="6">
        <v>85</v>
      </c>
      <c r="B899" s="1">
        <v>2.5</v>
      </c>
      <c r="C899" s="6">
        <v>15</v>
      </c>
      <c r="D899" s="1">
        <v>1.2</v>
      </c>
      <c r="E899" s="1">
        <v>1</v>
      </c>
      <c r="F899" s="1">
        <v>10</v>
      </c>
      <c r="G899">
        <v>0.69299999999999995</v>
      </c>
      <c r="H899">
        <v>0.46800000000000003</v>
      </c>
      <c r="I899">
        <v>0.69299999999999995</v>
      </c>
      <c r="J899">
        <v>0.59399999999999997</v>
      </c>
      <c r="K899">
        <v>0.71099999999999997</v>
      </c>
      <c r="Q899">
        <f t="shared" ref="Q899:Q962" si="104">AVERAGE(G899:K899)</f>
        <v>0.63179999999999992</v>
      </c>
      <c r="R899">
        <f t="shared" ref="R899:R962" si="105">STDEV(G899:K899)</f>
        <v>0.10249731703805719</v>
      </c>
      <c r="T899">
        <v>0.71099999999999997</v>
      </c>
      <c r="U899">
        <v>0.57599999999999996</v>
      </c>
      <c r="V899">
        <v>0.36899999999999999</v>
      </c>
      <c r="W899">
        <v>0.80100000000000005</v>
      </c>
      <c r="X899">
        <v>0.96299999999999997</v>
      </c>
      <c r="AD899">
        <f t="shared" ref="AD899:AD962" si="106">AVERAGE(T899:X899)</f>
        <v>0.68399999999999994</v>
      </c>
      <c r="AE899">
        <f t="shared" ref="AE899:AE962" si="107">STDEV(T899:X899)</f>
        <v>0.22535971245988076</v>
      </c>
      <c r="BI899" s="1">
        <v>10</v>
      </c>
      <c r="BJ899">
        <v>1.4039999999999999</v>
      </c>
      <c r="BK899">
        <v>1.044</v>
      </c>
      <c r="BL899">
        <v>1.0620000000000001</v>
      </c>
      <c r="BM899">
        <v>1.395</v>
      </c>
      <c r="BN899">
        <v>1.6739999999999999</v>
      </c>
    </row>
    <row r="900" spans="1:66" x14ac:dyDescent="0.25">
      <c r="A900" s="6">
        <v>85</v>
      </c>
      <c r="B900" s="1">
        <v>2.5</v>
      </c>
      <c r="C900" s="6">
        <v>15</v>
      </c>
      <c r="D900" s="1">
        <v>1.2</v>
      </c>
      <c r="E900" s="1">
        <v>2</v>
      </c>
      <c r="F900" s="1">
        <v>10</v>
      </c>
      <c r="G900">
        <v>0.65700000000000003</v>
      </c>
      <c r="H900">
        <v>0.61199999999999999</v>
      </c>
      <c r="I900">
        <v>0.72</v>
      </c>
      <c r="J900">
        <v>0.65700000000000003</v>
      </c>
      <c r="K900">
        <v>0.45900000000000002</v>
      </c>
      <c r="Q900">
        <f t="shared" si="104"/>
        <v>0.621</v>
      </c>
      <c r="R900">
        <f t="shared" si="105"/>
        <v>9.8384449990840395E-2</v>
      </c>
      <c r="T900">
        <v>0.61199999999999999</v>
      </c>
      <c r="U900">
        <v>0.54</v>
      </c>
      <c r="V900">
        <v>0.378</v>
      </c>
      <c r="W900">
        <v>0.53100000000000003</v>
      </c>
      <c r="X900">
        <v>0.54900000000000004</v>
      </c>
      <c r="AD900">
        <f t="shared" si="106"/>
        <v>0.52200000000000002</v>
      </c>
      <c r="AE900">
        <f t="shared" si="107"/>
        <v>8.6559228277520481E-2</v>
      </c>
      <c r="BI900" s="1">
        <v>10</v>
      </c>
      <c r="BJ900">
        <v>1.2689999999999999</v>
      </c>
      <c r="BK900">
        <v>1.1519999999999999</v>
      </c>
      <c r="BL900">
        <v>1.0980000000000001</v>
      </c>
      <c r="BM900">
        <v>1.1879999999999999</v>
      </c>
      <c r="BN900">
        <v>1.008</v>
      </c>
    </row>
    <row r="901" spans="1:66" x14ac:dyDescent="0.25">
      <c r="A901" s="6">
        <v>85</v>
      </c>
      <c r="B901" s="1">
        <v>2.5</v>
      </c>
      <c r="C901" s="6">
        <v>15</v>
      </c>
      <c r="D901" s="1">
        <v>1.2</v>
      </c>
      <c r="E901" s="1">
        <v>3</v>
      </c>
      <c r="F901" s="1">
        <v>10</v>
      </c>
      <c r="G901">
        <v>0.59399999999999997</v>
      </c>
      <c r="H901">
        <v>0.57599999999999996</v>
      </c>
      <c r="I901">
        <v>0.59399999999999997</v>
      </c>
      <c r="J901">
        <v>0.61199999999999999</v>
      </c>
      <c r="K901">
        <v>0.621</v>
      </c>
      <c r="Q901">
        <f t="shared" si="104"/>
        <v>0.59939999999999993</v>
      </c>
      <c r="R901">
        <f t="shared" si="105"/>
        <v>1.7544229820656152E-2</v>
      </c>
      <c r="T901">
        <v>0.54900000000000004</v>
      </c>
      <c r="U901">
        <v>0.57599999999999996</v>
      </c>
      <c r="V901">
        <v>0.378</v>
      </c>
      <c r="W901">
        <v>0.81899999999999995</v>
      </c>
      <c r="X901">
        <v>0.82799999999999996</v>
      </c>
      <c r="AD901">
        <f t="shared" si="106"/>
        <v>0.63</v>
      </c>
      <c r="AE901">
        <f t="shared" si="107"/>
        <v>0.19229274557299353</v>
      </c>
      <c r="BI901" s="1">
        <v>10</v>
      </c>
      <c r="BJ901">
        <v>1.143</v>
      </c>
      <c r="BK901">
        <v>1.1519999999999999</v>
      </c>
      <c r="BL901">
        <v>0.97199999999999998</v>
      </c>
      <c r="BM901">
        <v>1.431</v>
      </c>
      <c r="BN901">
        <v>1.4490000000000001</v>
      </c>
    </row>
    <row r="902" spans="1:66" x14ac:dyDescent="0.25">
      <c r="A902" s="6">
        <v>85</v>
      </c>
      <c r="B902" s="1">
        <v>2.5</v>
      </c>
      <c r="C902" s="6">
        <v>15</v>
      </c>
      <c r="D902" s="1">
        <v>1.2</v>
      </c>
      <c r="E902" s="1">
        <v>4</v>
      </c>
      <c r="F902" s="1">
        <v>10</v>
      </c>
      <c r="G902">
        <v>0.89100000000000001</v>
      </c>
      <c r="H902">
        <v>0.52200000000000002</v>
      </c>
      <c r="I902">
        <v>0.51300000000000001</v>
      </c>
      <c r="J902">
        <v>0.46800000000000003</v>
      </c>
      <c r="K902">
        <v>0.42299999999999999</v>
      </c>
      <c r="Q902">
        <f t="shared" si="104"/>
        <v>0.56340000000000001</v>
      </c>
      <c r="R902">
        <f t="shared" si="105"/>
        <v>0.1873427340464528</v>
      </c>
      <c r="T902">
        <v>0.59399999999999997</v>
      </c>
      <c r="U902">
        <v>0.67500000000000004</v>
      </c>
      <c r="V902">
        <v>0.81</v>
      </c>
      <c r="W902">
        <v>0.52200000000000002</v>
      </c>
      <c r="X902">
        <v>0.82799999999999996</v>
      </c>
      <c r="AD902">
        <f t="shared" si="106"/>
        <v>0.68579999999999997</v>
      </c>
      <c r="AE902">
        <f t="shared" si="107"/>
        <v>0.1332486397679169</v>
      </c>
      <c r="BI902" s="1">
        <v>10</v>
      </c>
      <c r="BJ902">
        <v>1.4850000000000001</v>
      </c>
      <c r="BK902">
        <v>1.1970000000000001</v>
      </c>
      <c r="BL902">
        <v>1.323</v>
      </c>
      <c r="BM902">
        <v>0.99</v>
      </c>
      <c r="BN902">
        <v>1.2509999999999999</v>
      </c>
    </row>
    <row r="903" spans="1:66" x14ac:dyDescent="0.25">
      <c r="Q903" t="e">
        <f t="shared" si="104"/>
        <v>#DIV/0!</v>
      </c>
      <c r="R903" t="e">
        <f t="shared" si="105"/>
        <v>#DIV/0!</v>
      </c>
      <c r="AD903" t="e">
        <f t="shared" si="106"/>
        <v>#DIV/0!</v>
      </c>
      <c r="AE903" t="e">
        <f t="shared" si="107"/>
        <v>#DIV/0!</v>
      </c>
    </row>
    <row r="904" spans="1:66" x14ac:dyDescent="0.25">
      <c r="A904" s="8">
        <v>85</v>
      </c>
      <c r="B904" s="8">
        <v>2.5</v>
      </c>
      <c r="C904" s="8">
        <v>15</v>
      </c>
      <c r="D904" s="8">
        <v>1</v>
      </c>
      <c r="E904" s="8">
        <v>1</v>
      </c>
      <c r="F904" s="8">
        <v>1</v>
      </c>
      <c r="G904">
        <v>0.56699999999999995</v>
      </c>
      <c r="H904">
        <v>0.54</v>
      </c>
      <c r="I904">
        <v>0.53100000000000003</v>
      </c>
      <c r="J904">
        <v>0.56699999999999995</v>
      </c>
      <c r="K904">
        <v>0.54900000000000004</v>
      </c>
      <c r="Q904">
        <f t="shared" si="104"/>
        <v>0.55079999999999996</v>
      </c>
      <c r="R904">
        <f t="shared" si="105"/>
        <v>1.6099689437998443E-2</v>
      </c>
      <c r="T904">
        <v>0.36</v>
      </c>
      <c r="U904">
        <v>0.42299999999999999</v>
      </c>
      <c r="V904">
        <v>0.42299999999999999</v>
      </c>
      <c r="W904">
        <v>0.38700000000000001</v>
      </c>
      <c r="X904">
        <v>0.42299999999999999</v>
      </c>
      <c r="AD904">
        <f t="shared" si="106"/>
        <v>0.4032</v>
      </c>
      <c r="AE904">
        <f t="shared" si="107"/>
        <v>2.8743694960808357E-2</v>
      </c>
      <c r="AO904" t="s">
        <v>47</v>
      </c>
      <c r="AP904" t="s">
        <v>48</v>
      </c>
      <c r="AQ904" t="s">
        <v>49</v>
      </c>
      <c r="AR904" t="s">
        <v>50</v>
      </c>
      <c r="BI904" s="8">
        <v>1</v>
      </c>
      <c r="BJ904">
        <v>0.92700000000000005</v>
      </c>
      <c r="BK904">
        <v>0.96299999999999997</v>
      </c>
      <c r="BL904">
        <v>0.95399999999999996</v>
      </c>
      <c r="BM904">
        <v>0.95399999999999996</v>
      </c>
      <c r="BN904">
        <v>0.97199999999999998</v>
      </c>
    </row>
    <row r="905" spans="1:66" x14ac:dyDescent="0.25">
      <c r="A905" s="6">
        <v>85</v>
      </c>
      <c r="B905" s="6">
        <v>2.5</v>
      </c>
      <c r="C905" s="6">
        <v>15</v>
      </c>
      <c r="D905" s="6">
        <v>1</v>
      </c>
      <c r="E905" s="6">
        <v>2</v>
      </c>
      <c r="F905" s="6">
        <v>1</v>
      </c>
      <c r="G905">
        <v>0.40500000000000003</v>
      </c>
      <c r="H905">
        <v>0.64800000000000002</v>
      </c>
      <c r="I905">
        <v>0.495</v>
      </c>
      <c r="J905">
        <v>0.59399999999999997</v>
      </c>
      <c r="K905">
        <v>0.59399999999999997</v>
      </c>
      <c r="Q905">
        <f t="shared" si="104"/>
        <v>0.54719999999999991</v>
      </c>
      <c r="R905">
        <f t="shared" si="105"/>
        <v>9.6807541028578872E-2</v>
      </c>
      <c r="T905">
        <v>0.53100000000000003</v>
      </c>
      <c r="U905">
        <v>0.40500000000000003</v>
      </c>
      <c r="V905">
        <v>0.40500000000000003</v>
      </c>
      <c r="W905">
        <v>0.40500000000000003</v>
      </c>
      <c r="X905">
        <v>0.42299999999999999</v>
      </c>
      <c r="AD905">
        <f t="shared" si="106"/>
        <v>0.43380000000000002</v>
      </c>
      <c r="AE905">
        <f t="shared" si="107"/>
        <v>5.4892622455117307E-2</v>
      </c>
      <c r="AO905">
        <f>A904</f>
        <v>85</v>
      </c>
      <c r="AP905">
        <f>B904</f>
        <v>2.5</v>
      </c>
      <c r="AQ905">
        <f>C904</f>
        <v>15</v>
      </c>
      <c r="AR905">
        <f>D904</f>
        <v>1</v>
      </c>
      <c r="BI905" s="6">
        <v>1</v>
      </c>
      <c r="BJ905">
        <v>0.93600000000000005</v>
      </c>
      <c r="BK905">
        <v>1.0529999999999999</v>
      </c>
      <c r="BL905">
        <v>0.9</v>
      </c>
      <c r="BM905">
        <v>0.999</v>
      </c>
      <c r="BN905">
        <v>1.0169999999999999</v>
      </c>
    </row>
    <row r="906" spans="1:66" x14ac:dyDescent="0.25">
      <c r="A906" s="6">
        <v>85</v>
      </c>
      <c r="B906" s="6">
        <v>2.5</v>
      </c>
      <c r="C906" s="6">
        <v>15</v>
      </c>
      <c r="D906" s="6">
        <v>1</v>
      </c>
      <c r="E906" s="6">
        <v>3</v>
      </c>
      <c r="F906" s="6">
        <v>1</v>
      </c>
      <c r="G906">
        <v>0.45</v>
      </c>
      <c r="H906">
        <v>0.432</v>
      </c>
      <c r="I906">
        <v>0.504</v>
      </c>
      <c r="J906">
        <v>0.45</v>
      </c>
      <c r="K906">
        <v>0.45</v>
      </c>
      <c r="Q906">
        <f t="shared" si="104"/>
        <v>0.4572</v>
      </c>
      <c r="R906">
        <f t="shared" si="105"/>
        <v>2.7298351598585579E-2</v>
      </c>
      <c r="T906">
        <v>0.54</v>
      </c>
      <c r="U906">
        <v>0.51300000000000001</v>
      </c>
      <c r="V906">
        <v>0.47699999999999998</v>
      </c>
      <c r="W906">
        <v>0.504</v>
      </c>
      <c r="X906">
        <v>0.56699999999999995</v>
      </c>
      <c r="AD906">
        <f t="shared" si="106"/>
        <v>0.5202</v>
      </c>
      <c r="AE906">
        <f t="shared" si="107"/>
        <v>3.4506521122825456E-2</v>
      </c>
      <c r="BI906" s="6">
        <v>1</v>
      </c>
      <c r="BJ906">
        <v>0.99</v>
      </c>
      <c r="BK906">
        <v>0.94499999999999995</v>
      </c>
      <c r="BL906">
        <v>0.98099999999999998</v>
      </c>
      <c r="BM906">
        <v>0.95399999999999996</v>
      </c>
      <c r="BN906">
        <v>1.0169999999999999</v>
      </c>
    </row>
    <row r="907" spans="1:66" x14ac:dyDescent="0.25">
      <c r="A907" s="6">
        <v>85</v>
      </c>
      <c r="B907" s="6">
        <v>2.5</v>
      </c>
      <c r="C907" s="6">
        <v>15</v>
      </c>
      <c r="D907" s="6">
        <v>1</v>
      </c>
      <c r="E907" s="6">
        <v>4</v>
      </c>
      <c r="F907" s="6">
        <v>1</v>
      </c>
      <c r="G907">
        <v>0.45900000000000002</v>
      </c>
      <c r="H907">
        <v>0.53100000000000003</v>
      </c>
      <c r="I907">
        <v>0.495</v>
      </c>
      <c r="J907">
        <v>0.504</v>
      </c>
      <c r="K907">
        <v>0.46800000000000003</v>
      </c>
      <c r="Q907">
        <f t="shared" si="104"/>
        <v>0.49139999999999995</v>
      </c>
      <c r="R907">
        <f t="shared" si="105"/>
        <v>2.8884251764586182E-2</v>
      </c>
      <c r="T907">
        <v>0.45</v>
      </c>
      <c r="U907">
        <v>0.45</v>
      </c>
      <c r="V907">
        <v>0.47699999999999998</v>
      </c>
      <c r="W907">
        <v>0.47699999999999998</v>
      </c>
      <c r="X907">
        <v>0.495</v>
      </c>
      <c r="AD907">
        <f t="shared" si="106"/>
        <v>0.46980000000000005</v>
      </c>
      <c r="AE907">
        <f t="shared" si="107"/>
        <v>1.9511535049810909E-2</v>
      </c>
      <c r="BI907" s="6">
        <v>1</v>
      </c>
      <c r="BJ907">
        <v>0.90900000000000003</v>
      </c>
      <c r="BK907">
        <v>0.98099999999999998</v>
      </c>
      <c r="BL907">
        <v>0.97199999999999998</v>
      </c>
      <c r="BM907">
        <v>0.98099999999999998</v>
      </c>
      <c r="BN907">
        <v>0.96299999999999997</v>
      </c>
    </row>
    <row r="908" spans="1:66" x14ac:dyDescent="0.25">
      <c r="A908" s="6">
        <v>85</v>
      </c>
      <c r="B908" s="1">
        <v>2.5</v>
      </c>
      <c r="C908" s="6">
        <v>15</v>
      </c>
      <c r="D908" s="6">
        <v>1</v>
      </c>
      <c r="E908" s="1">
        <v>1</v>
      </c>
      <c r="F908" s="1">
        <v>2</v>
      </c>
      <c r="G908">
        <v>0.45900000000000002</v>
      </c>
      <c r="H908">
        <v>0.41399999999999998</v>
      </c>
      <c r="I908">
        <v>0.51300000000000001</v>
      </c>
      <c r="J908">
        <v>0.45900000000000002</v>
      </c>
      <c r="K908">
        <v>0.54</v>
      </c>
      <c r="Q908">
        <f t="shared" si="104"/>
        <v>0.47700000000000004</v>
      </c>
      <c r="R908">
        <f t="shared" si="105"/>
        <v>4.970412457734269E-2</v>
      </c>
      <c r="T908">
        <v>0.48599999999999999</v>
      </c>
      <c r="U908">
        <v>0.441</v>
      </c>
      <c r="V908">
        <v>0.41399999999999998</v>
      </c>
      <c r="W908">
        <v>0.40500000000000003</v>
      </c>
      <c r="X908">
        <v>0.53100000000000003</v>
      </c>
      <c r="AD908">
        <f t="shared" si="106"/>
        <v>0.45540000000000003</v>
      </c>
      <c r="AE908">
        <f t="shared" si="107"/>
        <v>5.2709581671645814E-2</v>
      </c>
      <c r="AH908" t="s">
        <v>25</v>
      </c>
      <c r="BI908" s="1">
        <v>2</v>
      </c>
      <c r="BJ908">
        <v>0.94499999999999995</v>
      </c>
      <c r="BK908">
        <v>0.85499999999999998</v>
      </c>
      <c r="BL908">
        <v>0.92700000000000005</v>
      </c>
      <c r="BM908">
        <v>0.86399999999999999</v>
      </c>
      <c r="BN908">
        <v>1.071</v>
      </c>
    </row>
    <row r="909" spans="1:66" x14ac:dyDescent="0.25">
      <c r="A909" s="6">
        <v>85</v>
      </c>
      <c r="B909" s="1">
        <v>2.5</v>
      </c>
      <c r="C909" s="6">
        <v>15</v>
      </c>
      <c r="D909" s="6">
        <v>1</v>
      </c>
      <c r="E909" s="1">
        <v>2</v>
      </c>
      <c r="F909" s="1">
        <v>2</v>
      </c>
      <c r="G909">
        <v>0.45900000000000002</v>
      </c>
      <c r="H909">
        <v>0.51300000000000001</v>
      </c>
      <c r="I909">
        <v>0.46800000000000003</v>
      </c>
      <c r="J909">
        <v>0.441</v>
      </c>
      <c r="K909">
        <v>0.42299999999999999</v>
      </c>
      <c r="Q909">
        <f t="shared" si="104"/>
        <v>0.46079999999999999</v>
      </c>
      <c r="R909">
        <f t="shared" si="105"/>
        <v>3.3914598626550198E-2</v>
      </c>
      <c r="T909">
        <v>0.45</v>
      </c>
      <c r="U909">
        <v>0.45</v>
      </c>
      <c r="V909">
        <v>0.504</v>
      </c>
      <c r="W909">
        <v>0.52200000000000002</v>
      </c>
      <c r="X909">
        <v>0.504</v>
      </c>
      <c r="AD909">
        <f t="shared" si="106"/>
        <v>0.48599999999999993</v>
      </c>
      <c r="AE909">
        <f t="shared" si="107"/>
        <v>3.3674916480965468E-2</v>
      </c>
      <c r="AG909" t="s">
        <v>19</v>
      </c>
      <c r="AH909" t="s">
        <v>20</v>
      </c>
      <c r="AI909" t="s">
        <v>21</v>
      </c>
      <c r="AJ909" t="s">
        <v>23</v>
      </c>
      <c r="AK909" t="s">
        <v>21</v>
      </c>
      <c r="AM909" s="11" t="s">
        <v>24</v>
      </c>
      <c r="AN909" s="11"/>
      <c r="AO909" s="11" t="s">
        <v>21</v>
      </c>
      <c r="AP909" s="15" t="s">
        <v>26</v>
      </c>
      <c r="AQ909" s="15"/>
      <c r="AR909" s="15" t="s">
        <v>21</v>
      </c>
      <c r="BI909" s="1">
        <v>2</v>
      </c>
      <c r="BJ909">
        <v>0.90900000000000003</v>
      </c>
      <c r="BK909">
        <v>0.96299999999999997</v>
      </c>
      <c r="BL909">
        <v>0.97199999999999998</v>
      </c>
      <c r="BM909">
        <v>0.96299999999999997</v>
      </c>
      <c r="BN909">
        <v>0.92700000000000005</v>
      </c>
    </row>
    <row r="910" spans="1:66" x14ac:dyDescent="0.25">
      <c r="A910" s="6">
        <v>85</v>
      </c>
      <c r="B910" s="1">
        <v>2.5</v>
      </c>
      <c r="C910" s="6">
        <v>15</v>
      </c>
      <c r="D910" s="6">
        <v>1</v>
      </c>
      <c r="E910" s="1">
        <v>3</v>
      </c>
      <c r="F910" s="1">
        <v>2</v>
      </c>
      <c r="G910">
        <v>0.45</v>
      </c>
      <c r="H910">
        <v>0.27</v>
      </c>
      <c r="I910">
        <v>0.495</v>
      </c>
      <c r="J910">
        <v>0.26100000000000001</v>
      </c>
      <c r="K910">
        <v>0.48599999999999999</v>
      </c>
      <c r="Q910">
        <f t="shared" si="104"/>
        <v>0.39239999999999997</v>
      </c>
      <c r="R910">
        <f t="shared" si="105"/>
        <v>0.11710380010913388</v>
      </c>
      <c r="T910">
        <v>0.65700000000000003</v>
      </c>
      <c r="U910">
        <v>0.48599999999999999</v>
      </c>
      <c r="V910">
        <v>0.55800000000000005</v>
      </c>
      <c r="W910">
        <v>0.54900000000000004</v>
      </c>
      <c r="X910">
        <v>0.432</v>
      </c>
      <c r="AD910">
        <f t="shared" si="106"/>
        <v>0.53639999999999999</v>
      </c>
      <c r="AE910">
        <f t="shared" si="107"/>
        <v>8.4571271718001592E-2</v>
      </c>
      <c r="AG910">
        <v>1</v>
      </c>
      <c r="AH910">
        <f>AVERAGE(G904:K907)</f>
        <v>0.51165000000000005</v>
      </c>
      <c r="AI910">
        <f>STDEV(G904:K907)</f>
        <v>6.311999849909955E-2</v>
      </c>
      <c r="AJ910">
        <f>AVERAGE(T904:X907)</f>
        <v>0.4567500000000001</v>
      </c>
      <c r="AK910">
        <f>STDEV(T904:X907)</f>
        <v>5.6005521344351133E-2</v>
      </c>
      <c r="AM910">
        <f>SUM(AH910,AJ910)</f>
        <v>0.96840000000000015</v>
      </c>
      <c r="AO910">
        <f>SUM(AH910,AJ910)/2*SQRT((AI910/AH910)^2+(AK910/AJ910)^2)</f>
        <v>8.4220331208629054E-2</v>
      </c>
      <c r="AP910">
        <v>0.30933333333333329</v>
      </c>
      <c r="AR910">
        <v>9.8657657246325036E-3</v>
      </c>
      <c r="BI910" s="1">
        <v>2</v>
      </c>
      <c r="BJ910">
        <v>1.107</v>
      </c>
      <c r="BK910">
        <v>0.75600000000000001</v>
      </c>
      <c r="BL910">
        <v>1.0529999999999999</v>
      </c>
      <c r="BM910">
        <v>0.81</v>
      </c>
      <c r="BN910">
        <v>0.91800000000000004</v>
      </c>
    </row>
    <row r="911" spans="1:66" x14ac:dyDescent="0.25">
      <c r="A911" s="6">
        <v>85</v>
      </c>
      <c r="B911" s="1">
        <v>2.5</v>
      </c>
      <c r="C911" s="6">
        <v>15</v>
      </c>
      <c r="D911" s="6">
        <v>1</v>
      </c>
      <c r="E911" s="1">
        <v>4</v>
      </c>
      <c r="F911" s="1">
        <v>2</v>
      </c>
      <c r="G911">
        <v>0.41399999999999998</v>
      </c>
      <c r="H911">
        <v>0.57599999999999996</v>
      </c>
      <c r="I911">
        <v>0.41399999999999998</v>
      </c>
      <c r="J911">
        <v>0.36</v>
      </c>
      <c r="K911">
        <v>0.35099999999999998</v>
      </c>
      <c r="Q911">
        <f t="shared" si="104"/>
        <v>0.42299999999999993</v>
      </c>
      <c r="R911">
        <f t="shared" si="105"/>
        <v>9.0448880590088127E-2</v>
      </c>
      <c r="T911">
        <v>0.51300000000000001</v>
      </c>
      <c r="U911">
        <v>0.39600000000000002</v>
      </c>
      <c r="V911">
        <v>0.53100000000000003</v>
      </c>
      <c r="W911">
        <v>0.60299999999999998</v>
      </c>
      <c r="X911">
        <v>0.59399999999999997</v>
      </c>
      <c r="AD911">
        <f t="shared" si="106"/>
        <v>0.52739999999999998</v>
      </c>
      <c r="AE911">
        <f t="shared" si="107"/>
        <v>8.312219920093486E-2</v>
      </c>
      <c r="AG911">
        <v>2</v>
      </c>
      <c r="AH911">
        <f>AVERAGE(G908:K911)</f>
        <v>0.43829999999999991</v>
      </c>
      <c r="AI911">
        <f>STDEV(G908:K911)</f>
        <v>8.0715289101489132E-2</v>
      </c>
      <c r="AJ911">
        <f>AVERAGE(T908:X911)</f>
        <v>0.50130000000000008</v>
      </c>
      <c r="AK911">
        <f>STDEV(T908:X911)</f>
        <v>7.0024882795519258E-2</v>
      </c>
      <c r="AM911">
        <f>SUM(AH911,AJ911)</f>
        <v>0.93959999999999999</v>
      </c>
      <c r="AO911">
        <f t="shared" ref="AO911:AO920" si="108">SUM(AH911,AJ911)/2*SQRT((AI911/AH911)^2+(AK911/AJ911)^2)</f>
        <v>0.10858940271527505</v>
      </c>
      <c r="BI911" s="1">
        <v>2</v>
      </c>
      <c r="BJ911">
        <v>0.92700000000000005</v>
      </c>
      <c r="BK911">
        <v>0.97199999999999998</v>
      </c>
      <c r="BL911">
        <v>0.94499999999999995</v>
      </c>
      <c r="BM911">
        <v>0.96299999999999997</v>
      </c>
      <c r="BN911">
        <v>0.94499999999999995</v>
      </c>
    </row>
    <row r="912" spans="1:66" x14ac:dyDescent="0.25">
      <c r="A912" s="6">
        <v>85</v>
      </c>
      <c r="B912" s="6">
        <v>2.5</v>
      </c>
      <c r="C912" s="6">
        <v>15</v>
      </c>
      <c r="D912" s="6">
        <v>1</v>
      </c>
      <c r="E912" s="6">
        <v>1</v>
      </c>
      <c r="F912" s="6">
        <v>3</v>
      </c>
      <c r="G912">
        <v>0.48599999999999999</v>
      </c>
      <c r="H912">
        <v>0.46800000000000003</v>
      </c>
      <c r="I912">
        <v>0.432</v>
      </c>
      <c r="J912">
        <v>0.35099999999999998</v>
      </c>
      <c r="K912">
        <v>0.42299999999999999</v>
      </c>
      <c r="Q912">
        <f t="shared" si="104"/>
        <v>0.43199999999999994</v>
      </c>
      <c r="R912">
        <f t="shared" si="105"/>
        <v>5.2091266062556617E-2</v>
      </c>
      <c r="T912">
        <v>0.47699999999999998</v>
      </c>
      <c r="U912">
        <v>0.495</v>
      </c>
      <c r="V912">
        <v>0.52200000000000002</v>
      </c>
      <c r="W912">
        <v>0.54</v>
      </c>
      <c r="X912">
        <v>0.54900000000000004</v>
      </c>
      <c r="AD912">
        <f t="shared" si="106"/>
        <v>0.51659999999999995</v>
      </c>
      <c r="AE912">
        <f t="shared" si="107"/>
        <v>3.0253925365148929E-2</v>
      </c>
      <c r="AG912">
        <v>3</v>
      </c>
      <c r="AH912">
        <f>AVERAGE(G912:K915)</f>
        <v>0.4617</v>
      </c>
      <c r="AI912">
        <f>STDEV(G912:K915)</f>
        <v>4.3418526242292386E-2</v>
      </c>
      <c r="AJ912">
        <f>AVERAGE(T912:X915)</f>
        <v>0.4877999999999999</v>
      </c>
      <c r="AK912">
        <f>STDEV(T911:X914)</f>
        <v>6.0850355705400185E-2</v>
      </c>
      <c r="AM912">
        <f>SUM(AH912,AJ912)</f>
        <v>0.9494999999999999</v>
      </c>
      <c r="AO912">
        <f t="shared" si="108"/>
        <v>7.4165631671369914E-2</v>
      </c>
      <c r="AP912" s="15" t="s">
        <v>28</v>
      </c>
      <c r="AQ912" s="15"/>
      <c r="AR912" s="15"/>
      <c r="BI912" s="6">
        <v>3</v>
      </c>
      <c r="BJ912">
        <v>0.96299999999999997</v>
      </c>
      <c r="BK912">
        <v>0.96299999999999997</v>
      </c>
      <c r="BL912">
        <v>0.95399999999999996</v>
      </c>
      <c r="BM912">
        <v>0.89100000000000001</v>
      </c>
      <c r="BN912">
        <v>0.97199999999999998</v>
      </c>
    </row>
    <row r="913" spans="1:66" x14ac:dyDescent="0.25">
      <c r="A913" s="6">
        <v>85</v>
      </c>
      <c r="B913" s="6">
        <v>2.5</v>
      </c>
      <c r="C913" s="6">
        <v>15</v>
      </c>
      <c r="D913" s="6">
        <v>1</v>
      </c>
      <c r="E913" s="6">
        <v>2</v>
      </c>
      <c r="F913" s="6">
        <v>3</v>
      </c>
      <c r="G913">
        <v>0.441</v>
      </c>
      <c r="H913">
        <v>0.45</v>
      </c>
      <c r="I913">
        <v>0.504</v>
      </c>
      <c r="J913">
        <v>0.45900000000000002</v>
      </c>
      <c r="K913">
        <v>0.48599999999999999</v>
      </c>
      <c r="Q913">
        <f t="shared" si="104"/>
        <v>0.46799999999999997</v>
      </c>
      <c r="R913">
        <f t="shared" si="105"/>
        <v>2.6239283526803846E-2</v>
      </c>
      <c r="T913">
        <v>0.51300000000000001</v>
      </c>
      <c r="U913">
        <v>0.47699999999999998</v>
      </c>
      <c r="V913">
        <v>0.48599999999999999</v>
      </c>
      <c r="W913">
        <v>0.48599999999999999</v>
      </c>
      <c r="X913">
        <v>0.495</v>
      </c>
      <c r="AD913">
        <f t="shared" si="106"/>
        <v>0.49139999999999995</v>
      </c>
      <c r="AE913">
        <f t="shared" si="107"/>
        <v>1.3649175799292803E-2</v>
      </c>
      <c r="AG913">
        <v>4</v>
      </c>
      <c r="AH913">
        <f>AVERAGE(G916:K919)</f>
        <v>0.45045000000000002</v>
      </c>
      <c r="AI913">
        <f>STDEV(G916:K919)</f>
        <v>0.10221930757985644</v>
      </c>
      <c r="AJ913">
        <f>AVERAGE(T916:X919)</f>
        <v>0.51705000000000001</v>
      </c>
      <c r="AK913">
        <f>STDEV(T915:X918)</f>
        <v>0.102889618933159</v>
      </c>
      <c r="AM913">
        <f t="shared" ref="AM913:AM920" si="109">SUM(AH913,AJ913)</f>
        <v>0.96750000000000003</v>
      </c>
      <c r="AO913">
        <f t="shared" si="108"/>
        <v>0.14600464573783262</v>
      </c>
      <c r="BI913" s="6">
        <v>3</v>
      </c>
      <c r="BJ913">
        <v>0.95399999999999996</v>
      </c>
      <c r="BK913">
        <v>0.92700000000000005</v>
      </c>
      <c r="BL913">
        <v>0.99</v>
      </c>
      <c r="BM913">
        <v>0.94499999999999995</v>
      </c>
      <c r="BN913">
        <v>0.98099999999999998</v>
      </c>
    </row>
    <row r="914" spans="1:66" x14ac:dyDescent="0.25">
      <c r="A914" s="6">
        <v>85</v>
      </c>
      <c r="B914" s="6">
        <v>2.5</v>
      </c>
      <c r="C914" s="6">
        <v>15</v>
      </c>
      <c r="D914" s="6">
        <v>1</v>
      </c>
      <c r="E914" s="6">
        <v>3</v>
      </c>
      <c r="F914" s="6">
        <v>3</v>
      </c>
      <c r="G914">
        <v>0.45</v>
      </c>
      <c r="H914">
        <v>0.54</v>
      </c>
      <c r="I914">
        <v>0.47699999999999998</v>
      </c>
      <c r="J914">
        <v>0.52200000000000002</v>
      </c>
      <c r="K914">
        <v>0.495</v>
      </c>
      <c r="Q914">
        <f t="shared" si="104"/>
        <v>0.49680000000000002</v>
      </c>
      <c r="R914">
        <f t="shared" si="105"/>
        <v>3.5660902961086122E-2</v>
      </c>
      <c r="T914">
        <v>0.42299999999999999</v>
      </c>
      <c r="U914">
        <v>0.504</v>
      </c>
      <c r="V914">
        <v>0.378</v>
      </c>
      <c r="W914">
        <v>0.504</v>
      </c>
      <c r="X914">
        <v>0.38700000000000001</v>
      </c>
      <c r="AD914">
        <f t="shared" si="106"/>
        <v>0.43920000000000003</v>
      </c>
      <c r="AE914">
        <f t="shared" si="107"/>
        <v>6.1503658427771592E-2</v>
      </c>
      <c r="AG914">
        <v>5</v>
      </c>
      <c r="AH914">
        <f>AVERAGE(G920:K923)</f>
        <v>0.46304999999999996</v>
      </c>
      <c r="AI914">
        <f>STDEV(G920:K923)</f>
        <v>6.8134908743416656E-2</v>
      </c>
      <c r="AJ914">
        <f>AVERAGE(T920:X923)</f>
        <v>0.46889999999999993</v>
      </c>
      <c r="AK914">
        <f>STDEV(T920:X923)</f>
        <v>8.4674547222695656E-2</v>
      </c>
      <c r="AM914">
        <f t="shared" si="109"/>
        <v>0.93194999999999983</v>
      </c>
      <c r="AO914">
        <f t="shared" si="108"/>
        <v>0.10854404020126938</v>
      </c>
      <c r="BI914" s="6">
        <v>3</v>
      </c>
      <c r="BJ914">
        <v>0.873</v>
      </c>
      <c r="BK914">
        <v>1.044</v>
      </c>
      <c r="BL914">
        <v>0.85499999999999998</v>
      </c>
      <c r="BM914">
        <v>1.026</v>
      </c>
      <c r="BN914">
        <v>0.88200000000000001</v>
      </c>
    </row>
    <row r="915" spans="1:66" x14ac:dyDescent="0.25">
      <c r="A915" s="6">
        <v>85</v>
      </c>
      <c r="B915" s="6">
        <v>2.5</v>
      </c>
      <c r="C915" s="6">
        <v>15</v>
      </c>
      <c r="D915" s="6">
        <v>1</v>
      </c>
      <c r="E915" s="6">
        <v>4</v>
      </c>
      <c r="F915" s="6">
        <v>3</v>
      </c>
      <c r="G915">
        <v>0.38700000000000001</v>
      </c>
      <c r="H915">
        <v>0.45900000000000002</v>
      </c>
      <c r="I915">
        <v>0.48599999999999999</v>
      </c>
      <c r="J915">
        <v>0.46800000000000003</v>
      </c>
      <c r="K915">
        <v>0.45</v>
      </c>
      <c r="Q915">
        <f t="shared" si="104"/>
        <v>0.45</v>
      </c>
      <c r="R915">
        <f t="shared" si="105"/>
        <v>3.7649701194033401E-2</v>
      </c>
      <c r="T915">
        <v>0.53100000000000003</v>
      </c>
      <c r="U915">
        <v>0.47699999999999998</v>
      </c>
      <c r="V915">
        <v>0.51300000000000001</v>
      </c>
      <c r="W915">
        <v>0.47699999999999998</v>
      </c>
      <c r="X915">
        <v>0.52200000000000002</v>
      </c>
      <c r="AD915">
        <f t="shared" si="106"/>
        <v>0.50399999999999989</v>
      </c>
      <c r="AE915">
        <f t="shared" si="107"/>
        <v>2.5455844122715732E-2</v>
      </c>
      <c r="AG915">
        <v>6</v>
      </c>
      <c r="AH915">
        <f>AVERAGE(G924:K927)</f>
        <v>0.47519999999999996</v>
      </c>
      <c r="AI915">
        <f>STDEV(G924:K927)</f>
        <v>0.13778495831128351</v>
      </c>
      <c r="AJ915">
        <f>AVERAGE(T924:X927)</f>
        <v>0.49815000000000004</v>
      </c>
      <c r="AK915">
        <f>STDEV(T924:X927)</f>
        <v>0.10914947500898378</v>
      </c>
      <c r="AM915">
        <f t="shared" si="109"/>
        <v>0.97334999999999994</v>
      </c>
      <c r="AO915">
        <f t="shared" si="108"/>
        <v>0.17687199757641206</v>
      </c>
      <c r="BI915" s="6">
        <v>3</v>
      </c>
      <c r="BJ915">
        <v>0.91800000000000004</v>
      </c>
      <c r="BK915">
        <v>0.93600000000000005</v>
      </c>
      <c r="BL915">
        <v>0.999</v>
      </c>
      <c r="BM915">
        <v>0.94499999999999995</v>
      </c>
      <c r="BN915">
        <v>0.97199999999999998</v>
      </c>
    </row>
    <row r="916" spans="1:66" x14ac:dyDescent="0.25">
      <c r="A916" s="6">
        <v>85</v>
      </c>
      <c r="B916" s="1">
        <v>2.5</v>
      </c>
      <c r="C916" s="6">
        <v>15</v>
      </c>
      <c r="D916" s="6">
        <v>1</v>
      </c>
      <c r="E916" s="1">
        <v>1</v>
      </c>
      <c r="F916" s="1">
        <v>4</v>
      </c>
      <c r="G916">
        <v>0.36899999999999999</v>
      </c>
      <c r="H916">
        <v>0.51300000000000001</v>
      </c>
      <c r="I916">
        <v>0.45</v>
      </c>
      <c r="J916">
        <v>0.45900000000000002</v>
      </c>
      <c r="K916">
        <v>0.45</v>
      </c>
      <c r="Q916">
        <f t="shared" si="104"/>
        <v>0.44820000000000004</v>
      </c>
      <c r="R916">
        <f t="shared" si="105"/>
        <v>5.1465522439784368E-2</v>
      </c>
      <c r="T916">
        <v>0.495</v>
      </c>
      <c r="U916">
        <v>0.46800000000000003</v>
      </c>
      <c r="V916">
        <v>0.504</v>
      </c>
      <c r="W916">
        <v>0.495</v>
      </c>
      <c r="X916">
        <v>0.504</v>
      </c>
      <c r="AD916">
        <f t="shared" si="106"/>
        <v>0.49320000000000003</v>
      </c>
      <c r="AE916">
        <f t="shared" si="107"/>
        <v>1.4788509052639473E-2</v>
      </c>
      <c r="AG916">
        <v>7</v>
      </c>
      <c r="AH916">
        <f>AVERAGE(G928:K931)</f>
        <v>0.44775000000000009</v>
      </c>
      <c r="AI916">
        <f>STDEV(G928:K931)</f>
        <v>0.14429205580495783</v>
      </c>
      <c r="AJ916">
        <f>AVERAGE(T928:X931)</f>
        <v>0.48014999999999997</v>
      </c>
      <c r="AK916">
        <f>STDEV(T928:X931)</f>
        <v>0.13537133141260407</v>
      </c>
      <c r="AM916">
        <f t="shared" si="109"/>
        <v>0.92790000000000006</v>
      </c>
      <c r="AO916">
        <f t="shared" si="108"/>
        <v>0.19865477484096394</v>
      </c>
      <c r="BI916" s="1">
        <v>4</v>
      </c>
      <c r="BJ916">
        <v>0.86399999999999999</v>
      </c>
      <c r="BK916">
        <v>0.98099999999999998</v>
      </c>
      <c r="BL916">
        <v>0.95399999999999996</v>
      </c>
      <c r="BM916">
        <v>0.95399999999999996</v>
      </c>
      <c r="BN916">
        <v>0.95399999999999996</v>
      </c>
    </row>
    <row r="917" spans="1:66" x14ac:dyDescent="0.25">
      <c r="A917" s="6">
        <v>85</v>
      </c>
      <c r="B917" s="1">
        <v>2.5</v>
      </c>
      <c r="C917" s="6">
        <v>15</v>
      </c>
      <c r="D917" s="6">
        <v>1</v>
      </c>
      <c r="E917" s="1">
        <v>2</v>
      </c>
      <c r="F917" s="1">
        <v>4</v>
      </c>
      <c r="G917">
        <v>0.39600000000000002</v>
      </c>
      <c r="H917">
        <v>0.59399999999999997</v>
      </c>
      <c r="I917">
        <v>0.48599999999999999</v>
      </c>
      <c r="J917">
        <v>0.48599999999999999</v>
      </c>
      <c r="K917">
        <v>0.315</v>
      </c>
      <c r="Q917">
        <f t="shared" si="104"/>
        <v>0.45540000000000003</v>
      </c>
      <c r="R917">
        <f t="shared" si="105"/>
        <v>0.1052653789239363</v>
      </c>
      <c r="T917">
        <v>0.53100000000000003</v>
      </c>
      <c r="U917">
        <v>0.33300000000000002</v>
      </c>
      <c r="V917">
        <v>0.47699999999999998</v>
      </c>
      <c r="W917">
        <v>0.58499999999999996</v>
      </c>
      <c r="X917">
        <v>0.68400000000000005</v>
      </c>
      <c r="AD917">
        <f t="shared" si="106"/>
        <v>0.52200000000000002</v>
      </c>
      <c r="AE917">
        <f t="shared" si="107"/>
        <v>0.13042239071570461</v>
      </c>
      <c r="AG917">
        <v>8</v>
      </c>
      <c r="AH917">
        <f>AVERAGE(G932:K935)</f>
        <v>0.50805</v>
      </c>
      <c r="AI917">
        <f>STDEV(G932:K935)</f>
        <v>0.15565125491911305</v>
      </c>
      <c r="AJ917">
        <f>AVERAGE(T932:X935)</f>
        <v>0.52829999999999999</v>
      </c>
      <c r="AK917">
        <f>STDEV(T932:X935)</f>
        <v>0.25763971171508404</v>
      </c>
      <c r="AM917">
        <f t="shared" si="109"/>
        <v>1.0363500000000001</v>
      </c>
      <c r="AO917">
        <f t="shared" si="108"/>
        <v>0.29843070689657403</v>
      </c>
      <c r="BI917" s="1">
        <v>4</v>
      </c>
      <c r="BJ917">
        <v>0.92700000000000005</v>
      </c>
      <c r="BK917">
        <v>0.92700000000000005</v>
      </c>
      <c r="BL917">
        <v>0.96299999999999997</v>
      </c>
      <c r="BM917">
        <v>1.071</v>
      </c>
      <c r="BN917">
        <v>0.999</v>
      </c>
    </row>
    <row r="918" spans="1:66" x14ac:dyDescent="0.25">
      <c r="A918" s="6">
        <v>85</v>
      </c>
      <c r="B918" s="1">
        <v>2.5</v>
      </c>
      <c r="C918" s="6">
        <v>15</v>
      </c>
      <c r="D918" s="6">
        <v>1</v>
      </c>
      <c r="E918" s="1">
        <v>3</v>
      </c>
      <c r="F918" s="1">
        <v>4</v>
      </c>
      <c r="G918" s="4">
        <v>0.441</v>
      </c>
      <c r="H918" s="4">
        <v>0.48599999999999999</v>
      </c>
      <c r="I918" s="4">
        <v>0.65700000000000003</v>
      </c>
      <c r="J918" s="4">
        <v>0.45900000000000002</v>
      </c>
      <c r="K918" s="4">
        <v>0.28799999999999998</v>
      </c>
      <c r="Q918">
        <f t="shared" si="104"/>
        <v>0.4662</v>
      </c>
      <c r="R918">
        <f t="shared" si="105"/>
        <v>0.1315663330795534</v>
      </c>
      <c r="T918">
        <v>0.70199999999999996</v>
      </c>
      <c r="U918">
        <v>0.69299999999999995</v>
      </c>
      <c r="V918">
        <v>0.27900000000000003</v>
      </c>
      <c r="W918">
        <v>0.46800000000000003</v>
      </c>
      <c r="X918">
        <v>0.55800000000000005</v>
      </c>
      <c r="AD918">
        <f t="shared" si="106"/>
        <v>0.54</v>
      </c>
      <c r="AE918">
        <f t="shared" si="107"/>
        <v>0.17555768282818052</v>
      </c>
      <c r="AG918">
        <v>9</v>
      </c>
      <c r="AH918">
        <f>AVERAGE(G936:K939)</f>
        <v>0.49725000000000008</v>
      </c>
      <c r="AI918">
        <f>STDEV(G936:K939)</f>
        <v>0.13319983997145393</v>
      </c>
      <c r="AJ918">
        <f>AVERAGE(T936:X939)</f>
        <v>0.44505</v>
      </c>
      <c r="AK918">
        <f>STDEV(T936:X939)</f>
        <v>0.12041090831857916</v>
      </c>
      <c r="AM918">
        <f t="shared" si="109"/>
        <v>0.94230000000000014</v>
      </c>
      <c r="AO918">
        <f t="shared" si="108"/>
        <v>0.17938162158205781</v>
      </c>
      <c r="BI918" s="1">
        <v>4</v>
      </c>
      <c r="BJ918">
        <v>1.143</v>
      </c>
      <c r="BK918">
        <v>1.179</v>
      </c>
      <c r="BL918">
        <v>0.93600000000000005</v>
      </c>
      <c r="BM918">
        <v>0.92700000000000005</v>
      </c>
      <c r="BN918">
        <v>0.84599999999999997</v>
      </c>
    </row>
    <row r="919" spans="1:66" x14ac:dyDescent="0.25">
      <c r="A919" s="6">
        <v>85</v>
      </c>
      <c r="B919" s="1">
        <v>2.5</v>
      </c>
      <c r="C919" s="6">
        <v>15</v>
      </c>
      <c r="D919" s="6">
        <v>1</v>
      </c>
      <c r="E919" s="1">
        <v>4</v>
      </c>
      <c r="F919" s="1">
        <v>4</v>
      </c>
      <c r="G919">
        <v>0.42299999999999999</v>
      </c>
      <c r="H919">
        <v>0.65700000000000003</v>
      </c>
      <c r="I919">
        <v>0.315</v>
      </c>
      <c r="J919">
        <v>0.41399999999999998</v>
      </c>
      <c r="K919">
        <v>0.35099999999999998</v>
      </c>
      <c r="Q919">
        <f t="shared" si="104"/>
        <v>0.43200000000000005</v>
      </c>
      <c r="R919">
        <f t="shared" si="105"/>
        <v>0.13349157276772183</v>
      </c>
      <c r="T919">
        <v>0.55800000000000005</v>
      </c>
      <c r="U919">
        <v>0.40500000000000003</v>
      </c>
      <c r="V919">
        <v>0.56699999999999995</v>
      </c>
      <c r="W919">
        <v>0.52200000000000002</v>
      </c>
      <c r="X919">
        <v>0.51300000000000001</v>
      </c>
      <c r="AD919">
        <f t="shared" si="106"/>
        <v>0.51300000000000001</v>
      </c>
      <c r="AE919">
        <f t="shared" si="107"/>
        <v>6.4587150424833345E-2</v>
      </c>
      <c r="AG919">
        <v>10</v>
      </c>
      <c r="AH919">
        <f>AVERAGE(G940:K943)</f>
        <v>0.54495000000000005</v>
      </c>
      <c r="AI919">
        <f>STDEV(G940:K943)</f>
        <v>0.15917202709812492</v>
      </c>
      <c r="AJ919">
        <f>AVERAGE(T940:X943)</f>
        <v>0.46124999999999988</v>
      </c>
      <c r="AK919">
        <f>STDEV(T940:X943)</f>
        <v>0.18465013147201292</v>
      </c>
      <c r="AM919">
        <f t="shared" si="109"/>
        <v>1.0062</v>
      </c>
      <c r="AO919">
        <f t="shared" si="108"/>
        <v>0.24931357540794852</v>
      </c>
      <c r="BI919" s="1">
        <v>4</v>
      </c>
      <c r="BJ919">
        <v>0.98099999999999998</v>
      </c>
      <c r="BK919">
        <v>1.0620000000000001</v>
      </c>
      <c r="BL919">
        <v>0.88200000000000001</v>
      </c>
      <c r="BM919">
        <v>0.93600000000000005</v>
      </c>
      <c r="BN919">
        <v>0.86399999999999999</v>
      </c>
    </row>
    <row r="920" spans="1:66" x14ac:dyDescent="0.25">
      <c r="A920" s="6">
        <v>85</v>
      </c>
      <c r="B920" s="6">
        <v>2.5</v>
      </c>
      <c r="C920" s="6">
        <v>15</v>
      </c>
      <c r="D920" s="6">
        <v>1</v>
      </c>
      <c r="E920" s="6">
        <v>1</v>
      </c>
      <c r="F920" s="6">
        <v>5</v>
      </c>
      <c r="G920">
        <v>0.48599999999999999</v>
      </c>
      <c r="H920">
        <v>0.39600000000000002</v>
      </c>
      <c r="I920">
        <v>0.52200000000000002</v>
      </c>
      <c r="J920">
        <v>0.32400000000000001</v>
      </c>
      <c r="K920">
        <v>0.54</v>
      </c>
      <c r="Q920">
        <f t="shared" si="104"/>
        <v>0.45359999999999995</v>
      </c>
      <c r="R920">
        <f t="shared" si="105"/>
        <v>9.1251301360583778E-2</v>
      </c>
      <c r="T920">
        <v>0.28799999999999998</v>
      </c>
      <c r="U920">
        <v>0.504</v>
      </c>
      <c r="V920">
        <v>0.432</v>
      </c>
      <c r="W920">
        <v>0.52200000000000002</v>
      </c>
      <c r="X920">
        <v>0.504</v>
      </c>
      <c r="AD920">
        <f t="shared" si="106"/>
        <v>0.45</v>
      </c>
      <c r="AE920">
        <f t="shared" si="107"/>
        <v>9.6932966528421149E-2</v>
      </c>
      <c r="AG920" t="s">
        <v>22</v>
      </c>
      <c r="AH920">
        <f>AVERAGE(G904:K943)</f>
        <v>0.4798349999999999</v>
      </c>
      <c r="AI920">
        <f>STDEV(G904:K943)</f>
        <v>0.11796344623755775</v>
      </c>
      <c r="AJ920">
        <f>AVERAGE(T904:X943)</f>
        <v>0.48447000000000001</v>
      </c>
      <c r="AK920">
        <f>STDEV(T904:X942)</f>
        <v>0.12532684691119095</v>
      </c>
      <c r="AM920">
        <f t="shared" si="109"/>
        <v>0.96430499999999997</v>
      </c>
      <c r="AO920">
        <f t="shared" si="108"/>
        <v>0.17206691773988481</v>
      </c>
      <c r="BI920" s="6">
        <v>5</v>
      </c>
      <c r="BJ920">
        <v>0.77400000000000002</v>
      </c>
      <c r="BK920">
        <v>0.9</v>
      </c>
      <c r="BL920">
        <v>0.95399999999999996</v>
      </c>
      <c r="BM920">
        <v>0.84599999999999997</v>
      </c>
      <c r="BN920">
        <v>1.044</v>
      </c>
    </row>
    <row r="921" spans="1:66" x14ac:dyDescent="0.25">
      <c r="A921" s="6">
        <v>85</v>
      </c>
      <c r="B921" s="6">
        <v>2.5</v>
      </c>
      <c r="C921" s="6">
        <v>15</v>
      </c>
      <c r="D921" s="6">
        <v>1</v>
      </c>
      <c r="E921" s="6">
        <v>2</v>
      </c>
      <c r="F921" s="6">
        <v>5</v>
      </c>
      <c r="G921">
        <v>0.47699999999999998</v>
      </c>
      <c r="H921">
        <v>0.45</v>
      </c>
      <c r="I921">
        <v>0.53100000000000003</v>
      </c>
      <c r="J921">
        <v>0.45</v>
      </c>
      <c r="K921">
        <v>0.504</v>
      </c>
      <c r="Q921">
        <f t="shared" si="104"/>
        <v>0.4824</v>
      </c>
      <c r="R921">
        <f t="shared" si="105"/>
        <v>3.5203692988094309E-2</v>
      </c>
      <c r="T921">
        <v>0.52200000000000002</v>
      </c>
      <c r="U921">
        <v>0.45</v>
      </c>
      <c r="V921">
        <v>0.47699999999999998</v>
      </c>
      <c r="W921">
        <v>0.41399999999999998</v>
      </c>
      <c r="X921">
        <v>0.41399999999999998</v>
      </c>
      <c r="AD921">
        <f t="shared" si="106"/>
        <v>0.45539999999999992</v>
      </c>
      <c r="AE921">
        <f t="shared" si="107"/>
        <v>4.5714330357121073E-2</v>
      </c>
      <c r="AM921" s="11" t="s">
        <v>51</v>
      </c>
      <c r="AN921" s="11"/>
      <c r="AO921" s="11"/>
      <c r="BI921" s="6">
        <v>5</v>
      </c>
      <c r="BJ921">
        <v>0.999</v>
      </c>
      <c r="BK921">
        <v>0.9</v>
      </c>
      <c r="BL921">
        <v>1.008</v>
      </c>
      <c r="BM921">
        <v>0.86399999999999999</v>
      </c>
      <c r="BN921">
        <v>0.91800000000000004</v>
      </c>
    </row>
    <row r="922" spans="1:66" x14ac:dyDescent="0.25">
      <c r="A922" s="6">
        <v>85</v>
      </c>
      <c r="B922" s="6">
        <v>2.5</v>
      </c>
      <c r="C922" s="6">
        <v>15</v>
      </c>
      <c r="D922" s="6">
        <v>1</v>
      </c>
      <c r="E922" s="6">
        <v>3</v>
      </c>
      <c r="F922" s="6">
        <v>5</v>
      </c>
      <c r="G922">
        <v>0.52200000000000002</v>
      </c>
      <c r="H922">
        <v>0.52200000000000002</v>
      </c>
      <c r="I922">
        <v>0.52200000000000002</v>
      </c>
      <c r="J922">
        <v>0.56699999999999995</v>
      </c>
      <c r="K922">
        <v>0.45</v>
      </c>
      <c r="Q922">
        <f t="shared" si="104"/>
        <v>0.51660000000000006</v>
      </c>
      <c r="R922">
        <f t="shared" si="105"/>
        <v>4.202142310774349E-2</v>
      </c>
      <c r="T922">
        <v>0.48599999999999999</v>
      </c>
      <c r="U922">
        <v>0.36</v>
      </c>
      <c r="V922">
        <v>0.48599999999999999</v>
      </c>
      <c r="W922">
        <v>0.27900000000000003</v>
      </c>
      <c r="X922">
        <v>0.54</v>
      </c>
      <c r="AD922">
        <f t="shared" si="106"/>
        <v>0.43019999999999997</v>
      </c>
      <c r="AE922">
        <f t="shared" si="107"/>
        <v>0.10732287733749983</v>
      </c>
      <c r="BI922" s="6">
        <v>5</v>
      </c>
      <c r="BJ922">
        <v>1.008</v>
      </c>
      <c r="BK922">
        <v>0.88200000000000001</v>
      </c>
      <c r="BL922">
        <v>1.008</v>
      </c>
      <c r="BM922">
        <v>0.84599999999999997</v>
      </c>
      <c r="BN922">
        <v>0.99</v>
      </c>
    </row>
    <row r="923" spans="1:66" x14ac:dyDescent="0.25">
      <c r="A923" s="6">
        <v>85</v>
      </c>
      <c r="B923" s="6">
        <v>2.5</v>
      </c>
      <c r="C923" s="6">
        <v>15</v>
      </c>
      <c r="D923" s="6">
        <v>1</v>
      </c>
      <c r="E923" s="6">
        <v>4</v>
      </c>
      <c r="F923" s="6">
        <v>5</v>
      </c>
      <c r="G923">
        <v>0.40500000000000003</v>
      </c>
      <c r="H923">
        <v>0.36899999999999999</v>
      </c>
      <c r="I923">
        <v>0.45900000000000002</v>
      </c>
      <c r="J923">
        <v>0.36</v>
      </c>
      <c r="K923">
        <v>0.40500000000000003</v>
      </c>
      <c r="Q923">
        <f t="shared" si="104"/>
        <v>0.39960000000000001</v>
      </c>
      <c r="R923">
        <f t="shared" si="105"/>
        <v>3.9023070099621852E-2</v>
      </c>
      <c r="T923">
        <v>0.56699999999999995</v>
      </c>
      <c r="U923">
        <v>0.54</v>
      </c>
      <c r="V923">
        <v>0.495</v>
      </c>
      <c r="W923">
        <v>0.60299999999999998</v>
      </c>
      <c r="X923">
        <v>0.495</v>
      </c>
      <c r="AD923">
        <f t="shared" si="106"/>
        <v>0.54</v>
      </c>
      <c r="AE923">
        <f t="shared" si="107"/>
        <v>4.6765371804359676E-2</v>
      </c>
      <c r="BI923" s="6">
        <v>5</v>
      </c>
      <c r="BJ923">
        <v>0.97199999999999998</v>
      </c>
      <c r="BK923">
        <v>0.90900000000000003</v>
      </c>
      <c r="BL923">
        <v>0.95399999999999996</v>
      </c>
      <c r="BM923">
        <v>0.96299999999999997</v>
      </c>
      <c r="BN923">
        <v>0.9</v>
      </c>
    </row>
    <row r="924" spans="1:66" x14ac:dyDescent="0.25">
      <c r="A924" s="6">
        <v>85</v>
      </c>
      <c r="B924" s="1">
        <v>2.5</v>
      </c>
      <c r="C924" s="6">
        <v>15</v>
      </c>
      <c r="D924" s="6">
        <v>1</v>
      </c>
      <c r="E924" s="1">
        <v>1</v>
      </c>
      <c r="F924" s="1">
        <v>6</v>
      </c>
      <c r="G924">
        <v>0.45900000000000002</v>
      </c>
      <c r="H924">
        <v>0.51300000000000001</v>
      </c>
      <c r="I924">
        <v>0.39600000000000002</v>
      </c>
      <c r="J924">
        <v>0.42299999999999999</v>
      </c>
      <c r="K924">
        <v>0.39600000000000002</v>
      </c>
      <c r="Q924">
        <f t="shared" si="104"/>
        <v>0.43739999999999996</v>
      </c>
      <c r="R924">
        <f t="shared" si="105"/>
        <v>4.9540892200282308E-2</v>
      </c>
      <c r="T924">
        <v>0.53100000000000003</v>
      </c>
      <c r="U924">
        <v>0.45</v>
      </c>
      <c r="V924">
        <v>0.46800000000000003</v>
      </c>
      <c r="W924">
        <v>0.52200000000000002</v>
      </c>
      <c r="X924">
        <v>0.504</v>
      </c>
      <c r="AD924">
        <f t="shared" si="106"/>
        <v>0.495</v>
      </c>
      <c r="AE924">
        <f t="shared" si="107"/>
        <v>3.4856850115866755E-2</v>
      </c>
      <c r="BD924" s="42" t="s">
        <v>19</v>
      </c>
      <c r="BE924" s="42" t="s">
        <v>24</v>
      </c>
      <c r="BF924" s="42" t="s">
        <v>21</v>
      </c>
      <c r="BI924" s="1">
        <v>6</v>
      </c>
      <c r="BJ924">
        <v>0.99</v>
      </c>
      <c r="BK924">
        <v>0.96299999999999997</v>
      </c>
      <c r="BL924">
        <v>0.86399999999999999</v>
      </c>
      <c r="BM924">
        <v>0.94499999999999995</v>
      </c>
      <c r="BN924">
        <v>0.9</v>
      </c>
    </row>
    <row r="925" spans="1:66" x14ac:dyDescent="0.25">
      <c r="A925" s="6">
        <v>85</v>
      </c>
      <c r="B925" s="1">
        <v>2.5</v>
      </c>
      <c r="C925" s="6">
        <v>15</v>
      </c>
      <c r="D925" s="6">
        <v>1</v>
      </c>
      <c r="E925" s="1">
        <v>2</v>
      </c>
      <c r="F925" s="1">
        <v>6</v>
      </c>
      <c r="G925" s="4">
        <v>0.38700000000000001</v>
      </c>
      <c r="H925" s="4">
        <v>0.873</v>
      </c>
      <c r="I925" s="4">
        <v>0.54</v>
      </c>
      <c r="J925" s="4">
        <v>0.441</v>
      </c>
      <c r="K925" s="4">
        <v>0.32400000000000001</v>
      </c>
      <c r="Q925">
        <f t="shared" si="104"/>
        <v>0.51300000000000001</v>
      </c>
      <c r="R925">
        <f t="shared" si="105"/>
        <v>0.21628106713256243</v>
      </c>
      <c r="T925">
        <v>0.51300000000000001</v>
      </c>
      <c r="U925">
        <v>0.57599999999999996</v>
      </c>
      <c r="V925">
        <v>0.42299999999999999</v>
      </c>
      <c r="W925">
        <v>0.63900000000000001</v>
      </c>
      <c r="X925">
        <v>0.55800000000000005</v>
      </c>
      <c r="AD925">
        <f t="shared" si="106"/>
        <v>0.54179999999999995</v>
      </c>
      <c r="AE925">
        <f t="shared" si="107"/>
        <v>8.034737083439672E-2</v>
      </c>
      <c r="AH925" s="5" t="s">
        <v>20</v>
      </c>
      <c r="AI925" s="5" t="s">
        <v>21</v>
      </c>
      <c r="AJ925" s="5" t="s">
        <v>23</v>
      </c>
      <c r="AK925" s="5" t="s">
        <v>21</v>
      </c>
      <c r="AL925" s="5"/>
      <c r="AM925" s="5" t="s">
        <v>27</v>
      </c>
      <c r="AN925" s="5"/>
      <c r="AO925" s="5" t="s">
        <v>28</v>
      </c>
      <c r="AP925" s="5"/>
      <c r="BD925" s="42">
        <v>1</v>
      </c>
      <c r="BE925" s="42">
        <f>AVERAGE(BJ904:BN907)</f>
        <v>0.96840000000000026</v>
      </c>
      <c r="BF925" s="42">
        <f>STDEV(BJ904:BN907)</f>
        <v>3.698136088128149E-2</v>
      </c>
      <c r="BI925" s="1">
        <v>6</v>
      </c>
      <c r="BJ925">
        <v>0.9</v>
      </c>
      <c r="BK925">
        <v>1.4490000000000001</v>
      </c>
      <c r="BL925">
        <v>0.96299999999999997</v>
      </c>
      <c r="BM925">
        <v>1.08</v>
      </c>
      <c r="BN925">
        <v>0.88200000000000001</v>
      </c>
    </row>
    <row r="926" spans="1:66" x14ac:dyDescent="0.25">
      <c r="A926" s="6">
        <v>85</v>
      </c>
      <c r="B926" s="1">
        <v>2.5</v>
      </c>
      <c r="C926" s="6">
        <v>15</v>
      </c>
      <c r="D926" s="6">
        <v>1</v>
      </c>
      <c r="E926" s="1">
        <v>3</v>
      </c>
      <c r="F926" s="1">
        <v>6</v>
      </c>
      <c r="G926" s="4">
        <v>0.36899999999999999</v>
      </c>
      <c r="H926" s="4">
        <v>0.64800000000000002</v>
      </c>
      <c r="I926" s="4">
        <v>0.40500000000000003</v>
      </c>
      <c r="J926" s="4">
        <v>0.47699999999999998</v>
      </c>
      <c r="K926" s="4">
        <v>0.63</v>
      </c>
      <c r="Q926">
        <f t="shared" si="104"/>
        <v>0.50580000000000003</v>
      </c>
      <c r="R926">
        <f t="shared" si="105"/>
        <v>0.12781901267025969</v>
      </c>
      <c r="T926">
        <v>0.78300000000000003</v>
      </c>
      <c r="U926">
        <v>0.61199999999999999</v>
      </c>
      <c r="V926">
        <v>0.40500000000000003</v>
      </c>
      <c r="W926">
        <v>0.55800000000000005</v>
      </c>
      <c r="X926">
        <v>0.378</v>
      </c>
      <c r="AD926">
        <f t="shared" si="106"/>
        <v>0.54720000000000002</v>
      </c>
      <c r="AE926">
        <f t="shared" si="107"/>
        <v>0.16489906003370663</v>
      </c>
      <c r="AH926" s="5">
        <f>AH920</f>
        <v>0.4798349999999999</v>
      </c>
      <c r="AI926" s="5">
        <f>AI920</f>
        <v>0.11796344623755775</v>
      </c>
      <c r="AJ926" s="5">
        <f>AJ920</f>
        <v>0.48447000000000001</v>
      </c>
      <c r="AK926" s="5">
        <f>AK920</f>
        <v>0.12532684691119095</v>
      </c>
      <c r="AL926" s="5"/>
      <c r="AM926" s="5" t="s">
        <v>29</v>
      </c>
      <c r="AN926" s="5"/>
      <c r="AO926" s="5" t="s">
        <v>30</v>
      </c>
      <c r="AP926" s="5"/>
      <c r="BD926" s="42">
        <v>2</v>
      </c>
      <c r="BE926" s="42">
        <f>AVERAGE(BJ908:BN911)</f>
        <v>0.93959999999999988</v>
      </c>
      <c r="BF926" s="42">
        <f>STDEV(BJ908:BN911)</f>
        <v>8.1832563329353361E-2</v>
      </c>
      <c r="BI926" s="1">
        <v>6</v>
      </c>
      <c r="BJ926">
        <v>1.1519999999999999</v>
      </c>
      <c r="BK926">
        <v>1.26</v>
      </c>
      <c r="BL926">
        <v>0.81</v>
      </c>
      <c r="BM926">
        <v>1.0349999999999999</v>
      </c>
      <c r="BN926">
        <v>1.008</v>
      </c>
    </row>
    <row r="927" spans="1:66" x14ac:dyDescent="0.25">
      <c r="A927" s="6">
        <v>85</v>
      </c>
      <c r="B927" s="1">
        <v>2.5</v>
      </c>
      <c r="C927" s="6">
        <v>15</v>
      </c>
      <c r="D927" s="6">
        <v>1</v>
      </c>
      <c r="E927" s="1">
        <v>4</v>
      </c>
      <c r="F927" s="1">
        <v>6</v>
      </c>
      <c r="G927" s="4">
        <v>0.64800000000000002</v>
      </c>
      <c r="H927" s="4">
        <v>0.36899999999999999</v>
      </c>
      <c r="I927" s="4">
        <v>0.32400000000000001</v>
      </c>
      <c r="J927" s="4">
        <v>0.52200000000000002</v>
      </c>
      <c r="K927" s="4">
        <v>0.36</v>
      </c>
      <c r="Q927">
        <f t="shared" si="104"/>
        <v>0.4446</v>
      </c>
      <c r="R927">
        <f t="shared" si="105"/>
        <v>0.13672892890679714</v>
      </c>
      <c r="T927">
        <v>0.35099999999999998</v>
      </c>
      <c r="U927">
        <v>0.39600000000000002</v>
      </c>
      <c r="V927">
        <v>0.32400000000000001</v>
      </c>
      <c r="W927">
        <v>0.45</v>
      </c>
      <c r="X927">
        <v>0.52200000000000002</v>
      </c>
      <c r="AD927">
        <f t="shared" si="106"/>
        <v>0.40860000000000002</v>
      </c>
      <c r="AE927">
        <f t="shared" si="107"/>
        <v>7.9383877456319613E-2</v>
      </c>
      <c r="BD927" s="42">
        <v>3</v>
      </c>
      <c r="BE927" s="42">
        <f>AVERAGE(BJ912:BN915)</f>
        <v>0.94950000000000012</v>
      </c>
      <c r="BF927" s="42">
        <f>STDEV(BJ912:BN915)</f>
        <v>4.9078347675184784E-2</v>
      </c>
      <c r="BI927" s="1">
        <v>6</v>
      </c>
      <c r="BJ927">
        <v>0.999</v>
      </c>
      <c r="BK927">
        <v>0.76500000000000001</v>
      </c>
      <c r="BL927">
        <v>0.64800000000000002</v>
      </c>
      <c r="BM927">
        <v>0.97199999999999998</v>
      </c>
      <c r="BN927">
        <v>0.88200000000000001</v>
      </c>
    </row>
    <row r="928" spans="1:66" x14ac:dyDescent="0.25">
      <c r="A928" s="6">
        <v>85</v>
      </c>
      <c r="B928" s="6">
        <v>2.5</v>
      </c>
      <c r="C928" s="6">
        <v>15</v>
      </c>
      <c r="D928" s="6">
        <v>1</v>
      </c>
      <c r="E928" s="6">
        <v>1</v>
      </c>
      <c r="F928" s="6">
        <v>7</v>
      </c>
      <c r="G928">
        <v>0.46800000000000003</v>
      </c>
      <c r="H928">
        <v>0.41399999999999998</v>
      </c>
      <c r="I928">
        <v>0.34200000000000003</v>
      </c>
      <c r="J928">
        <v>0.36</v>
      </c>
      <c r="K928">
        <v>0.45</v>
      </c>
      <c r="Q928">
        <f t="shared" si="104"/>
        <v>0.40680000000000005</v>
      </c>
      <c r="R928">
        <f t="shared" si="105"/>
        <v>5.4892622455116551E-2</v>
      </c>
      <c r="T928">
        <v>0.495</v>
      </c>
      <c r="U928">
        <v>0.47699999999999998</v>
      </c>
      <c r="V928">
        <v>0.63900000000000001</v>
      </c>
      <c r="W928">
        <v>0.54</v>
      </c>
      <c r="X928">
        <v>0.64800000000000002</v>
      </c>
      <c r="AD928">
        <f t="shared" si="106"/>
        <v>0.55979999999999996</v>
      </c>
      <c r="AE928">
        <f t="shared" si="107"/>
        <v>7.9841718418380822E-2</v>
      </c>
      <c r="BD928" s="42">
        <v>4</v>
      </c>
      <c r="BE928" s="42">
        <f>AVERAGE(BJ916:BN919)</f>
        <v>0.96750000000000025</v>
      </c>
      <c r="BF928" s="42">
        <f>STDEV(BJ916:BN919)</f>
        <v>8.810908310904042E-2</v>
      </c>
      <c r="BI928" s="6">
        <v>7</v>
      </c>
      <c r="BJ928">
        <v>0.96299999999999997</v>
      </c>
      <c r="BK928">
        <v>0.89100000000000001</v>
      </c>
      <c r="BL928">
        <v>0.98099999999999998</v>
      </c>
      <c r="BM928">
        <v>0.9</v>
      </c>
      <c r="BN928">
        <v>1.0980000000000001</v>
      </c>
    </row>
    <row r="929" spans="1:66" x14ac:dyDescent="0.25">
      <c r="A929" s="6">
        <v>85</v>
      </c>
      <c r="B929" s="6">
        <v>2.5</v>
      </c>
      <c r="C929" s="6">
        <v>15</v>
      </c>
      <c r="D929" s="6">
        <v>1</v>
      </c>
      <c r="E929" s="6">
        <v>2</v>
      </c>
      <c r="F929" s="6">
        <v>7</v>
      </c>
      <c r="G929">
        <v>0.252</v>
      </c>
      <c r="H929">
        <v>0.64800000000000002</v>
      </c>
      <c r="I929">
        <v>0.46800000000000003</v>
      </c>
      <c r="J929">
        <v>0.38700000000000001</v>
      </c>
      <c r="K929">
        <v>0.504</v>
      </c>
      <c r="Q929">
        <f t="shared" si="104"/>
        <v>0.45180000000000009</v>
      </c>
      <c r="R929">
        <f t="shared" si="105"/>
        <v>0.14628807196760754</v>
      </c>
      <c r="T929">
        <v>0.40500000000000003</v>
      </c>
      <c r="U929">
        <v>0.35099999999999998</v>
      </c>
      <c r="V929">
        <v>0.55800000000000005</v>
      </c>
      <c r="W929">
        <v>0.47699999999999998</v>
      </c>
      <c r="X929">
        <v>0.46800000000000003</v>
      </c>
      <c r="AD929">
        <f t="shared" si="106"/>
        <v>0.45179999999999998</v>
      </c>
      <c r="AE929">
        <f t="shared" si="107"/>
        <v>7.8305172242962809E-2</v>
      </c>
      <c r="BD929" s="42">
        <v>5</v>
      </c>
      <c r="BE929" s="42">
        <f>AVERAGE(BJ920:BN923)</f>
        <v>0.93194999999999995</v>
      </c>
      <c r="BF929" s="42">
        <f>STDEV(BJ920:BN923)</f>
        <v>6.9559119119146279E-2</v>
      </c>
      <c r="BI929" s="6">
        <v>7</v>
      </c>
      <c r="BJ929">
        <v>0.65700000000000003</v>
      </c>
      <c r="BK929">
        <v>0.999</v>
      </c>
      <c r="BL929">
        <v>1.026</v>
      </c>
      <c r="BM929">
        <v>0.86399999999999999</v>
      </c>
      <c r="BN929">
        <v>0.97199999999999998</v>
      </c>
    </row>
    <row r="930" spans="1:66" x14ac:dyDescent="0.25">
      <c r="A930" s="6">
        <v>85</v>
      </c>
      <c r="B930" s="6">
        <v>2.5</v>
      </c>
      <c r="C930" s="6">
        <v>15</v>
      </c>
      <c r="D930" s="6">
        <v>1</v>
      </c>
      <c r="E930" s="6">
        <v>3</v>
      </c>
      <c r="F930" s="6">
        <v>7</v>
      </c>
      <c r="G930">
        <v>0.621</v>
      </c>
      <c r="H930">
        <v>0.46800000000000003</v>
      </c>
      <c r="I930">
        <v>0.63900000000000001</v>
      </c>
      <c r="J930">
        <v>0.432</v>
      </c>
      <c r="K930">
        <v>0.45900000000000002</v>
      </c>
      <c r="Q930">
        <f t="shared" si="104"/>
        <v>0.52380000000000004</v>
      </c>
      <c r="R930">
        <f t="shared" si="105"/>
        <v>9.8054576639746496E-2</v>
      </c>
      <c r="T930">
        <v>0.35099999999999998</v>
      </c>
      <c r="U930">
        <v>0.48599999999999999</v>
      </c>
      <c r="V930">
        <v>0.34200000000000003</v>
      </c>
      <c r="W930">
        <v>0.57599999999999996</v>
      </c>
      <c r="X930">
        <v>0.441</v>
      </c>
      <c r="AD930">
        <f t="shared" si="106"/>
        <v>0.43919999999999992</v>
      </c>
      <c r="AE930">
        <f t="shared" si="107"/>
        <v>9.7640667756832042E-2</v>
      </c>
      <c r="BD930" s="42">
        <v>6</v>
      </c>
      <c r="BE930" s="42">
        <f>AVERAGE(BJ924:BN927)</f>
        <v>0.97335000000000016</v>
      </c>
      <c r="BF930" s="42">
        <f>STDEV(BJ924:BN927)</f>
        <v>0.17381335270613424</v>
      </c>
      <c r="BI930" s="6">
        <v>7</v>
      </c>
      <c r="BJ930">
        <v>0.97199999999999998</v>
      </c>
      <c r="BK930">
        <v>0.95399999999999996</v>
      </c>
      <c r="BL930">
        <v>0.98099999999999998</v>
      </c>
      <c r="BM930">
        <v>1.008</v>
      </c>
      <c r="BN930">
        <v>0.9</v>
      </c>
    </row>
    <row r="931" spans="1:66" x14ac:dyDescent="0.25">
      <c r="A931" s="6">
        <v>85</v>
      </c>
      <c r="B931" s="6">
        <v>2.5</v>
      </c>
      <c r="C931" s="6">
        <v>15</v>
      </c>
      <c r="D931" s="6">
        <v>1</v>
      </c>
      <c r="E931" s="6">
        <v>4</v>
      </c>
      <c r="F931" s="6">
        <v>7</v>
      </c>
      <c r="G931">
        <v>0.68400000000000005</v>
      </c>
      <c r="H931">
        <v>0.63900000000000001</v>
      </c>
      <c r="I931">
        <v>0.252</v>
      </c>
      <c r="J931">
        <v>0.23400000000000001</v>
      </c>
      <c r="K931">
        <v>0.23400000000000001</v>
      </c>
      <c r="Q931">
        <f t="shared" si="104"/>
        <v>0.40860000000000002</v>
      </c>
      <c r="R931">
        <f t="shared" si="105"/>
        <v>0.23152926380913488</v>
      </c>
      <c r="T931">
        <v>0.189</v>
      </c>
      <c r="U931">
        <v>0.27</v>
      </c>
      <c r="V931">
        <v>0.53100000000000003</v>
      </c>
      <c r="W931">
        <v>0.72899999999999998</v>
      </c>
      <c r="X931">
        <v>0.63</v>
      </c>
      <c r="AD931">
        <f t="shared" si="106"/>
        <v>0.46979999999999994</v>
      </c>
      <c r="AE931">
        <f t="shared" si="107"/>
        <v>0.23203598858797761</v>
      </c>
      <c r="BD931" s="42">
        <v>7</v>
      </c>
      <c r="BE931" s="42">
        <f>AVERAGE(BJ928:BN931)</f>
        <v>0.92789999999999995</v>
      </c>
      <c r="BF931" s="42">
        <f>STDEV(BJ928:BN931)</f>
        <v>9.5018502353350534E-2</v>
      </c>
      <c r="BI931" s="6">
        <v>7</v>
      </c>
      <c r="BJ931">
        <v>0.873</v>
      </c>
      <c r="BK931">
        <v>0.90900000000000003</v>
      </c>
      <c r="BL931">
        <v>0.78300000000000003</v>
      </c>
      <c r="BM931">
        <v>0.96299999999999997</v>
      </c>
      <c r="BN931">
        <v>0.86399999999999999</v>
      </c>
    </row>
    <row r="932" spans="1:66" x14ac:dyDescent="0.25">
      <c r="A932" s="6">
        <v>85</v>
      </c>
      <c r="B932" s="1">
        <v>2.5</v>
      </c>
      <c r="C932" s="6">
        <v>15</v>
      </c>
      <c r="D932" s="6">
        <v>1</v>
      </c>
      <c r="E932" s="1">
        <v>1</v>
      </c>
      <c r="F932" s="1">
        <v>8</v>
      </c>
      <c r="G932">
        <v>0.432</v>
      </c>
      <c r="H932">
        <v>0.39600000000000002</v>
      </c>
      <c r="I932">
        <v>0.621</v>
      </c>
      <c r="J932">
        <v>0.28799999999999998</v>
      </c>
      <c r="K932">
        <v>0.621</v>
      </c>
      <c r="Q932">
        <f t="shared" si="104"/>
        <v>0.47160000000000002</v>
      </c>
      <c r="R932">
        <f t="shared" si="105"/>
        <v>0.14631575444906791</v>
      </c>
      <c r="T932">
        <v>0.495</v>
      </c>
      <c r="U932">
        <v>0.378</v>
      </c>
      <c r="V932">
        <v>0.432</v>
      </c>
      <c r="W932">
        <v>0.47699999999999998</v>
      </c>
      <c r="X932">
        <v>0.40500000000000003</v>
      </c>
      <c r="AD932">
        <f t="shared" si="106"/>
        <v>0.43740000000000007</v>
      </c>
      <c r="AE932">
        <f t="shared" si="107"/>
        <v>4.8716526969807675E-2</v>
      </c>
      <c r="BD932" s="42">
        <v>8</v>
      </c>
      <c r="BE932" s="42">
        <f>AVERAGE(BJ932:BN935)</f>
        <v>1.0363499999999999</v>
      </c>
      <c r="BF932" s="42">
        <f>STDEV(BJ932:BN935)</f>
        <v>0.27578448393437183</v>
      </c>
      <c r="BI932" s="1">
        <v>8</v>
      </c>
      <c r="BJ932">
        <v>0.92700000000000005</v>
      </c>
      <c r="BK932">
        <v>0.77400000000000002</v>
      </c>
      <c r="BL932">
        <v>1.0529999999999999</v>
      </c>
      <c r="BM932">
        <v>0.76500000000000001</v>
      </c>
      <c r="BN932">
        <v>1.026</v>
      </c>
    </row>
    <row r="933" spans="1:66" x14ac:dyDescent="0.25">
      <c r="A933" s="6">
        <v>85</v>
      </c>
      <c r="B933" s="1">
        <v>2.5</v>
      </c>
      <c r="C933" s="6">
        <v>15</v>
      </c>
      <c r="D933" s="6">
        <v>1</v>
      </c>
      <c r="E933" s="1">
        <v>2</v>
      </c>
      <c r="F933" s="1">
        <v>8</v>
      </c>
      <c r="G933">
        <v>0.32400000000000001</v>
      </c>
      <c r="H933">
        <v>0.36</v>
      </c>
      <c r="I933">
        <v>0.51300000000000001</v>
      </c>
      <c r="J933">
        <v>0.46800000000000003</v>
      </c>
      <c r="K933">
        <v>0.45</v>
      </c>
      <c r="Q933">
        <f t="shared" si="104"/>
        <v>0.42300000000000004</v>
      </c>
      <c r="R933">
        <f t="shared" si="105"/>
        <v>7.8460180983731739E-2</v>
      </c>
      <c r="T933">
        <v>0.58499999999999996</v>
      </c>
      <c r="U933">
        <v>0.621</v>
      </c>
      <c r="V933">
        <v>0.55800000000000005</v>
      </c>
      <c r="W933">
        <v>0.36899999999999999</v>
      </c>
      <c r="X933">
        <v>0.81899999999999995</v>
      </c>
      <c r="AD933">
        <f t="shared" si="106"/>
        <v>0.59040000000000004</v>
      </c>
      <c r="AE933">
        <f t="shared" si="107"/>
        <v>0.16069474166879238</v>
      </c>
      <c r="BD933" s="42">
        <v>9</v>
      </c>
      <c r="BE933" s="42">
        <f>AVERAGE(BJ936:BN939)</f>
        <v>0.94230000000000003</v>
      </c>
      <c r="BF933" s="42">
        <f>STDEV(BJ936:BN939)</f>
        <v>0.11470378326252768</v>
      </c>
      <c r="BI933" s="1">
        <v>8</v>
      </c>
      <c r="BJ933">
        <v>0.90900000000000003</v>
      </c>
      <c r="BK933">
        <v>0.98099999999999998</v>
      </c>
      <c r="BL933">
        <v>1.071</v>
      </c>
      <c r="BM933">
        <v>0.83699999999999997</v>
      </c>
      <c r="BN933">
        <v>1.2689999999999999</v>
      </c>
    </row>
    <row r="934" spans="1:66" x14ac:dyDescent="0.25">
      <c r="A934" s="6">
        <v>85</v>
      </c>
      <c r="B934" s="1">
        <v>2.5</v>
      </c>
      <c r="C934" s="6">
        <v>15</v>
      </c>
      <c r="D934" s="6">
        <v>1</v>
      </c>
      <c r="E934" s="1">
        <v>3</v>
      </c>
      <c r="F934" s="1">
        <v>8</v>
      </c>
      <c r="G934">
        <v>0.378</v>
      </c>
      <c r="H934">
        <v>0.45</v>
      </c>
      <c r="I934">
        <v>0.72</v>
      </c>
      <c r="J934">
        <v>0.47699999999999998</v>
      </c>
      <c r="K934">
        <v>0.34200000000000003</v>
      </c>
      <c r="Q934">
        <f t="shared" si="104"/>
        <v>0.47339999999999999</v>
      </c>
      <c r="R934">
        <f t="shared" si="105"/>
        <v>0.14810401750121444</v>
      </c>
      <c r="T934">
        <v>0.41399999999999998</v>
      </c>
      <c r="U934">
        <v>0.28799999999999998</v>
      </c>
      <c r="V934">
        <v>0.40500000000000003</v>
      </c>
      <c r="W934">
        <v>0.51300000000000001</v>
      </c>
      <c r="X934">
        <v>0.495</v>
      </c>
      <c r="AD934">
        <f t="shared" si="106"/>
        <v>0.42300000000000004</v>
      </c>
      <c r="AE934">
        <f t="shared" si="107"/>
        <v>8.9322449585756275E-2</v>
      </c>
      <c r="BD934" s="42">
        <v>10</v>
      </c>
      <c r="BE934" s="42">
        <f>AVERAGE(BJ940:BN943)</f>
        <v>1.0062000000000002</v>
      </c>
      <c r="BF934" s="42">
        <f>STDEV(BJ940:BN943)</f>
        <v>0.27828243888084869</v>
      </c>
      <c r="BI934" s="1">
        <v>8</v>
      </c>
      <c r="BJ934">
        <v>0.79200000000000004</v>
      </c>
      <c r="BK934">
        <v>0.73799999999999999</v>
      </c>
      <c r="BL934">
        <v>1.125</v>
      </c>
      <c r="BM934">
        <v>0.99</v>
      </c>
      <c r="BN934">
        <v>0.83699999999999997</v>
      </c>
    </row>
    <row r="935" spans="1:66" x14ac:dyDescent="0.25">
      <c r="A935" s="6">
        <v>85</v>
      </c>
      <c r="B935" s="1">
        <v>2.5</v>
      </c>
      <c r="C935" s="6">
        <v>15</v>
      </c>
      <c r="D935" s="6">
        <v>1</v>
      </c>
      <c r="E935" s="1">
        <v>4</v>
      </c>
      <c r="F935" s="1">
        <v>8</v>
      </c>
      <c r="G935">
        <v>0.45900000000000002</v>
      </c>
      <c r="H935">
        <v>0.72</v>
      </c>
      <c r="I935">
        <v>0.65700000000000003</v>
      </c>
      <c r="J935">
        <v>0.61199999999999999</v>
      </c>
      <c r="K935">
        <v>0.873</v>
      </c>
      <c r="Q935">
        <f t="shared" si="104"/>
        <v>0.6641999999999999</v>
      </c>
      <c r="R935">
        <f t="shared" si="105"/>
        <v>0.15132316412235161</v>
      </c>
      <c r="T935">
        <v>1.512</v>
      </c>
      <c r="U935">
        <v>0.378</v>
      </c>
      <c r="V935">
        <v>0.45900000000000002</v>
      </c>
      <c r="W935">
        <v>0.504</v>
      </c>
      <c r="X935">
        <v>0.45900000000000002</v>
      </c>
      <c r="AD935">
        <f t="shared" si="106"/>
        <v>0.6624000000000001</v>
      </c>
      <c r="AE935">
        <f t="shared" si="107"/>
        <v>0.47711036459083561</v>
      </c>
      <c r="BD935" s="42" t="s">
        <v>22</v>
      </c>
      <c r="BE935" s="42">
        <f>AVERAGE(BJ904:BN943)</f>
        <v>0.96430499999999952</v>
      </c>
      <c r="BF935" s="42">
        <f>STDEV(BJ904:BN943)</f>
        <v>0.1514622926854354</v>
      </c>
      <c r="BI935" s="1">
        <v>8</v>
      </c>
      <c r="BJ935">
        <v>1.9710000000000001</v>
      </c>
      <c r="BK935">
        <v>1.0980000000000001</v>
      </c>
      <c r="BL935">
        <v>1.1160000000000001</v>
      </c>
      <c r="BM935">
        <v>1.1160000000000001</v>
      </c>
      <c r="BN935">
        <v>1.3320000000000001</v>
      </c>
    </row>
    <row r="936" spans="1:66" x14ac:dyDescent="0.25">
      <c r="A936" s="6">
        <v>85</v>
      </c>
      <c r="B936" s="6">
        <v>2.5</v>
      </c>
      <c r="C936" s="6">
        <v>15</v>
      </c>
      <c r="D936" s="6">
        <v>1</v>
      </c>
      <c r="E936" s="6">
        <v>1</v>
      </c>
      <c r="F936" s="6">
        <v>9</v>
      </c>
      <c r="G936">
        <v>0.47699999999999998</v>
      </c>
      <c r="H936">
        <v>0.60299999999999998</v>
      </c>
      <c r="I936">
        <v>0.51300000000000001</v>
      </c>
      <c r="J936">
        <v>0.52200000000000002</v>
      </c>
      <c r="K936">
        <v>0.38700000000000001</v>
      </c>
      <c r="Q936">
        <f t="shared" si="104"/>
        <v>0.50040000000000007</v>
      </c>
      <c r="R936">
        <f t="shared" si="105"/>
        <v>7.8356875894843567E-2</v>
      </c>
      <c r="T936">
        <v>0.504</v>
      </c>
      <c r="U936">
        <v>0.26100000000000001</v>
      </c>
      <c r="V936">
        <v>0.58499999999999996</v>
      </c>
      <c r="W936">
        <v>0.28799999999999998</v>
      </c>
      <c r="X936">
        <v>0.64800000000000002</v>
      </c>
      <c r="AD936">
        <f t="shared" si="106"/>
        <v>0.4572</v>
      </c>
      <c r="AE936">
        <f t="shared" si="107"/>
        <v>0.17467884817573062</v>
      </c>
      <c r="BI936" s="6">
        <v>9</v>
      </c>
      <c r="BJ936">
        <v>0.98099999999999998</v>
      </c>
      <c r="BK936">
        <v>0.86399999999999999</v>
      </c>
      <c r="BL936">
        <v>1.0980000000000001</v>
      </c>
      <c r="BM936">
        <v>0.81</v>
      </c>
      <c r="BN936">
        <v>1.0349999999999999</v>
      </c>
    </row>
    <row r="937" spans="1:66" x14ac:dyDescent="0.25">
      <c r="A937" s="6">
        <v>85</v>
      </c>
      <c r="B937" s="6">
        <v>2.5</v>
      </c>
      <c r="C937" s="6">
        <v>15</v>
      </c>
      <c r="D937" s="6">
        <v>1</v>
      </c>
      <c r="E937" s="6">
        <v>2</v>
      </c>
      <c r="F937" s="6">
        <v>9</v>
      </c>
      <c r="G937">
        <v>0.69299999999999995</v>
      </c>
      <c r="H937">
        <v>0.46800000000000003</v>
      </c>
      <c r="I937">
        <v>0.75600000000000001</v>
      </c>
      <c r="J937">
        <v>0.51300000000000001</v>
      </c>
      <c r="K937">
        <v>0.621</v>
      </c>
      <c r="Q937">
        <f t="shared" si="104"/>
        <v>0.61020000000000008</v>
      </c>
      <c r="R937">
        <f t="shared" si="105"/>
        <v>0.12031084739124712</v>
      </c>
      <c r="T937">
        <v>0.36899999999999999</v>
      </c>
      <c r="U937">
        <v>0.45</v>
      </c>
      <c r="V937">
        <v>0.29699999999999999</v>
      </c>
      <c r="W937">
        <v>0.28799999999999998</v>
      </c>
      <c r="X937">
        <v>0.441</v>
      </c>
      <c r="AD937">
        <f t="shared" si="106"/>
        <v>0.36899999999999999</v>
      </c>
      <c r="AE937">
        <f t="shared" si="107"/>
        <v>7.6632238646668821E-2</v>
      </c>
      <c r="BI937" s="6">
        <v>9</v>
      </c>
      <c r="BJ937">
        <v>1.0620000000000001</v>
      </c>
      <c r="BK937">
        <v>0.91800000000000004</v>
      </c>
      <c r="BL937">
        <v>1.0529999999999999</v>
      </c>
      <c r="BM937">
        <v>0.80100000000000005</v>
      </c>
      <c r="BN937">
        <v>1.0620000000000001</v>
      </c>
    </row>
    <row r="938" spans="1:66" x14ac:dyDescent="0.25">
      <c r="A938" s="6">
        <v>85</v>
      </c>
      <c r="B938" s="6">
        <v>2.5</v>
      </c>
      <c r="C938" s="6">
        <v>15</v>
      </c>
      <c r="D938" s="6">
        <v>1</v>
      </c>
      <c r="E938" s="6">
        <v>3</v>
      </c>
      <c r="F938" s="6">
        <v>9</v>
      </c>
      <c r="G938">
        <v>0.38700000000000001</v>
      </c>
      <c r="H938">
        <v>0.39600000000000002</v>
      </c>
      <c r="I938">
        <v>0.65700000000000003</v>
      </c>
      <c r="J938">
        <v>0.27</v>
      </c>
      <c r="K938">
        <v>0.38700000000000001</v>
      </c>
      <c r="Q938">
        <f t="shared" si="104"/>
        <v>0.4194</v>
      </c>
      <c r="R938">
        <f t="shared" si="105"/>
        <v>0.1426720014578895</v>
      </c>
      <c r="T938">
        <v>0.441</v>
      </c>
      <c r="U938">
        <v>0.46800000000000003</v>
      </c>
      <c r="V938">
        <v>0.36899999999999999</v>
      </c>
      <c r="W938">
        <v>0.67500000000000004</v>
      </c>
      <c r="X938">
        <v>0.41399999999999998</v>
      </c>
      <c r="AD938">
        <f t="shared" si="106"/>
        <v>0.47339999999999999</v>
      </c>
      <c r="AE938">
        <f t="shared" si="107"/>
        <v>0.11847911208310133</v>
      </c>
      <c r="BI938" s="6">
        <v>9</v>
      </c>
      <c r="BJ938">
        <v>0.82799999999999996</v>
      </c>
      <c r="BK938">
        <v>0.86399999999999999</v>
      </c>
      <c r="BL938">
        <v>1.026</v>
      </c>
      <c r="BM938">
        <v>0.94499999999999995</v>
      </c>
      <c r="BN938">
        <v>0.80100000000000005</v>
      </c>
    </row>
    <row r="939" spans="1:66" x14ac:dyDescent="0.25">
      <c r="A939" s="6">
        <v>85</v>
      </c>
      <c r="B939" s="6">
        <v>2.5</v>
      </c>
      <c r="C939" s="6">
        <v>15</v>
      </c>
      <c r="D939" s="6">
        <v>1</v>
      </c>
      <c r="E939" s="6">
        <v>4</v>
      </c>
      <c r="F939" s="6">
        <v>9</v>
      </c>
      <c r="G939">
        <v>0.42299999999999999</v>
      </c>
      <c r="H939">
        <v>0.441</v>
      </c>
      <c r="I939">
        <v>0.45</v>
      </c>
      <c r="J939">
        <v>0.30599999999999999</v>
      </c>
      <c r="K939">
        <v>0.67500000000000004</v>
      </c>
      <c r="Q939">
        <f t="shared" si="104"/>
        <v>0.45899999999999996</v>
      </c>
      <c r="R939">
        <f t="shared" si="105"/>
        <v>0.13394588459523496</v>
      </c>
      <c r="T939">
        <v>0.54</v>
      </c>
      <c r="U939">
        <v>0.56699999999999995</v>
      </c>
      <c r="V939">
        <v>0.33300000000000002</v>
      </c>
      <c r="W939">
        <v>0.504</v>
      </c>
      <c r="X939">
        <v>0.45900000000000002</v>
      </c>
      <c r="AD939">
        <f t="shared" si="106"/>
        <v>0.48060000000000003</v>
      </c>
      <c r="AE939">
        <f t="shared" si="107"/>
        <v>9.1914634308144658E-2</v>
      </c>
      <c r="BI939" s="6">
        <v>9</v>
      </c>
      <c r="BJ939">
        <v>0.96299999999999997</v>
      </c>
      <c r="BK939">
        <v>1.008</v>
      </c>
      <c r="BL939">
        <v>0.78300000000000003</v>
      </c>
      <c r="BM939">
        <v>0.81</v>
      </c>
      <c r="BN939">
        <v>1.1339999999999999</v>
      </c>
    </row>
    <row r="940" spans="1:66" x14ac:dyDescent="0.25">
      <c r="A940" s="6">
        <v>85</v>
      </c>
      <c r="B940" s="1">
        <v>2.5</v>
      </c>
      <c r="C940" s="6">
        <v>15</v>
      </c>
      <c r="D940" s="6">
        <v>1</v>
      </c>
      <c r="E940" s="1">
        <v>1</v>
      </c>
      <c r="F940" s="1">
        <v>10</v>
      </c>
      <c r="G940" s="4">
        <v>0.46800000000000003</v>
      </c>
      <c r="H940" s="4">
        <v>0.70199999999999996</v>
      </c>
      <c r="I940" s="4">
        <v>0.64800000000000002</v>
      </c>
      <c r="J940" s="4">
        <v>0.68400000000000005</v>
      </c>
      <c r="K940" s="4">
        <v>0.79200000000000004</v>
      </c>
      <c r="Q940">
        <f t="shared" si="104"/>
        <v>0.65880000000000005</v>
      </c>
      <c r="R940">
        <f t="shared" si="105"/>
        <v>0.1191268231759743</v>
      </c>
      <c r="T940">
        <v>0.41399999999999998</v>
      </c>
      <c r="U940">
        <v>0.40500000000000003</v>
      </c>
      <c r="V940">
        <v>0.38700000000000001</v>
      </c>
      <c r="W940">
        <v>0.24299999999999999</v>
      </c>
      <c r="X940">
        <v>0.61199999999999999</v>
      </c>
      <c r="AD940">
        <f t="shared" si="106"/>
        <v>0.41220000000000001</v>
      </c>
      <c r="AE940">
        <f t="shared" si="107"/>
        <v>0.13156633307955359</v>
      </c>
      <c r="BI940" s="1">
        <v>10</v>
      </c>
      <c r="BJ940">
        <v>0.88200000000000001</v>
      </c>
      <c r="BK940">
        <v>1.107</v>
      </c>
      <c r="BL940">
        <v>1.0349999999999999</v>
      </c>
      <c r="BM940">
        <v>0.92700000000000005</v>
      </c>
      <c r="BN940">
        <v>1.4039999999999999</v>
      </c>
    </row>
    <row r="941" spans="1:66" x14ac:dyDescent="0.25">
      <c r="A941" s="6">
        <v>85</v>
      </c>
      <c r="B941" s="1">
        <v>2.5</v>
      </c>
      <c r="C941" s="6">
        <v>15</v>
      </c>
      <c r="D941" s="6">
        <v>1</v>
      </c>
      <c r="E941" s="1">
        <v>2</v>
      </c>
      <c r="F941" s="1">
        <v>10</v>
      </c>
      <c r="G941" s="4">
        <v>0.19800000000000001</v>
      </c>
      <c r="H941" s="4">
        <v>0.432</v>
      </c>
      <c r="I941" s="4">
        <v>0.41399999999999998</v>
      </c>
      <c r="J941" s="4">
        <v>0.36899999999999999</v>
      </c>
      <c r="K941" s="4">
        <v>0.63900000000000001</v>
      </c>
      <c r="Q941">
        <f t="shared" si="104"/>
        <v>0.41039999999999999</v>
      </c>
      <c r="R941">
        <f t="shared" si="105"/>
        <v>0.15776976896731518</v>
      </c>
      <c r="T941">
        <v>0.378</v>
      </c>
      <c r="U941">
        <v>0.60299999999999998</v>
      </c>
      <c r="V941">
        <v>0.36899999999999999</v>
      </c>
      <c r="W941">
        <v>0.35099999999999998</v>
      </c>
      <c r="X941">
        <v>0.69299999999999995</v>
      </c>
      <c r="AD941">
        <f t="shared" si="106"/>
        <v>0.4788</v>
      </c>
      <c r="AE941">
        <f t="shared" si="107"/>
        <v>0.15800063291012456</v>
      </c>
      <c r="BI941" s="1">
        <v>10</v>
      </c>
      <c r="BJ941">
        <v>0.57599999999999996</v>
      </c>
      <c r="BK941">
        <v>1.0349999999999999</v>
      </c>
      <c r="BL941">
        <v>0.78300000000000003</v>
      </c>
      <c r="BM941">
        <v>0.72</v>
      </c>
      <c r="BN941">
        <v>1.3320000000000001</v>
      </c>
    </row>
    <row r="942" spans="1:66" x14ac:dyDescent="0.25">
      <c r="A942" s="6">
        <v>85</v>
      </c>
      <c r="B942" s="1">
        <v>2.5</v>
      </c>
      <c r="C942" s="6">
        <v>15</v>
      </c>
      <c r="D942" s="6">
        <v>1</v>
      </c>
      <c r="E942" s="1">
        <v>3</v>
      </c>
      <c r="F942" s="1">
        <v>10</v>
      </c>
      <c r="G942" s="4">
        <v>0.39600000000000002</v>
      </c>
      <c r="H942" s="4">
        <v>0.30599999999999999</v>
      </c>
      <c r="I942" s="4">
        <v>0.59399999999999997</v>
      </c>
      <c r="J942" s="4">
        <v>0.67500000000000004</v>
      </c>
      <c r="K942" s="4">
        <v>0.57599999999999996</v>
      </c>
      <c r="Q942">
        <f t="shared" si="104"/>
        <v>0.50939999999999996</v>
      </c>
      <c r="R942">
        <f t="shared" si="105"/>
        <v>0.15268202251738777</v>
      </c>
      <c r="T942">
        <v>0.36899999999999999</v>
      </c>
      <c r="U942">
        <v>0.32400000000000001</v>
      </c>
      <c r="V942">
        <v>0.32400000000000001</v>
      </c>
      <c r="W942">
        <v>0.38700000000000001</v>
      </c>
      <c r="X942">
        <v>0.54</v>
      </c>
      <c r="AD942">
        <f t="shared" si="106"/>
        <v>0.38880000000000003</v>
      </c>
      <c r="AE942">
        <f t="shared" si="107"/>
        <v>8.8958979310691105E-2</v>
      </c>
      <c r="BI942" s="1">
        <v>10</v>
      </c>
      <c r="BJ942">
        <v>0.76500000000000001</v>
      </c>
      <c r="BK942">
        <v>0.63</v>
      </c>
      <c r="BL942">
        <v>0.91800000000000004</v>
      </c>
      <c r="BM942">
        <v>1.0620000000000001</v>
      </c>
      <c r="BN942">
        <v>1.1160000000000001</v>
      </c>
    </row>
    <row r="943" spans="1:66" x14ac:dyDescent="0.25">
      <c r="A943" s="6">
        <v>85</v>
      </c>
      <c r="B943" s="1">
        <v>2.5</v>
      </c>
      <c r="C943" s="6">
        <v>15</v>
      </c>
      <c r="D943" s="6">
        <v>1</v>
      </c>
      <c r="E943" s="1">
        <v>4</v>
      </c>
      <c r="F943" s="1">
        <v>10</v>
      </c>
      <c r="G943" s="4">
        <v>0.69299999999999995</v>
      </c>
      <c r="H943" s="4">
        <v>0.70199999999999996</v>
      </c>
      <c r="I943" s="4">
        <v>0.432</v>
      </c>
      <c r="J943" s="4">
        <v>0.53100000000000003</v>
      </c>
      <c r="K943" s="4">
        <v>0.64800000000000002</v>
      </c>
      <c r="Q943">
        <f t="shared" si="104"/>
        <v>0.60120000000000007</v>
      </c>
      <c r="R943">
        <f t="shared" si="105"/>
        <v>0.11654913127089331</v>
      </c>
      <c r="T943">
        <v>0.63</v>
      </c>
      <c r="U943">
        <v>0.33300000000000002</v>
      </c>
      <c r="V943">
        <v>0.35099999999999998</v>
      </c>
      <c r="W943">
        <v>0.45900000000000002</v>
      </c>
      <c r="X943">
        <v>1.0529999999999999</v>
      </c>
      <c r="AD943">
        <f t="shared" si="106"/>
        <v>0.56520000000000004</v>
      </c>
      <c r="AE943">
        <f t="shared" si="107"/>
        <v>0.2971635913095681</v>
      </c>
      <c r="BI943" s="1">
        <v>10</v>
      </c>
      <c r="BJ943">
        <v>1.323</v>
      </c>
      <c r="BK943">
        <v>1.0349999999999999</v>
      </c>
      <c r="BL943">
        <v>0.78300000000000003</v>
      </c>
      <c r="BM943">
        <v>0.99</v>
      </c>
      <c r="BN943">
        <v>1.7010000000000001</v>
      </c>
    </row>
    <row r="944" spans="1:66" x14ac:dyDescent="0.25">
      <c r="Q944" t="e">
        <f t="shared" si="104"/>
        <v>#DIV/0!</v>
      </c>
      <c r="R944" t="e">
        <f t="shared" si="105"/>
        <v>#DIV/0!</v>
      </c>
      <c r="AD944" t="e">
        <f t="shared" si="106"/>
        <v>#DIV/0!</v>
      </c>
      <c r="AE944" t="e">
        <f t="shared" si="107"/>
        <v>#DIV/0!</v>
      </c>
    </row>
    <row r="945" spans="1:66" x14ac:dyDescent="0.25">
      <c r="A945" s="8">
        <v>85</v>
      </c>
      <c r="B945" s="8">
        <v>2.5</v>
      </c>
      <c r="C945" s="8">
        <v>15</v>
      </c>
      <c r="D945" s="8">
        <v>0.8</v>
      </c>
      <c r="E945" s="8">
        <v>1</v>
      </c>
      <c r="F945" s="8">
        <v>1</v>
      </c>
      <c r="G945">
        <v>0.52200000000000002</v>
      </c>
      <c r="H945">
        <v>0.45</v>
      </c>
      <c r="I945">
        <v>0.504</v>
      </c>
      <c r="J945">
        <v>0.495</v>
      </c>
      <c r="K945">
        <v>0.53100000000000003</v>
      </c>
      <c r="Q945">
        <f t="shared" si="104"/>
        <v>0.50040000000000007</v>
      </c>
      <c r="R945">
        <f t="shared" si="105"/>
        <v>3.1564220250150335E-2</v>
      </c>
      <c r="T945">
        <v>0.26100000000000001</v>
      </c>
      <c r="U945">
        <v>0.30599999999999999</v>
      </c>
      <c r="V945">
        <v>0.26100000000000001</v>
      </c>
      <c r="W945">
        <v>0.27</v>
      </c>
      <c r="X945">
        <v>0.24299999999999999</v>
      </c>
      <c r="AD945">
        <f t="shared" si="106"/>
        <v>0.26819999999999994</v>
      </c>
      <c r="AE945">
        <f t="shared" si="107"/>
        <v>2.329592238998061E-2</v>
      </c>
      <c r="AO945" t="s">
        <v>47</v>
      </c>
      <c r="AP945" t="s">
        <v>48</v>
      </c>
      <c r="AQ945" t="s">
        <v>49</v>
      </c>
      <c r="AR945" t="s">
        <v>50</v>
      </c>
      <c r="BI945" s="8">
        <v>1</v>
      </c>
      <c r="BJ945">
        <v>0.78300000000000003</v>
      </c>
      <c r="BK945">
        <v>0.75600000000000001</v>
      </c>
      <c r="BL945">
        <v>0.76500000000000001</v>
      </c>
      <c r="BM945">
        <v>0.76500000000000001</v>
      </c>
      <c r="BN945">
        <v>0.77400000000000002</v>
      </c>
    </row>
    <row r="946" spans="1:66" x14ac:dyDescent="0.25">
      <c r="A946" s="6">
        <v>85</v>
      </c>
      <c r="B946" s="6">
        <v>2.5</v>
      </c>
      <c r="C946" s="6">
        <v>15</v>
      </c>
      <c r="D946" s="6">
        <v>0.8</v>
      </c>
      <c r="E946" s="6">
        <v>2</v>
      </c>
      <c r="F946" s="6">
        <v>1</v>
      </c>
      <c r="G946">
        <v>0.54900000000000004</v>
      </c>
      <c r="H946">
        <v>0.57599999999999996</v>
      </c>
      <c r="I946">
        <v>0.53100000000000003</v>
      </c>
      <c r="J946">
        <v>0.52200000000000002</v>
      </c>
      <c r="K946">
        <v>0.47699999999999998</v>
      </c>
      <c r="Q946">
        <f t="shared" si="104"/>
        <v>0.53099999999999992</v>
      </c>
      <c r="R946">
        <f t="shared" si="105"/>
        <v>3.6558172820861823E-2</v>
      </c>
      <c r="T946">
        <v>0.16200000000000001</v>
      </c>
      <c r="U946">
        <v>0.18</v>
      </c>
      <c r="V946">
        <v>0.189</v>
      </c>
      <c r="W946">
        <v>0.20699999999999999</v>
      </c>
      <c r="X946">
        <v>0.22500000000000001</v>
      </c>
      <c r="AD946">
        <f t="shared" si="106"/>
        <v>0.19259999999999997</v>
      </c>
      <c r="AE946">
        <f t="shared" si="107"/>
        <v>2.4316660954991538E-2</v>
      </c>
      <c r="AO946">
        <f>A945</f>
        <v>85</v>
      </c>
      <c r="AP946">
        <f>B945</f>
        <v>2.5</v>
      </c>
      <c r="AQ946">
        <f>C945</f>
        <v>15</v>
      </c>
      <c r="AR946">
        <f>D945</f>
        <v>0.8</v>
      </c>
      <c r="BI946" s="6">
        <v>1</v>
      </c>
      <c r="BJ946">
        <v>0.71099999999999997</v>
      </c>
      <c r="BK946">
        <v>0.75600000000000001</v>
      </c>
      <c r="BL946">
        <v>0.72</v>
      </c>
      <c r="BM946">
        <v>0.72899999999999998</v>
      </c>
      <c r="BN946">
        <v>0.70199999999999996</v>
      </c>
    </row>
    <row r="947" spans="1:66" x14ac:dyDescent="0.25">
      <c r="A947" s="6">
        <v>85</v>
      </c>
      <c r="B947" s="6">
        <v>2.5</v>
      </c>
      <c r="C947" s="6">
        <v>15</v>
      </c>
      <c r="D947" s="6">
        <v>0.8</v>
      </c>
      <c r="E947" s="6">
        <v>3</v>
      </c>
      <c r="F947" s="6">
        <v>1</v>
      </c>
      <c r="G947">
        <v>0.60299999999999998</v>
      </c>
      <c r="H947">
        <v>0.55800000000000005</v>
      </c>
      <c r="I947">
        <v>0.51300000000000001</v>
      </c>
      <c r="J947">
        <v>0.52200000000000002</v>
      </c>
      <c r="K947">
        <v>0.52200000000000002</v>
      </c>
      <c r="Q947">
        <f t="shared" si="104"/>
        <v>0.54359999999999997</v>
      </c>
      <c r="R947">
        <f t="shared" si="105"/>
        <v>3.7433941817553745E-2</v>
      </c>
      <c r="T947">
        <v>0.189</v>
      </c>
      <c r="U947">
        <v>0.20699999999999999</v>
      </c>
      <c r="V947">
        <v>0.216</v>
      </c>
      <c r="W947">
        <v>0.27900000000000003</v>
      </c>
      <c r="X947">
        <v>0.23400000000000001</v>
      </c>
      <c r="AD947">
        <f t="shared" si="106"/>
        <v>0.22500000000000001</v>
      </c>
      <c r="AE947">
        <f t="shared" si="107"/>
        <v>3.4270978976387714E-2</v>
      </c>
      <c r="BI947" s="6">
        <v>1</v>
      </c>
      <c r="BJ947">
        <v>0.79200000000000004</v>
      </c>
      <c r="BK947">
        <v>0.76500000000000001</v>
      </c>
      <c r="BL947">
        <v>0.72899999999999998</v>
      </c>
      <c r="BM947">
        <v>0.80100000000000005</v>
      </c>
      <c r="BN947">
        <v>0.75600000000000001</v>
      </c>
    </row>
    <row r="948" spans="1:66" x14ac:dyDescent="0.25">
      <c r="A948" s="6">
        <v>85</v>
      </c>
      <c r="B948" s="6">
        <v>2.5</v>
      </c>
      <c r="C948" s="6">
        <v>15</v>
      </c>
      <c r="D948" s="6">
        <v>0.8</v>
      </c>
      <c r="E948" s="6">
        <v>4</v>
      </c>
      <c r="F948" s="6">
        <v>1</v>
      </c>
      <c r="G948">
        <v>0.60299999999999998</v>
      </c>
      <c r="H948">
        <v>0.54</v>
      </c>
      <c r="I948">
        <v>0.51300000000000001</v>
      </c>
      <c r="J948">
        <v>0.53100000000000003</v>
      </c>
      <c r="K948">
        <v>0.48599999999999999</v>
      </c>
      <c r="Q948">
        <f t="shared" si="104"/>
        <v>0.53459999999999996</v>
      </c>
      <c r="R948">
        <f t="shared" si="105"/>
        <v>4.344306619012981E-2</v>
      </c>
      <c r="T948">
        <v>0.19800000000000001</v>
      </c>
      <c r="U948">
        <v>0.20699999999999999</v>
      </c>
      <c r="V948">
        <v>0.20699999999999999</v>
      </c>
      <c r="W948">
        <v>0.27900000000000003</v>
      </c>
      <c r="X948">
        <v>0.22500000000000001</v>
      </c>
      <c r="AD948">
        <f t="shared" si="106"/>
        <v>0.22320000000000001</v>
      </c>
      <c r="AE948">
        <f t="shared" si="107"/>
        <v>3.2698623824252794E-2</v>
      </c>
      <c r="BI948" s="6">
        <v>1</v>
      </c>
      <c r="BJ948">
        <v>0.80100000000000005</v>
      </c>
      <c r="BK948">
        <v>0.747</v>
      </c>
      <c r="BL948">
        <v>0.72</v>
      </c>
      <c r="BM948">
        <v>0.81</v>
      </c>
      <c r="BN948">
        <v>0.71099999999999997</v>
      </c>
    </row>
    <row r="949" spans="1:66" x14ac:dyDescent="0.25">
      <c r="A949" s="6">
        <v>85</v>
      </c>
      <c r="B949" s="1">
        <v>2.5</v>
      </c>
      <c r="C949" s="6">
        <v>15</v>
      </c>
      <c r="D949" s="6">
        <v>0.8</v>
      </c>
      <c r="E949" s="1">
        <v>1</v>
      </c>
      <c r="F949" s="1">
        <v>2</v>
      </c>
      <c r="G949">
        <v>0.45900000000000002</v>
      </c>
      <c r="H949">
        <v>0.441</v>
      </c>
      <c r="I949">
        <v>0.504</v>
      </c>
      <c r="J949">
        <v>0.504</v>
      </c>
      <c r="K949">
        <v>0.48599999999999999</v>
      </c>
      <c r="Q949">
        <f t="shared" si="104"/>
        <v>0.4788</v>
      </c>
      <c r="R949">
        <f t="shared" si="105"/>
        <v>2.8030340704315381E-2</v>
      </c>
      <c r="T949">
        <v>0.29699999999999999</v>
      </c>
      <c r="U949">
        <v>0.34200000000000003</v>
      </c>
      <c r="V949">
        <v>0.26100000000000001</v>
      </c>
      <c r="W949">
        <v>0.20699999999999999</v>
      </c>
      <c r="X949">
        <v>0.19800000000000001</v>
      </c>
      <c r="AD949">
        <f t="shared" si="106"/>
        <v>0.26100000000000001</v>
      </c>
      <c r="AE949">
        <f t="shared" si="107"/>
        <v>6.0708319034544253E-2</v>
      </c>
      <c r="AH949" t="s">
        <v>25</v>
      </c>
      <c r="BI949" s="1">
        <v>2</v>
      </c>
      <c r="BJ949">
        <v>0.75600000000000001</v>
      </c>
      <c r="BK949">
        <v>0.78300000000000003</v>
      </c>
      <c r="BL949">
        <v>0.76500000000000001</v>
      </c>
      <c r="BM949">
        <v>0.71099999999999997</v>
      </c>
      <c r="BN949">
        <v>0.68400000000000005</v>
      </c>
    </row>
    <row r="950" spans="1:66" x14ac:dyDescent="0.25">
      <c r="A950" s="6">
        <v>85</v>
      </c>
      <c r="B950" s="1">
        <v>2.5</v>
      </c>
      <c r="C950" s="6">
        <v>15</v>
      </c>
      <c r="D950" s="6">
        <v>0.8</v>
      </c>
      <c r="E950" s="1">
        <v>2</v>
      </c>
      <c r="F950" s="1">
        <v>2</v>
      </c>
      <c r="G950">
        <v>0.45900000000000002</v>
      </c>
      <c r="H950">
        <v>0.441</v>
      </c>
      <c r="I950">
        <v>0.504</v>
      </c>
      <c r="J950">
        <v>0.47699999999999998</v>
      </c>
      <c r="K950">
        <v>0.42299999999999999</v>
      </c>
      <c r="Q950">
        <f t="shared" si="104"/>
        <v>0.46079999999999999</v>
      </c>
      <c r="R950">
        <f t="shared" si="105"/>
        <v>3.1435648553831366E-2</v>
      </c>
      <c r="T950">
        <v>0.315</v>
      </c>
      <c r="U950">
        <v>0.29699999999999999</v>
      </c>
      <c r="V950">
        <v>0.22500000000000001</v>
      </c>
      <c r="W950">
        <v>0.36</v>
      </c>
      <c r="X950">
        <v>0.34200000000000003</v>
      </c>
      <c r="AD950">
        <f t="shared" si="106"/>
        <v>0.30780000000000002</v>
      </c>
      <c r="AE950">
        <f t="shared" si="107"/>
        <v>5.2246530985319721E-2</v>
      </c>
      <c r="AG950" t="s">
        <v>19</v>
      </c>
      <c r="AH950" t="s">
        <v>20</v>
      </c>
      <c r="AI950" t="s">
        <v>21</v>
      </c>
      <c r="AJ950" t="s">
        <v>23</v>
      </c>
      <c r="AK950" t="s">
        <v>21</v>
      </c>
      <c r="AM950" s="11" t="s">
        <v>24</v>
      </c>
      <c r="AN950" s="11"/>
      <c r="AO950" s="11" t="s">
        <v>21</v>
      </c>
      <c r="AP950" s="15" t="s">
        <v>26</v>
      </c>
      <c r="AQ950" s="15"/>
      <c r="AR950" s="15" t="s">
        <v>21</v>
      </c>
      <c r="BI950" s="1">
        <v>2</v>
      </c>
      <c r="BJ950">
        <v>0.77400000000000002</v>
      </c>
      <c r="BK950">
        <v>0.73799999999999999</v>
      </c>
      <c r="BL950">
        <v>0.72899999999999998</v>
      </c>
      <c r="BM950">
        <v>0.83699999999999997</v>
      </c>
      <c r="BN950">
        <v>0.76500000000000001</v>
      </c>
    </row>
    <row r="951" spans="1:66" x14ac:dyDescent="0.25">
      <c r="A951" s="6">
        <v>85</v>
      </c>
      <c r="B951" s="1">
        <v>2.5</v>
      </c>
      <c r="C951" s="6">
        <v>15</v>
      </c>
      <c r="D951" s="6">
        <v>0.8</v>
      </c>
      <c r="E951" s="1">
        <v>3</v>
      </c>
      <c r="F951" s="1">
        <v>2</v>
      </c>
      <c r="G951">
        <v>0.46800000000000003</v>
      </c>
      <c r="H951">
        <v>0.495</v>
      </c>
      <c r="I951">
        <v>0.58499999999999996</v>
      </c>
      <c r="J951">
        <v>0.56699999999999995</v>
      </c>
      <c r="K951">
        <v>0.47699999999999998</v>
      </c>
      <c r="Q951">
        <f t="shared" si="104"/>
        <v>0.51839999999999997</v>
      </c>
      <c r="R951">
        <f t="shared" si="105"/>
        <v>5.3849791085945703E-2</v>
      </c>
      <c r="T951">
        <v>0.252</v>
      </c>
      <c r="U951">
        <v>0.216</v>
      </c>
      <c r="V951">
        <v>0.17100000000000001</v>
      </c>
      <c r="W951">
        <v>0.216</v>
      </c>
      <c r="X951">
        <v>0.27</v>
      </c>
      <c r="AD951">
        <f t="shared" si="106"/>
        <v>0.22500000000000001</v>
      </c>
      <c r="AE951">
        <f t="shared" si="107"/>
        <v>3.8183766184073577E-2</v>
      </c>
      <c r="AG951">
        <v>1</v>
      </c>
      <c r="AH951">
        <f>AVERAGE(G945:K948)</f>
        <v>0.52740000000000009</v>
      </c>
      <c r="AI951">
        <f>STDEV(G945:K948)</f>
        <v>3.8228399473634642E-2</v>
      </c>
      <c r="AJ951">
        <f>AVERAGE(T945:X948)</f>
        <v>0.22724999999999995</v>
      </c>
      <c r="AK951">
        <f>STDEV(T945:X948)</f>
        <v>3.8392536281226526E-2</v>
      </c>
      <c r="AM951">
        <f>SUM(AH951,AJ951)</f>
        <v>0.75465000000000004</v>
      </c>
      <c r="AO951">
        <f>SUM(AH951,AJ951)/2*SQRT((AI951/AH951)^2+(AK951/AJ951)^2)</f>
        <v>6.9366371922372438E-2</v>
      </c>
      <c r="AP951">
        <v>0.30933333333333329</v>
      </c>
      <c r="AR951">
        <v>9.8657657246325036E-3</v>
      </c>
      <c r="BI951" s="1">
        <v>2</v>
      </c>
      <c r="BJ951">
        <v>0.72</v>
      </c>
      <c r="BK951">
        <v>0.71099999999999997</v>
      </c>
      <c r="BL951">
        <v>0.75600000000000001</v>
      </c>
      <c r="BM951">
        <v>0.78300000000000003</v>
      </c>
      <c r="BN951">
        <v>0.747</v>
      </c>
    </row>
    <row r="952" spans="1:66" x14ac:dyDescent="0.25">
      <c r="A952" s="6">
        <v>85</v>
      </c>
      <c r="B952" s="1">
        <v>2.5</v>
      </c>
      <c r="C952" s="6">
        <v>15</v>
      </c>
      <c r="D952" s="6">
        <v>0.8</v>
      </c>
      <c r="E952" s="1">
        <v>4</v>
      </c>
      <c r="F952" s="1">
        <v>2</v>
      </c>
      <c r="G952">
        <v>0.60299999999999998</v>
      </c>
      <c r="H952">
        <v>0.504</v>
      </c>
      <c r="I952">
        <v>0.52200000000000002</v>
      </c>
      <c r="J952">
        <v>0.45900000000000002</v>
      </c>
      <c r="K952">
        <v>0.55800000000000005</v>
      </c>
      <c r="Q952">
        <f t="shared" si="104"/>
        <v>0.5292</v>
      </c>
      <c r="R952">
        <f t="shared" si="105"/>
        <v>5.452247243109945E-2</v>
      </c>
      <c r="T952">
        <v>0.13500000000000001</v>
      </c>
      <c r="U952">
        <v>0.19800000000000001</v>
      </c>
      <c r="V952">
        <v>0.24299999999999999</v>
      </c>
      <c r="W952">
        <v>0.24299999999999999</v>
      </c>
      <c r="X952">
        <v>0.28799999999999998</v>
      </c>
      <c r="AD952">
        <f t="shared" si="106"/>
        <v>0.22139999999999999</v>
      </c>
      <c r="AE952">
        <f t="shared" si="107"/>
        <v>5.7838568447014682E-2</v>
      </c>
      <c r="AG952">
        <v>2</v>
      </c>
      <c r="AH952">
        <f>AVERAGE(G949:K952)</f>
        <v>0.49680000000000002</v>
      </c>
      <c r="AI952">
        <f>STDEV(G949:K952)</f>
        <v>4.9346892399356655E-2</v>
      </c>
      <c r="AJ952">
        <f>AVERAGE(T949:X952)</f>
        <v>0.25380000000000008</v>
      </c>
      <c r="AK952">
        <f>STDEV(T949:X952)</f>
        <v>6.0310250503454434E-2</v>
      </c>
      <c r="AM952">
        <f>SUM(AH952,AJ952)</f>
        <v>0.75060000000000016</v>
      </c>
      <c r="AO952">
        <f t="shared" ref="AO952:AO961" si="110">SUM(AH952,AJ952)/2*SQRT((AI952/AH952)^2+(AK952/AJ952)^2)</f>
        <v>9.6659904223197007E-2</v>
      </c>
      <c r="BI952" s="1">
        <v>2</v>
      </c>
      <c r="BJ952">
        <v>0.73799999999999999</v>
      </c>
      <c r="BK952">
        <v>0.70199999999999996</v>
      </c>
      <c r="BL952">
        <v>0.76500000000000001</v>
      </c>
      <c r="BM952">
        <v>0.70199999999999996</v>
      </c>
      <c r="BN952">
        <v>0.84599999999999997</v>
      </c>
    </row>
    <row r="953" spans="1:66" x14ac:dyDescent="0.25">
      <c r="A953" s="6">
        <v>85</v>
      </c>
      <c r="B953" s="6">
        <v>2.5</v>
      </c>
      <c r="C953" s="6">
        <v>15</v>
      </c>
      <c r="D953" s="6">
        <v>0.8</v>
      </c>
      <c r="E953" s="6">
        <v>1</v>
      </c>
      <c r="F953" s="6">
        <v>3</v>
      </c>
      <c r="G953">
        <v>0.53100000000000003</v>
      </c>
      <c r="H953">
        <v>0.54</v>
      </c>
      <c r="I953">
        <v>0.45900000000000002</v>
      </c>
      <c r="J953">
        <v>0.45</v>
      </c>
      <c r="K953">
        <v>0.45</v>
      </c>
      <c r="Q953">
        <f t="shared" si="104"/>
        <v>0.48600000000000004</v>
      </c>
      <c r="R953">
        <f t="shared" si="105"/>
        <v>4.5447772222629364E-2</v>
      </c>
      <c r="T953">
        <v>0.18</v>
      </c>
      <c r="U953">
        <v>0.27900000000000003</v>
      </c>
      <c r="V953">
        <v>0.28799999999999998</v>
      </c>
      <c r="W953">
        <v>0.30599999999999999</v>
      </c>
      <c r="X953">
        <v>0.28799999999999998</v>
      </c>
      <c r="AD953">
        <f t="shared" si="106"/>
        <v>0.26819999999999999</v>
      </c>
      <c r="AE953">
        <f t="shared" si="107"/>
        <v>5.027126415756826E-2</v>
      </c>
      <c r="AG953">
        <v>3</v>
      </c>
      <c r="AH953">
        <f>AVERAGE(G953:K956)</f>
        <v>0.5089499999999999</v>
      </c>
      <c r="AI953">
        <f>STDEV(G953:K956)</f>
        <v>3.9552064288399469E-2</v>
      </c>
      <c r="AJ953">
        <f>AVERAGE(T953:X956)</f>
        <v>0.25289999999999996</v>
      </c>
      <c r="AK953">
        <f>STDEV(T952:X955)</f>
        <v>4.7306920601980509E-2</v>
      </c>
      <c r="AM953">
        <f>SUM(AH953,AJ953)</f>
        <v>0.76184999999999992</v>
      </c>
      <c r="AO953">
        <f t="shared" si="110"/>
        <v>7.715959610263888E-2</v>
      </c>
      <c r="AP953" s="15" t="s">
        <v>28</v>
      </c>
      <c r="AQ953" s="15"/>
      <c r="AR953" s="15"/>
      <c r="BI953" s="6">
        <v>3</v>
      </c>
      <c r="BJ953">
        <v>0.71099999999999997</v>
      </c>
      <c r="BK953">
        <v>0.81899999999999995</v>
      </c>
      <c r="BL953">
        <v>0.747</v>
      </c>
      <c r="BM953">
        <v>0.75600000000000001</v>
      </c>
      <c r="BN953">
        <v>0.73799999999999999</v>
      </c>
    </row>
    <row r="954" spans="1:66" x14ac:dyDescent="0.25">
      <c r="A954" s="6">
        <v>85</v>
      </c>
      <c r="B954" s="6">
        <v>2.5</v>
      </c>
      <c r="C954" s="6">
        <v>15</v>
      </c>
      <c r="D954" s="6">
        <v>0.8</v>
      </c>
      <c r="E954" s="6">
        <v>2</v>
      </c>
      <c r="F954" s="6">
        <v>3</v>
      </c>
      <c r="G954">
        <v>0.54</v>
      </c>
      <c r="H954">
        <v>0.54</v>
      </c>
      <c r="I954">
        <v>0.47699999999999998</v>
      </c>
      <c r="J954">
        <v>0.47699999999999998</v>
      </c>
      <c r="K954">
        <v>0.47699999999999998</v>
      </c>
      <c r="Q954">
        <f t="shared" si="104"/>
        <v>0.50219999999999998</v>
      </c>
      <c r="R954">
        <f t="shared" si="105"/>
        <v>3.4506521122825491E-2</v>
      </c>
      <c r="T954">
        <v>0.26100000000000001</v>
      </c>
      <c r="U954">
        <v>0.252</v>
      </c>
      <c r="V954">
        <v>0.29699999999999999</v>
      </c>
      <c r="W954">
        <v>0.252</v>
      </c>
      <c r="X954">
        <v>0.30599999999999999</v>
      </c>
      <c r="AD954">
        <f t="shared" si="106"/>
        <v>0.27360000000000001</v>
      </c>
      <c r="AE954">
        <f t="shared" si="107"/>
        <v>2.5928748523598274E-2</v>
      </c>
      <c r="AG954">
        <v>4</v>
      </c>
      <c r="AH954">
        <f>AVERAGE(G957:K960)</f>
        <v>0.55215000000000003</v>
      </c>
      <c r="AI954">
        <f>STDEV(G957:K960)</f>
        <v>6.4058587492848013E-2</v>
      </c>
      <c r="AJ954">
        <f>AVERAGE(T957:X960)</f>
        <v>0.24704999999999999</v>
      </c>
      <c r="AK954">
        <f>STDEV(T956:X959)</f>
        <v>4.3100708261368519E-2</v>
      </c>
      <c r="AM954">
        <f t="shared" ref="AM954:AM961" si="111">SUM(AH954,AJ954)</f>
        <v>0.79920000000000002</v>
      </c>
      <c r="AO954">
        <f t="shared" si="110"/>
        <v>8.3722320728310193E-2</v>
      </c>
      <c r="BI954" s="6">
        <v>3</v>
      </c>
      <c r="BJ954">
        <v>0.80100000000000005</v>
      </c>
      <c r="BK954">
        <v>0.79200000000000004</v>
      </c>
      <c r="BL954">
        <v>0.77400000000000002</v>
      </c>
      <c r="BM954">
        <v>0.72899999999999998</v>
      </c>
      <c r="BN954">
        <v>0.78300000000000003</v>
      </c>
    </row>
    <row r="955" spans="1:66" x14ac:dyDescent="0.25">
      <c r="A955" s="6">
        <v>85</v>
      </c>
      <c r="B955" s="6">
        <v>2.5</v>
      </c>
      <c r="C955" s="6">
        <v>15</v>
      </c>
      <c r="D955" s="6">
        <v>0.8</v>
      </c>
      <c r="E955" s="6">
        <v>3</v>
      </c>
      <c r="F955" s="6">
        <v>3</v>
      </c>
      <c r="G955">
        <v>0.56699999999999995</v>
      </c>
      <c r="H955">
        <v>0.53100000000000003</v>
      </c>
      <c r="I955">
        <v>0.52200000000000002</v>
      </c>
      <c r="J955">
        <v>0.47699999999999998</v>
      </c>
      <c r="K955">
        <v>0.47699999999999998</v>
      </c>
      <c r="Q955">
        <f t="shared" si="104"/>
        <v>0.51479999999999992</v>
      </c>
      <c r="R955">
        <f t="shared" si="105"/>
        <v>3.8395312213862769E-2</v>
      </c>
      <c r="T955">
        <v>0.20699999999999999</v>
      </c>
      <c r="U955">
        <v>0.19800000000000001</v>
      </c>
      <c r="V955">
        <v>0.20699999999999999</v>
      </c>
      <c r="W955">
        <v>0.28799999999999998</v>
      </c>
      <c r="X955">
        <v>0.24299999999999999</v>
      </c>
      <c r="AD955">
        <f t="shared" si="106"/>
        <v>0.22859999999999997</v>
      </c>
      <c r="AE955">
        <f t="shared" si="107"/>
        <v>3.7433941817554051E-2</v>
      </c>
      <c r="AG955">
        <v>5</v>
      </c>
      <c r="AH955">
        <f>AVERAGE(G961:K964)</f>
        <v>0.51930000000000009</v>
      </c>
      <c r="AI955">
        <f>STDEV(G961:K964)</f>
        <v>5.840701111483472E-2</v>
      </c>
      <c r="AJ955">
        <f>AVERAGE(T961:X964)</f>
        <v>0.25335000000000002</v>
      </c>
      <c r="AK955">
        <f>STDEV(T961:X964)</f>
        <v>4.4020659025651034E-2</v>
      </c>
      <c r="AM955">
        <f t="shared" si="111"/>
        <v>0.77265000000000006</v>
      </c>
      <c r="AO955">
        <f t="shared" si="110"/>
        <v>7.9961480864533849E-2</v>
      </c>
      <c r="BI955" s="6">
        <v>3</v>
      </c>
      <c r="BJ955">
        <v>0.77400000000000002</v>
      </c>
      <c r="BK955">
        <v>0.72899999999999998</v>
      </c>
      <c r="BL955">
        <v>0.72899999999999998</v>
      </c>
      <c r="BM955">
        <v>0.76500000000000001</v>
      </c>
      <c r="BN955">
        <v>0.72</v>
      </c>
    </row>
    <row r="956" spans="1:66" x14ac:dyDescent="0.25">
      <c r="A956" s="6">
        <v>85</v>
      </c>
      <c r="B956" s="6">
        <v>2.5</v>
      </c>
      <c r="C956" s="6">
        <v>15</v>
      </c>
      <c r="D956" s="6">
        <v>0.8</v>
      </c>
      <c r="E956" s="6">
        <v>4</v>
      </c>
      <c r="F956" s="6">
        <v>3</v>
      </c>
      <c r="G956">
        <v>0.56699999999999995</v>
      </c>
      <c r="H956">
        <v>0.55800000000000005</v>
      </c>
      <c r="I956">
        <v>0.54900000000000004</v>
      </c>
      <c r="J956">
        <v>0.495</v>
      </c>
      <c r="K956">
        <v>0.495</v>
      </c>
      <c r="Q956">
        <f t="shared" si="104"/>
        <v>0.53280000000000005</v>
      </c>
      <c r="R956">
        <f t="shared" si="105"/>
        <v>3.5088459641312277E-2</v>
      </c>
      <c r="T956">
        <v>0.17100000000000001</v>
      </c>
      <c r="U956">
        <v>0.23400000000000001</v>
      </c>
      <c r="V956">
        <v>0.252</v>
      </c>
      <c r="W956">
        <v>0.26100000000000001</v>
      </c>
      <c r="X956">
        <v>0.28799999999999998</v>
      </c>
      <c r="AD956">
        <f t="shared" si="106"/>
        <v>0.2412</v>
      </c>
      <c r="AE956">
        <f t="shared" si="107"/>
        <v>4.3814381200697222E-2</v>
      </c>
      <c r="AG956">
        <v>6</v>
      </c>
      <c r="AH956">
        <f>AVERAGE(G965:K968)</f>
        <v>0.44775000000000009</v>
      </c>
      <c r="AI956">
        <f>STDEV(G965:K968)</f>
        <v>9.1264148146148333E-2</v>
      </c>
      <c r="AJ956">
        <f>AVERAGE(T965:X968)</f>
        <v>0.32040000000000002</v>
      </c>
      <c r="AK956">
        <f>STDEV(T965:X968)</f>
        <v>8.444767922397739E-2</v>
      </c>
      <c r="AM956">
        <f t="shared" si="111"/>
        <v>0.76815000000000011</v>
      </c>
      <c r="AO956">
        <f t="shared" si="110"/>
        <v>0.12796955981768379</v>
      </c>
      <c r="BI956" s="6">
        <v>3</v>
      </c>
      <c r="BJ956">
        <v>0.73799999999999999</v>
      </c>
      <c r="BK956">
        <v>0.79200000000000004</v>
      </c>
      <c r="BL956">
        <v>0.80100000000000005</v>
      </c>
      <c r="BM956">
        <v>0.75600000000000001</v>
      </c>
      <c r="BN956">
        <v>0.78300000000000003</v>
      </c>
    </row>
    <row r="957" spans="1:66" x14ac:dyDescent="0.25">
      <c r="A957" s="6">
        <v>85</v>
      </c>
      <c r="B957" s="1">
        <v>2.5</v>
      </c>
      <c r="C957" s="6">
        <v>15</v>
      </c>
      <c r="D957" s="6">
        <v>0.8</v>
      </c>
      <c r="E957" s="1">
        <v>1</v>
      </c>
      <c r="F957" s="1">
        <v>4</v>
      </c>
      <c r="G957">
        <v>0.51300000000000001</v>
      </c>
      <c r="H957">
        <v>0.59399999999999997</v>
      </c>
      <c r="I957">
        <v>0.64800000000000002</v>
      </c>
      <c r="J957">
        <v>0.53100000000000003</v>
      </c>
      <c r="K957">
        <v>0.495</v>
      </c>
      <c r="Q957">
        <f t="shared" si="104"/>
        <v>0.55620000000000003</v>
      </c>
      <c r="R957">
        <f t="shared" si="105"/>
        <v>6.3448404235252609E-2</v>
      </c>
      <c r="T957">
        <v>0.26100000000000001</v>
      </c>
      <c r="U957">
        <v>0.189</v>
      </c>
      <c r="V957">
        <v>0.19800000000000001</v>
      </c>
      <c r="W957">
        <v>0.26100000000000001</v>
      </c>
      <c r="X957">
        <v>0.26100000000000001</v>
      </c>
      <c r="AD957">
        <f t="shared" si="106"/>
        <v>0.23399999999999999</v>
      </c>
      <c r="AE957">
        <f t="shared" si="107"/>
        <v>3.7107950630558988E-2</v>
      </c>
      <c r="AG957">
        <v>7</v>
      </c>
      <c r="AH957">
        <f>AVERAGE(G969:K972)</f>
        <v>0.50085000000000002</v>
      </c>
      <c r="AI957">
        <f>STDEV(G969:K972)</f>
        <v>9.0202272698640576E-2</v>
      </c>
      <c r="AJ957">
        <f>AVERAGE(T969:X972)</f>
        <v>0.26235000000000003</v>
      </c>
      <c r="AK957">
        <f>STDEV(T969:X972)</f>
        <v>8.88210945784009E-2</v>
      </c>
      <c r="AM957">
        <f t="shared" si="111"/>
        <v>0.7632000000000001</v>
      </c>
      <c r="AO957">
        <f t="shared" si="110"/>
        <v>0.14633650317610225</v>
      </c>
      <c r="BI957" s="1">
        <v>4</v>
      </c>
      <c r="BJ957">
        <v>0.77400000000000002</v>
      </c>
      <c r="BK957">
        <v>0.78300000000000003</v>
      </c>
      <c r="BL957">
        <v>0.84599999999999997</v>
      </c>
      <c r="BM957">
        <v>0.79200000000000004</v>
      </c>
      <c r="BN957">
        <v>0.75600000000000001</v>
      </c>
    </row>
    <row r="958" spans="1:66" x14ac:dyDescent="0.25">
      <c r="A958" s="6">
        <v>85</v>
      </c>
      <c r="B958" s="1">
        <v>2.5</v>
      </c>
      <c r="C958" s="6">
        <v>15</v>
      </c>
      <c r="D958" s="6">
        <v>0.8</v>
      </c>
      <c r="E958" s="1">
        <v>2</v>
      </c>
      <c r="F958" s="1">
        <v>4</v>
      </c>
      <c r="G958">
        <v>0.53100000000000003</v>
      </c>
      <c r="H958">
        <v>0.52200000000000002</v>
      </c>
      <c r="I958">
        <v>0.504</v>
      </c>
      <c r="J958">
        <v>0.47699999999999998</v>
      </c>
      <c r="K958">
        <v>0.63</v>
      </c>
      <c r="Q958">
        <f t="shared" si="104"/>
        <v>0.53279999999999994</v>
      </c>
      <c r="R958">
        <f t="shared" si="105"/>
        <v>5.811798344746659E-2</v>
      </c>
      <c r="T958">
        <v>0.28799999999999998</v>
      </c>
      <c r="U958">
        <v>0.32400000000000001</v>
      </c>
      <c r="V958">
        <v>0.23400000000000001</v>
      </c>
      <c r="W958">
        <v>0.29699999999999999</v>
      </c>
      <c r="X958">
        <v>0.30599999999999999</v>
      </c>
      <c r="AD958">
        <f t="shared" si="106"/>
        <v>0.2898</v>
      </c>
      <c r="AE958">
        <f t="shared" si="107"/>
        <v>3.3914598626549837E-2</v>
      </c>
      <c r="AG958">
        <v>8</v>
      </c>
      <c r="AH958">
        <f>AVERAGE(G973:K976)</f>
        <v>0.49859999999999999</v>
      </c>
      <c r="AI958">
        <f>STDEV(G973:K976)</f>
        <v>0.11819270616021001</v>
      </c>
      <c r="AJ958">
        <f>AVERAGE(T973:X976)</f>
        <v>0.29339999999999999</v>
      </c>
      <c r="AK958">
        <f>STDEV(T973:X976)</f>
        <v>9.6642259471669406E-2</v>
      </c>
      <c r="AM958">
        <f t="shared" si="111"/>
        <v>0.79200000000000004</v>
      </c>
      <c r="AO958">
        <f t="shared" si="110"/>
        <v>0.16070397745422724</v>
      </c>
      <c r="BI958" s="1">
        <v>4</v>
      </c>
      <c r="BJ958">
        <v>0.81899999999999995</v>
      </c>
      <c r="BK958">
        <v>0.84599999999999997</v>
      </c>
      <c r="BL958">
        <v>0.73799999999999999</v>
      </c>
      <c r="BM958">
        <v>0.77400000000000002</v>
      </c>
      <c r="BN958">
        <v>0.93600000000000005</v>
      </c>
    </row>
    <row r="959" spans="1:66" x14ac:dyDescent="0.25">
      <c r="A959" s="6">
        <v>85</v>
      </c>
      <c r="B959" s="1">
        <v>2.5</v>
      </c>
      <c r="C959" s="6">
        <v>15</v>
      </c>
      <c r="D959" s="6">
        <v>0.8</v>
      </c>
      <c r="E959" s="1">
        <v>3</v>
      </c>
      <c r="F959" s="1">
        <v>4</v>
      </c>
      <c r="G959">
        <v>0.53100000000000003</v>
      </c>
      <c r="H959">
        <v>0.63900000000000001</v>
      </c>
      <c r="I959">
        <v>0.54</v>
      </c>
      <c r="J959">
        <v>0.51300000000000001</v>
      </c>
      <c r="K959">
        <v>0.54900000000000004</v>
      </c>
      <c r="Q959">
        <f t="shared" si="104"/>
        <v>0.5544</v>
      </c>
      <c r="R959">
        <f t="shared" si="105"/>
        <v>4.9130438630242246E-2</v>
      </c>
      <c r="T959">
        <v>0.18</v>
      </c>
      <c r="U959">
        <v>0.22500000000000001</v>
      </c>
      <c r="V959">
        <v>0.216</v>
      </c>
      <c r="W959">
        <v>0.27</v>
      </c>
      <c r="X959">
        <v>0.27900000000000003</v>
      </c>
      <c r="AD959">
        <f t="shared" si="106"/>
        <v>0.23399999999999999</v>
      </c>
      <c r="AE959">
        <f t="shared" si="107"/>
        <v>4.0749233121618655E-2</v>
      </c>
      <c r="AG959">
        <v>9</v>
      </c>
      <c r="AH959">
        <f>AVERAGE(G977:K980)</f>
        <v>0.46710000000000013</v>
      </c>
      <c r="AI959">
        <f>STDEV(G977:K980)</f>
        <v>0.11022317074200377</v>
      </c>
      <c r="AJ959">
        <f>AVERAGE(T977:X980)</f>
        <v>0.29565000000000002</v>
      </c>
      <c r="AK959">
        <f>STDEV(T977:X980)</f>
        <v>7.207545388432593E-2</v>
      </c>
      <c r="AM959">
        <f t="shared" si="111"/>
        <v>0.76275000000000015</v>
      </c>
      <c r="AO959">
        <f t="shared" si="110"/>
        <v>0.12939534880766379</v>
      </c>
      <c r="BI959" s="1">
        <v>4</v>
      </c>
      <c r="BJ959">
        <v>0.71099999999999997</v>
      </c>
      <c r="BK959">
        <v>0.86399999999999999</v>
      </c>
      <c r="BL959">
        <v>0.75600000000000001</v>
      </c>
      <c r="BM959">
        <v>0.78300000000000003</v>
      </c>
      <c r="BN959">
        <v>0.82799999999999996</v>
      </c>
    </row>
    <row r="960" spans="1:66" x14ac:dyDescent="0.25">
      <c r="A960" s="6">
        <v>85</v>
      </c>
      <c r="B960" s="1">
        <v>2.5</v>
      </c>
      <c r="C960" s="6">
        <v>15</v>
      </c>
      <c r="D960" s="6">
        <v>0.8</v>
      </c>
      <c r="E960" s="1">
        <v>4</v>
      </c>
      <c r="F960" s="1">
        <v>4</v>
      </c>
      <c r="G960">
        <v>0.70199999999999996</v>
      </c>
      <c r="H960">
        <v>0.59399999999999997</v>
      </c>
      <c r="I960">
        <v>0.54900000000000004</v>
      </c>
      <c r="J960">
        <v>0.54</v>
      </c>
      <c r="K960">
        <v>0.441</v>
      </c>
      <c r="Q960">
        <f t="shared" si="104"/>
        <v>0.56519999999999992</v>
      </c>
      <c r="R960">
        <f t="shared" si="105"/>
        <v>9.4692660750451838E-2</v>
      </c>
      <c r="T960">
        <v>0.18</v>
      </c>
      <c r="U960">
        <v>0.189</v>
      </c>
      <c r="V960">
        <v>0.22500000000000001</v>
      </c>
      <c r="W960">
        <v>0.27900000000000003</v>
      </c>
      <c r="X960">
        <v>0.27900000000000003</v>
      </c>
      <c r="AD960">
        <f t="shared" si="106"/>
        <v>0.23040000000000002</v>
      </c>
      <c r="AE960">
        <f t="shared" si="107"/>
        <v>4.7453134775270481E-2</v>
      </c>
      <c r="AG960">
        <v>10</v>
      </c>
      <c r="AH960">
        <f>AVERAGE(G981:K984)</f>
        <v>0.47789999999999999</v>
      </c>
      <c r="AI960">
        <f>STDEV(G981:K984)</f>
        <v>0.15070916571854204</v>
      </c>
      <c r="AJ960">
        <f>AVERAGE(T981:X984)</f>
        <v>0.33300000000000007</v>
      </c>
      <c r="AK960">
        <f>STDEV(T981:X984)</f>
        <v>0.1404934911397375</v>
      </c>
      <c r="AM960">
        <f t="shared" si="111"/>
        <v>0.81090000000000007</v>
      </c>
      <c r="AO960">
        <f t="shared" si="110"/>
        <v>0.21356546204499507</v>
      </c>
      <c r="BI960" s="1">
        <v>4</v>
      </c>
      <c r="BJ960">
        <v>0.88200000000000001</v>
      </c>
      <c r="BK960">
        <v>0.78300000000000003</v>
      </c>
      <c r="BL960">
        <v>0.77400000000000002</v>
      </c>
      <c r="BM960">
        <v>0.81899999999999995</v>
      </c>
      <c r="BN960">
        <v>0.72</v>
      </c>
    </row>
    <row r="961" spans="1:66" x14ac:dyDescent="0.25">
      <c r="A961" s="6">
        <v>85</v>
      </c>
      <c r="B961" s="6">
        <v>2.5</v>
      </c>
      <c r="C961" s="6">
        <v>15</v>
      </c>
      <c r="D961" s="6">
        <v>0.8</v>
      </c>
      <c r="E961" s="6">
        <v>1</v>
      </c>
      <c r="F961" s="6">
        <v>5</v>
      </c>
      <c r="G961">
        <v>0.63900000000000001</v>
      </c>
      <c r="H961">
        <v>0.57599999999999996</v>
      </c>
      <c r="I961">
        <v>0.52200000000000002</v>
      </c>
      <c r="J961">
        <v>0.54</v>
      </c>
      <c r="K961">
        <v>0.46800000000000003</v>
      </c>
      <c r="Q961">
        <f t="shared" si="104"/>
        <v>0.54900000000000004</v>
      </c>
      <c r="R961">
        <f t="shared" si="105"/>
        <v>6.363961030678926E-2</v>
      </c>
      <c r="T961">
        <v>0.23400000000000001</v>
      </c>
      <c r="U961">
        <v>0.19800000000000001</v>
      </c>
      <c r="V961">
        <v>0.26100000000000001</v>
      </c>
      <c r="W961">
        <v>0.26100000000000001</v>
      </c>
      <c r="X961">
        <v>0.28799999999999998</v>
      </c>
      <c r="AD961">
        <f t="shared" si="106"/>
        <v>0.24840000000000001</v>
      </c>
      <c r="AE961">
        <f t="shared" si="107"/>
        <v>3.4033806722140278E-2</v>
      </c>
      <c r="AG961" t="s">
        <v>22</v>
      </c>
      <c r="AH961">
        <f>AVERAGE(G945:K984)</f>
        <v>0.49968000000000046</v>
      </c>
      <c r="AI961">
        <f>STDEV(G945:K984)</f>
        <v>9.1110058797422913E-2</v>
      </c>
      <c r="AJ961">
        <f>AVERAGE(T945:X984)</f>
        <v>0.27391500000000019</v>
      </c>
      <c r="AK961">
        <f>STDEV(T945:X983)</f>
        <v>8.2197518442255646E-2</v>
      </c>
      <c r="AM961">
        <f t="shared" si="111"/>
        <v>0.7735950000000007</v>
      </c>
      <c r="AO961">
        <f t="shared" si="110"/>
        <v>0.13581888551029228</v>
      </c>
      <c r="BI961" s="6">
        <v>5</v>
      </c>
      <c r="BJ961">
        <v>0.873</v>
      </c>
      <c r="BK961">
        <v>0.77400000000000002</v>
      </c>
      <c r="BL961">
        <v>0.78300000000000003</v>
      </c>
      <c r="BM961">
        <v>0.80100000000000005</v>
      </c>
      <c r="BN961">
        <v>0.75600000000000001</v>
      </c>
    </row>
    <row r="962" spans="1:66" x14ac:dyDescent="0.25">
      <c r="A962" s="6">
        <v>85</v>
      </c>
      <c r="B962" s="6">
        <v>2.5</v>
      </c>
      <c r="C962" s="6">
        <v>15</v>
      </c>
      <c r="D962" s="6">
        <v>0.8</v>
      </c>
      <c r="E962" s="6">
        <v>2</v>
      </c>
      <c r="F962" s="6">
        <v>5</v>
      </c>
      <c r="G962">
        <v>0.53100000000000003</v>
      </c>
      <c r="H962">
        <v>0.495</v>
      </c>
      <c r="I962">
        <v>0.45900000000000002</v>
      </c>
      <c r="J962">
        <v>0.45</v>
      </c>
      <c r="K962">
        <v>0.432</v>
      </c>
      <c r="Q962">
        <f t="shared" si="104"/>
        <v>0.47339999999999999</v>
      </c>
      <c r="R962">
        <f t="shared" si="105"/>
        <v>3.9538588745679844E-2</v>
      </c>
      <c r="T962">
        <v>0.20699999999999999</v>
      </c>
      <c r="U962">
        <v>0.24299999999999999</v>
      </c>
      <c r="V962">
        <v>0.26100000000000001</v>
      </c>
      <c r="W962">
        <v>0.35099999999999998</v>
      </c>
      <c r="X962">
        <v>0.28799999999999998</v>
      </c>
      <c r="AD962">
        <f t="shared" si="106"/>
        <v>0.26999999999999996</v>
      </c>
      <c r="AE962">
        <f t="shared" si="107"/>
        <v>5.400000000000002E-2</v>
      </c>
      <c r="AM962" s="11" t="s">
        <v>51</v>
      </c>
      <c r="AN962" s="11"/>
      <c r="AO962" s="11"/>
      <c r="BI962" s="6">
        <v>5</v>
      </c>
      <c r="BJ962">
        <v>0.73799999999999999</v>
      </c>
      <c r="BK962">
        <v>0.73799999999999999</v>
      </c>
      <c r="BL962">
        <v>0.72</v>
      </c>
      <c r="BM962">
        <v>0.80100000000000005</v>
      </c>
      <c r="BN962">
        <v>0.72</v>
      </c>
    </row>
    <row r="963" spans="1:66" x14ac:dyDescent="0.25">
      <c r="A963" s="6">
        <v>85</v>
      </c>
      <c r="B963" s="6">
        <v>2.5</v>
      </c>
      <c r="C963" s="6">
        <v>15</v>
      </c>
      <c r="D963" s="6">
        <v>0.8</v>
      </c>
      <c r="E963" s="6">
        <v>3</v>
      </c>
      <c r="F963" s="6">
        <v>5</v>
      </c>
      <c r="G963">
        <v>0.58499999999999996</v>
      </c>
      <c r="H963">
        <v>0.52200000000000002</v>
      </c>
      <c r="I963">
        <v>0.53100000000000003</v>
      </c>
      <c r="J963">
        <v>0.432</v>
      </c>
      <c r="K963">
        <v>0.47699999999999998</v>
      </c>
      <c r="Q963">
        <f t="shared" ref="Q963:Q1026" si="112">AVERAGE(G963:K963)</f>
        <v>0.50939999999999996</v>
      </c>
      <c r="R963">
        <f t="shared" ref="R963:R1026" si="113">STDEV(G963:K963)</f>
        <v>5.7838568447015584E-2</v>
      </c>
      <c r="T963">
        <v>0.23400000000000001</v>
      </c>
      <c r="U963">
        <v>0.23400000000000001</v>
      </c>
      <c r="V963">
        <v>0.252</v>
      </c>
      <c r="W963">
        <v>0.35099999999999998</v>
      </c>
      <c r="X963">
        <v>0.27900000000000003</v>
      </c>
      <c r="AD963">
        <f t="shared" ref="AD963:AD1026" si="114">AVERAGE(T963:X963)</f>
        <v>0.27</v>
      </c>
      <c r="AE963">
        <f t="shared" ref="AE963:AE1026" si="115">STDEV(T963:X963)</f>
        <v>4.8882512210400859E-2</v>
      </c>
      <c r="BI963" s="6">
        <v>5</v>
      </c>
      <c r="BJ963">
        <v>0.81899999999999995</v>
      </c>
      <c r="BK963">
        <v>0.75600000000000001</v>
      </c>
      <c r="BL963">
        <v>0.78300000000000003</v>
      </c>
      <c r="BM963">
        <v>0.78300000000000003</v>
      </c>
      <c r="BN963">
        <v>0.75600000000000001</v>
      </c>
    </row>
    <row r="964" spans="1:66" x14ac:dyDescent="0.25">
      <c r="A964" s="6">
        <v>85</v>
      </c>
      <c r="B964" s="6">
        <v>2.5</v>
      </c>
      <c r="C964" s="6">
        <v>15</v>
      </c>
      <c r="D964" s="6">
        <v>0.8</v>
      </c>
      <c r="E964" s="6">
        <v>4</v>
      </c>
      <c r="F964" s="6">
        <v>5</v>
      </c>
      <c r="G964">
        <v>0.60299999999999998</v>
      </c>
      <c r="H964">
        <v>0.59399999999999997</v>
      </c>
      <c r="I964">
        <v>0.53100000000000003</v>
      </c>
      <c r="J964">
        <v>0.495</v>
      </c>
      <c r="K964">
        <v>0.504</v>
      </c>
      <c r="Q964">
        <f t="shared" si="112"/>
        <v>0.54540000000000011</v>
      </c>
      <c r="R964">
        <f t="shared" si="113"/>
        <v>5.0351762630517702E-2</v>
      </c>
      <c r="T964">
        <v>0.18</v>
      </c>
      <c r="U964">
        <v>0.20699999999999999</v>
      </c>
      <c r="V964">
        <v>0.26100000000000001</v>
      </c>
      <c r="W964">
        <v>0.23400000000000001</v>
      </c>
      <c r="X964">
        <v>0.24299999999999999</v>
      </c>
      <c r="AD964">
        <f t="shared" si="114"/>
        <v>0.22500000000000001</v>
      </c>
      <c r="AE964">
        <f t="shared" si="115"/>
        <v>3.181980515339463E-2</v>
      </c>
      <c r="BI964" s="6">
        <v>5</v>
      </c>
      <c r="BJ964">
        <v>0.78300000000000003</v>
      </c>
      <c r="BK964">
        <v>0.80100000000000005</v>
      </c>
      <c r="BL964">
        <v>0.79200000000000004</v>
      </c>
      <c r="BM964">
        <v>0.72899999999999998</v>
      </c>
      <c r="BN964">
        <v>0.747</v>
      </c>
    </row>
    <row r="965" spans="1:66" x14ac:dyDescent="0.25">
      <c r="A965" s="6">
        <v>85</v>
      </c>
      <c r="B965" s="1">
        <v>2.5</v>
      </c>
      <c r="C965" s="6">
        <v>15</v>
      </c>
      <c r="D965" s="6">
        <v>0.8</v>
      </c>
      <c r="E965" s="1">
        <v>1</v>
      </c>
      <c r="F965" s="1">
        <v>6</v>
      </c>
      <c r="G965">
        <v>0.45900000000000002</v>
      </c>
      <c r="H965">
        <v>0.52200000000000002</v>
      </c>
      <c r="I965">
        <v>0.52200000000000002</v>
      </c>
      <c r="J965">
        <v>0.504</v>
      </c>
      <c r="K965">
        <v>0.45900000000000002</v>
      </c>
      <c r="Q965">
        <f t="shared" si="112"/>
        <v>0.49320000000000003</v>
      </c>
      <c r="R965">
        <f t="shared" si="113"/>
        <v>3.2073353426169827E-2</v>
      </c>
      <c r="T965">
        <v>0.26100000000000001</v>
      </c>
      <c r="U965">
        <v>0.23400000000000001</v>
      </c>
      <c r="V965">
        <v>0.23400000000000001</v>
      </c>
      <c r="W965">
        <v>0.26100000000000001</v>
      </c>
      <c r="X965">
        <v>0.27900000000000003</v>
      </c>
      <c r="AD965">
        <f t="shared" si="114"/>
        <v>0.25380000000000003</v>
      </c>
      <c r="AE965">
        <f t="shared" si="115"/>
        <v>1.9511535049810923E-2</v>
      </c>
      <c r="BD965" s="42" t="s">
        <v>19</v>
      </c>
      <c r="BE965" s="42" t="s">
        <v>24</v>
      </c>
      <c r="BF965" s="42" t="s">
        <v>21</v>
      </c>
      <c r="BI965" s="1">
        <v>6</v>
      </c>
      <c r="BJ965">
        <v>0.72</v>
      </c>
      <c r="BK965">
        <v>0.75600000000000001</v>
      </c>
      <c r="BL965">
        <v>0.75600000000000001</v>
      </c>
      <c r="BM965">
        <v>0.76500000000000001</v>
      </c>
      <c r="BN965">
        <v>0.73799999999999999</v>
      </c>
    </row>
    <row r="966" spans="1:66" x14ac:dyDescent="0.25">
      <c r="A966" s="6">
        <v>85</v>
      </c>
      <c r="B966" s="1">
        <v>2.5</v>
      </c>
      <c r="C966" s="6">
        <v>15</v>
      </c>
      <c r="D966" s="6">
        <v>0.8</v>
      </c>
      <c r="E966" s="1">
        <v>2</v>
      </c>
      <c r="F966" s="1">
        <v>6</v>
      </c>
      <c r="G966">
        <v>0.33300000000000002</v>
      </c>
      <c r="H966">
        <v>0.45</v>
      </c>
      <c r="I966">
        <v>0.40500000000000003</v>
      </c>
      <c r="J966">
        <v>0.38700000000000001</v>
      </c>
      <c r="K966">
        <v>0.252</v>
      </c>
      <c r="Q966">
        <f t="shared" si="112"/>
        <v>0.36540000000000006</v>
      </c>
      <c r="R966">
        <f t="shared" si="113"/>
        <v>7.5995394597304269E-2</v>
      </c>
      <c r="T966">
        <v>0.35099999999999998</v>
      </c>
      <c r="U966">
        <v>0.441</v>
      </c>
      <c r="V966">
        <v>0.29699999999999999</v>
      </c>
      <c r="W966">
        <v>0.38700000000000001</v>
      </c>
      <c r="X966">
        <v>0.54900000000000004</v>
      </c>
      <c r="AD966">
        <f t="shared" si="114"/>
        <v>0.40499999999999997</v>
      </c>
      <c r="AE966">
        <f t="shared" si="115"/>
        <v>9.6093704268281899E-2</v>
      </c>
      <c r="AH966" s="5" t="s">
        <v>20</v>
      </c>
      <c r="AI966" s="5" t="s">
        <v>21</v>
      </c>
      <c r="AJ966" s="5" t="s">
        <v>23</v>
      </c>
      <c r="AK966" s="5" t="s">
        <v>21</v>
      </c>
      <c r="AL966" s="5"/>
      <c r="AM966" s="5" t="s">
        <v>27</v>
      </c>
      <c r="AN966" s="5"/>
      <c r="AO966" s="5" t="s">
        <v>28</v>
      </c>
      <c r="AP966" s="5"/>
      <c r="BD966" s="42">
        <v>1</v>
      </c>
      <c r="BE966" s="42">
        <f>AVERAGE(BJ945:BN948)</f>
        <v>0.75465000000000004</v>
      </c>
      <c r="BF966" s="42">
        <f>STDEV(BJ945:BN948)</f>
        <v>3.2942174216424529E-2</v>
      </c>
      <c r="BI966" s="1">
        <v>6</v>
      </c>
      <c r="BJ966">
        <v>0.68400000000000005</v>
      </c>
      <c r="BK966">
        <v>0.89100000000000001</v>
      </c>
      <c r="BL966">
        <v>0.70199999999999996</v>
      </c>
      <c r="BM966">
        <v>0.77400000000000002</v>
      </c>
      <c r="BN966">
        <v>0.80100000000000005</v>
      </c>
    </row>
    <row r="967" spans="1:66" x14ac:dyDescent="0.25">
      <c r="A967" s="6">
        <v>85</v>
      </c>
      <c r="B967" s="1">
        <v>2.5</v>
      </c>
      <c r="C967" s="6">
        <v>15</v>
      </c>
      <c r="D967" s="6">
        <v>0.8</v>
      </c>
      <c r="E967" s="1">
        <v>3</v>
      </c>
      <c r="F967" s="1">
        <v>6</v>
      </c>
      <c r="G967" s="4">
        <v>0.38700000000000001</v>
      </c>
      <c r="H967" s="4">
        <v>0.45</v>
      </c>
      <c r="I967" s="4">
        <v>0.42299999999999999</v>
      </c>
      <c r="J967" s="4">
        <v>0.33300000000000002</v>
      </c>
      <c r="K967" s="4">
        <v>0.432</v>
      </c>
      <c r="Q967">
        <f t="shared" si="112"/>
        <v>0.40499999999999997</v>
      </c>
      <c r="R967">
        <f t="shared" si="113"/>
        <v>4.6330335634441756E-2</v>
      </c>
      <c r="T967">
        <v>0.378</v>
      </c>
      <c r="U967">
        <v>0.36</v>
      </c>
      <c r="V967">
        <v>0.30599999999999999</v>
      </c>
      <c r="W967">
        <v>0.24299999999999999</v>
      </c>
      <c r="X967">
        <v>0.432</v>
      </c>
      <c r="AD967">
        <f t="shared" si="114"/>
        <v>0.34379999999999999</v>
      </c>
      <c r="AE967">
        <f t="shared" si="115"/>
        <v>7.2112412246436774E-2</v>
      </c>
      <c r="AH967" s="5">
        <f>AH961</f>
        <v>0.49968000000000046</v>
      </c>
      <c r="AI967" s="5">
        <f>AI961</f>
        <v>9.1110058797422913E-2</v>
      </c>
      <c r="AJ967" s="5">
        <f>AJ961</f>
        <v>0.27391500000000019</v>
      </c>
      <c r="AK967" s="5">
        <f>AK961</f>
        <v>8.2197518442255646E-2</v>
      </c>
      <c r="AL967" s="5"/>
      <c r="AM967" s="5" t="s">
        <v>29</v>
      </c>
      <c r="AN967" s="5"/>
      <c r="AO967" s="5" t="s">
        <v>30</v>
      </c>
      <c r="AP967" s="5"/>
      <c r="BD967" s="42">
        <v>2</v>
      </c>
      <c r="BE967" s="42">
        <f>AVERAGE(BJ949:BN952)</f>
        <v>0.75060000000000004</v>
      </c>
      <c r="BF967" s="42">
        <f>STDEV(BJ949:BN952)</f>
        <v>4.2254118453894998E-2</v>
      </c>
      <c r="BI967" s="1">
        <v>6</v>
      </c>
      <c r="BJ967">
        <v>0.76500000000000001</v>
      </c>
      <c r="BK967">
        <v>0.81</v>
      </c>
      <c r="BL967">
        <v>0.72899999999999998</v>
      </c>
      <c r="BM967">
        <v>0.57599999999999996</v>
      </c>
      <c r="BN967">
        <v>0.86399999999999999</v>
      </c>
    </row>
    <row r="968" spans="1:66" x14ac:dyDescent="0.25">
      <c r="A968" s="6">
        <v>85</v>
      </c>
      <c r="B968" s="1">
        <v>2.5</v>
      </c>
      <c r="C968" s="6">
        <v>15</v>
      </c>
      <c r="D968" s="6">
        <v>0.8</v>
      </c>
      <c r="E968" s="1">
        <v>4</v>
      </c>
      <c r="F968" s="1">
        <v>6</v>
      </c>
      <c r="G968">
        <v>0.68400000000000005</v>
      </c>
      <c r="H968">
        <v>0.51300000000000001</v>
      </c>
      <c r="I968">
        <v>0.48599999999999999</v>
      </c>
      <c r="J968">
        <v>0.53100000000000003</v>
      </c>
      <c r="K968">
        <v>0.42299999999999999</v>
      </c>
      <c r="Q968">
        <f t="shared" si="112"/>
        <v>0.52739999999999998</v>
      </c>
      <c r="R968">
        <f t="shared" si="113"/>
        <v>9.6640053807931725E-2</v>
      </c>
      <c r="T968">
        <v>0.22500000000000001</v>
      </c>
      <c r="U968">
        <v>0.26100000000000001</v>
      </c>
      <c r="V968">
        <v>0.27</v>
      </c>
      <c r="W968">
        <v>0.30599999999999999</v>
      </c>
      <c r="X968">
        <v>0.33300000000000002</v>
      </c>
      <c r="AD968">
        <f t="shared" si="114"/>
        <v>0.27900000000000003</v>
      </c>
      <c r="AE968">
        <f t="shared" si="115"/>
        <v>4.1731283229730749E-2</v>
      </c>
      <c r="BD968" s="42">
        <v>3</v>
      </c>
      <c r="BE968" s="42">
        <f>AVERAGE(BJ953:BN956)</f>
        <v>0.76184999999999992</v>
      </c>
      <c r="BF968" s="42">
        <f>STDEV(BJ953:BN956)</f>
        <v>3.1077619295123503E-2</v>
      </c>
      <c r="BI968" s="1">
        <v>6</v>
      </c>
      <c r="BJ968">
        <v>0.90900000000000003</v>
      </c>
      <c r="BK968">
        <v>0.77400000000000002</v>
      </c>
      <c r="BL968">
        <v>0.75600000000000001</v>
      </c>
      <c r="BM968">
        <v>0.83699999999999997</v>
      </c>
      <c r="BN968">
        <v>0.75600000000000001</v>
      </c>
    </row>
    <row r="969" spans="1:66" x14ac:dyDescent="0.25">
      <c r="A969" s="6">
        <v>85</v>
      </c>
      <c r="B969" s="6">
        <v>2.5</v>
      </c>
      <c r="C969" s="6">
        <v>15</v>
      </c>
      <c r="D969" s="6">
        <v>0.8</v>
      </c>
      <c r="E969" s="6">
        <v>1</v>
      </c>
      <c r="F969" s="6">
        <v>7</v>
      </c>
      <c r="G969">
        <v>0.504</v>
      </c>
      <c r="H969">
        <v>0.53100000000000003</v>
      </c>
      <c r="I969">
        <v>0.55800000000000005</v>
      </c>
      <c r="J969">
        <v>0.54</v>
      </c>
      <c r="K969">
        <v>0.46800000000000003</v>
      </c>
      <c r="Q969">
        <f t="shared" si="112"/>
        <v>0.5202</v>
      </c>
      <c r="R969">
        <f t="shared" si="113"/>
        <v>3.5088459641312277E-2</v>
      </c>
      <c r="T969">
        <v>0.24299999999999999</v>
      </c>
      <c r="U969">
        <v>0.189</v>
      </c>
      <c r="V969">
        <v>0.216</v>
      </c>
      <c r="W969">
        <v>0.189</v>
      </c>
      <c r="X969">
        <v>0.20699999999999999</v>
      </c>
      <c r="AD969">
        <f t="shared" si="114"/>
        <v>0.20880000000000001</v>
      </c>
      <c r="AE969">
        <f t="shared" si="115"/>
        <v>2.2409819276379719E-2</v>
      </c>
      <c r="BD969" s="42">
        <v>4</v>
      </c>
      <c r="BE969" s="42">
        <f>AVERAGE(BJ957:BN960)</f>
        <v>0.79920000000000002</v>
      </c>
      <c r="BF969" s="42">
        <f>STDEV(BJ957:BN960)</f>
        <v>5.6212566491656901E-2</v>
      </c>
      <c r="BI969" s="6">
        <v>7</v>
      </c>
      <c r="BJ969">
        <v>0.747</v>
      </c>
      <c r="BK969">
        <v>0.72</v>
      </c>
      <c r="BL969">
        <v>0.77400000000000002</v>
      </c>
      <c r="BM969">
        <v>0.72899999999999998</v>
      </c>
      <c r="BN969">
        <v>0.67500000000000004</v>
      </c>
    </row>
    <row r="970" spans="1:66" x14ac:dyDescent="0.25">
      <c r="A970" s="6">
        <v>85</v>
      </c>
      <c r="B970" s="6">
        <v>2.5</v>
      </c>
      <c r="C970" s="6">
        <v>15</v>
      </c>
      <c r="D970" s="6">
        <v>0.8</v>
      </c>
      <c r="E970" s="6">
        <v>2</v>
      </c>
      <c r="F970" s="6">
        <v>7</v>
      </c>
      <c r="G970">
        <v>0.64800000000000002</v>
      </c>
      <c r="H970">
        <v>0.54900000000000004</v>
      </c>
      <c r="I970">
        <v>0.46800000000000003</v>
      </c>
      <c r="J970">
        <v>0.46800000000000003</v>
      </c>
      <c r="K970">
        <v>0.41399999999999998</v>
      </c>
      <c r="Q970">
        <f t="shared" si="112"/>
        <v>0.50940000000000007</v>
      </c>
      <c r="R970">
        <f t="shared" si="113"/>
        <v>9.1251301360583167E-2</v>
      </c>
      <c r="T970">
        <v>0.16200000000000001</v>
      </c>
      <c r="U970">
        <v>0.26100000000000001</v>
      </c>
      <c r="V970">
        <v>0.28799999999999998</v>
      </c>
      <c r="W970">
        <v>0.35099999999999998</v>
      </c>
      <c r="X970">
        <v>0.45</v>
      </c>
      <c r="AD970">
        <f t="shared" si="114"/>
        <v>0.3024</v>
      </c>
      <c r="AE970">
        <f t="shared" si="115"/>
        <v>0.10698270888325823</v>
      </c>
      <c r="BD970" s="42">
        <v>5</v>
      </c>
      <c r="BE970" s="42">
        <f>AVERAGE(BJ961:BN964)</f>
        <v>0.77264999999999984</v>
      </c>
      <c r="BF970" s="42">
        <f>STDEV(BJ961:BN964)</f>
        <v>3.7539137471514501E-2</v>
      </c>
      <c r="BI970" s="6">
        <v>7</v>
      </c>
      <c r="BJ970">
        <v>0.81</v>
      </c>
      <c r="BK970">
        <v>0.81</v>
      </c>
      <c r="BL970">
        <v>0.75600000000000001</v>
      </c>
      <c r="BM970">
        <v>0.81899999999999995</v>
      </c>
      <c r="BN970">
        <v>0.86399999999999999</v>
      </c>
    </row>
    <row r="971" spans="1:66" x14ac:dyDescent="0.25">
      <c r="A971" s="6">
        <v>85</v>
      </c>
      <c r="B971" s="6">
        <v>2.5</v>
      </c>
      <c r="C971" s="6">
        <v>15</v>
      </c>
      <c r="D971" s="6">
        <v>0.8</v>
      </c>
      <c r="E971" s="6">
        <v>3</v>
      </c>
      <c r="F971" s="6">
        <v>7</v>
      </c>
      <c r="G971">
        <v>0.621</v>
      </c>
      <c r="H971">
        <v>0.48599999999999999</v>
      </c>
      <c r="I971">
        <v>0.51300000000000001</v>
      </c>
      <c r="J971">
        <v>0.36899999999999999</v>
      </c>
      <c r="K971">
        <v>0.36899999999999999</v>
      </c>
      <c r="Q971">
        <f t="shared" si="112"/>
        <v>0.47160000000000002</v>
      </c>
      <c r="R971">
        <f t="shared" si="113"/>
        <v>0.10641334502777337</v>
      </c>
      <c r="T971">
        <v>0.27900000000000003</v>
      </c>
      <c r="U971">
        <v>0.27</v>
      </c>
      <c r="V971">
        <v>0.252</v>
      </c>
      <c r="W971">
        <v>0.45</v>
      </c>
      <c r="X971">
        <v>0.35099999999999998</v>
      </c>
      <c r="AD971">
        <f t="shared" si="114"/>
        <v>0.32040000000000002</v>
      </c>
      <c r="AE971">
        <f t="shared" si="115"/>
        <v>8.1647412696300339E-2</v>
      </c>
      <c r="BD971" s="42">
        <v>6</v>
      </c>
      <c r="BE971" s="42">
        <f>AVERAGE(BJ965:BN968)</f>
        <v>0.76815000000000011</v>
      </c>
      <c r="BF971" s="42">
        <f>STDEV(BJ965:BN968)</f>
        <v>7.4518295175007021E-2</v>
      </c>
      <c r="BI971" s="6">
        <v>7</v>
      </c>
      <c r="BJ971">
        <v>0.9</v>
      </c>
      <c r="BK971">
        <v>0.75600000000000001</v>
      </c>
      <c r="BL971">
        <v>0.76500000000000001</v>
      </c>
      <c r="BM971">
        <v>0.81899999999999995</v>
      </c>
      <c r="BN971">
        <v>0.72</v>
      </c>
    </row>
    <row r="972" spans="1:66" x14ac:dyDescent="0.25">
      <c r="A972" s="6">
        <v>85</v>
      </c>
      <c r="B972" s="6">
        <v>2.5</v>
      </c>
      <c r="C972" s="6">
        <v>15</v>
      </c>
      <c r="D972" s="6">
        <v>0.8</v>
      </c>
      <c r="E972" s="6">
        <v>4</v>
      </c>
      <c r="F972" s="6">
        <v>7</v>
      </c>
      <c r="G972">
        <v>0.47699999999999998</v>
      </c>
      <c r="H972">
        <v>0.72</v>
      </c>
      <c r="I972">
        <v>0.39600000000000002</v>
      </c>
      <c r="J972">
        <v>0.48599999999999999</v>
      </c>
      <c r="K972">
        <v>0.432</v>
      </c>
      <c r="Q972">
        <f t="shared" si="112"/>
        <v>0.50219999999999998</v>
      </c>
      <c r="R972">
        <f t="shared" si="113"/>
        <v>0.1270244071035172</v>
      </c>
      <c r="T972">
        <v>0.11700000000000001</v>
      </c>
      <c r="U972">
        <v>0.153</v>
      </c>
      <c r="V972">
        <v>0.24299999999999999</v>
      </c>
      <c r="W972">
        <v>0.315</v>
      </c>
      <c r="X972">
        <v>0.26100000000000001</v>
      </c>
      <c r="AD972">
        <f t="shared" si="114"/>
        <v>0.21779999999999999</v>
      </c>
      <c r="AE972">
        <f t="shared" si="115"/>
        <v>8.1099938347695383E-2</v>
      </c>
      <c r="BD972" s="42">
        <v>7</v>
      </c>
      <c r="BE972" s="42">
        <f>AVERAGE(BJ969:BN972)</f>
        <v>0.7632000000000001</v>
      </c>
      <c r="BF972" s="42">
        <f>STDEV(BJ969:BN972)</f>
        <v>7.7838293917582763E-2</v>
      </c>
      <c r="BI972" s="6">
        <v>7</v>
      </c>
      <c r="BJ972">
        <v>0.59399999999999997</v>
      </c>
      <c r="BK972">
        <v>0.873</v>
      </c>
      <c r="BL972">
        <v>0.63900000000000001</v>
      </c>
      <c r="BM972">
        <v>0.80100000000000005</v>
      </c>
      <c r="BN972">
        <v>0.69299999999999995</v>
      </c>
    </row>
    <row r="973" spans="1:66" x14ac:dyDescent="0.25">
      <c r="A973" s="6">
        <v>85</v>
      </c>
      <c r="B973" s="1">
        <v>2.5</v>
      </c>
      <c r="C973" s="6">
        <v>15</v>
      </c>
      <c r="D973" s="6">
        <v>0.8</v>
      </c>
      <c r="E973" s="1">
        <v>1</v>
      </c>
      <c r="F973" s="1">
        <v>8</v>
      </c>
      <c r="G973">
        <v>0.432</v>
      </c>
      <c r="H973">
        <v>0.42299999999999999</v>
      </c>
      <c r="I973">
        <v>0.441</v>
      </c>
      <c r="J973">
        <v>0.53100000000000003</v>
      </c>
      <c r="K973">
        <v>0.441</v>
      </c>
      <c r="Q973">
        <f t="shared" si="112"/>
        <v>0.45359999999999995</v>
      </c>
      <c r="R973">
        <f t="shared" si="113"/>
        <v>4.3906719303541696E-2</v>
      </c>
      <c r="T973">
        <v>0.28799999999999998</v>
      </c>
      <c r="U973">
        <v>0.41399999999999998</v>
      </c>
      <c r="V973">
        <v>0.22500000000000001</v>
      </c>
      <c r="W973">
        <v>0.216</v>
      </c>
      <c r="X973">
        <v>0.30599999999999999</v>
      </c>
      <c r="AD973">
        <f t="shared" si="114"/>
        <v>0.2898</v>
      </c>
      <c r="AE973">
        <f t="shared" si="115"/>
        <v>7.9587687489962824E-2</v>
      </c>
      <c r="BD973" s="42">
        <v>8</v>
      </c>
      <c r="BE973" s="42">
        <f>AVERAGE(BJ973:BN976)</f>
        <v>0.79199999999999993</v>
      </c>
      <c r="BF973" s="42">
        <f>STDEV(BJ973:BN976)</f>
        <v>0.12891000532807556</v>
      </c>
      <c r="BI973" s="1">
        <v>8</v>
      </c>
      <c r="BJ973">
        <v>0.72</v>
      </c>
      <c r="BK973">
        <v>0.83699999999999997</v>
      </c>
      <c r="BL973">
        <v>0.66600000000000004</v>
      </c>
      <c r="BM973">
        <v>0.747</v>
      </c>
      <c r="BN973">
        <v>0.747</v>
      </c>
    </row>
    <row r="974" spans="1:66" x14ac:dyDescent="0.25">
      <c r="A974" s="6">
        <v>85</v>
      </c>
      <c r="B974" s="1">
        <v>2.5</v>
      </c>
      <c r="C974" s="6">
        <v>15</v>
      </c>
      <c r="D974" s="6">
        <v>0.8</v>
      </c>
      <c r="E974" s="1">
        <v>2</v>
      </c>
      <c r="F974" s="1">
        <v>8</v>
      </c>
      <c r="G974">
        <v>0.33300000000000002</v>
      </c>
      <c r="H974">
        <v>0.51300000000000001</v>
      </c>
      <c r="I974">
        <v>0.45900000000000002</v>
      </c>
      <c r="J974">
        <v>0.41399999999999998</v>
      </c>
      <c r="K974">
        <v>0.54</v>
      </c>
      <c r="Q974">
        <f t="shared" si="112"/>
        <v>0.45180000000000009</v>
      </c>
      <c r="R974">
        <f t="shared" si="113"/>
        <v>8.2338933682674947E-2</v>
      </c>
      <c r="T974">
        <v>0.41399999999999998</v>
      </c>
      <c r="U974">
        <v>0.38700000000000001</v>
      </c>
      <c r="V974">
        <v>0.189</v>
      </c>
      <c r="W974">
        <v>0.47699999999999998</v>
      </c>
      <c r="X974">
        <v>0.35099999999999998</v>
      </c>
      <c r="AD974">
        <f t="shared" si="114"/>
        <v>0.36360000000000003</v>
      </c>
      <c r="AE974">
        <f t="shared" si="115"/>
        <v>0.10792497394023307</v>
      </c>
      <c r="BD974" s="42">
        <v>9</v>
      </c>
      <c r="BE974" s="42">
        <f>AVERAGE(BJ977:BN980)</f>
        <v>0.76274999999999993</v>
      </c>
      <c r="BF974" s="42">
        <f>STDEV(BJ977:BN980)</f>
        <v>8.8272231432684159E-2</v>
      </c>
      <c r="BI974" s="1">
        <v>8</v>
      </c>
      <c r="BJ974">
        <v>0.747</v>
      </c>
      <c r="BK974">
        <v>0.9</v>
      </c>
      <c r="BL974">
        <v>0.64800000000000002</v>
      </c>
      <c r="BM974">
        <v>0.89100000000000001</v>
      </c>
      <c r="BN974">
        <v>0.89100000000000001</v>
      </c>
    </row>
    <row r="975" spans="1:66" x14ac:dyDescent="0.25">
      <c r="A975" s="6">
        <v>85</v>
      </c>
      <c r="B975" s="1">
        <v>2.5</v>
      </c>
      <c r="C975" s="6">
        <v>15</v>
      </c>
      <c r="D975" s="6">
        <v>0.8</v>
      </c>
      <c r="E975" s="1">
        <v>3</v>
      </c>
      <c r="F975" s="1">
        <v>8</v>
      </c>
      <c r="G975">
        <v>0.33300000000000002</v>
      </c>
      <c r="H975">
        <v>0.48599999999999999</v>
      </c>
      <c r="I975">
        <v>0.67500000000000004</v>
      </c>
      <c r="J975">
        <v>0.34200000000000003</v>
      </c>
      <c r="K975">
        <v>0.63900000000000001</v>
      </c>
      <c r="Q975">
        <f t="shared" si="112"/>
        <v>0.495</v>
      </c>
      <c r="R975">
        <f t="shared" si="113"/>
        <v>0.16036676713084916</v>
      </c>
      <c r="T975">
        <v>0.27</v>
      </c>
      <c r="U975">
        <v>0.24299999999999999</v>
      </c>
      <c r="V975">
        <v>0.20699999999999999</v>
      </c>
      <c r="W975">
        <v>0.216</v>
      </c>
      <c r="X975">
        <v>0.19800000000000001</v>
      </c>
      <c r="AD975">
        <f t="shared" si="114"/>
        <v>0.22679999999999997</v>
      </c>
      <c r="AE975">
        <f t="shared" si="115"/>
        <v>2.9439769020833229E-2</v>
      </c>
      <c r="BD975" s="42">
        <v>10</v>
      </c>
      <c r="BE975" s="42">
        <f>AVERAGE(BJ981:BN984)</f>
        <v>0.81089999999999995</v>
      </c>
      <c r="BF975" s="42">
        <f>STDEV(BJ981:BN984)</f>
        <v>0.21363641026162589</v>
      </c>
      <c r="BI975" s="1">
        <v>8</v>
      </c>
      <c r="BJ975">
        <v>0.60299999999999998</v>
      </c>
      <c r="BK975">
        <v>0.72899999999999998</v>
      </c>
      <c r="BL975">
        <v>0.88200000000000001</v>
      </c>
      <c r="BM975">
        <v>0.55800000000000005</v>
      </c>
      <c r="BN975">
        <v>0.83699999999999997</v>
      </c>
    </row>
    <row r="976" spans="1:66" x14ac:dyDescent="0.25">
      <c r="A976" s="6">
        <v>85</v>
      </c>
      <c r="B976" s="1">
        <v>2.5</v>
      </c>
      <c r="C976" s="6">
        <v>15</v>
      </c>
      <c r="D976" s="6">
        <v>0.8</v>
      </c>
      <c r="E976" s="1">
        <v>4</v>
      </c>
      <c r="F976" s="1">
        <v>8</v>
      </c>
      <c r="G976" s="4">
        <v>0.46800000000000003</v>
      </c>
      <c r="H976" s="4">
        <v>0.76500000000000001</v>
      </c>
      <c r="I976" s="4">
        <v>0.504</v>
      </c>
      <c r="J976" s="4">
        <v>0.55800000000000005</v>
      </c>
      <c r="K976" s="4">
        <v>0.67500000000000004</v>
      </c>
      <c r="Q976">
        <f t="shared" si="112"/>
        <v>0.59399999999999997</v>
      </c>
      <c r="R976">
        <f t="shared" si="113"/>
        <v>0.12356577195971435</v>
      </c>
      <c r="T976">
        <v>0.18</v>
      </c>
      <c r="U976">
        <v>0.24299999999999999</v>
      </c>
      <c r="V976">
        <v>0.39600000000000002</v>
      </c>
      <c r="W976">
        <v>0.441</v>
      </c>
      <c r="X976">
        <v>0.20699999999999999</v>
      </c>
      <c r="AD976">
        <f t="shared" si="114"/>
        <v>0.29339999999999999</v>
      </c>
      <c r="AE976">
        <f t="shared" si="115"/>
        <v>0.11744913792787069</v>
      </c>
      <c r="BD976" s="42" t="s">
        <v>22</v>
      </c>
      <c r="BE976" s="42">
        <f>AVERAGE(BJ945:BN984)</f>
        <v>0.77359499999999992</v>
      </c>
      <c r="BF976" s="42">
        <f>STDEV(BJ945:BN984)</f>
        <v>9.4699742243070886E-2</v>
      </c>
      <c r="BI976" s="1">
        <v>8</v>
      </c>
      <c r="BJ976">
        <v>0.64800000000000002</v>
      </c>
      <c r="BK976">
        <v>1.008</v>
      </c>
      <c r="BL976">
        <v>0.9</v>
      </c>
      <c r="BM976">
        <v>0.999</v>
      </c>
      <c r="BN976">
        <v>0.88200000000000001</v>
      </c>
    </row>
    <row r="977" spans="1:66" x14ac:dyDescent="0.25">
      <c r="A977" s="6">
        <v>85</v>
      </c>
      <c r="B977" s="6">
        <v>2.5</v>
      </c>
      <c r="C977" s="6">
        <v>15</v>
      </c>
      <c r="D977" s="6">
        <v>0.8</v>
      </c>
      <c r="E977" s="6">
        <v>1</v>
      </c>
      <c r="F977" s="6">
        <v>9</v>
      </c>
      <c r="G977">
        <v>0.53100000000000003</v>
      </c>
      <c r="H977">
        <v>0.38700000000000001</v>
      </c>
      <c r="I977">
        <v>0.47699999999999998</v>
      </c>
      <c r="J977">
        <v>0.56699999999999995</v>
      </c>
      <c r="K977">
        <v>0.48599999999999999</v>
      </c>
      <c r="Q977">
        <f t="shared" si="112"/>
        <v>0.48959999999999998</v>
      </c>
      <c r="R977">
        <f t="shared" si="113"/>
        <v>6.7829197253100493E-2</v>
      </c>
      <c r="T977">
        <v>0.30599999999999999</v>
      </c>
      <c r="U977">
        <v>0.27</v>
      </c>
      <c r="V977">
        <v>0.27900000000000003</v>
      </c>
      <c r="W977">
        <v>0.20699999999999999</v>
      </c>
      <c r="X977">
        <v>0.28799999999999998</v>
      </c>
      <c r="AD977">
        <f t="shared" si="114"/>
        <v>0.27</v>
      </c>
      <c r="AE977">
        <f t="shared" si="115"/>
        <v>3.7649701194033242E-2</v>
      </c>
      <c r="BI977" s="6">
        <v>9</v>
      </c>
      <c r="BJ977">
        <v>0.83699999999999997</v>
      </c>
      <c r="BK977">
        <v>0.65700000000000003</v>
      </c>
      <c r="BL977">
        <v>0.75600000000000001</v>
      </c>
      <c r="BM977">
        <v>0.77400000000000002</v>
      </c>
      <c r="BN977">
        <v>0.77400000000000002</v>
      </c>
    </row>
    <row r="978" spans="1:66" x14ac:dyDescent="0.25">
      <c r="A978" s="6">
        <v>85</v>
      </c>
      <c r="B978" s="6">
        <v>2.5</v>
      </c>
      <c r="C978" s="6">
        <v>15</v>
      </c>
      <c r="D978" s="6">
        <v>0.8</v>
      </c>
      <c r="E978" s="6">
        <v>2</v>
      </c>
      <c r="F978" s="6">
        <v>9</v>
      </c>
      <c r="G978">
        <v>0.66600000000000004</v>
      </c>
      <c r="H978">
        <v>0.57599999999999996</v>
      </c>
      <c r="I978">
        <v>0.441</v>
      </c>
      <c r="J978">
        <v>0.45900000000000002</v>
      </c>
      <c r="K978">
        <v>0.216</v>
      </c>
      <c r="Q978">
        <f t="shared" si="112"/>
        <v>0.47160000000000002</v>
      </c>
      <c r="R978">
        <f t="shared" si="113"/>
        <v>0.16964462856217979</v>
      </c>
      <c r="T978">
        <v>0.252</v>
      </c>
      <c r="U978">
        <v>0.24299999999999999</v>
      </c>
      <c r="V978">
        <v>0.45</v>
      </c>
      <c r="W978">
        <v>0.35099999999999998</v>
      </c>
      <c r="X978">
        <v>0.46800000000000003</v>
      </c>
      <c r="AD978">
        <f t="shared" si="114"/>
        <v>0.3528</v>
      </c>
      <c r="AE978">
        <f t="shared" si="115"/>
        <v>0.1059938677471484</v>
      </c>
      <c r="BI978" s="6">
        <v>9</v>
      </c>
      <c r="BJ978">
        <v>0.91800000000000004</v>
      </c>
      <c r="BK978">
        <v>0.81899999999999995</v>
      </c>
      <c r="BL978">
        <v>0.89100000000000001</v>
      </c>
      <c r="BM978">
        <v>0.81</v>
      </c>
      <c r="BN978">
        <v>0.68400000000000005</v>
      </c>
    </row>
    <row r="979" spans="1:66" x14ac:dyDescent="0.25">
      <c r="A979" s="6">
        <v>85</v>
      </c>
      <c r="B979" s="6">
        <v>2.5</v>
      </c>
      <c r="C979" s="6">
        <v>15</v>
      </c>
      <c r="D979" s="6">
        <v>0.8</v>
      </c>
      <c r="E979" s="6">
        <v>3</v>
      </c>
      <c r="F979" s="6">
        <v>9</v>
      </c>
      <c r="G979">
        <v>0.28799999999999998</v>
      </c>
      <c r="H979">
        <v>0.52200000000000002</v>
      </c>
      <c r="I979">
        <v>0.495</v>
      </c>
      <c r="J979">
        <v>0.54</v>
      </c>
      <c r="K979">
        <v>0.432</v>
      </c>
      <c r="Q979">
        <f t="shared" si="112"/>
        <v>0.45540000000000003</v>
      </c>
      <c r="R979">
        <f t="shared" si="113"/>
        <v>0.10214107890559952</v>
      </c>
      <c r="T979">
        <v>0.30599999999999999</v>
      </c>
      <c r="U979">
        <v>0.24299999999999999</v>
      </c>
      <c r="V979">
        <v>0.189</v>
      </c>
      <c r="W979">
        <v>0.252</v>
      </c>
      <c r="X979">
        <v>0.216</v>
      </c>
      <c r="AD979">
        <f t="shared" si="114"/>
        <v>0.2412</v>
      </c>
      <c r="AE979">
        <f t="shared" si="115"/>
        <v>4.3814381200697063E-2</v>
      </c>
      <c r="BI979" s="6">
        <v>9</v>
      </c>
      <c r="BJ979">
        <v>0.59399999999999997</v>
      </c>
      <c r="BK979">
        <v>0.76500000000000001</v>
      </c>
      <c r="BL979">
        <v>0.68400000000000005</v>
      </c>
      <c r="BM979">
        <v>0.79200000000000004</v>
      </c>
      <c r="BN979">
        <v>0.64800000000000002</v>
      </c>
    </row>
    <row r="980" spans="1:66" x14ac:dyDescent="0.25">
      <c r="A980" s="6">
        <v>85</v>
      </c>
      <c r="B980" s="6">
        <v>2.5</v>
      </c>
      <c r="C980" s="6">
        <v>15</v>
      </c>
      <c r="D980" s="6">
        <v>0.8</v>
      </c>
      <c r="E980" s="6">
        <v>4</v>
      </c>
      <c r="F980" s="6">
        <v>9</v>
      </c>
      <c r="G980">
        <v>0.64800000000000002</v>
      </c>
      <c r="H980">
        <v>0.36899999999999999</v>
      </c>
      <c r="I980">
        <v>0.41399999999999998</v>
      </c>
      <c r="J980">
        <v>0.441</v>
      </c>
      <c r="K980">
        <v>0.38700000000000001</v>
      </c>
      <c r="Q980">
        <f t="shared" si="112"/>
        <v>0.45179999999999998</v>
      </c>
      <c r="R980">
        <f t="shared" si="113"/>
        <v>0.11302079454684458</v>
      </c>
      <c r="T980">
        <v>0.27</v>
      </c>
      <c r="U980">
        <v>0.33300000000000002</v>
      </c>
      <c r="V980">
        <v>0.315</v>
      </c>
      <c r="W980">
        <v>0.33300000000000002</v>
      </c>
      <c r="X980">
        <v>0.34200000000000003</v>
      </c>
      <c r="AD980">
        <f t="shared" si="114"/>
        <v>0.31859999999999999</v>
      </c>
      <c r="AE980">
        <f t="shared" si="115"/>
        <v>2.8884251764586182E-2</v>
      </c>
      <c r="BI980" s="6">
        <v>9</v>
      </c>
      <c r="BJ980">
        <v>0.91800000000000004</v>
      </c>
      <c r="BK980">
        <v>0.70199999999999996</v>
      </c>
      <c r="BL980">
        <v>0.72899999999999998</v>
      </c>
      <c r="BM980">
        <v>0.77400000000000002</v>
      </c>
      <c r="BN980">
        <v>0.72899999999999998</v>
      </c>
    </row>
    <row r="981" spans="1:66" x14ac:dyDescent="0.25">
      <c r="A981" s="6">
        <v>85</v>
      </c>
      <c r="B981" s="1">
        <v>2.5</v>
      </c>
      <c r="C981" s="6">
        <v>15</v>
      </c>
      <c r="D981" s="6">
        <v>0.8</v>
      </c>
      <c r="E981" s="1">
        <v>1</v>
      </c>
      <c r="F981" s="1">
        <v>10</v>
      </c>
      <c r="G981">
        <v>0.42299999999999999</v>
      </c>
      <c r="H981">
        <v>0.33300000000000002</v>
      </c>
      <c r="I981">
        <v>0.45900000000000002</v>
      </c>
      <c r="J981">
        <v>0.45900000000000002</v>
      </c>
      <c r="K981">
        <v>0.70199999999999996</v>
      </c>
      <c r="Q981">
        <f t="shared" si="112"/>
        <v>0.47520000000000007</v>
      </c>
      <c r="R981">
        <f t="shared" si="113"/>
        <v>0.13684736022298671</v>
      </c>
      <c r="T981">
        <v>0.32400000000000001</v>
      </c>
      <c r="U981">
        <v>0.315</v>
      </c>
      <c r="V981">
        <v>0.72</v>
      </c>
      <c r="W981">
        <v>0.378</v>
      </c>
      <c r="X981">
        <v>0.18</v>
      </c>
      <c r="AD981">
        <f t="shared" si="114"/>
        <v>0.38340000000000002</v>
      </c>
      <c r="AE981">
        <f t="shared" si="115"/>
        <v>0.20180882042170509</v>
      </c>
      <c r="BI981" s="1">
        <v>10</v>
      </c>
      <c r="BJ981">
        <v>0.747</v>
      </c>
      <c r="BK981">
        <v>0.64800000000000002</v>
      </c>
      <c r="BL981">
        <v>1.179</v>
      </c>
      <c r="BM981">
        <v>0.83699999999999997</v>
      </c>
      <c r="BN981">
        <v>0.88200000000000001</v>
      </c>
    </row>
    <row r="982" spans="1:66" x14ac:dyDescent="0.25">
      <c r="A982" s="6">
        <v>85</v>
      </c>
      <c r="B982" s="1">
        <v>2.5</v>
      </c>
      <c r="C982" s="6">
        <v>15</v>
      </c>
      <c r="D982" s="6">
        <v>0.8</v>
      </c>
      <c r="E982" s="1">
        <v>2</v>
      </c>
      <c r="F982" s="1">
        <v>10</v>
      </c>
      <c r="G982">
        <v>0.53100000000000003</v>
      </c>
      <c r="H982">
        <v>0.13500000000000001</v>
      </c>
      <c r="I982">
        <v>0.72</v>
      </c>
      <c r="J982">
        <v>0.378</v>
      </c>
      <c r="K982">
        <v>0.32400000000000001</v>
      </c>
      <c r="Q982">
        <f t="shared" si="112"/>
        <v>0.41760000000000003</v>
      </c>
      <c r="R982">
        <f t="shared" si="113"/>
        <v>0.22050918348223053</v>
      </c>
      <c r="T982">
        <v>0.27</v>
      </c>
      <c r="U982">
        <v>0.27</v>
      </c>
      <c r="V982">
        <v>0.61199999999999999</v>
      </c>
      <c r="W982">
        <v>0.40500000000000003</v>
      </c>
      <c r="X982">
        <v>0.39600000000000002</v>
      </c>
      <c r="AD982">
        <f t="shared" si="114"/>
        <v>0.39060000000000006</v>
      </c>
      <c r="AE982">
        <f t="shared" si="115"/>
        <v>0.13994927652546105</v>
      </c>
      <c r="BI982" s="1">
        <v>10</v>
      </c>
      <c r="BJ982">
        <v>0.80100000000000005</v>
      </c>
      <c r="BK982">
        <v>0.40500000000000003</v>
      </c>
      <c r="BL982">
        <v>1.3320000000000001</v>
      </c>
      <c r="BM982">
        <v>0.78300000000000003</v>
      </c>
      <c r="BN982">
        <v>0.72</v>
      </c>
    </row>
    <row r="983" spans="1:66" x14ac:dyDescent="0.25">
      <c r="A983" s="6">
        <v>85</v>
      </c>
      <c r="B983" s="1">
        <v>2.5</v>
      </c>
      <c r="C983" s="6">
        <v>15</v>
      </c>
      <c r="D983" s="6">
        <v>0.8</v>
      </c>
      <c r="E983" s="1">
        <v>3</v>
      </c>
      <c r="F983" s="1">
        <v>10</v>
      </c>
      <c r="G983">
        <v>0.42299999999999999</v>
      </c>
      <c r="H983">
        <v>0.60299999999999998</v>
      </c>
      <c r="I983">
        <v>0.315</v>
      </c>
      <c r="J983">
        <v>0.57599999999999996</v>
      </c>
      <c r="K983">
        <v>0.59399999999999997</v>
      </c>
      <c r="Q983">
        <f t="shared" si="112"/>
        <v>0.50219999999999998</v>
      </c>
      <c r="R983">
        <f t="shared" si="113"/>
        <v>0.12781901267025991</v>
      </c>
      <c r="T983">
        <v>0.36</v>
      </c>
      <c r="U983">
        <v>0.315</v>
      </c>
      <c r="V983">
        <v>0.40500000000000003</v>
      </c>
      <c r="W983">
        <v>0.24299999999999999</v>
      </c>
      <c r="X983">
        <v>0.315</v>
      </c>
      <c r="AD983">
        <f t="shared" si="114"/>
        <v>0.3276</v>
      </c>
      <c r="AE983">
        <f t="shared" si="115"/>
        <v>6.0239521910453564E-2</v>
      </c>
      <c r="BI983" s="1">
        <v>10</v>
      </c>
      <c r="BJ983">
        <v>0.78300000000000003</v>
      </c>
      <c r="BK983">
        <v>0.91800000000000004</v>
      </c>
      <c r="BL983">
        <v>0.72</v>
      </c>
      <c r="BM983">
        <v>0.81899999999999995</v>
      </c>
      <c r="BN983">
        <v>0.90900000000000003</v>
      </c>
    </row>
    <row r="984" spans="1:66" x14ac:dyDescent="0.25">
      <c r="A984" s="6">
        <v>85</v>
      </c>
      <c r="B984" s="1">
        <v>2.5</v>
      </c>
      <c r="C984" s="6">
        <v>15</v>
      </c>
      <c r="D984" s="6">
        <v>0.8</v>
      </c>
      <c r="E984" s="1">
        <v>4</v>
      </c>
      <c r="F984" s="1">
        <v>10</v>
      </c>
      <c r="G984">
        <v>0.38700000000000001</v>
      </c>
      <c r="H984">
        <v>0.71099999999999997</v>
      </c>
      <c r="I984">
        <v>0.40500000000000003</v>
      </c>
      <c r="J984">
        <v>0.54</v>
      </c>
      <c r="K984">
        <v>0.54</v>
      </c>
      <c r="Q984">
        <f t="shared" si="112"/>
        <v>0.51660000000000006</v>
      </c>
      <c r="R984">
        <f t="shared" si="113"/>
        <v>0.13051551631894195</v>
      </c>
      <c r="T984">
        <v>9.9000000000000005E-2</v>
      </c>
      <c r="U984">
        <v>0.36899999999999999</v>
      </c>
      <c r="V984">
        <v>0.20699999999999999</v>
      </c>
      <c r="W984">
        <v>0.23400000000000001</v>
      </c>
      <c r="X984">
        <v>0.24299999999999999</v>
      </c>
      <c r="AD984">
        <f t="shared" si="114"/>
        <v>0.23039999999999999</v>
      </c>
      <c r="AE984">
        <f t="shared" si="115"/>
        <v>9.6430285699047935E-2</v>
      </c>
      <c r="BI984" s="1">
        <v>10</v>
      </c>
      <c r="BJ984">
        <v>0.48599999999999999</v>
      </c>
      <c r="BK984">
        <v>1.08</v>
      </c>
      <c r="BL984">
        <v>0.61199999999999999</v>
      </c>
      <c r="BM984">
        <v>0.77400000000000002</v>
      </c>
      <c r="BN984">
        <v>0.78300000000000003</v>
      </c>
    </row>
    <row r="985" spans="1:66" s="7" customFormat="1" x14ac:dyDescent="0.25">
      <c r="Q985" t="e">
        <f t="shared" si="112"/>
        <v>#DIV/0!</v>
      </c>
      <c r="R985" t="e">
        <f t="shared" si="113"/>
        <v>#DIV/0!</v>
      </c>
      <c r="AD985" t="e">
        <f t="shared" si="114"/>
        <v>#DIV/0!</v>
      </c>
      <c r="AE985" t="e">
        <f t="shared" si="115"/>
        <v>#DIV/0!</v>
      </c>
      <c r="BD985" s="42"/>
      <c r="BE985" s="42"/>
      <c r="BF985" s="42"/>
      <c r="BJ985"/>
      <c r="BK985"/>
      <c r="BL985"/>
      <c r="BM985"/>
      <c r="BN985"/>
    </row>
    <row r="986" spans="1:66" x14ac:dyDescent="0.25">
      <c r="A986" s="8">
        <v>85</v>
      </c>
      <c r="B986" s="8">
        <v>2.5</v>
      </c>
      <c r="C986" s="8">
        <v>20</v>
      </c>
      <c r="D986" s="8">
        <v>1.2</v>
      </c>
      <c r="E986" s="8">
        <v>1</v>
      </c>
      <c r="F986" s="8">
        <v>1</v>
      </c>
      <c r="G986">
        <v>0.432</v>
      </c>
      <c r="H986">
        <v>0.45</v>
      </c>
      <c r="I986">
        <v>0.35099999999999998</v>
      </c>
      <c r="J986">
        <v>0.36899999999999999</v>
      </c>
      <c r="K986">
        <v>0.35099999999999998</v>
      </c>
      <c r="Q986">
        <f t="shared" si="112"/>
        <v>0.3906</v>
      </c>
      <c r="R986">
        <f t="shared" si="113"/>
        <v>4.7024461719406968E-2</v>
      </c>
      <c r="T986">
        <v>0.68400000000000005</v>
      </c>
      <c r="U986">
        <v>0.79200000000000004</v>
      </c>
      <c r="V986">
        <v>0.747</v>
      </c>
      <c r="W986">
        <v>0.747</v>
      </c>
      <c r="X986">
        <v>0.73799999999999999</v>
      </c>
      <c r="AD986">
        <f t="shared" si="114"/>
        <v>0.74159999999999993</v>
      </c>
      <c r="AE986">
        <f t="shared" si="115"/>
        <v>3.8500649345173388E-2</v>
      </c>
      <c r="AO986" t="s">
        <v>47</v>
      </c>
      <c r="AP986" t="s">
        <v>48</v>
      </c>
      <c r="AQ986" t="s">
        <v>49</v>
      </c>
      <c r="AR986" t="s">
        <v>50</v>
      </c>
      <c r="BI986" s="8">
        <v>1</v>
      </c>
      <c r="BJ986">
        <v>1.1160000000000001</v>
      </c>
      <c r="BK986">
        <v>1.242</v>
      </c>
      <c r="BL986">
        <v>1.0980000000000001</v>
      </c>
      <c r="BM986">
        <v>1.1160000000000001</v>
      </c>
      <c r="BN986">
        <v>1.089</v>
      </c>
    </row>
    <row r="987" spans="1:66" x14ac:dyDescent="0.25">
      <c r="A987" s="6">
        <v>85</v>
      </c>
      <c r="B987" s="6">
        <v>2.5</v>
      </c>
      <c r="C987" s="6">
        <v>20</v>
      </c>
      <c r="D987" s="6">
        <v>1.2</v>
      </c>
      <c r="E987" s="6">
        <v>2</v>
      </c>
      <c r="F987" s="6">
        <v>1</v>
      </c>
      <c r="G987">
        <v>0.45</v>
      </c>
      <c r="H987">
        <v>0.45900000000000002</v>
      </c>
      <c r="I987">
        <v>0.441</v>
      </c>
      <c r="J987">
        <v>0.46800000000000003</v>
      </c>
      <c r="K987">
        <v>0.432</v>
      </c>
      <c r="Q987">
        <f t="shared" si="112"/>
        <v>0.45</v>
      </c>
      <c r="R987">
        <f t="shared" si="113"/>
        <v>1.423024947075772E-2</v>
      </c>
      <c r="T987">
        <v>0.68400000000000005</v>
      </c>
      <c r="U987">
        <v>0.69299999999999995</v>
      </c>
      <c r="V987">
        <v>0.70199999999999996</v>
      </c>
      <c r="W987">
        <v>0.70199999999999996</v>
      </c>
      <c r="X987">
        <v>0.68400000000000005</v>
      </c>
      <c r="AD987">
        <f t="shared" si="114"/>
        <v>0.69299999999999995</v>
      </c>
      <c r="AE987">
        <f t="shared" si="115"/>
        <v>8.9999999999999525E-3</v>
      </c>
      <c r="AO987">
        <f>A986</f>
        <v>85</v>
      </c>
      <c r="AP987">
        <f>B986</f>
        <v>2.5</v>
      </c>
      <c r="AQ987">
        <f>C986</f>
        <v>20</v>
      </c>
      <c r="AR987">
        <f>D986</f>
        <v>1.2</v>
      </c>
      <c r="BI987" s="6">
        <v>1</v>
      </c>
      <c r="BJ987">
        <v>1.1339999999999999</v>
      </c>
      <c r="BK987">
        <v>1.1519999999999999</v>
      </c>
      <c r="BL987">
        <v>1.143</v>
      </c>
      <c r="BM987">
        <v>1.17</v>
      </c>
      <c r="BN987">
        <v>1.1160000000000001</v>
      </c>
    </row>
    <row r="988" spans="1:66" x14ac:dyDescent="0.25">
      <c r="A988" s="6">
        <v>85</v>
      </c>
      <c r="B988" s="6">
        <v>2.5</v>
      </c>
      <c r="C988" s="6">
        <v>20</v>
      </c>
      <c r="D988" s="6">
        <v>1.2</v>
      </c>
      <c r="E988" s="6">
        <v>3</v>
      </c>
      <c r="F988" s="6">
        <v>1</v>
      </c>
      <c r="G988">
        <v>0.42299999999999999</v>
      </c>
      <c r="H988">
        <v>0.42299999999999999</v>
      </c>
      <c r="I988">
        <v>0.42299999999999999</v>
      </c>
      <c r="J988">
        <v>0.39600000000000002</v>
      </c>
      <c r="K988">
        <v>0.39600000000000002</v>
      </c>
      <c r="Q988">
        <f t="shared" si="112"/>
        <v>0.41220000000000001</v>
      </c>
      <c r="R988">
        <f t="shared" si="113"/>
        <v>1.4788509052639467E-2</v>
      </c>
      <c r="T988">
        <v>0.72899999999999998</v>
      </c>
      <c r="U988">
        <v>0.72899999999999998</v>
      </c>
      <c r="V988">
        <v>0.75600000000000001</v>
      </c>
      <c r="W988">
        <v>0.75600000000000001</v>
      </c>
      <c r="X988">
        <v>0.77400000000000002</v>
      </c>
      <c r="AD988">
        <f t="shared" si="114"/>
        <v>0.74879999999999991</v>
      </c>
      <c r="AE988">
        <f t="shared" si="115"/>
        <v>1.9511535049810937E-2</v>
      </c>
      <c r="BI988" s="6">
        <v>1</v>
      </c>
      <c r="BJ988">
        <v>1.1519999999999999</v>
      </c>
      <c r="BK988">
        <v>1.1519999999999999</v>
      </c>
      <c r="BL988">
        <v>1.179</v>
      </c>
      <c r="BM988">
        <v>1.1519999999999999</v>
      </c>
      <c r="BN988">
        <v>1.17</v>
      </c>
    </row>
    <row r="989" spans="1:66" x14ac:dyDescent="0.25">
      <c r="A989" s="6">
        <v>85</v>
      </c>
      <c r="B989" s="6">
        <v>2.5</v>
      </c>
      <c r="C989" s="6">
        <v>20</v>
      </c>
      <c r="D989" s="6">
        <v>1.2</v>
      </c>
      <c r="E989" s="6">
        <v>4</v>
      </c>
      <c r="F989" s="6">
        <v>1</v>
      </c>
      <c r="G989">
        <v>0.35099999999999998</v>
      </c>
      <c r="H989">
        <v>0.432</v>
      </c>
      <c r="I989">
        <v>0.40500000000000003</v>
      </c>
      <c r="J989">
        <v>0.42299999999999999</v>
      </c>
      <c r="K989">
        <v>0.40500000000000003</v>
      </c>
      <c r="Q989">
        <f t="shared" si="112"/>
        <v>0.4032</v>
      </c>
      <c r="R989">
        <f t="shared" si="113"/>
        <v>3.1435648553831373E-2</v>
      </c>
      <c r="T989">
        <v>0.72</v>
      </c>
      <c r="U989">
        <v>0.73799999999999999</v>
      </c>
      <c r="V989">
        <v>0.69299999999999995</v>
      </c>
      <c r="W989">
        <v>0.75600000000000001</v>
      </c>
      <c r="X989">
        <v>0.72</v>
      </c>
      <c r="AD989">
        <f t="shared" si="114"/>
        <v>0.72539999999999993</v>
      </c>
      <c r="AE989">
        <f t="shared" si="115"/>
        <v>2.3469128658729556E-2</v>
      </c>
      <c r="BI989" s="6">
        <v>1</v>
      </c>
      <c r="BJ989">
        <v>1.071</v>
      </c>
      <c r="BK989">
        <v>1.17</v>
      </c>
      <c r="BL989">
        <v>1.0980000000000001</v>
      </c>
      <c r="BM989">
        <v>1.179</v>
      </c>
      <c r="BN989">
        <v>1.125</v>
      </c>
    </row>
    <row r="990" spans="1:66" x14ac:dyDescent="0.25">
      <c r="A990" s="6">
        <v>85</v>
      </c>
      <c r="B990" s="1">
        <v>2.5</v>
      </c>
      <c r="C990" s="6">
        <v>20</v>
      </c>
      <c r="D990" s="1">
        <v>1.2</v>
      </c>
      <c r="E990" s="1">
        <v>1</v>
      </c>
      <c r="F990" s="1">
        <v>2</v>
      </c>
      <c r="G990">
        <v>0.53100000000000003</v>
      </c>
      <c r="H990">
        <v>0.52200000000000002</v>
      </c>
      <c r="I990">
        <v>0.46800000000000003</v>
      </c>
      <c r="J990">
        <v>0.378</v>
      </c>
      <c r="K990">
        <v>0.504</v>
      </c>
      <c r="Q990">
        <f t="shared" si="112"/>
        <v>0.48060000000000003</v>
      </c>
      <c r="R990">
        <f t="shared" si="113"/>
        <v>6.2223789662796826E-2</v>
      </c>
      <c r="T990">
        <v>0.61199999999999999</v>
      </c>
      <c r="U990">
        <v>0.61199999999999999</v>
      </c>
      <c r="V990">
        <v>0.747</v>
      </c>
      <c r="W990">
        <v>0.72899999999999998</v>
      </c>
      <c r="X990">
        <v>0.54</v>
      </c>
      <c r="AD990">
        <f t="shared" si="114"/>
        <v>0.64800000000000002</v>
      </c>
      <c r="AE990">
        <f t="shared" si="115"/>
        <v>8.7489999428504897E-2</v>
      </c>
      <c r="AH990" t="s">
        <v>25</v>
      </c>
      <c r="BI990" s="1">
        <v>2</v>
      </c>
      <c r="BJ990">
        <v>1.143</v>
      </c>
      <c r="BK990">
        <v>1.1339999999999999</v>
      </c>
      <c r="BL990">
        <v>1.2150000000000001</v>
      </c>
      <c r="BM990">
        <v>1.107</v>
      </c>
      <c r="BN990">
        <v>1.044</v>
      </c>
    </row>
    <row r="991" spans="1:66" x14ac:dyDescent="0.25">
      <c r="A991" s="6">
        <v>85</v>
      </c>
      <c r="B991" s="1">
        <v>2.5</v>
      </c>
      <c r="C991" s="6">
        <v>20</v>
      </c>
      <c r="D991" s="1">
        <v>1.2</v>
      </c>
      <c r="E991" s="1">
        <v>2</v>
      </c>
      <c r="F991" s="1">
        <v>2</v>
      </c>
      <c r="G991" s="4">
        <v>0.32400000000000001</v>
      </c>
      <c r="H991" s="4">
        <v>0.34200000000000003</v>
      </c>
      <c r="I991" s="4">
        <v>0.32400000000000001</v>
      </c>
      <c r="J991" s="4">
        <v>0.27</v>
      </c>
      <c r="K991" s="4">
        <v>0.24299999999999999</v>
      </c>
      <c r="Q991">
        <f t="shared" si="112"/>
        <v>0.30060000000000003</v>
      </c>
      <c r="R991">
        <f t="shared" si="113"/>
        <v>4.202142310774365E-2</v>
      </c>
      <c r="T991">
        <v>0.81</v>
      </c>
      <c r="U991">
        <v>0.79200000000000004</v>
      </c>
      <c r="V991">
        <v>0.747</v>
      </c>
      <c r="W991">
        <v>0.76500000000000001</v>
      </c>
      <c r="X991">
        <v>0.76500000000000001</v>
      </c>
      <c r="AD991">
        <f t="shared" si="114"/>
        <v>0.77580000000000005</v>
      </c>
      <c r="AE991">
        <f t="shared" si="115"/>
        <v>2.497398646592092E-2</v>
      </c>
      <c r="AG991" t="s">
        <v>19</v>
      </c>
      <c r="AH991" t="s">
        <v>20</v>
      </c>
      <c r="AI991" t="s">
        <v>21</v>
      </c>
      <c r="AJ991" t="s">
        <v>23</v>
      </c>
      <c r="AK991" t="s">
        <v>21</v>
      </c>
      <c r="AM991" s="11" t="s">
        <v>24</v>
      </c>
      <c r="AN991" s="11"/>
      <c r="AO991" s="11" t="s">
        <v>21</v>
      </c>
      <c r="AP991" s="15" t="s">
        <v>26</v>
      </c>
      <c r="AQ991" s="15"/>
      <c r="AR991" s="15" t="s">
        <v>21</v>
      </c>
      <c r="BI991" s="1">
        <v>2</v>
      </c>
      <c r="BJ991">
        <v>1.1339999999999999</v>
      </c>
      <c r="BK991">
        <v>1.1339999999999999</v>
      </c>
      <c r="BL991">
        <v>1.071</v>
      </c>
      <c r="BM991">
        <v>1.0349999999999999</v>
      </c>
      <c r="BN991">
        <v>1.008</v>
      </c>
    </row>
    <row r="992" spans="1:66" x14ac:dyDescent="0.25">
      <c r="A992" s="6">
        <v>85</v>
      </c>
      <c r="B992" s="1">
        <v>2.5</v>
      </c>
      <c r="C992" s="6">
        <v>20</v>
      </c>
      <c r="D992" s="1">
        <v>1.2</v>
      </c>
      <c r="E992" s="1">
        <v>3</v>
      </c>
      <c r="F992" s="1">
        <v>2</v>
      </c>
      <c r="G992" s="4"/>
      <c r="H992" s="4"/>
      <c r="I992" s="4"/>
      <c r="J992" s="4"/>
      <c r="K992" s="4"/>
      <c r="Q992" t="e">
        <f t="shared" si="112"/>
        <v>#DIV/0!</v>
      </c>
      <c r="R992" t="e">
        <f t="shared" si="113"/>
        <v>#DIV/0!</v>
      </c>
      <c r="T992" s="4"/>
      <c r="U992" s="4"/>
      <c r="V992" s="4"/>
      <c r="W992" s="4"/>
      <c r="X992" s="4"/>
      <c r="Z992" s="4" t="s">
        <v>35</v>
      </c>
      <c r="AD992" t="e">
        <f t="shared" si="114"/>
        <v>#DIV/0!</v>
      </c>
      <c r="AE992" t="e">
        <f t="shared" si="115"/>
        <v>#DIV/0!</v>
      </c>
      <c r="AG992">
        <v>1</v>
      </c>
      <c r="AH992">
        <f>AVERAGE(G986:K989)</f>
        <v>0.41400000000000003</v>
      </c>
      <c r="AI992">
        <f>STDEV(G986:K989)</f>
        <v>3.5762373640756191E-2</v>
      </c>
      <c r="AJ992">
        <f>AVERAGE(T986:X989)</f>
        <v>0.72719999999999996</v>
      </c>
      <c r="AK992">
        <f>STDEV(T986:X989)</f>
        <v>3.179970208400669E-2</v>
      </c>
      <c r="AM992">
        <f>SUM(AH992,AJ992)</f>
        <v>1.1412</v>
      </c>
      <c r="AO992">
        <f>SUM(AH992,AJ992)/2*SQRT((AI992/AH992)^2+(AK992/AJ992)^2)</f>
        <v>5.5245650865845826E-2</v>
      </c>
      <c r="AP992">
        <v>0.27333333333333337</v>
      </c>
      <c r="AR992">
        <v>5.686240703077332E-3</v>
      </c>
      <c r="BI992" s="1">
        <v>2</v>
      </c>
    </row>
    <row r="993" spans="1:66" x14ac:dyDescent="0.25">
      <c r="A993" s="6">
        <v>85</v>
      </c>
      <c r="B993" s="1">
        <v>2.5</v>
      </c>
      <c r="C993" s="6">
        <v>20</v>
      </c>
      <c r="D993" s="1">
        <v>1.2</v>
      </c>
      <c r="E993" s="1">
        <v>4</v>
      </c>
      <c r="F993" s="1">
        <v>2</v>
      </c>
      <c r="G993" s="4"/>
      <c r="H993" s="4"/>
      <c r="I993" s="4"/>
      <c r="J993" s="4"/>
      <c r="K993" s="4"/>
      <c r="Q993" t="e">
        <f t="shared" si="112"/>
        <v>#DIV/0!</v>
      </c>
      <c r="R993" t="e">
        <f t="shared" si="113"/>
        <v>#DIV/0!</v>
      </c>
      <c r="T993" s="4"/>
      <c r="U993" s="4"/>
      <c r="V993" s="4"/>
      <c r="W993" s="4"/>
      <c r="X993" s="4"/>
      <c r="AD993" t="e">
        <f t="shared" si="114"/>
        <v>#DIV/0!</v>
      </c>
      <c r="AE993" t="e">
        <f t="shared" si="115"/>
        <v>#DIV/0!</v>
      </c>
      <c r="AG993">
        <v>2</v>
      </c>
      <c r="AH993">
        <f>AVERAGE(G990:K993)</f>
        <v>0.39059999999999995</v>
      </c>
      <c r="AI993">
        <f>STDEV(G990:K993)</f>
        <v>0.10726415990441544</v>
      </c>
      <c r="AJ993">
        <f>AVERAGE(T990:X993)</f>
        <v>0.71189999999999998</v>
      </c>
      <c r="AK993">
        <f>STDEV(T990:X993)</f>
        <v>9.0642705167046853E-2</v>
      </c>
      <c r="AM993">
        <f>SUM(AH993,AJ993)</f>
        <v>1.1025</v>
      </c>
      <c r="AO993">
        <f t="shared" ref="AO993:AO1002" si="116">SUM(AH993,AJ993)/2*SQRT((AI993/AH993)^2+(AK993/AJ993)^2)</f>
        <v>0.16686076330943059</v>
      </c>
      <c r="BI993" s="1">
        <v>2</v>
      </c>
    </row>
    <row r="994" spans="1:66" x14ac:dyDescent="0.25">
      <c r="A994" s="6">
        <v>85</v>
      </c>
      <c r="B994" s="6">
        <v>2.5</v>
      </c>
      <c r="C994" s="6">
        <v>20</v>
      </c>
      <c r="D994" s="6">
        <v>1.2</v>
      </c>
      <c r="E994" s="6">
        <v>1</v>
      </c>
      <c r="F994" s="6">
        <v>3</v>
      </c>
      <c r="G994">
        <v>0.38700000000000001</v>
      </c>
      <c r="H994">
        <v>0.378</v>
      </c>
      <c r="I994">
        <v>0.35099999999999998</v>
      </c>
      <c r="J994">
        <v>0.33300000000000002</v>
      </c>
      <c r="K994">
        <v>0.34200000000000003</v>
      </c>
      <c r="Q994">
        <f t="shared" si="112"/>
        <v>0.35820000000000002</v>
      </c>
      <c r="R994">
        <f t="shared" si="113"/>
        <v>2.3295922389980607E-2</v>
      </c>
      <c r="T994">
        <v>0.72</v>
      </c>
      <c r="U994">
        <v>0.80100000000000005</v>
      </c>
      <c r="V994">
        <v>0.81</v>
      </c>
      <c r="W994">
        <v>0.79200000000000004</v>
      </c>
      <c r="X994">
        <v>0.77400000000000002</v>
      </c>
      <c r="AD994">
        <f t="shared" si="114"/>
        <v>0.77940000000000009</v>
      </c>
      <c r="AE994">
        <f t="shared" si="115"/>
        <v>3.5774292445833258E-2</v>
      </c>
      <c r="AG994">
        <v>3</v>
      </c>
      <c r="AH994">
        <f>AVERAGE(G994:K997)</f>
        <v>0.40365000000000001</v>
      </c>
      <c r="AI994">
        <f>STDEV(G994:K997)</f>
        <v>7.6047267157375545E-2</v>
      </c>
      <c r="AJ994">
        <f>AVERAGE(T994:X997)</f>
        <v>0.75780000000000014</v>
      </c>
      <c r="AK994">
        <f>STDEV(T993:X996)</f>
        <v>6.7252403037257449E-2</v>
      </c>
      <c r="AM994">
        <f>SUM(AH994,AJ994)</f>
        <v>1.1614500000000001</v>
      </c>
      <c r="AO994">
        <f t="shared" si="116"/>
        <v>0.12093896998557072</v>
      </c>
      <c r="AP994" s="15" t="s">
        <v>28</v>
      </c>
      <c r="AQ994" s="15"/>
      <c r="AR994" s="15"/>
      <c r="BI994" s="6">
        <v>3</v>
      </c>
      <c r="BJ994">
        <v>1.107</v>
      </c>
      <c r="BK994">
        <v>1.179</v>
      </c>
      <c r="BL994">
        <v>1.161</v>
      </c>
      <c r="BM994">
        <v>1.125</v>
      </c>
      <c r="BN994">
        <v>1.1160000000000001</v>
      </c>
    </row>
    <row r="995" spans="1:66" x14ac:dyDescent="0.25">
      <c r="A995" s="6">
        <v>85</v>
      </c>
      <c r="B995" s="6">
        <v>2.5</v>
      </c>
      <c r="C995" s="6">
        <v>20</v>
      </c>
      <c r="D995" s="6">
        <v>1.2</v>
      </c>
      <c r="E995" s="6">
        <v>2</v>
      </c>
      <c r="F995" s="6">
        <v>3</v>
      </c>
      <c r="G995">
        <v>0.441</v>
      </c>
      <c r="H995">
        <v>0.34200000000000003</v>
      </c>
      <c r="I995">
        <v>0.41399999999999998</v>
      </c>
      <c r="J995">
        <v>0.35099999999999998</v>
      </c>
      <c r="K995">
        <v>0.36899999999999999</v>
      </c>
      <c r="Q995">
        <f t="shared" si="112"/>
        <v>0.38340000000000002</v>
      </c>
      <c r="R995">
        <f t="shared" si="113"/>
        <v>4.2500588231223338E-2</v>
      </c>
      <c r="T995">
        <v>0.81</v>
      </c>
      <c r="U995">
        <v>0.77400000000000002</v>
      </c>
      <c r="V995">
        <v>0.80100000000000005</v>
      </c>
      <c r="W995">
        <v>0.79200000000000004</v>
      </c>
      <c r="X995">
        <v>0.80100000000000005</v>
      </c>
      <c r="AD995">
        <f t="shared" si="114"/>
        <v>0.79560000000000008</v>
      </c>
      <c r="AE995">
        <f t="shared" si="115"/>
        <v>1.3649175799292803E-2</v>
      </c>
      <c r="AG995">
        <v>4</v>
      </c>
      <c r="AH995">
        <f>AVERAGE(G998:K1001)</f>
        <v>0.35820000000000002</v>
      </c>
      <c r="AI995">
        <f>STDEV(G998:K1001)</f>
        <v>1.9511535049810912E-2</v>
      </c>
      <c r="AJ995">
        <f>AVERAGE(T998:X1001)</f>
        <v>0.81359999999999988</v>
      </c>
      <c r="AK995">
        <f>STDEV(T997:X1000)</f>
        <v>6.9429100527084467E-2</v>
      </c>
      <c r="AM995">
        <f t="shared" ref="AM995:AM1002" si="117">SUM(AH995,AJ995)</f>
        <v>1.1718</v>
      </c>
      <c r="AO995">
        <f t="shared" si="116"/>
        <v>5.9315751044092556E-2</v>
      </c>
      <c r="BI995" s="6">
        <v>3</v>
      </c>
      <c r="BJ995">
        <v>1.2509999999999999</v>
      </c>
      <c r="BK995">
        <v>1.1160000000000001</v>
      </c>
      <c r="BL995">
        <v>1.2150000000000001</v>
      </c>
      <c r="BM995">
        <v>1.143</v>
      </c>
      <c r="BN995">
        <v>1.17</v>
      </c>
    </row>
    <row r="996" spans="1:66" x14ac:dyDescent="0.25">
      <c r="A996" s="6">
        <v>85</v>
      </c>
      <c r="B996" s="6">
        <v>2.5</v>
      </c>
      <c r="C996" s="6">
        <v>20</v>
      </c>
      <c r="D996" s="6">
        <v>1.2</v>
      </c>
      <c r="E996" s="6">
        <v>3</v>
      </c>
      <c r="F996" s="6">
        <v>3</v>
      </c>
      <c r="G996">
        <v>0.45</v>
      </c>
      <c r="H996">
        <v>0.28799999999999998</v>
      </c>
      <c r="I996">
        <v>0.33300000000000002</v>
      </c>
      <c r="J996">
        <v>0.41399999999999998</v>
      </c>
      <c r="K996">
        <v>0.54900000000000004</v>
      </c>
      <c r="Q996">
        <f t="shared" si="112"/>
        <v>0.40679999999999994</v>
      </c>
      <c r="R996">
        <f t="shared" si="113"/>
        <v>0.10210142016642111</v>
      </c>
      <c r="T996">
        <v>0.83699999999999997</v>
      </c>
      <c r="U996">
        <v>0.81</v>
      </c>
      <c r="V996">
        <v>0.82799999999999996</v>
      </c>
      <c r="W996">
        <v>0.621</v>
      </c>
      <c r="X996">
        <v>0.621</v>
      </c>
      <c r="AD996">
        <f t="shared" si="114"/>
        <v>0.74340000000000006</v>
      </c>
      <c r="AE996">
        <f t="shared" si="115"/>
        <v>0.11215747857365585</v>
      </c>
      <c r="AG996">
        <v>5</v>
      </c>
      <c r="AH996" t="e">
        <f>AVERAGE(G1002:K1005)</f>
        <v>#DIV/0!</v>
      </c>
      <c r="AI996" t="e">
        <f>STDEV(G1002:K1005)</f>
        <v>#DIV/0!</v>
      </c>
      <c r="AJ996" t="e">
        <f>AVERAGE(T1002:X1005)</f>
        <v>#DIV/0!</v>
      </c>
      <c r="AK996" t="e">
        <f>STDEV(T1002:X1005)</f>
        <v>#DIV/0!</v>
      </c>
      <c r="AM996" t="e">
        <f t="shared" si="117"/>
        <v>#DIV/0!</v>
      </c>
      <c r="AO996" t="e">
        <f t="shared" si="116"/>
        <v>#DIV/0!</v>
      </c>
      <c r="BI996" s="6">
        <v>3</v>
      </c>
      <c r="BJ996">
        <v>1.2869999999999999</v>
      </c>
      <c r="BK996">
        <v>1.0980000000000001</v>
      </c>
      <c r="BL996">
        <v>1.161</v>
      </c>
      <c r="BM996">
        <v>1.0349999999999999</v>
      </c>
      <c r="BN996">
        <v>1.17</v>
      </c>
    </row>
    <row r="997" spans="1:66" x14ac:dyDescent="0.25">
      <c r="A997" s="6">
        <v>85</v>
      </c>
      <c r="B997" s="6">
        <v>2.5</v>
      </c>
      <c r="C997" s="6">
        <v>20</v>
      </c>
      <c r="D997" s="6">
        <v>1.2</v>
      </c>
      <c r="E997" s="6">
        <v>4</v>
      </c>
      <c r="F997" s="6">
        <v>3</v>
      </c>
      <c r="G997">
        <v>0.41399999999999998</v>
      </c>
      <c r="H997">
        <v>0.35099999999999998</v>
      </c>
      <c r="I997">
        <v>0.495</v>
      </c>
      <c r="J997">
        <v>0.52200000000000002</v>
      </c>
      <c r="K997">
        <v>0.54900000000000004</v>
      </c>
      <c r="Q997">
        <f t="shared" si="112"/>
        <v>0.4662</v>
      </c>
      <c r="R997">
        <f t="shared" si="113"/>
        <v>8.1845586319605548E-2</v>
      </c>
      <c r="T997">
        <v>0.75600000000000001</v>
      </c>
      <c r="U997">
        <v>0.76500000000000001</v>
      </c>
      <c r="V997">
        <v>0.621</v>
      </c>
      <c r="W997">
        <v>0.72899999999999998</v>
      </c>
      <c r="X997">
        <v>0.69299999999999995</v>
      </c>
      <c r="AD997">
        <f t="shared" si="114"/>
        <v>0.71279999999999999</v>
      </c>
      <c r="AE997">
        <f t="shared" si="115"/>
        <v>5.8465374368082183E-2</v>
      </c>
      <c r="AG997">
        <v>6</v>
      </c>
      <c r="AH997" t="e">
        <f>AVERAGE(G1006:K1009)</f>
        <v>#DIV/0!</v>
      </c>
      <c r="AI997" t="e">
        <f>STDEV(G1006:K1009)</f>
        <v>#DIV/0!</v>
      </c>
      <c r="AJ997" t="e">
        <f>AVERAGE(T1006:X1009)</f>
        <v>#DIV/0!</v>
      </c>
      <c r="AK997" t="e">
        <f>STDEV(T1006:X1009)</f>
        <v>#DIV/0!</v>
      </c>
      <c r="AM997" t="e">
        <f t="shared" si="117"/>
        <v>#DIV/0!</v>
      </c>
      <c r="AO997" t="e">
        <f t="shared" si="116"/>
        <v>#DIV/0!</v>
      </c>
      <c r="BI997" s="6">
        <v>3</v>
      </c>
      <c r="BJ997">
        <v>1.17</v>
      </c>
      <c r="BK997">
        <v>1.1160000000000001</v>
      </c>
      <c r="BL997">
        <v>1.1160000000000001</v>
      </c>
      <c r="BM997">
        <v>1.2509999999999999</v>
      </c>
      <c r="BN997">
        <v>1.242</v>
      </c>
    </row>
    <row r="998" spans="1:66" x14ac:dyDescent="0.25">
      <c r="A998" s="6">
        <v>85</v>
      </c>
      <c r="B998" s="1">
        <v>2.5</v>
      </c>
      <c r="C998" s="6">
        <v>20</v>
      </c>
      <c r="D998" s="1">
        <v>1.2</v>
      </c>
      <c r="E998" s="1">
        <v>1</v>
      </c>
      <c r="F998" s="1">
        <v>4</v>
      </c>
      <c r="G998">
        <v>0.38700000000000001</v>
      </c>
      <c r="H998">
        <v>0.35099999999999998</v>
      </c>
      <c r="I998">
        <v>0.36899999999999999</v>
      </c>
      <c r="J998">
        <v>0.34200000000000003</v>
      </c>
      <c r="K998">
        <v>0.34200000000000003</v>
      </c>
      <c r="Q998">
        <f t="shared" si="112"/>
        <v>0.35820000000000002</v>
      </c>
      <c r="R998">
        <f t="shared" si="113"/>
        <v>1.9511535049810912E-2</v>
      </c>
      <c r="T998">
        <v>0.81</v>
      </c>
      <c r="U998">
        <v>0.77400000000000002</v>
      </c>
      <c r="V998">
        <v>0.81899999999999995</v>
      </c>
      <c r="W998">
        <v>0.86399999999999999</v>
      </c>
      <c r="X998">
        <v>0.80100000000000005</v>
      </c>
      <c r="AD998">
        <f t="shared" si="114"/>
        <v>0.81359999999999988</v>
      </c>
      <c r="AE998">
        <f t="shared" si="115"/>
        <v>3.2822248551858828E-2</v>
      </c>
      <c r="AG998">
        <v>7</v>
      </c>
      <c r="AH998" t="e">
        <f>AVERAGE(G1010:K1013)</f>
        <v>#DIV/0!</v>
      </c>
      <c r="AI998" t="e">
        <f>STDEV(G1010:K1013)</f>
        <v>#DIV/0!</v>
      </c>
      <c r="AJ998" t="e">
        <f>AVERAGE(T1010:X1013)</f>
        <v>#DIV/0!</v>
      </c>
      <c r="AK998" t="e">
        <f>STDEV(T1010:X1013)</f>
        <v>#DIV/0!</v>
      </c>
      <c r="AM998" t="e">
        <f t="shared" si="117"/>
        <v>#DIV/0!</v>
      </c>
      <c r="AO998" t="e">
        <f t="shared" si="116"/>
        <v>#DIV/0!</v>
      </c>
      <c r="BI998" s="1">
        <v>4</v>
      </c>
      <c r="BJ998">
        <v>1.1970000000000001</v>
      </c>
      <c r="BK998">
        <v>1.125</v>
      </c>
      <c r="BL998">
        <v>1.1879999999999999</v>
      </c>
      <c r="BM998">
        <v>1.206</v>
      </c>
      <c r="BN998">
        <v>1.143</v>
      </c>
    </row>
    <row r="999" spans="1:66" x14ac:dyDescent="0.25">
      <c r="A999" s="6">
        <v>85</v>
      </c>
      <c r="B999" s="1">
        <v>2.5</v>
      </c>
      <c r="C999" s="6">
        <v>20</v>
      </c>
      <c r="D999" s="1">
        <v>1.2</v>
      </c>
      <c r="E999" s="1">
        <v>2</v>
      </c>
      <c r="F999" s="1">
        <v>4</v>
      </c>
      <c r="G999" s="4"/>
      <c r="H999" s="4"/>
      <c r="I999" s="4"/>
      <c r="J999" s="4"/>
      <c r="K999" s="4"/>
      <c r="Q999" t="e">
        <f t="shared" si="112"/>
        <v>#DIV/0!</v>
      </c>
      <c r="R999" t="e">
        <f t="shared" si="113"/>
        <v>#DIV/0!</v>
      </c>
      <c r="T999" s="4"/>
      <c r="U999" s="4"/>
      <c r="V999" s="4"/>
      <c r="W999" s="4"/>
      <c r="X999" s="4"/>
      <c r="AD999" t="e">
        <f t="shared" si="114"/>
        <v>#DIV/0!</v>
      </c>
      <c r="AE999" t="e">
        <f t="shared" si="115"/>
        <v>#DIV/0!</v>
      </c>
      <c r="AG999">
        <v>8</v>
      </c>
      <c r="AH999" t="e">
        <f>AVERAGE(G1014:K1017)</f>
        <v>#DIV/0!</v>
      </c>
      <c r="AI999" t="e">
        <f>STDEV(G1014:K1017)</f>
        <v>#DIV/0!</v>
      </c>
      <c r="AJ999" t="e">
        <f>AVERAGE(T1014:X1017)</f>
        <v>#DIV/0!</v>
      </c>
      <c r="AK999" t="e">
        <f>STDEV(T1014:X1017)</f>
        <v>#DIV/0!</v>
      </c>
      <c r="AM999" t="e">
        <f t="shared" si="117"/>
        <v>#DIV/0!</v>
      </c>
      <c r="AO999" t="e">
        <f t="shared" si="116"/>
        <v>#DIV/0!</v>
      </c>
      <c r="BI999" s="1">
        <v>4</v>
      </c>
    </row>
    <row r="1000" spans="1:66" x14ac:dyDescent="0.25">
      <c r="A1000" s="6">
        <v>85</v>
      </c>
      <c r="B1000" s="1">
        <v>2.5</v>
      </c>
      <c r="C1000" s="6">
        <v>20</v>
      </c>
      <c r="D1000" s="1">
        <v>1.2</v>
      </c>
      <c r="E1000" s="1">
        <v>3</v>
      </c>
      <c r="F1000" s="1">
        <v>4</v>
      </c>
      <c r="G1000" s="4"/>
      <c r="H1000" s="4"/>
      <c r="I1000" s="4"/>
      <c r="J1000" s="4"/>
      <c r="K1000" s="4"/>
      <c r="Q1000" t="e">
        <f t="shared" si="112"/>
        <v>#DIV/0!</v>
      </c>
      <c r="R1000" t="e">
        <f t="shared" si="113"/>
        <v>#DIV/0!</v>
      </c>
      <c r="AD1000" t="e">
        <f t="shared" si="114"/>
        <v>#DIV/0!</v>
      </c>
      <c r="AE1000" t="e">
        <f t="shared" si="115"/>
        <v>#DIV/0!</v>
      </c>
      <c r="AG1000">
        <v>9</v>
      </c>
      <c r="AH1000" t="e">
        <f>AVERAGE(G1018:K1021)</f>
        <v>#DIV/0!</v>
      </c>
      <c r="AI1000" t="e">
        <f>STDEV(G1018:K1021)</f>
        <v>#DIV/0!</v>
      </c>
      <c r="AJ1000" t="e">
        <f>AVERAGE(T1018:X1021)</f>
        <v>#DIV/0!</v>
      </c>
      <c r="AK1000" t="e">
        <f>STDEV(T1018:X1021)</f>
        <v>#DIV/0!</v>
      </c>
      <c r="AM1000" t="e">
        <f t="shared" si="117"/>
        <v>#DIV/0!</v>
      </c>
      <c r="AO1000" t="e">
        <f t="shared" si="116"/>
        <v>#DIV/0!</v>
      </c>
      <c r="BI1000" s="1">
        <v>4</v>
      </c>
    </row>
    <row r="1001" spans="1:66" x14ac:dyDescent="0.25">
      <c r="A1001" s="6">
        <v>85</v>
      </c>
      <c r="B1001" s="1">
        <v>2.5</v>
      </c>
      <c r="C1001" s="6">
        <v>20</v>
      </c>
      <c r="D1001" s="1">
        <v>1.2</v>
      </c>
      <c r="E1001" s="1">
        <v>4</v>
      </c>
      <c r="F1001" s="1">
        <v>4</v>
      </c>
      <c r="G1001" s="4"/>
      <c r="H1001" s="4"/>
      <c r="I1001" s="4"/>
      <c r="J1001" s="4"/>
      <c r="K1001" s="4"/>
      <c r="Q1001" t="e">
        <f t="shared" si="112"/>
        <v>#DIV/0!</v>
      </c>
      <c r="R1001" t="e">
        <f t="shared" si="113"/>
        <v>#DIV/0!</v>
      </c>
      <c r="AD1001" t="e">
        <f t="shared" si="114"/>
        <v>#DIV/0!</v>
      </c>
      <c r="AE1001" t="e">
        <f t="shared" si="115"/>
        <v>#DIV/0!</v>
      </c>
      <c r="AG1001">
        <v>10</v>
      </c>
      <c r="AH1001">
        <f>AVERAGE(G1022:K1025)</f>
        <v>0.53550000000000009</v>
      </c>
      <c r="AI1001">
        <f>STDEV(G1022:K1025)</f>
        <v>0.14380743703775659</v>
      </c>
      <c r="AJ1001">
        <f>AVERAGE(T1022:X1025)</f>
        <v>0.68130000000000002</v>
      </c>
      <c r="AK1001">
        <f>STDEV(T1022:X1025)</f>
        <v>0.11529691646947242</v>
      </c>
      <c r="AM1001">
        <f t="shared" si="117"/>
        <v>1.2168000000000001</v>
      </c>
      <c r="AO1001">
        <f t="shared" si="116"/>
        <v>0.19311986601721154</v>
      </c>
      <c r="BI1001" s="1">
        <v>4</v>
      </c>
    </row>
    <row r="1002" spans="1:66" x14ac:dyDescent="0.25">
      <c r="A1002" s="6">
        <v>85</v>
      </c>
      <c r="B1002" s="6">
        <v>2.5</v>
      </c>
      <c r="C1002" s="6">
        <v>20</v>
      </c>
      <c r="D1002" s="6">
        <v>1.2</v>
      </c>
      <c r="E1002" s="6">
        <v>1</v>
      </c>
      <c r="F1002" s="6">
        <v>5</v>
      </c>
      <c r="G1002" s="4"/>
      <c r="H1002" s="4"/>
      <c r="I1002" s="4"/>
      <c r="J1002" s="4"/>
      <c r="K1002" s="4"/>
      <c r="Q1002" t="e">
        <f t="shared" si="112"/>
        <v>#DIV/0!</v>
      </c>
      <c r="R1002" t="e">
        <f t="shared" si="113"/>
        <v>#DIV/0!</v>
      </c>
      <c r="AD1002" t="e">
        <f t="shared" si="114"/>
        <v>#DIV/0!</v>
      </c>
      <c r="AE1002" t="e">
        <f t="shared" si="115"/>
        <v>#DIV/0!</v>
      </c>
      <c r="AG1002" t="s">
        <v>22</v>
      </c>
      <c r="AH1002">
        <f>AVERAGE(G986:K1025)</f>
        <v>0.43679999999999997</v>
      </c>
      <c r="AI1002">
        <f>STDEV(G986:K1025)</f>
        <v>0.11099232990300401</v>
      </c>
      <c r="AJ1002">
        <f>AVERAGE(T986:X1025)</f>
        <v>0.72684000000000015</v>
      </c>
      <c r="AK1002">
        <f>STDEV(T986:X1024)</f>
        <v>8.0882523505980672E-2</v>
      </c>
      <c r="AM1002">
        <f t="shared" si="117"/>
        <v>1.16364</v>
      </c>
      <c r="AO1002">
        <f t="shared" si="116"/>
        <v>0.16139781641444825</v>
      </c>
      <c r="BI1002" s="6">
        <v>5</v>
      </c>
    </row>
    <row r="1003" spans="1:66" x14ac:dyDescent="0.25">
      <c r="A1003" s="6">
        <v>85</v>
      </c>
      <c r="B1003" s="6">
        <v>2.5</v>
      </c>
      <c r="C1003" s="6">
        <v>20</v>
      </c>
      <c r="D1003" s="6">
        <v>1.2</v>
      </c>
      <c r="E1003" s="6">
        <v>2</v>
      </c>
      <c r="F1003" s="6">
        <v>5</v>
      </c>
      <c r="G1003" s="4"/>
      <c r="H1003" s="4"/>
      <c r="I1003" s="4"/>
      <c r="J1003" s="4"/>
      <c r="K1003" s="4"/>
      <c r="Q1003" t="e">
        <f t="shared" si="112"/>
        <v>#DIV/0!</v>
      </c>
      <c r="R1003" t="e">
        <f t="shared" si="113"/>
        <v>#DIV/0!</v>
      </c>
      <c r="AD1003" t="e">
        <f t="shared" si="114"/>
        <v>#DIV/0!</v>
      </c>
      <c r="AE1003" t="e">
        <f t="shared" si="115"/>
        <v>#DIV/0!</v>
      </c>
      <c r="AM1003" s="11" t="s">
        <v>51</v>
      </c>
      <c r="AN1003" s="11"/>
      <c r="AO1003" s="11"/>
      <c r="BI1003" s="6">
        <v>5</v>
      </c>
    </row>
    <row r="1004" spans="1:66" x14ac:dyDescent="0.25">
      <c r="A1004" s="6">
        <v>85</v>
      </c>
      <c r="B1004" s="6">
        <v>2.5</v>
      </c>
      <c r="C1004" s="6">
        <v>20</v>
      </c>
      <c r="D1004" s="6">
        <v>1.2</v>
      </c>
      <c r="E1004" s="6">
        <v>3</v>
      </c>
      <c r="F1004" s="6">
        <v>5</v>
      </c>
      <c r="G1004" s="4"/>
      <c r="H1004" s="4"/>
      <c r="I1004" s="4"/>
      <c r="J1004" s="4"/>
      <c r="K1004" s="4"/>
      <c r="Q1004" t="e">
        <f t="shared" si="112"/>
        <v>#DIV/0!</v>
      </c>
      <c r="R1004" t="e">
        <f t="shared" si="113"/>
        <v>#DIV/0!</v>
      </c>
      <c r="AD1004" t="e">
        <f t="shared" si="114"/>
        <v>#DIV/0!</v>
      </c>
      <c r="AE1004" t="e">
        <f t="shared" si="115"/>
        <v>#DIV/0!</v>
      </c>
      <c r="BI1004" s="6">
        <v>5</v>
      </c>
    </row>
    <row r="1005" spans="1:66" x14ac:dyDescent="0.25">
      <c r="A1005" s="6">
        <v>85</v>
      </c>
      <c r="B1005" s="6">
        <v>2.5</v>
      </c>
      <c r="C1005" s="6">
        <v>20</v>
      </c>
      <c r="D1005" s="6">
        <v>1.2</v>
      </c>
      <c r="E1005" s="6">
        <v>4</v>
      </c>
      <c r="F1005" s="6">
        <v>5</v>
      </c>
      <c r="G1005" s="4"/>
      <c r="H1005" s="4"/>
      <c r="I1005" s="4"/>
      <c r="J1005" s="4"/>
      <c r="K1005" s="4"/>
      <c r="Q1005" t="e">
        <f t="shared" si="112"/>
        <v>#DIV/0!</v>
      </c>
      <c r="R1005" t="e">
        <f t="shared" si="113"/>
        <v>#DIV/0!</v>
      </c>
      <c r="AD1005" t="e">
        <f t="shared" si="114"/>
        <v>#DIV/0!</v>
      </c>
      <c r="AE1005" t="e">
        <f t="shared" si="115"/>
        <v>#DIV/0!</v>
      </c>
      <c r="BI1005" s="6">
        <v>5</v>
      </c>
    </row>
    <row r="1006" spans="1:66" x14ac:dyDescent="0.25">
      <c r="A1006" s="6">
        <v>85</v>
      </c>
      <c r="B1006" s="1">
        <v>2.5</v>
      </c>
      <c r="C1006" s="6">
        <v>20</v>
      </c>
      <c r="D1006" s="1">
        <v>1.2</v>
      </c>
      <c r="E1006" s="1">
        <v>1</v>
      </c>
      <c r="F1006" s="1">
        <v>6</v>
      </c>
      <c r="G1006" s="4"/>
      <c r="H1006" s="4"/>
      <c r="I1006" s="4"/>
      <c r="J1006" s="4"/>
      <c r="K1006" s="4"/>
      <c r="Q1006" t="e">
        <f t="shared" si="112"/>
        <v>#DIV/0!</v>
      </c>
      <c r="R1006" t="e">
        <f t="shared" si="113"/>
        <v>#DIV/0!</v>
      </c>
      <c r="AD1006" t="e">
        <f t="shared" si="114"/>
        <v>#DIV/0!</v>
      </c>
      <c r="AE1006" t="e">
        <f t="shared" si="115"/>
        <v>#DIV/0!</v>
      </c>
      <c r="BD1006" s="42" t="s">
        <v>19</v>
      </c>
      <c r="BE1006" s="42" t="s">
        <v>24</v>
      </c>
      <c r="BF1006" s="42" t="s">
        <v>21</v>
      </c>
      <c r="BI1006" s="1">
        <v>6</v>
      </c>
    </row>
    <row r="1007" spans="1:66" x14ac:dyDescent="0.25">
      <c r="A1007" s="6">
        <v>85</v>
      </c>
      <c r="B1007" s="1">
        <v>2.5</v>
      </c>
      <c r="C1007" s="6">
        <v>20</v>
      </c>
      <c r="D1007" s="1">
        <v>1.2</v>
      </c>
      <c r="E1007" s="1">
        <v>2</v>
      </c>
      <c r="F1007" s="1">
        <v>6</v>
      </c>
      <c r="G1007" s="4"/>
      <c r="H1007" s="4"/>
      <c r="I1007" s="4"/>
      <c r="J1007" s="4"/>
      <c r="K1007" s="4"/>
      <c r="Q1007" t="e">
        <f t="shared" si="112"/>
        <v>#DIV/0!</v>
      </c>
      <c r="R1007" t="e">
        <f t="shared" si="113"/>
        <v>#DIV/0!</v>
      </c>
      <c r="AD1007" t="e">
        <f t="shared" si="114"/>
        <v>#DIV/0!</v>
      </c>
      <c r="AE1007" t="e">
        <f t="shared" si="115"/>
        <v>#DIV/0!</v>
      </c>
      <c r="AH1007" s="5" t="s">
        <v>20</v>
      </c>
      <c r="AI1007" s="5" t="s">
        <v>21</v>
      </c>
      <c r="AJ1007" s="5" t="s">
        <v>23</v>
      </c>
      <c r="AK1007" s="5" t="s">
        <v>21</v>
      </c>
      <c r="AL1007" s="5"/>
      <c r="AM1007" s="5" t="s">
        <v>27</v>
      </c>
      <c r="AN1007" s="5"/>
      <c r="AO1007" s="5" t="s">
        <v>28</v>
      </c>
      <c r="AP1007" s="5"/>
      <c r="BD1007" s="42">
        <v>1</v>
      </c>
      <c r="BE1007" s="42">
        <f>AVERAGE(BJ986:BN989)</f>
        <v>1.1411999999999998</v>
      </c>
      <c r="BF1007" s="42">
        <f>STDEV(BJ986:BN989)</f>
        <v>3.9457638844181908E-2</v>
      </c>
      <c r="BI1007" s="1">
        <v>6</v>
      </c>
    </row>
    <row r="1008" spans="1:66" x14ac:dyDescent="0.25">
      <c r="A1008" s="6">
        <v>85</v>
      </c>
      <c r="B1008" s="1">
        <v>2.5</v>
      </c>
      <c r="C1008" s="6">
        <v>20</v>
      </c>
      <c r="D1008" s="1">
        <v>1.2</v>
      </c>
      <c r="E1008" s="1">
        <v>3</v>
      </c>
      <c r="F1008" s="1">
        <v>6</v>
      </c>
      <c r="G1008" s="4"/>
      <c r="H1008" s="4"/>
      <c r="I1008" s="4"/>
      <c r="J1008" s="4"/>
      <c r="K1008" s="4"/>
      <c r="Q1008" t="e">
        <f t="shared" si="112"/>
        <v>#DIV/0!</v>
      </c>
      <c r="R1008" t="e">
        <f t="shared" si="113"/>
        <v>#DIV/0!</v>
      </c>
      <c r="AD1008" t="e">
        <f t="shared" si="114"/>
        <v>#DIV/0!</v>
      </c>
      <c r="AE1008" t="e">
        <f t="shared" si="115"/>
        <v>#DIV/0!</v>
      </c>
      <c r="AH1008" s="5">
        <f>AH1002</f>
        <v>0.43679999999999997</v>
      </c>
      <c r="AI1008" s="5">
        <f>AI1002</f>
        <v>0.11099232990300401</v>
      </c>
      <c r="AJ1008" s="5">
        <f>AJ1002</f>
        <v>0.72684000000000015</v>
      </c>
      <c r="AK1008" s="5">
        <f>AK1002</f>
        <v>8.0882523505980672E-2</v>
      </c>
      <c r="AL1008" s="5"/>
      <c r="AM1008" s="5" t="s">
        <v>29</v>
      </c>
      <c r="AN1008" s="5"/>
      <c r="AO1008" s="5" t="s">
        <v>30</v>
      </c>
      <c r="AP1008" s="5"/>
      <c r="BD1008" s="42">
        <v>2</v>
      </c>
      <c r="BE1008" s="42">
        <f>AVERAGE(BJ990:BN993)</f>
        <v>1.1025000000000003</v>
      </c>
      <c r="BF1008" s="42">
        <f>STDEV(BJ990:BN993)</f>
        <v>6.2533990757027494E-2</v>
      </c>
      <c r="BI1008" s="1">
        <v>6</v>
      </c>
    </row>
    <row r="1009" spans="1:66" x14ac:dyDescent="0.25">
      <c r="A1009" s="6">
        <v>85</v>
      </c>
      <c r="B1009" s="1">
        <v>2.5</v>
      </c>
      <c r="C1009" s="6">
        <v>20</v>
      </c>
      <c r="D1009" s="1">
        <v>1.2</v>
      </c>
      <c r="E1009" s="1">
        <v>4</v>
      </c>
      <c r="F1009" s="1">
        <v>6</v>
      </c>
      <c r="G1009" s="4"/>
      <c r="H1009" s="4"/>
      <c r="I1009" s="4"/>
      <c r="J1009" s="4"/>
      <c r="K1009" s="4"/>
      <c r="Q1009" t="e">
        <f t="shared" si="112"/>
        <v>#DIV/0!</v>
      </c>
      <c r="R1009" t="e">
        <f t="shared" si="113"/>
        <v>#DIV/0!</v>
      </c>
      <c r="AD1009" t="e">
        <f t="shared" si="114"/>
        <v>#DIV/0!</v>
      </c>
      <c r="AE1009" t="e">
        <f t="shared" si="115"/>
        <v>#DIV/0!</v>
      </c>
      <c r="BD1009" s="42">
        <v>3</v>
      </c>
      <c r="BE1009" s="42">
        <f>AVERAGE(BJ994:BN997)</f>
        <v>1.1614500000000003</v>
      </c>
      <c r="BF1009" s="42">
        <f>STDEV(BJ994:BN997)</f>
        <v>6.2659039756110924E-2</v>
      </c>
      <c r="BI1009" s="1">
        <v>6</v>
      </c>
    </row>
    <row r="1010" spans="1:66" x14ac:dyDescent="0.25">
      <c r="A1010" s="6">
        <v>85</v>
      </c>
      <c r="B1010" s="6">
        <v>2.5</v>
      </c>
      <c r="C1010" s="6">
        <v>20</v>
      </c>
      <c r="D1010" s="6">
        <v>1.2</v>
      </c>
      <c r="E1010" s="6">
        <v>1</v>
      </c>
      <c r="F1010" s="6">
        <v>7</v>
      </c>
      <c r="G1010" s="4"/>
      <c r="H1010" s="4"/>
      <c r="I1010" s="4"/>
      <c r="J1010" s="4"/>
      <c r="K1010" s="4"/>
      <c r="Q1010" t="e">
        <f t="shared" si="112"/>
        <v>#DIV/0!</v>
      </c>
      <c r="R1010" t="e">
        <f t="shared" si="113"/>
        <v>#DIV/0!</v>
      </c>
      <c r="AD1010" t="e">
        <f t="shared" si="114"/>
        <v>#DIV/0!</v>
      </c>
      <c r="AE1010" t="e">
        <f t="shared" si="115"/>
        <v>#DIV/0!</v>
      </c>
      <c r="BD1010" s="42">
        <v>4</v>
      </c>
      <c r="BE1010" s="42">
        <f>AVERAGE(BJ998:BN1001)</f>
        <v>1.1717999999999997</v>
      </c>
      <c r="BF1010" s="42">
        <f>STDEV(BJ998:BN1001)</f>
        <v>3.5660902961086101E-2</v>
      </c>
      <c r="BI1010" s="6">
        <v>7</v>
      </c>
    </row>
    <row r="1011" spans="1:66" x14ac:dyDescent="0.25">
      <c r="A1011" s="6">
        <v>85</v>
      </c>
      <c r="B1011" s="6">
        <v>2.5</v>
      </c>
      <c r="C1011" s="6">
        <v>20</v>
      </c>
      <c r="D1011" s="6">
        <v>1.2</v>
      </c>
      <c r="E1011" s="6">
        <v>2</v>
      </c>
      <c r="F1011" s="6">
        <v>7</v>
      </c>
      <c r="G1011" s="4"/>
      <c r="H1011" s="4"/>
      <c r="I1011" s="4"/>
      <c r="J1011" s="4"/>
      <c r="K1011" s="4"/>
      <c r="Q1011" t="e">
        <f t="shared" si="112"/>
        <v>#DIV/0!</v>
      </c>
      <c r="R1011" t="e">
        <f t="shared" si="113"/>
        <v>#DIV/0!</v>
      </c>
      <c r="AD1011" t="e">
        <f t="shared" si="114"/>
        <v>#DIV/0!</v>
      </c>
      <c r="AE1011" t="e">
        <f t="shared" si="115"/>
        <v>#DIV/0!</v>
      </c>
      <c r="BD1011" s="42">
        <v>5</v>
      </c>
      <c r="BE1011" s="42" t="e">
        <f>AVERAGE(BJ1002:BN1005)</f>
        <v>#DIV/0!</v>
      </c>
      <c r="BF1011" s="42" t="e">
        <f>STDEV(BJ1002:BN1005)</f>
        <v>#DIV/0!</v>
      </c>
      <c r="BI1011" s="6">
        <v>7</v>
      </c>
    </row>
    <row r="1012" spans="1:66" x14ac:dyDescent="0.25">
      <c r="A1012" s="6">
        <v>85</v>
      </c>
      <c r="B1012" s="6">
        <v>2.5</v>
      </c>
      <c r="C1012" s="6">
        <v>20</v>
      </c>
      <c r="D1012" s="6">
        <v>1.2</v>
      </c>
      <c r="E1012" s="6">
        <v>3</v>
      </c>
      <c r="F1012" s="6">
        <v>7</v>
      </c>
      <c r="G1012" s="4"/>
      <c r="H1012" s="4"/>
      <c r="I1012" s="4"/>
      <c r="J1012" s="4"/>
      <c r="K1012" s="4"/>
      <c r="Q1012" t="e">
        <f t="shared" si="112"/>
        <v>#DIV/0!</v>
      </c>
      <c r="R1012" t="e">
        <f t="shared" si="113"/>
        <v>#DIV/0!</v>
      </c>
      <c r="AD1012" t="e">
        <f t="shared" si="114"/>
        <v>#DIV/0!</v>
      </c>
      <c r="AE1012" t="e">
        <f t="shared" si="115"/>
        <v>#DIV/0!</v>
      </c>
      <c r="BD1012" s="42">
        <v>6</v>
      </c>
      <c r="BE1012" s="42" t="e">
        <f>AVERAGE(BJ1006:BN1009)</f>
        <v>#DIV/0!</v>
      </c>
      <c r="BF1012" s="42" t="e">
        <f>STDEV(BJ1006:BN1009)</f>
        <v>#DIV/0!</v>
      </c>
      <c r="BI1012" s="6">
        <v>7</v>
      </c>
    </row>
    <row r="1013" spans="1:66" x14ac:dyDescent="0.25">
      <c r="A1013" s="6">
        <v>85</v>
      </c>
      <c r="B1013" s="6">
        <v>2.5</v>
      </c>
      <c r="C1013" s="6">
        <v>20</v>
      </c>
      <c r="D1013" s="6">
        <v>1.2</v>
      </c>
      <c r="E1013" s="6">
        <v>4</v>
      </c>
      <c r="F1013" s="6">
        <v>7</v>
      </c>
      <c r="G1013" s="4"/>
      <c r="H1013" s="4"/>
      <c r="I1013" s="4"/>
      <c r="J1013" s="4"/>
      <c r="K1013" s="4"/>
      <c r="Q1013" t="e">
        <f t="shared" si="112"/>
        <v>#DIV/0!</v>
      </c>
      <c r="R1013" t="e">
        <f t="shared" si="113"/>
        <v>#DIV/0!</v>
      </c>
      <c r="AD1013" t="e">
        <f t="shared" si="114"/>
        <v>#DIV/0!</v>
      </c>
      <c r="AE1013" t="e">
        <f t="shared" si="115"/>
        <v>#DIV/0!</v>
      </c>
      <c r="BD1013" s="42">
        <v>7</v>
      </c>
      <c r="BE1013" s="42" t="e">
        <f>AVERAGE(BJ1010:BN1013)</f>
        <v>#DIV/0!</v>
      </c>
      <c r="BF1013" s="42" t="e">
        <f>STDEV(BJ1010:BN1013)</f>
        <v>#DIV/0!</v>
      </c>
      <c r="BI1013" s="6">
        <v>7</v>
      </c>
    </row>
    <row r="1014" spans="1:66" x14ac:dyDescent="0.25">
      <c r="A1014" s="6">
        <v>85</v>
      </c>
      <c r="B1014" s="1">
        <v>2.5</v>
      </c>
      <c r="C1014" s="6">
        <v>20</v>
      </c>
      <c r="D1014" s="1">
        <v>1.2</v>
      </c>
      <c r="E1014" s="1">
        <v>1</v>
      </c>
      <c r="F1014" s="1">
        <v>8</v>
      </c>
      <c r="G1014" s="4"/>
      <c r="H1014" s="4"/>
      <c r="I1014" s="4"/>
      <c r="J1014" s="4"/>
      <c r="K1014" s="4"/>
      <c r="Q1014" t="e">
        <f t="shared" si="112"/>
        <v>#DIV/0!</v>
      </c>
      <c r="R1014" t="e">
        <f t="shared" si="113"/>
        <v>#DIV/0!</v>
      </c>
      <c r="AD1014" t="e">
        <f t="shared" si="114"/>
        <v>#DIV/0!</v>
      </c>
      <c r="AE1014" t="e">
        <f t="shared" si="115"/>
        <v>#DIV/0!</v>
      </c>
      <c r="BD1014" s="42">
        <v>8</v>
      </c>
      <c r="BE1014" s="42" t="e">
        <f>AVERAGE(BJ1014:BN1017)</f>
        <v>#DIV/0!</v>
      </c>
      <c r="BF1014" s="42" t="e">
        <f>STDEV(BJ1014:BN1017)</f>
        <v>#DIV/0!</v>
      </c>
      <c r="BI1014" s="1">
        <v>8</v>
      </c>
    </row>
    <row r="1015" spans="1:66" x14ac:dyDescent="0.25">
      <c r="A1015" s="6">
        <v>85</v>
      </c>
      <c r="B1015" s="1">
        <v>2.5</v>
      </c>
      <c r="C1015" s="6">
        <v>20</v>
      </c>
      <c r="D1015" s="1">
        <v>1.2</v>
      </c>
      <c r="E1015" s="1">
        <v>2</v>
      </c>
      <c r="F1015" s="1">
        <v>8</v>
      </c>
      <c r="G1015" s="4"/>
      <c r="H1015" s="4"/>
      <c r="I1015" s="4"/>
      <c r="J1015" s="4"/>
      <c r="K1015" s="4"/>
      <c r="Q1015" t="e">
        <f t="shared" si="112"/>
        <v>#DIV/0!</v>
      </c>
      <c r="R1015" t="e">
        <f t="shared" si="113"/>
        <v>#DIV/0!</v>
      </c>
      <c r="AD1015" t="e">
        <f t="shared" si="114"/>
        <v>#DIV/0!</v>
      </c>
      <c r="AE1015" t="e">
        <f t="shared" si="115"/>
        <v>#DIV/0!</v>
      </c>
      <c r="BD1015" s="42">
        <v>9</v>
      </c>
      <c r="BE1015" s="42" t="e">
        <f>AVERAGE(BJ1018:BN1021)</f>
        <v>#DIV/0!</v>
      </c>
      <c r="BF1015" s="42" t="e">
        <f>STDEV(BJ1018:BN1021)</f>
        <v>#DIV/0!</v>
      </c>
      <c r="BI1015" s="1">
        <v>8</v>
      </c>
    </row>
    <row r="1016" spans="1:66" x14ac:dyDescent="0.25">
      <c r="A1016" s="6">
        <v>85</v>
      </c>
      <c r="B1016" s="1">
        <v>2.5</v>
      </c>
      <c r="C1016" s="6">
        <v>20</v>
      </c>
      <c r="D1016" s="1">
        <v>1.2</v>
      </c>
      <c r="E1016" s="1">
        <v>3</v>
      </c>
      <c r="F1016" s="1">
        <v>8</v>
      </c>
      <c r="G1016" s="4"/>
      <c r="H1016" s="4"/>
      <c r="I1016" s="4"/>
      <c r="J1016" s="4"/>
      <c r="K1016" s="4"/>
      <c r="Q1016" t="e">
        <f t="shared" si="112"/>
        <v>#DIV/0!</v>
      </c>
      <c r="R1016" t="e">
        <f t="shared" si="113"/>
        <v>#DIV/0!</v>
      </c>
      <c r="AD1016" t="e">
        <f t="shared" si="114"/>
        <v>#DIV/0!</v>
      </c>
      <c r="AE1016" t="e">
        <f t="shared" si="115"/>
        <v>#DIV/0!</v>
      </c>
      <c r="BD1016" s="42">
        <v>10</v>
      </c>
      <c r="BE1016" s="42">
        <f>AVERAGE(BJ1022:BN1025)</f>
        <v>1.2168000000000001</v>
      </c>
      <c r="BF1016" s="42">
        <f>STDEV(BJ1022:BN1025)</f>
        <v>0.18147657526088681</v>
      </c>
      <c r="BI1016" s="1">
        <v>8</v>
      </c>
    </row>
    <row r="1017" spans="1:66" x14ac:dyDescent="0.25">
      <c r="A1017" s="6">
        <v>85</v>
      </c>
      <c r="B1017" s="1">
        <v>2.5</v>
      </c>
      <c r="C1017" s="6">
        <v>20</v>
      </c>
      <c r="D1017" s="1">
        <v>1.2</v>
      </c>
      <c r="E1017" s="1">
        <v>4</v>
      </c>
      <c r="F1017" s="1">
        <v>8</v>
      </c>
      <c r="G1017" s="4"/>
      <c r="H1017" s="4"/>
      <c r="I1017" s="4"/>
      <c r="J1017" s="4"/>
      <c r="K1017" s="4"/>
      <c r="Q1017" t="e">
        <f t="shared" si="112"/>
        <v>#DIV/0!</v>
      </c>
      <c r="R1017" t="e">
        <f t="shared" si="113"/>
        <v>#DIV/0!</v>
      </c>
      <c r="AD1017" t="e">
        <f t="shared" si="114"/>
        <v>#DIV/0!</v>
      </c>
      <c r="AE1017" t="e">
        <f t="shared" si="115"/>
        <v>#DIV/0!</v>
      </c>
      <c r="BD1017" s="42" t="s">
        <v>22</v>
      </c>
      <c r="BE1017" s="42">
        <f>AVERAGE(BJ986:BN1025)</f>
        <v>1.16364</v>
      </c>
      <c r="BF1017" s="42">
        <f>STDEV(BJ986:BN1025)</f>
        <v>0.10871493097185969</v>
      </c>
      <c r="BI1017" s="1">
        <v>8</v>
      </c>
    </row>
    <row r="1018" spans="1:66" x14ac:dyDescent="0.25">
      <c r="A1018" s="6">
        <v>85</v>
      </c>
      <c r="B1018" s="6">
        <v>2.5</v>
      </c>
      <c r="C1018" s="6">
        <v>20</v>
      </c>
      <c r="D1018" s="6">
        <v>1.2</v>
      </c>
      <c r="E1018" s="6">
        <v>1</v>
      </c>
      <c r="F1018" s="6">
        <v>9</v>
      </c>
      <c r="G1018" s="4"/>
      <c r="H1018" s="4"/>
      <c r="I1018" s="4"/>
      <c r="J1018" s="4"/>
      <c r="K1018" s="4"/>
      <c r="Q1018" t="e">
        <f t="shared" si="112"/>
        <v>#DIV/0!</v>
      </c>
      <c r="R1018" t="e">
        <f t="shared" si="113"/>
        <v>#DIV/0!</v>
      </c>
      <c r="AD1018" t="e">
        <f t="shared" si="114"/>
        <v>#DIV/0!</v>
      </c>
      <c r="AE1018" t="e">
        <f t="shared" si="115"/>
        <v>#DIV/0!</v>
      </c>
      <c r="BI1018" s="6">
        <v>9</v>
      </c>
    </row>
    <row r="1019" spans="1:66" x14ac:dyDescent="0.25">
      <c r="A1019" s="6">
        <v>85</v>
      </c>
      <c r="B1019" s="6">
        <v>2.5</v>
      </c>
      <c r="C1019" s="6">
        <v>20</v>
      </c>
      <c r="D1019" s="6">
        <v>1.2</v>
      </c>
      <c r="E1019" s="6">
        <v>2</v>
      </c>
      <c r="F1019" s="6">
        <v>9</v>
      </c>
      <c r="G1019" s="4"/>
      <c r="H1019" s="4"/>
      <c r="I1019" s="4"/>
      <c r="J1019" s="4"/>
      <c r="K1019" s="4"/>
      <c r="Q1019" t="e">
        <f t="shared" si="112"/>
        <v>#DIV/0!</v>
      </c>
      <c r="R1019" t="e">
        <f t="shared" si="113"/>
        <v>#DIV/0!</v>
      </c>
      <c r="AD1019" t="e">
        <f t="shared" si="114"/>
        <v>#DIV/0!</v>
      </c>
      <c r="AE1019" t="e">
        <f t="shared" si="115"/>
        <v>#DIV/0!</v>
      </c>
      <c r="BI1019" s="6">
        <v>9</v>
      </c>
    </row>
    <row r="1020" spans="1:66" x14ac:dyDescent="0.25">
      <c r="A1020" s="6">
        <v>85</v>
      </c>
      <c r="B1020" s="6">
        <v>2.5</v>
      </c>
      <c r="C1020" s="6">
        <v>20</v>
      </c>
      <c r="D1020" s="6">
        <v>1.2</v>
      </c>
      <c r="E1020" s="6">
        <v>3</v>
      </c>
      <c r="F1020" s="6">
        <v>9</v>
      </c>
      <c r="G1020" s="4"/>
      <c r="H1020" s="4"/>
      <c r="I1020" s="4"/>
      <c r="J1020" s="4"/>
      <c r="K1020" s="4"/>
      <c r="Q1020" t="e">
        <f t="shared" si="112"/>
        <v>#DIV/0!</v>
      </c>
      <c r="R1020" t="e">
        <f t="shared" si="113"/>
        <v>#DIV/0!</v>
      </c>
      <c r="AD1020" t="e">
        <f t="shared" si="114"/>
        <v>#DIV/0!</v>
      </c>
      <c r="AE1020" t="e">
        <f t="shared" si="115"/>
        <v>#DIV/0!</v>
      </c>
      <c r="BI1020" s="6">
        <v>9</v>
      </c>
    </row>
    <row r="1021" spans="1:66" x14ac:dyDescent="0.25">
      <c r="A1021" s="6">
        <v>85</v>
      </c>
      <c r="B1021" s="6">
        <v>2.5</v>
      </c>
      <c r="C1021" s="6">
        <v>20</v>
      </c>
      <c r="D1021" s="6">
        <v>1.2</v>
      </c>
      <c r="E1021" s="6">
        <v>4</v>
      </c>
      <c r="F1021" s="6">
        <v>9</v>
      </c>
      <c r="G1021" s="4"/>
      <c r="H1021" s="4"/>
      <c r="I1021" s="4"/>
      <c r="J1021" s="4"/>
      <c r="K1021" s="4"/>
      <c r="Q1021" t="e">
        <f t="shared" si="112"/>
        <v>#DIV/0!</v>
      </c>
      <c r="R1021" t="e">
        <f t="shared" si="113"/>
        <v>#DIV/0!</v>
      </c>
      <c r="AD1021" t="e">
        <f t="shared" si="114"/>
        <v>#DIV/0!</v>
      </c>
      <c r="AE1021" t="e">
        <f t="shared" si="115"/>
        <v>#DIV/0!</v>
      </c>
      <c r="BI1021" s="6">
        <v>9</v>
      </c>
    </row>
    <row r="1022" spans="1:66" x14ac:dyDescent="0.25">
      <c r="A1022" s="6">
        <v>85</v>
      </c>
      <c r="B1022" s="1">
        <v>2.5</v>
      </c>
      <c r="C1022" s="6">
        <v>20</v>
      </c>
      <c r="D1022" s="1">
        <v>1.2</v>
      </c>
      <c r="E1022" s="1">
        <v>1</v>
      </c>
      <c r="F1022" s="1">
        <v>10</v>
      </c>
      <c r="G1022" s="4">
        <v>0.45</v>
      </c>
      <c r="H1022" s="4">
        <v>0.63</v>
      </c>
      <c r="I1022" s="4">
        <v>0.60299999999999998</v>
      </c>
      <c r="J1022" s="4">
        <v>0.42299999999999999</v>
      </c>
      <c r="K1022" s="4">
        <v>0.378</v>
      </c>
      <c r="Q1022">
        <f t="shared" si="112"/>
        <v>0.49680000000000002</v>
      </c>
      <c r="R1022">
        <f t="shared" si="113"/>
        <v>0.11266188352765964</v>
      </c>
      <c r="T1022">
        <v>0.57599999999999996</v>
      </c>
      <c r="U1022">
        <v>0.76500000000000001</v>
      </c>
      <c r="V1022">
        <v>0.80100000000000005</v>
      </c>
      <c r="W1022">
        <v>0.72</v>
      </c>
      <c r="X1022">
        <v>0.65700000000000003</v>
      </c>
      <c r="AD1022">
        <f t="shared" si="114"/>
        <v>0.70379999999999998</v>
      </c>
      <c r="AE1022">
        <f t="shared" si="115"/>
        <v>8.941308629054262E-2</v>
      </c>
      <c r="BI1022" s="1">
        <v>10</v>
      </c>
      <c r="BJ1022">
        <v>1.026</v>
      </c>
      <c r="BK1022">
        <v>1.395</v>
      </c>
      <c r="BL1022">
        <v>1.4039999999999999</v>
      </c>
      <c r="BM1022">
        <v>1.143</v>
      </c>
      <c r="BN1022">
        <v>1.0349999999999999</v>
      </c>
    </row>
    <row r="1023" spans="1:66" x14ac:dyDescent="0.25">
      <c r="A1023" s="6">
        <v>85</v>
      </c>
      <c r="B1023" s="1">
        <v>2.5</v>
      </c>
      <c r="C1023" s="6">
        <v>20</v>
      </c>
      <c r="D1023" s="1">
        <v>1.2</v>
      </c>
      <c r="E1023" s="1">
        <v>2</v>
      </c>
      <c r="F1023" s="1">
        <v>10</v>
      </c>
      <c r="G1023" s="4">
        <v>0.45900000000000002</v>
      </c>
      <c r="H1023" s="4">
        <v>0.56699999999999995</v>
      </c>
      <c r="I1023" s="4">
        <v>0.41399999999999998</v>
      </c>
      <c r="J1023" s="4">
        <v>0.54</v>
      </c>
      <c r="K1023" s="4">
        <v>0.58499999999999996</v>
      </c>
      <c r="Q1023">
        <f t="shared" si="112"/>
        <v>0.51300000000000001</v>
      </c>
      <c r="R1023">
        <f t="shared" si="113"/>
        <v>7.3392778936350517E-2</v>
      </c>
      <c r="T1023">
        <v>0.66600000000000004</v>
      </c>
      <c r="U1023">
        <v>0.72899999999999998</v>
      </c>
      <c r="V1023">
        <v>0.63</v>
      </c>
      <c r="W1023">
        <v>0.61199999999999999</v>
      </c>
      <c r="X1023">
        <v>0.747</v>
      </c>
      <c r="AD1023">
        <f t="shared" si="114"/>
        <v>0.67679999999999996</v>
      </c>
      <c r="AE1023">
        <f t="shared" si="115"/>
        <v>5.9495377971738275E-2</v>
      </c>
      <c r="BI1023" s="1">
        <v>10</v>
      </c>
      <c r="BJ1023">
        <v>1.125</v>
      </c>
      <c r="BK1023">
        <v>1.296</v>
      </c>
      <c r="BL1023">
        <v>1.044</v>
      </c>
      <c r="BM1023">
        <v>1.1519999999999999</v>
      </c>
      <c r="BN1023">
        <v>1.3320000000000001</v>
      </c>
    </row>
    <row r="1024" spans="1:66" x14ac:dyDescent="0.25">
      <c r="A1024" s="6">
        <v>85</v>
      </c>
      <c r="B1024" s="1">
        <v>2.5</v>
      </c>
      <c r="C1024" s="6">
        <v>20</v>
      </c>
      <c r="D1024" s="1">
        <v>1.2</v>
      </c>
      <c r="E1024" s="1">
        <v>3</v>
      </c>
      <c r="F1024" s="1">
        <v>10</v>
      </c>
      <c r="G1024" s="4">
        <v>0.63900000000000001</v>
      </c>
      <c r="H1024" s="4">
        <v>0.73799999999999999</v>
      </c>
      <c r="I1024" s="4">
        <v>0.55800000000000005</v>
      </c>
      <c r="J1024" s="4">
        <v>0.28799999999999998</v>
      </c>
      <c r="K1024" s="4">
        <v>0.36</v>
      </c>
      <c r="Q1024">
        <f t="shared" si="112"/>
        <v>0.51659999999999995</v>
      </c>
      <c r="R1024">
        <f t="shared" si="113"/>
        <v>0.18874268197734195</v>
      </c>
      <c r="T1024">
        <v>0.91800000000000004</v>
      </c>
      <c r="U1024">
        <v>0.41399999999999998</v>
      </c>
      <c r="V1024">
        <v>0.65700000000000003</v>
      </c>
      <c r="W1024">
        <v>0.80100000000000005</v>
      </c>
      <c r="X1024">
        <v>0.70199999999999996</v>
      </c>
      <c r="AD1024">
        <f t="shared" si="114"/>
        <v>0.69840000000000002</v>
      </c>
      <c r="AE1024">
        <f t="shared" si="115"/>
        <v>0.1879901593169177</v>
      </c>
      <c r="BI1024" s="1">
        <v>10</v>
      </c>
      <c r="BJ1024">
        <v>1.5569999999999999</v>
      </c>
      <c r="BK1024">
        <v>1.1519999999999999</v>
      </c>
      <c r="BL1024">
        <v>1.2150000000000001</v>
      </c>
      <c r="BM1024">
        <v>1.089</v>
      </c>
      <c r="BN1024">
        <v>1.0620000000000001</v>
      </c>
    </row>
    <row r="1025" spans="1:66" x14ac:dyDescent="0.25">
      <c r="A1025" s="6">
        <v>85</v>
      </c>
      <c r="B1025" s="1">
        <v>2.5</v>
      </c>
      <c r="C1025" s="6">
        <v>20</v>
      </c>
      <c r="D1025" s="1">
        <v>1.2</v>
      </c>
      <c r="E1025" s="1">
        <v>4</v>
      </c>
      <c r="F1025" s="1">
        <v>10</v>
      </c>
      <c r="G1025" s="4">
        <v>0.40500000000000003</v>
      </c>
      <c r="H1025" s="4">
        <v>0.61199999999999999</v>
      </c>
      <c r="I1025" s="4">
        <v>0.59399999999999997</v>
      </c>
      <c r="J1025" s="4">
        <v>0.55800000000000005</v>
      </c>
      <c r="K1025" s="4">
        <v>0.90900000000000003</v>
      </c>
      <c r="Q1025">
        <f t="shared" si="112"/>
        <v>0.61559999999999993</v>
      </c>
      <c r="R1025">
        <f t="shared" si="113"/>
        <v>0.18318924640928066</v>
      </c>
      <c r="T1025">
        <v>0.54900000000000004</v>
      </c>
      <c r="U1025">
        <v>0.53100000000000003</v>
      </c>
      <c r="V1025">
        <v>0.81899999999999995</v>
      </c>
      <c r="W1025">
        <v>0.63900000000000001</v>
      </c>
      <c r="X1025">
        <v>0.69299999999999995</v>
      </c>
      <c r="AD1025">
        <f t="shared" si="114"/>
        <v>0.64620000000000011</v>
      </c>
      <c r="AE1025">
        <f t="shared" si="115"/>
        <v>0.11706921029886445</v>
      </c>
      <c r="BI1025" s="1">
        <v>10</v>
      </c>
      <c r="BJ1025">
        <v>0.95399999999999996</v>
      </c>
      <c r="BK1025">
        <v>1.143</v>
      </c>
      <c r="BL1025">
        <v>1.413</v>
      </c>
      <c r="BM1025">
        <v>1.1970000000000001</v>
      </c>
      <c r="BN1025">
        <v>1.6020000000000001</v>
      </c>
    </row>
    <row r="1026" spans="1:66" x14ac:dyDescent="0.25">
      <c r="Q1026" t="e">
        <f t="shared" si="112"/>
        <v>#DIV/0!</v>
      </c>
      <c r="R1026" t="e">
        <f t="shared" si="113"/>
        <v>#DIV/0!</v>
      </c>
      <c r="AD1026" t="e">
        <f t="shared" si="114"/>
        <v>#DIV/0!</v>
      </c>
      <c r="AE1026" t="e">
        <f t="shared" si="115"/>
        <v>#DIV/0!</v>
      </c>
    </row>
    <row r="1027" spans="1:66" x14ac:dyDescent="0.25">
      <c r="A1027" s="8">
        <v>85</v>
      </c>
      <c r="B1027" s="8">
        <v>2.5</v>
      </c>
      <c r="C1027" s="8">
        <v>20</v>
      </c>
      <c r="D1027" s="8">
        <v>1</v>
      </c>
      <c r="E1027" s="8">
        <v>1</v>
      </c>
      <c r="F1027" s="8">
        <v>1</v>
      </c>
      <c r="G1027">
        <v>0.441</v>
      </c>
      <c r="H1027">
        <v>0.441</v>
      </c>
      <c r="I1027">
        <v>0.45900000000000002</v>
      </c>
      <c r="J1027">
        <v>0.45900000000000002</v>
      </c>
      <c r="K1027">
        <v>0.441</v>
      </c>
      <c r="Q1027">
        <f t="shared" ref="Q1027:Q1090" si="118">AVERAGE(G1027:K1027)</f>
        <v>0.44820000000000004</v>
      </c>
      <c r="R1027">
        <f t="shared" ref="R1027:R1090" si="119">STDEV(G1027:K1027)</f>
        <v>9.8590060350929997E-3</v>
      </c>
      <c r="T1027">
        <v>0.53100000000000003</v>
      </c>
      <c r="U1027">
        <v>0.47699999999999998</v>
      </c>
      <c r="V1027">
        <v>0.47699999999999998</v>
      </c>
      <c r="W1027">
        <v>0.54</v>
      </c>
      <c r="X1027">
        <v>0.54</v>
      </c>
      <c r="AD1027">
        <f t="shared" ref="AD1027:AD1090" si="120">AVERAGE(T1027:X1027)</f>
        <v>0.51300000000000001</v>
      </c>
      <c r="AE1027">
        <f t="shared" ref="AE1027:AE1090" si="121">STDEV(T1027:X1027)</f>
        <v>3.3068111527572934E-2</v>
      </c>
      <c r="AO1027" t="s">
        <v>47</v>
      </c>
      <c r="AP1027" t="s">
        <v>48</v>
      </c>
      <c r="AQ1027" t="s">
        <v>49</v>
      </c>
      <c r="AR1027" t="s">
        <v>50</v>
      </c>
      <c r="BI1027" s="8">
        <v>1</v>
      </c>
      <c r="BJ1027">
        <v>0.97199999999999998</v>
      </c>
      <c r="BK1027">
        <v>0.91800000000000004</v>
      </c>
      <c r="BL1027">
        <v>0.93600000000000005</v>
      </c>
      <c r="BM1027">
        <v>0.999</v>
      </c>
      <c r="BN1027">
        <v>0.98099999999999998</v>
      </c>
    </row>
    <row r="1028" spans="1:66" x14ac:dyDescent="0.25">
      <c r="A1028" s="6">
        <v>85</v>
      </c>
      <c r="B1028" s="6">
        <v>2.5</v>
      </c>
      <c r="C1028" s="6">
        <v>20</v>
      </c>
      <c r="D1028" s="6">
        <v>1</v>
      </c>
      <c r="E1028" s="6">
        <v>2</v>
      </c>
      <c r="F1028" s="6">
        <v>1</v>
      </c>
      <c r="G1028">
        <v>0.45900000000000002</v>
      </c>
      <c r="H1028">
        <v>0.441</v>
      </c>
      <c r="I1028">
        <v>0.432</v>
      </c>
      <c r="J1028">
        <v>0.432</v>
      </c>
      <c r="K1028">
        <v>0.42299999999999999</v>
      </c>
      <c r="Q1028">
        <f t="shared" si="118"/>
        <v>0.43739999999999996</v>
      </c>
      <c r="R1028">
        <f t="shared" si="119"/>
        <v>1.3649175799292803E-2</v>
      </c>
      <c r="T1028">
        <v>0.55800000000000005</v>
      </c>
      <c r="U1028">
        <v>0.504</v>
      </c>
      <c r="V1028">
        <v>0.495</v>
      </c>
      <c r="W1028">
        <v>0.504</v>
      </c>
      <c r="X1028">
        <v>0.52200000000000002</v>
      </c>
      <c r="AD1028">
        <f t="shared" si="120"/>
        <v>0.51660000000000006</v>
      </c>
      <c r="AE1028">
        <f t="shared" si="121"/>
        <v>2.5135632078784116E-2</v>
      </c>
      <c r="AO1028">
        <f>A1027</f>
        <v>85</v>
      </c>
      <c r="AP1028">
        <f>B1027</f>
        <v>2.5</v>
      </c>
      <c r="AQ1028">
        <f>C1027</f>
        <v>20</v>
      </c>
      <c r="AR1028">
        <f>D1027</f>
        <v>1</v>
      </c>
      <c r="BI1028" s="6">
        <v>1</v>
      </c>
      <c r="BJ1028">
        <v>1.0169999999999999</v>
      </c>
      <c r="BK1028">
        <v>0.94499999999999995</v>
      </c>
      <c r="BL1028">
        <v>0.92700000000000005</v>
      </c>
      <c r="BM1028">
        <v>0.93600000000000005</v>
      </c>
      <c r="BN1028">
        <v>0.94499999999999995</v>
      </c>
    </row>
    <row r="1029" spans="1:66" x14ac:dyDescent="0.25">
      <c r="A1029" s="6">
        <v>85</v>
      </c>
      <c r="B1029" s="6">
        <v>2.5</v>
      </c>
      <c r="C1029" s="6">
        <v>20</v>
      </c>
      <c r="D1029" s="6">
        <v>1</v>
      </c>
      <c r="E1029" s="6">
        <v>3</v>
      </c>
      <c r="F1029" s="6">
        <v>1</v>
      </c>
      <c r="G1029">
        <v>0.45</v>
      </c>
      <c r="H1029">
        <v>0.41399999999999998</v>
      </c>
      <c r="I1029">
        <v>0.40500000000000003</v>
      </c>
      <c r="J1029">
        <v>0.40500000000000003</v>
      </c>
      <c r="K1029">
        <v>0.36899999999999999</v>
      </c>
      <c r="Q1029">
        <f t="shared" si="118"/>
        <v>0.40860000000000002</v>
      </c>
      <c r="R1029">
        <f t="shared" si="119"/>
        <v>2.8884251764586186E-2</v>
      </c>
      <c r="T1029">
        <v>0.53100000000000003</v>
      </c>
      <c r="U1029">
        <v>0.53100000000000003</v>
      </c>
      <c r="V1029">
        <v>0.54900000000000004</v>
      </c>
      <c r="W1029">
        <v>0.56699999999999995</v>
      </c>
      <c r="X1029">
        <v>0.58499999999999996</v>
      </c>
      <c r="AD1029">
        <f t="shared" si="120"/>
        <v>0.55259999999999998</v>
      </c>
      <c r="AE1029">
        <f t="shared" si="121"/>
        <v>2.34691286587295E-2</v>
      </c>
      <c r="BI1029" s="6">
        <v>1</v>
      </c>
      <c r="BJ1029">
        <v>0.98099999999999998</v>
      </c>
      <c r="BK1029">
        <v>0.94499999999999995</v>
      </c>
      <c r="BL1029">
        <v>0.95399999999999996</v>
      </c>
      <c r="BM1029">
        <v>0.97199999999999998</v>
      </c>
      <c r="BN1029">
        <v>0.95399999999999996</v>
      </c>
    </row>
    <row r="1030" spans="1:66" x14ac:dyDescent="0.25">
      <c r="A1030" s="6">
        <v>85</v>
      </c>
      <c r="B1030" s="6">
        <v>2.5</v>
      </c>
      <c r="C1030" s="6">
        <v>20</v>
      </c>
      <c r="D1030" s="6">
        <v>1</v>
      </c>
      <c r="E1030" s="6">
        <v>4</v>
      </c>
      <c r="F1030" s="6">
        <v>1</v>
      </c>
      <c r="G1030">
        <v>0.40500000000000003</v>
      </c>
      <c r="H1030">
        <v>0.38700000000000001</v>
      </c>
      <c r="I1030">
        <v>0.441</v>
      </c>
      <c r="J1030">
        <v>0.41399999999999998</v>
      </c>
      <c r="K1030">
        <v>0.42299999999999999</v>
      </c>
      <c r="Q1030">
        <f t="shared" si="118"/>
        <v>0.41399999999999998</v>
      </c>
      <c r="R1030">
        <f t="shared" si="119"/>
        <v>2.0124611797498099E-2</v>
      </c>
      <c r="T1030">
        <v>0.54900000000000004</v>
      </c>
      <c r="U1030">
        <v>0.55800000000000005</v>
      </c>
      <c r="V1030">
        <v>0.51300000000000001</v>
      </c>
      <c r="W1030">
        <v>0.54900000000000004</v>
      </c>
      <c r="X1030">
        <v>0.52200000000000002</v>
      </c>
      <c r="AD1030">
        <f t="shared" si="120"/>
        <v>0.53820000000000001</v>
      </c>
      <c r="AE1030">
        <f t="shared" si="121"/>
        <v>1.9511535049810937E-2</v>
      </c>
      <c r="BI1030" s="6">
        <v>1</v>
      </c>
      <c r="BJ1030">
        <v>0.95399999999999996</v>
      </c>
      <c r="BK1030">
        <v>0.94499999999999995</v>
      </c>
      <c r="BL1030">
        <v>0.95399999999999996</v>
      </c>
      <c r="BM1030">
        <v>0.96299999999999997</v>
      </c>
      <c r="BN1030">
        <v>0.94499999999999995</v>
      </c>
    </row>
    <row r="1031" spans="1:66" x14ac:dyDescent="0.25">
      <c r="A1031" s="6">
        <v>85</v>
      </c>
      <c r="B1031" s="1">
        <v>2.5</v>
      </c>
      <c r="C1031" s="6">
        <v>20</v>
      </c>
      <c r="D1031" s="6">
        <v>1</v>
      </c>
      <c r="E1031" s="1">
        <v>1</v>
      </c>
      <c r="F1031" s="1">
        <v>2</v>
      </c>
      <c r="G1031">
        <v>0.42299999999999999</v>
      </c>
      <c r="H1031">
        <v>0.34200000000000003</v>
      </c>
      <c r="I1031">
        <v>0.45</v>
      </c>
      <c r="J1031">
        <v>0.33300000000000002</v>
      </c>
      <c r="K1031">
        <v>0.39600000000000002</v>
      </c>
      <c r="Q1031">
        <f t="shared" si="118"/>
        <v>0.38879999999999998</v>
      </c>
      <c r="R1031">
        <f t="shared" si="119"/>
        <v>5.0672477736933348E-2</v>
      </c>
      <c r="T1031">
        <v>0.60299999999999998</v>
      </c>
      <c r="U1031">
        <v>0.56699999999999995</v>
      </c>
      <c r="V1031">
        <v>0.58499999999999996</v>
      </c>
      <c r="W1031">
        <v>0.621</v>
      </c>
      <c r="X1031">
        <v>0.54</v>
      </c>
      <c r="AD1031">
        <f t="shared" si="120"/>
        <v>0.58319999999999994</v>
      </c>
      <c r="AE1031">
        <f t="shared" si="121"/>
        <v>3.1435648553831352E-2</v>
      </c>
      <c r="AH1031" t="s">
        <v>25</v>
      </c>
      <c r="BI1031" s="1">
        <v>2</v>
      </c>
      <c r="BJ1031">
        <v>1.026</v>
      </c>
      <c r="BK1031">
        <v>0.90900000000000003</v>
      </c>
      <c r="BL1031">
        <v>1.0349999999999999</v>
      </c>
      <c r="BM1031">
        <v>0.95399999999999996</v>
      </c>
      <c r="BN1031">
        <v>0.93600000000000005</v>
      </c>
    </row>
    <row r="1032" spans="1:66" x14ac:dyDescent="0.25">
      <c r="A1032" s="6">
        <v>85</v>
      </c>
      <c r="B1032" s="1">
        <v>2.5</v>
      </c>
      <c r="C1032" s="6">
        <v>20</v>
      </c>
      <c r="D1032" s="6">
        <v>1</v>
      </c>
      <c r="E1032" s="1">
        <v>2</v>
      </c>
      <c r="F1032" s="1">
        <v>2</v>
      </c>
      <c r="G1032">
        <v>0.36899999999999999</v>
      </c>
      <c r="H1032">
        <v>0.39600000000000002</v>
      </c>
      <c r="I1032">
        <v>0.441</v>
      </c>
      <c r="J1032">
        <v>0.45900000000000002</v>
      </c>
      <c r="K1032">
        <v>0.39600000000000002</v>
      </c>
      <c r="Q1032">
        <f t="shared" si="118"/>
        <v>0.41220000000000001</v>
      </c>
      <c r="R1032">
        <f t="shared" si="119"/>
        <v>3.6779070135064595E-2</v>
      </c>
      <c r="T1032">
        <v>0.56699999999999995</v>
      </c>
      <c r="U1032">
        <v>0.54</v>
      </c>
      <c r="V1032">
        <v>0.55800000000000005</v>
      </c>
      <c r="W1032">
        <v>0.60299999999999998</v>
      </c>
      <c r="X1032">
        <v>0.53100000000000003</v>
      </c>
      <c r="AD1032">
        <f t="shared" si="120"/>
        <v>0.55979999999999996</v>
      </c>
      <c r="AE1032">
        <f t="shared" si="121"/>
        <v>2.8030340704315364E-2</v>
      </c>
      <c r="AG1032" t="s">
        <v>19</v>
      </c>
      <c r="AH1032" t="s">
        <v>20</v>
      </c>
      <c r="AI1032" t="s">
        <v>21</v>
      </c>
      <c r="AJ1032" t="s">
        <v>23</v>
      </c>
      <c r="AK1032" t="s">
        <v>21</v>
      </c>
      <c r="AM1032" s="11" t="s">
        <v>24</v>
      </c>
      <c r="AN1032" s="11"/>
      <c r="AO1032" s="11" t="s">
        <v>21</v>
      </c>
      <c r="AP1032" s="15" t="s">
        <v>26</v>
      </c>
      <c r="AQ1032" s="15"/>
      <c r="AR1032" s="15" t="s">
        <v>21</v>
      </c>
      <c r="BI1032" s="1">
        <v>2</v>
      </c>
      <c r="BJ1032">
        <v>0.93600000000000005</v>
      </c>
      <c r="BK1032">
        <v>0.93600000000000005</v>
      </c>
      <c r="BL1032">
        <v>0.999</v>
      </c>
      <c r="BM1032">
        <v>1.0620000000000001</v>
      </c>
      <c r="BN1032">
        <v>0.92700000000000005</v>
      </c>
    </row>
    <row r="1033" spans="1:66" x14ac:dyDescent="0.25">
      <c r="A1033" s="6">
        <v>85</v>
      </c>
      <c r="B1033" s="1">
        <v>2.5</v>
      </c>
      <c r="C1033" s="6">
        <v>20</v>
      </c>
      <c r="D1033" s="6">
        <v>1</v>
      </c>
      <c r="E1033" s="1">
        <v>3</v>
      </c>
      <c r="F1033" s="1">
        <v>2</v>
      </c>
      <c r="G1033">
        <v>0.252</v>
      </c>
      <c r="H1033">
        <v>0.27900000000000003</v>
      </c>
      <c r="I1033">
        <v>0.28799999999999998</v>
      </c>
      <c r="J1033">
        <v>0.18</v>
      </c>
      <c r="K1033">
        <v>0.40500000000000003</v>
      </c>
      <c r="Q1033">
        <f t="shared" si="118"/>
        <v>0.28079999999999999</v>
      </c>
      <c r="R1033">
        <f t="shared" si="119"/>
        <v>8.1349247077032116E-2</v>
      </c>
      <c r="T1033">
        <v>0.73799999999999999</v>
      </c>
      <c r="U1033">
        <v>0.63900000000000001</v>
      </c>
      <c r="V1033">
        <v>0.78300000000000003</v>
      </c>
      <c r="W1033">
        <v>0.70199999999999996</v>
      </c>
      <c r="X1033">
        <v>0.57599999999999996</v>
      </c>
      <c r="AD1033">
        <f t="shared" si="120"/>
        <v>0.68759999999999999</v>
      </c>
      <c r="AE1033">
        <f t="shared" si="121"/>
        <v>8.1647412696299826E-2</v>
      </c>
      <c r="AG1033">
        <v>1</v>
      </c>
      <c r="AH1033">
        <f>AVERAGE(G1027:K1030)</f>
        <v>0.42705000000000004</v>
      </c>
      <c r="AI1033">
        <f>STDEV(G1027:K1030)</f>
        <v>2.4513100686432102E-2</v>
      </c>
      <c r="AJ1033">
        <f>AVERAGE(T1027:X1030)</f>
        <v>0.5300999999999999</v>
      </c>
      <c r="AK1033">
        <f>STDEV(T1027:X1030)</f>
        <v>2.8891630549165517E-2</v>
      </c>
      <c r="AM1033">
        <f>SUM(AH1033,AJ1033)</f>
        <v>0.95714999999999995</v>
      </c>
      <c r="AO1033">
        <f>SUM(AH1033,AJ1033)/2*SQRT((AI1033/AH1033)^2+(AK1033/AJ1033)^2)</f>
        <v>3.7881164287237833E-2</v>
      </c>
      <c r="AP1033">
        <v>0.27333333333333337</v>
      </c>
      <c r="AR1033">
        <v>5.686240703077332E-3</v>
      </c>
      <c r="BI1033" s="1">
        <v>2</v>
      </c>
      <c r="BJ1033">
        <v>0.99</v>
      </c>
      <c r="BK1033">
        <v>0.91800000000000004</v>
      </c>
      <c r="BL1033">
        <v>1.071</v>
      </c>
      <c r="BM1033">
        <v>0.88200000000000001</v>
      </c>
      <c r="BN1033">
        <v>0.98099999999999998</v>
      </c>
    </row>
    <row r="1034" spans="1:66" x14ac:dyDescent="0.25">
      <c r="A1034" s="6">
        <v>85</v>
      </c>
      <c r="B1034" s="1">
        <v>2.5</v>
      </c>
      <c r="C1034" s="6">
        <v>20</v>
      </c>
      <c r="D1034" s="6">
        <v>1</v>
      </c>
      <c r="E1034" s="1">
        <v>4</v>
      </c>
      <c r="F1034" s="1">
        <v>2</v>
      </c>
      <c r="G1034">
        <v>0.63</v>
      </c>
      <c r="H1034">
        <v>0.54900000000000004</v>
      </c>
      <c r="I1034">
        <v>0.38700000000000001</v>
      </c>
      <c r="J1034">
        <v>0.54900000000000004</v>
      </c>
      <c r="K1034">
        <v>0.315</v>
      </c>
      <c r="Q1034">
        <f t="shared" si="118"/>
        <v>0.48600000000000004</v>
      </c>
      <c r="R1034">
        <f t="shared" si="119"/>
        <v>0.13011149065320876</v>
      </c>
      <c r="T1034">
        <v>0.432</v>
      </c>
      <c r="U1034">
        <v>0.46800000000000003</v>
      </c>
      <c r="V1034">
        <v>0.495</v>
      </c>
      <c r="W1034">
        <v>0.54</v>
      </c>
      <c r="X1034">
        <v>0.68400000000000005</v>
      </c>
      <c r="AD1034">
        <f t="shared" si="120"/>
        <v>0.52380000000000004</v>
      </c>
      <c r="AE1034">
        <f t="shared" si="121"/>
        <v>9.7847841059473445E-2</v>
      </c>
      <c r="AG1034">
        <v>2</v>
      </c>
      <c r="AH1034">
        <f>AVERAGE(G1031:K1034)</f>
        <v>0.39195000000000002</v>
      </c>
      <c r="AI1034">
        <f>STDEV(G1031:K1034)</f>
        <v>0.10710716473160006</v>
      </c>
      <c r="AJ1034">
        <f>AVERAGE(T1031:X1034)</f>
        <v>0.58860000000000001</v>
      </c>
      <c r="AK1034">
        <f>STDEV(T1031:X1034)</f>
        <v>8.7764877281350448E-2</v>
      </c>
      <c r="AM1034">
        <f>SUM(AH1034,AJ1034)</f>
        <v>0.98055000000000003</v>
      </c>
      <c r="AO1034">
        <f t="shared" ref="AO1034:AO1043" si="122">SUM(AH1034,AJ1034)/2*SQRT((AI1034/AH1034)^2+(AK1034/AJ1034)^2)</f>
        <v>0.15262303381653086</v>
      </c>
      <c r="BI1034" s="1">
        <v>2</v>
      </c>
      <c r="BJ1034">
        <v>1.0620000000000001</v>
      </c>
      <c r="BK1034">
        <v>1.0169999999999999</v>
      </c>
      <c r="BL1034">
        <v>0.88200000000000001</v>
      </c>
      <c r="BM1034">
        <v>1.089</v>
      </c>
      <c r="BN1034">
        <v>0.999</v>
      </c>
    </row>
    <row r="1035" spans="1:66" x14ac:dyDescent="0.25">
      <c r="A1035" s="6">
        <v>85</v>
      </c>
      <c r="B1035" s="6">
        <v>2.5</v>
      </c>
      <c r="C1035" s="6">
        <v>20</v>
      </c>
      <c r="D1035" s="6">
        <v>1</v>
      </c>
      <c r="E1035" s="6">
        <v>1</v>
      </c>
      <c r="F1035" s="6">
        <v>3</v>
      </c>
      <c r="G1035">
        <v>0.441</v>
      </c>
      <c r="H1035">
        <v>0.48599999999999999</v>
      </c>
      <c r="I1035">
        <v>0.441</v>
      </c>
      <c r="J1035">
        <v>0.40500000000000003</v>
      </c>
      <c r="K1035">
        <v>0.35099999999999998</v>
      </c>
      <c r="Q1035">
        <f t="shared" si="118"/>
        <v>0.42480000000000001</v>
      </c>
      <c r="R1035">
        <f t="shared" si="119"/>
        <v>5.0271264157567983E-2</v>
      </c>
      <c r="T1035">
        <v>0.495</v>
      </c>
      <c r="U1035">
        <v>0.504</v>
      </c>
      <c r="V1035">
        <v>0.53100000000000003</v>
      </c>
      <c r="W1035">
        <v>0.57599999999999996</v>
      </c>
      <c r="X1035">
        <v>0.60299999999999998</v>
      </c>
      <c r="AD1035">
        <f t="shared" si="120"/>
        <v>0.54179999999999995</v>
      </c>
      <c r="AE1035">
        <f t="shared" si="121"/>
        <v>4.6504838457949713E-2</v>
      </c>
      <c r="AG1035">
        <v>3</v>
      </c>
      <c r="AH1035">
        <f>AVERAGE(G1035:K1038)</f>
        <v>0.41985</v>
      </c>
      <c r="AI1035">
        <f>STDEV(G1035:K1038)</f>
        <v>8.4239180157953855E-2</v>
      </c>
      <c r="AJ1035">
        <f>AVERAGE(T1035:X1038)</f>
        <v>0.54090000000000005</v>
      </c>
      <c r="AK1035">
        <f>STDEV(T1034:X1037)</f>
        <v>6.6162002133519304E-2</v>
      </c>
      <c r="AM1035">
        <f>SUM(AH1035,AJ1035)</f>
        <v>0.96074999999999999</v>
      </c>
      <c r="AO1035">
        <f t="shared" si="122"/>
        <v>0.11288163100059283</v>
      </c>
      <c r="AP1035" s="15" t="s">
        <v>28</v>
      </c>
      <c r="AQ1035" s="15"/>
      <c r="AR1035" s="15"/>
      <c r="BI1035" s="6">
        <v>3</v>
      </c>
      <c r="BJ1035">
        <v>0.93600000000000005</v>
      </c>
      <c r="BK1035">
        <v>0.99</v>
      </c>
      <c r="BL1035">
        <v>0.97199999999999998</v>
      </c>
      <c r="BM1035">
        <v>0.98099999999999998</v>
      </c>
      <c r="BN1035">
        <v>0.95399999999999996</v>
      </c>
    </row>
    <row r="1036" spans="1:66" x14ac:dyDescent="0.25">
      <c r="A1036" s="6">
        <v>85</v>
      </c>
      <c r="B1036" s="6">
        <v>2.5</v>
      </c>
      <c r="C1036" s="6">
        <v>20</v>
      </c>
      <c r="D1036" s="6">
        <v>1</v>
      </c>
      <c r="E1036" s="6">
        <v>2</v>
      </c>
      <c r="F1036" s="6">
        <v>3</v>
      </c>
      <c r="G1036">
        <v>0.38700000000000001</v>
      </c>
      <c r="H1036">
        <v>0.45900000000000002</v>
      </c>
      <c r="I1036">
        <v>0.378</v>
      </c>
      <c r="J1036">
        <v>0.36</v>
      </c>
      <c r="K1036">
        <v>0.40500000000000003</v>
      </c>
      <c r="Q1036">
        <f t="shared" si="118"/>
        <v>0.39780000000000004</v>
      </c>
      <c r="R1036">
        <f t="shared" si="119"/>
        <v>3.7864231142332748E-2</v>
      </c>
      <c r="T1036">
        <v>0.52200000000000002</v>
      </c>
      <c r="U1036">
        <v>0.57599999999999996</v>
      </c>
      <c r="V1036">
        <v>0.60299999999999998</v>
      </c>
      <c r="W1036">
        <v>0.59399999999999997</v>
      </c>
      <c r="X1036">
        <v>0.63</v>
      </c>
      <c r="AD1036">
        <f t="shared" si="120"/>
        <v>0.58499999999999996</v>
      </c>
      <c r="AE1036">
        <f t="shared" si="121"/>
        <v>4.0249223594996206E-2</v>
      </c>
      <c r="AG1036">
        <v>4</v>
      </c>
      <c r="AH1036">
        <f>AVERAGE(G1039:K1042)</f>
        <v>0.51344999999999996</v>
      </c>
      <c r="AI1036">
        <f>STDEV(G1039:K1042)</f>
        <v>0.13606866494144604</v>
      </c>
      <c r="AJ1036">
        <f>AVERAGE(T1039:X1042)</f>
        <v>0.46034999999999993</v>
      </c>
      <c r="AK1036">
        <f>STDEV(T1038:X1041)</f>
        <v>0.13979383315967034</v>
      </c>
      <c r="AM1036">
        <f t="shared" ref="AM1036:AM1043" si="123">SUM(AH1036,AJ1036)</f>
        <v>0.97379999999999989</v>
      </c>
      <c r="AO1036">
        <f t="shared" si="122"/>
        <v>0.19624194297989214</v>
      </c>
      <c r="BI1036" s="6">
        <v>3</v>
      </c>
      <c r="BJ1036">
        <v>0.90900000000000003</v>
      </c>
      <c r="BK1036">
        <v>1.0349999999999999</v>
      </c>
      <c r="BL1036">
        <v>0.98099999999999998</v>
      </c>
      <c r="BM1036">
        <v>0.95399999999999996</v>
      </c>
      <c r="BN1036">
        <v>1.0349999999999999</v>
      </c>
    </row>
    <row r="1037" spans="1:66" x14ac:dyDescent="0.25">
      <c r="A1037" s="6">
        <v>85</v>
      </c>
      <c r="B1037" s="6">
        <v>2.5</v>
      </c>
      <c r="C1037" s="6">
        <v>20</v>
      </c>
      <c r="D1037" s="6">
        <v>1</v>
      </c>
      <c r="E1037" s="6">
        <v>3</v>
      </c>
      <c r="F1037" s="6">
        <v>3</v>
      </c>
      <c r="G1037">
        <v>0.33300000000000002</v>
      </c>
      <c r="H1037">
        <v>0.35099999999999998</v>
      </c>
      <c r="I1037">
        <v>0.39600000000000002</v>
      </c>
      <c r="J1037">
        <v>0.42299999999999999</v>
      </c>
      <c r="K1037">
        <v>0.45900000000000002</v>
      </c>
      <c r="Q1037">
        <f t="shared" si="118"/>
        <v>0.39240000000000003</v>
      </c>
      <c r="R1037">
        <f t="shared" si="119"/>
        <v>5.1544155827794473E-2</v>
      </c>
      <c r="T1037">
        <v>0.61199999999999999</v>
      </c>
      <c r="U1037">
        <v>0.621</v>
      </c>
      <c r="V1037">
        <v>0.61199999999999999</v>
      </c>
      <c r="W1037">
        <v>0.52200000000000002</v>
      </c>
      <c r="X1037">
        <v>0.46800000000000003</v>
      </c>
      <c r="AD1037">
        <f t="shared" si="120"/>
        <v>0.56699999999999995</v>
      </c>
      <c r="AE1037">
        <f t="shared" si="121"/>
        <v>6.8541957952775845E-2</v>
      </c>
      <c r="AG1037">
        <v>5</v>
      </c>
      <c r="AH1037">
        <f>AVERAGE(G1043:K1046)</f>
        <v>0.53220000000000001</v>
      </c>
      <c r="AI1037">
        <f>STDEV(G1043:K1046)</f>
        <v>0.10328269112350962</v>
      </c>
      <c r="AJ1037">
        <f>AVERAGE(T1043:X1046)</f>
        <v>0.50280000000000002</v>
      </c>
      <c r="AK1037">
        <f>STDEV(T1043:X1046)</f>
        <v>0.19549651074708635</v>
      </c>
      <c r="AM1037">
        <f t="shared" si="123"/>
        <v>1.0350000000000001</v>
      </c>
      <c r="AO1037">
        <f t="shared" si="122"/>
        <v>0.22488324592825856</v>
      </c>
      <c r="BI1037" s="6">
        <v>3</v>
      </c>
      <c r="BJ1037">
        <v>0.94499999999999995</v>
      </c>
      <c r="BK1037">
        <v>0.97199999999999998</v>
      </c>
      <c r="BL1037">
        <v>1.008</v>
      </c>
      <c r="BM1037">
        <v>0.94499999999999995</v>
      </c>
      <c r="BN1037">
        <v>0.92700000000000005</v>
      </c>
    </row>
    <row r="1038" spans="1:66" x14ac:dyDescent="0.25">
      <c r="A1038" s="6">
        <v>85</v>
      </c>
      <c r="B1038" s="6">
        <v>2.5</v>
      </c>
      <c r="C1038" s="6">
        <v>20</v>
      </c>
      <c r="D1038" s="6">
        <v>1</v>
      </c>
      <c r="E1038" s="6">
        <v>4</v>
      </c>
      <c r="F1038" s="6">
        <v>3</v>
      </c>
      <c r="G1038" s="4">
        <v>0.23400000000000001</v>
      </c>
      <c r="H1038" s="4">
        <v>0.41399999999999998</v>
      </c>
      <c r="I1038" s="4">
        <v>0.63900000000000001</v>
      </c>
      <c r="J1038" s="4">
        <v>0.504</v>
      </c>
      <c r="K1038" s="4">
        <v>0.53100000000000003</v>
      </c>
      <c r="Q1038">
        <f t="shared" si="118"/>
        <v>0.46440000000000003</v>
      </c>
      <c r="R1038">
        <f t="shared" si="119"/>
        <v>0.1517507825350497</v>
      </c>
      <c r="T1038">
        <v>0.29699999999999999</v>
      </c>
      <c r="U1038">
        <v>0.39600000000000002</v>
      </c>
      <c r="V1038">
        <v>0.28799999999999998</v>
      </c>
      <c r="W1038">
        <v>0.81899999999999995</v>
      </c>
      <c r="X1038">
        <v>0.54900000000000004</v>
      </c>
      <c r="AD1038">
        <f t="shared" si="120"/>
        <v>0.46980000000000005</v>
      </c>
      <c r="AE1038">
        <f t="shared" si="121"/>
        <v>0.22168152832385454</v>
      </c>
      <c r="AG1038">
        <v>6</v>
      </c>
      <c r="AH1038" t="e">
        <f>AVERAGE(G1047:K1050)</f>
        <v>#DIV/0!</v>
      </c>
      <c r="AI1038" t="e">
        <f>STDEV(G1047:K1050)</f>
        <v>#DIV/0!</v>
      </c>
      <c r="AJ1038" t="e">
        <f>AVERAGE(T1047:X1050)</f>
        <v>#DIV/0!</v>
      </c>
      <c r="AK1038" t="e">
        <f>STDEV(T1047:X1050)</f>
        <v>#DIV/0!</v>
      </c>
      <c r="AM1038" t="e">
        <f t="shared" si="123"/>
        <v>#DIV/0!</v>
      </c>
      <c r="AO1038" t="e">
        <f t="shared" si="122"/>
        <v>#DIV/0!</v>
      </c>
      <c r="BI1038" s="6">
        <v>3</v>
      </c>
      <c r="BJ1038">
        <v>0.53100000000000003</v>
      </c>
      <c r="BK1038">
        <v>0.81</v>
      </c>
      <c r="BL1038">
        <v>0.92700000000000005</v>
      </c>
      <c r="BM1038">
        <v>1.323</v>
      </c>
      <c r="BN1038">
        <v>1.08</v>
      </c>
    </row>
    <row r="1039" spans="1:66" x14ac:dyDescent="0.25">
      <c r="A1039" s="6">
        <v>85</v>
      </c>
      <c r="B1039" s="1">
        <v>2.5</v>
      </c>
      <c r="C1039" s="6">
        <v>20</v>
      </c>
      <c r="D1039" s="6">
        <v>1</v>
      </c>
      <c r="E1039" s="1">
        <v>1</v>
      </c>
      <c r="F1039" s="1">
        <v>4</v>
      </c>
      <c r="G1039" s="4">
        <v>0.22500000000000001</v>
      </c>
      <c r="H1039" s="4">
        <v>0.58499999999999996</v>
      </c>
      <c r="I1039" s="4">
        <v>0.57599999999999996</v>
      </c>
      <c r="J1039" s="4">
        <v>0.63900000000000001</v>
      </c>
      <c r="K1039" s="4">
        <v>0.36899999999999999</v>
      </c>
      <c r="Q1039">
        <f t="shared" si="118"/>
        <v>0.4788</v>
      </c>
      <c r="R1039">
        <f t="shared" si="119"/>
        <v>0.17525752480278825</v>
      </c>
      <c r="T1039">
        <v>0.54900000000000004</v>
      </c>
      <c r="U1039">
        <v>0.71099999999999997</v>
      </c>
      <c r="V1039">
        <v>0.51300000000000001</v>
      </c>
      <c r="W1039">
        <v>0.51300000000000001</v>
      </c>
      <c r="X1039">
        <v>0.48599999999999999</v>
      </c>
      <c r="AD1039">
        <f t="shared" si="120"/>
        <v>0.5544</v>
      </c>
      <c r="AE1039">
        <f t="shared" si="121"/>
        <v>9.0359282865679999E-2</v>
      </c>
      <c r="AG1039">
        <v>7</v>
      </c>
      <c r="AH1039" t="e">
        <f>AVERAGE(G1051:K1054)</f>
        <v>#DIV/0!</v>
      </c>
      <c r="AI1039" t="e">
        <f>STDEV(G1051:K1054)</f>
        <v>#DIV/0!</v>
      </c>
      <c r="AJ1039" t="e">
        <f>AVERAGE(T1051:X1054)</f>
        <v>#DIV/0!</v>
      </c>
      <c r="AK1039" t="e">
        <f>STDEV(T1051:X1054)</f>
        <v>#DIV/0!</v>
      </c>
      <c r="AM1039" t="e">
        <f t="shared" si="123"/>
        <v>#DIV/0!</v>
      </c>
      <c r="AO1039" t="e">
        <f t="shared" si="122"/>
        <v>#DIV/0!</v>
      </c>
      <c r="BI1039" s="1">
        <v>4</v>
      </c>
      <c r="BJ1039">
        <v>0.77400000000000002</v>
      </c>
      <c r="BK1039">
        <v>1.296</v>
      </c>
      <c r="BL1039">
        <v>1.089</v>
      </c>
      <c r="BM1039">
        <v>1.1519999999999999</v>
      </c>
      <c r="BN1039">
        <v>0.85499999999999998</v>
      </c>
    </row>
    <row r="1040" spans="1:66" x14ac:dyDescent="0.25">
      <c r="A1040" s="6">
        <v>85</v>
      </c>
      <c r="B1040" s="1">
        <v>2.5</v>
      </c>
      <c r="C1040" s="6">
        <v>20</v>
      </c>
      <c r="D1040" s="6">
        <v>1</v>
      </c>
      <c r="E1040" s="1">
        <v>2</v>
      </c>
      <c r="F1040" s="1">
        <v>4</v>
      </c>
      <c r="G1040">
        <v>0.27900000000000003</v>
      </c>
      <c r="H1040">
        <v>0.58499999999999996</v>
      </c>
      <c r="I1040">
        <v>0.46800000000000003</v>
      </c>
      <c r="J1040">
        <v>0.54900000000000004</v>
      </c>
      <c r="K1040">
        <v>0.42299999999999999</v>
      </c>
      <c r="Q1040">
        <f t="shared" si="118"/>
        <v>0.46080000000000004</v>
      </c>
      <c r="R1040">
        <f t="shared" si="119"/>
        <v>0.12014241549094931</v>
      </c>
      <c r="T1040">
        <v>0.378</v>
      </c>
      <c r="U1040">
        <v>0.33300000000000002</v>
      </c>
      <c r="V1040">
        <v>0.51300000000000001</v>
      </c>
      <c r="W1040">
        <v>0.61199999999999999</v>
      </c>
      <c r="X1040">
        <v>0.53100000000000003</v>
      </c>
      <c r="AD1040">
        <f t="shared" si="120"/>
        <v>0.4734000000000001</v>
      </c>
      <c r="AE1040">
        <f t="shared" si="121"/>
        <v>0.11500999956525446</v>
      </c>
      <c r="AG1040">
        <v>8</v>
      </c>
      <c r="AH1040" t="e">
        <f>AVERAGE(G1055:K1058)</f>
        <v>#DIV/0!</v>
      </c>
      <c r="AI1040" t="e">
        <f>STDEV(G1055:K1058)</f>
        <v>#DIV/0!</v>
      </c>
      <c r="AJ1040" t="e">
        <f>AVERAGE(T1055:X1058)</f>
        <v>#DIV/0!</v>
      </c>
      <c r="AK1040" t="e">
        <f>STDEV(T1055:X1058)</f>
        <v>#DIV/0!</v>
      </c>
      <c r="AM1040" t="e">
        <f t="shared" si="123"/>
        <v>#DIV/0!</v>
      </c>
      <c r="AO1040" t="e">
        <f t="shared" si="122"/>
        <v>#DIV/0!</v>
      </c>
      <c r="BI1040" s="1">
        <v>4</v>
      </c>
      <c r="BJ1040">
        <v>0.65700000000000003</v>
      </c>
      <c r="BK1040">
        <v>0.91800000000000004</v>
      </c>
      <c r="BL1040">
        <v>0.98099999999999998</v>
      </c>
      <c r="BM1040">
        <v>1.161</v>
      </c>
      <c r="BN1040">
        <v>0.95399999999999996</v>
      </c>
    </row>
    <row r="1041" spans="1:66" x14ac:dyDescent="0.25">
      <c r="A1041" s="6">
        <v>85</v>
      </c>
      <c r="B1041" s="1">
        <v>2.5</v>
      </c>
      <c r="C1041" s="6">
        <v>20</v>
      </c>
      <c r="D1041" s="6">
        <v>1</v>
      </c>
      <c r="E1041" s="1">
        <v>3</v>
      </c>
      <c r="F1041" s="1">
        <v>4</v>
      </c>
      <c r="G1041" s="4">
        <v>0.48599999999999999</v>
      </c>
      <c r="H1041" s="4">
        <v>0.57599999999999996</v>
      </c>
      <c r="I1041" s="4">
        <v>0.441</v>
      </c>
      <c r="J1041" s="4">
        <v>0.63900000000000001</v>
      </c>
      <c r="K1041" s="4">
        <v>0.34200000000000003</v>
      </c>
      <c r="Q1041">
        <f t="shared" si="118"/>
        <v>0.49680000000000002</v>
      </c>
      <c r="R1041">
        <f t="shared" si="119"/>
        <v>0.11585206083622328</v>
      </c>
      <c r="T1041">
        <v>0.54</v>
      </c>
      <c r="U1041">
        <v>0.378</v>
      </c>
      <c r="V1041">
        <v>0.36899999999999999</v>
      </c>
      <c r="W1041">
        <v>0.45</v>
      </c>
      <c r="X1041">
        <v>0.67500000000000004</v>
      </c>
      <c r="AD1041">
        <f t="shared" si="120"/>
        <v>0.4824</v>
      </c>
      <c r="AE1041">
        <f t="shared" si="121"/>
        <v>0.12769220806298276</v>
      </c>
      <c r="AG1041">
        <v>9</v>
      </c>
      <c r="AH1041" t="e">
        <f>AVERAGE(G1059:K1062)</f>
        <v>#DIV/0!</v>
      </c>
      <c r="AI1041" t="e">
        <f>STDEV(G1059:K1062)</f>
        <v>#DIV/0!</v>
      </c>
      <c r="AJ1041" t="e">
        <f>AVERAGE(T1059:X1062)</f>
        <v>#DIV/0!</v>
      </c>
      <c r="AK1041" t="e">
        <f>STDEV(T1059:X1062)</f>
        <v>#DIV/0!</v>
      </c>
      <c r="AM1041" t="e">
        <f t="shared" si="123"/>
        <v>#DIV/0!</v>
      </c>
      <c r="AO1041" t="e">
        <f t="shared" si="122"/>
        <v>#DIV/0!</v>
      </c>
      <c r="BI1041" s="1">
        <v>4</v>
      </c>
      <c r="BJ1041">
        <v>1.026</v>
      </c>
      <c r="BK1041">
        <v>0.95399999999999996</v>
      </c>
      <c r="BL1041">
        <v>0.81</v>
      </c>
      <c r="BM1041">
        <v>1.089</v>
      </c>
      <c r="BN1041">
        <v>1.0169999999999999</v>
      </c>
    </row>
    <row r="1042" spans="1:66" x14ac:dyDescent="0.25">
      <c r="A1042" s="6">
        <v>85</v>
      </c>
      <c r="B1042" s="1">
        <v>2.5</v>
      </c>
      <c r="C1042" s="6">
        <v>20</v>
      </c>
      <c r="D1042" s="6">
        <v>1</v>
      </c>
      <c r="E1042" s="1">
        <v>4</v>
      </c>
      <c r="F1042" s="1">
        <v>4</v>
      </c>
      <c r="G1042" s="4">
        <v>0.78300000000000003</v>
      </c>
      <c r="H1042" s="4">
        <v>0.54900000000000004</v>
      </c>
      <c r="I1042" s="4">
        <v>0.63900000000000001</v>
      </c>
      <c r="J1042" s="4">
        <v>0.59399999999999997</v>
      </c>
      <c r="K1042" s="4">
        <v>0.52200000000000002</v>
      </c>
      <c r="Q1042">
        <f t="shared" si="118"/>
        <v>0.61739999999999995</v>
      </c>
      <c r="R1042">
        <f t="shared" si="119"/>
        <v>0.1027341228609074</v>
      </c>
      <c r="T1042">
        <v>0.51300000000000001</v>
      </c>
      <c r="U1042">
        <v>0.23400000000000001</v>
      </c>
      <c r="V1042">
        <v>0.32400000000000001</v>
      </c>
      <c r="W1042">
        <v>0.26100000000000001</v>
      </c>
      <c r="X1042">
        <v>0.32400000000000001</v>
      </c>
      <c r="AD1042">
        <f t="shared" si="120"/>
        <v>0.33119999999999999</v>
      </c>
      <c r="AE1042">
        <f t="shared" si="121"/>
        <v>0.1090077978862064</v>
      </c>
      <c r="AG1042">
        <v>10</v>
      </c>
      <c r="AH1042" t="e">
        <f>AVERAGE(G1063:K1066)</f>
        <v>#DIV/0!</v>
      </c>
      <c r="AI1042" t="e">
        <f>STDEV(G1063:K1066)</f>
        <v>#DIV/0!</v>
      </c>
      <c r="AJ1042" t="e">
        <f>AVERAGE(T1063:X1066)</f>
        <v>#DIV/0!</v>
      </c>
      <c r="AK1042" t="e">
        <f>STDEV(T1063:X1066)</f>
        <v>#DIV/0!</v>
      </c>
      <c r="AM1042" t="e">
        <f t="shared" si="123"/>
        <v>#DIV/0!</v>
      </c>
      <c r="AO1042" t="e">
        <f t="shared" si="122"/>
        <v>#DIV/0!</v>
      </c>
      <c r="BI1042" s="1">
        <v>4</v>
      </c>
      <c r="BJ1042">
        <v>1.296</v>
      </c>
      <c r="BK1042">
        <v>0.78300000000000003</v>
      </c>
      <c r="BL1042">
        <v>0.96299999999999997</v>
      </c>
      <c r="BM1042">
        <v>0.85499999999999998</v>
      </c>
      <c r="BN1042">
        <v>0.84599999999999997</v>
      </c>
    </row>
    <row r="1043" spans="1:66" x14ac:dyDescent="0.25">
      <c r="A1043" s="6">
        <v>85</v>
      </c>
      <c r="B1043" s="6">
        <v>2.5</v>
      </c>
      <c r="C1043" s="6">
        <v>20</v>
      </c>
      <c r="D1043" s="6">
        <v>1</v>
      </c>
      <c r="E1043" s="6">
        <v>1</v>
      </c>
      <c r="F1043" s="6">
        <v>5</v>
      </c>
      <c r="G1043">
        <v>0.59399999999999997</v>
      </c>
      <c r="H1043">
        <v>0.32400000000000001</v>
      </c>
      <c r="I1043">
        <v>0.53100000000000003</v>
      </c>
      <c r="J1043">
        <v>0.53100000000000003</v>
      </c>
      <c r="K1043">
        <v>0.35099999999999998</v>
      </c>
      <c r="Q1043">
        <f t="shared" si="118"/>
        <v>0.4662</v>
      </c>
      <c r="R1043">
        <f t="shared" si="119"/>
        <v>0.12064700576475136</v>
      </c>
      <c r="T1043">
        <v>0.53100000000000003</v>
      </c>
      <c r="U1043">
        <v>0.60299999999999998</v>
      </c>
      <c r="V1043">
        <v>0.57599999999999996</v>
      </c>
      <c r="W1043">
        <v>0.41399999999999998</v>
      </c>
      <c r="X1043">
        <v>0.441</v>
      </c>
      <c r="AD1043">
        <f t="shared" si="120"/>
        <v>0.51300000000000001</v>
      </c>
      <c r="AE1043">
        <f t="shared" si="121"/>
        <v>8.2731493398826253E-2</v>
      </c>
      <c r="AG1043" t="s">
        <v>22</v>
      </c>
      <c r="AH1043">
        <f>AVERAGE(G1027:K1066)</f>
        <v>0.45293684210526319</v>
      </c>
      <c r="AI1043">
        <f>STDEV(G1027:K1066)</f>
        <v>0.11024612798009004</v>
      </c>
      <c r="AJ1043">
        <f>AVERAGE(T1027:X1066)</f>
        <v>0.52569473684210533</v>
      </c>
      <c r="AK1043">
        <f>STDEV(T1027:X1065)</f>
        <v>0.1251731629251471</v>
      </c>
      <c r="AM1043">
        <f t="shared" si="123"/>
        <v>0.97863157894736852</v>
      </c>
      <c r="AO1043">
        <f t="shared" si="122"/>
        <v>0.16661279521980632</v>
      </c>
      <c r="BI1043" s="6">
        <v>5</v>
      </c>
      <c r="BJ1043">
        <v>1.125</v>
      </c>
      <c r="BK1043">
        <v>0.92700000000000005</v>
      </c>
      <c r="BL1043">
        <v>1.107</v>
      </c>
      <c r="BM1043">
        <v>0.94499999999999995</v>
      </c>
      <c r="BN1043">
        <v>0.79200000000000004</v>
      </c>
    </row>
    <row r="1044" spans="1:66" x14ac:dyDescent="0.25">
      <c r="A1044" s="6">
        <v>85</v>
      </c>
      <c r="B1044" s="6">
        <v>2.5</v>
      </c>
      <c r="C1044" s="6">
        <v>20</v>
      </c>
      <c r="D1044" s="6">
        <v>1</v>
      </c>
      <c r="E1044" s="6">
        <v>2</v>
      </c>
      <c r="F1044" s="6">
        <v>5</v>
      </c>
      <c r="G1044">
        <v>0.61199999999999999</v>
      </c>
      <c r="H1044">
        <v>0.504</v>
      </c>
      <c r="I1044">
        <v>0.39600000000000002</v>
      </c>
      <c r="J1044">
        <v>0.61199999999999999</v>
      </c>
      <c r="K1044">
        <v>0.56699999999999995</v>
      </c>
      <c r="Q1044">
        <f t="shared" si="118"/>
        <v>0.53820000000000001</v>
      </c>
      <c r="R1044">
        <f t="shared" si="119"/>
        <v>9.0984614083920876E-2</v>
      </c>
      <c r="T1044">
        <v>0.42299999999999999</v>
      </c>
      <c r="U1044">
        <v>0.42299999999999999</v>
      </c>
      <c r="V1044">
        <v>0.54900000000000004</v>
      </c>
      <c r="W1044">
        <v>0.504</v>
      </c>
      <c r="X1044">
        <v>0.40500000000000003</v>
      </c>
      <c r="AD1044">
        <f t="shared" si="120"/>
        <v>0.46080000000000004</v>
      </c>
      <c r="AE1044">
        <f t="shared" si="121"/>
        <v>6.2483597847754965E-2</v>
      </c>
      <c r="AM1044" s="11" t="s">
        <v>51</v>
      </c>
      <c r="AN1044" s="11"/>
      <c r="AO1044" s="11"/>
      <c r="BI1044" s="6">
        <v>5</v>
      </c>
      <c r="BJ1044">
        <v>1.0349999999999999</v>
      </c>
      <c r="BK1044">
        <v>0.92700000000000005</v>
      </c>
      <c r="BL1044">
        <v>0.94499999999999995</v>
      </c>
      <c r="BM1044">
        <v>1.1160000000000001</v>
      </c>
      <c r="BN1044">
        <v>0.97199999999999998</v>
      </c>
    </row>
    <row r="1045" spans="1:66" x14ac:dyDescent="0.25">
      <c r="A1045" s="6">
        <v>85</v>
      </c>
      <c r="B1045" s="6">
        <v>2.5</v>
      </c>
      <c r="C1045" s="6">
        <v>20</v>
      </c>
      <c r="D1045" s="6">
        <v>1</v>
      </c>
      <c r="E1045" s="6">
        <v>3</v>
      </c>
      <c r="F1045" s="6">
        <v>5</v>
      </c>
      <c r="G1045" s="4">
        <v>0.58499999999999996</v>
      </c>
      <c r="H1045" s="4">
        <v>0.67500000000000004</v>
      </c>
      <c r="I1045" s="4">
        <v>0.495</v>
      </c>
      <c r="J1045" s="4">
        <v>0.63</v>
      </c>
      <c r="K1045" s="4">
        <v>0.57599999999999996</v>
      </c>
      <c r="Q1045">
        <f t="shared" si="118"/>
        <v>0.59219999999999995</v>
      </c>
      <c r="R1045">
        <f t="shared" si="119"/>
        <v>6.7169189365363924E-2</v>
      </c>
      <c r="T1045">
        <v>0.24299999999999999</v>
      </c>
      <c r="U1045">
        <v>1.089</v>
      </c>
      <c r="V1045">
        <v>0.26100000000000001</v>
      </c>
      <c r="W1045">
        <v>0.46800000000000003</v>
      </c>
      <c r="X1045">
        <v>0.61199999999999999</v>
      </c>
      <c r="AD1045">
        <f t="shared" si="120"/>
        <v>0.53459999999999996</v>
      </c>
      <c r="AE1045">
        <f t="shared" si="121"/>
        <v>0.3455695299067903</v>
      </c>
      <c r="BI1045" s="6">
        <v>5</v>
      </c>
      <c r="BJ1045">
        <v>0.82799999999999996</v>
      </c>
      <c r="BK1045">
        <v>1.764</v>
      </c>
      <c r="BL1045">
        <v>0.75600000000000001</v>
      </c>
      <c r="BM1045">
        <v>1.0980000000000001</v>
      </c>
      <c r="BN1045">
        <v>1.1879999999999999</v>
      </c>
    </row>
    <row r="1046" spans="1:66" x14ac:dyDescent="0.25">
      <c r="A1046" s="6">
        <v>85</v>
      </c>
      <c r="B1046" s="6">
        <v>2.5</v>
      </c>
      <c r="C1046" s="6">
        <v>20</v>
      </c>
      <c r="D1046" s="6">
        <v>1</v>
      </c>
      <c r="E1046" s="6">
        <v>4</v>
      </c>
      <c r="F1046" s="6">
        <v>5</v>
      </c>
      <c r="G1046" s="4"/>
      <c r="H1046" s="4"/>
      <c r="I1046" s="4"/>
      <c r="J1046" s="4"/>
      <c r="K1046" s="4"/>
      <c r="Q1046" t="e">
        <f t="shared" si="118"/>
        <v>#DIV/0!</v>
      </c>
      <c r="R1046" t="e">
        <f t="shared" si="119"/>
        <v>#DIV/0!</v>
      </c>
      <c r="AD1046" t="e">
        <f t="shared" si="120"/>
        <v>#DIV/0!</v>
      </c>
      <c r="AE1046" t="e">
        <f t="shared" si="121"/>
        <v>#DIV/0!</v>
      </c>
      <c r="BI1046" s="6">
        <v>5</v>
      </c>
    </row>
    <row r="1047" spans="1:66" x14ac:dyDescent="0.25">
      <c r="A1047" s="6">
        <v>85</v>
      </c>
      <c r="B1047" s="1">
        <v>2.5</v>
      </c>
      <c r="C1047" s="6">
        <v>20</v>
      </c>
      <c r="D1047" s="6">
        <v>1</v>
      </c>
      <c r="E1047" s="1">
        <v>1</v>
      </c>
      <c r="F1047" s="1">
        <v>6</v>
      </c>
      <c r="G1047" s="4"/>
      <c r="H1047" s="4"/>
      <c r="I1047" s="4"/>
      <c r="J1047" s="4"/>
      <c r="K1047" s="4"/>
      <c r="Q1047" t="e">
        <f t="shared" si="118"/>
        <v>#DIV/0!</v>
      </c>
      <c r="R1047" t="e">
        <f t="shared" si="119"/>
        <v>#DIV/0!</v>
      </c>
      <c r="AD1047" t="e">
        <f t="shared" si="120"/>
        <v>#DIV/0!</v>
      </c>
      <c r="AE1047" t="e">
        <f t="shared" si="121"/>
        <v>#DIV/0!</v>
      </c>
      <c r="BD1047" s="42" t="s">
        <v>19</v>
      </c>
      <c r="BE1047" s="42" t="s">
        <v>24</v>
      </c>
      <c r="BF1047" s="42" t="s">
        <v>21</v>
      </c>
      <c r="BI1047" s="1">
        <v>6</v>
      </c>
    </row>
    <row r="1048" spans="1:66" x14ac:dyDescent="0.25">
      <c r="A1048" s="6">
        <v>85</v>
      </c>
      <c r="B1048" s="1">
        <v>2.5</v>
      </c>
      <c r="C1048" s="6">
        <v>20</v>
      </c>
      <c r="D1048" s="6">
        <v>1</v>
      </c>
      <c r="E1048" s="1">
        <v>2</v>
      </c>
      <c r="F1048" s="1">
        <v>6</v>
      </c>
      <c r="G1048" s="4"/>
      <c r="H1048" s="4"/>
      <c r="I1048" s="4"/>
      <c r="J1048" s="4"/>
      <c r="K1048" s="4"/>
      <c r="Q1048" t="e">
        <f t="shared" si="118"/>
        <v>#DIV/0!</v>
      </c>
      <c r="R1048" t="e">
        <f t="shared" si="119"/>
        <v>#DIV/0!</v>
      </c>
      <c r="AD1048" t="e">
        <f t="shared" si="120"/>
        <v>#DIV/0!</v>
      </c>
      <c r="AE1048" t="e">
        <f t="shared" si="121"/>
        <v>#DIV/0!</v>
      </c>
      <c r="AH1048" s="5" t="s">
        <v>20</v>
      </c>
      <c r="AI1048" s="5" t="s">
        <v>21</v>
      </c>
      <c r="AJ1048" s="5" t="s">
        <v>23</v>
      </c>
      <c r="AK1048" s="5" t="s">
        <v>21</v>
      </c>
      <c r="AL1048" s="5"/>
      <c r="AM1048" s="5" t="s">
        <v>27</v>
      </c>
      <c r="AN1048" s="5"/>
      <c r="AO1048" s="5" t="s">
        <v>28</v>
      </c>
      <c r="AP1048" s="5"/>
      <c r="BD1048" s="42">
        <v>1</v>
      </c>
      <c r="BE1048" s="42">
        <f>AVERAGE(BJ1027:BN1030)</f>
        <v>0.95715000000000017</v>
      </c>
      <c r="BF1048" s="42">
        <f>STDEV(BJ1027:BN1030)</f>
        <v>2.4127457605937569E-2</v>
      </c>
      <c r="BI1048" s="1">
        <v>6</v>
      </c>
    </row>
    <row r="1049" spans="1:66" x14ac:dyDescent="0.25">
      <c r="A1049" s="6">
        <v>85</v>
      </c>
      <c r="B1049" s="1">
        <v>2.5</v>
      </c>
      <c r="C1049" s="6">
        <v>20</v>
      </c>
      <c r="D1049" s="6">
        <v>1</v>
      </c>
      <c r="E1049" s="1">
        <v>3</v>
      </c>
      <c r="F1049" s="1">
        <v>6</v>
      </c>
      <c r="G1049" s="4"/>
      <c r="H1049" s="4"/>
      <c r="I1049" s="4"/>
      <c r="J1049" s="4"/>
      <c r="K1049" s="4"/>
      <c r="Q1049" t="e">
        <f t="shared" si="118"/>
        <v>#DIV/0!</v>
      </c>
      <c r="R1049" t="e">
        <f t="shared" si="119"/>
        <v>#DIV/0!</v>
      </c>
      <c r="AD1049" t="e">
        <f t="shared" si="120"/>
        <v>#DIV/0!</v>
      </c>
      <c r="AE1049" t="e">
        <f t="shared" si="121"/>
        <v>#DIV/0!</v>
      </c>
      <c r="AH1049" s="5">
        <f>AH1043</f>
        <v>0.45293684210526319</v>
      </c>
      <c r="AI1049" s="5">
        <f>AI1043</f>
        <v>0.11024612798009004</v>
      </c>
      <c r="AJ1049" s="5">
        <f>AJ1043</f>
        <v>0.52569473684210533</v>
      </c>
      <c r="AK1049" s="5">
        <f>AK1043</f>
        <v>0.1251731629251471</v>
      </c>
      <c r="AL1049" s="5"/>
      <c r="AM1049" s="5" t="s">
        <v>29</v>
      </c>
      <c r="AN1049" s="5"/>
      <c r="AO1049" s="5" t="s">
        <v>30</v>
      </c>
      <c r="AP1049" s="5"/>
      <c r="BD1049" s="42">
        <v>2</v>
      </c>
      <c r="BE1049" s="42">
        <f>AVERAGE(BJ1031:BN1034)</f>
        <v>0.98054999999999981</v>
      </c>
      <c r="BF1049" s="42">
        <f>STDEV(BJ1031:BN1034)</f>
        <v>6.4204832577585524E-2</v>
      </c>
      <c r="BI1049" s="1">
        <v>6</v>
      </c>
    </row>
    <row r="1050" spans="1:66" x14ac:dyDescent="0.25">
      <c r="A1050" s="6">
        <v>85</v>
      </c>
      <c r="B1050" s="1">
        <v>2.5</v>
      </c>
      <c r="C1050" s="6">
        <v>20</v>
      </c>
      <c r="D1050" s="6">
        <v>1</v>
      </c>
      <c r="E1050" s="1">
        <v>4</v>
      </c>
      <c r="F1050" s="1">
        <v>6</v>
      </c>
      <c r="G1050" s="4"/>
      <c r="H1050" s="4"/>
      <c r="I1050" s="4"/>
      <c r="J1050" s="4"/>
      <c r="K1050" s="4"/>
      <c r="Q1050" t="e">
        <f t="shared" si="118"/>
        <v>#DIV/0!</v>
      </c>
      <c r="R1050" t="e">
        <f t="shared" si="119"/>
        <v>#DIV/0!</v>
      </c>
      <c r="AD1050" t="e">
        <f t="shared" si="120"/>
        <v>#DIV/0!</v>
      </c>
      <c r="AE1050" t="e">
        <f t="shared" si="121"/>
        <v>#DIV/0!</v>
      </c>
      <c r="BD1050" s="42">
        <v>3</v>
      </c>
      <c r="BE1050" s="42">
        <f>AVERAGE(BJ1035:BN1038)</f>
        <v>0.96075000000000021</v>
      </c>
      <c r="BF1050" s="42">
        <f>STDEV(BJ1035:BN1038)</f>
        <v>0.14033789112071723</v>
      </c>
      <c r="BI1050" s="1">
        <v>6</v>
      </c>
    </row>
    <row r="1051" spans="1:66" x14ac:dyDescent="0.25">
      <c r="A1051" s="6">
        <v>85</v>
      </c>
      <c r="B1051" s="6">
        <v>2.5</v>
      </c>
      <c r="C1051" s="6">
        <v>20</v>
      </c>
      <c r="D1051" s="6">
        <v>1</v>
      </c>
      <c r="E1051" s="6">
        <v>1</v>
      </c>
      <c r="F1051" s="6">
        <v>7</v>
      </c>
      <c r="G1051" s="4"/>
      <c r="H1051" s="4"/>
      <c r="I1051" s="4"/>
      <c r="J1051" s="4"/>
      <c r="K1051" s="4"/>
      <c r="Q1051" t="e">
        <f t="shared" si="118"/>
        <v>#DIV/0!</v>
      </c>
      <c r="R1051" t="e">
        <f t="shared" si="119"/>
        <v>#DIV/0!</v>
      </c>
      <c r="AD1051" t="e">
        <f t="shared" si="120"/>
        <v>#DIV/0!</v>
      </c>
      <c r="AE1051" t="e">
        <f t="shared" si="121"/>
        <v>#DIV/0!</v>
      </c>
      <c r="BD1051" s="42">
        <v>4</v>
      </c>
      <c r="BE1051" s="42">
        <f>AVERAGE(BJ1039:BN1042)</f>
        <v>0.97380000000000033</v>
      </c>
      <c r="BF1051" s="42">
        <f>STDEV(BJ1039:BN1042)</f>
        <v>0.17132628151232773</v>
      </c>
      <c r="BI1051" s="6">
        <v>7</v>
      </c>
    </row>
    <row r="1052" spans="1:66" x14ac:dyDescent="0.25">
      <c r="A1052" s="6">
        <v>85</v>
      </c>
      <c r="B1052" s="6">
        <v>2.5</v>
      </c>
      <c r="C1052" s="6">
        <v>20</v>
      </c>
      <c r="D1052" s="6">
        <v>1</v>
      </c>
      <c r="E1052" s="6">
        <v>2</v>
      </c>
      <c r="F1052" s="6">
        <v>7</v>
      </c>
      <c r="G1052" s="4"/>
      <c r="H1052" s="4"/>
      <c r="I1052" s="4"/>
      <c r="J1052" s="4"/>
      <c r="K1052" s="4"/>
      <c r="Q1052" t="e">
        <f t="shared" si="118"/>
        <v>#DIV/0!</v>
      </c>
      <c r="R1052" t="e">
        <f t="shared" si="119"/>
        <v>#DIV/0!</v>
      </c>
      <c r="AD1052" t="e">
        <f t="shared" si="120"/>
        <v>#DIV/0!</v>
      </c>
      <c r="AE1052" t="e">
        <f t="shared" si="121"/>
        <v>#DIV/0!</v>
      </c>
      <c r="BD1052" s="42">
        <v>5</v>
      </c>
      <c r="BE1052" s="42">
        <f>AVERAGE(BJ1043:BN1046)</f>
        <v>1.0349999999999999</v>
      </c>
      <c r="BF1052" s="42">
        <f>STDEV(BJ1043:BN1046)</f>
        <v>0.23932942031553792</v>
      </c>
      <c r="BI1052" s="6">
        <v>7</v>
      </c>
    </row>
    <row r="1053" spans="1:66" x14ac:dyDescent="0.25">
      <c r="A1053" s="6">
        <v>85</v>
      </c>
      <c r="B1053" s="6">
        <v>2.5</v>
      </c>
      <c r="C1053" s="6">
        <v>20</v>
      </c>
      <c r="D1053" s="6">
        <v>1</v>
      </c>
      <c r="E1053" s="6">
        <v>3</v>
      </c>
      <c r="F1053" s="6">
        <v>7</v>
      </c>
      <c r="G1053" s="4"/>
      <c r="H1053" s="4"/>
      <c r="I1053" s="4"/>
      <c r="J1053" s="4"/>
      <c r="K1053" s="4"/>
      <c r="Q1053" t="e">
        <f t="shared" si="118"/>
        <v>#DIV/0!</v>
      </c>
      <c r="R1053" t="e">
        <f t="shared" si="119"/>
        <v>#DIV/0!</v>
      </c>
      <c r="AD1053" t="e">
        <f t="shared" si="120"/>
        <v>#DIV/0!</v>
      </c>
      <c r="AE1053" t="e">
        <f t="shared" si="121"/>
        <v>#DIV/0!</v>
      </c>
      <c r="BD1053" s="42">
        <v>6</v>
      </c>
      <c r="BE1053" s="42" t="e">
        <f>AVERAGE(BJ1047:BN1050)</f>
        <v>#DIV/0!</v>
      </c>
      <c r="BF1053" s="42" t="e">
        <f>STDEV(BJ1047:BN1050)</f>
        <v>#DIV/0!</v>
      </c>
      <c r="BI1053" s="6">
        <v>7</v>
      </c>
    </row>
    <row r="1054" spans="1:66" x14ac:dyDescent="0.25">
      <c r="A1054" s="6">
        <v>85</v>
      </c>
      <c r="B1054" s="6">
        <v>2.5</v>
      </c>
      <c r="C1054" s="6">
        <v>20</v>
      </c>
      <c r="D1054" s="6">
        <v>1</v>
      </c>
      <c r="E1054" s="6">
        <v>4</v>
      </c>
      <c r="F1054" s="6">
        <v>7</v>
      </c>
      <c r="G1054" s="4"/>
      <c r="H1054" s="4"/>
      <c r="I1054" s="4"/>
      <c r="J1054" s="4"/>
      <c r="K1054" s="4"/>
      <c r="Q1054" t="e">
        <f t="shared" si="118"/>
        <v>#DIV/0!</v>
      </c>
      <c r="R1054" t="e">
        <f t="shared" si="119"/>
        <v>#DIV/0!</v>
      </c>
      <c r="AD1054" t="e">
        <f t="shared" si="120"/>
        <v>#DIV/0!</v>
      </c>
      <c r="AE1054" t="e">
        <f t="shared" si="121"/>
        <v>#DIV/0!</v>
      </c>
      <c r="BD1054" s="42">
        <v>7</v>
      </c>
      <c r="BE1054" s="42" t="e">
        <f>AVERAGE(BJ1051:BN1054)</f>
        <v>#DIV/0!</v>
      </c>
      <c r="BF1054" s="42" t="e">
        <f>STDEV(BJ1051:BN1054)</f>
        <v>#DIV/0!</v>
      </c>
      <c r="BI1054" s="6">
        <v>7</v>
      </c>
    </row>
    <row r="1055" spans="1:66" x14ac:dyDescent="0.25">
      <c r="A1055" s="6">
        <v>85</v>
      </c>
      <c r="B1055" s="1">
        <v>2.5</v>
      </c>
      <c r="C1055" s="6">
        <v>20</v>
      </c>
      <c r="D1055" s="6">
        <v>1</v>
      </c>
      <c r="E1055" s="1">
        <v>1</v>
      </c>
      <c r="F1055" s="1">
        <v>8</v>
      </c>
      <c r="G1055" s="4"/>
      <c r="H1055" s="4"/>
      <c r="I1055" s="4"/>
      <c r="J1055" s="4"/>
      <c r="K1055" s="4"/>
      <c r="Q1055" t="e">
        <f t="shared" si="118"/>
        <v>#DIV/0!</v>
      </c>
      <c r="R1055" t="e">
        <f t="shared" si="119"/>
        <v>#DIV/0!</v>
      </c>
      <c r="AD1055" t="e">
        <f t="shared" si="120"/>
        <v>#DIV/0!</v>
      </c>
      <c r="AE1055" t="e">
        <f t="shared" si="121"/>
        <v>#DIV/0!</v>
      </c>
      <c r="BD1055" s="42">
        <v>8</v>
      </c>
      <c r="BE1055" s="42" t="e">
        <f>AVERAGE(BJ1055:BN1058)</f>
        <v>#DIV/0!</v>
      </c>
      <c r="BF1055" s="42" t="e">
        <f>STDEV(BJ1055:BN1058)</f>
        <v>#DIV/0!</v>
      </c>
      <c r="BI1055" s="1">
        <v>8</v>
      </c>
    </row>
    <row r="1056" spans="1:66" x14ac:dyDescent="0.25">
      <c r="A1056" s="6">
        <v>85</v>
      </c>
      <c r="B1056" s="1">
        <v>2.5</v>
      </c>
      <c r="C1056" s="6">
        <v>20</v>
      </c>
      <c r="D1056" s="6">
        <v>1</v>
      </c>
      <c r="E1056" s="1">
        <v>2</v>
      </c>
      <c r="F1056" s="1">
        <v>8</v>
      </c>
      <c r="G1056" s="4"/>
      <c r="H1056" s="4"/>
      <c r="I1056" s="4"/>
      <c r="J1056" s="4"/>
      <c r="K1056" s="4"/>
      <c r="Q1056" t="e">
        <f t="shared" si="118"/>
        <v>#DIV/0!</v>
      </c>
      <c r="R1056" t="e">
        <f t="shared" si="119"/>
        <v>#DIV/0!</v>
      </c>
      <c r="AD1056" t="e">
        <f t="shared" si="120"/>
        <v>#DIV/0!</v>
      </c>
      <c r="AE1056" t="e">
        <f t="shared" si="121"/>
        <v>#DIV/0!</v>
      </c>
      <c r="BD1056" s="42">
        <v>9</v>
      </c>
      <c r="BE1056" s="42" t="e">
        <f>AVERAGE(BJ1059:BN1062)</f>
        <v>#DIV/0!</v>
      </c>
      <c r="BF1056" s="42" t="e">
        <f>STDEV(BJ1059:BN1062)</f>
        <v>#DIV/0!</v>
      </c>
      <c r="BI1056" s="1">
        <v>8</v>
      </c>
    </row>
    <row r="1057" spans="1:66" x14ac:dyDescent="0.25">
      <c r="A1057" s="6">
        <v>85</v>
      </c>
      <c r="B1057" s="1">
        <v>2.5</v>
      </c>
      <c r="C1057" s="6">
        <v>20</v>
      </c>
      <c r="D1057" s="6">
        <v>1</v>
      </c>
      <c r="E1057" s="1">
        <v>3</v>
      </c>
      <c r="F1057" s="1">
        <v>8</v>
      </c>
      <c r="G1057" s="4"/>
      <c r="H1057" s="4"/>
      <c r="I1057" s="4"/>
      <c r="J1057" s="4"/>
      <c r="K1057" s="4"/>
      <c r="Q1057" t="e">
        <f t="shared" si="118"/>
        <v>#DIV/0!</v>
      </c>
      <c r="R1057" t="e">
        <f t="shared" si="119"/>
        <v>#DIV/0!</v>
      </c>
      <c r="AD1057" t="e">
        <f t="shared" si="120"/>
        <v>#DIV/0!</v>
      </c>
      <c r="AE1057" t="e">
        <f t="shared" si="121"/>
        <v>#DIV/0!</v>
      </c>
      <c r="BD1057" s="42">
        <v>10</v>
      </c>
      <c r="BE1057" s="42" t="e">
        <f>AVERAGE(BJ1063:BN1066)</f>
        <v>#DIV/0!</v>
      </c>
      <c r="BF1057" s="42" t="e">
        <f>STDEV(BJ1063:BN1066)</f>
        <v>#DIV/0!</v>
      </c>
      <c r="BI1057" s="1">
        <v>8</v>
      </c>
    </row>
    <row r="1058" spans="1:66" x14ac:dyDescent="0.25">
      <c r="A1058" s="6">
        <v>85</v>
      </c>
      <c r="B1058" s="1">
        <v>2.5</v>
      </c>
      <c r="C1058" s="6">
        <v>20</v>
      </c>
      <c r="D1058" s="6">
        <v>1</v>
      </c>
      <c r="E1058" s="1">
        <v>4</v>
      </c>
      <c r="F1058" s="1">
        <v>8</v>
      </c>
      <c r="G1058" s="4"/>
      <c r="H1058" s="4"/>
      <c r="I1058" s="4"/>
      <c r="J1058" s="4"/>
      <c r="K1058" s="4"/>
      <c r="Q1058" t="e">
        <f t="shared" si="118"/>
        <v>#DIV/0!</v>
      </c>
      <c r="R1058" t="e">
        <f t="shared" si="119"/>
        <v>#DIV/0!</v>
      </c>
      <c r="AD1058" t="e">
        <f t="shared" si="120"/>
        <v>#DIV/0!</v>
      </c>
      <c r="AE1058" t="e">
        <f t="shared" si="121"/>
        <v>#DIV/0!</v>
      </c>
      <c r="BD1058" s="42" t="s">
        <v>22</v>
      </c>
      <c r="BE1058" s="42">
        <f>AVERAGE(BJ1027:BN1066)</f>
        <v>0.9786315789473683</v>
      </c>
      <c r="BF1058" s="42">
        <f>STDEV(BJ1027:BN1066)</f>
        <v>0.14168477542737642</v>
      </c>
      <c r="BI1058" s="1">
        <v>8</v>
      </c>
    </row>
    <row r="1059" spans="1:66" x14ac:dyDescent="0.25">
      <c r="A1059" s="6">
        <v>85</v>
      </c>
      <c r="B1059" s="6">
        <v>2.5</v>
      </c>
      <c r="C1059" s="6">
        <v>20</v>
      </c>
      <c r="D1059" s="6">
        <v>1</v>
      </c>
      <c r="E1059" s="6">
        <v>1</v>
      </c>
      <c r="F1059" s="6">
        <v>9</v>
      </c>
      <c r="G1059" s="4"/>
      <c r="H1059" s="4"/>
      <c r="I1059" s="4"/>
      <c r="J1059" s="4"/>
      <c r="K1059" s="4"/>
      <c r="Q1059" t="e">
        <f t="shared" si="118"/>
        <v>#DIV/0!</v>
      </c>
      <c r="R1059" t="e">
        <f t="shared" si="119"/>
        <v>#DIV/0!</v>
      </c>
      <c r="AD1059" t="e">
        <f t="shared" si="120"/>
        <v>#DIV/0!</v>
      </c>
      <c r="AE1059" t="e">
        <f t="shared" si="121"/>
        <v>#DIV/0!</v>
      </c>
      <c r="BI1059" s="6">
        <v>9</v>
      </c>
    </row>
    <row r="1060" spans="1:66" x14ac:dyDescent="0.25">
      <c r="A1060" s="6">
        <v>85</v>
      </c>
      <c r="B1060" s="6">
        <v>2.5</v>
      </c>
      <c r="C1060" s="6">
        <v>20</v>
      </c>
      <c r="D1060" s="6">
        <v>1</v>
      </c>
      <c r="E1060" s="6">
        <v>2</v>
      </c>
      <c r="F1060" s="6">
        <v>9</v>
      </c>
      <c r="G1060" s="4"/>
      <c r="H1060" s="4"/>
      <c r="I1060" s="4"/>
      <c r="J1060" s="4"/>
      <c r="K1060" s="4"/>
      <c r="Q1060" t="e">
        <f t="shared" si="118"/>
        <v>#DIV/0!</v>
      </c>
      <c r="R1060" t="e">
        <f t="shared" si="119"/>
        <v>#DIV/0!</v>
      </c>
      <c r="AD1060" t="e">
        <f t="shared" si="120"/>
        <v>#DIV/0!</v>
      </c>
      <c r="AE1060" t="e">
        <f t="shared" si="121"/>
        <v>#DIV/0!</v>
      </c>
      <c r="BI1060" s="6">
        <v>9</v>
      </c>
    </row>
    <row r="1061" spans="1:66" x14ac:dyDescent="0.25">
      <c r="A1061" s="6">
        <v>85</v>
      </c>
      <c r="B1061" s="6">
        <v>2.5</v>
      </c>
      <c r="C1061" s="6">
        <v>20</v>
      </c>
      <c r="D1061" s="6">
        <v>1</v>
      </c>
      <c r="E1061" s="6">
        <v>3</v>
      </c>
      <c r="F1061" s="6">
        <v>9</v>
      </c>
      <c r="G1061" s="4"/>
      <c r="H1061" s="4"/>
      <c r="I1061" s="4"/>
      <c r="J1061" s="4"/>
      <c r="K1061" s="4"/>
      <c r="Q1061" t="e">
        <f t="shared" si="118"/>
        <v>#DIV/0!</v>
      </c>
      <c r="R1061" t="e">
        <f t="shared" si="119"/>
        <v>#DIV/0!</v>
      </c>
      <c r="AD1061" t="e">
        <f t="shared" si="120"/>
        <v>#DIV/0!</v>
      </c>
      <c r="AE1061" t="e">
        <f t="shared" si="121"/>
        <v>#DIV/0!</v>
      </c>
      <c r="BI1061" s="6">
        <v>9</v>
      </c>
    </row>
    <row r="1062" spans="1:66" x14ac:dyDescent="0.25">
      <c r="A1062" s="6">
        <v>85</v>
      </c>
      <c r="B1062" s="6">
        <v>2.5</v>
      </c>
      <c r="C1062" s="6">
        <v>20</v>
      </c>
      <c r="D1062" s="6">
        <v>1</v>
      </c>
      <c r="E1062" s="6">
        <v>4</v>
      </c>
      <c r="F1062" s="6">
        <v>9</v>
      </c>
      <c r="G1062" s="4"/>
      <c r="H1062" s="4"/>
      <c r="I1062" s="4"/>
      <c r="J1062" s="4"/>
      <c r="K1062" s="4"/>
      <c r="Q1062" t="e">
        <f t="shared" si="118"/>
        <v>#DIV/0!</v>
      </c>
      <c r="R1062" t="e">
        <f t="shared" si="119"/>
        <v>#DIV/0!</v>
      </c>
      <c r="AD1062" t="e">
        <f t="shared" si="120"/>
        <v>#DIV/0!</v>
      </c>
      <c r="AE1062" t="e">
        <f t="shared" si="121"/>
        <v>#DIV/0!</v>
      </c>
      <c r="BI1062" s="6">
        <v>9</v>
      </c>
    </row>
    <row r="1063" spans="1:66" x14ac:dyDescent="0.25">
      <c r="A1063" s="6">
        <v>85</v>
      </c>
      <c r="B1063" s="1">
        <v>2.5</v>
      </c>
      <c r="C1063" s="6">
        <v>20</v>
      </c>
      <c r="D1063" s="6">
        <v>1</v>
      </c>
      <c r="E1063" s="1">
        <v>1</v>
      </c>
      <c r="F1063" s="1">
        <v>10</v>
      </c>
      <c r="G1063" s="4"/>
      <c r="H1063" s="4"/>
      <c r="I1063" s="4"/>
      <c r="J1063" s="4"/>
      <c r="K1063" s="4"/>
      <c r="Q1063" t="e">
        <f t="shared" si="118"/>
        <v>#DIV/0!</v>
      </c>
      <c r="R1063" t="e">
        <f t="shared" si="119"/>
        <v>#DIV/0!</v>
      </c>
      <c r="AD1063" t="e">
        <f t="shared" si="120"/>
        <v>#DIV/0!</v>
      </c>
      <c r="AE1063" t="e">
        <f t="shared" si="121"/>
        <v>#DIV/0!</v>
      </c>
      <c r="BI1063" s="1">
        <v>10</v>
      </c>
    </row>
    <row r="1064" spans="1:66" x14ac:dyDescent="0.25">
      <c r="A1064" s="6">
        <v>85</v>
      </c>
      <c r="B1064" s="1">
        <v>2.5</v>
      </c>
      <c r="C1064" s="6">
        <v>20</v>
      </c>
      <c r="D1064" s="6">
        <v>1</v>
      </c>
      <c r="E1064" s="1">
        <v>2</v>
      </c>
      <c r="F1064" s="1">
        <v>10</v>
      </c>
      <c r="G1064" s="4"/>
      <c r="H1064" s="4"/>
      <c r="I1064" s="4"/>
      <c r="J1064" s="4"/>
      <c r="K1064" s="4"/>
      <c r="Q1064" t="e">
        <f t="shared" si="118"/>
        <v>#DIV/0!</v>
      </c>
      <c r="R1064" t="e">
        <f t="shared" si="119"/>
        <v>#DIV/0!</v>
      </c>
      <c r="AD1064" t="e">
        <f t="shared" si="120"/>
        <v>#DIV/0!</v>
      </c>
      <c r="AE1064" t="e">
        <f t="shared" si="121"/>
        <v>#DIV/0!</v>
      </c>
      <c r="BI1064" s="1">
        <v>10</v>
      </c>
    </row>
    <row r="1065" spans="1:66" x14ac:dyDescent="0.25">
      <c r="A1065" s="6">
        <v>85</v>
      </c>
      <c r="B1065" s="1">
        <v>2.5</v>
      </c>
      <c r="C1065" s="6">
        <v>20</v>
      </c>
      <c r="D1065" s="6">
        <v>1</v>
      </c>
      <c r="E1065" s="1">
        <v>3</v>
      </c>
      <c r="F1065" s="1">
        <v>10</v>
      </c>
      <c r="G1065" s="4"/>
      <c r="H1065" s="4"/>
      <c r="I1065" s="4"/>
      <c r="J1065" s="4"/>
      <c r="K1065" s="4"/>
      <c r="Q1065" t="e">
        <f t="shared" si="118"/>
        <v>#DIV/0!</v>
      </c>
      <c r="R1065" t="e">
        <f t="shared" si="119"/>
        <v>#DIV/0!</v>
      </c>
      <c r="AD1065" t="e">
        <f t="shared" si="120"/>
        <v>#DIV/0!</v>
      </c>
      <c r="AE1065" t="e">
        <f t="shared" si="121"/>
        <v>#DIV/0!</v>
      </c>
      <c r="BI1065" s="1">
        <v>10</v>
      </c>
    </row>
    <row r="1066" spans="1:66" x14ac:dyDescent="0.25">
      <c r="A1066" s="6">
        <v>85</v>
      </c>
      <c r="B1066" s="1">
        <v>2.5</v>
      </c>
      <c r="C1066" s="6">
        <v>20</v>
      </c>
      <c r="D1066" s="6">
        <v>1</v>
      </c>
      <c r="E1066" s="1">
        <v>4</v>
      </c>
      <c r="F1066" s="1">
        <v>10</v>
      </c>
      <c r="G1066" s="4"/>
      <c r="H1066" s="4"/>
      <c r="I1066" s="4"/>
      <c r="J1066" s="4"/>
      <c r="K1066" s="4"/>
      <c r="Q1066" t="e">
        <f t="shared" si="118"/>
        <v>#DIV/0!</v>
      </c>
      <c r="R1066" t="e">
        <f t="shared" si="119"/>
        <v>#DIV/0!</v>
      </c>
      <c r="AD1066" t="e">
        <f t="shared" si="120"/>
        <v>#DIV/0!</v>
      </c>
      <c r="AE1066" t="e">
        <f t="shared" si="121"/>
        <v>#DIV/0!</v>
      </c>
      <c r="BI1066" s="1">
        <v>10</v>
      </c>
    </row>
    <row r="1067" spans="1:66" x14ac:dyDescent="0.25">
      <c r="Q1067" t="e">
        <f t="shared" si="118"/>
        <v>#DIV/0!</v>
      </c>
      <c r="R1067" t="e">
        <f t="shared" si="119"/>
        <v>#DIV/0!</v>
      </c>
      <c r="AD1067" t="e">
        <f t="shared" si="120"/>
        <v>#DIV/0!</v>
      </c>
      <c r="AE1067" t="e">
        <f t="shared" si="121"/>
        <v>#DIV/0!</v>
      </c>
    </row>
    <row r="1068" spans="1:66" x14ac:dyDescent="0.25">
      <c r="A1068" s="8">
        <v>85</v>
      </c>
      <c r="B1068" s="8">
        <v>2.5</v>
      </c>
      <c r="C1068" s="8">
        <v>20</v>
      </c>
      <c r="D1068" s="8">
        <v>0.8</v>
      </c>
      <c r="E1068" s="8">
        <v>1</v>
      </c>
      <c r="F1068" s="8">
        <v>1</v>
      </c>
      <c r="G1068">
        <v>0.45900000000000002</v>
      </c>
      <c r="H1068">
        <v>0.40500000000000003</v>
      </c>
      <c r="I1068">
        <v>0.504</v>
      </c>
      <c r="J1068">
        <v>0.46800000000000003</v>
      </c>
      <c r="K1068">
        <v>0.45</v>
      </c>
      <c r="Q1068">
        <f t="shared" si="118"/>
        <v>0.4572</v>
      </c>
      <c r="R1068">
        <f t="shared" si="119"/>
        <v>3.5660902961086101E-2</v>
      </c>
      <c r="T1068">
        <v>0.41399999999999998</v>
      </c>
      <c r="U1068">
        <v>0.32400000000000001</v>
      </c>
      <c r="V1068">
        <v>0.315</v>
      </c>
      <c r="W1068">
        <v>0.315</v>
      </c>
      <c r="X1068">
        <v>0.30599999999999999</v>
      </c>
      <c r="AD1068">
        <f t="shared" si="120"/>
        <v>0.33479999999999999</v>
      </c>
      <c r="AE1068">
        <f t="shared" si="121"/>
        <v>4.4729185103240976E-2</v>
      </c>
      <c r="AO1068" t="s">
        <v>47</v>
      </c>
      <c r="AP1068" t="s">
        <v>48</v>
      </c>
      <c r="AQ1068" t="s">
        <v>49</v>
      </c>
      <c r="AR1068" t="s">
        <v>50</v>
      </c>
      <c r="BI1068" s="8">
        <v>1</v>
      </c>
      <c r="BJ1068">
        <v>0.873</v>
      </c>
      <c r="BK1068">
        <v>0.72899999999999998</v>
      </c>
      <c r="BL1068">
        <v>0.81899999999999995</v>
      </c>
      <c r="BM1068">
        <v>0.78300000000000003</v>
      </c>
      <c r="BN1068">
        <v>0.75600000000000001</v>
      </c>
    </row>
    <row r="1069" spans="1:66" x14ac:dyDescent="0.25">
      <c r="A1069" s="6">
        <v>85</v>
      </c>
      <c r="B1069" s="6">
        <v>2.5</v>
      </c>
      <c r="C1069" s="6">
        <v>20</v>
      </c>
      <c r="D1069" s="6">
        <v>0.8</v>
      </c>
      <c r="E1069" s="6">
        <v>2</v>
      </c>
      <c r="F1069" s="6">
        <v>1</v>
      </c>
      <c r="G1069">
        <v>0.441</v>
      </c>
      <c r="H1069">
        <v>0.441</v>
      </c>
      <c r="I1069">
        <v>0.41399999999999998</v>
      </c>
      <c r="J1069">
        <v>0.42299999999999999</v>
      </c>
      <c r="K1069">
        <v>0.41399999999999998</v>
      </c>
      <c r="Q1069">
        <f t="shared" si="118"/>
        <v>0.42659999999999998</v>
      </c>
      <c r="R1069">
        <f t="shared" si="119"/>
        <v>1.3649175799292803E-2</v>
      </c>
      <c r="T1069">
        <v>0.315</v>
      </c>
      <c r="U1069">
        <v>0.32400000000000001</v>
      </c>
      <c r="V1069">
        <v>0.33300000000000002</v>
      </c>
      <c r="W1069">
        <v>0.32400000000000001</v>
      </c>
      <c r="X1069">
        <v>0.36899999999999999</v>
      </c>
      <c r="AD1069">
        <f t="shared" si="120"/>
        <v>0.33300000000000002</v>
      </c>
      <c r="AE1069">
        <f t="shared" si="121"/>
        <v>2.1106870919205427E-2</v>
      </c>
      <c r="AO1069">
        <f>A1068</f>
        <v>85</v>
      </c>
      <c r="AP1069">
        <f>B1068</f>
        <v>2.5</v>
      </c>
      <c r="AQ1069">
        <f>C1068</f>
        <v>20</v>
      </c>
      <c r="AR1069">
        <f>D1068</f>
        <v>0.8</v>
      </c>
      <c r="BI1069" s="6">
        <v>1</v>
      </c>
      <c r="BJ1069">
        <v>0.75600000000000001</v>
      </c>
      <c r="BK1069">
        <v>0.76500000000000001</v>
      </c>
      <c r="BL1069">
        <v>0.747</v>
      </c>
      <c r="BM1069">
        <v>0.747</v>
      </c>
      <c r="BN1069">
        <v>0.78300000000000003</v>
      </c>
    </row>
    <row r="1070" spans="1:66" x14ac:dyDescent="0.25">
      <c r="A1070" s="6">
        <v>85</v>
      </c>
      <c r="B1070" s="6">
        <v>2.5</v>
      </c>
      <c r="C1070" s="6">
        <v>20</v>
      </c>
      <c r="D1070" s="6">
        <v>0.8</v>
      </c>
      <c r="E1070" s="6">
        <v>3</v>
      </c>
      <c r="F1070" s="6">
        <v>1</v>
      </c>
      <c r="G1070">
        <v>0.46800000000000003</v>
      </c>
      <c r="H1070">
        <v>0.46800000000000003</v>
      </c>
      <c r="I1070">
        <v>0.441</v>
      </c>
      <c r="J1070">
        <v>0.45</v>
      </c>
      <c r="K1070">
        <v>0.40500000000000003</v>
      </c>
      <c r="Q1070">
        <f t="shared" si="118"/>
        <v>0.44640000000000002</v>
      </c>
      <c r="R1070">
        <f t="shared" si="119"/>
        <v>2.5928748523598281E-2</v>
      </c>
      <c r="T1070">
        <v>0.28799999999999998</v>
      </c>
      <c r="U1070">
        <v>0.30599999999999999</v>
      </c>
      <c r="V1070">
        <v>0.27900000000000003</v>
      </c>
      <c r="W1070">
        <v>0.33300000000000002</v>
      </c>
      <c r="X1070">
        <v>0.29699999999999999</v>
      </c>
      <c r="AD1070">
        <f t="shared" si="120"/>
        <v>0.30059999999999998</v>
      </c>
      <c r="AE1070">
        <f t="shared" si="121"/>
        <v>2.0719555979798413E-2</v>
      </c>
      <c r="BI1070" s="6">
        <v>1</v>
      </c>
      <c r="BJ1070">
        <v>0.75600000000000001</v>
      </c>
      <c r="BK1070">
        <v>0.77400000000000002</v>
      </c>
      <c r="BL1070">
        <v>0.72</v>
      </c>
      <c r="BM1070">
        <v>0.78300000000000003</v>
      </c>
      <c r="BN1070">
        <v>0.70199999999999996</v>
      </c>
    </row>
    <row r="1071" spans="1:66" x14ac:dyDescent="0.25">
      <c r="A1071" s="6">
        <v>85</v>
      </c>
      <c r="B1071" s="6">
        <v>2.5</v>
      </c>
      <c r="C1071" s="6">
        <v>20</v>
      </c>
      <c r="D1071" s="6">
        <v>0.8</v>
      </c>
      <c r="E1071" s="6">
        <v>4</v>
      </c>
      <c r="F1071" s="6">
        <v>1</v>
      </c>
      <c r="G1071">
        <v>0.46800000000000003</v>
      </c>
      <c r="H1071">
        <v>0.46800000000000003</v>
      </c>
      <c r="I1071">
        <v>0.45900000000000002</v>
      </c>
      <c r="J1071">
        <v>0.45</v>
      </c>
      <c r="K1071">
        <v>0.45900000000000002</v>
      </c>
      <c r="Q1071">
        <f t="shared" si="118"/>
        <v>0.46079999999999999</v>
      </c>
      <c r="R1071">
        <f t="shared" si="119"/>
        <v>7.5299402388066868E-3</v>
      </c>
      <c r="T1071">
        <v>0.32400000000000001</v>
      </c>
      <c r="U1071">
        <v>0.30599999999999999</v>
      </c>
      <c r="V1071">
        <v>0.315</v>
      </c>
      <c r="W1071">
        <v>0.29699999999999999</v>
      </c>
      <c r="X1071">
        <v>0.36</v>
      </c>
      <c r="AD1071">
        <f t="shared" si="120"/>
        <v>0.32039999999999996</v>
      </c>
      <c r="AE1071">
        <f t="shared" si="121"/>
        <v>2.4316660954991329E-2</v>
      </c>
      <c r="BI1071" s="6">
        <v>1</v>
      </c>
      <c r="BJ1071">
        <v>0.79200000000000004</v>
      </c>
      <c r="BK1071">
        <v>0.77400000000000002</v>
      </c>
      <c r="BL1071">
        <v>0.77400000000000002</v>
      </c>
      <c r="BM1071">
        <v>0.747</v>
      </c>
      <c r="BN1071">
        <v>0.81899999999999995</v>
      </c>
    </row>
    <row r="1072" spans="1:66" x14ac:dyDescent="0.25">
      <c r="A1072" s="6">
        <v>85</v>
      </c>
      <c r="B1072" s="1">
        <v>2.5</v>
      </c>
      <c r="C1072" s="6">
        <v>20</v>
      </c>
      <c r="D1072" s="6">
        <v>0.8</v>
      </c>
      <c r="E1072" s="1">
        <v>1</v>
      </c>
      <c r="F1072" s="1">
        <v>2</v>
      </c>
      <c r="G1072">
        <v>0.495</v>
      </c>
      <c r="H1072">
        <v>0.52200000000000002</v>
      </c>
      <c r="I1072">
        <v>0.55800000000000005</v>
      </c>
      <c r="J1072">
        <v>0.51300000000000001</v>
      </c>
      <c r="K1072">
        <v>0.45</v>
      </c>
      <c r="Q1072">
        <f t="shared" si="118"/>
        <v>0.50760000000000005</v>
      </c>
      <c r="R1072">
        <f t="shared" si="119"/>
        <v>3.9538588745679851E-2</v>
      </c>
      <c r="T1072">
        <v>0.27900000000000003</v>
      </c>
      <c r="U1072">
        <v>0.23400000000000001</v>
      </c>
      <c r="V1072">
        <v>0.26100000000000001</v>
      </c>
      <c r="W1072">
        <v>0.19800000000000001</v>
      </c>
      <c r="X1072">
        <v>0.252</v>
      </c>
      <c r="AD1072">
        <f t="shared" si="120"/>
        <v>0.24479999999999999</v>
      </c>
      <c r="AE1072">
        <f t="shared" si="121"/>
        <v>3.0784736477676881E-2</v>
      </c>
      <c r="AH1072" t="s">
        <v>25</v>
      </c>
      <c r="BI1072" s="1">
        <v>2</v>
      </c>
      <c r="BJ1072">
        <v>0.77400000000000002</v>
      </c>
      <c r="BK1072">
        <v>0.75600000000000001</v>
      </c>
      <c r="BL1072">
        <v>0.81899999999999995</v>
      </c>
      <c r="BM1072">
        <v>0.71099999999999997</v>
      </c>
      <c r="BN1072">
        <v>0.70199999999999996</v>
      </c>
    </row>
    <row r="1073" spans="1:66" x14ac:dyDescent="0.25">
      <c r="A1073" s="6">
        <v>85</v>
      </c>
      <c r="B1073" s="1">
        <v>2.5</v>
      </c>
      <c r="C1073" s="6">
        <v>20</v>
      </c>
      <c r="D1073" s="6">
        <v>0.8</v>
      </c>
      <c r="E1073" s="1">
        <v>2</v>
      </c>
      <c r="F1073" s="1">
        <v>2</v>
      </c>
      <c r="G1073">
        <v>0.33300000000000002</v>
      </c>
      <c r="H1073">
        <v>0.34200000000000003</v>
      </c>
      <c r="I1073">
        <v>0.32400000000000001</v>
      </c>
      <c r="J1073">
        <v>0.34200000000000003</v>
      </c>
      <c r="K1073">
        <v>0.40500000000000003</v>
      </c>
      <c r="Q1073">
        <f t="shared" si="118"/>
        <v>0.34920000000000007</v>
      </c>
      <c r="R1073">
        <f t="shared" si="119"/>
        <v>3.2073353426169834E-2</v>
      </c>
      <c r="T1073">
        <v>0.441</v>
      </c>
      <c r="U1073">
        <v>0.42299999999999999</v>
      </c>
      <c r="V1073">
        <v>0.45900000000000002</v>
      </c>
      <c r="W1073">
        <v>0.41399999999999998</v>
      </c>
      <c r="X1073">
        <v>0.432</v>
      </c>
      <c r="AD1073">
        <f t="shared" si="120"/>
        <v>0.43380000000000002</v>
      </c>
      <c r="AE1073">
        <f t="shared" si="121"/>
        <v>1.7311845655504227E-2</v>
      </c>
      <c r="AG1073" t="s">
        <v>19</v>
      </c>
      <c r="AH1073" t="s">
        <v>20</v>
      </c>
      <c r="AI1073" t="s">
        <v>21</v>
      </c>
      <c r="AJ1073" t="s">
        <v>23</v>
      </c>
      <c r="AK1073" t="s">
        <v>21</v>
      </c>
      <c r="AM1073" s="11" t="s">
        <v>24</v>
      </c>
      <c r="AN1073" s="11"/>
      <c r="AO1073" s="11" t="s">
        <v>21</v>
      </c>
      <c r="AP1073" s="15" t="s">
        <v>26</v>
      </c>
      <c r="AQ1073" s="15"/>
      <c r="AR1073" s="15" t="s">
        <v>21</v>
      </c>
      <c r="BI1073" s="1">
        <v>2</v>
      </c>
      <c r="BJ1073">
        <v>0.77400000000000002</v>
      </c>
      <c r="BK1073">
        <v>0.76500000000000001</v>
      </c>
      <c r="BL1073">
        <v>0.78300000000000003</v>
      </c>
      <c r="BM1073">
        <v>0.75600000000000001</v>
      </c>
      <c r="BN1073">
        <v>0.83699999999999997</v>
      </c>
    </row>
    <row r="1074" spans="1:66" x14ac:dyDescent="0.25">
      <c r="A1074" s="6">
        <v>85</v>
      </c>
      <c r="B1074" s="1">
        <v>2.5</v>
      </c>
      <c r="C1074" s="6">
        <v>20</v>
      </c>
      <c r="D1074" s="6">
        <v>0.8</v>
      </c>
      <c r="E1074" s="1">
        <v>3</v>
      </c>
      <c r="F1074" s="1">
        <v>2</v>
      </c>
      <c r="G1074">
        <v>0.432</v>
      </c>
      <c r="H1074">
        <v>0.41399999999999998</v>
      </c>
      <c r="I1074">
        <v>0.42299999999999999</v>
      </c>
      <c r="J1074">
        <v>0.432</v>
      </c>
      <c r="K1074">
        <v>0.36899999999999999</v>
      </c>
      <c r="Q1074">
        <f t="shared" si="118"/>
        <v>0.41399999999999998</v>
      </c>
      <c r="R1074">
        <f t="shared" si="119"/>
        <v>2.6239283526803853E-2</v>
      </c>
      <c r="T1074">
        <v>0.34200000000000003</v>
      </c>
      <c r="U1074">
        <v>0.36</v>
      </c>
      <c r="V1074">
        <v>0.35099999999999998</v>
      </c>
      <c r="W1074">
        <v>0.36899999999999999</v>
      </c>
      <c r="X1074">
        <v>0.378</v>
      </c>
      <c r="AD1074">
        <f t="shared" si="120"/>
        <v>0.36</v>
      </c>
      <c r="AE1074">
        <f t="shared" si="121"/>
        <v>1.4230249470757701E-2</v>
      </c>
      <c r="AG1074">
        <v>1</v>
      </c>
      <c r="AH1074">
        <f>AVERAGE(G1068:K1071)</f>
        <v>0.44774999999999993</v>
      </c>
      <c r="AI1074">
        <f>STDEV(G1068:K1071)</f>
        <v>2.5434901425527796E-2</v>
      </c>
      <c r="AJ1074">
        <f>AVERAGE(T1068:X1071)</f>
        <v>0.32219999999999999</v>
      </c>
      <c r="AK1074">
        <f>STDEV(T1068:X1071)</f>
        <v>3.042955626914139E-2</v>
      </c>
      <c r="AM1074">
        <f>SUM(AH1074,AJ1074)</f>
        <v>0.76994999999999991</v>
      </c>
      <c r="AO1074">
        <f>SUM(AH1074,AJ1074)/2*SQRT((AI1074/AH1074)^2+(AK1074/AJ1074)^2)</f>
        <v>4.2428399130117034E-2</v>
      </c>
      <c r="AP1074">
        <v>0.27333333333333337</v>
      </c>
      <c r="AR1074">
        <v>5.686240703077332E-3</v>
      </c>
      <c r="BI1074" s="1">
        <v>2</v>
      </c>
      <c r="BJ1074">
        <v>0.77400000000000002</v>
      </c>
      <c r="BK1074">
        <v>0.77400000000000002</v>
      </c>
      <c r="BL1074">
        <v>0.77400000000000002</v>
      </c>
      <c r="BM1074">
        <v>0.80100000000000005</v>
      </c>
      <c r="BN1074">
        <v>0.747</v>
      </c>
    </row>
    <row r="1075" spans="1:66" x14ac:dyDescent="0.25">
      <c r="A1075" s="6">
        <v>85</v>
      </c>
      <c r="B1075" s="1">
        <v>2.5</v>
      </c>
      <c r="C1075" s="6">
        <v>20</v>
      </c>
      <c r="D1075" s="6">
        <v>0.8</v>
      </c>
      <c r="E1075" s="1">
        <v>4</v>
      </c>
      <c r="F1075" s="1">
        <v>2</v>
      </c>
      <c r="G1075">
        <v>0.378</v>
      </c>
      <c r="H1075">
        <v>0.57599999999999996</v>
      </c>
      <c r="I1075">
        <v>0.40500000000000003</v>
      </c>
      <c r="J1075">
        <v>0.36899999999999999</v>
      </c>
      <c r="K1075">
        <v>0.38700000000000001</v>
      </c>
      <c r="Q1075">
        <f t="shared" si="118"/>
        <v>0.42300000000000004</v>
      </c>
      <c r="R1075">
        <f t="shared" si="119"/>
        <v>8.6559228277520647E-2</v>
      </c>
      <c r="T1075">
        <v>0.36899999999999999</v>
      </c>
      <c r="U1075">
        <v>0.19800000000000001</v>
      </c>
      <c r="V1075">
        <v>0.30599999999999999</v>
      </c>
      <c r="W1075">
        <v>0.36</v>
      </c>
      <c r="X1075">
        <v>0.38700000000000001</v>
      </c>
      <c r="AD1075">
        <f t="shared" si="120"/>
        <v>0.32400000000000001</v>
      </c>
      <c r="AE1075">
        <f t="shared" si="121"/>
        <v>7.6632238646668641E-2</v>
      </c>
      <c r="AG1075">
        <v>2</v>
      </c>
      <c r="AH1075">
        <f>AVERAGE(G1072:K1075)</f>
        <v>0.42345000000000005</v>
      </c>
      <c r="AI1075">
        <f>STDEV(G1072:K1075)</f>
        <v>7.4872154194227741E-2</v>
      </c>
      <c r="AJ1075">
        <f>AVERAGE(T1072:X1075)</f>
        <v>0.34065000000000001</v>
      </c>
      <c r="AK1075">
        <f>STDEV(T1072:X1075)</f>
        <v>8.0088290096157394E-2</v>
      </c>
      <c r="AM1075">
        <f>SUM(AH1075,AJ1075)</f>
        <v>0.7641</v>
      </c>
      <c r="AO1075">
        <f t="shared" ref="AO1075:AO1084" si="124">SUM(AH1075,AJ1075)/2*SQRT((AI1075/AH1075)^2+(AK1075/AJ1075)^2)</f>
        <v>0.11238860296846499</v>
      </c>
      <c r="BI1075" s="1">
        <v>2</v>
      </c>
      <c r="BJ1075">
        <v>0.747</v>
      </c>
      <c r="BK1075">
        <v>0.77400000000000002</v>
      </c>
      <c r="BL1075">
        <v>0.71099999999999997</v>
      </c>
      <c r="BM1075">
        <v>0.72899999999999998</v>
      </c>
      <c r="BN1075">
        <v>0.77400000000000002</v>
      </c>
    </row>
    <row r="1076" spans="1:66" x14ac:dyDescent="0.25">
      <c r="A1076" s="6">
        <v>85</v>
      </c>
      <c r="B1076" s="6">
        <v>2.5</v>
      </c>
      <c r="C1076" s="6">
        <v>20</v>
      </c>
      <c r="D1076" s="6">
        <v>0.8</v>
      </c>
      <c r="E1076" s="6">
        <v>1</v>
      </c>
      <c r="F1076" s="6">
        <v>3</v>
      </c>
      <c r="G1076">
        <v>0.38700000000000001</v>
      </c>
      <c r="H1076">
        <v>0.42299999999999999</v>
      </c>
      <c r="I1076">
        <v>0.38700000000000001</v>
      </c>
      <c r="J1076">
        <v>0.36</v>
      </c>
      <c r="K1076">
        <v>0.36899999999999999</v>
      </c>
      <c r="Q1076">
        <f t="shared" si="118"/>
        <v>0.38519999999999999</v>
      </c>
      <c r="R1076">
        <f t="shared" si="119"/>
        <v>2.4149534156997728E-2</v>
      </c>
      <c r="T1076">
        <v>0.28799999999999998</v>
      </c>
      <c r="U1076">
        <v>0.378</v>
      </c>
      <c r="V1076">
        <v>0.40500000000000003</v>
      </c>
      <c r="W1076">
        <v>0.40500000000000003</v>
      </c>
      <c r="X1076">
        <v>0.40500000000000003</v>
      </c>
      <c r="AD1076">
        <f t="shared" si="120"/>
        <v>0.37619999999999998</v>
      </c>
      <c r="AE1076">
        <f t="shared" si="121"/>
        <v>5.0672477736933626E-2</v>
      </c>
      <c r="AG1076">
        <v>3</v>
      </c>
      <c r="AH1076">
        <f>AVERAGE(G1076:K1079)</f>
        <v>0.43200000000000005</v>
      </c>
      <c r="AI1076">
        <f>STDEV(G1076:K1079)</f>
        <v>3.9930202261340718E-2</v>
      </c>
      <c r="AJ1076">
        <f>AVERAGE(T1076:X1079)</f>
        <v>0.32445000000000007</v>
      </c>
      <c r="AK1076">
        <f>STDEV(T1075:X1078)</f>
        <v>5.1709308945091903E-2</v>
      </c>
      <c r="AM1076">
        <f>SUM(AH1076,AJ1076)</f>
        <v>0.75645000000000007</v>
      </c>
      <c r="AO1076">
        <f t="shared" si="124"/>
        <v>6.9683759096421105E-2</v>
      </c>
      <c r="AP1076" s="15" t="s">
        <v>28</v>
      </c>
      <c r="AQ1076" s="15"/>
      <c r="AR1076" s="15"/>
      <c r="BI1076" s="6">
        <v>3</v>
      </c>
      <c r="BJ1076">
        <v>0.67500000000000004</v>
      </c>
      <c r="BK1076">
        <v>0.80100000000000005</v>
      </c>
      <c r="BL1076">
        <v>0.79200000000000004</v>
      </c>
      <c r="BM1076">
        <v>0.76500000000000001</v>
      </c>
      <c r="BN1076">
        <v>0.77400000000000002</v>
      </c>
    </row>
    <row r="1077" spans="1:66" x14ac:dyDescent="0.25">
      <c r="A1077" s="6">
        <v>85</v>
      </c>
      <c r="B1077" s="6">
        <v>2.5</v>
      </c>
      <c r="C1077" s="6">
        <v>20</v>
      </c>
      <c r="D1077" s="6">
        <v>0.8</v>
      </c>
      <c r="E1077" s="6">
        <v>2</v>
      </c>
      <c r="F1077" s="6">
        <v>3</v>
      </c>
      <c r="G1077">
        <v>0.441</v>
      </c>
      <c r="H1077">
        <v>0.45</v>
      </c>
      <c r="I1077">
        <v>0.441</v>
      </c>
      <c r="J1077">
        <v>0.41399999999999998</v>
      </c>
      <c r="K1077">
        <v>0.432</v>
      </c>
      <c r="Q1077">
        <f t="shared" si="118"/>
        <v>0.43559999999999999</v>
      </c>
      <c r="R1077">
        <f t="shared" si="119"/>
        <v>1.3649175799292803E-2</v>
      </c>
      <c r="T1077">
        <v>0.29699999999999999</v>
      </c>
      <c r="U1077">
        <v>0.30599999999999999</v>
      </c>
      <c r="V1077">
        <v>0.315</v>
      </c>
      <c r="W1077">
        <v>0.34200000000000003</v>
      </c>
      <c r="X1077">
        <v>0.29699999999999999</v>
      </c>
      <c r="AD1077">
        <f t="shared" si="120"/>
        <v>0.31140000000000001</v>
      </c>
      <c r="AE1077">
        <f t="shared" si="121"/>
        <v>1.8662797217994964E-2</v>
      </c>
      <c r="AG1077">
        <v>4</v>
      </c>
      <c r="AH1077">
        <f>AVERAGE(G1080:K1083)</f>
        <v>0.39015</v>
      </c>
      <c r="AI1077">
        <f>STDEV(G1080:K1083)</f>
        <v>6.4720675131473185E-2</v>
      </c>
      <c r="AJ1077">
        <f>AVERAGE(T1080:X1083)</f>
        <v>0.37665000000000004</v>
      </c>
      <c r="AK1077">
        <f>STDEV(T1079:X1082)</f>
        <v>6.6905274750752294E-2</v>
      </c>
      <c r="AM1077">
        <f t="shared" ref="AM1077:AM1084" si="125">SUM(AH1077,AJ1077)</f>
        <v>0.76680000000000004</v>
      </c>
      <c r="AO1077">
        <f t="shared" si="124"/>
        <v>9.3184089123256694E-2</v>
      </c>
      <c r="BI1077" s="6">
        <v>3</v>
      </c>
      <c r="BJ1077">
        <v>0.73799999999999999</v>
      </c>
      <c r="BK1077">
        <v>0.75600000000000001</v>
      </c>
      <c r="BL1077">
        <v>0.75600000000000001</v>
      </c>
      <c r="BM1077">
        <v>0.75600000000000001</v>
      </c>
      <c r="BN1077">
        <v>0.72899999999999998</v>
      </c>
    </row>
    <row r="1078" spans="1:66" x14ac:dyDescent="0.25">
      <c r="A1078" s="6">
        <v>85</v>
      </c>
      <c r="B1078" s="6">
        <v>2.5</v>
      </c>
      <c r="C1078" s="6">
        <v>20</v>
      </c>
      <c r="D1078" s="6">
        <v>0.8</v>
      </c>
      <c r="E1078" s="6">
        <v>3</v>
      </c>
      <c r="F1078" s="6">
        <v>3</v>
      </c>
      <c r="G1078">
        <v>0.45</v>
      </c>
      <c r="H1078">
        <v>0.441</v>
      </c>
      <c r="I1078">
        <v>0.42299999999999999</v>
      </c>
      <c r="J1078">
        <v>0.47699999999999998</v>
      </c>
      <c r="K1078">
        <v>0.41399999999999998</v>
      </c>
      <c r="Q1078">
        <f t="shared" si="118"/>
        <v>0.441</v>
      </c>
      <c r="R1078">
        <f t="shared" si="119"/>
        <v>2.4647515087732476E-2</v>
      </c>
      <c r="T1078">
        <v>0.28799999999999998</v>
      </c>
      <c r="U1078">
        <v>0.33300000000000002</v>
      </c>
      <c r="V1078">
        <v>0.29699999999999999</v>
      </c>
      <c r="W1078">
        <v>0.315</v>
      </c>
      <c r="X1078">
        <v>0.33300000000000002</v>
      </c>
      <c r="AD1078">
        <f t="shared" si="120"/>
        <v>0.31319999999999998</v>
      </c>
      <c r="AE1078">
        <f t="shared" si="121"/>
        <v>2.0523157651784502E-2</v>
      </c>
      <c r="AG1078">
        <v>5</v>
      </c>
      <c r="AH1078">
        <f>AVERAGE(G1084:K1087)</f>
        <v>0.44009999999999999</v>
      </c>
      <c r="AI1078">
        <f>STDEV(G1084:K1087)</f>
        <v>7.921184122007098E-2</v>
      </c>
      <c r="AJ1078">
        <f>AVERAGE(T1084:X1087)</f>
        <v>0.32715000000000005</v>
      </c>
      <c r="AK1078">
        <f>STDEV(T1084:X1087)</f>
        <v>5.5423987776526663E-2</v>
      </c>
      <c r="AM1078">
        <f t="shared" si="125"/>
        <v>0.76724999999999999</v>
      </c>
      <c r="AO1078">
        <f t="shared" si="124"/>
        <v>9.4823122306381236E-2</v>
      </c>
      <c r="BI1078" s="6">
        <v>3</v>
      </c>
      <c r="BJ1078">
        <v>0.73799999999999999</v>
      </c>
      <c r="BK1078">
        <v>0.77400000000000002</v>
      </c>
      <c r="BL1078">
        <v>0.72</v>
      </c>
      <c r="BM1078">
        <v>0.79200000000000004</v>
      </c>
      <c r="BN1078">
        <v>0.747</v>
      </c>
    </row>
    <row r="1079" spans="1:66" x14ac:dyDescent="0.25">
      <c r="A1079" s="6">
        <v>85</v>
      </c>
      <c r="B1079" s="6">
        <v>2.5</v>
      </c>
      <c r="C1079" s="6">
        <v>20</v>
      </c>
      <c r="D1079" s="6">
        <v>0.8</v>
      </c>
      <c r="E1079" s="6">
        <v>4</v>
      </c>
      <c r="F1079" s="6">
        <v>3</v>
      </c>
      <c r="G1079">
        <v>0.45</v>
      </c>
      <c r="H1079">
        <v>0.46800000000000003</v>
      </c>
      <c r="I1079">
        <v>0.54</v>
      </c>
      <c r="J1079">
        <v>0.441</v>
      </c>
      <c r="K1079">
        <v>0.432</v>
      </c>
      <c r="Q1079">
        <f t="shared" si="118"/>
        <v>0.46620000000000006</v>
      </c>
      <c r="R1079">
        <f t="shared" si="119"/>
        <v>4.3349740483652283E-2</v>
      </c>
      <c r="T1079">
        <v>0.28799999999999998</v>
      </c>
      <c r="U1079">
        <v>0.28799999999999998</v>
      </c>
      <c r="V1079">
        <v>0.26100000000000001</v>
      </c>
      <c r="W1079">
        <v>0.33300000000000002</v>
      </c>
      <c r="X1079">
        <v>0.315</v>
      </c>
      <c r="AD1079">
        <f t="shared" si="120"/>
        <v>0.29699999999999999</v>
      </c>
      <c r="AE1079">
        <f t="shared" si="121"/>
        <v>2.77398630133604E-2</v>
      </c>
      <c r="AG1079">
        <v>6</v>
      </c>
      <c r="AH1079">
        <f>AVERAGE(G1088:K1091)</f>
        <v>0.43469999999999998</v>
      </c>
      <c r="AI1079">
        <f>STDEV(G1088:K1091)</f>
        <v>6.6656306212501987E-2</v>
      </c>
      <c r="AJ1079">
        <f>AVERAGE(T1088:X1091)</f>
        <v>0.34245000000000003</v>
      </c>
      <c r="AK1079">
        <f>STDEV(T1088:X1091)</f>
        <v>8.9404742014821847E-2</v>
      </c>
      <c r="AM1079">
        <f t="shared" si="125"/>
        <v>0.77715000000000001</v>
      </c>
      <c r="AO1079">
        <f t="shared" si="124"/>
        <v>0.11765053625435423</v>
      </c>
      <c r="BI1079" s="6">
        <v>3</v>
      </c>
      <c r="BJ1079">
        <v>0.73799999999999999</v>
      </c>
      <c r="BK1079">
        <v>0.75600000000000001</v>
      </c>
      <c r="BL1079">
        <v>0.80100000000000005</v>
      </c>
      <c r="BM1079">
        <v>0.77400000000000002</v>
      </c>
      <c r="BN1079">
        <v>0.747</v>
      </c>
    </row>
    <row r="1080" spans="1:66" x14ac:dyDescent="0.25">
      <c r="A1080" s="6">
        <v>85</v>
      </c>
      <c r="B1080" s="1">
        <v>2.5</v>
      </c>
      <c r="C1080" s="6">
        <v>20</v>
      </c>
      <c r="D1080" s="6">
        <v>0.8</v>
      </c>
      <c r="E1080" s="1">
        <v>1</v>
      </c>
      <c r="F1080" s="1">
        <v>4</v>
      </c>
      <c r="G1080">
        <v>0.42299999999999999</v>
      </c>
      <c r="H1080">
        <v>0.378</v>
      </c>
      <c r="I1080">
        <v>0.47699999999999998</v>
      </c>
      <c r="J1080">
        <v>0.41399999999999998</v>
      </c>
      <c r="K1080">
        <v>0.35099999999999998</v>
      </c>
      <c r="Q1080">
        <f t="shared" si="118"/>
        <v>0.40860000000000002</v>
      </c>
      <c r="R1080">
        <f t="shared" si="119"/>
        <v>4.7877969881773071E-2</v>
      </c>
      <c r="T1080">
        <v>0.315</v>
      </c>
      <c r="U1080">
        <v>0.35099999999999998</v>
      </c>
      <c r="V1080">
        <v>0.36899999999999999</v>
      </c>
      <c r="W1080">
        <v>0.38700000000000001</v>
      </c>
      <c r="X1080">
        <v>0.46800000000000003</v>
      </c>
      <c r="AD1080">
        <f t="shared" si="120"/>
        <v>0.378</v>
      </c>
      <c r="AE1080">
        <f t="shared" si="121"/>
        <v>5.692099788303101E-2</v>
      </c>
      <c r="AG1080">
        <v>7</v>
      </c>
      <c r="AH1080">
        <f>AVERAGE(G1092:K1095)</f>
        <v>0.49140000000000006</v>
      </c>
      <c r="AI1080">
        <f>STDEV(G1092:K1095)</f>
        <v>0.1252330038893813</v>
      </c>
      <c r="AJ1080">
        <f>AVERAGE(T1092:X1095)</f>
        <v>0.3105</v>
      </c>
      <c r="AK1080">
        <f>STDEV(T1092:X1095)</f>
        <v>9.8134976864574272E-2</v>
      </c>
      <c r="AM1080">
        <f t="shared" si="125"/>
        <v>0.80190000000000006</v>
      </c>
      <c r="AO1080">
        <f t="shared" si="124"/>
        <v>0.16278707462471789</v>
      </c>
      <c r="BI1080" s="1">
        <v>4</v>
      </c>
      <c r="BJ1080">
        <v>0.73799999999999999</v>
      </c>
      <c r="BK1080">
        <v>0.72899999999999998</v>
      </c>
      <c r="BL1080">
        <v>0.84599999999999997</v>
      </c>
      <c r="BM1080">
        <v>0.80100000000000005</v>
      </c>
      <c r="BN1080">
        <v>0.81899999999999995</v>
      </c>
    </row>
    <row r="1081" spans="1:66" x14ac:dyDescent="0.25">
      <c r="A1081" s="6">
        <v>85</v>
      </c>
      <c r="B1081" s="1">
        <v>2.5</v>
      </c>
      <c r="C1081" s="6">
        <v>20</v>
      </c>
      <c r="D1081" s="6">
        <v>0.8</v>
      </c>
      <c r="E1081" s="1">
        <v>2</v>
      </c>
      <c r="F1081" s="1">
        <v>4</v>
      </c>
      <c r="G1081">
        <v>0.30599999999999999</v>
      </c>
      <c r="H1081">
        <v>0.41399999999999998</v>
      </c>
      <c r="I1081">
        <v>0.23400000000000001</v>
      </c>
      <c r="J1081">
        <v>0.36</v>
      </c>
      <c r="K1081">
        <v>0.315</v>
      </c>
      <c r="Q1081">
        <f t="shared" si="118"/>
        <v>0.32579999999999998</v>
      </c>
      <c r="R1081">
        <f t="shared" si="119"/>
        <v>6.6867032235624221E-2</v>
      </c>
      <c r="T1081">
        <v>0.40500000000000003</v>
      </c>
      <c r="U1081">
        <v>0.52200000000000002</v>
      </c>
      <c r="V1081">
        <v>0.39600000000000002</v>
      </c>
      <c r="W1081">
        <v>0.42299999999999999</v>
      </c>
      <c r="X1081">
        <v>0.432</v>
      </c>
      <c r="AD1081">
        <f t="shared" si="120"/>
        <v>0.43559999999999999</v>
      </c>
      <c r="AE1081">
        <f t="shared" si="121"/>
        <v>5.0351762630517889E-2</v>
      </c>
      <c r="AG1081">
        <v>8</v>
      </c>
      <c r="AH1081">
        <f>AVERAGE(G1096:K1099)</f>
        <v>0.53730000000000011</v>
      </c>
      <c r="AI1081">
        <f>STDEV(G1096:K1099)</f>
        <v>0.17282516264162798</v>
      </c>
      <c r="AJ1081">
        <f>AVERAGE(T1096:X1099)</f>
        <v>0.30870000000000003</v>
      </c>
      <c r="AK1081">
        <f>STDEV(T1096:X1099)</f>
        <v>0.10406379622236812</v>
      </c>
      <c r="AM1081">
        <f t="shared" si="125"/>
        <v>0.84600000000000009</v>
      </c>
      <c r="AO1081">
        <f t="shared" si="124"/>
        <v>0.19709281257994782</v>
      </c>
      <c r="BI1081" s="1">
        <v>4</v>
      </c>
      <c r="BJ1081">
        <v>0.71099999999999997</v>
      </c>
      <c r="BK1081">
        <v>0.93600000000000005</v>
      </c>
      <c r="BL1081">
        <v>0.63</v>
      </c>
      <c r="BM1081">
        <v>0.78300000000000003</v>
      </c>
      <c r="BN1081">
        <v>0.747</v>
      </c>
    </row>
    <row r="1082" spans="1:66" x14ac:dyDescent="0.25">
      <c r="A1082" s="6">
        <v>85</v>
      </c>
      <c r="B1082" s="1">
        <v>2.5</v>
      </c>
      <c r="C1082" s="6">
        <v>20</v>
      </c>
      <c r="D1082" s="6">
        <v>0.8</v>
      </c>
      <c r="E1082" s="1">
        <v>3</v>
      </c>
      <c r="F1082" s="1">
        <v>4</v>
      </c>
      <c r="G1082">
        <v>0.36899999999999999</v>
      </c>
      <c r="H1082">
        <v>0.42299999999999999</v>
      </c>
      <c r="I1082">
        <v>0.46800000000000003</v>
      </c>
      <c r="J1082">
        <v>0.33300000000000002</v>
      </c>
      <c r="K1082">
        <v>0.45900000000000002</v>
      </c>
      <c r="Q1082">
        <f t="shared" si="118"/>
        <v>0.41039999999999999</v>
      </c>
      <c r="R1082">
        <f t="shared" si="119"/>
        <v>5.8187627550880798E-2</v>
      </c>
      <c r="T1082">
        <v>0.36</v>
      </c>
      <c r="U1082">
        <v>0.42299999999999999</v>
      </c>
      <c r="V1082">
        <v>0.28799999999999998</v>
      </c>
      <c r="W1082">
        <v>0.36</v>
      </c>
      <c r="X1082">
        <v>0.39600000000000002</v>
      </c>
      <c r="AD1082">
        <f t="shared" si="120"/>
        <v>0.3654</v>
      </c>
      <c r="AE1082">
        <f t="shared" si="121"/>
        <v>5.0752339847537957E-2</v>
      </c>
      <c r="AG1082">
        <v>9</v>
      </c>
      <c r="AH1082">
        <f>AVERAGE(G1100:K1103)</f>
        <v>0.51479999999999992</v>
      </c>
      <c r="AI1082">
        <f>STDEV(G1100:K1103)</f>
        <v>0.10330136218158757</v>
      </c>
      <c r="AJ1082">
        <f>AVERAGE(T1100:X1103)</f>
        <v>0.3246</v>
      </c>
      <c r="AK1082">
        <f>STDEV(T1100:X1103)</f>
        <v>0.12115267817333401</v>
      </c>
      <c r="AM1082">
        <f t="shared" si="125"/>
        <v>0.83939999999999992</v>
      </c>
      <c r="AO1082">
        <f t="shared" si="124"/>
        <v>0.17785151701890295</v>
      </c>
      <c r="BI1082" s="1">
        <v>4</v>
      </c>
      <c r="BJ1082">
        <v>0.72899999999999998</v>
      </c>
      <c r="BK1082">
        <v>0.84599999999999997</v>
      </c>
      <c r="BL1082">
        <v>0.75600000000000001</v>
      </c>
      <c r="BM1082">
        <v>0.69299999999999995</v>
      </c>
      <c r="BN1082">
        <v>0.85499999999999998</v>
      </c>
    </row>
    <row r="1083" spans="1:66" x14ac:dyDescent="0.25">
      <c r="A1083" s="6">
        <v>85</v>
      </c>
      <c r="B1083" s="1">
        <v>2.5</v>
      </c>
      <c r="C1083" s="6">
        <v>20</v>
      </c>
      <c r="D1083" s="6">
        <v>0.8</v>
      </c>
      <c r="E1083" s="1">
        <v>4</v>
      </c>
      <c r="F1083" s="1">
        <v>4</v>
      </c>
      <c r="G1083">
        <v>0.35099999999999998</v>
      </c>
      <c r="H1083">
        <v>0.432</v>
      </c>
      <c r="I1083">
        <v>0.46800000000000003</v>
      </c>
      <c r="J1083">
        <v>0.36899999999999999</v>
      </c>
      <c r="K1083">
        <v>0.45900000000000002</v>
      </c>
      <c r="Q1083">
        <f t="shared" si="118"/>
        <v>0.41579999999999995</v>
      </c>
      <c r="R1083">
        <f t="shared" si="119"/>
        <v>5.3016035310083823E-2</v>
      </c>
      <c r="T1083">
        <v>0.36899999999999999</v>
      </c>
      <c r="U1083">
        <v>0.34200000000000003</v>
      </c>
      <c r="V1083">
        <v>0.30599999999999999</v>
      </c>
      <c r="W1083">
        <v>0.30599999999999999</v>
      </c>
      <c r="X1083">
        <v>0.315</v>
      </c>
      <c r="AD1083">
        <f t="shared" si="120"/>
        <v>0.3276</v>
      </c>
      <c r="AE1083">
        <f t="shared" si="121"/>
        <v>2.7446311227558435E-2</v>
      </c>
      <c r="AG1083">
        <v>10</v>
      </c>
      <c r="AH1083" t="e">
        <f>AVERAGE(G1104:K1107)</f>
        <v>#DIV/0!</v>
      </c>
      <c r="AI1083" t="e">
        <f>STDEV(G1104:K1107)</f>
        <v>#DIV/0!</v>
      </c>
      <c r="AJ1083" t="e">
        <f>AVERAGE(T1104:X1107)</f>
        <v>#DIV/0!</v>
      </c>
      <c r="AK1083" t="e">
        <f>STDEV(T1104:X1107)</f>
        <v>#DIV/0!</v>
      </c>
      <c r="AM1083" t="e">
        <f t="shared" si="125"/>
        <v>#DIV/0!</v>
      </c>
      <c r="AO1083" t="e">
        <f t="shared" si="124"/>
        <v>#DIV/0!</v>
      </c>
      <c r="BI1083" s="1">
        <v>4</v>
      </c>
      <c r="BJ1083">
        <v>0.72</v>
      </c>
      <c r="BK1083">
        <v>0.77400000000000002</v>
      </c>
      <c r="BL1083">
        <v>0.77400000000000002</v>
      </c>
      <c r="BM1083">
        <v>0.67500000000000004</v>
      </c>
      <c r="BN1083">
        <v>0.77400000000000002</v>
      </c>
    </row>
    <row r="1084" spans="1:66" x14ac:dyDescent="0.25">
      <c r="A1084" s="6">
        <v>85</v>
      </c>
      <c r="B1084" s="6">
        <v>2.5</v>
      </c>
      <c r="C1084" s="6">
        <v>20</v>
      </c>
      <c r="D1084" s="6">
        <v>0.8</v>
      </c>
      <c r="E1084" s="6">
        <v>1</v>
      </c>
      <c r="F1084" s="6">
        <v>5</v>
      </c>
      <c r="G1084">
        <v>0.46800000000000003</v>
      </c>
      <c r="H1084">
        <v>0.42299999999999999</v>
      </c>
      <c r="I1084">
        <v>0.41399999999999998</v>
      </c>
      <c r="J1084">
        <v>0.42299999999999999</v>
      </c>
      <c r="K1084">
        <v>0.39600000000000002</v>
      </c>
      <c r="Q1084">
        <f t="shared" si="118"/>
        <v>0.42480000000000001</v>
      </c>
      <c r="R1084">
        <f t="shared" si="119"/>
        <v>2.6546186166754734E-2</v>
      </c>
      <c r="T1084">
        <v>0.30599999999999999</v>
      </c>
      <c r="U1084">
        <v>0.30599999999999999</v>
      </c>
      <c r="V1084">
        <v>0.315</v>
      </c>
      <c r="W1084">
        <v>0.34200000000000003</v>
      </c>
      <c r="X1084">
        <v>0.32400000000000001</v>
      </c>
      <c r="AD1084">
        <f t="shared" si="120"/>
        <v>0.31860000000000005</v>
      </c>
      <c r="AE1084">
        <f t="shared" si="121"/>
        <v>1.5059880477613374E-2</v>
      </c>
      <c r="AG1084" t="s">
        <v>22</v>
      </c>
      <c r="AH1084">
        <f>AVERAGE(G1068:K1107)</f>
        <v>0.45519428571428605</v>
      </c>
      <c r="AI1084">
        <f>STDEV(G1068:K1107)</f>
        <v>0.10145859792839479</v>
      </c>
      <c r="AJ1084">
        <f>AVERAGE(T1068:X1107)</f>
        <v>0.3309942857142858</v>
      </c>
      <c r="AK1084">
        <f>STDEV(T1068:X1106)</f>
        <v>7.9988828037654336E-2</v>
      </c>
      <c r="AM1084">
        <f t="shared" si="125"/>
        <v>0.7861885714285719</v>
      </c>
      <c r="AO1084">
        <f t="shared" si="124"/>
        <v>0.12923236223364173</v>
      </c>
      <c r="BI1084" s="6">
        <v>5</v>
      </c>
      <c r="BJ1084">
        <v>0.77400000000000002</v>
      </c>
      <c r="BK1084">
        <v>0.72899999999999998</v>
      </c>
      <c r="BL1084">
        <v>0.72899999999999998</v>
      </c>
      <c r="BM1084">
        <v>0.76500000000000001</v>
      </c>
      <c r="BN1084">
        <v>0.72</v>
      </c>
    </row>
    <row r="1085" spans="1:66" x14ac:dyDescent="0.25">
      <c r="A1085" s="6">
        <v>85</v>
      </c>
      <c r="B1085" s="6">
        <v>2.5</v>
      </c>
      <c r="C1085" s="6">
        <v>20</v>
      </c>
      <c r="D1085" s="6">
        <v>0.8</v>
      </c>
      <c r="E1085" s="6">
        <v>2</v>
      </c>
      <c r="F1085" s="6">
        <v>5</v>
      </c>
      <c r="G1085">
        <v>0.69299999999999995</v>
      </c>
      <c r="H1085">
        <v>0.441</v>
      </c>
      <c r="I1085">
        <v>0.36899999999999999</v>
      </c>
      <c r="J1085">
        <v>0.45</v>
      </c>
      <c r="K1085">
        <v>0.33300000000000002</v>
      </c>
      <c r="Q1085">
        <f t="shared" si="118"/>
        <v>0.4572</v>
      </c>
      <c r="R1085">
        <f t="shared" si="119"/>
        <v>0.1406420989604463</v>
      </c>
      <c r="T1085">
        <v>0.22500000000000001</v>
      </c>
      <c r="U1085">
        <v>0.38700000000000001</v>
      </c>
      <c r="V1085">
        <v>0.30599999999999999</v>
      </c>
      <c r="W1085">
        <v>0.39600000000000002</v>
      </c>
      <c r="X1085">
        <v>0.315</v>
      </c>
      <c r="AD1085">
        <f t="shared" si="120"/>
        <v>0.32579999999999998</v>
      </c>
      <c r="AE1085">
        <f t="shared" si="121"/>
        <v>6.9539197579494672E-2</v>
      </c>
      <c r="AM1085" s="11" t="s">
        <v>51</v>
      </c>
      <c r="AN1085" s="11"/>
      <c r="AO1085" s="11"/>
      <c r="BI1085" s="6">
        <v>5</v>
      </c>
      <c r="BJ1085">
        <v>0.91800000000000004</v>
      </c>
      <c r="BK1085">
        <v>0.82799999999999996</v>
      </c>
      <c r="BL1085">
        <v>0.67500000000000004</v>
      </c>
      <c r="BM1085">
        <v>0.84599999999999997</v>
      </c>
      <c r="BN1085">
        <v>0.64800000000000002</v>
      </c>
    </row>
    <row r="1086" spans="1:66" x14ac:dyDescent="0.25">
      <c r="A1086" s="6">
        <v>85</v>
      </c>
      <c r="B1086" s="6">
        <v>2.5</v>
      </c>
      <c r="C1086" s="6">
        <v>20</v>
      </c>
      <c r="D1086" s="6">
        <v>0.8</v>
      </c>
      <c r="E1086" s="6">
        <v>3</v>
      </c>
      <c r="F1086" s="6">
        <v>5</v>
      </c>
      <c r="G1086" s="4">
        <v>0.432</v>
      </c>
      <c r="H1086" s="4">
        <v>0.39600000000000002</v>
      </c>
      <c r="I1086" s="4">
        <v>0.36899999999999999</v>
      </c>
      <c r="J1086" s="4">
        <v>0.57599999999999996</v>
      </c>
      <c r="K1086" s="4">
        <v>0.41399999999999998</v>
      </c>
      <c r="Q1086">
        <f t="shared" si="118"/>
        <v>0.43740000000000007</v>
      </c>
      <c r="R1086">
        <f t="shared" si="119"/>
        <v>8.0899938195278659E-2</v>
      </c>
      <c r="T1086">
        <v>0.32400000000000001</v>
      </c>
      <c r="U1086">
        <v>0.41399999999999998</v>
      </c>
      <c r="V1086">
        <v>0.36</v>
      </c>
      <c r="W1086">
        <v>0.189</v>
      </c>
      <c r="X1086">
        <v>0.30599999999999999</v>
      </c>
      <c r="AD1086">
        <f t="shared" si="120"/>
        <v>0.31859999999999999</v>
      </c>
      <c r="AE1086">
        <f t="shared" si="121"/>
        <v>8.3365460473747627E-2</v>
      </c>
      <c r="BI1086" s="6">
        <v>5</v>
      </c>
      <c r="BJ1086">
        <v>0.75600000000000001</v>
      </c>
      <c r="BK1086">
        <v>0.81</v>
      </c>
      <c r="BL1086">
        <v>0.72899999999999998</v>
      </c>
      <c r="BM1086">
        <v>0.76500000000000001</v>
      </c>
      <c r="BN1086">
        <v>0.72</v>
      </c>
    </row>
    <row r="1087" spans="1:66" x14ac:dyDescent="0.25">
      <c r="A1087" s="6">
        <v>85</v>
      </c>
      <c r="B1087" s="6">
        <v>2.5</v>
      </c>
      <c r="C1087" s="6">
        <v>20</v>
      </c>
      <c r="D1087" s="6">
        <v>0.8</v>
      </c>
      <c r="E1087" s="6">
        <v>4</v>
      </c>
      <c r="F1087" s="6">
        <v>5</v>
      </c>
      <c r="G1087" s="4">
        <v>0.48599999999999999</v>
      </c>
      <c r="H1087" s="4">
        <v>0.432</v>
      </c>
      <c r="I1087" s="4">
        <v>0.42299999999999999</v>
      </c>
      <c r="J1087" s="4">
        <v>0.378</v>
      </c>
      <c r="K1087" s="4">
        <v>0.48599999999999999</v>
      </c>
      <c r="Q1087">
        <f t="shared" si="118"/>
        <v>0.441</v>
      </c>
      <c r="R1087">
        <f t="shared" si="119"/>
        <v>4.5891175622335058E-2</v>
      </c>
      <c r="T1087">
        <v>0.36</v>
      </c>
      <c r="U1087">
        <v>0.32400000000000001</v>
      </c>
      <c r="V1087">
        <v>0.38700000000000001</v>
      </c>
      <c r="W1087">
        <v>0.378</v>
      </c>
      <c r="X1087">
        <v>0.27900000000000003</v>
      </c>
      <c r="AD1087">
        <f t="shared" si="120"/>
        <v>0.34559999999999996</v>
      </c>
      <c r="AE1087">
        <f t="shared" si="121"/>
        <v>4.4365527157919152E-2</v>
      </c>
      <c r="BI1087" s="6">
        <v>5</v>
      </c>
      <c r="BJ1087">
        <v>0.84599999999999997</v>
      </c>
      <c r="BK1087">
        <v>0.75600000000000001</v>
      </c>
      <c r="BL1087">
        <v>0.81</v>
      </c>
      <c r="BM1087">
        <v>0.75600000000000001</v>
      </c>
      <c r="BN1087">
        <v>0.76500000000000001</v>
      </c>
    </row>
    <row r="1088" spans="1:66" x14ac:dyDescent="0.25">
      <c r="A1088" s="6">
        <v>85</v>
      </c>
      <c r="B1088" s="1">
        <v>2.5</v>
      </c>
      <c r="C1088" s="6">
        <v>20</v>
      </c>
      <c r="D1088" s="6">
        <v>0.8</v>
      </c>
      <c r="E1088" s="1">
        <v>1</v>
      </c>
      <c r="F1088" s="1">
        <v>6</v>
      </c>
      <c r="G1088">
        <v>0.33300000000000002</v>
      </c>
      <c r="H1088">
        <v>0.36</v>
      </c>
      <c r="I1088">
        <v>0.45900000000000002</v>
      </c>
      <c r="J1088">
        <v>0.36899999999999999</v>
      </c>
      <c r="K1088">
        <v>0.378</v>
      </c>
      <c r="Q1088">
        <f t="shared" si="118"/>
        <v>0.37980000000000003</v>
      </c>
      <c r="R1088">
        <f t="shared" si="119"/>
        <v>4.7367710520986921E-2</v>
      </c>
      <c r="T1088">
        <v>0.32400000000000001</v>
      </c>
      <c r="U1088">
        <v>0.378</v>
      </c>
      <c r="V1088">
        <v>0.34200000000000003</v>
      </c>
      <c r="W1088">
        <v>0.36</v>
      </c>
      <c r="X1088">
        <v>0.40500000000000003</v>
      </c>
      <c r="AD1088">
        <f t="shared" si="120"/>
        <v>0.36180000000000001</v>
      </c>
      <c r="AE1088">
        <f t="shared" si="121"/>
        <v>3.1435648553831366E-2</v>
      </c>
      <c r="BD1088" s="42" t="s">
        <v>19</v>
      </c>
      <c r="BE1088" s="42" t="s">
        <v>24</v>
      </c>
      <c r="BF1088" s="42" t="s">
        <v>21</v>
      </c>
      <c r="BI1088" s="1">
        <v>6</v>
      </c>
      <c r="BJ1088">
        <v>0.65700000000000003</v>
      </c>
      <c r="BK1088">
        <v>0.73799999999999999</v>
      </c>
      <c r="BL1088">
        <v>0.80100000000000005</v>
      </c>
      <c r="BM1088">
        <v>0.72899999999999998</v>
      </c>
      <c r="BN1088">
        <v>0.78300000000000003</v>
      </c>
    </row>
    <row r="1089" spans="1:66" x14ac:dyDescent="0.25">
      <c r="A1089" s="6">
        <v>85</v>
      </c>
      <c r="B1089" s="1">
        <v>2.5</v>
      </c>
      <c r="C1089" s="6">
        <v>20</v>
      </c>
      <c r="D1089" s="6">
        <v>0.8</v>
      </c>
      <c r="E1089" s="1">
        <v>2</v>
      </c>
      <c r="F1089" s="1">
        <v>6</v>
      </c>
      <c r="G1089">
        <v>0.39600000000000002</v>
      </c>
      <c r="H1089">
        <v>0.48599999999999999</v>
      </c>
      <c r="I1089">
        <v>0.45900000000000002</v>
      </c>
      <c r="J1089">
        <v>0.45</v>
      </c>
      <c r="K1089">
        <v>0.48599999999999999</v>
      </c>
      <c r="Q1089">
        <f t="shared" si="118"/>
        <v>0.45540000000000003</v>
      </c>
      <c r="R1089">
        <f t="shared" si="119"/>
        <v>3.6889022757454544E-2</v>
      </c>
      <c r="T1089">
        <v>0.32400000000000001</v>
      </c>
      <c r="U1089">
        <v>0.27900000000000003</v>
      </c>
      <c r="V1089">
        <v>0.16200000000000001</v>
      </c>
      <c r="W1089">
        <v>0.441</v>
      </c>
      <c r="X1089">
        <v>0.46800000000000003</v>
      </c>
      <c r="AD1089">
        <f t="shared" si="120"/>
        <v>0.33479999999999999</v>
      </c>
      <c r="AE1089">
        <f t="shared" si="121"/>
        <v>0.12461019219951475</v>
      </c>
      <c r="AH1089" s="5" t="s">
        <v>20</v>
      </c>
      <c r="AI1089" s="5" t="s">
        <v>21</v>
      </c>
      <c r="AJ1089" s="5" t="s">
        <v>23</v>
      </c>
      <c r="AK1089" s="5" t="s">
        <v>21</v>
      </c>
      <c r="AL1089" s="5"/>
      <c r="AM1089" s="5" t="s">
        <v>27</v>
      </c>
      <c r="AN1089" s="5"/>
      <c r="AO1089" s="5" t="s">
        <v>28</v>
      </c>
      <c r="AP1089" s="5"/>
      <c r="BD1089" s="42">
        <v>1</v>
      </c>
      <c r="BE1089" s="42">
        <f>AVERAGE(BJ1068:BN1071)</f>
        <v>0.76995000000000002</v>
      </c>
      <c r="BF1089" s="42">
        <f>STDEV(BJ1068:BN1071)</f>
        <v>3.8013121003425292E-2</v>
      </c>
      <c r="BI1089" s="1">
        <v>6</v>
      </c>
      <c r="BJ1089">
        <v>0.72</v>
      </c>
      <c r="BK1089">
        <v>0.76500000000000001</v>
      </c>
      <c r="BL1089">
        <v>0.621</v>
      </c>
      <c r="BM1089">
        <v>0.89100000000000001</v>
      </c>
      <c r="BN1089">
        <v>0.95399999999999996</v>
      </c>
    </row>
    <row r="1090" spans="1:66" x14ac:dyDescent="0.25">
      <c r="A1090" s="6">
        <v>85</v>
      </c>
      <c r="B1090" s="1">
        <v>2.5</v>
      </c>
      <c r="C1090" s="6">
        <v>20</v>
      </c>
      <c r="D1090" s="6">
        <v>0.8</v>
      </c>
      <c r="E1090" s="1">
        <v>3</v>
      </c>
      <c r="F1090" s="1">
        <v>6</v>
      </c>
      <c r="G1090" s="4">
        <v>0.432</v>
      </c>
      <c r="H1090" s="4">
        <v>0.45900000000000002</v>
      </c>
      <c r="I1090" s="4">
        <v>0.504</v>
      </c>
      <c r="J1090" s="4">
        <v>0.441</v>
      </c>
      <c r="K1090" s="4">
        <v>0.504</v>
      </c>
      <c r="Q1090">
        <f t="shared" si="118"/>
        <v>0.46799999999999997</v>
      </c>
      <c r="R1090">
        <f t="shared" si="119"/>
        <v>3.4270978976387589E-2</v>
      </c>
      <c r="T1090">
        <v>0.30599999999999999</v>
      </c>
      <c r="U1090">
        <v>0.315</v>
      </c>
      <c r="V1090">
        <v>0.189</v>
      </c>
      <c r="W1090">
        <v>0.27</v>
      </c>
      <c r="X1090">
        <v>0.32400000000000001</v>
      </c>
      <c r="AD1090">
        <f t="shared" si="120"/>
        <v>0.28080000000000005</v>
      </c>
      <c r="AE1090">
        <f t="shared" si="121"/>
        <v>5.5260293158831436E-2</v>
      </c>
      <c r="AH1090" s="5">
        <f>AH1084</f>
        <v>0.45519428571428605</v>
      </c>
      <c r="AI1090" s="5">
        <f>AI1084</f>
        <v>0.10145859792839479</v>
      </c>
      <c r="AJ1090" s="5">
        <f>AJ1084</f>
        <v>0.3309942857142858</v>
      </c>
      <c r="AK1090" s="5">
        <f>AK1084</f>
        <v>7.9988828037654336E-2</v>
      </c>
      <c r="AL1090" s="5"/>
      <c r="AM1090" s="5" t="s">
        <v>29</v>
      </c>
      <c r="AN1090" s="5"/>
      <c r="AO1090" s="5" t="s">
        <v>30</v>
      </c>
      <c r="AP1090" s="5"/>
      <c r="BD1090" s="42">
        <v>2</v>
      </c>
      <c r="BE1090" s="42">
        <f>AVERAGE(BJ1072:BN1075)</f>
        <v>0.7641</v>
      </c>
      <c r="BF1090" s="42">
        <f>STDEV(BJ1072:BN1075)</f>
        <v>3.4165079124435636E-2</v>
      </c>
      <c r="BI1090" s="1">
        <v>6</v>
      </c>
      <c r="BJ1090">
        <v>0.73799999999999999</v>
      </c>
      <c r="BK1090">
        <v>0.77400000000000002</v>
      </c>
      <c r="BL1090">
        <v>0.69299999999999995</v>
      </c>
      <c r="BM1090">
        <v>0.71099999999999997</v>
      </c>
      <c r="BN1090">
        <v>0.82799999999999996</v>
      </c>
    </row>
    <row r="1091" spans="1:66" x14ac:dyDescent="0.25">
      <c r="A1091" s="6">
        <v>85</v>
      </c>
      <c r="B1091" s="1">
        <v>2.5</v>
      </c>
      <c r="C1091" s="6">
        <v>20</v>
      </c>
      <c r="D1091" s="6">
        <v>0.8</v>
      </c>
      <c r="E1091" s="1">
        <v>4</v>
      </c>
      <c r="F1091" s="1">
        <v>6</v>
      </c>
      <c r="G1091">
        <v>0.33300000000000002</v>
      </c>
      <c r="H1091">
        <v>0.35099999999999998</v>
      </c>
      <c r="I1091">
        <v>0.57599999999999996</v>
      </c>
      <c r="J1091">
        <v>0.504</v>
      </c>
      <c r="K1091">
        <v>0.41399999999999998</v>
      </c>
      <c r="Q1091">
        <f t="shared" ref="Q1091:Q1154" si="126">AVERAGE(G1091:K1091)</f>
        <v>0.43559999999999999</v>
      </c>
      <c r="R1091">
        <f t="shared" ref="R1091:R1154" si="127">STDEV(G1091:K1091)</f>
        <v>0.1031275908765447</v>
      </c>
      <c r="T1091">
        <v>0.22500000000000001</v>
      </c>
      <c r="U1091">
        <v>0.41399999999999998</v>
      </c>
      <c r="V1091">
        <v>0.38700000000000001</v>
      </c>
      <c r="W1091">
        <v>0.46800000000000003</v>
      </c>
      <c r="X1091">
        <v>0.46800000000000003</v>
      </c>
      <c r="AD1091">
        <f t="shared" ref="AD1091:AD1154" si="128">AVERAGE(T1091:X1091)</f>
        <v>0.39239999999999997</v>
      </c>
      <c r="AE1091">
        <f t="shared" ref="AE1091:AE1154" si="129">STDEV(T1091:X1091)</f>
        <v>9.9936479825937452E-2</v>
      </c>
      <c r="BD1091" s="42">
        <v>3</v>
      </c>
      <c r="BE1091" s="42">
        <f>AVERAGE(BJ1076:BN1079)</f>
        <v>0.75645000000000007</v>
      </c>
      <c r="BF1091" s="42">
        <f>STDEV(BJ1076:BN1079)</f>
        <v>3.0271534309870791E-2</v>
      </c>
      <c r="BI1091" s="1">
        <v>6</v>
      </c>
      <c r="BJ1091">
        <v>0.55800000000000005</v>
      </c>
      <c r="BK1091">
        <v>0.76500000000000001</v>
      </c>
      <c r="BL1091">
        <v>0.96299999999999997</v>
      </c>
      <c r="BM1091">
        <v>0.97199999999999998</v>
      </c>
      <c r="BN1091">
        <v>0.88200000000000001</v>
      </c>
    </row>
    <row r="1092" spans="1:66" x14ac:dyDescent="0.25">
      <c r="A1092" s="6">
        <v>85</v>
      </c>
      <c r="B1092" s="6">
        <v>2.5</v>
      </c>
      <c r="C1092" s="6">
        <v>20</v>
      </c>
      <c r="D1092" s="6">
        <v>0.8</v>
      </c>
      <c r="E1092" s="6">
        <v>1</v>
      </c>
      <c r="F1092" s="6">
        <v>7</v>
      </c>
      <c r="G1092">
        <v>0.40500000000000003</v>
      </c>
      <c r="H1092">
        <v>0.46800000000000003</v>
      </c>
      <c r="I1092">
        <v>0.432</v>
      </c>
      <c r="J1092">
        <v>0.38700000000000001</v>
      </c>
      <c r="K1092">
        <v>0.23400000000000001</v>
      </c>
      <c r="Q1092">
        <f t="shared" si="126"/>
        <v>0.38519999999999999</v>
      </c>
      <c r="R1092">
        <f t="shared" si="127"/>
        <v>8.9864898597840054E-2</v>
      </c>
      <c r="T1092">
        <v>0.33300000000000002</v>
      </c>
      <c r="U1092">
        <v>0.33300000000000002</v>
      </c>
      <c r="V1092">
        <v>0.315</v>
      </c>
      <c r="W1092">
        <v>0.30599999999999999</v>
      </c>
      <c r="X1092">
        <v>0.432</v>
      </c>
      <c r="AD1092">
        <f t="shared" si="128"/>
        <v>0.34379999999999999</v>
      </c>
      <c r="AE1092">
        <f t="shared" si="129"/>
        <v>5.0672477736933078E-2</v>
      </c>
      <c r="BD1092" s="42">
        <v>4</v>
      </c>
      <c r="BE1092" s="42">
        <f>AVERAGE(BJ1080:BN1083)</f>
        <v>0.76680000000000015</v>
      </c>
      <c r="BF1092" s="42">
        <f>STDEV(BJ1080:BN1083)</f>
        <v>7.0842003597330658E-2</v>
      </c>
      <c r="BI1092" s="6">
        <v>7</v>
      </c>
      <c r="BJ1092">
        <v>0.73799999999999999</v>
      </c>
      <c r="BK1092">
        <v>0.80100000000000005</v>
      </c>
      <c r="BL1092">
        <v>0.747</v>
      </c>
      <c r="BM1092">
        <v>0.69299999999999995</v>
      </c>
      <c r="BN1092">
        <v>0.66600000000000004</v>
      </c>
    </row>
    <row r="1093" spans="1:66" x14ac:dyDescent="0.25">
      <c r="A1093" s="6">
        <v>85</v>
      </c>
      <c r="B1093" s="6">
        <v>2.5</v>
      </c>
      <c r="C1093" s="6">
        <v>20</v>
      </c>
      <c r="D1093" s="6">
        <v>0.8</v>
      </c>
      <c r="E1093" s="6">
        <v>2</v>
      </c>
      <c r="F1093" s="6">
        <v>7</v>
      </c>
      <c r="G1093">
        <v>0.61199999999999999</v>
      </c>
      <c r="H1093">
        <v>0.61199999999999999</v>
      </c>
      <c r="I1093">
        <v>0.53100000000000003</v>
      </c>
      <c r="J1093">
        <v>0.42299999999999999</v>
      </c>
      <c r="K1093">
        <v>0.39600000000000002</v>
      </c>
      <c r="Q1093">
        <f t="shared" si="126"/>
        <v>0.51479999999999992</v>
      </c>
      <c r="R1093">
        <f t="shared" si="127"/>
        <v>0.10210142016642085</v>
      </c>
      <c r="T1093">
        <v>0.13500000000000001</v>
      </c>
      <c r="U1093">
        <v>0.47699999999999998</v>
      </c>
      <c r="V1093">
        <v>0.22500000000000001</v>
      </c>
      <c r="W1093">
        <v>0.46800000000000003</v>
      </c>
      <c r="X1093">
        <v>0.36899999999999999</v>
      </c>
      <c r="AD1093">
        <f t="shared" si="128"/>
        <v>0.33479999999999999</v>
      </c>
      <c r="AE1093">
        <f t="shared" si="129"/>
        <v>0.15092117147703291</v>
      </c>
      <c r="BD1093" s="42">
        <v>5</v>
      </c>
      <c r="BE1093" s="42">
        <f>AVERAGE(BJ1084:BN1087)</f>
        <v>0.7672500000000001</v>
      </c>
      <c r="BF1093" s="42">
        <f>STDEV(BJ1084:BN1087)</f>
        <v>6.2618204011966119E-2</v>
      </c>
      <c r="BI1093" s="6">
        <v>7</v>
      </c>
      <c r="BJ1093">
        <v>0.747</v>
      </c>
      <c r="BK1093">
        <v>1.089</v>
      </c>
      <c r="BL1093">
        <v>0.75600000000000001</v>
      </c>
      <c r="BM1093">
        <v>0.89100000000000001</v>
      </c>
      <c r="BN1093">
        <v>0.76500000000000001</v>
      </c>
    </row>
    <row r="1094" spans="1:66" x14ac:dyDescent="0.25">
      <c r="A1094" s="6">
        <v>85</v>
      </c>
      <c r="B1094" s="6">
        <v>2.5</v>
      </c>
      <c r="C1094" s="6">
        <v>20</v>
      </c>
      <c r="D1094" s="6">
        <v>0.8</v>
      </c>
      <c r="E1094" s="6">
        <v>3</v>
      </c>
      <c r="F1094" s="6">
        <v>7</v>
      </c>
      <c r="G1094" s="4">
        <v>0.63900000000000001</v>
      </c>
      <c r="H1094" s="4">
        <v>0.495</v>
      </c>
      <c r="I1094" s="4">
        <v>0.46800000000000003</v>
      </c>
      <c r="J1094" s="4">
        <v>0.59399999999999997</v>
      </c>
      <c r="K1094" s="4">
        <v>0.48599999999999999</v>
      </c>
      <c r="Q1094">
        <f t="shared" si="126"/>
        <v>0.53639999999999988</v>
      </c>
      <c r="R1094">
        <f t="shared" si="127"/>
        <v>7.5460585738517508E-2</v>
      </c>
      <c r="T1094">
        <v>0.252</v>
      </c>
      <c r="U1094">
        <v>0.252</v>
      </c>
      <c r="V1094">
        <v>0.28799999999999998</v>
      </c>
      <c r="W1094">
        <v>0.36</v>
      </c>
      <c r="X1094">
        <v>0.441</v>
      </c>
      <c r="AD1094">
        <f t="shared" si="128"/>
        <v>0.31860000000000005</v>
      </c>
      <c r="AE1094">
        <f t="shared" si="129"/>
        <v>8.1399017193083845E-2</v>
      </c>
      <c r="BD1094" s="42">
        <v>6</v>
      </c>
      <c r="BE1094" s="42">
        <f>AVERAGE(BJ1088:BN1091)</f>
        <v>0.7771499999999999</v>
      </c>
      <c r="BF1094" s="42">
        <f>STDEV(BJ1088:BN1091)</f>
        <v>0.11196440928870474</v>
      </c>
      <c r="BI1094" s="6">
        <v>7</v>
      </c>
      <c r="BJ1094">
        <v>0.89100000000000001</v>
      </c>
      <c r="BK1094">
        <v>0.747</v>
      </c>
      <c r="BL1094">
        <v>0.75600000000000001</v>
      </c>
      <c r="BM1094">
        <v>0.95399999999999996</v>
      </c>
      <c r="BN1094">
        <v>0.92700000000000005</v>
      </c>
    </row>
    <row r="1095" spans="1:66" x14ac:dyDescent="0.25">
      <c r="A1095" s="6">
        <v>85</v>
      </c>
      <c r="B1095" s="6">
        <v>2.5</v>
      </c>
      <c r="C1095" s="6">
        <v>20</v>
      </c>
      <c r="D1095" s="6">
        <v>0.8</v>
      </c>
      <c r="E1095" s="6">
        <v>4</v>
      </c>
      <c r="F1095" s="6">
        <v>7</v>
      </c>
      <c r="G1095">
        <v>0.56699999999999995</v>
      </c>
      <c r="H1095">
        <v>0.621</v>
      </c>
      <c r="I1095">
        <v>0.621</v>
      </c>
      <c r="J1095">
        <v>0.216</v>
      </c>
      <c r="K1095">
        <v>0.621</v>
      </c>
      <c r="Q1095">
        <f t="shared" si="126"/>
        <v>0.5292</v>
      </c>
      <c r="R1095">
        <f t="shared" si="127"/>
        <v>0.17663861412499826</v>
      </c>
      <c r="T1095">
        <v>0.11700000000000001</v>
      </c>
      <c r="U1095">
        <v>0.26100000000000001</v>
      </c>
      <c r="V1095">
        <v>0.252</v>
      </c>
      <c r="W1095">
        <v>0.26100000000000001</v>
      </c>
      <c r="X1095">
        <v>0.33300000000000002</v>
      </c>
      <c r="AD1095">
        <f t="shared" si="128"/>
        <v>0.24479999999999999</v>
      </c>
      <c r="AE1095">
        <f t="shared" si="129"/>
        <v>7.8563350234062718E-2</v>
      </c>
      <c r="BD1095" s="42">
        <v>7</v>
      </c>
      <c r="BE1095" s="42">
        <f>AVERAGE(BJ1092:BN1095)</f>
        <v>0.80189999999999984</v>
      </c>
      <c r="BF1095" s="42">
        <f>STDEV(BJ1092:BN1095)</f>
        <v>0.13380736349811309</v>
      </c>
      <c r="BI1095" s="6">
        <v>7</v>
      </c>
      <c r="BJ1095">
        <v>0.68400000000000005</v>
      </c>
      <c r="BK1095">
        <v>0.88200000000000001</v>
      </c>
      <c r="BL1095">
        <v>0.873</v>
      </c>
      <c r="BM1095">
        <v>0.47699999999999998</v>
      </c>
      <c r="BN1095">
        <v>0.95399999999999996</v>
      </c>
    </row>
    <row r="1096" spans="1:66" x14ac:dyDescent="0.25">
      <c r="A1096" s="6">
        <v>85</v>
      </c>
      <c r="B1096" s="1">
        <v>2.5</v>
      </c>
      <c r="C1096" s="6">
        <v>20</v>
      </c>
      <c r="D1096" s="6">
        <v>0.8</v>
      </c>
      <c r="E1096" s="1">
        <v>1</v>
      </c>
      <c r="F1096" s="1">
        <v>8</v>
      </c>
      <c r="G1096" s="4">
        <v>0.495</v>
      </c>
      <c r="H1096" s="4">
        <v>0.59399999999999997</v>
      </c>
      <c r="I1096" s="4">
        <v>0.55800000000000005</v>
      </c>
      <c r="J1096" s="4">
        <v>0.40500000000000003</v>
      </c>
      <c r="K1096" s="4">
        <v>0.34200000000000003</v>
      </c>
      <c r="Q1096">
        <f t="shared" si="126"/>
        <v>0.4788</v>
      </c>
      <c r="R1096">
        <f t="shared" si="127"/>
        <v>0.1048413086526489</v>
      </c>
      <c r="T1096">
        <v>0.22500000000000001</v>
      </c>
      <c r="U1096">
        <v>0.216</v>
      </c>
      <c r="V1096">
        <v>0.29699999999999999</v>
      </c>
      <c r="W1096">
        <v>0.216</v>
      </c>
      <c r="X1096">
        <v>0.23400000000000001</v>
      </c>
      <c r="AD1096">
        <f t="shared" si="128"/>
        <v>0.23759999999999998</v>
      </c>
      <c r="AE1096">
        <f t="shared" si="129"/>
        <v>3.4033806722140278E-2</v>
      </c>
      <c r="BD1096" s="42">
        <v>8</v>
      </c>
      <c r="BE1096" s="42">
        <f>AVERAGE(BJ1096:BN1099)</f>
        <v>0.84600000000000009</v>
      </c>
      <c r="BF1096" s="42">
        <f>STDEV(BJ1096:BN1099)</f>
        <v>0.25179691064531756</v>
      </c>
      <c r="BI1096" s="1">
        <v>8</v>
      </c>
      <c r="BJ1096">
        <v>0.72</v>
      </c>
      <c r="BK1096">
        <v>0.81</v>
      </c>
      <c r="BL1096">
        <v>0.85499999999999998</v>
      </c>
      <c r="BM1096">
        <v>0.621</v>
      </c>
      <c r="BN1096">
        <v>0.57599999999999996</v>
      </c>
    </row>
    <row r="1097" spans="1:66" x14ac:dyDescent="0.25">
      <c r="A1097" s="6">
        <v>85</v>
      </c>
      <c r="B1097" s="1">
        <v>2.5</v>
      </c>
      <c r="C1097" s="6">
        <v>20</v>
      </c>
      <c r="D1097" s="6">
        <v>0.8</v>
      </c>
      <c r="E1097" s="1">
        <v>2</v>
      </c>
      <c r="F1097" s="1">
        <v>8</v>
      </c>
      <c r="G1097">
        <v>0.23400000000000001</v>
      </c>
      <c r="H1097">
        <v>0.59399999999999997</v>
      </c>
      <c r="I1097">
        <v>0.53100000000000003</v>
      </c>
      <c r="J1097">
        <v>0.71099999999999997</v>
      </c>
      <c r="K1097">
        <v>0.45</v>
      </c>
      <c r="Q1097">
        <f t="shared" si="126"/>
        <v>0.504</v>
      </c>
      <c r="R1097">
        <f t="shared" si="127"/>
        <v>0.17853150982389634</v>
      </c>
      <c r="T1097">
        <v>0.108</v>
      </c>
      <c r="U1097">
        <v>0.27900000000000003</v>
      </c>
      <c r="V1097">
        <v>0.19800000000000001</v>
      </c>
      <c r="W1097">
        <v>0.52200000000000002</v>
      </c>
      <c r="X1097">
        <v>0.33300000000000002</v>
      </c>
      <c r="AD1097">
        <f t="shared" si="128"/>
        <v>0.28799999999999998</v>
      </c>
      <c r="AE1097">
        <f t="shared" si="129"/>
        <v>0.1560144224102375</v>
      </c>
      <c r="BD1097" s="42">
        <v>9</v>
      </c>
      <c r="BE1097" s="42">
        <f>AVERAGE(BJ1100:BN1103)</f>
        <v>0.83940000000000003</v>
      </c>
      <c r="BF1097" s="42">
        <f>STDEV(BJ1100:BN1103)</f>
        <v>0.14389817828689069</v>
      </c>
      <c r="BI1097" s="1">
        <v>8</v>
      </c>
      <c r="BJ1097">
        <v>0.34200000000000003</v>
      </c>
      <c r="BK1097">
        <v>0.873</v>
      </c>
      <c r="BL1097">
        <v>0.72899999999999998</v>
      </c>
      <c r="BM1097">
        <v>1.2330000000000001</v>
      </c>
      <c r="BN1097">
        <v>0.78300000000000003</v>
      </c>
    </row>
    <row r="1098" spans="1:66" x14ac:dyDescent="0.25">
      <c r="A1098" s="6">
        <v>85</v>
      </c>
      <c r="B1098" s="1">
        <v>2.5</v>
      </c>
      <c r="C1098" s="6">
        <v>20</v>
      </c>
      <c r="D1098" s="6">
        <v>0.8</v>
      </c>
      <c r="E1098" s="1">
        <v>3</v>
      </c>
      <c r="F1098" s="1">
        <v>8</v>
      </c>
      <c r="G1098" s="4">
        <v>0.30599999999999999</v>
      </c>
      <c r="H1098" s="4">
        <v>0.58499999999999996</v>
      </c>
      <c r="I1098" s="4">
        <v>0.63</v>
      </c>
      <c r="J1098" s="4">
        <v>0.441</v>
      </c>
      <c r="K1098" s="4">
        <v>0.48599999999999999</v>
      </c>
      <c r="Q1098">
        <f t="shared" si="126"/>
        <v>0.48959999999999998</v>
      </c>
      <c r="R1098">
        <f t="shared" si="127"/>
        <v>0.12737464425858086</v>
      </c>
      <c r="T1098">
        <v>0.35099999999999998</v>
      </c>
      <c r="U1098">
        <v>0.252</v>
      </c>
      <c r="V1098">
        <v>0.47699999999999998</v>
      </c>
      <c r="W1098">
        <v>0.33300000000000002</v>
      </c>
      <c r="X1098">
        <v>0.29699999999999999</v>
      </c>
      <c r="AD1098">
        <f t="shared" si="128"/>
        <v>0.34199999999999997</v>
      </c>
      <c r="AE1098">
        <f t="shared" si="129"/>
        <v>8.4427483676821874E-2</v>
      </c>
      <c r="BD1098" s="42">
        <v>10</v>
      </c>
      <c r="BE1098" s="42" t="e">
        <f>AVERAGE(BJ1104:BN1107)</f>
        <v>#DIV/0!</v>
      </c>
      <c r="BF1098" s="42" t="e">
        <f>STDEV(BJ1104:BN1107)</f>
        <v>#DIV/0!</v>
      </c>
      <c r="BI1098" s="1">
        <v>8</v>
      </c>
      <c r="BJ1098">
        <v>0.65700000000000003</v>
      </c>
      <c r="BK1098">
        <v>0.83699999999999997</v>
      </c>
      <c r="BL1098">
        <v>1.107</v>
      </c>
      <c r="BM1098">
        <v>0.77400000000000002</v>
      </c>
      <c r="BN1098">
        <v>0.78300000000000003</v>
      </c>
    </row>
    <row r="1099" spans="1:66" x14ac:dyDescent="0.25">
      <c r="A1099" s="6">
        <v>85</v>
      </c>
      <c r="B1099" s="1">
        <v>2.5</v>
      </c>
      <c r="C1099" s="6">
        <v>20</v>
      </c>
      <c r="D1099" s="6">
        <v>0.8</v>
      </c>
      <c r="E1099" s="1">
        <v>4</v>
      </c>
      <c r="F1099" s="1">
        <v>8</v>
      </c>
      <c r="G1099" s="4">
        <v>0.75600000000000001</v>
      </c>
      <c r="H1099" s="4">
        <v>0.48599999999999999</v>
      </c>
      <c r="I1099" s="4">
        <v>0.67500000000000004</v>
      </c>
      <c r="J1099" s="4">
        <v>0.45900000000000002</v>
      </c>
      <c r="K1099" s="4">
        <v>1.008</v>
      </c>
      <c r="Q1099">
        <f t="shared" si="126"/>
        <v>0.67679999999999996</v>
      </c>
      <c r="R1099">
        <f t="shared" si="127"/>
        <v>0.22350100670914255</v>
      </c>
      <c r="T1099">
        <v>0.378</v>
      </c>
      <c r="U1099">
        <v>0.26100000000000001</v>
      </c>
      <c r="V1099">
        <v>0.45</v>
      </c>
      <c r="W1099">
        <v>0.315</v>
      </c>
      <c r="X1099">
        <v>0.432</v>
      </c>
      <c r="AD1099">
        <f t="shared" si="128"/>
        <v>0.36719999999999997</v>
      </c>
      <c r="AE1099">
        <f t="shared" si="129"/>
        <v>7.933284313574053E-2</v>
      </c>
      <c r="BD1099" s="42" t="s">
        <v>22</v>
      </c>
      <c r="BE1099" s="42">
        <f>AVERAGE(BJ1068:BN1107)</f>
        <v>0.78618857142857146</v>
      </c>
      <c r="BF1099" s="42">
        <f>STDEV(BJ1068:BN1107)</f>
        <v>0.11933226040926287</v>
      </c>
      <c r="BI1099" s="1">
        <v>8</v>
      </c>
      <c r="BJ1099">
        <v>1.1339999999999999</v>
      </c>
      <c r="BK1099">
        <v>0.747</v>
      </c>
      <c r="BL1099">
        <v>1.125</v>
      </c>
      <c r="BM1099">
        <v>0.77400000000000002</v>
      </c>
      <c r="BN1099">
        <v>1.44</v>
      </c>
    </row>
    <row r="1100" spans="1:66" x14ac:dyDescent="0.25">
      <c r="A1100" s="6">
        <v>85</v>
      </c>
      <c r="B1100" s="6">
        <v>2.5</v>
      </c>
      <c r="C1100" s="6">
        <v>20</v>
      </c>
      <c r="D1100" s="6">
        <v>0.8</v>
      </c>
      <c r="E1100" s="6">
        <v>1</v>
      </c>
      <c r="F1100" s="6">
        <v>9</v>
      </c>
      <c r="G1100">
        <v>0.46800000000000003</v>
      </c>
      <c r="H1100">
        <v>0.378</v>
      </c>
      <c r="I1100">
        <v>0.55800000000000005</v>
      </c>
      <c r="J1100">
        <v>0.70199999999999996</v>
      </c>
      <c r="K1100">
        <v>0.45</v>
      </c>
      <c r="Q1100">
        <f t="shared" si="126"/>
        <v>0.51119999999999999</v>
      </c>
      <c r="R1100">
        <f t="shared" si="127"/>
        <v>0.1244475793255941</v>
      </c>
      <c r="T1100">
        <v>0.315</v>
      </c>
      <c r="U1100">
        <v>0.13500000000000001</v>
      </c>
      <c r="V1100">
        <v>0.47699999999999998</v>
      </c>
      <c r="W1100">
        <v>0.108</v>
      </c>
      <c r="X1100">
        <v>0.27</v>
      </c>
      <c r="AD1100">
        <f t="shared" si="128"/>
        <v>0.26100000000000001</v>
      </c>
      <c r="AE1100">
        <f t="shared" si="129"/>
        <v>0.14911237373202793</v>
      </c>
      <c r="BI1100" s="6">
        <v>9</v>
      </c>
      <c r="BJ1100">
        <v>0.78300000000000003</v>
      </c>
      <c r="BK1100">
        <v>0.51300000000000001</v>
      </c>
      <c r="BL1100">
        <v>1.0349999999999999</v>
      </c>
      <c r="BM1100">
        <v>0.81</v>
      </c>
      <c r="BN1100">
        <v>0.72</v>
      </c>
    </row>
    <row r="1101" spans="1:66" x14ac:dyDescent="0.25">
      <c r="A1101" s="6">
        <v>85</v>
      </c>
      <c r="B1101" s="6">
        <v>2.5</v>
      </c>
      <c r="C1101" s="6">
        <v>20</v>
      </c>
      <c r="D1101" s="6">
        <v>0.8</v>
      </c>
      <c r="E1101" s="6">
        <v>2</v>
      </c>
      <c r="F1101" s="6">
        <v>9</v>
      </c>
      <c r="G1101" s="4">
        <v>0.42299999999999999</v>
      </c>
      <c r="H1101" s="4">
        <v>0.39600000000000002</v>
      </c>
      <c r="I1101" s="4">
        <v>0.441</v>
      </c>
      <c r="J1101" s="4">
        <v>0.67500000000000004</v>
      </c>
      <c r="K1101" s="4">
        <v>0.64800000000000002</v>
      </c>
      <c r="Q1101">
        <f t="shared" si="126"/>
        <v>0.51660000000000006</v>
      </c>
      <c r="R1101">
        <f t="shared" si="127"/>
        <v>0.1335825587417758</v>
      </c>
      <c r="T1101">
        <v>0.46800000000000003</v>
      </c>
      <c r="U1101">
        <v>0.27</v>
      </c>
      <c r="V1101">
        <v>0.36899999999999999</v>
      </c>
      <c r="W1101">
        <v>0.24299999999999999</v>
      </c>
      <c r="X1101">
        <v>0.39600000000000002</v>
      </c>
      <c r="AD1101">
        <f t="shared" si="128"/>
        <v>0.34920000000000001</v>
      </c>
      <c r="AE1101">
        <f t="shared" si="129"/>
        <v>9.2529454769819136E-2</v>
      </c>
      <c r="BI1101" s="6">
        <v>9</v>
      </c>
      <c r="BJ1101">
        <v>0.89100000000000001</v>
      </c>
      <c r="BK1101">
        <v>0.66600000000000004</v>
      </c>
      <c r="BL1101">
        <v>0.81</v>
      </c>
      <c r="BM1101">
        <v>0.91800000000000004</v>
      </c>
      <c r="BN1101">
        <v>1.044</v>
      </c>
    </row>
    <row r="1102" spans="1:66" x14ac:dyDescent="0.25">
      <c r="A1102" s="6">
        <v>85</v>
      </c>
      <c r="B1102" s="6">
        <v>2.5</v>
      </c>
      <c r="C1102" s="6">
        <v>20</v>
      </c>
      <c r="D1102" s="6">
        <v>0.8</v>
      </c>
      <c r="E1102" s="6">
        <v>3</v>
      </c>
      <c r="F1102" s="6">
        <v>9</v>
      </c>
      <c r="G1102" s="4">
        <v>0.45</v>
      </c>
      <c r="H1102" s="4">
        <v>0.53100000000000003</v>
      </c>
      <c r="I1102" s="4">
        <v>0.60299999999999998</v>
      </c>
      <c r="J1102" s="4">
        <v>0.45900000000000002</v>
      </c>
      <c r="K1102" s="4">
        <v>0.54</v>
      </c>
      <c r="Q1102">
        <f t="shared" si="126"/>
        <v>0.51660000000000006</v>
      </c>
      <c r="R1102">
        <f t="shared" si="127"/>
        <v>6.3192562853550877E-2</v>
      </c>
      <c r="T1102">
        <v>0.55800000000000005</v>
      </c>
      <c r="U1102">
        <v>0.36</v>
      </c>
      <c r="V1102">
        <v>0.32400000000000001</v>
      </c>
      <c r="W1102">
        <v>0.30599999999999999</v>
      </c>
      <c r="X1102">
        <v>0.27</v>
      </c>
      <c r="AD1102">
        <f t="shared" si="128"/>
        <v>0.36360000000000003</v>
      </c>
      <c r="AE1102">
        <f t="shared" si="129"/>
        <v>0.11341428481456825</v>
      </c>
      <c r="BI1102" s="6">
        <v>9</v>
      </c>
      <c r="BJ1102">
        <v>1.008</v>
      </c>
      <c r="BK1102">
        <v>0.89100000000000001</v>
      </c>
      <c r="BL1102">
        <v>0.92700000000000005</v>
      </c>
      <c r="BM1102">
        <v>0.76500000000000001</v>
      </c>
      <c r="BN1102">
        <v>0.81</v>
      </c>
    </row>
    <row r="1103" spans="1:66" x14ac:dyDescent="0.25">
      <c r="A1103" s="6">
        <v>85</v>
      </c>
      <c r="B1103" s="6">
        <v>2.5</v>
      </c>
      <c r="C1103" s="6">
        <v>20</v>
      </c>
      <c r="D1103" s="6">
        <v>0.8</v>
      </c>
      <c r="E1103" s="6">
        <v>4</v>
      </c>
      <c r="F1103" s="6">
        <v>9</v>
      </c>
      <c r="G1103" s="4"/>
      <c r="H1103" s="4"/>
      <c r="I1103" s="4"/>
      <c r="J1103" s="4"/>
      <c r="K1103" s="4"/>
      <c r="Q1103" t="e">
        <f t="shared" si="126"/>
        <v>#DIV/0!</v>
      </c>
      <c r="R1103" t="e">
        <f t="shared" si="127"/>
        <v>#DIV/0!</v>
      </c>
      <c r="T1103" s="4"/>
      <c r="U1103" s="4"/>
      <c r="V1103" s="4"/>
      <c r="W1103" s="4"/>
      <c r="X1103" s="4"/>
      <c r="AD1103" t="e">
        <f t="shared" si="128"/>
        <v>#DIV/0!</v>
      </c>
      <c r="AE1103" t="e">
        <f t="shared" si="129"/>
        <v>#DIV/0!</v>
      </c>
      <c r="BI1103" s="6">
        <v>9</v>
      </c>
    </row>
    <row r="1104" spans="1:66" x14ac:dyDescent="0.25">
      <c r="A1104" s="6">
        <v>85</v>
      </c>
      <c r="B1104" s="1">
        <v>2.5</v>
      </c>
      <c r="C1104" s="6">
        <v>20</v>
      </c>
      <c r="D1104" s="6">
        <v>0.8</v>
      </c>
      <c r="E1104" s="1">
        <v>1</v>
      </c>
      <c r="F1104" s="1">
        <v>10</v>
      </c>
      <c r="G1104" s="4"/>
      <c r="H1104" s="4"/>
      <c r="I1104" s="4"/>
      <c r="J1104" s="4"/>
      <c r="K1104" s="4"/>
      <c r="Q1104" t="e">
        <f t="shared" si="126"/>
        <v>#DIV/0!</v>
      </c>
      <c r="R1104" t="e">
        <f t="shared" si="127"/>
        <v>#DIV/0!</v>
      </c>
      <c r="AD1104" t="e">
        <f t="shared" si="128"/>
        <v>#DIV/0!</v>
      </c>
      <c r="AE1104" t="e">
        <f t="shared" si="129"/>
        <v>#DIV/0!</v>
      </c>
      <c r="BI1104" s="1">
        <v>10</v>
      </c>
    </row>
    <row r="1105" spans="1:66" x14ac:dyDescent="0.25">
      <c r="A1105" s="6">
        <v>85</v>
      </c>
      <c r="B1105" s="1">
        <v>2.5</v>
      </c>
      <c r="C1105" s="6">
        <v>20</v>
      </c>
      <c r="D1105" s="6">
        <v>0.8</v>
      </c>
      <c r="E1105" s="1">
        <v>2</v>
      </c>
      <c r="F1105" s="1">
        <v>10</v>
      </c>
      <c r="G1105" s="4"/>
      <c r="H1105" s="4"/>
      <c r="I1105" s="4"/>
      <c r="J1105" s="4"/>
      <c r="K1105" s="4"/>
      <c r="Q1105" t="e">
        <f t="shared" si="126"/>
        <v>#DIV/0!</v>
      </c>
      <c r="R1105" t="e">
        <f t="shared" si="127"/>
        <v>#DIV/0!</v>
      </c>
      <c r="AD1105" t="e">
        <f t="shared" si="128"/>
        <v>#DIV/0!</v>
      </c>
      <c r="AE1105" t="e">
        <f t="shared" si="129"/>
        <v>#DIV/0!</v>
      </c>
      <c r="BI1105" s="1">
        <v>10</v>
      </c>
    </row>
    <row r="1106" spans="1:66" x14ac:dyDescent="0.25">
      <c r="A1106" s="6">
        <v>85</v>
      </c>
      <c r="B1106" s="1">
        <v>2.5</v>
      </c>
      <c r="C1106" s="6">
        <v>20</v>
      </c>
      <c r="D1106" s="6">
        <v>0.8</v>
      </c>
      <c r="E1106" s="1">
        <v>3</v>
      </c>
      <c r="F1106" s="1">
        <v>10</v>
      </c>
      <c r="G1106" s="4"/>
      <c r="H1106" s="4"/>
      <c r="I1106" s="4"/>
      <c r="J1106" s="4"/>
      <c r="K1106" s="4"/>
      <c r="Q1106" t="e">
        <f t="shared" si="126"/>
        <v>#DIV/0!</v>
      </c>
      <c r="R1106" t="e">
        <f t="shared" si="127"/>
        <v>#DIV/0!</v>
      </c>
      <c r="AD1106" t="e">
        <f t="shared" si="128"/>
        <v>#DIV/0!</v>
      </c>
      <c r="AE1106" t="e">
        <f t="shared" si="129"/>
        <v>#DIV/0!</v>
      </c>
      <c r="BI1106" s="1">
        <v>10</v>
      </c>
    </row>
    <row r="1107" spans="1:66" x14ac:dyDescent="0.25">
      <c r="A1107" s="6">
        <v>85</v>
      </c>
      <c r="B1107" s="1">
        <v>2.5</v>
      </c>
      <c r="C1107" s="6">
        <v>20</v>
      </c>
      <c r="D1107" s="6">
        <v>0.8</v>
      </c>
      <c r="E1107" s="1">
        <v>4</v>
      </c>
      <c r="F1107" s="1">
        <v>10</v>
      </c>
      <c r="G1107" s="4"/>
      <c r="H1107" s="4"/>
      <c r="I1107" s="4"/>
      <c r="J1107" s="4"/>
      <c r="K1107" s="4"/>
      <c r="Q1107" t="e">
        <f t="shared" si="126"/>
        <v>#DIV/0!</v>
      </c>
      <c r="R1107" t="e">
        <f t="shared" si="127"/>
        <v>#DIV/0!</v>
      </c>
      <c r="AD1107" t="e">
        <f t="shared" si="128"/>
        <v>#DIV/0!</v>
      </c>
      <c r="AE1107" t="e">
        <f t="shared" si="129"/>
        <v>#DIV/0!</v>
      </c>
      <c r="BI1107" s="1">
        <v>10</v>
      </c>
    </row>
    <row r="1108" spans="1:66" s="7" customFormat="1" x14ac:dyDescent="0.25">
      <c r="Q1108" t="e">
        <f t="shared" si="126"/>
        <v>#DIV/0!</v>
      </c>
      <c r="R1108" t="e">
        <f t="shared" si="127"/>
        <v>#DIV/0!</v>
      </c>
      <c r="AD1108" t="e">
        <f t="shared" si="128"/>
        <v>#DIV/0!</v>
      </c>
      <c r="AE1108" t="e">
        <f t="shared" si="129"/>
        <v>#DIV/0!</v>
      </c>
      <c r="BD1108" s="42"/>
      <c r="BE1108" s="42"/>
      <c r="BF1108" s="42"/>
      <c r="BJ1108"/>
      <c r="BK1108"/>
      <c r="BL1108"/>
      <c r="BM1108"/>
      <c r="BN1108"/>
    </row>
    <row r="1109" spans="1:66" x14ac:dyDescent="0.25">
      <c r="A1109" s="1">
        <v>85</v>
      </c>
      <c r="B1109" s="1">
        <v>3</v>
      </c>
      <c r="C1109" s="1">
        <v>5</v>
      </c>
      <c r="D1109" s="1">
        <v>1.2</v>
      </c>
      <c r="E1109" s="6">
        <v>1</v>
      </c>
      <c r="F1109" s="6">
        <v>1</v>
      </c>
      <c r="G1109">
        <v>0.63900000000000001</v>
      </c>
      <c r="H1109">
        <v>0.79200000000000004</v>
      </c>
      <c r="I1109">
        <v>0.68400000000000005</v>
      </c>
      <c r="J1109">
        <v>0.78300000000000003</v>
      </c>
      <c r="K1109">
        <v>0.63</v>
      </c>
      <c r="Q1109">
        <f t="shared" si="126"/>
        <v>0.7056</v>
      </c>
      <c r="R1109">
        <f t="shared" si="127"/>
        <v>7.7577702982235833E-2</v>
      </c>
      <c r="T1109">
        <v>0.54</v>
      </c>
      <c r="U1109">
        <v>0.27</v>
      </c>
      <c r="V1109">
        <v>0.46800000000000003</v>
      </c>
      <c r="W1109">
        <v>0.27900000000000003</v>
      </c>
      <c r="X1109">
        <v>0.53100000000000003</v>
      </c>
      <c r="AD1109">
        <f t="shared" si="128"/>
        <v>0.41760000000000003</v>
      </c>
      <c r="AE1109">
        <f t="shared" si="129"/>
        <v>0.13358255874177599</v>
      </c>
      <c r="AO1109" t="s">
        <v>47</v>
      </c>
      <c r="AP1109" t="s">
        <v>48</v>
      </c>
      <c r="AQ1109" t="s">
        <v>49</v>
      </c>
      <c r="AR1109" t="s">
        <v>50</v>
      </c>
      <c r="BI1109" s="6">
        <v>1</v>
      </c>
      <c r="BJ1109">
        <v>1.179</v>
      </c>
      <c r="BK1109">
        <v>1.0620000000000001</v>
      </c>
      <c r="BL1109">
        <v>1.1519999999999999</v>
      </c>
      <c r="BM1109">
        <v>1.0620000000000001</v>
      </c>
      <c r="BN1109">
        <v>1.161</v>
      </c>
    </row>
    <row r="1110" spans="1:66" x14ac:dyDescent="0.25">
      <c r="A1110" s="1">
        <v>85</v>
      </c>
      <c r="B1110" s="1">
        <v>3</v>
      </c>
      <c r="C1110" s="1">
        <v>5</v>
      </c>
      <c r="D1110" s="1">
        <v>1.2</v>
      </c>
      <c r="E1110" s="6">
        <v>2</v>
      </c>
      <c r="F1110" s="6">
        <v>1</v>
      </c>
      <c r="G1110">
        <v>0.54900000000000004</v>
      </c>
      <c r="H1110">
        <v>0.78300000000000003</v>
      </c>
      <c r="I1110">
        <v>0.56699999999999995</v>
      </c>
      <c r="J1110">
        <v>0.76500000000000001</v>
      </c>
      <c r="K1110">
        <v>0.56699999999999995</v>
      </c>
      <c r="Q1110">
        <f t="shared" si="126"/>
        <v>0.6462</v>
      </c>
      <c r="R1110">
        <f t="shared" si="127"/>
        <v>0.1170692102988654</v>
      </c>
      <c r="T1110">
        <v>0.59399999999999997</v>
      </c>
      <c r="U1110">
        <v>0.315</v>
      </c>
      <c r="V1110">
        <v>0.60299999999999998</v>
      </c>
      <c r="W1110">
        <v>0.32400000000000001</v>
      </c>
      <c r="X1110">
        <v>0.61199999999999999</v>
      </c>
      <c r="AD1110">
        <f t="shared" si="128"/>
        <v>0.48959999999999998</v>
      </c>
      <c r="AE1110">
        <f t="shared" si="129"/>
        <v>0.15544227224278462</v>
      </c>
      <c r="AO1110">
        <f>A1109</f>
        <v>85</v>
      </c>
      <c r="AP1110">
        <f>B1109</f>
        <v>3</v>
      </c>
      <c r="AQ1110">
        <f>C1109</f>
        <v>5</v>
      </c>
      <c r="AR1110">
        <f>D1109</f>
        <v>1.2</v>
      </c>
      <c r="BI1110" s="6">
        <v>1</v>
      </c>
      <c r="BJ1110">
        <v>1.143</v>
      </c>
      <c r="BK1110">
        <v>1.0980000000000001</v>
      </c>
      <c r="BL1110">
        <v>1.17</v>
      </c>
      <c r="BM1110">
        <v>1.089</v>
      </c>
      <c r="BN1110">
        <v>1.179</v>
      </c>
    </row>
    <row r="1111" spans="1:66" x14ac:dyDescent="0.25">
      <c r="A1111" s="1">
        <v>85</v>
      </c>
      <c r="B1111" s="1">
        <v>3</v>
      </c>
      <c r="C1111" s="1">
        <v>5</v>
      </c>
      <c r="D1111" s="1">
        <v>1.2</v>
      </c>
      <c r="E1111" s="6">
        <v>3</v>
      </c>
      <c r="F1111" s="6">
        <v>1</v>
      </c>
      <c r="G1111">
        <v>0.78300000000000003</v>
      </c>
      <c r="H1111">
        <v>0.55800000000000005</v>
      </c>
      <c r="I1111">
        <v>0.75600000000000001</v>
      </c>
      <c r="J1111">
        <v>0.56699999999999995</v>
      </c>
      <c r="K1111">
        <v>0.76500000000000001</v>
      </c>
      <c r="Q1111">
        <f t="shared" si="126"/>
        <v>0.68580000000000019</v>
      </c>
      <c r="R1111">
        <f t="shared" si="127"/>
        <v>0.11302079454684336</v>
      </c>
      <c r="T1111">
        <v>0.35099999999999998</v>
      </c>
      <c r="U1111">
        <v>0.63</v>
      </c>
      <c r="V1111">
        <v>0.33300000000000002</v>
      </c>
      <c r="W1111">
        <v>0.59399999999999997</v>
      </c>
      <c r="X1111">
        <v>0.29699999999999999</v>
      </c>
      <c r="AD1111">
        <f t="shared" si="128"/>
        <v>0.441</v>
      </c>
      <c r="AE1111">
        <f t="shared" si="129"/>
        <v>0.15782110125075172</v>
      </c>
      <c r="BI1111" s="6">
        <v>1</v>
      </c>
      <c r="BJ1111">
        <v>1.1339999999999999</v>
      </c>
      <c r="BK1111">
        <v>1.1879999999999999</v>
      </c>
      <c r="BL1111">
        <v>1.089</v>
      </c>
      <c r="BM1111">
        <v>1.161</v>
      </c>
      <c r="BN1111">
        <v>1.0620000000000001</v>
      </c>
    </row>
    <row r="1112" spans="1:66" x14ac:dyDescent="0.25">
      <c r="A1112" s="1">
        <v>85</v>
      </c>
      <c r="B1112" s="1">
        <v>3</v>
      </c>
      <c r="C1112" s="1">
        <v>5</v>
      </c>
      <c r="D1112" s="1">
        <v>1.2</v>
      </c>
      <c r="E1112" s="6">
        <v>4</v>
      </c>
      <c r="F1112" s="6">
        <v>1</v>
      </c>
      <c r="G1112">
        <v>0.54</v>
      </c>
      <c r="H1112">
        <v>0.75600000000000001</v>
      </c>
      <c r="I1112">
        <v>0.56699999999999995</v>
      </c>
      <c r="J1112">
        <v>0.76500000000000001</v>
      </c>
      <c r="K1112">
        <v>0.58499999999999996</v>
      </c>
      <c r="Q1112">
        <f t="shared" si="126"/>
        <v>0.64260000000000006</v>
      </c>
      <c r="R1112">
        <f t="shared" si="127"/>
        <v>0.10885908322230106</v>
      </c>
      <c r="T1112">
        <v>0.59399999999999997</v>
      </c>
      <c r="U1112">
        <v>0.378</v>
      </c>
      <c r="V1112">
        <v>0.59399999999999997</v>
      </c>
      <c r="W1112">
        <v>0.378</v>
      </c>
      <c r="X1112">
        <v>0.60299999999999998</v>
      </c>
      <c r="AD1112">
        <f t="shared" si="128"/>
        <v>0.50939999999999996</v>
      </c>
      <c r="AE1112">
        <f t="shared" si="129"/>
        <v>0.12000749976563996</v>
      </c>
      <c r="BI1112" s="6">
        <v>1</v>
      </c>
      <c r="BJ1112">
        <v>1.1339999999999999</v>
      </c>
      <c r="BK1112">
        <v>1.1339999999999999</v>
      </c>
      <c r="BL1112">
        <v>1.161</v>
      </c>
      <c r="BM1112">
        <v>1.143</v>
      </c>
      <c r="BN1112">
        <v>1.1879999999999999</v>
      </c>
    </row>
    <row r="1113" spans="1:66" x14ac:dyDescent="0.25">
      <c r="A1113" s="1">
        <v>85</v>
      </c>
      <c r="B1113" s="1">
        <v>3</v>
      </c>
      <c r="C1113" s="1">
        <v>5</v>
      </c>
      <c r="D1113" s="1">
        <v>1.2</v>
      </c>
      <c r="E1113" s="1">
        <v>1</v>
      </c>
      <c r="F1113" s="1">
        <v>2</v>
      </c>
      <c r="G1113">
        <v>0.54</v>
      </c>
      <c r="H1113">
        <v>0.63900000000000001</v>
      </c>
      <c r="I1113">
        <v>0.57599999999999996</v>
      </c>
      <c r="J1113">
        <v>0.747</v>
      </c>
      <c r="K1113">
        <v>0.621</v>
      </c>
      <c r="Q1113">
        <f t="shared" si="126"/>
        <v>0.62459999999999993</v>
      </c>
      <c r="R1113">
        <f t="shared" si="127"/>
        <v>7.8614884086921022E-2</v>
      </c>
      <c r="T1113">
        <v>0.67500000000000004</v>
      </c>
      <c r="U1113">
        <v>0.48599999999999999</v>
      </c>
      <c r="V1113">
        <v>0.55800000000000005</v>
      </c>
      <c r="W1113">
        <v>0.41399999999999998</v>
      </c>
      <c r="X1113">
        <v>0.504</v>
      </c>
      <c r="AD1113">
        <f t="shared" si="128"/>
        <v>0.52739999999999998</v>
      </c>
      <c r="AE1113">
        <f t="shared" si="129"/>
        <v>9.7266643819965568E-2</v>
      </c>
      <c r="AH1113" t="s">
        <v>25</v>
      </c>
      <c r="BI1113" s="1">
        <v>2</v>
      </c>
      <c r="BJ1113">
        <v>1.2150000000000001</v>
      </c>
      <c r="BK1113">
        <v>1.125</v>
      </c>
      <c r="BL1113">
        <v>1.1339999999999999</v>
      </c>
      <c r="BM1113">
        <v>1.161</v>
      </c>
      <c r="BN1113">
        <v>1.125</v>
      </c>
    </row>
    <row r="1114" spans="1:66" x14ac:dyDescent="0.25">
      <c r="A1114" s="1">
        <v>85</v>
      </c>
      <c r="B1114" s="1">
        <v>3</v>
      </c>
      <c r="C1114" s="1">
        <v>5</v>
      </c>
      <c r="D1114" s="1">
        <v>1.2</v>
      </c>
      <c r="E1114" s="1">
        <v>2</v>
      </c>
      <c r="F1114" s="1">
        <v>2</v>
      </c>
      <c r="G1114">
        <v>0.55800000000000005</v>
      </c>
      <c r="H1114">
        <v>0.54900000000000004</v>
      </c>
      <c r="I1114">
        <v>0.76500000000000001</v>
      </c>
      <c r="J1114">
        <v>0.54</v>
      </c>
      <c r="K1114">
        <v>0.77400000000000002</v>
      </c>
      <c r="Q1114">
        <f t="shared" si="126"/>
        <v>0.6372000000000001</v>
      </c>
      <c r="R1114">
        <f t="shared" si="127"/>
        <v>0.12098223010012647</v>
      </c>
      <c r="T1114">
        <v>0.65700000000000003</v>
      </c>
      <c r="U1114">
        <v>0.45</v>
      </c>
      <c r="V1114">
        <v>0.53100000000000003</v>
      </c>
      <c r="W1114">
        <v>0.45</v>
      </c>
      <c r="X1114">
        <v>0.52200000000000002</v>
      </c>
      <c r="AD1114">
        <f t="shared" si="128"/>
        <v>0.52200000000000002</v>
      </c>
      <c r="AE1114">
        <f t="shared" si="129"/>
        <v>8.4666994750019986E-2</v>
      </c>
      <c r="AG1114" t="s">
        <v>19</v>
      </c>
      <c r="AH1114" t="s">
        <v>20</v>
      </c>
      <c r="AI1114" t="s">
        <v>21</v>
      </c>
      <c r="AJ1114" t="s">
        <v>23</v>
      </c>
      <c r="AK1114" t="s">
        <v>21</v>
      </c>
      <c r="AM1114" s="11" t="s">
        <v>24</v>
      </c>
      <c r="AN1114" s="11"/>
      <c r="AO1114" s="11" t="s">
        <v>21</v>
      </c>
      <c r="AP1114" s="15" t="s">
        <v>26</v>
      </c>
      <c r="AQ1114" s="15"/>
      <c r="AR1114" s="15" t="s">
        <v>21</v>
      </c>
      <c r="BI1114" s="1">
        <v>2</v>
      </c>
      <c r="BJ1114">
        <v>1.2150000000000001</v>
      </c>
      <c r="BK1114">
        <v>0.999</v>
      </c>
      <c r="BL1114">
        <v>1.296</v>
      </c>
      <c r="BM1114">
        <v>0.99</v>
      </c>
      <c r="BN1114">
        <v>1.296</v>
      </c>
    </row>
    <row r="1115" spans="1:66" x14ac:dyDescent="0.25">
      <c r="A1115" s="1">
        <v>85</v>
      </c>
      <c r="B1115" s="1">
        <v>3</v>
      </c>
      <c r="C1115" s="1">
        <v>5</v>
      </c>
      <c r="D1115" s="1">
        <v>1.2</v>
      </c>
      <c r="E1115" s="1">
        <v>3</v>
      </c>
      <c r="F1115" s="1">
        <v>2</v>
      </c>
      <c r="G1115">
        <v>0.621</v>
      </c>
      <c r="H1115">
        <v>0.77400000000000002</v>
      </c>
      <c r="I1115">
        <v>0.53100000000000003</v>
      </c>
      <c r="J1115">
        <v>0.81</v>
      </c>
      <c r="K1115">
        <v>0.60299999999999998</v>
      </c>
      <c r="Q1115">
        <f t="shared" si="126"/>
        <v>0.66780000000000006</v>
      </c>
      <c r="R1115">
        <f t="shared" si="127"/>
        <v>0.11895671481677678</v>
      </c>
      <c r="T1115">
        <v>0.65700000000000003</v>
      </c>
      <c r="U1115">
        <v>0.378</v>
      </c>
      <c r="V1115">
        <v>0.54900000000000004</v>
      </c>
      <c r="W1115">
        <v>0.42299999999999999</v>
      </c>
      <c r="X1115">
        <v>0.495</v>
      </c>
      <c r="AD1115">
        <f t="shared" si="128"/>
        <v>0.50040000000000007</v>
      </c>
      <c r="AE1115">
        <f t="shared" si="129"/>
        <v>0.10941572099108965</v>
      </c>
      <c r="AG1115">
        <v>1</v>
      </c>
      <c r="AH1115">
        <f>AVERAGE(G1109:K1112)</f>
        <v>0.67005000000000015</v>
      </c>
      <c r="AI1115">
        <f>STDEV(G1109:K1112)</f>
        <v>0.10040993607784833</v>
      </c>
      <c r="AJ1115">
        <f>AVERAGE(T1109:X1112)</f>
        <v>0.46440000000000003</v>
      </c>
      <c r="AK1115">
        <f>STDEV(T1109:X1112)</f>
        <v>0.13616027707312992</v>
      </c>
      <c r="AM1115">
        <f>SUM(AH1115,AJ1115)</f>
        <v>1.1344500000000002</v>
      </c>
      <c r="AO1115">
        <f>SUM(AH1115,AJ1115)/2*SQRT((AI1115/AH1115)^2+(AK1115/AJ1115)^2)</f>
        <v>0.1867715277637497</v>
      </c>
      <c r="AP1115">
        <v>0.7626666666666666</v>
      </c>
      <c r="AR1115">
        <v>3.134219732777737E-2</v>
      </c>
      <c r="BI1115" s="1">
        <v>2</v>
      </c>
      <c r="BJ1115">
        <v>1.278</v>
      </c>
      <c r="BK1115">
        <v>1.1519999999999999</v>
      </c>
      <c r="BL1115">
        <v>1.08</v>
      </c>
      <c r="BM1115">
        <v>1.2330000000000001</v>
      </c>
      <c r="BN1115">
        <v>1.0980000000000001</v>
      </c>
    </row>
    <row r="1116" spans="1:66" x14ac:dyDescent="0.25">
      <c r="A1116" s="1">
        <v>85</v>
      </c>
      <c r="B1116" s="1">
        <v>3</v>
      </c>
      <c r="C1116" s="1">
        <v>5</v>
      </c>
      <c r="D1116" s="1">
        <v>1.2</v>
      </c>
      <c r="E1116" s="1">
        <v>4</v>
      </c>
      <c r="F1116" s="1">
        <v>2</v>
      </c>
      <c r="G1116">
        <v>0.621</v>
      </c>
      <c r="H1116">
        <v>0.77400000000000002</v>
      </c>
      <c r="I1116">
        <v>0.47699999999999998</v>
      </c>
      <c r="J1116">
        <v>0.78300000000000003</v>
      </c>
      <c r="K1116">
        <v>0.60299999999999998</v>
      </c>
      <c r="Q1116">
        <f t="shared" si="126"/>
        <v>0.65159999999999996</v>
      </c>
      <c r="R1116">
        <f t="shared" si="127"/>
        <v>0.12848268365814888</v>
      </c>
      <c r="T1116">
        <v>0.59399999999999997</v>
      </c>
      <c r="U1116">
        <v>0.38700000000000001</v>
      </c>
      <c r="V1116">
        <v>0.53100000000000003</v>
      </c>
      <c r="W1116">
        <v>0.45</v>
      </c>
      <c r="X1116">
        <v>0.504</v>
      </c>
      <c r="AD1116">
        <f t="shared" si="128"/>
        <v>0.49320000000000003</v>
      </c>
      <c r="AE1116">
        <f t="shared" si="129"/>
        <v>7.8820682564920488E-2</v>
      </c>
      <c r="AG1116">
        <v>2</v>
      </c>
      <c r="AH1116">
        <f>AVERAGE(G1113:K1116)</f>
        <v>0.64529999999999998</v>
      </c>
      <c r="AI1116">
        <f>STDEV(G1113:K1116)</f>
        <v>0.10540703062539661</v>
      </c>
      <c r="AJ1116">
        <f>AVERAGE(T1113:X1116)</f>
        <v>0.51075000000000004</v>
      </c>
      <c r="AK1116">
        <f>STDEV(T1113:X1116)</f>
        <v>8.686036889289879E-2</v>
      </c>
      <c r="AM1116">
        <f>SUM(AH1116,AJ1116)</f>
        <v>1.15605</v>
      </c>
      <c r="AO1116">
        <f t="shared" ref="AO1116:AO1125" si="130">SUM(AH1116,AJ1116)/2*SQRT((AI1116/AH1116)^2+(AK1116/AJ1116)^2)</f>
        <v>0.13630085391517782</v>
      </c>
      <c r="BI1116" s="1">
        <v>2</v>
      </c>
      <c r="BJ1116">
        <v>1.2150000000000001</v>
      </c>
      <c r="BK1116">
        <v>1.161</v>
      </c>
      <c r="BL1116">
        <v>1.008</v>
      </c>
      <c r="BM1116">
        <v>1.2330000000000001</v>
      </c>
      <c r="BN1116">
        <v>1.107</v>
      </c>
    </row>
    <row r="1117" spans="1:66" x14ac:dyDescent="0.25">
      <c r="A1117" s="1">
        <v>85</v>
      </c>
      <c r="B1117" s="1">
        <v>3</v>
      </c>
      <c r="C1117" s="1">
        <v>5</v>
      </c>
      <c r="D1117" s="1">
        <v>1.2</v>
      </c>
      <c r="E1117" s="6">
        <v>1</v>
      </c>
      <c r="F1117" s="6">
        <v>3</v>
      </c>
      <c r="G1117">
        <v>0.78300000000000003</v>
      </c>
      <c r="H1117">
        <v>0.72</v>
      </c>
      <c r="I1117">
        <v>0.52200000000000002</v>
      </c>
      <c r="J1117">
        <v>0.68400000000000005</v>
      </c>
      <c r="K1117">
        <v>0.67500000000000004</v>
      </c>
      <c r="Q1117">
        <f t="shared" si="126"/>
        <v>0.67680000000000007</v>
      </c>
      <c r="R1117">
        <f t="shared" si="127"/>
        <v>9.6388277295529429E-2</v>
      </c>
      <c r="T1117">
        <v>0.53100000000000003</v>
      </c>
      <c r="U1117">
        <v>0.36</v>
      </c>
      <c r="V1117">
        <v>0.68400000000000005</v>
      </c>
      <c r="W1117">
        <v>0.38700000000000001</v>
      </c>
      <c r="X1117">
        <v>0.51300000000000001</v>
      </c>
      <c r="AD1117">
        <f t="shared" si="128"/>
        <v>0.495</v>
      </c>
      <c r="AE1117">
        <f t="shared" si="129"/>
        <v>0.12964374261799153</v>
      </c>
      <c r="AG1117">
        <v>3</v>
      </c>
      <c r="AH1117">
        <f>AVERAGE(G1117:K1120)</f>
        <v>0.6372000000000001</v>
      </c>
      <c r="AI1117">
        <f>STDEV(G1117:K1120)</f>
        <v>0.10962980770229407</v>
      </c>
      <c r="AJ1117">
        <f>AVERAGE(T1117:X1120)</f>
        <v>0.51839999999999997</v>
      </c>
      <c r="AK1117">
        <f>STDEV(T1116:X1119)</f>
        <v>0.14112928003858938</v>
      </c>
      <c r="AM1117">
        <f>SUM(AH1117,AJ1117)</f>
        <v>1.1556000000000002</v>
      </c>
      <c r="AO1117">
        <f t="shared" si="130"/>
        <v>0.18607998819112356</v>
      </c>
      <c r="AP1117" s="15" t="s">
        <v>28</v>
      </c>
      <c r="AQ1117" s="15"/>
      <c r="AR1117" s="15"/>
      <c r="BI1117" s="6">
        <v>3</v>
      </c>
      <c r="BJ1117">
        <v>1.3140000000000001</v>
      </c>
      <c r="BK1117">
        <v>1.08</v>
      </c>
      <c r="BL1117">
        <v>1.206</v>
      </c>
      <c r="BM1117">
        <v>1.071</v>
      </c>
      <c r="BN1117">
        <v>1.1879999999999999</v>
      </c>
    </row>
    <row r="1118" spans="1:66" x14ac:dyDescent="0.25">
      <c r="A1118" s="1">
        <v>85</v>
      </c>
      <c r="B1118" s="1">
        <v>3</v>
      </c>
      <c r="C1118" s="1">
        <v>5</v>
      </c>
      <c r="D1118" s="1">
        <v>1.2</v>
      </c>
      <c r="E1118" s="6">
        <v>2</v>
      </c>
      <c r="F1118" s="6">
        <v>3</v>
      </c>
      <c r="G1118">
        <v>0.45</v>
      </c>
      <c r="H1118">
        <v>0.495</v>
      </c>
      <c r="I1118">
        <v>0.45</v>
      </c>
      <c r="J1118">
        <v>0.51300000000000001</v>
      </c>
      <c r="K1118">
        <v>0.45</v>
      </c>
      <c r="Q1118">
        <f t="shared" si="126"/>
        <v>0.47160000000000002</v>
      </c>
      <c r="R1118">
        <f t="shared" si="127"/>
        <v>3.0253925365148898E-2</v>
      </c>
      <c r="T1118">
        <v>0.75600000000000001</v>
      </c>
      <c r="U1118">
        <v>0.57599999999999996</v>
      </c>
      <c r="V1118">
        <v>0.76500000000000001</v>
      </c>
      <c r="W1118">
        <v>0.54</v>
      </c>
      <c r="X1118">
        <v>0.747</v>
      </c>
      <c r="AD1118">
        <f t="shared" si="128"/>
        <v>0.67679999999999996</v>
      </c>
      <c r="AE1118">
        <f t="shared" si="129"/>
        <v>0.10937869993741986</v>
      </c>
      <c r="AG1118">
        <v>4</v>
      </c>
      <c r="AH1118">
        <f>AVERAGE(G1121:K1124)</f>
        <v>0.61155000000000004</v>
      </c>
      <c r="AI1118">
        <f>STDEV(G1121:K1124)</f>
        <v>8.9166004260533394E-2</v>
      </c>
      <c r="AJ1118">
        <f>AVERAGE(T1121:X1124)</f>
        <v>0.5422499999999999</v>
      </c>
      <c r="AK1118">
        <f>STDEV(T1120:X1123)</f>
        <v>0.10349588092489981</v>
      </c>
      <c r="AM1118">
        <f t="shared" ref="AM1118:AM1125" si="131">SUM(AH1118,AJ1118)</f>
        <v>1.1537999999999999</v>
      </c>
      <c r="AO1118">
        <f t="shared" si="130"/>
        <v>0.13856122060083662</v>
      </c>
      <c r="BI1118" s="6">
        <v>3</v>
      </c>
      <c r="BJ1118">
        <v>1.206</v>
      </c>
      <c r="BK1118">
        <v>1.071</v>
      </c>
      <c r="BL1118">
        <v>1.2150000000000001</v>
      </c>
      <c r="BM1118">
        <v>1.0529999999999999</v>
      </c>
      <c r="BN1118">
        <v>1.1970000000000001</v>
      </c>
    </row>
    <row r="1119" spans="1:66" x14ac:dyDescent="0.25">
      <c r="A1119">
        <v>85</v>
      </c>
      <c r="B1119" s="1">
        <v>3</v>
      </c>
      <c r="C1119" s="1">
        <v>5</v>
      </c>
      <c r="D1119">
        <v>1.2</v>
      </c>
      <c r="E1119" s="6">
        <v>3</v>
      </c>
      <c r="F1119" s="6">
        <v>3</v>
      </c>
      <c r="G1119">
        <v>0.71099999999999997</v>
      </c>
      <c r="H1119">
        <v>0.69299999999999995</v>
      </c>
      <c r="I1119">
        <v>0.70199999999999996</v>
      </c>
      <c r="J1119">
        <v>0.68400000000000005</v>
      </c>
      <c r="K1119">
        <v>0.72</v>
      </c>
      <c r="Q1119">
        <f t="shared" si="126"/>
        <v>0.70199999999999996</v>
      </c>
      <c r="R1119">
        <f t="shared" si="127"/>
        <v>1.4230249470757683E-2</v>
      </c>
      <c r="T1119">
        <v>0.36</v>
      </c>
      <c r="U1119">
        <v>0.55800000000000005</v>
      </c>
      <c r="V1119">
        <v>0.315</v>
      </c>
      <c r="W1119">
        <v>0.55800000000000005</v>
      </c>
      <c r="X1119">
        <v>0.32400000000000001</v>
      </c>
      <c r="AD1119">
        <f t="shared" si="128"/>
        <v>0.42300000000000004</v>
      </c>
      <c r="AE1119">
        <f t="shared" si="129"/>
        <v>0.12438247464976711</v>
      </c>
      <c r="AG1119">
        <v>5</v>
      </c>
      <c r="AH1119">
        <f>AVERAGE(G1125:K1128)</f>
        <v>0.7186499999999999</v>
      </c>
      <c r="AI1119">
        <f>STDEV(G1125:K1128)</f>
        <v>6.3187502928314779E-2</v>
      </c>
      <c r="AJ1119">
        <f>AVERAGE(T1125:X1128)</f>
        <v>0.43244999999999995</v>
      </c>
      <c r="AK1119">
        <f>STDEV(T1125:X1128)</f>
        <v>3.6642619706393383E-2</v>
      </c>
      <c r="AM1119">
        <f t="shared" si="131"/>
        <v>1.1510999999999998</v>
      </c>
      <c r="AO1119">
        <f t="shared" si="130"/>
        <v>7.0279512729803928E-2</v>
      </c>
      <c r="BI1119" s="6">
        <v>3</v>
      </c>
      <c r="BJ1119">
        <v>1.071</v>
      </c>
      <c r="BK1119">
        <v>1.2509999999999999</v>
      </c>
      <c r="BL1119">
        <v>1.0169999999999999</v>
      </c>
      <c r="BM1119">
        <v>1.242</v>
      </c>
      <c r="BN1119">
        <v>1.044</v>
      </c>
    </row>
    <row r="1120" spans="1:66" x14ac:dyDescent="0.25">
      <c r="A1120">
        <v>85</v>
      </c>
      <c r="B1120" s="1">
        <v>3</v>
      </c>
      <c r="C1120" s="1">
        <v>5</v>
      </c>
      <c r="D1120">
        <v>1.2</v>
      </c>
      <c r="E1120" s="6">
        <v>4</v>
      </c>
      <c r="F1120" s="6">
        <v>3</v>
      </c>
      <c r="G1120">
        <v>0.71099999999999997</v>
      </c>
      <c r="H1120">
        <v>0.72</v>
      </c>
      <c r="I1120">
        <v>0.66600000000000004</v>
      </c>
      <c r="J1120">
        <v>0.71099999999999997</v>
      </c>
      <c r="K1120">
        <v>0.68400000000000005</v>
      </c>
      <c r="Q1120">
        <f t="shared" si="126"/>
        <v>0.69840000000000002</v>
      </c>
      <c r="R1120">
        <f t="shared" si="127"/>
        <v>2.258982071642E-2</v>
      </c>
      <c r="T1120">
        <v>0.54</v>
      </c>
      <c r="U1120">
        <v>0.315</v>
      </c>
      <c r="V1120">
        <v>0.60299999999999998</v>
      </c>
      <c r="W1120">
        <v>0.35099999999999998</v>
      </c>
      <c r="X1120">
        <v>0.58499999999999996</v>
      </c>
      <c r="AD1120">
        <f t="shared" si="128"/>
        <v>0.4788</v>
      </c>
      <c r="AE1120">
        <f t="shared" si="129"/>
        <v>0.1356583945062006</v>
      </c>
      <c r="AG1120">
        <v>6</v>
      </c>
      <c r="AH1120">
        <f>AVERAGE(G1129:K1132)</f>
        <v>0.69345000000000012</v>
      </c>
      <c r="AI1120">
        <f>STDEV(G1129:K1132)</f>
        <v>4.916296744930123E-2</v>
      </c>
      <c r="AJ1120">
        <f>AVERAGE(T1129:X1132)</f>
        <v>0.44010000000000005</v>
      </c>
      <c r="AK1120">
        <f>STDEV(T1129:X1132)</f>
        <v>6.7973601687094459E-2</v>
      </c>
      <c r="AM1120">
        <f t="shared" si="131"/>
        <v>1.1335500000000001</v>
      </c>
      <c r="AO1120">
        <f t="shared" si="130"/>
        <v>9.6320377483552808E-2</v>
      </c>
      <c r="BI1120" s="6">
        <v>3</v>
      </c>
      <c r="BJ1120">
        <v>1.2509999999999999</v>
      </c>
      <c r="BK1120">
        <v>1.0349999999999999</v>
      </c>
      <c r="BL1120">
        <v>1.2689999999999999</v>
      </c>
      <c r="BM1120">
        <v>1.0620000000000001</v>
      </c>
      <c r="BN1120">
        <v>1.2689999999999999</v>
      </c>
    </row>
    <row r="1121" spans="1:66" x14ac:dyDescent="0.25">
      <c r="A1121">
        <v>85</v>
      </c>
      <c r="B1121" s="1">
        <v>3</v>
      </c>
      <c r="C1121" s="1">
        <v>5</v>
      </c>
      <c r="D1121">
        <v>1.2</v>
      </c>
      <c r="E1121" s="1">
        <v>1</v>
      </c>
      <c r="F1121" s="1">
        <v>4</v>
      </c>
      <c r="G1121">
        <v>0.66600000000000004</v>
      </c>
      <c r="H1121">
        <v>0.52200000000000002</v>
      </c>
      <c r="I1121">
        <v>0.59399999999999997</v>
      </c>
      <c r="J1121">
        <v>0.59399999999999997</v>
      </c>
      <c r="K1121">
        <v>0.65700000000000003</v>
      </c>
      <c r="Q1121">
        <f t="shared" si="126"/>
        <v>0.60660000000000003</v>
      </c>
      <c r="R1121">
        <f t="shared" si="127"/>
        <v>5.8187627550880618E-2</v>
      </c>
      <c r="T1121">
        <v>0.63900000000000001</v>
      </c>
      <c r="U1121">
        <v>0.45</v>
      </c>
      <c r="V1121">
        <v>0.69299999999999995</v>
      </c>
      <c r="W1121">
        <v>0.48599999999999999</v>
      </c>
      <c r="X1121">
        <v>0.60299999999999998</v>
      </c>
      <c r="AD1121">
        <f t="shared" si="128"/>
        <v>0.57419999999999993</v>
      </c>
      <c r="AE1121">
        <f t="shared" si="129"/>
        <v>0.102891690626601</v>
      </c>
      <c r="AG1121">
        <v>7</v>
      </c>
      <c r="AH1121">
        <f>AVERAGE(G1133:K1136)</f>
        <v>0.70289999999999986</v>
      </c>
      <c r="AI1121">
        <f>STDEV(G1133:K1136)</f>
        <v>2.020916936234116E-2</v>
      </c>
      <c r="AJ1121">
        <f>AVERAGE(T1133:X1136)</f>
        <v>0.40499999999999997</v>
      </c>
      <c r="AK1121">
        <f>STDEV(T1133:X1136)</f>
        <v>3.3801276836673985E-2</v>
      </c>
      <c r="AM1121">
        <f t="shared" si="131"/>
        <v>1.1078999999999999</v>
      </c>
      <c r="AO1121">
        <f t="shared" si="130"/>
        <v>4.8899038599718794E-2</v>
      </c>
      <c r="BI1121" s="1">
        <v>4</v>
      </c>
      <c r="BJ1121">
        <v>1.3049999999999999</v>
      </c>
      <c r="BK1121">
        <v>0.97199999999999998</v>
      </c>
      <c r="BL1121">
        <v>1.2869999999999999</v>
      </c>
      <c r="BM1121">
        <v>1.08</v>
      </c>
      <c r="BN1121">
        <v>1.26</v>
      </c>
    </row>
    <row r="1122" spans="1:66" x14ac:dyDescent="0.25">
      <c r="A1122">
        <v>85</v>
      </c>
      <c r="B1122" s="1">
        <v>3</v>
      </c>
      <c r="C1122" s="1">
        <v>5</v>
      </c>
      <c r="D1122">
        <v>1.2</v>
      </c>
      <c r="E1122" s="1">
        <v>2</v>
      </c>
      <c r="F1122" s="1">
        <v>4</v>
      </c>
      <c r="G1122">
        <v>0.495</v>
      </c>
      <c r="H1122">
        <v>0.621</v>
      </c>
      <c r="I1122">
        <v>0.72899999999999998</v>
      </c>
      <c r="J1122">
        <v>0.56699999999999995</v>
      </c>
      <c r="K1122">
        <v>0.67500000000000004</v>
      </c>
      <c r="Q1122">
        <f t="shared" si="126"/>
        <v>0.61739999999999995</v>
      </c>
      <c r="R1122">
        <f t="shared" si="127"/>
        <v>9.1251301360583473E-2</v>
      </c>
      <c r="T1122">
        <v>0.54900000000000004</v>
      </c>
      <c r="U1122">
        <v>0.47699999999999998</v>
      </c>
      <c r="V1122">
        <v>0.45</v>
      </c>
      <c r="W1122">
        <v>0.55800000000000005</v>
      </c>
      <c r="X1122">
        <v>0.495</v>
      </c>
      <c r="AD1122">
        <f t="shared" si="128"/>
        <v>0.50580000000000003</v>
      </c>
      <c r="AE1122">
        <f t="shared" si="129"/>
        <v>4.6504838457949754E-2</v>
      </c>
      <c r="AG1122">
        <v>8</v>
      </c>
      <c r="AH1122">
        <f>AVERAGE(G1137:K1140)</f>
        <v>0.76949999999999996</v>
      </c>
      <c r="AI1122">
        <f>STDEV(G1137:K1140)</f>
        <v>4.2163216695423784E-2</v>
      </c>
      <c r="AJ1122">
        <f>AVERAGE(T1137:X1140)</f>
        <v>0.39780000000000004</v>
      </c>
      <c r="AK1122">
        <f>STDEV(T1137:X1140)</f>
        <v>6.7703377821354202E-2</v>
      </c>
      <c r="AM1122">
        <f t="shared" si="131"/>
        <v>1.1673</v>
      </c>
      <c r="AO1122">
        <f t="shared" si="130"/>
        <v>0.10435499769819799</v>
      </c>
      <c r="BI1122" s="1">
        <v>4</v>
      </c>
      <c r="BJ1122">
        <v>1.044</v>
      </c>
      <c r="BK1122">
        <v>1.0980000000000001</v>
      </c>
      <c r="BL1122">
        <v>1.179</v>
      </c>
      <c r="BM1122">
        <v>1.125</v>
      </c>
      <c r="BN1122">
        <v>1.17</v>
      </c>
    </row>
    <row r="1123" spans="1:66" x14ac:dyDescent="0.25">
      <c r="A1123">
        <v>85</v>
      </c>
      <c r="B1123" s="1">
        <v>3</v>
      </c>
      <c r="C1123" s="1">
        <v>5</v>
      </c>
      <c r="D1123">
        <v>1.2</v>
      </c>
      <c r="E1123" s="1">
        <v>3</v>
      </c>
      <c r="F1123" s="1">
        <v>4</v>
      </c>
      <c r="G1123">
        <v>0.65700000000000003</v>
      </c>
      <c r="H1123">
        <v>0.747</v>
      </c>
      <c r="I1123">
        <v>0.57599999999999996</v>
      </c>
      <c r="J1123">
        <v>0.71099999999999997</v>
      </c>
      <c r="K1123">
        <v>0.60299999999999998</v>
      </c>
      <c r="Q1123">
        <f t="shared" si="126"/>
        <v>0.65879999999999994</v>
      </c>
      <c r="R1123">
        <f t="shared" si="127"/>
        <v>7.1548584891666447E-2</v>
      </c>
      <c r="T1123">
        <v>0.67500000000000004</v>
      </c>
      <c r="U1123">
        <v>0.38700000000000001</v>
      </c>
      <c r="V1123">
        <v>0.495</v>
      </c>
      <c r="W1123">
        <v>0.55800000000000005</v>
      </c>
      <c r="X1123">
        <v>0.41399999999999998</v>
      </c>
      <c r="AD1123">
        <f t="shared" si="128"/>
        <v>0.50580000000000003</v>
      </c>
      <c r="AE1123">
        <f t="shared" si="129"/>
        <v>0.11620111875537162</v>
      </c>
      <c r="AG1123">
        <v>9</v>
      </c>
      <c r="AH1123">
        <f>AVERAGE(G1141:K1144)</f>
        <v>0.70245000000000002</v>
      </c>
      <c r="AI1123">
        <f>STDEV(G1141:K1144)</f>
        <v>4.8376239274211766E-2</v>
      </c>
      <c r="AJ1123">
        <f>AVERAGE(T1141:X1144)</f>
        <v>0.39914999999999995</v>
      </c>
      <c r="AK1123">
        <f>STDEV(T1141:X1144)</f>
        <v>4.7468854054666408E-2</v>
      </c>
      <c r="AM1123">
        <f t="shared" si="131"/>
        <v>1.1015999999999999</v>
      </c>
      <c r="AO1123">
        <f t="shared" si="130"/>
        <v>7.5694238552163964E-2</v>
      </c>
      <c r="BI1123" s="1">
        <v>4</v>
      </c>
      <c r="BJ1123">
        <v>1.3320000000000001</v>
      </c>
      <c r="BK1123">
        <v>1.1339999999999999</v>
      </c>
      <c r="BL1123">
        <v>1.071</v>
      </c>
      <c r="BM1123">
        <v>1.2689999999999999</v>
      </c>
      <c r="BN1123">
        <v>1.0169999999999999</v>
      </c>
    </row>
    <row r="1124" spans="1:66" x14ac:dyDescent="0.25">
      <c r="A1124">
        <v>85</v>
      </c>
      <c r="B1124" s="1">
        <v>3</v>
      </c>
      <c r="C1124" s="1">
        <v>5</v>
      </c>
      <c r="D1124">
        <v>1.2</v>
      </c>
      <c r="E1124" s="1">
        <v>4</v>
      </c>
      <c r="F1124" s="1">
        <v>4</v>
      </c>
      <c r="G1124">
        <v>0.71099999999999997</v>
      </c>
      <c r="H1124">
        <v>0.41399999999999998</v>
      </c>
      <c r="I1124">
        <v>0.61199999999999999</v>
      </c>
      <c r="J1124">
        <v>0.45900000000000002</v>
      </c>
      <c r="K1124">
        <v>0.621</v>
      </c>
      <c r="Q1124">
        <f t="shared" si="126"/>
        <v>0.56340000000000001</v>
      </c>
      <c r="R1124">
        <f t="shared" si="127"/>
        <v>0.12317183119528564</v>
      </c>
      <c r="T1124">
        <v>0.52200000000000002</v>
      </c>
      <c r="U1124">
        <v>0.63900000000000001</v>
      </c>
      <c r="V1124">
        <v>0.60299999999999998</v>
      </c>
      <c r="W1124">
        <v>0.59399999999999997</v>
      </c>
      <c r="X1124">
        <v>0.55800000000000005</v>
      </c>
      <c r="AD1124">
        <f t="shared" si="128"/>
        <v>0.58320000000000005</v>
      </c>
      <c r="AE1124">
        <f t="shared" si="129"/>
        <v>4.4729185103241025E-2</v>
      </c>
      <c r="AG1124">
        <v>10</v>
      </c>
      <c r="AH1124">
        <f>AVERAGE(G1145:K1148)</f>
        <v>0.71505000000000007</v>
      </c>
      <c r="AI1124">
        <f>STDEV(G1145:K1148)</f>
        <v>7.4185737741228747E-2</v>
      </c>
      <c r="AJ1124">
        <f>AVERAGE(T1145:X1148)</f>
        <v>0.42975000000000013</v>
      </c>
      <c r="AK1124">
        <f>STDEV(T1145:X1148)</f>
        <v>5.8609209802590899E-2</v>
      </c>
      <c r="AM1124">
        <f t="shared" si="131"/>
        <v>1.1448000000000003</v>
      </c>
      <c r="AO1124">
        <f t="shared" si="130"/>
        <v>9.8084883702771325E-2</v>
      </c>
      <c r="BI1124" s="1">
        <v>4</v>
      </c>
      <c r="BJ1124">
        <v>1.2330000000000001</v>
      </c>
      <c r="BK1124">
        <v>1.0529999999999999</v>
      </c>
      <c r="BL1124">
        <v>1.2150000000000001</v>
      </c>
      <c r="BM1124">
        <v>1.0529999999999999</v>
      </c>
      <c r="BN1124">
        <v>1.179</v>
      </c>
    </row>
    <row r="1125" spans="1:66" x14ac:dyDescent="0.25">
      <c r="A1125">
        <v>85</v>
      </c>
      <c r="B1125" s="1">
        <v>3</v>
      </c>
      <c r="C1125" s="1">
        <v>5</v>
      </c>
      <c r="D1125">
        <v>1.2</v>
      </c>
      <c r="E1125" s="6">
        <v>1</v>
      </c>
      <c r="F1125" s="6">
        <v>5</v>
      </c>
      <c r="G1125">
        <v>0.76500000000000001</v>
      </c>
      <c r="H1125">
        <v>0.75600000000000001</v>
      </c>
      <c r="I1125">
        <v>0.52200000000000002</v>
      </c>
      <c r="J1125">
        <v>0.67500000000000004</v>
      </c>
      <c r="K1125">
        <v>0.66600000000000004</v>
      </c>
      <c r="Q1125">
        <f t="shared" si="126"/>
        <v>0.67679999999999996</v>
      </c>
      <c r="R1125">
        <f t="shared" si="127"/>
        <v>9.7640667756832195E-2</v>
      </c>
      <c r="T1125">
        <v>0.38700000000000001</v>
      </c>
      <c r="U1125">
        <v>0.45900000000000002</v>
      </c>
      <c r="V1125">
        <v>0.51300000000000001</v>
      </c>
      <c r="W1125">
        <v>0.45900000000000002</v>
      </c>
      <c r="X1125">
        <v>0.45900000000000002</v>
      </c>
      <c r="AD1125">
        <f t="shared" si="128"/>
        <v>0.45540000000000003</v>
      </c>
      <c r="AE1125">
        <f t="shared" si="129"/>
        <v>4.4819638552759437E-2</v>
      </c>
      <c r="AG1125" t="s">
        <v>22</v>
      </c>
      <c r="AH1125">
        <f>AVERAGE(G1109:K1148)</f>
        <v>0.68660999999999928</v>
      </c>
      <c r="AI1125">
        <f>STDEV(G1109:K1148)</f>
        <v>8.6266432561775741E-2</v>
      </c>
      <c r="AJ1125">
        <f>AVERAGE(T1109:X1148)</f>
        <v>0.45400500000000049</v>
      </c>
      <c r="AK1125">
        <f>STDEV(T1109:X1147)</f>
        <v>9.8794646799915703E-2</v>
      </c>
      <c r="AM1125">
        <f t="shared" si="131"/>
        <v>1.1406149999999997</v>
      </c>
      <c r="AO1125">
        <f t="shared" si="130"/>
        <v>0.14330327630922754</v>
      </c>
      <c r="BI1125" s="6">
        <v>5</v>
      </c>
      <c r="BJ1125">
        <v>1.1519999999999999</v>
      </c>
      <c r="BK1125">
        <v>1.2150000000000001</v>
      </c>
      <c r="BL1125">
        <v>1.0349999999999999</v>
      </c>
      <c r="BM1125">
        <v>1.1339999999999999</v>
      </c>
      <c r="BN1125">
        <v>1.125</v>
      </c>
    </row>
    <row r="1126" spans="1:66" x14ac:dyDescent="0.25">
      <c r="A1126">
        <v>85</v>
      </c>
      <c r="B1126" s="1">
        <v>3</v>
      </c>
      <c r="C1126" s="1">
        <v>5</v>
      </c>
      <c r="D1126">
        <v>1.2</v>
      </c>
      <c r="E1126" s="6">
        <v>2</v>
      </c>
      <c r="F1126" s="6">
        <v>5</v>
      </c>
      <c r="G1126">
        <v>0.79200000000000004</v>
      </c>
      <c r="H1126">
        <v>0.67500000000000004</v>
      </c>
      <c r="I1126">
        <v>0.72899999999999998</v>
      </c>
      <c r="J1126">
        <v>0.68400000000000005</v>
      </c>
      <c r="K1126">
        <v>0.78300000000000003</v>
      </c>
      <c r="Q1126">
        <f t="shared" si="126"/>
        <v>0.73260000000000003</v>
      </c>
      <c r="R1126">
        <f t="shared" si="127"/>
        <v>5.4224533193011439E-2</v>
      </c>
      <c r="T1126">
        <v>0.36899999999999999</v>
      </c>
      <c r="U1126">
        <v>0.47699999999999998</v>
      </c>
      <c r="V1126">
        <v>0.45</v>
      </c>
      <c r="W1126">
        <v>0.432</v>
      </c>
      <c r="X1126">
        <v>0.432</v>
      </c>
      <c r="AD1126">
        <f t="shared" si="128"/>
        <v>0.43200000000000005</v>
      </c>
      <c r="AE1126">
        <f t="shared" si="129"/>
        <v>3.9742923898475307E-2</v>
      </c>
      <c r="AM1126" s="11" t="s">
        <v>51</v>
      </c>
      <c r="AN1126" s="11"/>
      <c r="AO1126" s="11"/>
      <c r="BI1126" s="6">
        <v>5</v>
      </c>
      <c r="BJ1126">
        <v>1.161</v>
      </c>
      <c r="BK1126">
        <v>1.1519999999999999</v>
      </c>
      <c r="BL1126">
        <v>1.179</v>
      </c>
      <c r="BM1126">
        <v>1.1160000000000001</v>
      </c>
      <c r="BN1126">
        <v>1.2150000000000001</v>
      </c>
    </row>
    <row r="1127" spans="1:66" x14ac:dyDescent="0.25">
      <c r="A1127">
        <v>85</v>
      </c>
      <c r="B1127" s="1">
        <v>3</v>
      </c>
      <c r="C1127" s="1">
        <v>5</v>
      </c>
      <c r="D1127">
        <v>1.2</v>
      </c>
      <c r="E1127" s="6">
        <v>3</v>
      </c>
      <c r="F1127" s="6">
        <v>5</v>
      </c>
      <c r="G1127">
        <v>0.72899999999999998</v>
      </c>
      <c r="H1127">
        <v>0.71099999999999997</v>
      </c>
      <c r="I1127">
        <v>0.71099999999999997</v>
      </c>
      <c r="J1127">
        <v>0.69299999999999995</v>
      </c>
      <c r="K1127">
        <v>0.73799999999999999</v>
      </c>
      <c r="Q1127">
        <f t="shared" si="126"/>
        <v>0.71639999999999993</v>
      </c>
      <c r="R1127">
        <f t="shared" si="127"/>
        <v>1.7544229820656152E-2</v>
      </c>
      <c r="T1127">
        <v>0.47699999999999998</v>
      </c>
      <c r="U1127">
        <v>0.42299999999999999</v>
      </c>
      <c r="V1127">
        <v>0.441</v>
      </c>
      <c r="W1127">
        <v>0.42299999999999999</v>
      </c>
      <c r="X1127">
        <v>0.42299999999999999</v>
      </c>
      <c r="AD1127">
        <f t="shared" si="128"/>
        <v>0.43739999999999996</v>
      </c>
      <c r="AE1127">
        <f t="shared" si="129"/>
        <v>2.3469128658729535E-2</v>
      </c>
      <c r="BI1127" s="6">
        <v>5</v>
      </c>
      <c r="BJ1127">
        <v>1.206</v>
      </c>
      <c r="BK1127">
        <v>1.1339999999999999</v>
      </c>
      <c r="BL1127">
        <v>1.1519999999999999</v>
      </c>
      <c r="BM1127">
        <v>1.1160000000000001</v>
      </c>
      <c r="BN1127">
        <v>1.161</v>
      </c>
    </row>
    <row r="1128" spans="1:66" x14ac:dyDescent="0.25">
      <c r="A1128">
        <v>85</v>
      </c>
      <c r="B1128" s="1">
        <v>3</v>
      </c>
      <c r="C1128" s="1">
        <v>5</v>
      </c>
      <c r="D1128">
        <v>1.2</v>
      </c>
      <c r="E1128" s="6">
        <v>4</v>
      </c>
      <c r="F1128" s="6">
        <v>5</v>
      </c>
      <c r="G1128">
        <v>0.78300000000000003</v>
      </c>
      <c r="H1128">
        <v>0.69299999999999995</v>
      </c>
      <c r="I1128">
        <v>0.79200000000000004</v>
      </c>
      <c r="J1128">
        <v>0.69299999999999995</v>
      </c>
      <c r="K1128">
        <v>0.78300000000000003</v>
      </c>
      <c r="Q1128">
        <f t="shared" si="126"/>
        <v>0.74879999999999991</v>
      </c>
      <c r="R1128">
        <f t="shared" si="127"/>
        <v>5.1070539452800032E-2</v>
      </c>
      <c r="T1128">
        <v>0.41399999999999998</v>
      </c>
      <c r="U1128">
        <v>0.378</v>
      </c>
      <c r="V1128">
        <v>0.441</v>
      </c>
      <c r="W1128">
        <v>0.38700000000000001</v>
      </c>
      <c r="X1128">
        <v>0.40500000000000003</v>
      </c>
      <c r="AD1128">
        <f t="shared" si="128"/>
        <v>0.40500000000000008</v>
      </c>
      <c r="AE1128">
        <f t="shared" si="129"/>
        <v>2.4647515087732472E-2</v>
      </c>
      <c r="BI1128" s="6">
        <v>5</v>
      </c>
      <c r="BJ1128">
        <v>1.1970000000000001</v>
      </c>
      <c r="BK1128">
        <v>1.071</v>
      </c>
      <c r="BL1128">
        <v>1.2330000000000001</v>
      </c>
      <c r="BM1128">
        <v>1.08</v>
      </c>
      <c r="BN1128">
        <v>1.1879999999999999</v>
      </c>
    </row>
    <row r="1129" spans="1:66" x14ac:dyDescent="0.25">
      <c r="A1129" s="1">
        <v>85</v>
      </c>
      <c r="B1129" s="1">
        <v>3</v>
      </c>
      <c r="C1129" s="1">
        <v>5</v>
      </c>
      <c r="D1129" s="1">
        <v>1.2</v>
      </c>
      <c r="E1129" s="1">
        <v>1</v>
      </c>
      <c r="F1129" s="1">
        <v>6</v>
      </c>
      <c r="G1129">
        <v>0.77400000000000002</v>
      </c>
      <c r="H1129">
        <v>0.63900000000000001</v>
      </c>
      <c r="I1129">
        <v>0.64800000000000002</v>
      </c>
      <c r="J1129">
        <v>0.71099999999999997</v>
      </c>
      <c r="K1129">
        <v>0.70199999999999996</v>
      </c>
      <c r="Q1129">
        <f t="shared" si="126"/>
        <v>0.69479999999999997</v>
      </c>
      <c r="R1129">
        <f t="shared" si="127"/>
        <v>5.452247243109945E-2</v>
      </c>
      <c r="T1129">
        <v>0.48599999999999999</v>
      </c>
      <c r="U1129">
        <v>0.39600000000000002</v>
      </c>
      <c r="V1129">
        <v>0.495</v>
      </c>
      <c r="W1129">
        <v>0.52200000000000002</v>
      </c>
      <c r="X1129">
        <v>0.38700000000000001</v>
      </c>
      <c r="AD1129">
        <f t="shared" si="128"/>
        <v>0.4572</v>
      </c>
      <c r="AE1129">
        <f t="shared" si="129"/>
        <v>6.150365842777137E-2</v>
      </c>
      <c r="BD1129" s="42" t="s">
        <v>19</v>
      </c>
      <c r="BE1129" s="42" t="s">
        <v>24</v>
      </c>
      <c r="BF1129" s="42" t="s">
        <v>21</v>
      </c>
      <c r="BI1129" s="1">
        <v>6</v>
      </c>
      <c r="BJ1129">
        <v>1.26</v>
      </c>
      <c r="BK1129">
        <v>1.0349999999999999</v>
      </c>
      <c r="BL1129">
        <v>1.143</v>
      </c>
      <c r="BM1129">
        <v>1.2330000000000001</v>
      </c>
      <c r="BN1129">
        <v>1.089</v>
      </c>
    </row>
    <row r="1130" spans="1:66" x14ac:dyDescent="0.25">
      <c r="A1130" s="1">
        <v>85</v>
      </c>
      <c r="B1130" s="1">
        <v>3</v>
      </c>
      <c r="C1130" s="1">
        <v>5</v>
      </c>
      <c r="D1130" s="1">
        <v>1.2</v>
      </c>
      <c r="E1130" s="1">
        <v>2</v>
      </c>
      <c r="F1130" s="1">
        <v>6</v>
      </c>
      <c r="G1130">
        <v>0.81</v>
      </c>
      <c r="H1130">
        <v>0.65700000000000003</v>
      </c>
      <c r="I1130">
        <v>0.71099999999999997</v>
      </c>
      <c r="J1130">
        <v>0.65700000000000003</v>
      </c>
      <c r="K1130">
        <v>0.66600000000000004</v>
      </c>
      <c r="Q1130">
        <f t="shared" si="126"/>
        <v>0.70019999999999993</v>
      </c>
      <c r="R1130">
        <f t="shared" si="127"/>
        <v>6.5335289086373538E-2</v>
      </c>
      <c r="T1130">
        <v>0.33300000000000002</v>
      </c>
      <c r="U1130">
        <v>0.48599999999999999</v>
      </c>
      <c r="V1130">
        <v>0.38700000000000001</v>
      </c>
      <c r="W1130">
        <v>0.48599999999999999</v>
      </c>
      <c r="X1130">
        <v>0.35099999999999998</v>
      </c>
      <c r="AD1130">
        <f t="shared" si="128"/>
        <v>0.40860000000000002</v>
      </c>
      <c r="AE1130">
        <f t="shared" si="129"/>
        <v>7.3282330748959984E-2</v>
      </c>
      <c r="AH1130" s="5" t="s">
        <v>20</v>
      </c>
      <c r="AI1130" s="5" t="s">
        <v>21</v>
      </c>
      <c r="AJ1130" s="5" t="s">
        <v>23</v>
      </c>
      <c r="AK1130" s="5" t="s">
        <v>21</v>
      </c>
      <c r="AL1130" s="5"/>
      <c r="AM1130" s="5" t="s">
        <v>27</v>
      </c>
      <c r="AN1130" s="5"/>
      <c r="AO1130" s="5" t="s">
        <v>28</v>
      </c>
      <c r="AP1130" s="5"/>
      <c r="BD1130" s="42">
        <v>1</v>
      </c>
      <c r="BE1130" s="42">
        <f>AVERAGE(BJ1109:BN1112)</f>
        <v>1.1344500000000002</v>
      </c>
      <c r="BF1130" s="42">
        <f>STDEV(BJ1109:BN1112)</f>
        <v>4.2763086639616733E-2</v>
      </c>
      <c r="BI1130" s="1">
        <v>6</v>
      </c>
      <c r="BJ1130">
        <v>1.143</v>
      </c>
      <c r="BK1130">
        <v>1.143</v>
      </c>
      <c r="BL1130">
        <v>1.0980000000000001</v>
      </c>
      <c r="BM1130">
        <v>1.143</v>
      </c>
      <c r="BN1130">
        <v>1.0169999999999999</v>
      </c>
    </row>
    <row r="1131" spans="1:66" x14ac:dyDescent="0.25">
      <c r="A1131" s="1">
        <v>85</v>
      </c>
      <c r="B1131" s="1">
        <v>3</v>
      </c>
      <c r="C1131" s="1">
        <v>5</v>
      </c>
      <c r="D1131" s="1">
        <v>1.2</v>
      </c>
      <c r="E1131" s="1">
        <v>3</v>
      </c>
      <c r="F1131" s="1">
        <v>6</v>
      </c>
      <c r="G1131">
        <v>0.747</v>
      </c>
      <c r="H1131">
        <v>0.70199999999999996</v>
      </c>
      <c r="I1131">
        <v>0.65700000000000003</v>
      </c>
      <c r="J1131">
        <v>0.67500000000000004</v>
      </c>
      <c r="K1131">
        <v>0.67500000000000004</v>
      </c>
      <c r="Q1131">
        <f t="shared" si="126"/>
        <v>0.69119999999999993</v>
      </c>
      <c r="R1131">
        <f t="shared" si="127"/>
        <v>3.5088459641312249E-2</v>
      </c>
      <c r="T1131">
        <v>0.55800000000000005</v>
      </c>
      <c r="U1131">
        <v>0.38700000000000001</v>
      </c>
      <c r="V1131">
        <v>0.39600000000000002</v>
      </c>
      <c r="W1131">
        <v>0.54</v>
      </c>
      <c r="X1131">
        <v>0.38700000000000001</v>
      </c>
      <c r="AD1131">
        <f t="shared" si="128"/>
        <v>0.45360000000000006</v>
      </c>
      <c r="AE1131">
        <f t="shared" si="129"/>
        <v>8.7397368381433471E-2</v>
      </c>
      <c r="AH1131" s="5">
        <f>AH1125</f>
        <v>0.68660999999999928</v>
      </c>
      <c r="AI1131" s="5">
        <f>AI1125</f>
        <v>8.6266432561775741E-2</v>
      </c>
      <c r="AJ1131" s="5">
        <f>AJ1125</f>
        <v>0.45400500000000049</v>
      </c>
      <c r="AK1131" s="5">
        <f>AK1125</f>
        <v>9.8794646799915703E-2</v>
      </c>
      <c r="AL1131" s="5"/>
      <c r="AM1131" s="5" t="s">
        <v>29</v>
      </c>
      <c r="AN1131" s="5"/>
      <c r="AO1131" s="5" t="s">
        <v>30</v>
      </c>
      <c r="AP1131" s="5"/>
      <c r="BD1131" s="42">
        <v>2</v>
      </c>
      <c r="BE1131" s="42">
        <f>AVERAGE(BJ1113:BN1116)</f>
        <v>1.15605</v>
      </c>
      <c r="BF1131" s="42">
        <f>STDEV(BJ1113:BN1116)</f>
        <v>9.304977445601785E-2</v>
      </c>
      <c r="BI1131" s="1">
        <v>6</v>
      </c>
      <c r="BJ1131">
        <v>1.3049999999999999</v>
      </c>
      <c r="BK1131">
        <v>1.089</v>
      </c>
      <c r="BL1131">
        <v>1.0529999999999999</v>
      </c>
      <c r="BM1131">
        <v>1.2150000000000001</v>
      </c>
      <c r="BN1131">
        <v>1.0620000000000001</v>
      </c>
    </row>
    <row r="1132" spans="1:66" x14ac:dyDescent="0.25">
      <c r="A1132" s="1">
        <v>85</v>
      </c>
      <c r="B1132" s="1">
        <v>3</v>
      </c>
      <c r="C1132" s="1">
        <v>5</v>
      </c>
      <c r="D1132" s="1">
        <v>1.2</v>
      </c>
      <c r="E1132" s="1">
        <v>4</v>
      </c>
      <c r="F1132" s="1">
        <v>6</v>
      </c>
      <c r="G1132">
        <v>0.76500000000000001</v>
      </c>
      <c r="H1132">
        <v>0.71099999999999997</v>
      </c>
      <c r="I1132">
        <v>0.66600000000000004</v>
      </c>
      <c r="J1132">
        <v>0.621</v>
      </c>
      <c r="K1132">
        <v>0.67500000000000004</v>
      </c>
      <c r="Q1132">
        <f t="shared" si="126"/>
        <v>0.68759999999999999</v>
      </c>
      <c r="R1132">
        <f t="shared" si="127"/>
        <v>5.3849791085945724E-2</v>
      </c>
      <c r="T1132">
        <v>0.46800000000000003</v>
      </c>
      <c r="U1132">
        <v>0.45</v>
      </c>
      <c r="V1132">
        <v>0.36</v>
      </c>
      <c r="W1132">
        <v>0.51300000000000001</v>
      </c>
      <c r="X1132">
        <v>0.41399999999999998</v>
      </c>
      <c r="AD1132">
        <f t="shared" si="128"/>
        <v>0.441</v>
      </c>
      <c r="AE1132">
        <f t="shared" si="129"/>
        <v>5.7628118136895556E-2</v>
      </c>
      <c r="BD1132" s="42">
        <v>3</v>
      </c>
      <c r="BE1132" s="42">
        <f>AVERAGE(BJ1117:BN1120)</f>
        <v>1.1556</v>
      </c>
      <c r="BF1132" s="42">
        <f>STDEV(BJ1117:BN1120)</f>
        <v>9.7476798858956548E-2</v>
      </c>
      <c r="BI1132" s="1">
        <v>6</v>
      </c>
      <c r="BJ1132">
        <v>1.2330000000000001</v>
      </c>
      <c r="BK1132">
        <v>1.161</v>
      </c>
      <c r="BL1132">
        <v>1.026</v>
      </c>
      <c r="BM1132">
        <v>1.1339999999999999</v>
      </c>
      <c r="BN1132">
        <v>1.089</v>
      </c>
    </row>
    <row r="1133" spans="1:66" x14ac:dyDescent="0.25">
      <c r="A1133" s="1">
        <v>85</v>
      </c>
      <c r="B1133" s="1">
        <v>3</v>
      </c>
      <c r="C1133" s="1">
        <v>5</v>
      </c>
      <c r="D1133" s="1">
        <v>1.2</v>
      </c>
      <c r="E1133" s="6">
        <v>1</v>
      </c>
      <c r="F1133" s="6">
        <v>7</v>
      </c>
      <c r="G1133">
        <v>0.70199999999999996</v>
      </c>
      <c r="H1133">
        <v>0.70199999999999996</v>
      </c>
      <c r="I1133">
        <v>0.73799999999999999</v>
      </c>
      <c r="J1133">
        <v>0.67500000000000004</v>
      </c>
      <c r="K1133">
        <v>0.72899999999999998</v>
      </c>
      <c r="Q1133">
        <f t="shared" si="126"/>
        <v>0.70920000000000005</v>
      </c>
      <c r="R1133">
        <f t="shared" si="127"/>
        <v>2.4973986465920878E-2</v>
      </c>
      <c r="T1133">
        <v>0.41399999999999998</v>
      </c>
      <c r="U1133">
        <v>0.41399999999999998</v>
      </c>
      <c r="V1133">
        <v>0.378</v>
      </c>
      <c r="W1133">
        <v>0.45900000000000002</v>
      </c>
      <c r="X1133">
        <v>0.33300000000000002</v>
      </c>
      <c r="AD1133">
        <f t="shared" si="128"/>
        <v>0.39960000000000001</v>
      </c>
      <c r="AE1133">
        <f t="shared" si="129"/>
        <v>4.7024461719407266E-2</v>
      </c>
      <c r="BD1133" s="42">
        <v>4</v>
      </c>
      <c r="BE1133" s="42">
        <f>AVERAGE(BJ1121:BN1124)</f>
        <v>1.1537999999999999</v>
      </c>
      <c r="BF1133" s="42">
        <f>STDEV(BJ1121:BN1124)</f>
        <v>0.10494088561511293</v>
      </c>
      <c r="BI1133" s="6">
        <v>7</v>
      </c>
      <c r="BJ1133">
        <v>1.1160000000000001</v>
      </c>
      <c r="BK1133">
        <v>1.1160000000000001</v>
      </c>
      <c r="BL1133">
        <v>1.1160000000000001</v>
      </c>
      <c r="BM1133">
        <v>1.1339999999999999</v>
      </c>
      <c r="BN1133">
        <v>1.0620000000000001</v>
      </c>
    </row>
    <row r="1134" spans="1:66" x14ac:dyDescent="0.25">
      <c r="A1134" s="1">
        <v>85</v>
      </c>
      <c r="B1134" s="1">
        <v>3</v>
      </c>
      <c r="C1134" s="1">
        <v>5</v>
      </c>
      <c r="D1134" s="1">
        <v>1.2</v>
      </c>
      <c r="E1134" s="6">
        <v>2</v>
      </c>
      <c r="F1134" s="6">
        <v>7</v>
      </c>
      <c r="G1134">
        <v>0.69299999999999995</v>
      </c>
      <c r="H1134">
        <v>0.69299999999999995</v>
      </c>
      <c r="I1134">
        <v>0.72899999999999998</v>
      </c>
      <c r="J1134">
        <v>0.70199999999999996</v>
      </c>
      <c r="K1134">
        <v>0.71099999999999997</v>
      </c>
      <c r="Q1134">
        <f t="shared" si="126"/>
        <v>0.70559999999999989</v>
      </c>
      <c r="R1134">
        <f t="shared" si="127"/>
        <v>1.5059880477613374E-2</v>
      </c>
      <c r="T1134">
        <v>0.42299999999999999</v>
      </c>
      <c r="U1134">
        <v>0.41399999999999998</v>
      </c>
      <c r="V1134">
        <v>0.39600000000000002</v>
      </c>
      <c r="W1134">
        <v>0.441</v>
      </c>
      <c r="X1134">
        <v>0.38700000000000001</v>
      </c>
      <c r="AD1134">
        <f t="shared" si="128"/>
        <v>0.41220000000000001</v>
      </c>
      <c r="AE1134">
        <f t="shared" si="129"/>
        <v>2.1487205495363971E-2</v>
      </c>
      <c r="BD1134" s="42">
        <v>5</v>
      </c>
      <c r="BE1134" s="42">
        <f>AVERAGE(BJ1125:BN1128)</f>
        <v>1.1511</v>
      </c>
      <c r="BF1134" s="42">
        <f>STDEV(BJ1125:BN1128)</f>
        <v>5.1816376196191734E-2</v>
      </c>
      <c r="BI1134" s="6">
        <v>7</v>
      </c>
      <c r="BJ1134">
        <v>1.1160000000000001</v>
      </c>
      <c r="BK1134">
        <v>1.107</v>
      </c>
      <c r="BL1134">
        <v>1.125</v>
      </c>
      <c r="BM1134">
        <v>1.143</v>
      </c>
      <c r="BN1134">
        <v>1.0980000000000001</v>
      </c>
    </row>
    <row r="1135" spans="1:66" x14ac:dyDescent="0.25">
      <c r="A1135" s="1">
        <v>85</v>
      </c>
      <c r="B1135" s="1">
        <v>3</v>
      </c>
      <c r="C1135" s="1">
        <v>5</v>
      </c>
      <c r="D1135" s="1">
        <v>1.2</v>
      </c>
      <c r="E1135" s="6">
        <v>3</v>
      </c>
      <c r="F1135" s="6">
        <v>7</v>
      </c>
      <c r="G1135">
        <v>0.68400000000000005</v>
      </c>
      <c r="H1135">
        <v>0.72</v>
      </c>
      <c r="I1135">
        <v>0.70199999999999996</v>
      </c>
      <c r="J1135">
        <v>0.72899999999999998</v>
      </c>
      <c r="K1135">
        <v>0.68400000000000005</v>
      </c>
      <c r="Q1135">
        <f t="shared" si="126"/>
        <v>0.70379999999999998</v>
      </c>
      <c r="R1135">
        <f t="shared" si="127"/>
        <v>2.0523157651784446E-2</v>
      </c>
      <c r="T1135">
        <v>0.378</v>
      </c>
      <c r="U1135">
        <v>0.45</v>
      </c>
      <c r="V1135">
        <v>0.378</v>
      </c>
      <c r="W1135">
        <v>0.41399999999999998</v>
      </c>
      <c r="X1135">
        <v>0.39600000000000002</v>
      </c>
      <c r="AD1135">
        <f t="shared" si="128"/>
        <v>0.4032</v>
      </c>
      <c r="AE1135">
        <f t="shared" si="129"/>
        <v>3.011976095522672E-2</v>
      </c>
      <c r="BD1135" s="42">
        <v>6</v>
      </c>
      <c r="BE1135" s="42">
        <f>AVERAGE(BJ1129:BN1132)</f>
        <v>1.1335500000000001</v>
      </c>
      <c r="BF1135" s="42">
        <f>STDEV(BJ1129:BN1132)</f>
        <v>8.162783000655445E-2</v>
      </c>
      <c r="BI1135" s="6">
        <v>7</v>
      </c>
      <c r="BJ1135">
        <v>1.0620000000000001</v>
      </c>
      <c r="BK1135">
        <v>1.17</v>
      </c>
      <c r="BL1135">
        <v>1.08</v>
      </c>
      <c r="BM1135">
        <v>1.143</v>
      </c>
      <c r="BN1135">
        <v>1.08</v>
      </c>
    </row>
    <row r="1136" spans="1:66" x14ac:dyDescent="0.25">
      <c r="A1136" s="1">
        <v>85</v>
      </c>
      <c r="B1136" s="1">
        <v>3</v>
      </c>
      <c r="C1136" s="1">
        <v>5</v>
      </c>
      <c r="D1136" s="1">
        <v>1.2</v>
      </c>
      <c r="E1136" s="6">
        <v>4</v>
      </c>
      <c r="F1136" s="6">
        <v>7</v>
      </c>
      <c r="G1136">
        <v>0.68400000000000005</v>
      </c>
      <c r="H1136">
        <v>0.71099999999999997</v>
      </c>
      <c r="I1136">
        <v>0.68400000000000005</v>
      </c>
      <c r="J1136">
        <v>0.72</v>
      </c>
      <c r="K1136">
        <v>0.66600000000000004</v>
      </c>
      <c r="Q1136">
        <f t="shared" si="126"/>
        <v>0.69300000000000006</v>
      </c>
      <c r="R1136">
        <f t="shared" si="127"/>
        <v>2.2045407685048566E-2</v>
      </c>
      <c r="T1136">
        <v>0.33300000000000002</v>
      </c>
      <c r="U1136">
        <v>0.42299999999999999</v>
      </c>
      <c r="V1136">
        <v>0.40500000000000003</v>
      </c>
      <c r="W1136">
        <v>0.432</v>
      </c>
      <c r="X1136">
        <v>0.432</v>
      </c>
      <c r="AD1136">
        <f t="shared" si="128"/>
        <v>0.40499999999999997</v>
      </c>
      <c r="AE1136">
        <f t="shared" si="129"/>
        <v>4.1731283229730659E-2</v>
      </c>
      <c r="BD1136" s="42">
        <v>7</v>
      </c>
      <c r="BE1136" s="42">
        <f>AVERAGE(BJ1133:BN1136)</f>
        <v>1.1078999999999999</v>
      </c>
      <c r="BF1136" s="42">
        <f>STDEV(BJ1133:BN1136)</f>
        <v>3.6106421647824988E-2</v>
      </c>
      <c r="BI1136" s="6">
        <v>7</v>
      </c>
      <c r="BJ1136">
        <v>1.0169999999999999</v>
      </c>
      <c r="BK1136">
        <v>1.1339999999999999</v>
      </c>
      <c r="BL1136">
        <v>1.089</v>
      </c>
      <c r="BM1136">
        <v>1.1519999999999999</v>
      </c>
      <c r="BN1136">
        <v>1.0980000000000001</v>
      </c>
    </row>
    <row r="1137" spans="1:66" x14ac:dyDescent="0.25">
      <c r="A1137" s="1">
        <v>85</v>
      </c>
      <c r="B1137" s="1">
        <v>3</v>
      </c>
      <c r="C1137" s="1">
        <v>5</v>
      </c>
      <c r="D1137" s="1">
        <v>1.2</v>
      </c>
      <c r="E1137" s="1">
        <v>1</v>
      </c>
      <c r="F1137" s="1">
        <v>8</v>
      </c>
      <c r="G1137">
        <v>0.78300000000000003</v>
      </c>
      <c r="H1137">
        <v>0.73799999999999999</v>
      </c>
      <c r="I1137">
        <v>0.78300000000000003</v>
      </c>
      <c r="J1137">
        <v>0.75600000000000001</v>
      </c>
      <c r="K1137">
        <v>0.78300000000000003</v>
      </c>
      <c r="Q1137">
        <f t="shared" si="126"/>
        <v>0.76859999999999995</v>
      </c>
      <c r="R1137">
        <f t="shared" si="127"/>
        <v>2.0719555979798431E-2</v>
      </c>
      <c r="T1137">
        <v>0.46800000000000003</v>
      </c>
      <c r="U1137">
        <v>0.315</v>
      </c>
      <c r="V1137">
        <v>0.39600000000000002</v>
      </c>
      <c r="W1137">
        <v>0.38700000000000001</v>
      </c>
      <c r="X1137">
        <v>0.36</v>
      </c>
      <c r="AD1137">
        <f t="shared" si="128"/>
        <v>0.38520000000000004</v>
      </c>
      <c r="AE1137">
        <f t="shared" si="129"/>
        <v>5.5988391653984761E-2</v>
      </c>
      <c r="BD1137" s="42">
        <v>8</v>
      </c>
      <c r="BE1137" s="42">
        <f>AVERAGE(BJ1137:BN1140)</f>
        <v>1.1673</v>
      </c>
      <c r="BF1137" s="42">
        <f>STDEV(BJ1137:BN1140)</f>
        <v>7.8845017864829378E-2</v>
      </c>
      <c r="BI1137" s="1">
        <v>8</v>
      </c>
      <c r="BJ1137">
        <v>1.2509999999999999</v>
      </c>
      <c r="BK1137">
        <v>1.0529999999999999</v>
      </c>
      <c r="BL1137">
        <v>1.179</v>
      </c>
      <c r="BM1137">
        <v>1.143</v>
      </c>
      <c r="BN1137">
        <v>1.143</v>
      </c>
    </row>
    <row r="1138" spans="1:66" x14ac:dyDescent="0.25">
      <c r="A1138" s="1">
        <v>85</v>
      </c>
      <c r="B1138" s="1">
        <v>3</v>
      </c>
      <c r="C1138" s="1">
        <v>5</v>
      </c>
      <c r="D1138" s="1">
        <v>1.2</v>
      </c>
      <c r="E1138" s="1">
        <v>2</v>
      </c>
      <c r="F1138" s="1">
        <v>8</v>
      </c>
      <c r="G1138">
        <v>0.86399999999999999</v>
      </c>
      <c r="H1138">
        <v>0.72</v>
      </c>
      <c r="I1138">
        <v>0.76500000000000001</v>
      </c>
      <c r="J1138">
        <v>0.747</v>
      </c>
      <c r="K1138">
        <v>0.75600000000000001</v>
      </c>
      <c r="Q1138">
        <f t="shared" si="126"/>
        <v>0.77040000000000008</v>
      </c>
      <c r="R1138">
        <f t="shared" si="127"/>
        <v>5.4966353344568897E-2</v>
      </c>
      <c r="T1138">
        <v>0.34200000000000003</v>
      </c>
      <c r="U1138">
        <v>0.39600000000000002</v>
      </c>
      <c r="V1138">
        <v>0.38700000000000001</v>
      </c>
      <c r="W1138">
        <v>0.41399999999999998</v>
      </c>
      <c r="X1138">
        <v>0.38700000000000001</v>
      </c>
      <c r="AD1138">
        <f t="shared" si="128"/>
        <v>0.38519999999999999</v>
      </c>
      <c r="AE1138">
        <f t="shared" si="129"/>
        <v>2.6546186166754714E-2</v>
      </c>
      <c r="BD1138" s="42">
        <v>9</v>
      </c>
      <c r="BE1138" s="42">
        <f>AVERAGE(BJ1141:BN1144)</f>
        <v>1.1015999999999999</v>
      </c>
      <c r="BF1138" s="42">
        <f>STDEV(BJ1141:BN1144)</f>
        <v>6.380018148794514E-2</v>
      </c>
      <c r="BI1138" s="1">
        <v>8</v>
      </c>
      <c r="BJ1138">
        <v>1.206</v>
      </c>
      <c r="BK1138">
        <v>1.1160000000000001</v>
      </c>
      <c r="BL1138">
        <v>1.1519999999999999</v>
      </c>
      <c r="BM1138">
        <v>1.161</v>
      </c>
      <c r="BN1138">
        <v>1.143</v>
      </c>
    </row>
    <row r="1139" spans="1:66" x14ac:dyDescent="0.25">
      <c r="A1139">
        <v>85</v>
      </c>
      <c r="B1139" s="1">
        <v>3</v>
      </c>
      <c r="C1139" s="1">
        <v>5</v>
      </c>
      <c r="D1139">
        <v>1.2</v>
      </c>
      <c r="E1139" s="1">
        <v>3</v>
      </c>
      <c r="F1139" s="1">
        <v>8</v>
      </c>
      <c r="G1139">
        <v>0.83699999999999997</v>
      </c>
      <c r="H1139">
        <v>0.81899999999999995</v>
      </c>
      <c r="I1139">
        <v>0.75600000000000001</v>
      </c>
      <c r="J1139">
        <v>0.72899999999999998</v>
      </c>
      <c r="K1139">
        <v>0.79200000000000004</v>
      </c>
      <c r="Q1139">
        <f t="shared" si="126"/>
        <v>0.78659999999999997</v>
      </c>
      <c r="R1139">
        <f t="shared" si="127"/>
        <v>4.4365527157918444E-2</v>
      </c>
      <c r="T1139">
        <v>0.54</v>
      </c>
      <c r="U1139">
        <v>0.23400000000000001</v>
      </c>
      <c r="V1139">
        <v>0.33300000000000002</v>
      </c>
      <c r="W1139">
        <v>0.45</v>
      </c>
      <c r="X1139">
        <v>0.42299999999999999</v>
      </c>
      <c r="AD1139">
        <f t="shared" si="128"/>
        <v>0.39600000000000002</v>
      </c>
      <c r="AE1139">
        <f t="shared" si="129"/>
        <v>0.11682679487172457</v>
      </c>
      <c r="BD1139" s="42">
        <v>10</v>
      </c>
      <c r="BE1139" s="42">
        <f>AVERAGE(BJ1145:BN1148)</f>
        <v>1.1447999999999998</v>
      </c>
      <c r="BF1139" s="42">
        <f>STDEV(BJ1145:BN1148)</f>
        <v>8.2465686644107986E-2</v>
      </c>
      <c r="BI1139" s="1">
        <v>8</v>
      </c>
      <c r="BJ1139">
        <v>1.377</v>
      </c>
      <c r="BK1139">
        <v>1.0529999999999999</v>
      </c>
      <c r="BL1139">
        <v>1.089</v>
      </c>
      <c r="BM1139">
        <v>1.179</v>
      </c>
      <c r="BN1139">
        <v>1.2150000000000001</v>
      </c>
    </row>
    <row r="1140" spans="1:66" x14ac:dyDescent="0.25">
      <c r="A1140">
        <v>85</v>
      </c>
      <c r="B1140" s="1">
        <v>3</v>
      </c>
      <c r="C1140" s="1">
        <v>5</v>
      </c>
      <c r="D1140">
        <v>1.2</v>
      </c>
      <c r="E1140" s="1">
        <v>4</v>
      </c>
      <c r="F1140" s="1">
        <v>8</v>
      </c>
      <c r="G1140">
        <v>0.81899999999999995</v>
      </c>
      <c r="H1140">
        <v>0.78300000000000003</v>
      </c>
      <c r="I1140">
        <v>0.72</v>
      </c>
      <c r="J1140">
        <v>0.70199999999999996</v>
      </c>
      <c r="K1140">
        <v>0.73799999999999999</v>
      </c>
      <c r="Q1140">
        <f t="shared" si="126"/>
        <v>0.75239999999999996</v>
      </c>
      <c r="R1140">
        <f t="shared" si="127"/>
        <v>4.787796988177339E-2</v>
      </c>
      <c r="T1140">
        <v>0.47699999999999998</v>
      </c>
      <c r="U1140">
        <v>0.40500000000000003</v>
      </c>
      <c r="V1140">
        <v>0.36</v>
      </c>
      <c r="W1140">
        <v>0.48599999999999999</v>
      </c>
      <c r="X1140">
        <v>0.39600000000000002</v>
      </c>
      <c r="AD1140">
        <f t="shared" si="128"/>
        <v>0.42480000000000001</v>
      </c>
      <c r="AE1140">
        <f t="shared" si="129"/>
        <v>5.4522472431099409E-2</v>
      </c>
      <c r="BD1140" s="42" t="s">
        <v>22</v>
      </c>
      <c r="BE1140" s="42">
        <f>AVERAGE(BJ1109:BN1148)</f>
        <v>1.1406150000000008</v>
      </c>
      <c r="BF1140" s="42">
        <f>STDEV(BJ1109:BN1148)</f>
        <v>7.7628200174366765E-2</v>
      </c>
      <c r="BI1140" s="1">
        <v>8</v>
      </c>
      <c r="BJ1140">
        <v>1.296</v>
      </c>
      <c r="BK1140">
        <v>1.1879999999999999</v>
      </c>
      <c r="BL1140">
        <v>1.08</v>
      </c>
      <c r="BM1140">
        <v>1.1879999999999999</v>
      </c>
      <c r="BN1140">
        <v>1.1339999999999999</v>
      </c>
    </row>
    <row r="1141" spans="1:66" x14ac:dyDescent="0.25">
      <c r="A1141">
        <v>85</v>
      </c>
      <c r="B1141" s="1">
        <v>3</v>
      </c>
      <c r="C1141" s="1">
        <v>5</v>
      </c>
      <c r="D1141">
        <v>1.2</v>
      </c>
      <c r="E1141" s="6">
        <v>1</v>
      </c>
      <c r="F1141" s="6">
        <v>9</v>
      </c>
      <c r="G1141">
        <v>0.81</v>
      </c>
      <c r="H1141">
        <v>0.72</v>
      </c>
      <c r="I1141">
        <v>0.76500000000000001</v>
      </c>
      <c r="J1141">
        <v>0.72</v>
      </c>
      <c r="K1141">
        <v>0.77400000000000002</v>
      </c>
      <c r="Q1141">
        <f t="shared" si="126"/>
        <v>0.75779999999999992</v>
      </c>
      <c r="R1141">
        <f t="shared" si="127"/>
        <v>3.8395312213862817E-2</v>
      </c>
      <c r="T1141">
        <v>0.30599999999999999</v>
      </c>
      <c r="U1141">
        <v>0.35099999999999998</v>
      </c>
      <c r="V1141">
        <v>0.38700000000000001</v>
      </c>
      <c r="W1141">
        <v>0.378</v>
      </c>
      <c r="X1141">
        <v>0.38700000000000001</v>
      </c>
      <c r="AD1141">
        <f t="shared" si="128"/>
        <v>0.36180000000000001</v>
      </c>
      <c r="AE1141">
        <f t="shared" si="129"/>
        <v>3.450652112282547E-2</v>
      </c>
      <c r="BI1141" s="6">
        <v>9</v>
      </c>
      <c r="BJ1141">
        <v>1.1160000000000001</v>
      </c>
      <c r="BK1141">
        <v>1.071</v>
      </c>
      <c r="BL1141">
        <v>1.1519999999999999</v>
      </c>
      <c r="BM1141">
        <v>1.0980000000000001</v>
      </c>
      <c r="BN1141">
        <v>1.161</v>
      </c>
    </row>
    <row r="1142" spans="1:66" x14ac:dyDescent="0.25">
      <c r="A1142">
        <v>85</v>
      </c>
      <c r="B1142" s="1">
        <v>3</v>
      </c>
      <c r="C1142" s="1">
        <v>5</v>
      </c>
      <c r="D1142">
        <v>1.2</v>
      </c>
      <c r="E1142" s="6">
        <v>2</v>
      </c>
      <c r="F1142" s="6">
        <v>9</v>
      </c>
      <c r="G1142">
        <v>0.65700000000000003</v>
      </c>
      <c r="H1142">
        <v>0.68400000000000005</v>
      </c>
      <c r="I1142">
        <v>0.64800000000000002</v>
      </c>
      <c r="J1142">
        <v>0.72899999999999998</v>
      </c>
      <c r="K1142">
        <v>0.66600000000000004</v>
      </c>
      <c r="Q1142">
        <f t="shared" si="126"/>
        <v>0.67680000000000007</v>
      </c>
      <c r="R1142">
        <f t="shared" si="127"/>
        <v>3.2073353426169814E-2</v>
      </c>
      <c r="T1142">
        <v>0.45</v>
      </c>
      <c r="U1142">
        <v>0.40500000000000003</v>
      </c>
      <c r="V1142">
        <v>0.378</v>
      </c>
      <c r="W1142">
        <v>0.441</v>
      </c>
      <c r="X1142">
        <v>0.40500000000000003</v>
      </c>
      <c r="AD1142">
        <f t="shared" si="128"/>
        <v>0.41580000000000006</v>
      </c>
      <c r="AE1142">
        <f t="shared" si="129"/>
        <v>2.9439769020833024E-2</v>
      </c>
      <c r="BI1142" s="6">
        <v>9</v>
      </c>
      <c r="BJ1142">
        <v>1.107</v>
      </c>
      <c r="BK1142">
        <v>1.089</v>
      </c>
      <c r="BL1142">
        <v>1.026</v>
      </c>
      <c r="BM1142">
        <v>1.17</v>
      </c>
      <c r="BN1142">
        <v>1.071</v>
      </c>
    </row>
    <row r="1143" spans="1:66" x14ac:dyDescent="0.25">
      <c r="A1143">
        <v>85</v>
      </c>
      <c r="B1143" s="1">
        <v>3</v>
      </c>
      <c r="C1143" s="1">
        <v>5</v>
      </c>
      <c r="D1143">
        <v>1.2</v>
      </c>
      <c r="E1143" s="6">
        <v>3</v>
      </c>
      <c r="F1143" s="6">
        <v>9</v>
      </c>
      <c r="G1143">
        <v>0.73799999999999999</v>
      </c>
      <c r="H1143">
        <v>0.71099999999999997</v>
      </c>
      <c r="I1143">
        <v>0.67500000000000004</v>
      </c>
      <c r="J1143">
        <v>0.72</v>
      </c>
      <c r="K1143">
        <v>0.66600000000000004</v>
      </c>
      <c r="Q1143">
        <f t="shared" si="126"/>
        <v>0.70199999999999985</v>
      </c>
      <c r="R1143">
        <f t="shared" si="127"/>
        <v>3.0520484924063677E-2</v>
      </c>
      <c r="T1143">
        <v>0.34200000000000003</v>
      </c>
      <c r="U1143">
        <v>0.441</v>
      </c>
      <c r="V1143">
        <v>0.39600000000000002</v>
      </c>
      <c r="W1143">
        <v>0.45900000000000002</v>
      </c>
      <c r="X1143">
        <v>0.378</v>
      </c>
      <c r="AD1143">
        <f t="shared" si="128"/>
        <v>0.4032</v>
      </c>
      <c r="AE1143">
        <f t="shared" si="129"/>
        <v>4.7367710520986629E-2</v>
      </c>
      <c r="BI1143" s="6">
        <v>9</v>
      </c>
      <c r="BJ1143">
        <v>1.08</v>
      </c>
      <c r="BK1143">
        <v>1.1519999999999999</v>
      </c>
      <c r="BL1143">
        <v>1.071</v>
      </c>
      <c r="BM1143">
        <v>1.179</v>
      </c>
      <c r="BN1143">
        <v>1.044</v>
      </c>
    </row>
    <row r="1144" spans="1:66" x14ac:dyDescent="0.25">
      <c r="A1144">
        <v>85</v>
      </c>
      <c r="B1144" s="1">
        <v>3</v>
      </c>
      <c r="C1144" s="1">
        <v>5</v>
      </c>
      <c r="D1144">
        <v>1.2</v>
      </c>
      <c r="E1144" s="6">
        <v>4</v>
      </c>
      <c r="F1144" s="6">
        <v>9</v>
      </c>
      <c r="G1144">
        <v>0.63900000000000001</v>
      </c>
      <c r="H1144">
        <v>0.71099999999999997</v>
      </c>
      <c r="I1144">
        <v>0.65700000000000003</v>
      </c>
      <c r="J1144">
        <v>0.72899999999999998</v>
      </c>
      <c r="K1144">
        <v>0.63</v>
      </c>
      <c r="Q1144">
        <f t="shared" si="126"/>
        <v>0.67320000000000002</v>
      </c>
      <c r="R1144">
        <f t="shared" si="127"/>
        <v>4.4274145954495817E-2</v>
      </c>
      <c r="T1144">
        <v>0.34200000000000003</v>
      </c>
      <c r="U1144">
        <v>0.47699999999999998</v>
      </c>
      <c r="V1144">
        <v>0.38700000000000001</v>
      </c>
      <c r="W1144">
        <v>0.48599999999999999</v>
      </c>
      <c r="X1144">
        <v>0.38700000000000001</v>
      </c>
      <c r="AD1144">
        <f t="shared" si="128"/>
        <v>0.41579999999999995</v>
      </c>
      <c r="AE1144">
        <f t="shared" si="129"/>
        <v>6.2806846760524851E-2</v>
      </c>
      <c r="BI1144" s="6">
        <v>9</v>
      </c>
      <c r="BJ1144">
        <v>0.98099999999999998</v>
      </c>
      <c r="BK1144">
        <v>1.1879999999999999</v>
      </c>
      <c r="BL1144">
        <v>1.044</v>
      </c>
      <c r="BM1144">
        <v>1.2150000000000001</v>
      </c>
      <c r="BN1144">
        <v>1.0169999999999999</v>
      </c>
    </row>
    <row r="1145" spans="1:66" x14ac:dyDescent="0.25">
      <c r="A1145">
        <v>85</v>
      </c>
      <c r="B1145" s="1">
        <v>3</v>
      </c>
      <c r="C1145" s="1">
        <v>5</v>
      </c>
      <c r="D1145">
        <v>1.2</v>
      </c>
      <c r="E1145" s="1">
        <v>1</v>
      </c>
      <c r="F1145" s="1">
        <v>10</v>
      </c>
      <c r="G1145">
        <v>0.76500000000000001</v>
      </c>
      <c r="H1145">
        <v>0.71099999999999997</v>
      </c>
      <c r="I1145">
        <v>0.61199999999999999</v>
      </c>
      <c r="J1145">
        <v>0.71099999999999997</v>
      </c>
      <c r="K1145">
        <v>0.76500000000000001</v>
      </c>
      <c r="Q1145">
        <f t="shared" si="126"/>
        <v>0.71279999999999999</v>
      </c>
      <c r="R1145">
        <f t="shared" si="127"/>
        <v>6.2483597847755222E-2</v>
      </c>
      <c r="T1145">
        <v>0.48599999999999999</v>
      </c>
      <c r="U1145">
        <v>0.36899999999999999</v>
      </c>
      <c r="V1145">
        <v>0.432</v>
      </c>
      <c r="W1145">
        <v>0.504</v>
      </c>
      <c r="X1145">
        <v>0.432</v>
      </c>
      <c r="AD1145">
        <f t="shared" si="128"/>
        <v>0.4446</v>
      </c>
      <c r="AE1145">
        <f t="shared" si="129"/>
        <v>5.3092372333509552E-2</v>
      </c>
      <c r="BI1145" s="1">
        <v>10</v>
      </c>
      <c r="BJ1145">
        <v>1.2509999999999999</v>
      </c>
      <c r="BK1145">
        <v>1.08</v>
      </c>
      <c r="BL1145">
        <v>1.044</v>
      </c>
      <c r="BM1145">
        <v>1.2150000000000001</v>
      </c>
      <c r="BN1145">
        <v>1.1970000000000001</v>
      </c>
    </row>
    <row r="1146" spans="1:66" x14ac:dyDescent="0.25">
      <c r="A1146">
        <v>85</v>
      </c>
      <c r="B1146" s="1">
        <v>3</v>
      </c>
      <c r="C1146" s="1">
        <v>5</v>
      </c>
      <c r="D1146">
        <v>1.2</v>
      </c>
      <c r="E1146" s="1">
        <v>2</v>
      </c>
      <c r="F1146" s="1">
        <v>10</v>
      </c>
      <c r="G1146">
        <v>0.77400000000000002</v>
      </c>
      <c r="H1146">
        <v>0.80100000000000005</v>
      </c>
      <c r="I1146">
        <v>0.68400000000000005</v>
      </c>
      <c r="J1146">
        <v>0.70199999999999996</v>
      </c>
      <c r="K1146">
        <v>0.504</v>
      </c>
      <c r="Q1146">
        <f t="shared" si="126"/>
        <v>0.69300000000000006</v>
      </c>
      <c r="R1146">
        <f t="shared" si="127"/>
        <v>0.11630563184988058</v>
      </c>
      <c r="T1146">
        <v>0.38700000000000001</v>
      </c>
      <c r="U1146">
        <v>0.378</v>
      </c>
      <c r="V1146">
        <v>0.47699999999999998</v>
      </c>
      <c r="W1146">
        <v>0.432</v>
      </c>
      <c r="X1146">
        <v>0.48599999999999999</v>
      </c>
      <c r="AD1146">
        <f t="shared" si="128"/>
        <v>0.43200000000000005</v>
      </c>
      <c r="AE1146">
        <f t="shared" si="129"/>
        <v>4.9704124577342537E-2</v>
      </c>
      <c r="BI1146" s="1">
        <v>10</v>
      </c>
      <c r="BJ1146">
        <v>1.161</v>
      </c>
      <c r="BK1146">
        <v>1.179</v>
      </c>
      <c r="BL1146">
        <v>1.161</v>
      </c>
      <c r="BM1146">
        <v>1.1339999999999999</v>
      </c>
      <c r="BN1146">
        <v>0.99</v>
      </c>
    </row>
    <row r="1147" spans="1:66" x14ac:dyDescent="0.25">
      <c r="A1147">
        <v>85</v>
      </c>
      <c r="B1147" s="1">
        <v>3</v>
      </c>
      <c r="C1147" s="1">
        <v>5</v>
      </c>
      <c r="D1147">
        <v>1.2</v>
      </c>
      <c r="E1147" s="1">
        <v>3</v>
      </c>
      <c r="F1147" s="1">
        <v>10</v>
      </c>
      <c r="G1147">
        <v>0.77400000000000002</v>
      </c>
      <c r="H1147">
        <v>0.79200000000000004</v>
      </c>
      <c r="I1147">
        <v>0.71099999999999997</v>
      </c>
      <c r="J1147">
        <v>0.71099999999999997</v>
      </c>
      <c r="K1147">
        <v>0.72</v>
      </c>
      <c r="Q1147">
        <f t="shared" si="126"/>
        <v>0.74160000000000004</v>
      </c>
      <c r="R1147">
        <f t="shared" si="127"/>
        <v>3.8500649345173422E-2</v>
      </c>
      <c r="T1147">
        <v>0.56699999999999995</v>
      </c>
      <c r="U1147">
        <v>0.315</v>
      </c>
      <c r="V1147">
        <v>0.35099999999999998</v>
      </c>
      <c r="W1147">
        <v>0.441</v>
      </c>
      <c r="X1147">
        <v>0.38700000000000001</v>
      </c>
      <c r="AD1147">
        <f t="shared" si="128"/>
        <v>0.41220000000000001</v>
      </c>
      <c r="AE1147">
        <f t="shared" si="129"/>
        <v>9.8260877260484658E-2</v>
      </c>
      <c r="BI1147" s="1">
        <v>10</v>
      </c>
      <c r="BJ1147">
        <v>1.341</v>
      </c>
      <c r="BK1147">
        <v>1.107</v>
      </c>
      <c r="BL1147">
        <v>1.0620000000000001</v>
      </c>
      <c r="BM1147">
        <v>1.1519999999999999</v>
      </c>
      <c r="BN1147">
        <v>1.107</v>
      </c>
    </row>
    <row r="1148" spans="1:66" x14ac:dyDescent="0.25">
      <c r="A1148">
        <v>85</v>
      </c>
      <c r="B1148" s="1">
        <v>3</v>
      </c>
      <c r="C1148" s="1">
        <v>5</v>
      </c>
      <c r="D1148">
        <v>1.2</v>
      </c>
      <c r="E1148" s="1">
        <v>4</v>
      </c>
      <c r="F1148" s="1">
        <v>10</v>
      </c>
      <c r="G1148">
        <v>0.77400000000000002</v>
      </c>
      <c r="H1148">
        <v>0.80100000000000005</v>
      </c>
      <c r="I1148">
        <v>0.68400000000000005</v>
      </c>
      <c r="J1148">
        <v>0.69299999999999995</v>
      </c>
      <c r="K1148">
        <v>0.61199999999999999</v>
      </c>
      <c r="Q1148">
        <f t="shared" si="126"/>
        <v>0.7128000000000001</v>
      </c>
      <c r="R1148">
        <f t="shared" si="127"/>
        <v>7.5674962834480483E-2</v>
      </c>
      <c r="T1148">
        <v>0.42299999999999999</v>
      </c>
      <c r="U1148">
        <v>0.42299999999999999</v>
      </c>
      <c r="V1148">
        <v>0.39600000000000002</v>
      </c>
      <c r="W1148">
        <v>0.46800000000000003</v>
      </c>
      <c r="X1148">
        <v>0.441</v>
      </c>
      <c r="AD1148">
        <f t="shared" si="128"/>
        <v>0.43019999999999997</v>
      </c>
      <c r="AE1148">
        <f t="shared" si="129"/>
        <v>2.6546186166754731E-2</v>
      </c>
      <c r="BI1148" s="1">
        <v>10</v>
      </c>
      <c r="BJ1148">
        <v>1.1970000000000001</v>
      </c>
      <c r="BK1148">
        <v>1.224</v>
      </c>
      <c r="BL1148">
        <v>1.08</v>
      </c>
      <c r="BM1148">
        <v>1.161</v>
      </c>
      <c r="BN1148">
        <v>1.0529999999999999</v>
      </c>
    </row>
    <row r="1149" spans="1:66" x14ac:dyDescent="0.25">
      <c r="Q1149" t="e">
        <f t="shared" si="126"/>
        <v>#DIV/0!</v>
      </c>
      <c r="R1149" t="e">
        <f t="shared" si="127"/>
        <v>#DIV/0!</v>
      </c>
      <c r="AD1149" t="e">
        <f t="shared" si="128"/>
        <v>#DIV/0!</v>
      </c>
      <c r="AE1149" t="e">
        <f t="shared" si="129"/>
        <v>#DIV/0!</v>
      </c>
    </row>
    <row r="1150" spans="1:66" x14ac:dyDescent="0.25">
      <c r="A1150" s="6">
        <v>85</v>
      </c>
      <c r="B1150" s="6">
        <v>3</v>
      </c>
      <c r="C1150" s="6">
        <v>5</v>
      </c>
      <c r="D1150" s="6">
        <v>1</v>
      </c>
      <c r="E1150" s="6">
        <v>1</v>
      </c>
      <c r="F1150" s="6">
        <v>1</v>
      </c>
      <c r="G1150">
        <v>0.59399999999999997</v>
      </c>
      <c r="H1150">
        <v>0.76500000000000001</v>
      </c>
      <c r="I1150">
        <v>0.57599999999999996</v>
      </c>
      <c r="J1150">
        <v>0.78300000000000003</v>
      </c>
      <c r="K1150">
        <v>0.58499999999999996</v>
      </c>
      <c r="Q1150">
        <f t="shared" si="126"/>
        <v>0.66059999999999997</v>
      </c>
      <c r="R1150">
        <f t="shared" si="127"/>
        <v>0.10391005726107559</v>
      </c>
      <c r="T1150">
        <v>0.378</v>
      </c>
      <c r="U1150">
        <v>0.17100000000000001</v>
      </c>
      <c r="V1150">
        <v>0.41399999999999998</v>
      </c>
      <c r="W1150">
        <v>0.153</v>
      </c>
      <c r="X1150">
        <v>0.36</v>
      </c>
      <c r="AD1150">
        <f t="shared" si="128"/>
        <v>0.29520000000000002</v>
      </c>
      <c r="AE1150">
        <f t="shared" si="129"/>
        <v>0.12330328462778273</v>
      </c>
      <c r="AO1150" t="s">
        <v>47</v>
      </c>
      <c r="AP1150" t="s">
        <v>48</v>
      </c>
      <c r="AQ1150" t="s">
        <v>49</v>
      </c>
      <c r="AR1150" t="s">
        <v>50</v>
      </c>
      <c r="BI1150" s="6">
        <v>1</v>
      </c>
      <c r="BJ1150">
        <v>0.97199999999999998</v>
      </c>
      <c r="BK1150">
        <v>0.93600000000000005</v>
      </c>
      <c r="BL1150">
        <v>0.99</v>
      </c>
      <c r="BM1150">
        <v>0.93600000000000005</v>
      </c>
      <c r="BN1150">
        <v>0.94499999999999995</v>
      </c>
    </row>
    <row r="1151" spans="1:66" x14ac:dyDescent="0.25">
      <c r="A1151" s="6">
        <v>85</v>
      </c>
      <c r="B1151" s="6">
        <v>3</v>
      </c>
      <c r="C1151" s="6">
        <v>5</v>
      </c>
      <c r="D1151" s="6">
        <v>1</v>
      </c>
      <c r="E1151" s="6">
        <v>2</v>
      </c>
      <c r="F1151" s="6">
        <v>1</v>
      </c>
      <c r="G1151">
        <v>0.75600000000000001</v>
      </c>
      <c r="H1151">
        <v>0.60299999999999998</v>
      </c>
      <c r="I1151">
        <v>0.77400000000000002</v>
      </c>
      <c r="J1151">
        <v>0.57599999999999996</v>
      </c>
      <c r="K1151">
        <v>0.77400000000000002</v>
      </c>
      <c r="Q1151">
        <f t="shared" si="126"/>
        <v>0.6966</v>
      </c>
      <c r="R1151">
        <f t="shared" si="127"/>
        <v>9.8507867706087521E-2</v>
      </c>
      <c r="T1151">
        <v>0.11700000000000001</v>
      </c>
      <c r="U1151">
        <v>0.40500000000000003</v>
      </c>
      <c r="V1151">
        <v>0.14399999999999999</v>
      </c>
      <c r="W1151">
        <v>0.42299999999999999</v>
      </c>
      <c r="X1151">
        <v>0.13500000000000001</v>
      </c>
      <c r="AD1151">
        <f t="shared" si="128"/>
        <v>0.24479999999999999</v>
      </c>
      <c r="AE1151">
        <f t="shared" si="129"/>
        <v>0.15489415741079457</v>
      </c>
      <c r="AO1151">
        <f>A1150</f>
        <v>85</v>
      </c>
      <c r="AP1151">
        <f>B1150</f>
        <v>3</v>
      </c>
      <c r="AQ1151">
        <f>C1150</f>
        <v>5</v>
      </c>
      <c r="AR1151">
        <f>D1150</f>
        <v>1</v>
      </c>
      <c r="BI1151" s="6">
        <v>1</v>
      </c>
      <c r="BJ1151">
        <v>0.873</v>
      </c>
      <c r="BK1151">
        <v>1.008</v>
      </c>
      <c r="BL1151">
        <v>0.91800000000000004</v>
      </c>
      <c r="BM1151">
        <v>0.999</v>
      </c>
      <c r="BN1151">
        <v>0.90900000000000003</v>
      </c>
    </row>
    <row r="1152" spans="1:66" x14ac:dyDescent="0.25">
      <c r="A1152" s="6">
        <v>85</v>
      </c>
      <c r="B1152" s="6">
        <v>3</v>
      </c>
      <c r="C1152" s="6">
        <v>5</v>
      </c>
      <c r="D1152" s="6">
        <v>1</v>
      </c>
      <c r="E1152" s="6">
        <v>3</v>
      </c>
      <c r="F1152" s="6">
        <v>1</v>
      </c>
      <c r="G1152">
        <v>0.75600000000000001</v>
      </c>
      <c r="H1152">
        <v>0.58499999999999996</v>
      </c>
      <c r="I1152">
        <v>0.77400000000000002</v>
      </c>
      <c r="J1152">
        <v>0.59399999999999997</v>
      </c>
      <c r="K1152">
        <v>0.79200000000000004</v>
      </c>
      <c r="Q1152">
        <f t="shared" si="126"/>
        <v>0.70020000000000004</v>
      </c>
      <c r="R1152">
        <f t="shared" si="127"/>
        <v>0.10190289495397054</v>
      </c>
      <c r="T1152">
        <v>0.189</v>
      </c>
      <c r="U1152">
        <v>0.40500000000000003</v>
      </c>
      <c r="V1152">
        <v>0.153</v>
      </c>
      <c r="W1152">
        <v>0.40500000000000003</v>
      </c>
      <c r="X1152">
        <v>0.17100000000000001</v>
      </c>
      <c r="AD1152">
        <f t="shared" si="128"/>
        <v>0.26460000000000006</v>
      </c>
      <c r="AE1152">
        <f t="shared" si="129"/>
        <v>0.12879751550398788</v>
      </c>
      <c r="BI1152" s="6">
        <v>1</v>
      </c>
      <c r="BJ1152">
        <v>0.94499999999999995</v>
      </c>
      <c r="BK1152">
        <v>0.99</v>
      </c>
      <c r="BL1152">
        <v>0.92700000000000005</v>
      </c>
      <c r="BM1152">
        <v>0.999</v>
      </c>
      <c r="BN1152">
        <v>0.96299999999999997</v>
      </c>
    </row>
    <row r="1153" spans="1:66" x14ac:dyDescent="0.25">
      <c r="A1153" s="6">
        <v>85</v>
      </c>
      <c r="B1153" s="6">
        <v>3</v>
      </c>
      <c r="C1153" s="6">
        <v>5</v>
      </c>
      <c r="D1153" s="6">
        <v>1</v>
      </c>
      <c r="E1153" s="6">
        <v>4</v>
      </c>
      <c r="F1153" s="6">
        <v>1</v>
      </c>
      <c r="G1153">
        <v>0.747</v>
      </c>
      <c r="H1153">
        <v>0.61199999999999999</v>
      </c>
      <c r="I1153">
        <v>0.747</v>
      </c>
      <c r="J1153">
        <v>0.621</v>
      </c>
      <c r="K1153">
        <v>0.77400000000000002</v>
      </c>
      <c r="Q1153">
        <f t="shared" si="126"/>
        <v>0.70019999999999993</v>
      </c>
      <c r="R1153">
        <f t="shared" si="127"/>
        <v>7.7263833712805124E-2</v>
      </c>
      <c r="T1153">
        <v>0.17100000000000001</v>
      </c>
      <c r="U1153">
        <v>0.40500000000000003</v>
      </c>
      <c r="V1153">
        <v>0.16200000000000001</v>
      </c>
      <c r="W1153">
        <v>0.36899999999999999</v>
      </c>
      <c r="X1153">
        <v>0.13500000000000001</v>
      </c>
      <c r="AD1153">
        <f t="shared" si="128"/>
        <v>0.24840000000000004</v>
      </c>
      <c r="AE1153">
        <f t="shared" si="129"/>
        <v>0.12785069417097428</v>
      </c>
      <c r="BI1153" s="6">
        <v>1</v>
      </c>
      <c r="BJ1153">
        <v>0.91800000000000004</v>
      </c>
      <c r="BK1153">
        <v>1.0169999999999999</v>
      </c>
      <c r="BL1153">
        <v>0.90900000000000003</v>
      </c>
      <c r="BM1153">
        <v>0.99</v>
      </c>
      <c r="BN1153">
        <v>0.90900000000000003</v>
      </c>
    </row>
    <row r="1154" spans="1:66" x14ac:dyDescent="0.25">
      <c r="A1154" s="6">
        <v>85</v>
      </c>
      <c r="B1154" s="6">
        <v>3</v>
      </c>
      <c r="C1154" s="6">
        <v>5</v>
      </c>
      <c r="D1154" s="1">
        <v>1</v>
      </c>
      <c r="E1154" s="1">
        <v>1</v>
      </c>
      <c r="F1154" s="1">
        <v>2</v>
      </c>
      <c r="G1154">
        <v>0.55800000000000005</v>
      </c>
      <c r="H1154">
        <v>0.48599999999999999</v>
      </c>
      <c r="I1154">
        <v>0.58499999999999996</v>
      </c>
      <c r="J1154">
        <v>0.36899999999999999</v>
      </c>
      <c r="K1154">
        <v>0.60299999999999998</v>
      </c>
      <c r="Q1154">
        <f t="shared" si="126"/>
        <v>0.5202</v>
      </c>
      <c r="R1154">
        <f t="shared" si="127"/>
        <v>9.5544230595049476E-2</v>
      </c>
      <c r="T1154">
        <v>0.36899999999999999</v>
      </c>
      <c r="U1154">
        <v>0.45900000000000002</v>
      </c>
      <c r="V1154">
        <v>0.32400000000000001</v>
      </c>
      <c r="W1154">
        <v>0.495</v>
      </c>
      <c r="X1154">
        <v>0.33300000000000002</v>
      </c>
      <c r="AD1154">
        <f t="shared" si="128"/>
        <v>0.39600000000000002</v>
      </c>
      <c r="AE1154">
        <f t="shared" si="129"/>
        <v>7.6896033707857608E-2</v>
      </c>
      <c r="AH1154" t="s">
        <v>25</v>
      </c>
      <c r="BI1154" s="1">
        <v>2</v>
      </c>
      <c r="BJ1154">
        <v>0.92700000000000005</v>
      </c>
      <c r="BK1154">
        <v>0.94499999999999995</v>
      </c>
      <c r="BL1154">
        <v>0.90900000000000003</v>
      </c>
      <c r="BM1154">
        <v>0.86399999999999999</v>
      </c>
      <c r="BN1154">
        <v>0.93600000000000005</v>
      </c>
    </row>
    <row r="1155" spans="1:66" x14ac:dyDescent="0.25">
      <c r="A1155" s="6">
        <v>85</v>
      </c>
      <c r="B1155" s="6">
        <v>3</v>
      </c>
      <c r="C1155" s="6">
        <v>5</v>
      </c>
      <c r="D1155" s="1">
        <v>1</v>
      </c>
      <c r="E1155" s="1">
        <v>2</v>
      </c>
      <c r="F1155" s="1">
        <v>2</v>
      </c>
      <c r="G1155">
        <v>0.48599999999999999</v>
      </c>
      <c r="H1155">
        <v>0.52200000000000002</v>
      </c>
      <c r="I1155">
        <v>0.63900000000000001</v>
      </c>
      <c r="J1155">
        <v>0.432</v>
      </c>
      <c r="K1155">
        <v>0.63</v>
      </c>
      <c r="Q1155">
        <f t="shared" ref="Q1155:Q1218" si="132">AVERAGE(G1155:K1155)</f>
        <v>0.54180000000000006</v>
      </c>
      <c r="R1155">
        <f t="shared" ref="R1155:R1218" si="133">STDEV(G1155:K1155)</f>
        <v>9.0538389647706677E-2</v>
      </c>
      <c r="T1155">
        <v>0.39600000000000002</v>
      </c>
      <c r="U1155">
        <v>0.441</v>
      </c>
      <c r="V1155">
        <v>0.35099999999999998</v>
      </c>
      <c r="W1155">
        <v>0.41399999999999998</v>
      </c>
      <c r="X1155">
        <v>0.30599999999999999</v>
      </c>
      <c r="AD1155">
        <f t="shared" ref="AD1155:AD1218" si="134">AVERAGE(T1155:X1155)</f>
        <v>0.38159999999999999</v>
      </c>
      <c r="AE1155">
        <f t="shared" ref="AE1155:AE1218" si="135">STDEV(T1155:X1155)</f>
        <v>5.3472422799046695E-2</v>
      </c>
      <c r="AG1155" t="s">
        <v>19</v>
      </c>
      <c r="AH1155" t="s">
        <v>20</v>
      </c>
      <c r="AI1155" t="s">
        <v>21</v>
      </c>
      <c r="AJ1155" t="s">
        <v>23</v>
      </c>
      <c r="AK1155" t="s">
        <v>21</v>
      </c>
      <c r="AM1155" s="11" t="s">
        <v>24</v>
      </c>
      <c r="AN1155" s="11"/>
      <c r="AO1155" s="11" t="s">
        <v>21</v>
      </c>
      <c r="AP1155" s="15" t="s">
        <v>26</v>
      </c>
      <c r="AQ1155" s="15"/>
      <c r="AR1155" s="15" t="s">
        <v>21</v>
      </c>
      <c r="BI1155" s="1">
        <v>2</v>
      </c>
      <c r="BJ1155">
        <v>0.88200000000000001</v>
      </c>
      <c r="BK1155">
        <v>0.96299999999999997</v>
      </c>
      <c r="BL1155">
        <v>0.99</v>
      </c>
      <c r="BM1155">
        <v>0.84599999999999997</v>
      </c>
      <c r="BN1155">
        <v>0.93600000000000005</v>
      </c>
    </row>
    <row r="1156" spans="1:66" x14ac:dyDescent="0.25">
      <c r="A1156" s="6">
        <v>85</v>
      </c>
      <c r="B1156" s="6">
        <v>3</v>
      </c>
      <c r="C1156" s="6">
        <v>5</v>
      </c>
      <c r="D1156" s="1">
        <v>1</v>
      </c>
      <c r="E1156" s="1">
        <v>3</v>
      </c>
      <c r="F1156" s="1">
        <v>2</v>
      </c>
      <c r="G1156">
        <v>0.52200000000000002</v>
      </c>
      <c r="H1156">
        <v>0.47699999999999998</v>
      </c>
      <c r="I1156">
        <v>0.61199999999999999</v>
      </c>
      <c r="J1156">
        <v>0.41399999999999998</v>
      </c>
      <c r="K1156">
        <v>0.63900000000000001</v>
      </c>
      <c r="Q1156">
        <f t="shared" si="132"/>
        <v>0.53279999999999994</v>
      </c>
      <c r="R1156">
        <f t="shared" si="133"/>
        <v>9.3400749461661478E-2</v>
      </c>
      <c r="T1156">
        <v>0.40500000000000003</v>
      </c>
      <c r="U1156">
        <v>0.48599999999999999</v>
      </c>
      <c r="V1156">
        <v>0.36</v>
      </c>
      <c r="W1156">
        <v>0.48599999999999999</v>
      </c>
      <c r="X1156">
        <v>0.34200000000000003</v>
      </c>
      <c r="AD1156">
        <f t="shared" si="134"/>
        <v>0.41579999999999995</v>
      </c>
      <c r="AE1156">
        <f t="shared" si="135"/>
        <v>6.8067613444280972E-2</v>
      </c>
      <c r="AG1156">
        <v>1</v>
      </c>
      <c r="AH1156">
        <f>AVERAGE(G1150:K1153)</f>
        <v>0.68940000000000001</v>
      </c>
      <c r="AI1156">
        <f>STDEV(G1150:K1153)</f>
        <v>8.9734344771547403E-2</v>
      </c>
      <c r="AJ1156">
        <f>AVERAGE(T1150:X1153)</f>
        <v>0.26325000000000004</v>
      </c>
      <c r="AK1156">
        <f>STDEV(T1150:X1153)</f>
        <v>0.12490833481102515</v>
      </c>
      <c r="AM1156">
        <f>SUM(AH1156,AJ1156)</f>
        <v>0.95265</v>
      </c>
      <c r="AO1156">
        <f>SUM(AH1156,AJ1156)/2*SQRT((AI1156/AH1156)^2+(AK1156/AJ1156)^2)</f>
        <v>0.23435915272090246</v>
      </c>
      <c r="AP1156">
        <v>0.7626666666666666</v>
      </c>
      <c r="AR1156">
        <v>3.134219732777737E-2</v>
      </c>
      <c r="BI1156" s="1">
        <v>2</v>
      </c>
      <c r="BJ1156">
        <v>0.92700000000000005</v>
      </c>
      <c r="BK1156">
        <v>0.96299999999999997</v>
      </c>
      <c r="BL1156">
        <v>0.97199999999999998</v>
      </c>
      <c r="BM1156">
        <v>0.9</v>
      </c>
      <c r="BN1156">
        <v>0.98099999999999998</v>
      </c>
    </row>
    <row r="1157" spans="1:66" x14ac:dyDescent="0.25">
      <c r="A1157" s="6">
        <v>85</v>
      </c>
      <c r="B1157" s="6">
        <v>3</v>
      </c>
      <c r="C1157" s="6">
        <v>5</v>
      </c>
      <c r="D1157" s="1">
        <v>1</v>
      </c>
      <c r="E1157" s="1">
        <v>4</v>
      </c>
      <c r="F1157" s="1">
        <v>2</v>
      </c>
      <c r="G1157">
        <v>0.53100000000000003</v>
      </c>
      <c r="H1157">
        <v>0.61199999999999999</v>
      </c>
      <c r="I1157">
        <v>0.621</v>
      </c>
      <c r="J1157">
        <v>0.46800000000000003</v>
      </c>
      <c r="K1157">
        <v>0.64800000000000002</v>
      </c>
      <c r="Q1157">
        <f t="shared" si="132"/>
        <v>0.57600000000000007</v>
      </c>
      <c r="R1157">
        <f t="shared" si="133"/>
        <v>7.4488254107610521E-2</v>
      </c>
      <c r="T1157">
        <v>0.35099999999999998</v>
      </c>
      <c r="U1157">
        <v>0.39600000000000002</v>
      </c>
      <c r="V1157">
        <v>0.30599999999999999</v>
      </c>
      <c r="W1157">
        <v>0.46800000000000003</v>
      </c>
      <c r="X1157">
        <v>0.35099999999999998</v>
      </c>
      <c r="AD1157">
        <f t="shared" si="134"/>
        <v>0.37439999999999996</v>
      </c>
      <c r="AE1157">
        <f t="shared" si="135"/>
        <v>6.1239693010334724E-2</v>
      </c>
      <c r="AG1157">
        <v>2</v>
      </c>
      <c r="AH1157">
        <f>AVERAGE(G1154:K1157)</f>
        <v>0.54270000000000007</v>
      </c>
      <c r="AI1157">
        <f>STDEV(G1154:K1157)</f>
        <v>8.4280921234942005E-2</v>
      </c>
      <c r="AJ1157">
        <f>AVERAGE(T1154:X1157)</f>
        <v>0.39194999999999997</v>
      </c>
      <c r="AK1157">
        <f>STDEV(T1154:X1157)</f>
        <v>6.2249476852589559E-2</v>
      </c>
      <c r="AM1157">
        <f>SUM(AH1157,AJ1157)</f>
        <v>0.93464999999999998</v>
      </c>
      <c r="AO1157">
        <f t="shared" ref="AO1157:AO1166" si="136">SUM(AH1157,AJ1157)/2*SQRT((AI1157/AH1157)^2+(AK1157/AJ1157)^2)</f>
        <v>0.10380680237313417</v>
      </c>
      <c r="BI1157" s="1">
        <v>2</v>
      </c>
      <c r="BJ1157">
        <v>0.88200000000000001</v>
      </c>
      <c r="BK1157">
        <v>1.008</v>
      </c>
      <c r="BL1157">
        <v>0.92700000000000005</v>
      </c>
      <c r="BM1157">
        <v>0.93600000000000005</v>
      </c>
      <c r="BN1157">
        <v>0.999</v>
      </c>
    </row>
    <row r="1158" spans="1:66" x14ac:dyDescent="0.25">
      <c r="A1158" s="6">
        <v>85</v>
      </c>
      <c r="B1158" s="6">
        <v>3</v>
      </c>
      <c r="C1158" s="6">
        <v>5</v>
      </c>
      <c r="D1158" s="6">
        <v>1</v>
      </c>
      <c r="E1158" s="6">
        <v>1</v>
      </c>
      <c r="F1158" s="6">
        <v>3</v>
      </c>
      <c r="G1158">
        <v>0.58499999999999996</v>
      </c>
      <c r="H1158">
        <v>0.67500000000000004</v>
      </c>
      <c r="I1158">
        <v>0.60299999999999998</v>
      </c>
      <c r="J1158">
        <v>0.78300000000000003</v>
      </c>
      <c r="K1158">
        <v>0.65700000000000003</v>
      </c>
      <c r="Q1158">
        <f t="shared" si="132"/>
        <v>0.66059999999999997</v>
      </c>
      <c r="R1158">
        <f t="shared" si="133"/>
        <v>7.7838293917582943E-2</v>
      </c>
      <c r="T1158">
        <v>0.16200000000000001</v>
      </c>
      <c r="U1158">
        <v>0.53100000000000003</v>
      </c>
      <c r="V1158">
        <v>0.126</v>
      </c>
      <c r="W1158">
        <v>0.441</v>
      </c>
      <c r="X1158">
        <v>6.3E-2</v>
      </c>
      <c r="AD1158">
        <f t="shared" si="134"/>
        <v>0.2646</v>
      </c>
      <c r="AE1158">
        <f t="shared" si="135"/>
        <v>0.207644648377944</v>
      </c>
      <c r="AG1158">
        <v>3</v>
      </c>
      <c r="AH1158">
        <f>AVERAGE(G1158:K1161)</f>
        <v>0.67589999999999995</v>
      </c>
      <c r="AI1158">
        <f>STDEV(G1158:K1161)</f>
        <v>9.338933783389157E-2</v>
      </c>
      <c r="AJ1158">
        <f>AVERAGE(T1158:X1161)</f>
        <v>0.26325000000000004</v>
      </c>
      <c r="AK1158">
        <f>STDEV(T1157:X1160)</f>
        <v>0.16154145630538058</v>
      </c>
      <c r="AM1158">
        <f>SUM(AH1158,AJ1158)</f>
        <v>0.93914999999999993</v>
      </c>
      <c r="AO1158">
        <f t="shared" si="136"/>
        <v>0.29536546727016028</v>
      </c>
      <c r="AP1158" s="15" t="s">
        <v>28</v>
      </c>
      <c r="AQ1158" s="15"/>
      <c r="AR1158" s="15"/>
      <c r="BI1158" s="6">
        <v>3</v>
      </c>
      <c r="BJ1158">
        <v>0.747</v>
      </c>
      <c r="BK1158">
        <v>1.206</v>
      </c>
      <c r="BL1158">
        <v>0.72899999999999998</v>
      </c>
      <c r="BM1158">
        <v>1.224</v>
      </c>
      <c r="BN1158">
        <v>0.72</v>
      </c>
    </row>
    <row r="1159" spans="1:66" x14ac:dyDescent="0.25">
      <c r="A1159" s="6">
        <v>85</v>
      </c>
      <c r="B1159" s="6">
        <v>3</v>
      </c>
      <c r="C1159" s="6">
        <v>5</v>
      </c>
      <c r="D1159" s="6">
        <v>1</v>
      </c>
      <c r="E1159" s="6">
        <v>2</v>
      </c>
      <c r="F1159" s="6">
        <v>3</v>
      </c>
      <c r="G1159">
        <v>0.59399999999999997</v>
      </c>
      <c r="H1159">
        <v>0.68400000000000005</v>
      </c>
      <c r="I1159">
        <v>0.60299999999999998</v>
      </c>
      <c r="J1159">
        <v>0.84599999999999997</v>
      </c>
      <c r="K1159">
        <v>0.61199999999999999</v>
      </c>
      <c r="Q1159">
        <f t="shared" si="132"/>
        <v>0.66779999999999995</v>
      </c>
      <c r="R1159">
        <f t="shared" si="133"/>
        <v>0.10580264646973649</v>
      </c>
      <c r="T1159">
        <v>0.23400000000000001</v>
      </c>
      <c r="U1159">
        <v>0.441</v>
      </c>
      <c r="V1159">
        <v>0.20699999999999999</v>
      </c>
      <c r="W1159">
        <v>0.41399999999999998</v>
      </c>
      <c r="X1159">
        <v>6.3E-2</v>
      </c>
      <c r="AD1159">
        <f t="shared" si="134"/>
        <v>0.27179999999999999</v>
      </c>
      <c r="AE1159">
        <f t="shared" si="135"/>
        <v>0.1565844819897553</v>
      </c>
      <c r="AG1159">
        <v>4</v>
      </c>
      <c r="AH1159">
        <f>AVERAGE(G1162:K1165)</f>
        <v>0.69209999999999994</v>
      </c>
      <c r="AI1159">
        <f>STDEV(G1162:K1165)</f>
        <v>0.10644539000178285</v>
      </c>
      <c r="AJ1159">
        <f>AVERAGE(T1162:X1165)</f>
        <v>0.24929999999999999</v>
      </c>
      <c r="AK1159">
        <f>STDEV(T1161:X1164)</f>
        <v>9.1943618306918967E-2</v>
      </c>
      <c r="AM1159">
        <f t="shared" ref="AM1159:AM1166" si="137">SUM(AH1159,AJ1159)</f>
        <v>0.9413999999999999</v>
      </c>
      <c r="AO1159">
        <f t="shared" si="136"/>
        <v>0.18808769363612701</v>
      </c>
      <c r="BI1159" s="6">
        <v>3</v>
      </c>
      <c r="BJ1159">
        <v>0.82799999999999996</v>
      </c>
      <c r="BK1159">
        <v>1.125</v>
      </c>
      <c r="BL1159">
        <v>0.81</v>
      </c>
      <c r="BM1159">
        <v>1.26</v>
      </c>
      <c r="BN1159">
        <v>0.67500000000000004</v>
      </c>
    </row>
    <row r="1160" spans="1:66" x14ac:dyDescent="0.25">
      <c r="A1160" s="6">
        <v>85</v>
      </c>
      <c r="B1160" s="6">
        <v>3</v>
      </c>
      <c r="C1160" s="6">
        <v>5</v>
      </c>
      <c r="D1160" s="6">
        <v>1</v>
      </c>
      <c r="E1160" s="6">
        <v>3</v>
      </c>
      <c r="F1160" s="6">
        <v>3</v>
      </c>
      <c r="G1160">
        <v>0.60299999999999998</v>
      </c>
      <c r="H1160">
        <v>0.61199999999999999</v>
      </c>
      <c r="I1160">
        <v>0.83699999999999997</v>
      </c>
      <c r="J1160">
        <v>0.64800000000000002</v>
      </c>
      <c r="K1160">
        <v>0.83699999999999997</v>
      </c>
      <c r="Q1160">
        <f t="shared" si="132"/>
        <v>0.70740000000000003</v>
      </c>
      <c r="R1160">
        <f t="shared" si="133"/>
        <v>0.11950020920483789</v>
      </c>
      <c r="T1160">
        <v>0.189</v>
      </c>
      <c r="U1160">
        <v>0.41399999999999998</v>
      </c>
      <c r="V1160">
        <v>8.9999999999999993E-3</v>
      </c>
      <c r="W1160">
        <v>0.39600000000000002</v>
      </c>
      <c r="X1160">
        <v>5.3999999999999999E-2</v>
      </c>
      <c r="AD1160">
        <f t="shared" si="134"/>
        <v>0.21240000000000001</v>
      </c>
      <c r="AE1160">
        <f t="shared" si="135"/>
        <v>0.18799015931691743</v>
      </c>
      <c r="AG1160">
        <v>5</v>
      </c>
      <c r="AH1160">
        <f>AVERAGE(G1166:K1169)</f>
        <v>0.76545000000000007</v>
      </c>
      <c r="AI1160">
        <f>STDEV(G1166:K1169)</f>
        <v>5.3562039778775758E-2</v>
      </c>
      <c r="AJ1160">
        <f>AVERAGE(T1166:X1169)</f>
        <v>0.1953</v>
      </c>
      <c r="AK1160">
        <f>STDEV(T1166:X1169)</f>
        <v>3.9940877359048131E-2</v>
      </c>
      <c r="AM1160">
        <f t="shared" si="137"/>
        <v>0.9607500000000001</v>
      </c>
      <c r="AO1160">
        <f t="shared" si="136"/>
        <v>0.10383318373194229</v>
      </c>
      <c r="BI1160" s="6">
        <v>3</v>
      </c>
      <c r="BJ1160">
        <v>0.79200000000000004</v>
      </c>
      <c r="BK1160">
        <v>1.026</v>
      </c>
      <c r="BL1160">
        <v>0.84599999999999997</v>
      </c>
      <c r="BM1160">
        <v>1.044</v>
      </c>
      <c r="BN1160">
        <v>0.89100000000000001</v>
      </c>
    </row>
    <row r="1161" spans="1:66" x14ac:dyDescent="0.25">
      <c r="A1161" s="6">
        <v>85</v>
      </c>
      <c r="B1161" s="6">
        <v>3</v>
      </c>
      <c r="C1161" s="6">
        <v>5</v>
      </c>
      <c r="D1161" s="6">
        <v>1</v>
      </c>
      <c r="E1161" s="6">
        <v>4</v>
      </c>
      <c r="F1161" s="6">
        <v>3</v>
      </c>
      <c r="G1161">
        <v>0.82799999999999996</v>
      </c>
      <c r="H1161">
        <v>0.63</v>
      </c>
      <c r="I1161">
        <v>0.64800000000000002</v>
      </c>
      <c r="J1161">
        <v>0.61199999999999999</v>
      </c>
      <c r="K1161">
        <v>0.621</v>
      </c>
      <c r="Q1161">
        <f t="shared" si="132"/>
        <v>0.66779999999999995</v>
      </c>
      <c r="R1161">
        <f t="shared" si="133"/>
        <v>9.0538389647706982E-2</v>
      </c>
      <c r="T1161">
        <v>0.17100000000000001</v>
      </c>
      <c r="U1161">
        <v>0.45</v>
      </c>
      <c r="V1161">
        <v>0.19800000000000001</v>
      </c>
      <c r="W1161">
        <v>0.45</v>
      </c>
      <c r="X1161">
        <v>0.252</v>
      </c>
      <c r="AD1161">
        <f t="shared" si="134"/>
        <v>0.30419999999999997</v>
      </c>
      <c r="AE1161">
        <f t="shared" si="135"/>
        <v>0.13625417424798422</v>
      </c>
      <c r="AG1161">
        <v>6</v>
      </c>
      <c r="AH1161">
        <f>AVERAGE(G1170:K1173)</f>
        <v>0.81630000000000003</v>
      </c>
      <c r="AI1161">
        <f>STDEV(G1170:K1173)</f>
        <v>3.9077655481038469E-2</v>
      </c>
      <c r="AJ1161">
        <f>AVERAGE(T1170:X1173)</f>
        <v>0.16155</v>
      </c>
      <c r="AK1161">
        <f>STDEV(T1170:X1173)</f>
        <v>7.7116094981937194E-2</v>
      </c>
      <c r="AM1161">
        <f t="shared" si="137"/>
        <v>0.97785</v>
      </c>
      <c r="AO1161">
        <f t="shared" si="136"/>
        <v>0.23455965645366567</v>
      </c>
      <c r="BI1161" s="6">
        <v>3</v>
      </c>
      <c r="BJ1161">
        <v>0.999</v>
      </c>
      <c r="BK1161">
        <v>1.08</v>
      </c>
      <c r="BL1161">
        <v>0.84599999999999997</v>
      </c>
      <c r="BM1161">
        <v>1.0620000000000001</v>
      </c>
      <c r="BN1161">
        <v>0.873</v>
      </c>
    </row>
    <row r="1162" spans="1:66" x14ac:dyDescent="0.25">
      <c r="A1162" s="6">
        <v>85</v>
      </c>
      <c r="B1162" s="6">
        <v>3</v>
      </c>
      <c r="C1162" s="6">
        <v>5</v>
      </c>
      <c r="D1162" s="1">
        <v>1</v>
      </c>
      <c r="E1162" s="1">
        <v>1</v>
      </c>
      <c r="F1162" s="1">
        <v>4</v>
      </c>
      <c r="G1162">
        <v>0.56699999999999995</v>
      </c>
      <c r="H1162">
        <v>0.65700000000000003</v>
      </c>
      <c r="I1162">
        <v>0.69299999999999995</v>
      </c>
      <c r="J1162">
        <v>0.61199999999999999</v>
      </c>
      <c r="K1162">
        <v>0.67500000000000004</v>
      </c>
      <c r="Q1162">
        <f t="shared" si="132"/>
        <v>0.64079999999999993</v>
      </c>
      <c r="R1162">
        <f t="shared" si="133"/>
        <v>5.1070539452800004E-2</v>
      </c>
      <c r="T1162">
        <v>0.30599999999999999</v>
      </c>
      <c r="U1162">
        <v>0.315</v>
      </c>
      <c r="V1162">
        <v>0.27</v>
      </c>
      <c r="W1162">
        <v>0.33300000000000002</v>
      </c>
      <c r="X1162">
        <v>0.26100000000000001</v>
      </c>
      <c r="AD1162">
        <f t="shared" si="134"/>
        <v>0.29699999999999999</v>
      </c>
      <c r="AE1162">
        <f t="shared" si="135"/>
        <v>3.0520484924063705E-2</v>
      </c>
      <c r="AG1162">
        <v>7</v>
      </c>
      <c r="AH1162">
        <f>AVERAGE(G1174:K1177)</f>
        <v>0.84329999999999994</v>
      </c>
      <c r="AI1162">
        <f>STDEV(G1174:K1177)</f>
        <v>3.9295238763413613E-2</v>
      </c>
      <c r="AJ1162">
        <f>AVERAGE(T1174:X1177)</f>
        <v>0.11384999999999998</v>
      </c>
      <c r="AK1162">
        <f>STDEV(T1174:X1177)</f>
        <v>4.8093412394936953E-2</v>
      </c>
      <c r="AM1162">
        <f t="shared" si="137"/>
        <v>0.95714999999999995</v>
      </c>
      <c r="AO1162">
        <f t="shared" si="136"/>
        <v>0.20338963424982248</v>
      </c>
      <c r="BI1162" s="1">
        <v>4</v>
      </c>
      <c r="BJ1162">
        <v>0.873</v>
      </c>
      <c r="BK1162">
        <v>0.97199999999999998</v>
      </c>
      <c r="BL1162">
        <v>0.96299999999999997</v>
      </c>
      <c r="BM1162">
        <v>0.94499999999999995</v>
      </c>
      <c r="BN1162">
        <v>0.93600000000000005</v>
      </c>
    </row>
    <row r="1163" spans="1:66" x14ac:dyDescent="0.25">
      <c r="A1163" s="6">
        <v>85</v>
      </c>
      <c r="B1163" s="6">
        <v>3</v>
      </c>
      <c r="C1163" s="6">
        <v>5</v>
      </c>
      <c r="D1163" s="1">
        <v>1</v>
      </c>
      <c r="E1163" s="1">
        <v>2</v>
      </c>
      <c r="F1163" s="1">
        <v>4</v>
      </c>
      <c r="G1163">
        <v>0.56699999999999995</v>
      </c>
      <c r="H1163">
        <v>0.83699999999999997</v>
      </c>
      <c r="I1163">
        <v>0.82799999999999996</v>
      </c>
      <c r="J1163">
        <v>0.85499999999999998</v>
      </c>
      <c r="K1163">
        <v>0.72899999999999998</v>
      </c>
      <c r="Q1163">
        <f t="shared" si="132"/>
        <v>0.76319999999999999</v>
      </c>
      <c r="R1163">
        <f t="shared" si="133"/>
        <v>0.12014241549094955</v>
      </c>
      <c r="T1163">
        <v>0.29699999999999999</v>
      </c>
      <c r="U1163">
        <v>8.1000000000000003E-2</v>
      </c>
      <c r="V1163">
        <v>0.17100000000000001</v>
      </c>
      <c r="W1163">
        <v>0.13500000000000001</v>
      </c>
      <c r="X1163">
        <v>0.216</v>
      </c>
      <c r="AD1163">
        <f t="shared" si="134"/>
        <v>0.18</v>
      </c>
      <c r="AE1163">
        <f t="shared" si="135"/>
        <v>8.1993902212298686E-2</v>
      </c>
      <c r="AG1163">
        <v>8</v>
      </c>
      <c r="AH1163">
        <f>AVERAGE(G1178:K1181)</f>
        <v>0.83565</v>
      </c>
      <c r="AI1163">
        <f>STDEV(G1178:K1181)</f>
        <v>8.0088290096157741E-2</v>
      </c>
      <c r="AJ1163">
        <f>AVERAGE(T1178:X1181)</f>
        <v>0.11925000000000004</v>
      </c>
      <c r="AK1163">
        <f>STDEV(T1178:X1181)</f>
        <v>9.7628660049997054E-2</v>
      </c>
      <c r="AM1163">
        <f t="shared" si="137"/>
        <v>0.95490000000000008</v>
      </c>
      <c r="AO1163">
        <f t="shared" si="136"/>
        <v>0.39355229163191086</v>
      </c>
      <c r="BI1163" s="1">
        <v>4</v>
      </c>
      <c r="BJ1163">
        <v>0.86399999999999999</v>
      </c>
      <c r="BK1163">
        <v>0.91800000000000004</v>
      </c>
      <c r="BL1163">
        <v>0.999</v>
      </c>
      <c r="BM1163">
        <v>0.99</v>
      </c>
      <c r="BN1163">
        <v>0.94499999999999995</v>
      </c>
    </row>
    <row r="1164" spans="1:66" x14ac:dyDescent="0.25">
      <c r="A1164" s="6">
        <v>85</v>
      </c>
      <c r="B1164" s="6">
        <v>3</v>
      </c>
      <c r="C1164" s="6">
        <v>5</v>
      </c>
      <c r="D1164" s="1">
        <v>1</v>
      </c>
      <c r="E1164" s="1">
        <v>3</v>
      </c>
      <c r="F1164" s="1">
        <v>4</v>
      </c>
      <c r="G1164">
        <v>0.56699999999999995</v>
      </c>
      <c r="H1164">
        <v>0.65700000000000003</v>
      </c>
      <c r="I1164">
        <v>0.68400000000000005</v>
      </c>
      <c r="J1164">
        <v>0.60299999999999998</v>
      </c>
      <c r="K1164">
        <v>0.69299999999999995</v>
      </c>
      <c r="Q1164">
        <f t="shared" si="132"/>
        <v>0.64080000000000004</v>
      </c>
      <c r="R1164">
        <f t="shared" si="133"/>
        <v>5.4149792243368786E-2</v>
      </c>
      <c r="T1164">
        <v>0.27900000000000003</v>
      </c>
      <c r="U1164">
        <v>0.30599999999999999</v>
      </c>
      <c r="V1164">
        <v>0.252</v>
      </c>
      <c r="W1164">
        <v>0.28799999999999998</v>
      </c>
      <c r="X1164">
        <v>0.19800000000000001</v>
      </c>
      <c r="AD1164">
        <f t="shared" si="134"/>
        <v>0.2646</v>
      </c>
      <c r="AE1164">
        <f t="shared" si="135"/>
        <v>4.202142310774365E-2</v>
      </c>
      <c r="AG1164">
        <v>9</v>
      </c>
      <c r="AH1164">
        <f>AVERAGE(G1182:K1185)</f>
        <v>0.86625000000000019</v>
      </c>
      <c r="AI1164">
        <f>STDEV(G1182:K1185)</f>
        <v>5.1235139052062804E-2</v>
      </c>
      <c r="AJ1164">
        <f>AVERAGE(T1182:X1185)</f>
        <v>6.9750000000000006E-2</v>
      </c>
      <c r="AK1164">
        <f>STDEV(T1182:X1185)</f>
        <v>4.1487950057817982E-2</v>
      </c>
      <c r="AM1164">
        <f t="shared" si="137"/>
        <v>0.93600000000000017</v>
      </c>
      <c r="AO1164">
        <f t="shared" si="136"/>
        <v>0.27974359513609992</v>
      </c>
      <c r="BI1164" s="1">
        <v>4</v>
      </c>
      <c r="BJ1164">
        <v>0.84599999999999997</v>
      </c>
      <c r="BK1164">
        <v>0.96299999999999997</v>
      </c>
      <c r="BL1164">
        <v>0.93600000000000005</v>
      </c>
      <c r="BM1164">
        <v>0.89100000000000001</v>
      </c>
      <c r="BN1164">
        <v>0.89100000000000001</v>
      </c>
    </row>
    <row r="1165" spans="1:66" x14ac:dyDescent="0.25">
      <c r="A1165" s="6">
        <v>85</v>
      </c>
      <c r="B1165" s="6">
        <v>3</v>
      </c>
      <c r="C1165" s="6">
        <v>5</v>
      </c>
      <c r="D1165" s="1">
        <v>1</v>
      </c>
      <c r="E1165" s="1">
        <v>4</v>
      </c>
      <c r="F1165" s="1">
        <v>4</v>
      </c>
      <c r="G1165">
        <v>0.83699999999999997</v>
      </c>
      <c r="H1165">
        <v>0.63</v>
      </c>
      <c r="I1165">
        <v>0.56699999999999995</v>
      </c>
      <c r="J1165">
        <v>0.68400000000000005</v>
      </c>
      <c r="K1165">
        <v>0.9</v>
      </c>
      <c r="Q1165">
        <f t="shared" si="132"/>
        <v>0.72360000000000002</v>
      </c>
      <c r="R1165">
        <f t="shared" si="133"/>
        <v>0.14038269124076508</v>
      </c>
      <c r="T1165">
        <v>0.11700000000000001</v>
      </c>
      <c r="U1165">
        <v>0.33300000000000002</v>
      </c>
      <c r="V1165">
        <v>0.315</v>
      </c>
      <c r="W1165">
        <v>0.189</v>
      </c>
      <c r="X1165">
        <v>0.32400000000000001</v>
      </c>
      <c r="AD1165">
        <f t="shared" si="134"/>
        <v>0.25559999999999999</v>
      </c>
      <c r="AE1165">
        <f t="shared" si="135"/>
        <v>9.7266643819965429E-2</v>
      </c>
      <c r="AG1165">
        <v>10</v>
      </c>
      <c r="AH1165">
        <f>AVERAGE(G1186:K1189)</f>
        <v>0.89099999999999979</v>
      </c>
      <c r="AI1165">
        <f>STDEV(G1186:K1189)</f>
        <v>5.1078886358053521E-2</v>
      </c>
      <c r="AJ1165">
        <f>AVERAGE(T1186:X1189)</f>
        <v>0.1449</v>
      </c>
      <c r="AK1165">
        <f>STDEV(T1186:X1189)</f>
        <v>4.9888190776448911E-2</v>
      </c>
      <c r="AM1165">
        <f t="shared" si="137"/>
        <v>1.0358999999999998</v>
      </c>
      <c r="AO1165">
        <f t="shared" si="136"/>
        <v>0.18078218377920105</v>
      </c>
      <c r="BI1165" s="1">
        <v>4</v>
      </c>
      <c r="BJ1165">
        <v>0.95399999999999996</v>
      </c>
      <c r="BK1165">
        <v>0.96299999999999997</v>
      </c>
      <c r="BL1165">
        <v>0.88200000000000001</v>
      </c>
      <c r="BM1165">
        <v>0.873</v>
      </c>
      <c r="BN1165">
        <v>1.224</v>
      </c>
    </row>
    <row r="1166" spans="1:66" x14ac:dyDescent="0.25">
      <c r="A1166" s="6">
        <v>85</v>
      </c>
      <c r="B1166" s="6">
        <v>3</v>
      </c>
      <c r="C1166" s="6">
        <v>5</v>
      </c>
      <c r="D1166" s="6">
        <v>1</v>
      </c>
      <c r="E1166" s="6">
        <v>1</v>
      </c>
      <c r="F1166" s="6">
        <v>5</v>
      </c>
      <c r="G1166">
        <v>0.67500000000000004</v>
      </c>
      <c r="H1166">
        <v>0.65700000000000003</v>
      </c>
      <c r="I1166">
        <v>0.68400000000000005</v>
      </c>
      <c r="J1166">
        <v>0.75600000000000001</v>
      </c>
      <c r="K1166">
        <v>0.69299999999999995</v>
      </c>
      <c r="Q1166">
        <f t="shared" si="132"/>
        <v>0.69300000000000006</v>
      </c>
      <c r="R1166">
        <f t="shared" si="133"/>
        <v>3.7649701194033387E-2</v>
      </c>
      <c r="T1166">
        <v>0.28799999999999998</v>
      </c>
      <c r="U1166">
        <v>0.252</v>
      </c>
      <c r="V1166">
        <v>0.19800000000000001</v>
      </c>
      <c r="W1166">
        <v>0.27900000000000003</v>
      </c>
      <c r="X1166">
        <v>0.18</v>
      </c>
      <c r="AD1166">
        <f t="shared" si="134"/>
        <v>0.23939999999999997</v>
      </c>
      <c r="AE1166">
        <f t="shared" si="135"/>
        <v>4.8299068313995559E-2</v>
      </c>
      <c r="AG1166" t="s">
        <v>22</v>
      </c>
      <c r="AH1166">
        <f>AVERAGE(G1150:K1189)</f>
        <v>0.76180500000000084</v>
      </c>
      <c r="AI1166">
        <f>STDEV(G1150:K1189)</f>
        <v>0.12614172843775659</v>
      </c>
      <c r="AJ1166">
        <f>AVERAGE(T1150:X1189)</f>
        <v>0.19723500000000019</v>
      </c>
      <c r="AK1166">
        <f>STDEV(T1150:X1188)</f>
        <v>0.12555841960120276</v>
      </c>
      <c r="AM1166">
        <f t="shared" si="137"/>
        <v>0.959040000000001</v>
      </c>
      <c r="AO1166">
        <f t="shared" si="136"/>
        <v>0.31541638557047702</v>
      </c>
      <c r="BI1166" s="6">
        <v>5</v>
      </c>
      <c r="BJ1166">
        <v>0.96299999999999997</v>
      </c>
      <c r="BK1166">
        <v>0.90900000000000003</v>
      </c>
      <c r="BL1166">
        <v>0.88200000000000001</v>
      </c>
      <c r="BM1166">
        <v>1.0349999999999999</v>
      </c>
      <c r="BN1166">
        <v>0.873</v>
      </c>
    </row>
    <row r="1167" spans="1:66" x14ac:dyDescent="0.25">
      <c r="A1167" s="6">
        <v>85</v>
      </c>
      <c r="B1167" s="6">
        <v>3</v>
      </c>
      <c r="C1167" s="6">
        <v>5</v>
      </c>
      <c r="D1167" s="6">
        <v>1</v>
      </c>
      <c r="E1167" s="6">
        <v>2</v>
      </c>
      <c r="F1167" s="6">
        <v>5</v>
      </c>
      <c r="G1167">
        <v>0.82799999999999996</v>
      </c>
      <c r="H1167">
        <v>0.80100000000000005</v>
      </c>
      <c r="I1167">
        <v>0.76500000000000001</v>
      </c>
      <c r="J1167">
        <v>0.79200000000000004</v>
      </c>
      <c r="K1167">
        <v>0.77400000000000002</v>
      </c>
      <c r="Q1167">
        <f t="shared" si="132"/>
        <v>0.79200000000000004</v>
      </c>
      <c r="R1167">
        <f t="shared" si="133"/>
        <v>2.4647515087732458E-2</v>
      </c>
      <c r="T1167">
        <v>0.18</v>
      </c>
      <c r="U1167">
        <v>0.14399999999999999</v>
      </c>
      <c r="V1167">
        <v>0.18</v>
      </c>
      <c r="W1167">
        <v>0.22500000000000001</v>
      </c>
      <c r="X1167">
        <v>0.16200000000000001</v>
      </c>
      <c r="AD1167">
        <f t="shared" si="134"/>
        <v>0.1782</v>
      </c>
      <c r="AE1167">
        <f t="shared" si="135"/>
        <v>3.0119760955226667E-2</v>
      </c>
      <c r="AM1167" s="11" t="s">
        <v>51</v>
      </c>
      <c r="AN1167" s="11"/>
      <c r="AO1167" s="11"/>
      <c r="BI1167" s="6">
        <v>5</v>
      </c>
      <c r="BJ1167">
        <v>1.008</v>
      </c>
      <c r="BK1167">
        <v>0.94499999999999995</v>
      </c>
      <c r="BL1167">
        <v>0.94499999999999995</v>
      </c>
      <c r="BM1167">
        <v>1.0169999999999999</v>
      </c>
      <c r="BN1167">
        <v>0.93600000000000005</v>
      </c>
    </row>
    <row r="1168" spans="1:66" x14ac:dyDescent="0.25">
      <c r="A1168" s="6">
        <v>85</v>
      </c>
      <c r="B1168" s="6">
        <v>3</v>
      </c>
      <c r="C1168" s="6">
        <v>5</v>
      </c>
      <c r="D1168" s="6">
        <v>1</v>
      </c>
      <c r="E1168" s="6">
        <v>3</v>
      </c>
      <c r="F1168" s="6">
        <v>5</v>
      </c>
      <c r="G1168">
        <v>0.84599999999999997</v>
      </c>
      <c r="H1168">
        <v>0.76500000000000001</v>
      </c>
      <c r="I1168">
        <v>0.80100000000000005</v>
      </c>
      <c r="J1168">
        <v>0.73799999999999999</v>
      </c>
      <c r="K1168">
        <v>0.77400000000000002</v>
      </c>
      <c r="Q1168">
        <f t="shared" si="132"/>
        <v>0.78479999999999994</v>
      </c>
      <c r="R1168">
        <f t="shared" si="133"/>
        <v>4.0947527397878374E-2</v>
      </c>
      <c r="T1168">
        <v>0.18</v>
      </c>
      <c r="U1168">
        <v>0.17100000000000001</v>
      </c>
      <c r="V1168">
        <v>0.16200000000000001</v>
      </c>
      <c r="W1168">
        <v>0.216</v>
      </c>
      <c r="X1168">
        <v>0.18</v>
      </c>
      <c r="AD1168">
        <f t="shared" si="134"/>
        <v>0.18180000000000002</v>
      </c>
      <c r="AE1168">
        <f t="shared" si="135"/>
        <v>2.0523157651784401E-2</v>
      </c>
      <c r="BI1168" s="6">
        <v>5</v>
      </c>
      <c r="BJ1168">
        <v>1.026</v>
      </c>
      <c r="BK1168">
        <v>0.93600000000000005</v>
      </c>
      <c r="BL1168">
        <v>0.96299999999999997</v>
      </c>
      <c r="BM1168">
        <v>0.95399999999999996</v>
      </c>
      <c r="BN1168">
        <v>0.95399999999999996</v>
      </c>
    </row>
    <row r="1169" spans="1:66" x14ac:dyDescent="0.25">
      <c r="A1169" s="6">
        <v>85</v>
      </c>
      <c r="B1169" s="6">
        <v>3</v>
      </c>
      <c r="C1169" s="6">
        <v>5</v>
      </c>
      <c r="D1169" s="6">
        <v>1</v>
      </c>
      <c r="E1169" s="6">
        <v>4</v>
      </c>
      <c r="F1169" s="6">
        <v>5</v>
      </c>
      <c r="G1169">
        <v>0.84599999999999997</v>
      </c>
      <c r="H1169">
        <v>0.78300000000000003</v>
      </c>
      <c r="I1169">
        <v>0.80100000000000005</v>
      </c>
      <c r="J1169">
        <v>0.76500000000000001</v>
      </c>
      <c r="K1169">
        <v>0.76500000000000001</v>
      </c>
      <c r="Q1169">
        <f t="shared" si="132"/>
        <v>0.79200000000000004</v>
      </c>
      <c r="R1169">
        <f t="shared" si="133"/>
        <v>3.3674916480965461E-2</v>
      </c>
      <c r="T1169">
        <v>0.19800000000000001</v>
      </c>
      <c r="U1169">
        <v>0.16200000000000001</v>
      </c>
      <c r="V1169">
        <v>0.18</v>
      </c>
      <c r="W1169">
        <v>0.216</v>
      </c>
      <c r="X1169">
        <v>0.153</v>
      </c>
      <c r="AD1169">
        <f t="shared" si="134"/>
        <v>0.18180000000000002</v>
      </c>
      <c r="AE1169">
        <f t="shared" si="135"/>
        <v>2.5772077913897237E-2</v>
      </c>
      <c r="BI1169" s="6">
        <v>5</v>
      </c>
      <c r="BJ1169">
        <v>1.044</v>
      </c>
      <c r="BK1169">
        <v>0.94499999999999995</v>
      </c>
      <c r="BL1169">
        <v>0.98099999999999998</v>
      </c>
      <c r="BM1169">
        <v>0.98099999999999998</v>
      </c>
      <c r="BN1169">
        <v>0.91800000000000004</v>
      </c>
    </row>
    <row r="1170" spans="1:66" x14ac:dyDescent="0.25">
      <c r="A1170" s="6">
        <v>85</v>
      </c>
      <c r="B1170" s="6">
        <v>3</v>
      </c>
      <c r="C1170" s="6">
        <v>5</v>
      </c>
      <c r="D1170" s="1">
        <v>1</v>
      </c>
      <c r="E1170" s="1">
        <v>1</v>
      </c>
      <c r="F1170" s="1">
        <v>6</v>
      </c>
      <c r="G1170">
        <v>0.88200000000000001</v>
      </c>
      <c r="H1170">
        <v>0.83699999999999997</v>
      </c>
      <c r="I1170">
        <v>0.80100000000000005</v>
      </c>
      <c r="J1170">
        <v>0.82799999999999996</v>
      </c>
      <c r="K1170">
        <v>0.81</v>
      </c>
      <c r="Q1170">
        <f t="shared" si="132"/>
        <v>0.83159999999999989</v>
      </c>
      <c r="R1170">
        <f t="shared" si="133"/>
        <v>3.1564220250150307E-2</v>
      </c>
      <c r="T1170">
        <v>0.189</v>
      </c>
      <c r="U1170">
        <v>0.108</v>
      </c>
      <c r="V1170">
        <v>0.153</v>
      </c>
      <c r="W1170">
        <v>0.11700000000000001</v>
      </c>
      <c r="X1170">
        <v>0.153</v>
      </c>
      <c r="AD1170">
        <f t="shared" si="134"/>
        <v>0.14399999999999999</v>
      </c>
      <c r="AE1170">
        <f t="shared" si="135"/>
        <v>3.2449961479175934E-2</v>
      </c>
      <c r="BD1170" s="42" t="s">
        <v>19</v>
      </c>
      <c r="BE1170" s="42" t="s">
        <v>24</v>
      </c>
      <c r="BF1170" s="42" t="s">
        <v>21</v>
      </c>
      <c r="BI1170" s="1">
        <v>6</v>
      </c>
      <c r="BJ1170">
        <v>1.071</v>
      </c>
      <c r="BK1170">
        <v>0.94499999999999995</v>
      </c>
      <c r="BL1170">
        <v>0.95399999999999996</v>
      </c>
      <c r="BM1170">
        <v>0.94499999999999995</v>
      </c>
      <c r="BN1170">
        <v>0.96299999999999997</v>
      </c>
    </row>
    <row r="1171" spans="1:66" x14ac:dyDescent="0.25">
      <c r="A1171" s="6">
        <v>85</v>
      </c>
      <c r="B1171" s="6">
        <v>3</v>
      </c>
      <c r="C1171" s="6">
        <v>5</v>
      </c>
      <c r="D1171" s="1">
        <v>1</v>
      </c>
      <c r="E1171" s="1">
        <v>2</v>
      </c>
      <c r="F1171" s="1">
        <v>6</v>
      </c>
      <c r="G1171">
        <v>0.82799999999999996</v>
      </c>
      <c r="H1171">
        <v>0.81899999999999995</v>
      </c>
      <c r="I1171">
        <v>0.83699999999999997</v>
      </c>
      <c r="J1171">
        <v>0.76500000000000001</v>
      </c>
      <c r="K1171">
        <v>0.83699999999999997</v>
      </c>
      <c r="Q1171">
        <f t="shared" si="132"/>
        <v>0.81720000000000004</v>
      </c>
      <c r="R1171">
        <f t="shared" si="133"/>
        <v>3.0119760955226699E-2</v>
      </c>
      <c r="T1171">
        <v>0.27</v>
      </c>
      <c r="U1171">
        <v>4.4999999999999998E-2</v>
      </c>
      <c r="V1171">
        <v>0.16200000000000001</v>
      </c>
      <c r="W1171">
        <v>9.9000000000000005E-2</v>
      </c>
      <c r="X1171">
        <v>0.22500000000000001</v>
      </c>
      <c r="AD1171">
        <f t="shared" si="134"/>
        <v>0.16019999999999998</v>
      </c>
      <c r="AE1171">
        <f t="shared" si="135"/>
        <v>9.120690763313935E-2</v>
      </c>
      <c r="AH1171" s="5" t="s">
        <v>20</v>
      </c>
      <c r="AI1171" s="5" t="s">
        <v>21</v>
      </c>
      <c r="AJ1171" s="5" t="s">
        <v>23</v>
      </c>
      <c r="AK1171" s="5" t="s">
        <v>21</v>
      </c>
      <c r="AL1171" s="5"/>
      <c r="AM1171" s="5" t="s">
        <v>27</v>
      </c>
      <c r="AN1171" s="5"/>
      <c r="AO1171" s="5" t="s">
        <v>28</v>
      </c>
      <c r="AP1171" s="5"/>
      <c r="BD1171" s="42">
        <v>1</v>
      </c>
      <c r="BE1171" s="42">
        <f>AVERAGE(BJ1150:BN1153)</f>
        <v>0.95264999999999989</v>
      </c>
      <c r="BF1171" s="42">
        <f>STDEV(BJ1150:BN1153)</f>
        <v>4.1012546219034232E-2</v>
      </c>
      <c r="BI1171" s="1">
        <v>6</v>
      </c>
      <c r="BJ1171">
        <v>1.0980000000000001</v>
      </c>
      <c r="BK1171">
        <v>0.86399999999999999</v>
      </c>
      <c r="BL1171">
        <v>0.999</v>
      </c>
      <c r="BM1171">
        <v>0.86399999999999999</v>
      </c>
      <c r="BN1171">
        <v>1.0620000000000001</v>
      </c>
    </row>
    <row r="1172" spans="1:66" x14ac:dyDescent="0.25">
      <c r="A1172" s="6">
        <v>85</v>
      </c>
      <c r="B1172" s="6">
        <v>3</v>
      </c>
      <c r="C1172" s="6">
        <v>5</v>
      </c>
      <c r="D1172" s="1">
        <v>1</v>
      </c>
      <c r="E1172" s="1">
        <v>3</v>
      </c>
      <c r="F1172" s="1">
        <v>6</v>
      </c>
      <c r="G1172">
        <v>0.81</v>
      </c>
      <c r="H1172">
        <v>0.88200000000000001</v>
      </c>
      <c r="I1172">
        <v>0.83699999999999997</v>
      </c>
      <c r="J1172">
        <v>0.77400000000000002</v>
      </c>
      <c r="K1172">
        <v>0.81899999999999995</v>
      </c>
      <c r="Q1172">
        <f t="shared" si="132"/>
        <v>0.82440000000000002</v>
      </c>
      <c r="R1172">
        <f t="shared" si="133"/>
        <v>3.9538588745679823E-2</v>
      </c>
      <c r="T1172">
        <v>0.36</v>
      </c>
      <c r="U1172">
        <v>8.1000000000000003E-2</v>
      </c>
      <c r="V1172">
        <v>8.1000000000000003E-2</v>
      </c>
      <c r="W1172">
        <v>8.1000000000000003E-2</v>
      </c>
      <c r="X1172">
        <v>0.216</v>
      </c>
      <c r="AD1172">
        <f t="shared" si="134"/>
        <v>0.1638</v>
      </c>
      <c r="AE1172">
        <f t="shared" si="135"/>
        <v>0.12428475369086912</v>
      </c>
      <c r="AH1172" s="5">
        <f>AH1166</f>
        <v>0.76180500000000084</v>
      </c>
      <c r="AI1172" s="5">
        <f>AI1166</f>
        <v>0.12614172843775659</v>
      </c>
      <c r="AJ1172" s="5">
        <f>AJ1166</f>
        <v>0.19723500000000019</v>
      </c>
      <c r="AK1172" s="5">
        <f>AK1166</f>
        <v>0.12555841960120276</v>
      </c>
      <c r="AL1172" s="5"/>
      <c r="AM1172" s="5" t="s">
        <v>29</v>
      </c>
      <c r="AN1172" s="5"/>
      <c r="AO1172" s="5" t="s">
        <v>30</v>
      </c>
      <c r="AP1172" s="5"/>
      <c r="BD1172" s="42">
        <v>2</v>
      </c>
      <c r="BE1172" s="42">
        <f>AVERAGE(BJ1154:BN1157)</f>
        <v>0.93464999999999976</v>
      </c>
      <c r="BF1172" s="42">
        <f>STDEV(BJ1154:BN1157)</f>
        <v>4.488379733442676E-2</v>
      </c>
      <c r="BI1172" s="1">
        <v>6</v>
      </c>
      <c r="BJ1172">
        <v>1.17</v>
      </c>
      <c r="BK1172">
        <v>0.96299999999999997</v>
      </c>
      <c r="BL1172">
        <v>0.91800000000000004</v>
      </c>
      <c r="BM1172">
        <v>0.85499999999999998</v>
      </c>
      <c r="BN1172">
        <v>1.0349999999999999</v>
      </c>
    </row>
    <row r="1173" spans="1:66" x14ac:dyDescent="0.25">
      <c r="A1173" s="6">
        <v>85</v>
      </c>
      <c r="B1173" s="6">
        <v>3</v>
      </c>
      <c r="C1173" s="6">
        <v>5</v>
      </c>
      <c r="D1173" s="1">
        <v>1</v>
      </c>
      <c r="E1173" s="1">
        <v>4</v>
      </c>
      <c r="F1173" s="1">
        <v>6</v>
      </c>
      <c r="G1173">
        <v>0.83699999999999997</v>
      </c>
      <c r="H1173">
        <v>0.71099999999999997</v>
      </c>
      <c r="I1173">
        <v>0.79200000000000004</v>
      </c>
      <c r="J1173">
        <v>0.78300000000000003</v>
      </c>
      <c r="K1173">
        <v>0.83699999999999997</v>
      </c>
      <c r="Q1173">
        <f t="shared" si="132"/>
        <v>0.79200000000000004</v>
      </c>
      <c r="R1173">
        <f t="shared" si="133"/>
        <v>5.1701063818842256E-2</v>
      </c>
      <c r="T1173">
        <v>0.23400000000000001</v>
      </c>
      <c r="U1173">
        <v>0.16200000000000001</v>
      </c>
      <c r="V1173">
        <v>0.22500000000000001</v>
      </c>
      <c r="W1173">
        <v>0.108</v>
      </c>
      <c r="X1173">
        <v>0.16200000000000001</v>
      </c>
      <c r="AD1173">
        <f t="shared" si="134"/>
        <v>0.1782</v>
      </c>
      <c r="AE1173">
        <f t="shared" si="135"/>
        <v>5.185749704719652E-2</v>
      </c>
      <c r="BD1173" s="42">
        <v>3</v>
      </c>
      <c r="BE1173" s="42">
        <f>AVERAGE(BJ1158:BN1161)</f>
        <v>0.93915000000000026</v>
      </c>
      <c r="BF1173" s="42">
        <f>STDEV(BJ1158:BN1161)</f>
        <v>0.18071561695250893</v>
      </c>
      <c r="BI1173" s="1">
        <v>6</v>
      </c>
      <c r="BJ1173">
        <v>1.071</v>
      </c>
      <c r="BK1173">
        <v>0.873</v>
      </c>
      <c r="BL1173">
        <v>1.0169999999999999</v>
      </c>
      <c r="BM1173">
        <v>0.89100000000000001</v>
      </c>
      <c r="BN1173">
        <v>0.999</v>
      </c>
    </row>
    <row r="1174" spans="1:66" x14ac:dyDescent="0.25">
      <c r="A1174" s="6">
        <v>85</v>
      </c>
      <c r="B1174" s="6">
        <v>3</v>
      </c>
      <c r="C1174" s="6">
        <v>5</v>
      </c>
      <c r="D1174" s="6">
        <v>1</v>
      </c>
      <c r="E1174" s="6">
        <v>1</v>
      </c>
      <c r="F1174" s="6">
        <v>7</v>
      </c>
      <c r="G1174">
        <v>0.83699999999999997</v>
      </c>
      <c r="H1174">
        <v>0.88200000000000001</v>
      </c>
      <c r="I1174">
        <v>0.85499999999999998</v>
      </c>
      <c r="J1174">
        <v>0.9</v>
      </c>
      <c r="K1174">
        <v>0.86399999999999999</v>
      </c>
      <c r="Q1174">
        <f t="shared" si="132"/>
        <v>0.86760000000000004</v>
      </c>
      <c r="R1174">
        <f t="shared" si="133"/>
        <v>2.4316660954991354E-2</v>
      </c>
      <c r="T1174">
        <v>0.13500000000000001</v>
      </c>
      <c r="U1174">
        <v>2.7E-2</v>
      </c>
      <c r="V1174">
        <v>0.11700000000000001</v>
      </c>
      <c r="W1174">
        <v>6.3E-2</v>
      </c>
      <c r="X1174">
        <v>4.4999999999999998E-2</v>
      </c>
      <c r="AD1174">
        <f t="shared" si="134"/>
        <v>7.7399999999999997E-2</v>
      </c>
      <c r="AE1174">
        <f t="shared" si="135"/>
        <v>4.6591844779961228E-2</v>
      </c>
      <c r="BD1174" s="42">
        <v>4</v>
      </c>
      <c r="BE1174" s="42">
        <f>AVERAGE(BJ1162:BN1165)</f>
        <v>0.94140000000000001</v>
      </c>
      <c r="BF1174" s="42">
        <f>STDEV(BJ1162:BN1165)</f>
        <v>8.0041699658431331E-2</v>
      </c>
      <c r="BI1174" s="6">
        <v>7</v>
      </c>
      <c r="BJ1174">
        <v>0.97199999999999998</v>
      </c>
      <c r="BK1174">
        <v>0.90900000000000003</v>
      </c>
      <c r="BL1174">
        <v>0.97199999999999998</v>
      </c>
      <c r="BM1174">
        <v>0.96299999999999997</v>
      </c>
      <c r="BN1174">
        <v>0.90900000000000003</v>
      </c>
    </row>
    <row r="1175" spans="1:66" x14ac:dyDescent="0.25">
      <c r="A1175" s="6">
        <v>85</v>
      </c>
      <c r="B1175" s="6">
        <v>3</v>
      </c>
      <c r="C1175" s="6">
        <v>5</v>
      </c>
      <c r="D1175" s="6">
        <v>1</v>
      </c>
      <c r="E1175" s="6">
        <v>2</v>
      </c>
      <c r="F1175" s="6">
        <v>7</v>
      </c>
      <c r="G1175">
        <v>0.873</v>
      </c>
      <c r="H1175">
        <v>0.79200000000000004</v>
      </c>
      <c r="I1175">
        <v>0.81899999999999995</v>
      </c>
      <c r="J1175">
        <v>0.89100000000000001</v>
      </c>
      <c r="K1175">
        <v>0.83699999999999997</v>
      </c>
      <c r="Q1175">
        <f t="shared" si="132"/>
        <v>0.84239999999999993</v>
      </c>
      <c r="R1175">
        <f t="shared" si="133"/>
        <v>4.0047471830316581E-2</v>
      </c>
      <c r="T1175">
        <v>0.108</v>
      </c>
      <c r="U1175">
        <v>0.126</v>
      </c>
      <c r="V1175">
        <v>0.14399999999999999</v>
      </c>
      <c r="W1175">
        <v>0.16200000000000001</v>
      </c>
      <c r="X1175">
        <v>8.1000000000000003E-2</v>
      </c>
      <c r="AD1175">
        <f t="shared" si="134"/>
        <v>0.1242</v>
      </c>
      <c r="AE1175">
        <f t="shared" si="135"/>
        <v>3.1435648553831338E-2</v>
      </c>
      <c r="BD1175" s="42">
        <v>5</v>
      </c>
      <c r="BE1175" s="42">
        <f>AVERAGE(BJ1166:BN1169)</f>
        <v>0.96075000000000021</v>
      </c>
      <c r="BF1175" s="42">
        <f>STDEV(BJ1166:BN1169)</f>
        <v>4.7791074921006559E-2</v>
      </c>
      <c r="BI1175" s="6">
        <v>7</v>
      </c>
      <c r="BJ1175">
        <v>0.98099999999999998</v>
      </c>
      <c r="BK1175">
        <v>0.91800000000000004</v>
      </c>
      <c r="BL1175">
        <v>0.96299999999999997</v>
      </c>
      <c r="BM1175">
        <v>1.0529999999999999</v>
      </c>
      <c r="BN1175">
        <v>0.91800000000000004</v>
      </c>
    </row>
    <row r="1176" spans="1:66" x14ac:dyDescent="0.25">
      <c r="A1176" s="6">
        <v>85</v>
      </c>
      <c r="B1176" s="6">
        <v>3</v>
      </c>
      <c r="C1176" s="6">
        <v>5</v>
      </c>
      <c r="D1176" s="6">
        <v>1</v>
      </c>
      <c r="E1176" s="6">
        <v>3</v>
      </c>
      <c r="F1176" s="6">
        <v>7</v>
      </c>
      <c r="G1176">
        <v>0.81</v>
      </c>
      <c r="H1176">
        <v>0.77400000000000002</v>
      </c>
      <c r="I1176">
        <v>0.83699999999999997</v>
      </c>
      <c r="J1176">
        <v>0.82799999999999996</v>
      </c>
      <c r="K1176">
        <v>0.89100000000000001</v>
      </c>
      <c r="Q1176">
        <f t="shared" si="132"/>
        <v>0.82800000000000007</v>
      </c>
      <c r="R1176">
        <f t="shared" si="133"/>
        <v>4.2690748412273112E-2</v>
      </c>
      <c r="T1176">
        <v>0.108</v>
      </c>
      <c r="U1176">
        <v>0.19800000000000001</v>
      </c>
      <c r="V1176">
        <v>0.11700000000000001</v>
      </c>
      <c r="W1176">
        <v>0.18</v>
      </c>
      <c r="X1176">
        <v>4.4999999999999998E-2</v>
      </c>
      <c r="AD1176">
        <f t="shared" si="134"/>
        <v>0.12959999999999999</v>
      </c>
      <c r="AE1176">
        <f t="shared" si="135"/>
        <v>6.1239693010334412E-2</v>
      </c>
      <c r="BD1176" s="42">
        <v>6</v>
      </c>
      <c r="BE1176" s="42">
        <f>AVERAGE(BJ1170:BN1173)</f>
        <v>0.97784999999999989</v>
      </c>
      <c r="BF1176" s="42">
        <f>STDEV(BJ1170:BN1173)</f>
        <v>8.8194924666003899E-2</v>
      </c>
      <c r="BI1176" s="6">
        <v>7</v>
      </c>
      <c r="BJ1176">
        <v>0.91800000000000004</v>
      </c>
      <c r="BK1176">
        <v>0.97199999999999998</v>
      </c>
      <c r="BL1176">
        <v>0.95399999999999996</v>
      </c>
      <c r="BM1176">
        <v>1.008</v>
      </c>
      <c r="BN1176">
        <v>0.93600000000000005</v>
      </c>
    </row>
    <row r="1177" spans="1:66" x14ac:dyDescent="0.25">
      <c r="A1177" s="6">
        <v>85</v>
      </c>
      <c r="B1177" s="6">
        <v>3</v>
      </c>
      <c r="C1177" s="6">
        <v>5</v>
      </c>
      <c r="D1177" s="6">
        <v>1</v>
      </c>
      <c r="E1177" s="6">
        <v>4</v>
      </c>
      <c r="F1177" s="6">
        <v>7</v>
      </c>
      <c r="G1177">
        <v>0.81</v>
      </c>
      <c r="H1177">
        <v>0.77400000000000002</v>
      </c>
      <c r="I1177">
        <v>0.82799999999999996</v>
      </c>
      <c r="J1177">
        <v>0.88200000000000001</v>
      </c>
      <c r="K1177">
        <v>0.88200000000000001</v>
      </c>
      <c r="Q1177">
        <f t="shared" si="132"/>
        <v>0.83520000000000005</v>
      </c>
      <c r="R1177">
        <f t="shared" si="133"/>
        <v>4.6938257317459063E-2</v>
      </c>
      <c r="T1177">
        <v>0.108</v>
      </c>
      <c r="U1177">
        <v>0.18</v>
      </c>
      <c r="V1177">
        <v>0.13500000000000001</v>
      </c>
      <c r="W1177">
        <v>0.13500000000000001</v>
      </c>
      <c r="X1177">
        <v>6.3E-2</v>
      </c>
      <c r="AD1177">
        <f t="shared" si="134"/>
        <v>0.1242</v>
      </c>
      <c r="AE1177">
        <f t="shared" si="135"/>
        <v>4.2880065298457726E-2</v>
      </c>
      <c r="BD1177" s="42">
        <v>7</v>
      </c>
      <c r="BE1177" s="42">
        <f>AVERAGE(BJ1174:BN1177)</f>
        <v>0.95715000000000006</v>
      </c>
      <c r="BF1177" s="42">
        <f>STDEV(BJ1174:BN1177)</f>
        <v>3.8436927145923755E-2</v>
      </c>
      <c r="BI1177" s="6">
        <v>7</v>
      </c>
      <c r="BJ1177">
        <v>0.91800000000000004</v>
      </c>
      <c r="BK1177">
        <v>0.95399999999999996</v>
      </c>
      <c r="BL1177">
        <v>0.96299999999999997</v>
      </c>
      <c r="BM1177">
        <v>1.0169999999999999</v>
      </c>
      <c r="BN1177">
        <v>0.94499999999999995</v>
      </c>
    </row>
    <row r="1178" spans="1:66" x14ac:dyDescent="0.25">
      <c r="A1178" s="6">
        <v>85</v>
      </c>
      <c r="B1178" s="6">
        <v>3</v>
      </c>
      <c r="C1178" s="6">
        <v>5</v>
      </c>
      <c r="D1178" s="1">
        <v>1</v>
      </c>
      <c r="E1178" s="1">
        <v>1</v>
      </c>
      <c r="F1178" s="1">
        <v>8</v>
      </c>
      <c r="G1178">
        <v>0.89100000000000001</v>
      </c>
      <c r="H1178">
        <v>0.72899999999999998</v>
      </c>
      <c r="I1178">
        <v>0.90900000000000003</v>
      </c>
      <c r="J1178">
        <v>0.76500000000000001</v>
      </c>
      <c r="K1178">
        <v>0.67500000000000004</v>
      </c>
      <c r="Q1178">
        <f t="shared" si="132"/>
        <v>0.79380000000000006</v>
      </c>
      <c r="R1178">
        <f t="shared" si="133"/>
        <v>0.10229956011635499</v>
      </c>
      <c r="T1178">
        <v>0.22500000000000001</v>
      </c>
      <c r="U1178">
        <v>0.153</v>
      </c>
      <c r="V1178">
        <v>7.1999999999999995E-2</v>
      </c>
      <c r="W1178">
        <v>7.1999999999999995E-2</v>
      </c>
      <c r="X1178">
        <v>0.28799999999999998</v>
      </c>
      <c r="AD1178">
        <f t="shared" si="134"/>
        <v>0.16200000000000001</v>
      </c>
      <c r="AE1178">
        <f t="shared" si="135"/>
        <v>9.5034204368742894E-2</v>
      </c>
      <c r="BD1178" s="42">
        <v>8</v>
      </c>
      <c r="BE1178" s="42">
        <f>AVERAGE(BJ1178:BN1181)</f>
        <v>0.95489999999999997</v>
      </c>
      <c r="BF1178" s="42">
        <f>STDEV(BJ1178:BN1181)</f>
        <v>0.10114705292686242</v>
      </c>
      <c r="BI1178" s="1">
        <v>8</v>
      </c>
      <c r="BJ1178">
        <v>1.1160000000000001</v>
      </c>
      <c r="BK1178">
        <v>0.88200000000000001</v>
      </c>
      <c r="BL1178">
        <v>0.98099999999999998</v>
      </c>
      <c r="BM1178">
        <v>0.83699999999999997</v>
      </c>
      <c r="BN1178">
        <v>0.96299999999999997</v>
      </c>
    </row>
    <row r="1179" spans="1:66" x14ac:dyDescent="0.25">
      <c r="A1179" s="6">
        <v>85</v>
      </c>
      <c r="B1179" s="6">
        <v>3</v>
      </c>
      <c r="C1179" s="6">
        <v>5</v>
      </c>
      <c r="D1179" s="1">
        <v>1</v>
      </c>
      <c r="E1179" s="1">
        <v>2</v>
      </c>
      <c r="F1179" s="1">
        <v>8</v>
      </c>
      <c r="G1179">
        <v>0.873</v>
      </c>
      <c r="H1179">
        <v>0.86399999999999999</v>
      </c>
      <c r="I1179">
        <v>0.84599999999999997</v>
      </c>
      <c r="J1179">
        <v>0.80100000000000005</v>
      </c>
      <c r="K1179">
        <v>0.83699999999999997</v>
      </c>
      <c r="Q1179">
        <f t="shared" si="132"/>
        <v>0.84420000000000006</v>
      </c>
      <c r="R1179">
        <f t="shared" si="133"/>
        <v>2.8030340704315367E-2</v>
      </c>
      <c r="T1179">
        <v>0.26100000000000001</v>
      </c>
      <c r="U1179">
        <v>1.7999999999999999E-2</v>
      </c>
      <c r="V1179">
        <v>0.11700000000000001</v>
      </c>
      <c r="W1179">
        <v>7.1999999999999995E-2</v>
      </c>
      <c r="X1179">
        <v>0.17100000000000001</v>
      </c>
      <c r="AD1179">
        <f t="shared" si="134"/>
        <v>0.1278</v>
      </c>
      <c r="AE1179">
        <f t="shared" si="135"/>
        <v>9.3400749461661201E-2</v>
      </c>
      <c r="BD1179" s="42">
        <v>9</v>
      </c>
      <c r="BE1179" s="42">
        <f>AVERAGE(BJ1182:BN1185)</f>
        <v>0.93599999999999994</v>
      </c>
      <c r="BF1179" s="42">
        <f>STDEV(BJ1182:BN1185)</f>
        <v>7.0140460581081976E-2</v>
      </c>
      <c r="BI1179" s="1">
        <v>8</v>
      </c>
      <c r="BJ1179">
        <v>1.1339999999999999</v>
      </c>
      <c r="BK1179">
        <v>0.88200000000000001</v>
      </c>
      <c r="BL1179">
        <v>0.96299999999999997</v>
      </c>
      <c r="BM1179">
        <v>0.873</v>
      </c>
      <c r="BN1179">
        <v>1.008</v>
      </c>
    </row>
    <row r="1180" spans="1:66" x14ac:dyDescent="0.25">
      <c r="A1180" s="6">
        <v>85</v>
      </c>
      <c r="B1180" s="6">
        <v>3</v>
      </c>
      <c r="C1180" s="6">
        <v>5</v>
      </c>
      <c r="D1180" s="1">
        <v>1</v>
      </c>
      <c r="E1180" s="1">
        <v>3</v>
      </c>
      <c r="F1180" s="1">
        <v>8</v>
      </c>
      <c r="G1180">
        <v>0.86399999999999999</v>
      </c>
      <c r="H1180">
        <v>0.873</v>
      </c>
      <c r="I1180">
        <v>0.91800000000000004</v>
      </c>
      <c r="J1180">
        <v>0.83699999999999997</v>
      </c>
      <c r="K1180">
        <v>0.71099999999999997</v>
      </c>
      <c r="Q1180">
        <f t="shared" si="132"/>
        <v>0.84060000000000001</v>
      </c>
      <c r="R1180">
        <f t="shared" si="133"/>
        <v>7.8098015339699914E-2</v>
      </c>
      <c r="T1180">
        <v>0.30599999999999999</v>
      </c>
      <c r="U1180">
        <v>1.7999999999999999E-2</v>
      </c>
      <c r="V1180">
        <v>8.1000000000000003E-2</v>
      </c>
      <c r="W1180">
        <v>3.5999999999999997E-2</v>
      </c>
      <c r="X1180">
        <v>0.23400000000000001</v>
      </c>
      <c r="AD1180">
        <f t="shared" si="134"/>
        <v>0.13500000000000001</v>
      </c>
      <c r="AE1180">
        <f t="shared" si="135"/>
        <v>0.12791403363196707</v>
      </c>
      <c r="BD1180" s="42">
        <v>10</v>
      </c>
      <c r="BE1180" s="42">
        <f>AVERAGE(BJ1186:BN1189)</f>
        <v>1.0358999999999998</v>
      </c>
      <c r="BF1180" s="42">
        <f>STDEV(BJ1186:BN1189)</f>
        <v>7.0618992525121424E-2</v>
      </c>
      <c r="BI1180" s="1">
        <v>8</v>
      </c>
      <c r="BJ1180">
        <v>1.17</v>
      </c>
      <c r="BK1180">
        <v>0.89100000000000001</v>
      </c>
      <c r="BL1180">
        <v>0.999</v>
      </c>
      <c r="BM1180">
        <v>0.873</v>
      </c>
      <c r="BN1180">
        <v>0.94499999999999995</v>
      </c>
    </row>
    <row r="1181" spans="1:66" x14ac:dyDescent="0.25">
      <c r="A1181" s="6">
        <v>85</v>
      </c>
      <c r="B1181" s="6">
        <v>3</v>
      </c>
      <c r="C1181" s="6">
        <v>5</v>
      </c>
      <c r="D1181" s="1">
        <v>1</v>
      </c>
      <c r="E1181" s="1">
        <v>4</v>
      </c>
      <c r="F1181" s="1">
        <v>8</v>
      </c>
      <c r="G1181">
        <v>0.71099999999999997</v>
      </c>
      <c r="H1181">
        <v>0.83699999999999997</v>
      </c>
      <c r="I1181">
        <v>0.93600000000000005</v>
      </c>
      <c r="J1181">
        <v>0.873</v>
      </c>
      <c r="K1181">
        <v>0.96299999999999997</v>
      </c>
      <c r="Q1181">
        <f t="shared" si="132"/>
        <v>0.8640000000000001</v>
      </c>
      <c r="R1181">
        <f t="shared" si="133"/>
        <v>9.8999999999999186E-2</v>
      </c>
      <c r="T1181">
        <v>0.126</v>
      </c>
      <c r="U1181">
        <v>0</v>
      </c>
      <c r="V1181">
        <v>7.1999999999999995E-2</v>
      </c>
      <c r="W1181">
        <v>0</v>
      </c>
      <c r="X1181">
        <v>6.3E-2</v>
      </c>
      <c r="AD1181">
        <f t="shared" si="134"/>
        <v>5.2200000000000003E-2</v>
      </c>
      <c r="AE1181">
        <f t="shared" si="135"/>
        <v>5.3396629107088783E-2</v>
      </c>
      <c r="BD1181" s="42" t="s">
        <v>22</v>
      </c>
      <c r="BE1181" s="42">
        <f>AVERAGE(BJ1150:BN1189)</f>
        <v>0.95903999999999945</v>
      </c>
      <c r="BF1181" s="42">
        <f>STDEV(BJ1150:BN1189)</f>
        <v>8.9034397960004813E-2</v>
      </c>
      <c r="BI1181" s="1">
        <v>8</v>
      </c>
      <c r="BJ1181">
        <v>0.83699999999999997</v>
      </c>
      <c r="BK1181">
        <v>0.83699999999999997</v>
      </c>
      <c r="BL1181">
        <v>1.008</v>
      </c>
      <c r="BM1181">
        <v>0.873</v>
      </c>
      <c r="BN1181">
        <v>1.026</v>
      </c>
    </row>
    <row r="1182" spans="1:66" x14ac:dyDescent="0.25">
      <c r="A1182" s="6">
        <v>85</v>
      </c>
      <c r="B1182" s="6">
        <v>3</v>
      </c>
      <c r="C1182" s="6">
        <v>5</v>
      </c>
      <c r="D1182" s="6">
        <v>1</v>
      </c>
      <c r="E1182" s="6">
        <v>1</v>
      </c>
      <c r="F1182" s="6">
        <v>9</v>
      </c>
      <c r="G1182">
        <v>0.72</v>
      </c>
      <c r="H1182">
        <v>0.88200000000000001</v>
      </c>
      <c r="I1182">
        <v>0.83699999999999997</v>
      </c>
      <c r="J1182">
        <v>0.94499999999999995</v>
      </c>
      <c r="K1182">
        <v>0.90900000000000003</v>
      </c>
      <c r="Q1182">
        <f t="shared" si="132"/>
        <v>0.85860000000000003</v>
      </c>
      <c r="R1182">
        <f t="shared" si="133"/>
        <v>8.6932732615511404E-2</v>
      </c>
      <c r="T1182">
        <v>1.7999999999999999E-2</v>
      </c>
      <c r="U1182">
        <v>0.17100000000000001</v>
      </c>
      <c r="V1182">
        <v>2.7E-2</v>
      </c>
      <c r="W1182">
        <v>0.126</v>
      </c>
      <c r="X1182">
        <v>7.1999999999999995E-2</v>
      </c>
      <c r="AD1182">
        <f t="shared" si="134"/>
        <v>8.2799999999999999E-2</v>
      </c>
      <c r="AE1182">
        <f t="shared" si="135"/>
        <v>6.5335289086373538E-2</v>
      </c>
      <c r="BI1182" s="6">
        <v>9</v>
      </c>
      <c r="BJ1182">
        <v>0.73799999999999999</v>
      </c>
      <c r="BK1182">
        <v>1.0529999999999999</v>
      </c>
      <c r="BL1182">
        <v>0.86399999999999999</v>
      </c>
      <c r="BM1182">
        <v>1.071</v>
      </c>
      <c r="BN1182">
        <v>0.98099999999999998</v>
      </c>
    </row>
    <row r="1183" spans="1:66" x14ac:dyDescent="0.25">
      <c r="A1183" s="6">
        <v>85</v>
      </c>
      <c r="B1183" s="6">
        <v>3</v>
      </c>
      <c r="C1183" s="6">
        <v>5</v>
      </c>
      <c r="D1183" s="6">
        <v>1</v>
      </c>
      <c r="E1183" s="6">
        <v>2</v>
      </c>
      <c r="F1183" s="6">
        <v>9</v>
      </c>
      <c r="G1183">
        <v>0.89100000000000001</v>
      </c>
      <c r="H1183">
        <v>0.86399999999999999</v>
      </c>
      <c r="I1183">
        <v>0.83699999999999997</v>
      </c>
      <c r="J1183">
        <v>0.88200000000000001</v>
      </c>
      <c r="K1183">
        <v>0.88200000000000001</v>
      </c>
      <c r="Q1183">
        <f t="shared" si="132"/>
        <v>0.87119999999999997</v>
      </c>
      <c r="R1183">
        <f t="shared" si="133"/>
        <v>2.1487205495363999E-2</v>
      </c>
      <c r="T1183">
        <v>4.4999999999999998E-2</v>
      </c>
      <c r="U1183">
        <v>4.4999999999999998E-2</v>
      </c>
      <c r="V1183">
        <v>6.3E-2</v>
      </c>
      <c r="W1183">
        <v>5.3999999999999999E-2</v>
      </c>
      <c r="X1183">
        <v>0.09</v>
      </c>
      <c r="AD1183">
        <f t="shared" si="134"/>
        <v>5.9399999999999994E-2</v>
      </c>
      <c r="AE1183">
        <f t="shared" si="135"/>
        <v>1.8662797217994954E-2</v>
      </c>
      <c r="BI1183" s="6">
        <v>9</v>
      </c>
      <c r="BJ1183">
        <v>0.93600000000000005</v>
      </c>
      <c r="BK1183">
        <v>0.90900000000000003</v>
      </c>
      <c r="BL1183">
        <v>0.9</v>
      </c>
      <c r="BM1183">
        <v>0.93600000000000005</v>
      </c>
      <c r="BN1183">
        <v>0.97199999999999998</v>
      </c>
    </row>
    <row r="1184" spans="1:66" x14ac:dyDescent="0.25">
      <c r="A1184" s="6">
        <v>85</v>
      </c>
      <c r="B1184" s="6">
        <v>3</v>
      </c>
      <c r="C1184" s="6">
        <v>5</v>
      </c>
      <c r="D1184" s="6">
        <v>1</v>
      </c>
      <c r="E1184" s="6">
        <v>3</v>
      </c>
      <c r="F1184" s="6">
        <v>9</v>
      </c>
      <c r="G1184">
        <v>0.873</v>
      </c>
      <c r="H1184">
        <v>0.9</v>
      </c>
      <c r="I1184">
        <v>0.86399999999999999</v>
      </c>
      <c r="J1184">
        <v>0.873</v>
      </c>
      <c r="K1184">
        <v>0.86399999999999999</v>
      </c>
      <c r="Q1184">
        <f t="shared" si="132"/>
        <v>0.87479999999999991</v>
      </c>
      <c r="R1184">
        <f t="shared" si="133"/>
        <v>1.4788509052639499E-2</v>
      </c>
      <c r="T1184">
        <v>0.09</v>
      </c>
      <c r="U1184">
        <v>0.09</v>
      </c>
      <c r="V1184">
        <v>6.3E-2</v>
      </c>
      <c r="W1184">
        <v>8.1000000000000003E-2</v>
      </c>
      <c r="X1184">
        <v>3.5999999999999997E-2</v>
      </c>
      <c r="AD1184">
        <f t="shared" si="134"/>
        <v>7.1999999999999995E-2</v>
      </c>
      <c r="AE1184">
        <f t="shared" si="135"/>
        <v>2.2945587811167532E-2</v>
      </c>
      <c r="BI1184" s="6">
        <v>9</v>
      </c>
      <c r="BJ1184">
        <v>0.96299999999999997</v>
      </c>
      <c r="BK1184">
        <v>0.99</v>
      </c>
      <c r="BL1184">
        <v>0.92700000000000005</v>
      </c>
      <c r="BM1184">
        <v>0.95399999999999996</v>
      </c>
      <c r="BN1184">
        <v>0.9</v>
      </c>
    </row>
    <row r="1185" spans="1:66" x14ac:dyDescent="0.25">
      <c r="A1185" s="6">
        <v>85</v>
      </c>
      <c r="B1185" s="6">
        <v>3</v>
      </c>
      <c r="C1185" s="6">
        <v>5</v>
      </c>
      <c r="D1185" s="6">
        <v>1</v>
      </c>
      <c r="E1185" s="6">
        <v>4</v>
      </c>
      <c r="F1185" s="6">
        <v>9</v>
      </c>
      <c r="G1185">
        <v>0.86399999999999999</v>
      </c>
      <c r="H1185">
        <v>0.75600000000000001</v>
      </c>
      <c r="I1185">
        <v>0.88200000000000001</v>
      </c>
      <c r="J1185">
        <v>0.92700000000000005</v>
      </c>
      <c r="K1185">
        <v>0.873</v>
      </c>
      <c r="Q1185">
        <f t="shared" si="132"/>
        <v>0.86040000000000005</v>
      </c>
      <c r="R1185">
        <f t="shared" si="133"/>
        <v>6.3192562853551057E-2</v>
      </c>
      <c r="T1185">
        <v>5.3999999999999999E-2</v>
      </c>
      <c r="U1185">
        <v>0.13500000000000001</v>
      </c>
      <c r="V1185">
        <v>9.9000000000000005E-2</v>
      </c>
      <c r="W1185">
        <v>1.7999999999999999E-2</v>
      </c>
      <c r="X1185">
        <v>1.7999999999999999E-2</v>
      </c>
      <c r="AD1185">
        <f t="shared" si="134"/>
        <v>6.480000000000001E-2</v>
      </c>
      <c r="AE1185">
        <f t="shared" si="135"/>
        <v>5.1465522439784847E-2</v>
      </c>
      <c r="BI1185" s="6">
        <v>9</v>
      </c>
      <c r="BJ1185">
        <v>0.91800000000000004</v>
      </c>
      <c r="BK1185">
        <v>0.89100000000000001</v>
      </c>
      <c r="BL1185">
        <v>0.98099999999999998</v>
      </c>
      <c r="BM1185">
        <v>0.94499999999999995</v>
      </c>
      <c r="BN1185">
        <v>0.89100000000000001</v>
      </c>
    </row>
    <row r="1186" spans="1:66" x14ac:dyDescent="0.25">
      <c r="A1186" s="6">
        <v>85</v>
      </c>
      <c r="B1186" s="6">
        <v>3</v>
      </c>
      <c r="C1186" s="6">
        <v>5</v>
      </c>
      <c r="D1186" s="1">
        <v>1</v>
      </c>
      <c r="E1186" s="1">
        <v>1</v>
      </c>
      <c r="F1186" s="1">
        <v>10</v>
      </c>
      <c r="G1186">
        <v>0.94499999999999995</v>
      </c>
      <c r="H1186">
        <v>0.86399999999999999</v>
      </c>
      <c r="I1186">
        <v>0.88200000000000001</v>
      </c>
      <c r="J1186">
        <v>0.873</v>
      </c>
      <c r="K1186">
        <v>0.89100000000000001</v>
      </c>
      <c r="Q1186">
        <f t="shared" si="132"/>
        <v>0.89100000000000001</v>
      </c>
      <c r="R1186">
        <f t="shared" si="133"/>
        <v>3.1819805153394623E-2</v>
      </c>
      <c r="T1186">
        <v>0.153</v>
      </c>
      <c r="U1186">
        <v>0.189</v>
      </c>
      <c r="V1186">
        <v>9.9000000000000005E-2</v>
      </c>
      <c r="W1186">
        <v>0.23400000000000001</v>
      </c>
      <c r="X1186">
        <v>0.108</v>
      </c>
      <c r="AD1186">
        <f t="shared" si="134"/>
        <v>0.15659999999999999</v>
      </c>
      <c r="AE1186">
        <f t="shared" si="135"/>
        <v>5.642074086716705E-2</v>
      </c>
      <c r="BI1186" s="1">
        <v>10</v>
      </c>
      <c r="BJ1186">
        <v>1.0980000000000001</v>
      </c>
      <c r="BK1186">
        <v>1.0529999999999999</v>
      </c>
      <c r="BL1186">
        <v>0.98099999999999998</v>
      </c>
      <c r="BM1186">
        <v>1.107</v>
      </c>
      <c r="BN1186">
        <v>0.999</v>
      </c>
    </row>
    <row r="1187" spans="1:66" x14ac:dyDescent="0.25">
      <c r="A1187" s="6">
        <v>85</v>
      </c>
      <c r="B1187" s="6">
        <v>3</v>
      </c>
      <c r="C1187" s="6">
        <v>5</v>
      </c>
      <c r="D1187" s="1">
        <v>1</v>
      </c>
      <c r="E1187" s="1">
        <v>2</v>
      </c>
      <c r="F1187" s="1">
        <v>10</v>
      </c>
      <c r="G1187">
        <v>0.89100000000000001</v>
      </c>
      <c r="H1187">
        <v>0.86399999999999999</v>
      </c>
      <c r="I1187">
        <v>0.88200000000000001</v>
      </c>
      <c r="J1187">
        <v>0.9</v>
      </c>
      <c r="K1187">
        <v>0.79200000000000004</v>
      </c>
      <c r="Q1187">
        <f t="shared" si="132"/>
        <v>0.8657999999999999</v>
      </c>
      <c r="R1187">
        <f t="shared" si="133"/>
        <v>4.3349740483652255E-2</v>
      </c>
      <c r="T1187">
        <v>0.20699999999999999</v>
      </c>
      <c r="U1187">
        <v>0.14399999999999999</v>
      </c>
      <c r="V1187">
        <v>0.09</v>
      </c>
      <c r="W1187">
        <v>0.16200000000000001</v>
      </c>
      <c r="X1187">
        <v>0.126</v>
      </c>
      <c r="AD1187">
        <f t="shared" si="134"/>
        <v>0.14579999999999999</v>
      </c>
      <c r="AE1187">
        <f t="shared" si="135"/>
        <v>4.3349740483652317E-2</v>
      </c>
      <c r="BI1187" s="1">
        <v>10</v>
      </c>
      <c r="BJ1187">
        <v>1.0980000000000001</v>
      </c>
      <c r="BK1187">
        <v>1.008</v>
      </c>
      <c r="BL1187">
        <v>0.97199999999999998</v>
      </c>
      <c r="BM1187">
        <v>1.0620000000000001</v>
      </c>
      <c r="BN1187">
        <v>0.91800000000000004</v>
      </c>
    </row>
    <row r="1188" spans="1:66" x14ac:dyDescent="0.25">
      <c r="A1188" s="6">
        <v>85</v>
      </c>
      <c r="B1188" s="6">
        <v>3</v>
      </c>
      <c r="C1188" s="6">
        <v>5</v>
      </c>
      <c r="D1188" s="1">
        <v>1</v>
      </c>
      <c r="E1188" s="1">
        <v>3</v>
      </c>
      <c r="F1188" s="1">
        <v>10</v>
      </c>
      <c r="G1188">
        <v>0.90900000000000003</v>
      </c>
      <c r="H1188">
        <v>0.93600000000000005</v>
      </c>
      <c r="I1188">
        <v>0.873</v>
      </c>
      <c r="J1188">
        <v>0.873</v>
      </c>
      <c r="K1188">
        <v>0.873</v>
      </c>
      <c r="Q1188">
        <f t="shared" si="132"/>
        <v>0.89280000000000004</v>
      </c>
      <c r="R1188">
        <f t="shared" si="133"/>
        <v>2.8743694960808388E-2</v>
      </c>
      <c r="T1188">
        <v>0.216</v>
      </c>
      <c r="U1188">
        <v>0.108</v>
      </c>
      <c r="V1188">
        <v>0.18</v>
      </c>
      <c r="W1188">
        <v>6.3E-2</v>
      </c>
      <c r="X1188">
        <v>0.16200000000000001</v>
      </c>
      <c r="AD1188">
        <f t="shared" si="134"/>
        <v>0.14579999999999999</v>
      </c>
      <c r="AE1188">
        <f t="shared" si="135"/>
        <v>6.0507850730297824E-2</v>
      </c>
      <c r="BI1188" s="1">
        <v>10</v>
      </c>
      <c r="BJ1188">
        <v>1.125</v>
      </c>
      <c r="BK1188">
        <v>1.044</v>
      </c>
      <c r="BL1188">
        <v>1.0529999999999999</v>
      </c>
      <c r="BM1188">
        <v>0.93600000000000005</v>
      </c>
      <c r="BN1188">
        <v>1.0349999999999999</v>
      </c>
    </row>
    <row r="1189" spans="1:66" x14ac:dyDescent="0.25">
      <c r="A1189" s="6">
        <v>85</v>
      </c>
      <c r="B1189" s="6">
        <v>3</v>
      </c>
      <c r="C1189" s="6">
        <v>5</v>
      </c>
      <c r="D1189" s="1">
        <v>1</v>
      </c>
      <c r="E1189" s="1">
        <v>4</v>
      </c>
      <c r="F1189" s="1">
        <v>10</v>
      </c>
      <c r="G1189">
        <v>0.83699999999999997</v>
      </c>
      <c r="H1189">
        <v>0.96299999999999997</v>
      </c>
      <c r="I1189">
        <v>0.81</v>
      </c>
      <c r="J1189">
        <v>0.96299999999999997</v>
      </c>
      <c r="K1189">
        <v>0.999</v>
      </c>
      <c r="Q1189">
        <f t="shared" si="132"/>
        <v>0.91439999999999999</v>
      </c>
      <c r="R1189">
        <f t="shared" si="133"/>
        <v>8.4810376723606154E-2</v>
      </c>
      <c r="T1189">
        <v>0.18</v>
      </c>
      <c r="U1189">
        <v>0.189</v>
      </c>
      <c r="V1189">
        <v>8.1000000000000003E-2</v>
      </c>
      <c r="W1189">
        <v>0.126</v>
      </c>
      <c r="X1189">
        <v>8.1000000000000003E-2</v>
      </c>
      <c r="AD1189">
        <f t="shared" si="134"/>
        <v>0.13140000000000002</v>
      </c>
      <c r="AE1189">
        <f t="shared" si="135"/>
        <v>5.1935536966512597E-2</v>
      </c>
      <c r="BI1189" s="1">
        <v>10</v>
      </c>
      <c r="BJ1189">
        <v>1.0169999999999999</v>
      </c>
      <c r="BK1189">
        <v>1.1519999999999999</v>
      </c>
      <c r="BL1189">
        <v>0.89100000000000001</v>
      </c>
      <c r="BM1189">
        <v>1.089</v>
      </c>
      <c r="BN1189">
        <v>1.08</v>
      </c>
    </row>
    <row r="1190" spans="1:66" x14ac:dyDescent="0.25">
      <c r="Q1190" t="e">
        <f t="shared" si="132"/>
        <v>#DIV/0!</v>
      </c>
      <c r="R1190" t="e">
        <f t="shared" si="133"/>
        <v>#DIV/0!</v>
      </c>
      <c r="AD1190" t="e">
        <f t="shared" si="134"/>
        <v>#DIV/0!</v>
      </c>
      <c r="AE1190" t="e">
        <f t="shared" si="135"/>
        <v>#DIV/0!</v>
      </c>
    </row>
    <row r="1191" spans="1:66" x14ac:dyDescent="0.25">
      <c r="A1191" s="6">
        <v>85</v>
      </c>
      <c r="B1191" s="6">
        <v>3</v>
      </c>
      <c r="C1191" s="6">
        <v>5</v>
      </c>
      <c r="D1191" s="6">
        <v>0.8</v>
      </c>
      <c r="E1191" s="6">
        <v>1</v>
      </c>
      <c r="F1191" s="6">
        <v>1</v>
      </c>
      <c r="G1191">
        <v>1.3140000000000001</v>
      </c>
      <c r="H1191">
        <v>1.3049999999999999</v>
      </c>
      <c r="I1191">
        <v>1.296</v>
      </c>
      <c r="J1191" s="6">
        <v>1.278</v>
      </c>
      <c r="K1191" s="6">
        <v>1.278</v>
      </c>
      <c r="Q1191">
        <f t="shared" si="132"/>
        <v>1.2942</v>
      </c>
      <c r="R1191">
        <f t="shared" si="133"/>
        <v>1.6099689437998482E-2</v>
      </c>
      <c r="T1191" s="6">
        <v>0.22500000000000001</v>
      </c>
      <c r="U1191" s="6">
        <v>0.252</v>
      </c>
      <c r="V1191" s="6">
        <v>0.216</v>
      </c>
      <c r="W1191" s="6">
        <v>0.22500000000000001</v>
      </c>
      <c r="X1191" s="6">
        <v>0.27</v>
      </c>
      <c r="AD1191">
        <f t="shared" si="134"/>
        <v>0.23759999999999998</v>
      </c>
      <c r="AE1191">
        <f t="shared" si="135"/>
        <v>2.2589820716420045E-2</v>
      </c>
      <c r="AO1191" t="s">
        <v>47</v>
      </c>
      <c r="AP1191" t="s">
        <v>48</v>
      </c>
      <c r="AQ1191" t="s">
        <v>49</v>
      </c>
      <c r="AR1191" t="s">
        <v>50</v>
      </c>
      <c r="BI1191" s="6">
        <v>1</v>
      </c>
      <c r="BJ1191">
        <v>1.5389999999999999</v>
      </c>
      <c r="BK1191">
        <v>1.5569999999999999</v>
      </c>
      <c r="BL1191">
        <v>1.512</v>
      </c>
      <c r="BM1191">
        <v>1.5029999999999999</v>
      </c>
      <c r="BN1191">
        <v>1.548</v>
      </c>
    </row>
    <row r="1192" spans="1:66" x14ac:dyDescent="0.25">
      <c r="A1192" s="6">
        <v>85</v>
      </c>
      <c r="B1192" s="6">
        <v>3</v>
      </c>
      <c r="C1192" s="6">
        <v>5</v>
      </c>
      <c r="D1192" s="6">
        <v>0.8</v>
      </c>
      <c r="E1192" s="6">
        <v>2</v>
      </c>
      <c r="F1192" s="6">
        <v>1</v>
      </c>
      <c r="G1192">
        <v>1.3320000000000001</v>
      </c>
      <c r="H1192">
        <v>1.3049999999999999</v>
      </c>
      <c r="I1192">
        <v>1.3049999999999999</v>
      </c>
      <c r="J1192" s="6">
        <v>1.3049999999999999</v>
      </c>
      <c r="K1192" s="6">
        <v>1.3140000000000001</v>
      </c>
      <c r="Q1192">
        <f t="shared" si="132"/>
        <v>1.3122</v>
      </c>
      <c r="R1192">
        <f t="shared" si="133"/>
        <v>1.1734564329364828E-2</v>
      </c>
      <c r="T1192" s="6">
        <v>0.24299999999999999</v>
      </c>
      <c r="U1192" s="6">
        <v>0.216</v>
      </c>
      <c r="V1192" s="6">
        <v>0.252</v>
      </c>
      <c r="W1192" s="6">
        <v>0.23400000000000001</v>
      </c>
      <c r="X1192" s="6">
        <v>0.20699999999999999</v>
      </c>
      <c r="AD1192">
        <f t="shared" si="134"/>
        <v>0.23039999999999999</v>
      </c>
      <c r="AE1192">
        <f t="shared" si="135"/>
        <v>1.8662797217994954E-2</v>
      </c>
      <c r="AO1192">
        <f>A1191</f>
        <v>85</v>
      </c>
      <c r="AP1192">
        <f>B1191</f>
        <v>3</v>
      </c>
      <c r="AQ1192">
        <f>C1191</f>
        <v>5</v>
      </c>
      <c r="AR1192">
        <f>D1191</f>
        <v>0.8</v>
      </c>
      <c r="BI1192" s="6">
        <v>1</v>
      </c>
      <c r="BJ1192">
        <v>1.575</v>
      </c>
      <c r="BK1192">
        <v>1.5209999999999999</v>
      </c>
      <c r="BL1192">
        <v>1.5569999999999999</v>
      </c>
      <c r="BM1192">
        <v>1.5389999999999999</v>
      </c>
      <c r="BN1192">
        <v>1.5209999999999999</v>
      </c>
    </row>
    <row r="1193" spans="1:66" x14ac:dyDescent="0.25">
      <c r="A1193" s="6">
        <v>85</v>
      </c>
      <c r="B1193" s="6">
        <v>3</v>
      </c>
      <c r="C1193" s="6">
        <v>5</v>
      </c>
      <c r="D1193" s="6">
        <v>0.8</v>
      </c>
      <c r="E1193" s="6">
        <v>3</v>
      </c>
      <c r="F1193" s="6">
        <v>1</v>
      </c>
      <c r="G1193">
        <v>1.2689999999999999</v>
      </c>
      <c r="H1193">
        <v>1.296</v>
      </c>
      <c r="I1193">
        <v>1.278</v>
      </c>
      <c r="J1193" s="6">
        <v>1.278</v>
      </c>
      <c r="K1193" s="6">
        <v>1.296</v>
      </c>
      <c r="Q1193">
        <f t="shared" si="132"/>
        <v>1.2834000000000001</v>
      </c>
      <c r="R1193">
        <f t="shared" si="133"/>
        <v>1.2074767078498907E-2</v>
      </c>
      <c r="T1193" s="6">
        <v>0.189</v>
      </c>
      <c r="U1193" s="6">
        <v>0.27</v>
      </c>
      <c r="V1193" s="6">
        <v>0.24299999999999999</v>
      </c>
      <c r="W1193" s="6">
        <v>0.27</v>
      </c>
      <c r="X1193" s="6">
        <v>0.252</v>
      </c>
      <c r="AD1193">
        <f t="shared" si="134"/>
        <v>0.24479999999999999</v>
      </c>
      <c r="AE1193">
        <f t="shared" si="135"/>
        <v>3.3312159941979225E-2</v>
      </c>
      <c r="BI1193" s="6">
        <v>1</v>
      </c>
      <c r="BJ1193">
        <v>1.458</v>
      </c>
      <c r="BK1193">
        <v>1.5660000000000001</v>
      </c>
      <c r="BL1193">
        <v>1.5209999999999999</v>
      </c>
      <c r="BM1193">
        <v>1.548</v>
      </c>
      <c r="BN1193">
        <v>1.548</v>
      </c>
    </row>
    <row r="1194" spans="1:66" x14ac:dyDescent="0.25">
      <c r="A1194" s="6">
        <v>85</v>
      </c>
      <c r="B1194" s="6">
        <v>3</v>
      </c>
      <c r="C1194" s="6">
        <v>5</v>
      </c>
      <c r="D1194" s="6">
        <v>0.8</v>
      </c>
      <c r="E1194" s="6">
        <v>4</v>
      </c>
      <c r="F1194" s="6">
        <v>1</v>
      </c>
      <c r="G1194">
        <v>1.2869999999999999</v>
      </c>
      <c r="H1194">
        <v>1.3049999999999999</v>
      </c>
      <c r="I1194">
        <v>1.2869999999999999</v>
      </c>
      <c r="J1194" s="6">
        <v>1.2689999999999999</v>
      </c>
      <c r="K1194" s="6">
        <v>1.2869999999999999</v>
      </c>
      <c r="Q1194">
        <f t="shared" si="132"/>
        <v>1.2869999999999999</v>
      </c>
      <c r="R1194">
        <f t="shared" si="133"/>
        <v>1.2727922061357866E-2</v>
      </c>
      <c r="T1194" s="6">
        <v>0.19800000000000001</v>
      </c>
      <c r="U1194" s="6">
        <v>0.252</v>
      </c>
      <c r="V1194" s="6">
        <v>0.23400000000000001</v>
      </c>
      <c r="W1194" s="6">
        <v>0.27900000000000003</v>
      </c>
      <c r="X1194" s="6">
        <v>0.22500000000000001</v>
      </c>
      <c r="AD1194">
        <f t="shared" si="134"/>
        <v>0.23760000000000003</v>
      </c>
      <c r="AE1194">
        <f t="shared" si="135"/>
        <v>3.0253925365148569E-2</v>
      </c>
      <c r="BI1194" s="6">
        <v>1</v>
      </c>
      <c r="BJ1194">
        <v>1.4850000000000001</v>
      </c>
      <c r="BK1194">
        <v>1.5569999999999999</v>
      </c>
      <c r="BL1194">
        <v>1.5209999999999999</v>
      </c>
      <c r="BM1194">
        <v>1.548</v>
      </c>
      <c r="BN1194">
        <v>1.512</v>
      </c>
    </row>
    <row r="1195" spans="1:66" x14ac:dyDescent="0.25">
      <c r="A1195" s="6">
        <v>85</v>
      </c>
      <c r="B1195" s="6">
        <v>3</v>
      </c>
      <c r="C1195" s="6">
        <v>5</v>
      </c>
      <c r="D1195" s="6">
        <v>0.8</v>
      </c>
      <c r="E1195" s="1">
        <v>1</v>
      </c>
      <c r="F1195" s="1">
        <v>2</v>
      </c>
      <c r="G1195">
        <v>1.161</v>
      </c>
      <c r="H1195">
        <v>1.206</v>
      </c>
      <c r="I1195">
        <v>1.1519999999999999</v>
      </c>
      <c r="J1195" s="6">
        <v>1.143</v>
      </c>
      <c r="K1195" s="6">
        <v>1.179</v>
      </c>
      <c r="Q1195">
        <f t="shared" si="132"/>
        <v>1.1682000000000001</v>
      </c>
      <c r="R1195">
        <f t="shared" si="133"/>
        <v>2.4973986465920892E-2</v>
      </c>
      <c r="T1195" s="6">
        <v>0.36899999999999999</v>
      </c>
      <c r="U1195" s="6">
        <v>0.41399999999999998</v>
      </c>
      <c r="V1195" s="6">
        <v>0.35099999999999998</v>
      </c>
      <c r="W1195" s="6">
        <v>0.36</v>
      </c>
      <c r="X1195" s="6">
        <v>0.34200000000000003</v>
      </c>
      <c r="AD1195">
        <f t="shared" si="134"/>
        <v>0.36719999999999997</v>
      </c>
      <c r="AE1195">
        <f t="shared" si="135"/>
        <v>2.8030340704315378E-2</v>
      </c>
      <c r="AH1195" t="s">
        <v>25</v>
      </c>
      <c r="BI1195" s="1">
        <v>2</v>
      </c>
      <c r="BJ1195">
        <v>1.53</v>
      </c>
      <c r="BK1195">
        <v>1.62</v>
      </c>
      <c r="BL1195">
        <v>1.5029999999999999</v>
      </c>
      <c r="BM1195">
        <v>1.5029999999999999</v>
      </c>
      <c r="BN1195">
        <v>1.5209999999999999</v>
      </c>
    </row>
    <row r="1196" spans="1:66" x14ac:dyDescent="0.25">
      <c r="A1196" s="6">
        <v>85</v>
      </c>
      <c r="B1196" s="6">
        <v>3</v>
      </c>
      <c r="C1196" s="6">
        <v>5</v>
      </c>
      <c r="D1196" s="6">
        <v>0.8</v>
      </c>
      <c r="E1196" s="1">
        <v>2</v>
      </c>
      <c r="F1196" s="1">
        <v>2</v>
      </c>
      <c r="G1196">
        <v>1.125</v>
      </c>
      <c r="H1196">
        <v>1.1519999999999999</v>
      </c>
      <c r="I1196">
        <v>1.1879999999999999</v>
      </c>
      <c r="J1196" s="6">
        <v>1.1879999999999999</v>
      </c>
      <c r="K1196" s="6">
        <v>1.143</v>
      </c>
      <c r="Q1196">
        <f t="shared" si="132"/>
        <v>1.1591999999999998</v>
      </c>
      <c r="R1196">
        <f t="shared" si="133"/>
        <v>2.8030340704315364E-2</v>
      </c>
      <c r="T1196" s="6">
        <v>0.41399999999999998</v>
      </c>
      <c r="U1196" s="6">
        <v>0.432</v>
      </c>
      <c r="V1196" s="6">
        <v>0.378</v>
      </c>
      <c r="W1196" s="6">
        <v>0.34200000000000003</v>
      </c>
      <c r="X1196" s="6">
        <v>0.315</v>
      </c>
      <c r="AD1196">
        <f t="shared" si="134"/>
        <v>0.37619999999999998</v>
      </c>
      <c r="AE1196">
        <f t="shared" si="135"/>
        <v>4.8633321909982784E-2</v>
      </c>
      <c r="AG1196" t="s">
        <v>19</v>
      </c>
      <c r="AH1196" t="s">
        <v>20</v>
      </c>
      <c r="AI1196" t="s">
        <v>21</v>
      </c>
      <c r="AJ1196" t="s">
        <v>23</v>
      </c>
      <c r="AK1196" t="s">
        <v>21</v>
      </c>
      <c r="AM1196" s="11" t="s">
        <v>24</v>
      </c>
      <c r="AN1196" s="11"/>
      <c r="AO1196" s="11" t="s">
        <v>21</v>
      </c>
      <c r="AP1196" s="15" t="s">
        <v>26</v>
      </c>
      <c r="AQ1196" s="15"/>
      <c r="AR1196" s="15" t="s">
        <v>21</v>
      </c>
      <c r="BI1196" s="1">
        <v>2</v>
      </c>
      <c r="BJ1196">
        <v>1.5389999999999999</v>
      </c>
      <c r="BK1196">
        <v>1.5840000000000001</v>
      </c>
      <c r="BL1196">
        <v>1.5660000000000001</v>
      </c>
      <c r="BM1196">
        <v>1.53</v>
      </c>
      <c r="BN1196">
        <v>1.458</v>
      </c>
    </row>
    <row r="1197" spans="1:66" x14ac:dyDescent="0.25">
      <c r="A1197" s="6">
        <v>85</v>
      </c>
      <c r="B1197" s="6">
        <v>3</v>
      </c>
      <c r="C1197" s="6">
        <v>5</v>
      </c>
      <c r="D1197" s="6">
        <v>0.8</v>
      </c>
      <c r="E1197" s="1">
        <v>3</v>
      </c>
      <c r="F1197" s="1">
        <v>2</v>
      </c>
      <c r="G1197">
        <v>1.089</v>
      </c>
      <c r="H1197">
        <v>1.0620000000000001</v>
      </c>
      <c r="I1197">
        <v>1.0980000000000001</v>
      </c>
      <c r="J1197" s="6">
        <v>1.0349999999999999</v>
      </c>
      <c r="K1197" s="6">
        <v>1.0980000000000001</v>
      </c>
      <c r="L1197" s="6"/>
      <c r="M1197" s="6"/>
      <c r="N1197" s="6"/>
      <c r="O1197" s="6"/>
      <c r="P1197" s="6"/>
      <c r="Q1197">
        <f t="shared" si="132"/>
        <v>1.0764</v>
      </c>
      <c r="R1197">
        <f t="shared" si="133"/>
        <v>2.7446311227558483E-2</v>
      </c>
      <c r="S1197" s="6"/>
      <c r="T1197" s="6">
        <v>0.52200000000000002</v>
      </c>
      <c r="U1197" s="6">
        <v>0.46800000000000003</v>
      </c>
      <c r="V1197" s="6">
        <v>0.47699999999999998</v>
      </c>
      <c r="W1197" s="6">
        <v>0.441</v>
      </c>
      <c r="X1197" s="6">
        <v>0.48599999999999999</v>
      </c>
      <c r="Y1197" s="6"/>
      <c r="Z1197" s="6"/>
      <c r="AA1197" s="6"/>
      <c r="AD1197">
        <f t="shared" si="134"/>
        <v>0.4788</v>
      </c>
      <c r="AE1197">
        <f t="shared" si="135"/>
        <v>2.9439769020833031E-2</v>
      </c>
      <c r="AG1197">
        <v>1</v>
      </c>
      <c r="AH1197">
        <f>AVERAGE(G1191:K1194)</f>
        <v>1.2941999999999996</v>
      </c>
      <c r="AI1197">
        <f>STDEV(G1191:K1194)</f>
        <v>1.6672069299785278E-2</v>
      </c>
      <c r="AJ1197">
        <f>AVERAGE(T1191:X1194)</f>
        <v>0.23759999999999998</v>
      </c>
      <c r="AK1197">
        <f>STDEV(T1191:X1194)</f>
        <v>2.5186462529240599E-2</v>
      </c>
      <c r="AM1197">
        <f>SUM(AH1197,AJ1197)</f>
        <v>1.5317999999999996</v>
      </c>
      <c r="AO1197">
        <f>SUM(AH1197,AJ1197)/2*SQRT((AI1197/AH1197)^2+(AK1197/AJ1197)^2)</f>
        <v>8.1785494637315784E-2</v>
      </c>
      <c r="AP1197">
        <v>0.7626666666666666</v>
      </c>
      <c r="AR1197">
        <v>3.134219732777737E-2</v>
      </c>
      <c r="BI1197" s="1">
        <v>2</v>
      </c>
      <c r="BJ1197">
        <v>1.611</v>
      </c>
      <c r="BK1197">
        <v>1.53</v>
      </c>
      <c r="BL1197">
        <v>1.575</v>
      </c>
      <c r="BM1197">
        <v>1.476</v>
      </c>
      <c r="BN1197">
        <v>1.5840000000000001</v>
      </c>
    </row>
    <row r="1198" spans="1:66" x14ac:dyDescent="0.25">
      <c r="A1198" s="6">
        <v>85</v>
      </c>
      <c r="B1198" s="6">
        <v>3</v>
      </c>
      <c r="C1198" s="6">
        <v>5</v>
      </c>
      <c r="D1198" s="6">
        <v>0.8</v>
      </c>
      <c r="E1198" s="1">
        <v>4</v>
      </c>
      <c r="F1198" s="1">
        <v>2</v>
      </c>
      <c r="G1198">
        <v>1.026</v>
      </c>
      <c r="H1198">
        <v>0.999</v>
      </c>
      <c r="I1198">
        <v>1.089</v>
      </c>
      <c r="J1198" s="6">
        <v>1.071</v>
      </c>
      <c r="K1198" s="6">
        <v>0.999</v>
      </c>
      <c r="L1198" s="6"/>
      <c r="M1198" s="6"/>
      <c r="N1198" s="6"/>
      <c r="O1198" s="6"/>
      <c r="P1198" s="6"/>
      <c r="Q1198">
        <f t="shared" si="132"/>
        <v>1.0367999999999999</v>
      </c>
      <c r="R1198">
        <f t="shared" si="133"/>
        <v>4.1439111959596799E-2</v>
      </c>
      <c r="S1198" s="6"/>
      <c r="T1198" s="6">
        <v>0.42299999999999999</v>
      </c>
      <c r="U1198" s="6">
        <v>0.51300000000000001</v>
      </c>
      <c r="V1198" s="6">
        <v>0.48599999999999999</v>
      </c>
      <c r="W1198" s="6">
        <v>0.45900000000000002</v>
      </c>
      <c r="X1198" s="6">
        <v>0.36899999999999999</v>
      </c>
      <c r="Y1198" s="6"/>
      <c r="Z1198" s="6"/>
      <c r="AA1198" s="6"/>
      <c r="AD1198">
        <f t="shared" si="134"/>
        <v>0.45</v>
      </c>
      <c r="AE1198">
        <f t="shared" si="135"/>
        <v>5.6204981985585788E-2</v>
      </c>
      <c r="AG1198">
        <v>2</v>
      </c>
      <c r="AH1198">
        <f>AVERAGE(G1195:K1198)</f>
        <v>1.11015</v>
      </c>
      <c r="AI1198">
        <f>STDEV(G1195:K1198)</f>
        <v>6.3658029633677046E-2</v>
      </c>
      <c r="AJ1198">
        <f>AVERAGE(T1195:X1198)</f>
        <v>0.41804999999999992</v>
      </c>
      <c r="AK1198">
        <f>STDEV(T1195:X1198)</f>
        <v>6.2386296572244933E-2</v>
      </c>
      <c r="AM1198">
        <f>SUM(AH1198,AJ1198)</f>
        <v>1.5282</v>
      </c>
      <c r="AO1198">
        <f t="shared" ref="AO1198:AO1207" si="138">SUM(AH1198,AJ1198)/2*SQRT((AI1198/AH1198)^2+(AK1198/AJ1198)^2)</f>
        <v>0.12215608724961444</v>
      </c>
      <c r="BI1198" s="1">
        <v>2</v>
      </c>
      <c r="BJ1198">
        <v>1.4490000000000001</v>
      </c>
      <c r="BK1198">
        <v>1.512</v>
      </c>
      <c r="BL1198">
        <v>1.575</v>
      </c>
      <c r="BM1198">
        <v>1.53</v>
      </c>
      <c r="BN1198">
        <v>1.3680000000000001</v>
      </c>
    </row>
    <row r="1199" spans="1:66" x14ac:dyDescent="0.25">
      <c r="A1199" s="6">
        <v>85</v>
      </c>
      <c r="B1199" s="6">
        <v>3</v>
      </c>
      <c r="C1199" s="6">
        <v>5</v>
      </c>
      <c r="D1199" s="6">
        <v>0.8</v>
      </c>
      <c r="E1199" s="6">
        <v>1</v>
      </c>
      <c r="F1199" s="6">
        <v>3</v>
      </c>
      <c r="G1199" s="4"/>
      <c r="H1199" s="4"/>
      <c r="I1199" s="4"/>
      <c r="J1199" s="4"/>
      <c r="K1199" s="4"/>
      <c r="L1199" s="6"/>
      <c r="M1199" s="6"/>
      <c r="N1199" s="6"/>
      <c r="O1199" s="6"/>
      <c r="P1199" s="6"/>
      <c r="Q1199" t="e">
        <f t="shared" si="132"/>
        <v>#DIV/0!</v>
      </c>
      <c r="R1199" t="e">
        <f t="shared" si="133"/>
        <v>#DIV/0!</v>
      </c>
      <c r="S1199" s="6"/>
      <c r="T1199">
        <v>0</v>
      </c>
      <c r="U1199">
        <v>0</v>
      </c>
      <c r="V1199">
        <v>0</v>
      </c>
      <c r="W1199">
        <v>0</v>
      </c>
      <c r="X1199">
        <v>0</v>
      </c>
      <c r="Y1199" s="6"/>
      <c r="Z1199" s="6"/>
      <c r="AA1199" s="6"/>
      <c r="AD1199">
        <f t="shared" si="134"/>
        <v>0</v>
      </c>
      <c r="AE1199">
        <f t="shared" si="135"/>
        <v>0</v>
      </c>
      <c r="AG1199">
        <v>3</v>
      </c>
      <c r="AH1199" t="e">
        <f>AVERAGE(G1199:K1202)</f>
        <v>#DIV/0!</v>
      </c>
      <c r="AI1199" t="e">
        <f>STDEV(G1199:K1202)</f>
        <v>#DIV/0!</v>
      </c>
      <c r="AJ1199">
        <f>AVERAGE(T1199:X1202)</f>
        <v>0</v>
      </c>
      <c r="AK1199">
        <f>STDEV(T1198:X1201)</f>
        <v>0.20157419947685976</v>
      </c>
      <c r="AM1199" t="e">
        <f>SUM(AH1199,AJ1199)</f>
        <v>#DIV/0!</v>
      </c>
      <c r="AO1199" t="e">
        <f t="shared" si="138"/>
        <v>#DIV/0!</v>
      </c>
      <c r="AP1199" s="15" t="s">
        <v>28</v>
      </c>
      <c r="AQ1199" s="15"/>
      <c r="AR1199" s="15"/>
      <c r="BI1199" s="6">
        <v>3</v>
      </c>
    </row>
    <row r="1200" spans="1:66" x14ac:dyDescent="0.25">
      <c r="A1200" s="6">
        <v>85</v>
      </c>
      <c r="B1200" s="6">
        <v>3</v>
      </c>
      <c r="C1200" s="6">
        <v>5</v>
      </c>
      <c r="D1200" s="6">
        <v>0.8</v>
      </c>
      <c r="E1200" s="6">
        <v>2</v>
      </c>
      <c r="F1200" s="6">
        <v>3</v>
      </c>
      <c r="G1200" s="4"/>
      <c r="H1200" s="4"/>
      <c r="I1200" s="4"/>
      <c r="J1200" s="4"/>
      <c r="K1200" s="4"/>
      <c r="L1200" s="6"/>
      <c r="M1200" s="6"/>
      <c r="N1200" s="6"/>
      <c r="O1200" s="6"/>
      <c r="P1200" s="6"/>
      <c r="Q1200" t="e">
        <f t="shared" si="132"/>
        <v>#DIV/0!</v>
      </c>
      <c r="R1200" t="e">
        <f t="shared" si="133"/>
        <v>#DIV/0!</v>
      </c>
      <c r="S1200" s="6"/>
      <c r="T1200">
        <v>0</v>
      </c>
      <c r="U1200">
        <v>0</v>
      </c>
      <c r="V1200">
        <v>0</v>
      </c>
      <c r="W1200">
        <v>0</v>
      </c>
      <c r="X1200">
        <v>0</v>
      </c>
      <c r="Y1200" s="6"/>
      <c r="Z1200" s="6"/>
      <c r="AA1200" s="6"/>
      <c r="AD1200">
        <f t="shared" si="134"/>
        <v>0</v>
      </c>
      <c r="AE1200">
        <f t="shared" si="135"/>
        <v>0</v>
      </c>
      <c r="AG1200">
        <v>4</v>
      </c>
      <c r="AH1200" t="e">
        <f>AVERAGE(G1203:K1206)</f>
        <v>#DIV/0!</v>
      </c>
      <c r="AI1200" t="e">
        <f>STDEV(G1203:K1206)</f>
        <v>#DIV/0!</v>
      </c>
      <c r="AJ1200">
        <f>AVERAGE(T1203:X1206)</f>
        <v>0</v>
      </c>
      <c r="AK1200">
        <f>STDEV(T1202:X1205)</f>
        <v>0</v>
      </c>
      <c r="AM1200" t="e">
        <f t="shared" ref="AM1200:AM1207" si="139">SUM(AH1200,AJ1200)</f>
        <v>#DIV/0!</v>
      </c>
      <c r="AO1200" t="e">
        <f t="shared" si="138"/>
        <v>#DIV/0!</v>
      </c>
      <c r="BI1200" s="6">
        <v>3</v>
      </c>
    </row>
    <row r="1201" spans="1:61" x14ac:dyDescent="0.25">
      <c r="A1201" s="6">
        <v>85</v>
      </c>
      <c r="B1201" s="6">
        <v>3</v>
      </c>
      <c r="C1201" s="6">
        <v>5</v>
      </c>
      <c r="D1201" s="6">
        <v>0.8</v>
      </c>
      <c r="E1201" s="6">
        <v>3</v>
      </c>
      <c r="F1201" s="6">
        <v>3</v>
      </c>
      <c r="G1201" s="4"/>
      <c r="H1201" s="4"/>
      <c r="I1201" s="4"/>
      <c r="J1201" s="4"/>
      <c r="K1201" s="4"/>
      <c r="L1201" s="6"/>
      <c r="M1201" s="6"/>
      <c r="N1201" s="6"/>
      <c r="O1201" s="6"/>
      <c r="P1201" s="6"/>
      <c r="Q1201" t="e">
        <f t="shared" si="132"/>
        <v>#DIV/0!</v>
      </c>
      <c r="R1201" t="e">
        <f t="shared" si="133"/>
        <v>#DIV/0!</v>
      </c>
      <c r="S1201" s="6"/>
      <c r="T1201">
        <v>0</v>
      </c>
      <c r="U1201">
        <v>0</v>
      </c>
      <c r="V1201">
        <v>0</v>
      </c>
      <c r="W1201">
        <v>0</v>
      </c>
      <c r="X1201">
        <v>0</v>
      </c>
      <c r="Y1201" s="6"/>
      <c r="Z1201" s="6"/>
      <c r="AA1201" s="6"/>
      <c r="AD1201">
        <f t="shared" si="134"/>
        <v>0</v>
      </c>
      <c r="AE1201">
        <f t="shared" si="135"/>
        <v>0</v>
      </c>
      <c r="AG1201">
        <v>5</v>
      </c>
      <c r="AH1201" t="e">
        <f>AVERAGE(G1207:K1210)</f>
        <v>#DIV/0!</v>
      </c>
      <c r="AI1201" t="e">
        <f>STDEV(G1207:K1210)</f>
        <v>#DIV/0!</v>
      </c>
      <c r="AJ1201">
        <f>AVERAGE(T1207:X1210)</f>
        <v>0</v>
      </c>
      <c r="AK1201">
        <f>STDEV(T1207:X1210)</f>
        <v>0</v>
      </c>
      <c r="AM1201" t="e">
        <f t="shared" si="139"/>
        <v>#DIV/0!</v>
      </c>
      <c r="AO1201" t="e">
        <f t="shared" si="138"/>
        <v>#DIV/0!</v>
      </c>
      <c r="BI1201" s="6">
        <v>3</v>
      </c>
    </row>
    <row r="1202" spans="1:61" x14ac:dyDescent="0.25">
      <c r="A1202" s="6">
        <v>85</v>
      </c>
      <c r="B1202" s="6">
        <v>3</v>
      </c>
      <c r="C1202" s="6">
        <v>5</v>
      </c>
      <c r="D1202" s="6">
        <v>0.8</v>
      </c>
      <c r="E1202" s="6">
        <v>4</v>
      </c>
      <c r="F1202" s="6">
        <v>3</v>
      </c>
      <c r="G1202" s="4"/>
      <c r="H1202" s="4"/>
      <c r="I1202" s="4"/>
      <c r="J1202" s="4"/>
      <c r="K1202" s="4"/>
      <c r="L1202" s="6"/>
      <c r="M1202" s="6"/>
      <c r="N1202" s="6"/>
      <c r="O1202" s="6"/>
      <c r="P1202" s="6"/>
      <c r="Q1202" t="e">
        <f t="shared" si="132"/>
        <v>#DIV/0!</v>
      </c>
      <c r="R1202" t="e">
        <f t="shared" si="133"/>
        <v>#DIV/0!</v>
      </c>
      <c r="S1202" s="6"/>
      <c r="T1202">
        <v>0</v>
      </c>
      <c r="U1202">
        <v>0</v>
      </c>
      <c r="V1202">
        <v>0</v>
      </c>
      <c r="W1202">
        <v>0</v>
      </c>
      <c r="X1202">
        <v>0</v>
      </c>
      <c r="Y1202" s="6"/>
      <c r="Z1202" s="6"/>
      <c r="AA1202" s="6"/>
      <c r="AD1202">
        <f t="shared" si="134"/>
        <v>0</v>
      </c>
      <c r="AE1202">
        <f t="shared" si="135"/>
        <v>0</v>
      </c>
      <c r="AG1202">
        <v>6</v>
      </c>
      <c r="AH1202" t="e">
        <f>AVERAGE(G1211:K1214)</f>
        <v>#DIV/0!</v>
      </c>
      <c r="AI1202" t="e">
        <f>STDEV(G1211:K1214)</f>
        <v>#DIV/0!</v>
      </c>
      <c r="AJ1202">
        <f>AVERAGE(T1211:X1214)</f>
        <v>0</v>
      </c>
      <c r="AK1202">
        <f>STDEV(T1211:X1214)</f>
        <v>0</v>
      </c>
      <c r="AM1202" t="e">
        <f t="shared" si="139"/>
        <v>#DIV/0!</v>
      </c>
      <c r="AO1202" t="e">
        <f t="shared" si="138"/>
        <v>#DIV/0!</v>
      </c>
      <c r="BI1202" s="6">
        <v>3</v>
      </c>
    </row>
    <row r="1203" spans="1:61" x14ac:dyDescent="0.25">
      <c r="A1203" s="6">
        <v>85</v>
      </c>
      <c r="B1203" s="6">
        <v>3</v>
      </c>
      <c r="C1203" s="6">
        <v>5</v>
      </c>
      <c r="D1203" s="6">
        <v>0.8</v>
      </c>
      <c r="E1203" s="1">
        <v>1</v>
      </c>
      <c r="F1203" s="1">
        <v>4</v>
      </c>
      <c r="G1203" s="4"/>
      <c r="H1203" s="4"/>
      <c r="I1203" s="4"/>
      <c r="J1203" s="4"/>
      <c r="K1203" s="4"/>
      <c r="L1203" s="6"/>
      <c r="M1203" s="6"/>
      <c r="N1203" s="6"/>
      <c r="O1203" s="6"/>
      <c r="P1203" s="6"/>
      <c r="Q1203" t="e">
        <f t="shared" si="132"/>
        <v>#DIV/0!</v>
      </c>
      <c r="R1203" t="e">
        <f t="shared" si="133"/>
        <v>#DIV/0!</v>
      </c>
      <c r="S1203" s="6"/>
      <c r="T1203">
        <v>0</v>
      </c>
      <c r="U1203">
        <v>0</v>
      </c>
      <c r="V1203">
        <v>0</v>
      </c>
      <c r="W1203">
        <v>0</v>
      </c>
      <c r="X1203">
        <v>0</v>
      </c>
      <c r="Y1203" s="6"/>
      <c r="Z1203" s="6"/>
      <c r="AA1203" s="6"/>
      <c r="AD1203">
        <f t="shared" si="134"/>
        <v>0</v>
      </c>
      <c r="AE1203">
        <f t="shared" si="135"/>
        <v>0</v>
      </c>
      <c r="AG1203">
        <v>7</v>
      </c>
      <c r="AH1203" t="e">
        <f>AVERAGE(G1215:K1218)</f>
        <v>#DIV/0!</v>
      </c>
      <c r="AI1203" t="e">
        <f>STDEV(G1215:K1218)</f>
        <v>#DIV/0!</v>
      </c>
      <c r="AJ1203">
        <f>AVERAGE(T1215:X1218)</f>
        <v>0</v>
      </c>
      <c r="AK1203">
        <f>STDEV(T1215:X1218)</f>
        <v>0</v>
      </c>
      <c r="AM1203" t="e">
        <f t="shared" si="139"/>
        <v>#DIV/0!</v>
      </c>
      <c r="AO1203" t="e">
        <f t="shared" si="138"/>
        <v>#DIV/0!</v>
      </c>
      <c r="BI1203" s="1">
        <v>4</v>
      </c>
    </row>
    <row r="1204" spans="1:61" x14ac:dyDescent="0.25">
      <c r="A1204" s="6">
        <v>85</v>
      </c>
      <c r="B1204" s="6">
        <v>3</v>
      </c>
      <c r="C1204" s="6">
        <v>5</v>
      </c>
      <c r="D1204" s="6">
        <v>0.8</v>
      </c>
      <c r="E1204" s="1">
        <v>2</v>
      </c>
      <c r="F1204" s="1">
        <v>4</v>
      </c>
      <c r="G1204" s="4"/>
      <c r="H1204" s="4"/>
      <c r="I1204" s="4"/>
      <c r="J1204" s="4"/>
      <c r="K1204" s="4"/>
      <c r="L1204" s="6"/>
      <c r="M1204" s="6"/>
      <c r="N1204" s="6"/>
      <c r="O1204" s="6"/>
      <c r="P1204" s="6"/>
      <c r="Q1204" t="e">
        <f t="shared" si="132"/>
        <v>#DIV/0!</v>
      </c>
      <c r="R1204" t="e">
        <f t="shared" si="133"/>
        <v>#DIV/0!</v>
      </c>
      <c r="S1204" s="6"/>
      <c r="T1204">
        <v>0</v>
      </c>
      <c r="U1204">
        <v>0</v>
      </c>
      <c r="V1204">
        <v>0</v>
      </c>
      <c r="W1204">
        <v>0</v>
      </c>
      <c r="X1204">
        <v>0</v>
      </c>
      <c r="Y1204" s="6"/>
      <c r="Z1204" s="6"/>
      <c r="AA1204" s="6"/>
      <c r="AD1204">
        <f t="shared" si="134"/>
        <v>0</v>
      </c>
      <c r="AE1204">
        <f t="shared" si="135"/>
        <v>0</v>
      </c>
      <c r="AG1204">
        <v>8</v>
      </c>
      <c r="AH1204" t="e">
        <f>AVERAGE(G1219:K1222)</f>
        <v>#DIV/0!</v>
      </c>
      <c r="AI1204" t="e">
        <f>STDEV(G1219:K1222)</f>
        <v>#DIV/0!</v>
      </c>
      <c r="AJ1204">
        <f>AVERAGE(T1219:X1222)</f>
        <v>0</v>
      </c>
      <c r="AK1204">
        <f>STDEV(T1219:X1222)</f>
        <v>0</v>
      </c>
      <c r="AM1204" t="e">
        <f t="shared" si="139"/>
        <v>#DIV/0!</v>
      </c>
      <c r="AO1204" t="e">
        <f t="shared" si="138"/>
        <v>#DIV/0!</v>
      </c>
      <c r="BI1204" s="1">
        <v>4</v>
      </c>
    </row>
    <row r="1205" spans="1:61" x14ac:dyDescent="0.25">
      <c r="A1205" s="6">
        <v>85</v>
      </c>
      <c r="B1205" s="6">
        <v>3</v>
      </c>
      <c r="C1205" s="6">
        <v>5</v>
      </c>
      <c r="D1205" s="6">
        <v>0.8</v>
      </c>
      <c r="E1205" s="1">
        <v>3</v>
      </c>
      <c r="F1205" s="1">
        <v>4</v>
      </c>
      <c r="G1205" s="4"/>
      <c r="H1205" s="4"/>
      <c r="I1205" s="4"/>
      <c r="J1205" s="4"/>
      <c r="K1205" s="4"/>
      <c r="L1205" s="6"/>
      <c r="M1205" s="6"/>
      <c r="N1205" s="6"/>
      <c r="O1205" s="6"/>
      <c r="P1205" s="6"/>
      <c r="Q1205" t="e">
        <f t="shared" si="132"/>
        <v>#DIV/0!</v>
      </c>
      <c r="R1205" t="e">
        <f t="shared" si="133"/>
        <v>#DIV/0!</v>
      </c>
      <c r="S1205" s="6"/>
      <c r="T1205">
        <v>0</v>
      </c>
      <c r="U1205">
        <v>0</v>
      </c>
      <c r="V1205">
        <v>0</v>
      </c>
      <c r="W1205">
        <v>0</v>
      </c>
      <c r="X1205">
        <v>0</v>
      </c>
      <c r="Y1205" s="6"/>
      <c r="Z1205" s="6"/>
      <c r="AA1205" s="6"/>
      <c r="AD1205">
        <f t="shared" si="134"/>
        <v>0</v>
      </c>
      <c r="AE1205">
        <f t="shared" si="135"/>
        <v>0</v>
      </c>
      <c r="AG1205">
        <v>9</v>
      </c>
      <c r="AH1205" t="e">
        <f>AVERAGE(G1223:K1226)</f>
        <v>#DIV/0!</v>
      </c>
      <c r="AI1205" t="e">
        <f>STDEV(G1223:K1226)</f>
        <v>#DIV/0!</v>
      </c>
      <c r="AJ1205">
        <f>AVERAGE(T1223:X1226)</f>
        <v>0</v>
      </c>
      <c r="AK1205">
        <f>STDEV(T1223:X1226)</f>
        <v>0</v>
      </c>
      <c r="AM1205" t="e">
        <f t="shared" si="139"/>
        <v>#DIV/0!</v>
      </c>
      <c r="AO1205" t="e">
        <f t="shared" si="138"/>
        <v>#DIV/0!</v>
      </c>
      <c r="BI1205" s="1">
        <v>4</v>
      </c>
    </row>
    <row r="1206" spans="1:61" x14ac:dyDescent="0.25">
      <c r="A1206" s="6">
        <v>85</v>
      </c>
      <c r="B1206" s="6">
        <v>3</v>
      </c>
      <c r="C1206" s="6">
        <v>5</v>
      </c>
      <c r="D1206" s="6">
        <v>0.8</v>
      </c>
      <c r="E1206" s="1">
        <v>4</v>
      </c>
      <c r="F1206" s="1">
        <v>4</v>
      </c>
      <c r="G1206" s="4"/>
      <c r="H1206" s="4"/>
      <c r="I1206" s="4"/>
      <c r="J1206" s="4"/>
      <c r="K1206" s="4"/>
      <c r="L1206" s="6"/>
      <c r="M1206" s="6"/>
      <c r="N1206" s="6"/>
      <c r="O1206" s="6"/>
      <c r="P1206" s="6"/>
      <c r="Q1206" t="e">
        <f t="shared" si="132"/>
        <v>#DIV/0!</v>
      </c>
      <c r="R1206" t="e">
        <f t="shared" si="133"/>
        <v>#DIV/0!</v>
      </c>
      <c r="S1206" s="6"/>
      <c r="T1206">
        <v>0</v>
      </c>
      <c r="U1206">
        <v>0</v>
      </c>
      <c r="V1206">
        <v>0</v>
      </c>
      <c r="W1206">
        <v>0</v>
      </c>
      <c r="X1206">
        <v>0</v>
      </c>
      <c r="Y1206" s="6"/>
      <c r="Z1206" s="6"/>
      <c r="AA1206" s="6"/>
      <c r="AD1206">
        <f t="shared" si="134"/>
        <v>0</v>
      </c>
      <c r="AE1206">
        <f t="shared" si="135"/>
        <v>0</v>
      </c>
      <c r="AG1206">
        <v>10</v>
      </c>
      <c r="AH1206" t="e">
        <f>AVERAGE(G1227:K1230)</f>
        <v>#DIV/0!</v>
      </c>
      <c r="AI1206" t="e">
        <f>STDEV(G1227:K1230)</f>
        <v>#DIV/0!</v>
      </c>
      <c r="AJ1206">
        <f>AVERAGE(T1227:X1230)</f>
        <v>0</v>
      </c>
      <c r="AK1206">
        <f>STDEV(T1227:X1230)</f>
        <v>0</v>
      </c>
      <c r="AM1206" t="e">
        <f t="shared" si="139"/>
        <v>#DIV/0!</v>
      </c>
      <c r="AO1206" t="e">
        <f t="shared" si="138"/>
        <v>#DIV/0!</v>
      </c>
      <c r="BI1206" s="1">
        <v>4</v>
      </c>
    </row>
    <row r="1207" spans="1:61" x14ac:dyDescent="0.25">
      <c r="A1207" s="6">
        <v>85</v>
      </c>
      <c r="B1207" s="6">
        <v>3</v>
      </c>
      <c r="C1207" s="6">
        <v>5</v>
      </c>
      <c r="D1207" s="6">
        <v>0.8</v>
      </c>
      <c r="E1207" s="6">
        <v>1</v>
      </c>
      <c r="F1207" s="6">
        <v>5</v>
      </c>
      <c r="G1207" s="4"/>
      <c r="H1207" s="4"/>
      <c r="I1207" s="4"/>
      <c r="J1207" s="4"/>
      <c r="K1207" s="4"/>
      <c r="L1207" s="6"/>
      <c r="M1207" s="6"/>
      <c r="N1207" s="6"/>
      <c r="O1207" s="6"/>
      <c r="P1207" s="6"/>
      <c r="Q1207" t="e">
        <f t="shared" si="132"/>
        <v>#DIV/0!</v>
      </c>
      <c r="R1207" t="e">
        <f t="shared" si="133"/>
        <v>#DIV/0!</v>
      </c>
      <c r="S1207" s="6"/>
      <c r="T1207">
        <v>0</v>
      </c>
      <c r="U1207">
        <v>0</v>
      </c>
      <c r="V1207">
        <v>0</v>
      </c>
      <c r="W1207">
        <v>0</v>
      </c>
      <c r="X1207">
        <v>0</v>
      </c>
      <c r="Y1207" s="6"/>
      <c r="Z1207" s="6"/>
      <c r="AA1207" s="6"/>
      <c r="AD1207">
        <f t="shared" si="134"/>
        <v>0</v>
      </c>
      <c r="AE1207">
        <f t="shared" si="135"/>
        <v>0</v>
      </c>
      <c r="AG1207" t="s">
        <v>22</v>
      </c>
      <c r="AH1207">
        <f>AVERAGE(G1191:K1230)</f>
        <v>1.202175</v>
      </c>
      <c r="AI1207">
        <f>STDEV(G1191:K1230)</f>
        <v>0.1039008125384679</v>
      </c>
      <c r="AJ1207">
        <f>AVERAGE(T1191:X1230)</f>
        <v>6.5565000000000012E-2</v>
      </c>
      <c r="AK1207">
        <f>STDEV(T1191:X1229)</f>
        <v>0.14048139225599379</v>
      </c>
      <c r="AM1207">
        <f t="shared" si="139"/>
        <v>1.2677400000000001</v>
      </c>
      <c r="AO1207">
        <f t="shared" si="138"/>
        <v>1.3592519474341969</v>
      </c>
      <c r="BI1207" s="6">
        <v>5</v>
      </c>
    </row>
    <row r="1208" spans="1:61" x14ac:dyDescent="0.25">
      <c r="A1208" s="6">
        <v>85</v>
      </c>
      <c r="B1208" s="6">
        <v>3</v>
      </c>
      <c r="C1208" s="6">
        <v>5</v>
      </c>
      <c r="D1208" s="6">
        <v>0.8</v>
      </c>
      <c r="E1208" s="6">
        <v>2</v>
      </c>
      <c r="F1208" s="6">
        <v>5</v>
      </c>
      <c r="G1208" s="4"/>
      <c r="H1208" s="4"/>
      <c r="I1208" s="4"/>
      <c r="J1208" s="4"/>
      <c r="K1208" s="4"/>
      <c r="Q1208" t="e">
        <f t="shared" si="132"/>
        <v>#DIV/0!</v>
      </c>
      <c r="R1208" t="e">
        <f t="shared" si="133"/>
        <v>#DIV/0!</v>
      </c>
      <c r="T1208">
        <v>0</v>
      </c>
      <c r="U1208">
        <v>0</v>
      </c>
      <c r="V1208">
        <v>0</v>
      </c>
      <c r="W1208">
        <v>0</v>
      </c>
      <c r="X1208">
        <v>0</v>
      </c>
      <c r="AD1208">
        <f t="shared" si="134"/>
        <v>0</v>
      </c>
      <c r="AE1208">
        <f t="shared" si="135"/>
        <v>0</v>
      </c>
      <c r="AM1208" s="11" t="s">
        <v>51</v>
      </c>
      <c r="AN1208" s="11"/>
      <c r="AO1208" s="11"/>
      <c r="BI1208" s="6">
        <v>5</v>
      </c>
    </row>
    <row r="1209" spans="1:61" x14ac:dyDescent="0.25">
      <c r="A1209" s="6">
        <v>85</v>
      </c>
      <c r="B1209" s="6">
        <v>3</v>
      </c>
      <c r="C1209" s="6">
        <v>5</v>
      </c>
      <c r="D1209" s="6">
        <v>0.8</v>
      </c>
      <c r="E1209" s="6">
        <v>3</v>
      </c>
      <c r="F1209" s="6">
        <v>5</v>
      </c>
      <c r="G1209" s="4"/>
      <c r="H1209" s="4"/>
      <c r="I1209" s="4"/>
      <c r="J1209" s="4"/>
      <c r="K1209" s="4"/>
      <c r="Q1209" t="e">
        <f t="shared" si="132"/>
        <v>#DIV/0!</v>
      </c>
      <c r="R1209" t="e">
        <f t="shared" si="133"/>
        <v>#DIV/0!</v>
      </c>
      <c r="T1209">
        <v>0</v>
      </c>
      <c r="U1209">
        <v>0</v>
      </c>
      <c r="V1209">
        <v>0</v>
      </c>
      <c r="W1209">
        <v>0</v>
      </c>
      <c r="X1209">
        <v>0</v>
      </c>
      <c r="AD1209">
        <f t="shared" si="134"/>
        <v>0</v>
      </c>
      <c r="AE1209">
        <f t="shared" si="135"/>
        <v>0</v>
      </c>
      <c r="BI1209" s="6">
        <v>5</v>
      </c>
    </row>
    <row r="1210" spans="1:61" x14ac:dyDescent="0.25">
      <c r="A1210" s="6">
        <v>85</v>
      </c>
      <c r="B1210" s="6">
        <v>3</v>
      </c>
      <c r="C1210" s="6">
        <v>5</v>
      </c>
      <c r="D1210" s="6">
        <v>0.8</v>
      </c>
      <c r="E1210" s="6">
        <v>4</v>
      </c>
      <c r="F1210" s="6">
        <v>5</v>
      </c>
      <c r="G1210" s="4"/>
      <c r="H1210" s="4"/>
      <c r="I1210" s="4"/>
      <c r="J1210" s="4"/>
      <c r="K1210" s="4"/>
      <c r="Q1210" t="e">
        <f t="shared" si="132"/>
        <v>#DIV/0!</v>
      </c>
      <c r="R1210" t="e">
        <f t="shared" si="133"/>
        <v>#DIV/0!</v>
      </c>
      <c r="T1210">
        <v>0</v>
      </c>
      <c r="U1210">
        <v>0</v>
      </c>
      <c r="V1210">
        <v>0</v>
      </c>
      <c r="W1210">
        <v>0</v>
      </c>
      <c r="X1210">
        <v>0</v>
      </c>
      <c r="AD1210">
        <f t="shared" si="134"/>
        <v>0</v>
      </c>
      <c r="AE1210">
        <f t="shared" si="135"/>
        <v>0</v>
      </c>
      <c r="BI1210" s="6">
        <v>5</v>
      </c>
    </row>
    <row r="1211" spans="1:61" x14ac:dyDescent="0.25">
      <c r="A1211" s="6">
        <v>85</v>
      </c>
      <c r="B1211" s="6">
        <v>3</v>
      </c>
      <c r="C1211" s="6">
        <v>5</v>
      </c>
      <c r="D1211" s="6">
        <v>0.8</v>
      </c>
      <c r="E1211" s="1">
        <v>1</v>
      </c>
      <c r="F1211" s="1">
        <v>6</v>
      </c>
      <c r="G1211" s="4"/>
      <c r="H1211" s="4"/>
      <c r="I1211" s="4"/>
      <c r="J1211" s="4"/>
      <c r="K1211" s="4"/>
      <c r="Q1211" t="e">
        <f t="shared" si="132"/>
        <v>#DIV/0!</v>
      </c>
      <c r="R1211" t="e">
        <f t="shared" si="133"/>
        <v>#DIV/0!</v>
      </c>
      <c r="T1211">
        <v>0</v>
      </c>
      <c r="U1211">
        <v>0</v>
      </c>
      <c r="V1211">
        <v>0</v>
      </c>
      <c r="W1211">
        <v>0</v>
      </c>
      <c r="X1211">
        <v>0</v>
      </c>
      <c r="AD1211">
        <f t="shared" si="134"/>
        <v>0</v>
      </c>
      <c r="AE1211">
        <f t="shared" si="135"/>
        <v>0</v>
      </c>
      <c r="BD1211" s="42" t="s">
        <v>19</v>
      </c>
      <c r="BE1211" s="42" t="s">
        <v>24</v>
      </c>
      <c r="BF1211" s="42" t="s">
        <v>21</v>
      </c>
      <c r="BI1211" s="1">
        <v>6</v>
      </c>
    </row>
    <row r="1212" spans="1:61" x14ac:dyDescent="0.25">
      <c r="A1212" s="6">
        <v>85</v>
      </c>
      <c r="B1212" s="6">
        <v>3</v>
      </c>
      <c r="C1212" s="6">
        <v>5</v>
      </c>
      <c r="D1212" s="6">
        <v>0.8</v>
      </c>
      <c r="E1212" s="1">
        <v>2</v>
      </c>
      <c r="F1212" s="1">
        <v>6</v>
      </c>
      <c r="G1212" s="4"/>
      <c r="H1212" s="4"/>
      <c r="I1212" s="4"/>
      <c r="J1212" s="4"/>
      <c r="K1212" s="4"/>
      <c r="Q1212" t="e">
        <f t="shared" si="132"/>
        <v>#DIV/0!</v>
      </c>
      <c r="R1212" t="e">
        <f t="shared" si="133"/>
        <v>#DIV/0!</v>
      </c>
      <c r="T1212">
        <v>0</v>
      </c>
      <c r="U1212">
        <v>0</v>
      </c>
      <c r="V1212">
        <v>0</v>
      </c>
      <c r="W1212">
        <v>0</v>
      </c>
      <c r="X1212">
        <v>0</v>
      </c>
      <c r="AD1212">
        <f t="shared" si="134"/>
        <v>0</v>
      </c>
      <c r="AE1212">
        <f t="shared" si="135"/>
        <v>0</v>
      </c>
      <c r="AH1212" s="5" t="s">
        <v>20</v>
      </c>
      <c r="AI1212" s="5" t="s">
        <v>21</v>
      </c>
      <c r="AJ1212" s="5" t="s">
        <v>23</v>
      </c>
      <c r="AK1212" s="5" t="s">
        <v>21</v>
      </c>
      <c r="AL1212" s="5"/>
      <c r="AM1212" s="5" t="s">
        <v>27</v>
      </c>
      <c r="AN1212" s="5"/>
      <c r="AO1212" s="5" t="s">
        <v>28</v>
      </c>
      <c r="AP1212" s="5"/>
      <c r="BD1212" s="42">
        <v>1</v>
      </c>
      <c r="BE1212" s="42">
        <f>AVERAGE(BJ1191:BN1194)</f>
        <v>1.5317999999999998</v>
      </c>
      <c r="BF1212" s="42">
        <f>STDEV(BJ1191:BN1194)</f>
        <v>2.8847329530697147E-2</v>
      </c>
      <c r="BI1212" s="1">
        <v>6</v>
      </c>
    </row>
    <row r="1213" spans="1:61" x14ac:dyDescent="0.25">
      <c r="A1213" s="6">
        <v>85</v>
      </c>
      <c r="B1213" s="6">
        <v>3</v>
      </c>
      <c r="C1213" s="6">
        <v>5</v>
      </c>
      <c r="D1213" s="6">
        <v>0.8</v>
      </c>
      <c r="E1213" s="1">
        <v>3</v>
      </c>
      <c r="F1213" s="1">
        <v>6</v>
      </c>
      <c r="G1213" s="4"/>
      <c r="H1213" s="4"/>
      <c r="I1213" s="4"/>
      <c r="J1213" s="4"/>
      <c r="K1213" s="4"/>
      <c r="Q1213" t="e">
        <f t="shared" si="132"/>
        <v>#DIV/0!</v>
      </c>
      <c r="R1213" t="e">
        <f t="shared" si="133"/>
        <v>#DIV/0!</v>
      </c>
      <c r="T1213">
        <v>0</v>
      </c>
      <c r="U1213">
        <v>0</v>
      </c>
      <c r="V1213">
        <v>0</v>
      </c>
      <c r="W1213">
        <v>0</v>
      </c>
      <c r="X1213">
        <v>0</v>
      </c>
      <c r="AD1213">
        <f t="shared" si="134"/>
        <v>0</v>
      </c>
      <c r="AE1213">
        <f t="shared" si="135"/>
        <v>0</v>
      </c>
      <c r="AH1213" s="5">
        <f>AH1207</f>
        <v>1.202175</v>
      </c>
      <c r="AI1213" s="5">
        <f>AI1207</f>
        <v>0.1039008125384679</v>
      </c>
      <c r="AJ1213" s="5">
        <f>AJ1207</f>
        <v>6.5565000000000012E-2</v>
      </c>
      <c r="AK1213" s="5">
        <f>AK1207</f>
        <v>0.14048139225599379</v>
      </c>
      <c r="AL1213" s="5"/>
      <c r="AM1213" s="5" t="s">
        <v>29</v>
      </c>
      <c r="AN1213" s="5"/>
      <c r="AO1213" s="5" t="s">
        <v>30</v>
      </c>
      <c r="AP1213" s="5"/>
      <c r="BD1213" s="42">
        <v>2</v>
      </c>
      <c r="BE1213" s="42">
        <f>AVERAGE(BJ1195:BN1198)</f>
        <v>1.5282</v>
      </c>
      <c r="BF1213" s="42">
        <f>STDEV(BJ1195:BN1198)</f>
        <v>6.0097815005381458E-2</v>
      </c>
      <c r="BI1213" s="1">
        <v>6</v>
      </c>
    </row>
    <row r="1214" spans="1:61" x14ac:dyDescent="0.25">
      <c r="A1214" s="6">
        <v>85</v>
      </c>
      <c r="B1214" s="6">
        <v>3</v>
      </c>
      <c r="C1214" s="6">
        <v>5</v>
      </c>
      <c r="D1214" s="6">
        <v>0.8</v>
      </c>
      <c r="E1214" s="1">
        <v>4</v>
      </c>
      <c r="F1214" s="1">
        <v>6</v>
      </c>
      <c r="G1214" s="4"/>
      <c r="H1214" s="4"/>
      <c r="I1214" s="4"/>
      <c r="J1214" s="4"/>
      <c r="K1214" s="4"/>
      <c r="Q1214" t="e">
        <f t="shared" si="132"/>
        <v>#DIV/0!</v>
      </c>
      <c r="R1214" t="e">
        <f t="shared" si="133"/>
        <v>#DIV/0!</v>
      </c>
      <c r="T1214">
        <v>0</v>
      </c>
      <c r="U1214">
        <v>0</v>
      </c>
      <c r="V1214">
        <v>0</v>
      </c>
      <c r="W1214">
        <v>0</v>
      </c>
      <c r="X1214">
        <v>0</v>
      </c>
      <c r="AD1214">
        <f t="shared" si="134"/>
        <v>0</v>
      </c>
      <c r="AE1214">
        <f t="shared" si="135"/>
        <v>0</v>
      </c>
      <c r="BD1214" s="42">
        <v>3</v>
      </c>
      <c r="BE1214" s="42" t="e">
        <f>AVERAGE(BJ1199:BN1202)</f>
        <v>#DIV/0!</v>
      </c>
      <c r="BF1214" s="42" t="e">
        <f>STDEV(BJ1199:BN1202)</f>
        <v>#DIV/0!</v>
      </c>
      <c r="BI1214" s="1">
        <v>6</v>
      </c>
    </row>
    <row r="1215" spans="1:61" x14ac:dyDescent="0.25">
      <c r="A1215" s="6">
        <v>85</v>
      </c>
      <c r="B1215" s="6">
        <v>3</v>
      </c>
      <c r="C1215" s="6">
        <v>5</v>
      </c>
      <c r="D1215" s="6">
        <v>0.8</v>
      </c>
      <c r="E1215" s="6">
        <v>1</v>
      </c>
      <c r="F1215" s="6">
        <v>7</v>
      </c>
      <c r="G1215" s="4"/>
      <c r="H1215" s="4"/>
      <c r="I1215" s="4"/>
      <c r="J1215" s="4"/>
      <c r="K1215" s="4"/>
      <c r="Q1215" t="e">
        <f t="shared" si="132"/>
        <v>#DIV/0!</v>
      </c>
      <c r="R1215" t="e">
        <f t="shared" si="133"/>
        <v>#DIV/0!</v>
      </c>
      <c r="T1215">
        <v>0</v>
      </c>
      <c r="U1215">
        <v>0</v>
      </c>
      <c r="V1215">
        <v>0</v>
      </c>
      <c r="W1215">
        <v>0</v>
      </c>
      <c r="X1215">
        <v>0</v>
      </c>
      <c r="AD1215">
        <f t="shared" si="134"/>
        <v>0</v>
      </c>
      <c r="AE1215">
        <f t="shared" si="135"/>
        <v>0</v>
      </c>
      <c r="BD1215" s="42">
        <v>4</v>
      </c>
      <c r="BE1215" s="42" t="e">
        <f>AVERAGE(BJ1203:BN1206)</f>
        <v>#DIV/0!</v>
      </c>
      <c r="BF1215" s="42" t="e">
        <f>STDEV(BJ1203:BN1206)</f>
        <v>#DIV/0!</v>
      </c>
      <c r="BI1215" s="6">
        <v>7</v>
      </c>
    </row>
    <row r="1216" spans="1:61" x14ac:dyDescent="0.25">
      <c r="A1216" s="6">
        <v>85</v>
      </c>
      <c r="B1216" s="6">
        <v>3</v>
      </c>
      <c r="C1216" s="6">
        <v>5</v>
      </c>
      <c r="D1216" s="6">
        <v>0.8</v>
      </c>
      <c r="E1216" s="6">
        <v>2</v>
      </c>
      <c r="F1216" s="6">
        <v>7</v>
      </c>
      <c r="G1216" s="4"/>
      <c r="H1216" s="4"/>
      <c r="I1216" s="4"/>
      <c r="J1216" s="4"/>
      <c r="K1216" s="4"/>
      <c r="Q1216" t="e">
        <f t="shared" si="132"/>
        <v>#DIV/0!</v>
      </c>
      <c r="R1216" t="e">
        <f t="shared" si="133"/>
        <v>#DIV/0!</v>
      </c>
      <c r="T1216">
        <v>0</v>
      </c>
      <c r="U1216">
        <v>0</v>
      </c>
      <c r="V1216">
        <v>0</v>
      </c>
      <c r="W1216">
        <v>0</v>
      </c>
      <c r="X1216">
        <v>0</v>
      </c>
      <c r="AD1216">
        <f t="shared" si="134"/>
        <v>0</v>
      </c>
      <c r="AE1216">
        <f t="shared" si="135"/>
        <v>0</v>
      </c>
      <c r="BD1216" s="42">
        <v>5</v>
      </c>
      <c r="BE1216" s="42" t="e">
        <f>AVERAGE(BJ1207:BN1210)</f>
        <v>#DIV/0!</v>
      </c>
      <c r="BF1216" s="42" t="e">
        <f>STDEV(BJ1207:BN1210)</f>
        <v>#DIV/0!</v>
      </c>
      <c r="BI1216" s="6">
        <v>7</v>
      </c>
    </row>
    <row r="1217" spans="1:66" x14ac:dyDescent="0.25">
      <c r="A1217" s="6">
        <v>85</v>
      </c>
      <c r="B1217" s="6">
        <v>3</v>
      </c>
      <c r="C1217" s="6">
        <v>5</v>
      </c>
      <c r="D1217" s="6">
        <v>0.8</v>
      </c>
      <c r="E1217" s="6">
        <v>3</v>
      </c>
      <c r="F1217" s="6">
        <v>7</v>
      </c>
      <c r="G1217" s="4"/>
      <c r="H1217" s="4"/>
      <c r="I1217" s="4"/>
      <c r="J1217" s="4"/>
      <c r="K1217" s="4"/>
      <c r="Q1217" t="e">
        <f t="shared" si="132"/>
        <v>#DIV/0!</v>
      </c>
      <c r="R1217" t="e">
        <f t="shared" si="133"/>
        <v>#DIV/0!</v>
      </c>
      <c r="T1217">
        <v>0</v>
      </c>
      <c r="U1217">
        <v>0</v>
      </c>
      <c r="V1217">
        <v>0</v>
      </c>
      <c r="W1217">
        <v>0</v>
      </c>
      <c r="X1217">
        <v>0</v>
      </c>
      <c r="AD1217">
        <f t="shared" si="134"/>
        <v>0</v>
      </c>
      <c r="AE1217">
        <f t="shared" si="135"/>
        <v>0</v>
      </c>
      <c r="BD1217" s="42">
        <v>6</v>
      </c>
      <c r="BE1217" s="42" t="e">
        <f>AVERAGE(BJ1211:BN1214)</f>
        <v>#DIV/0!</v>
      </c>
      <c r="BF1217" s="42" t="e">
        <f>STDEV(BJ1211:BN1214)</f>
        <v>#DIV/0!</v>
      </c>
      <c r="BI1217" s="6">
        <v>7</v>
      </c>
    </row>
    <row r="1218" spans="1:66" x14ac:dyDescent="0.25">
      <c r="A1218" s="6">
        <v>85</v>
      </c>
      <c r="B1218" s="6">
        <v>3</v>
      </c>
      <c r="C1218" s="6">
        <v>5</v>
      </c>
      <c r="D1218" s="6">
        <v>0.8</v>
      </c>
      <c r="E1218" s="6">
        <v>4</v>
      </c>
      <c r="F1218" s="6">
        <v>7</v>
      </c>
      <c r="G1218" s="4"/>
      <c r="H1218" s="4"/>
      <c r="I1218" s="4"/>
      <c r="J1218" s="4"/>
      <c r="K1218" s="4"/>
      <c r="Q1218" t="e">
        <f t="shared" si="132"/>
        <v>#DIV/0!</v>
      </c>
      <c r="R1218" t="e">
        <f t="shared" si="133"/>
        <v>#DIV/0!</v>
      </c>
      <c r="T1218">
        <v>0</v>
      </c>
      <c r="U1218">
        <v>0</v>
      </c>
      <c r="V1218">
        <v>0</v>
      </c>
      <c r="W1218">
        <v>0</v>
      </c>
      <c r="X1218">
        <v>0</v>
      </c>
      <c r="AD1218">
        <f t="shared" si="134"/>
        <v>0</v>
      </c>
      <c r="AE1218">
        <f t="shared" si="135"/>
        <v>0</v>
      </c>
      <c r="BD1218" s="42">
        <v>7</v>
      </c>
      <c r="BE1218" s="42" t="e">
        <f>AVERAGE(BJ1215:BN1218)</f>
        <v>#DIV/0!</v>
      </c>
      <c r="BF1218" s="42" t="e">
        <f>STDEV(BJ1215:BN1218)</f>
        <v>#DIV/0!</v>
      </c>
      <c r="BI1218" s="6">
        <v>7</v>
      </c>
    </row>
    <row r="1219" spans="1:66" x14ac:dyDescent="0.25">
      <c r="A1219" s="6">
        <v>85</v>
      </c>
      <c r="B1219" s="6">
        <v>3</v>
      </c>
      <c r="C1219" s="6">
        <v>5</v>
      </c>
      <c r="D1219" s="6">
        <v>0.8</v>
      </c>
      <c r="E1219" s="1">
        <v>1</v>
      </c>
      <c r="F1219" s="1">
        <v>8</v>
      </c>
      <c r="G1219" s="4"/>
      <c r="H1219" s="4"/>
      <c r="I1219" s="4"/>
      <c r="J1219" s="4"/>
      <c r="K1219" s="4"/>
      <c r="Q1219" t="e">
        <f t="shared" ref="Q1219:Q1282" si="140">AVERAGE(G1219:K1219)</f>
        <v>#DIV/0!</v>
      </c>
      <c r="R1219" t="e">
        <f t="shared" ref="R1219:R1282" si="141">STDEV(G1219:K1219)</f>
        <v>#DIV/0!</v>
      </c>
      <c r="T1219">
        <v>0</v>
      </c>
      <c r="U1219">
        <v>0</v>
      </c>
      <c r="V1219">
        <v>0</v>
      </c>
      <c r="W1219">
        <v>0</v>
      </c>
      <c r="X1219">
        <v>0</v>
      </c>
      <c r="AD1219">
        <f t="shared" ref="AD1219:AD1282" si="142">AVERAGE(T1219:X1219)</f>
        <v>0</v>
      </c>
      <c r="AE1219">
        <f t="shared" ref="AE1219:AE1282" si="143">STDEV(T1219:X1219)</f>
        <v>0</v>
      </c>
      <c r="BD1219" s="42">
        <v>8</v>
      </c>
      <c r="BE1219" s="42" t="e">
        <f>AVERAGE(BJ1219:BN1222)</f>
        <v>#DIV/0!</v>
      </c>
      <c r="BF1219" s="42" t="e">
        <f>STDEV(BJ1219:BN1222)</f>
        <v>#DIV/0!</v>
      </c>
      <c r="BI1219" s="1">
        <v>8</v>
      </c>
    </row>
    <row r="1220" spans="1:66" x14ac:dyDescent="0.25">
      <c r="A1220" s="6">
        <v>85</v>
      </c>
      <c r="B1220" s="6">
        <v>3</v>
      </c>
      <c r="C1220" s="6">
        <v>5</v>
      </c>
      <c r="D1220" s="6">
        <v>0.8</v>
      </c>
      <c r="E1220" s="1">
        <v>2</v>
      </c>
      <c r="F1220" s="1">
        <v>8</v>
      </c>
      <c r="G1220" s="4"/>
      <c r="H1220" s="4"/>
      <c r="I1220" s="4"/>
      <c r="J1220" s="4"/>
      <c r="K1220" s="4"/>
      <c r="Q1220" t="e">
        <f t="shared" si="140"/>
        <v>#DIV/0!</v>
      </c>
      <c r="R1220" t="e">
        <f t="shared" si="141"/>
        <v>#DIV/0!</v>
      </c>
      <c r="T1220">
        <v>0</v>
      </c>
      <c r="U1220">
        <v>0</v>
      </c>
      <c r="V1220">
        <v>0</v>
      </c>
      <c r="W1220">
        <v>0</v>
      </c>
      <c r="X1220">
        <v>0</v>
      </c>
      <c r="AD1220">
        <f t="shared" si="142"/>
        <v>0</v>
      </c>
      <c r="AE1220">
        <f t="shared" si="143"/>
        <v>0</v>
      </c>
      <c r="BD1220" s="42">
        <v>9</v>
      </c>
      <c r="BE1220" s="42" t="e">
        <f>AVERAGE(BJ1223:BN1226)</f>
        <v>#DIV/0!</v>
      </c>
      <c r="BF1220" s="42" t="e">
        <f>STDEV(BJ1223:BN1226)</f>
        <v>#DIV/0!</v>
      </c>
      <c r="BI1220" s="1">
        <v>8</v>
      </c>
    </row>
    <row r="1221" spans="1:66" x14ac:dyDescent="0.25">
      <c r="A1221" s="6">
        <v>85</v>
      </c>
      <c r="B1221" s="6">
        <v>3</v>
      </c>
      <c r="C1221" s="6">
        <v>5</v>
      </c>
      <c r="D1221" s="6">
        <v>0.8</v>
      </c>
      <c r="E1221" s="1">
        <v>3</v>
      </c>
      <c r="F1221" s="1">
        <v>8</v>
      </c>
      <c r="G1221" s="4"/>
      <c r="H1221" s="4"/>
      <c r="I1221" s="4"/>
      <c r="J1221" s="4"/>
      <c r="K1221" s="4"/>
      <c r="Q1221" t="e">
        <f t="shared" si="140"/>
        <v>#DIV/0!</v>
      </c>
      <c r="R1221" t="e">
        <f t="shared" si="141"/>
        <v>#DIV/0!</v>
      </c>
      <c r="T1221">
        <v>0</v>
      </c>
      <c r="U1221">
        <v>0</v>
      </c>
      <c r="V1221">
        <v>0</v>
      </c>
      <c r="W1221">
        <v>0</v>
      </c>
      <c r="X1221">
        <v>0</v>
      </c>
      <c r="AD1221">
        <f t="shared" si="142"/>
        <v>0</v>
      </c>
      <c r="AE1221">
        <f t="shared" si="143"/>
        <v>0</v>
      </c>
      <c r="BD1221" s="42">
        <v>10</v>
      </c>
      <c r="BE1221" s="42" t="e">
        <f>AVERAGE(BJ1227:BN1230)</f>
        <v>#DIV/0!</v>
      </c>
      <c r="BF1221" s="42" t="e">
        <f>STDEV(BJ1227:BN1230)</f>
        <v>#DIV/0!</v>
      </c>
      <c r="BI1221" s="1">
        <v>8</v>
      </c>
    </row>
    <row r="1222" spans="1:66" x14ac:dyDescent="0.25">
      <c r="A1222" s="6">
        <v>85</v>
      </c>
      <c r="B1222" s="6">
        <v>3</v>
      </c>
      <c r="C1222" s="6">
        <v>5</v>
      </c>
      <c r="D1222" s="6">
        <v>0.8</v>
      </c>
      <c r="E1222" s="1">
        <v>4</v>
      </c>
      <c r="F1222" s="1">
        <v>8</v>
      </c>
      <c r="G1222" s="4"/>
      <c r="H1222" s="4"/>
      <c r="I1222" s="4"/>
      <c r="J1222" s="4"/>
      <c r="K1222" s="4"/>
      <c r="Q1222" t="e">
        <f t="shared" si="140"/>
        <v>#DIV/0!</v>
      </c>
      <c r="R1222" t="e">
        <f t="shared" si="141"/>
        <v>#DIV/0!</v>
      </c>
      <c r="T1222">
        <v>0</v>
      </c>
      <c r="U1222">
        <v>0</v>
      </c>
      <c r="V1222">
        <v>0</v>
      </c>
      <c r="W1222">
        <v>0</v>
      </c>
      <c r="X1222">
        <v>0</v>
      </c>
      <c r="AD1222">
        <f t="shared" si="142"/>
        <v>0</v>
      </c>
      <c r="AE1222">
        <f t="shared" si="143"/>
        <v>0</v>
      </c>
      <c r="BD1222" s="42" t="s">
        <v>22</v>
      </c>
      <c r="BE1222" s="42">
        <f>AVERAGE(BJ1191:BN1230)</f>
        <v>1.5300000000000002</v>
      </c>
      <c r="BF1222" s="42">
        <f>STDEV(BJ1191:BN1230)</f>
        <v>4.6565090919139122E-2</v>
      </c>
      <c r="BI1222" s="1">
        <v>8</v>
      </c>
    </row>
    <row r="1223" spans="1:66" x14ac:dyDescent="0.25">
      <c r="A1223" s="6">
        <v>85</v>
      </c>
      <c r="B1223" s="6">
        <v>3</v>
      </c>
      <c r="C1223" s="6">
        <v>5</v>
      </c>
      <c r="D1223" s="6">
        <v>0.8</v>
      </c>
      <c r="E1223" s="6">
        <v>1</v>
      </c>
      <c r="F1223" s="6">
        <v>9</v>
      </c>
      <c r="G1223" s="4"/>
      <c r="H1223" s="4"/>
      <c r="I1223" s="4"/>
      <c r="J1223" s="4"/>
      <c r="K1223" s="4"/>
      <c r="Q1223" t="e">
        <f t="shared" si="140"/>
        <v>#DIV/0!</v>
      </c>
      <c r="R1223" t="e">
        <f t="shared" si="141"/>
        <v>#DIV/0!</v>
      </c>
      <c r="T1223">
        <v>0</v>
      </c>
      <c r="U1223">
        <v>0</v>
      </c>
      <c r="V1223">
        <v>0</v>
      </c>
      <c r="W1223">
        <v>0</v>
      </c>
      <c r="X1223">
        <v>0</v>
      </c>
      <c r="AD1223">
        <f t="shared" si="142"/>
        <v>0</v>
      </c>
      <c r="AE1223">
        <f t="shared" si="143"/>
        <v>0</v>
      </c>
      <c r="BI1223" s="6">
        <v>9</v>
      </c>
    </row>
    <row r="1224" spans="1:66" x14ac:dyDescent="0.25">
      <c r="A1224" s="6">
        <v>85</v>
      </c>
      <c r="B1224" s="6">
        <v>3</v>
      </c>
      <c r="C1224" s="6">
        <v>5</v>
      </c>
      <c r="D1224" s="6">
        <v>0.8</v>
      </c>
      <c r="E1224" s="6">
        <v>2</v>
      </c>
      <c r="F1224" s="6">
        <v>9</v>
      </c>
      <c r="G1224" s="4"/>
      <c r="H1224" s="4"/>
      <c r="I1224" s="4"/>
      <c r="J1224" s="4"/>
      <c r="K1224" s="4"/>
      <c r="Q1224" t="e">
        <f t="shared" si="140"/>
        <v>#DIV/0!</v>
      </c>
      <c r="R1224" t="e">
        <f t="shared" si="141"/>
        <v>#DIV/0!</v>
      </c>
      <c r="T1224">
        <v>0</v>
      </c>
      <c r="U1224">
        <v>0</v>
      </c>
      <c r="V1224">
        <v>0</v>
      </c>
      <c r="W1224">
        <v>0</v>
      </c>
      <c r="X1224">
        <v>0</v>
      </c>
      <c r="AD1224">
        <f t="shared" si="142"/>
        <v>0</v>
      </c>
      <c r="AE1224">
        <f t="shared" si="143"/>
        <v>0</v>
      </c>
      <c r="BI1224" s="6">
        <v>9</v>
      </c>
    </row>
    <row r="1225" spans="1:66" x14ac:dyDescent="0.25">
      <c r="A1225" s="6">
        <v>85</v>
      </c>
      <c r="B1225" s="6">
        <v>3</v>
      </c>
      <c r="C1225" s="6">
        <v>5</v>
      </c>
      <c r="D1225" s="6">
        <v>0.8</v>
      </c>
      <c r="E1225" s="6">
        <v>3</v>
      </c>
      <c r="F1225" s="6">
        <v>9</v>
      </c>
      <c r="G1225" s="4"/>
      <c r="H1225" s="4"/>
      <c r="I1225" s="4"/>
      <c r="J1225" s="4"/>
      <c r="K1225" s="4"/>
      <c r="Q1225" t="e">
        <f t="shared" si="140"/>
        <v>#DIV/0!</v>
      </c>
      <c r="R1225" t="e">
        <f t="shared" si="141"/>
        <v>#DIV/0!</v>
      </c>
      <c r="T1225">
        <v>0</v>
      </c>
      <c r="U1225">
        <v>0</v>
      </c>
      <c r="V1225">
        <v>0</v>
      </c>
      <c r="W1225">
        <v>0</v>
      </c>
      <c r="X1225">
        <v>0</v>
      </c>
      <c r="AD1225">
        <f t="shared" si="142"/>
        <v>0</v>
      </c>
      <c r="AE1225">
        <f t="shared" si="143"/>
        <v>0</v>
      </c>
      <c r="BI1225" s="6">
        <v>9</v>
      </c>
    </row>
    <row r="1226" spans="1:66" x14ac:dyDescent="0.25">
      <c r="A1226" s="6">
        <v>85</v>
      </c>
      <c r="B1226" s="6">
        <v>3</v>
      </c>
      <c r="C1226" s="6">
        <v>5</v>
      </c>
      <c r="D1226" s="6">
        <v>0.8</v>
      </c>
      <c r="E1226" s="6">
        <v>4</v>
      </c>
      <c r="F1226" s="6">
        <v>9</v>
      </c>
      <c r="G1226" s="4"/>
      <c r="H1226" s="4"/>
      <c r="I1226" s="4"/>
      <c r="J1226" s="4"/>
      <c r="K1226" s="4"/>
      <c r="Q1226" t="e">
        <f t="shared" si="140"/>
        <v>#DIV/0!</v>
      </c>
      <c r="R1226" t="e">
        <f t="shared" si="141"/>
        <v>#DIV/0!</v>
      </c>
      <c r="T1226">
        <v>0</v>
      </c>
      <c r="U1226">
        <v>0</v>
      </c>
      <c r="V1226">
        <v>0</v>
      </c>
      <c r="W1226">
        <v>0</v>
      </c>
      <c r="X1226">
        <v>0</v>
      </c>
      <c r="AD1226">
        <f t="shared" si="142"/>
        <v>0</v>
      </c>
      <c r="AE1226">
        <f t="shared" si="143"/>
        <v>0</v>
      </c>
      <c r="BI1226" s="6">
        <v>9</v>
      </c>
    </row>
    <row r="1227" spans="1:66" x14ac:dyDescent="0.25">
      <c r="A1227" s="6">
        <v>85</v>
      </c>
      <c r="B1227" s="6">
        <v>3</v>
      </c>
      <c r="C1227" s="6">
        <v>5</v>
      </c>
      <c r="D1227" s="6">
        <v>0.8</v>
      </c>
      <c r="E1227" s="1">
        <v>1</v>
      </c>
      <c r="F1227" s="1">
        <v>10</v>
      </c>
      <c r="G1227" s="4"/>
      <c r="H1227" s="4"/>
      <c r="I1227" s="4"/>
      <c r="J1227" s="4"/>
      <c r="K1227" s="4"/>
      <c r="L1227" s="6"/>
      <c r="Q1227" t="e">
        <f t="shared" si="140"/>
        <v>#DIV/0!</v>
      </c>
      <c r="R1227" t="e">
        <f t="shared" si="141"/>
        <v>#DIV/0!</v>
      </c>
      <c r="T1227">
        <v>0</v>
      </c>
      <c r="U1227">
        <v>0</v>
      </c>
      <c r="V1227">
        <v>0</v>
      </c>
      <c r="W1227">
        <v>0</v>
      </c>
      <c r="X1227">
        <v>0</v>
      </c>
      <c r="Z1227" s="4" t="s">
        <v>32</v>
      </c>
      <c r="AD1227">
        <f t="shared" si="142"/>
        <v>0</v>
      </c>
      <c r="AE1227">
        <f t="shared" si="143"/>
        <v>0</v>
      </c>
      <c r="BI1227" s="1">
        <v>10</v>
      </c>
    </row>
    <row r="1228" spans="1:66" x14ac:dyDescent="0.25">
      <c r="A1228" s="6">
        <v>85</v>
      </c>
      <c r="B1228" s="6">
        <v>3</v>
      </c>
      <c r="C1228" s="6">
        <v>5</v>
      </c>
      <c r="D1228" s="6">
        <v>0.8</v>
      </c>
      <c r="E1228" s="1">
        <v>2</v>
      </c>
      <c r="F1228" s="1">
        <v>10</v>
      </c>
      <c r="G1228" s="4"/>
      <c r="H1228" s="4"/>
      <c r="I1228" s="4"/>
      <c r="J1228" s="4"/>
      <c r="K1228" s="4"/>
      <c r="L1228" s="6"/>
      <c r="Q1228" t="e">
        <f t="shared" si="140"/>
        <v>#DIV/0!</v>
      </c>
      <c r="R1228" t="e">
        <f t="shared" si="141"/>
        <v>#DIV/0!</v>
      </c>
      <c r="T1228">
        <v>0</v>
      </c>
      <c r="U1228">
        <v>0</v>
      </c>
      <c r="V1228">
        <v>0</v>
      </c>
      <c r="W1228">
        <v>0</v>
      </c>
      <c r="X1228">
        <v>0</v>
      </c>
      <c r="AD1228">
        <f t="shared" si="142"/>
        <v>0</v>
      </c>
      <c r="AE1228">
        <f t="shared" si="143"/>
        <v>0</v>
      </c>
      <c r="BI1228" s="1">
        <v>10</v>
      </c>
    </row>
    <row r="1229" spans="1:66" x14ac:dyDescent="0.25">
      <c r="A1229" s="6">
        <v>85</v>
      </c>
      <c r="B1229" s="6">
        <v>3</v>
      </c>
      <c r="C1229" s="6">
        <v>5</v>
      </c>
      <c r="D1229" s="6">
        <v>0.8</v>
      </c>
      <c r="E1229" s="1">
        <v>3</v>
      </c>
      <c r="F1229" s="1">
        <v>10</v>
      </c>
      <c r="G1229" s="4"/>
      <c r="H1229" s="4"/>
      <c r="I1229" s="4"/>
      <c r="J1229" s="4"/>
      <c r="K1229" s="4"/>
      <c r="L1229" s="6"/>
      <c r="Q1229" t="e">
        <f t="shared" si="140"/>
        <v>#DIV/0!</v>
      </c>
      <c r="R1229" t="e">
        <f t="shared" si="141"/>
        <v>#DIV/0!</v>
      </c>
      <c r="T1229">
        <v>0</v>
      </c>
      <c r="U1229">
        <v>0</v>
      </c>
      <c r="V1229">
        <v>0</v>
      </c>
      <c r="W1229">
        <v>0</v>
      </c>
      <c r="X1229">
        <v>0</v>
      </c>
      <c r="AD1229">
        <f t="shared" si="142"/>
        <v>0</v>
      </c>
      <c r="AE1229">
        <f t="shared" si="143"/>
        <v>0</v>
      </c>
      <c r="BI1229" s="1">
        <v>10</v>
      </c>
    </row>
    <row r="1230" spans="1:66" x14ac:dyDescent="0.25">
      <c r="A1230" s="6">
        <v>85</v>
      </c>
      <c r="B1230" s="6">
        <v>3</v>
      </c>
      <c r="C1230" s="6">
        <v>5</v>
      </c>
      <c r="D1230" s="6">
        <v>0.8</v>
      </c>
      <c r="E1230" s="1">
        <v>4</v>
      </c>
      <c r="F1230" s="1">
        <v>10</v>
      </c>
      <c r="G1230" s="4"/>
      <c r="H1230" s="4"/>
      <c r="I1230" s="4"/>
      <c r="J1230" s="4"/>
      <c r="K1230" s="4"/>
      <c r="L1230" s="6"/>
      <c r="Q1230" t="e">
        <f t="shared" si="140"/>
        <v>#DIV/0!</v>
      </c>
      <c r="R1230" t="e">
        <f t="shared" si="141"/>
        <v>#DIV/0!</v>
      </c>
      <c r="T1230">
        <v>0</v>
      </c>
      <c r="U1230">
        <v>0</v>
      </c>
      <c r="V1230">
        <v>0</v>
      </c>
      <c r="W1230">
        <v>0</v>
      </c>
      <c r="X1230">
        <v>0</v>
      </c>
      <c r="AD1230">
        <f t="shared" si="142"/>
        <v>0</v>
      </c>
      <c r="AE1230">
        <f t="shared" si="143"/>
        <v>0</v>
      </c>
      <c r="BI1230" s="1">
        <v>10</v>
      </c>
    </row>
    <row r="1231" spans="1:66" s="7" customFormat="1" x14ac:dyDescent="0.25">
      <c r="Q1231" t="e">
        <f t="shared" si="140"/>
        <v>#DIV/0!</v>
      </c>
      <c r="R1231" t="e">
        <f t="shared" si="141"/>
        <v>#DIV/0!</v>
      </c>
      <c r="AD1231" t="e">
        <f t="shared" si="142"/>
        <v>#DIV/0!</v>
      </c>
      <c r="AE1231" t="e">
        <f t="shared" si="143"/>
        <v>#DIV/0!</v>
      </c>
      <c r="BD1231" s="42"/>
      <c r="BE1231" s="42"/>
      <c r="BF1231" s="42"/>
      <c r="BJ1231"/>
      <c r="BK1231"/>
      <c r="BL1231"/>
      <c r="BM1231"/>
      <c r="BN1231"/>
    </row>
    <row r="1232" spans="1:66" x14ac:dyDescent="0.25">
      <c r="A1232" s="1">
        <v>85</v>
      </c>
      <c r="B1232" s="1">
        <v>3</v>
      </c>
      <c r="C1232" s="1">
        <v>7.5</v>
      </c>
      <c r="D1232" s="1">
        <v>1.2</v>
      </c>
      <c r="E1232" s="6">
        <v>1</v>
      </c>
      <c r="F1232" s="6">
        <v>1</v>
      </c>
      <c r="G1232">
        <v>0.70199999999999996</v>
      </c>
      <c r="H1232">
        <v>0.69299999999999995</v>
      </c>
      <c r="I1232">
        <v>0.69299999999999995</v>
      </c>
      <c r="J1232">
        <v>0.68400000000000005</v>
      </c>
      <c r="K1232">
        <v>0.69299999999999995</v>
      </c>
      <c r="Q1232">
        <f t="shared" si="140"/>
        <v>0.69300000000000006</v>
      </c>
      <c r="R1232">
        <f t="shared" si="141"/>
        <v>6.3639610306788939E-3</v>
      </c>
      <c r="T1232">
        <v>0.70199999999999996</v>
      </c>
      <c r="U1232">
        <v>0.69299999999999995</v>
      </c>
      <c r="V1232">
        <v>0.69299999999999995</v>
      </c>
      <c r="W1232">
        <v>0.68400000000000005</v>
      </c>
      <c r="X1232">
        <v>0.69299999999999995</v>
      </c>
      <c r="AD1232">
        <f t="shared" si="142"/>
        <v>0.69300000000000006</v>
      </c>
      <c r="AE1232">
        <f t="shared" si="143"/>
        <v>6.3639610306788939E-3</v>
      </c>
      <c r="AO1232" t="s">
        <v>47</v>
      </c>
      <c r="AP1232" t="s">
        <v>48</v>
      </c>
      <c r="AQ1232" t="s">
        <v>49</v>
      </c>
      <c r="AR1232" t="s">
        <v>50</v>
      </c>
      <c r="BI1232" s="6">
        <v>1</v>
      </c>
      <c r="BJ1232">
        <v>1.4039999999999999</v>
      </c>
      <c r="BK1232">
        <v>1.3859999999999999</v>
      </c>
      <c r="BL1232">
        <v>1.3859999999999999</v>
      </c>
      <c r="BM1232">
        <v>1.3680000000000001</v>
      </c>
      <c r="BN1232">
        <v>1.3859999999999999</v>
      </c>
    </row>
    <row r="1233" spans="1:66" x14ac:dyDescent="0.25">
      <c r="A1233" s="1">
        <v>85</v>
      </c>
      <c r="B1233" s="1">
        <v>3</v>
      </c>
      <c r="C1233" s="1">
        <v>7.5</v>
      </c>
      <c r="D1233" s="1">
        <v>1.2</v>
      </c>
      <c r="E1233" s="6">
        <v>2</v>
      </c>
      <c r="F1233" s="6">
        <v>1</v>
      </c>
      <c r="G1233">
        <v>0.621</v>
      </c>
      <c r="H1233">
        <v>0.57599999999999996</v>
      </c>
      <c r="I1233">
        <v>0.61199999999999999</v>
      </c>
      <c r="J1233">
        <v>0.58499999999999996</v>
      </c>
      <c r="K1233">
        <v>0.621</v>
      </c>
      <c r="Q1233">
        <f t="shared" si="140"/>
        <v>0.60299999999999998</v>
      </c>
      <c r="R1233">
        <f t="shared" si="141"/>
        <v>2.1106870919205451E-2</v>
      </c>
      <c r="T1233">
        <v>0.53100000000000003</v>
      </c>
      <c r="U1233">
        <v>0.54900000000000004</v>
      </c>
      <c r="V1233">
        <v>0.53100000000000003</v>
      </c>
      <c r="W1233">
        <v>0.54900000000000004</v>
      </c>
      <c r="X1233">
        <v>0.53100000000000003</v>
      </c>
      <c r="AD1233">
        <f t="shared" si="142"/>
        <v>0.53820000000000001</v>
      </c>
      <c r="AE1233">
        <f t="shared" si="143"/>
        <v>9.8590060350929997E-3</v>
      </c>
      <c r="AO1233">
        <f>A1232</f>
        <v>85</v>
      </c>
      <c r="AP1233">
        <f>B1232</f>
        <v>3</v>
      </c>
      <c r="AQ1233">
        <f>C1232</f>
        <v>7.5</v>
      </c>
      <c r="AR1233">
        <f>D1232</f>
        <v>1.2</v>
      </c>
      <c r="BI1233" s="6">
        <v>1</v>
      </c>
      <c r="BJ1233">
        <v>1.1519999999999999</v>
      </c>
      <c r="BK1233">
        <v>1.125</v>
      </c>
      <c r="BL1233">
        <v>1.143</v>
      </c>
      <c r="BM1233">
        <v>1.1339999999999999</v>
      </c>
      <c r="BN1233">
        <v>1.1519999999999999</v>
      </c>
    </row>
    <row r="1234" spans="1:66" x14ac:dyDescent="0.25">
      <c r="A1234" s="1">
        <v>85</v>
      </c>
      <c r="B1234" s="1">
        <v>3</v>
      </c>
      <c r="C1234" s="1">
        <v>7.5</v>
      </c>
      <c r="D1234" s="1">
        <v>1.2</v>
      </c>
      <c r="E1234" s="6">
        <v>3</v>
      </c>
      <c r="F1234" s="6">
        <v>1</v>
      </c>
      <c r="G1234">
        <v>0.60299999999999998</v>
      </c>
      <c r="H1234">
        <v>0.60299999999999998</v>
      </c>
      <c r="I1234">
        <v>0.59399999999999997</v>
      </c>
      <c r="J1234">
        <v>0.61199999999999999</v>
      </c>
      <c r="K1234">
        <v>0.58499999999999996</v>
      </c>
      <c r="Q1234">
        <f t="shared" si="140"/>
        <v>0.59939999999999993</v>
      </c>
      <c r="R1234">
        <f t="shared" si="141"/>
        <v>1.0261578825892251E-2</v>
      </c>
      <c r="T1234">
        <v>0.54</v>
      </c>
      <c r="U1234">
        <v>0.56699999999999995</v>
      </c>
      <c r="V1234">
        <v>0.54900000000000004</v>
      </c>
      <c r="W1234">
        <v>0.58499999999999996</v>
      </c>
      <c r="X1234">
        <v>0.57599999999999996</v>
      </c>
      <c r="AD1234">
        <f t="shared" si="142"/>
        <v>0.56340000000000001</v>
      </c>
      <c r="AE1234">
        <f t="shared" si="143"/>
        <v>1.8662797217994909E-2</v>
      </c>
      <c r="BI1234" s="6">
        <v>1</v>
      </c>
      <c r="BJ1234">
        <v>1.143</v>
      </c>
      <c r="BK1234">
        <v>1.17</v>
      </c>
      <c r="BL1234">
        <v>1.143</v>
      </c>
      <c r="BM1234">
        <v>1.1970000000000001</v>
      </c>
      <c r="BN1234">
        <v>1.161</v>
      </c>
    </row>
    <row r="1235" spans="1:66" x14ac:dyDescent="0.25">
      <c r="A1235" s="1">
        <v>85</v>
      </c>
      <c r="B1235" s="1">
        <v>3</v>
      </c>
      <c r="C1235" s="1">
        <v>7.5</v>
      </c>
      <c r="D1235" s="1">
        <v>1.2</v>
      </c>
      <c r="E1235" s="6">
        <v>4</v>
      </c>
      <c r="F1235" s="6">
        <v>1</v>
      </c>
      <c r="G1235">
        <v>0.55800000000000005</v>
      </c>
      <c r="H1235">
        <v>0.58499999999999996</v>
      </c>
      <c r="I1235">
        <v>0.56699999999999995</v>
      </c>
      <c r="J1235">
        <v>0.57599999999999996</v>
      </c>
      <c r="K1235">
        <v>0.58499999999999996</v>
      </c>
      <c r="Q1235">
        <f t="shared" si="140"/>
        <v>0.57420000000000004</v>
      </c>
      <c r="R1235">
        <f t="shared" si="141"/>
        <v>1.173456432936474E-2</v>
      </c>
      <c r="T1235">
        <v>0.54900000000000004</v>
      </c>
      <c r="U1235">
        <v>0.57599999999999996</v>
      </c>
      <c r="V1235">
        <v>0.58499999999999996</v>
      </c>
      <c r="W1235">
        <v>0.60299999999999998</v>
      </c>
      <c r="X1235">
        <v>0.57599999999999996</v>
      </c>
      <c r="AD1235">
        <f t="shared" si="142"/>
        <v>0.57779999999999998</v>
      </c>
      <c r="AE1235">
        <f t="shared" si="143"/>
        <v>1.9511535049810895E-2</v>
      </c>
      <c r="BI1235" s="6">
        <v>1</v>
      </c>
      <c r="BJ1235">
        <v>1.107</v>
      </c>
      <c r="BK1235">
        <v>1.161</v>
      </c>
      <c r="BL1235">
        <v>1.1519999999999999</v>
      </c>
      <c r="BM1235">
        <v>1.179</v>
      </c>
      <c r="BN1235">
        <v>1.161</v>
      </c>
    </row>
    <row r="1236" spans="1:66" x14ac:dyDescent="0.25">
      <c r="A1236" s="1">
        <v>85</v>
      </c>
      <c r="B1236" s="1">
        <v>3</v>
      </c>
      <c r="C1236" s="1">
        <v>7.5</v>
      </c>
      <c r="D1236" s="1">
        <v>1.2</v>
      </c>
      <c r="E1236" s="1">
        <v>1</v>
      </c>
      <c r="F1236" s="1">
        <v>2</v>
      </c>
      <c r="G1236">
        <v>0.40500000000000003</v>
      </c>
      <c r="H1236">
        <v>0.36</v>
      </c>
      <c r="I1236">
        <v>0.378</v>
      </c>
      <c r="J1236">
        <v>0.38700000000000001</v>
      </c>
      <c r="K1236">
        <v>0.42299999999999999</v>
      </c>
      <c r="Q1236">
        <f t="shared" si="140"/>
        <v>0.3906</v>
      </c>
      <c r="R1236">
        <f t="shared" si="141"/>
        <v>2.4316660954991336E-2</v>
      </c>
      <c r="T1236">
        <v>0.75600000000000001</v>
      </c>
      <c r="U1236">
        <v>0.75600000000000001</v>
      </c>
      <c r="V1236">
        <v>0.72</v>
      </c>
      <c r="W1236">
        <v>0.76500000000000001</v>
      </c>
      <c r="X1236">
        <v>0.71099999999999997</v>
      </c>
      <c r="AD1236">
        <f t="shared" si="142"/>
        <v>0.74160000000000004</v>
      </c>
      <c r="AE1236">
        <f t="shared" si="143"/>
        <v>2.4316660954991354E-2</v>
      </c>
      <c r="AH1236" t="s">
        <v>25</v>
      </c>
      <c r="BI1236" s="1">
        <v>2</v>
      </c>
      <c r="BJ1236">
        <v>1.161</v>
      </c>
      <c r="BK1236">
        <v>1.1160000000000001</v>
      </c>
      <c r="BL1236">
        <v>1.0980000000000001</v>
      </c>
      <c r="BM1236">
        <v>1.1519999999999999</v>
      </c>
      <c r="BN1236">
        <v>1.1339999999999999</v>
      </c>
    </row>
    <row r="1237" spans="1:66" x14ac:dyDescent="0.25">
      <c r="A1237" s="1">
        <v>85</v>
      </c>
      <c r="B1237" s="1">
        <v>3</v>
      </c>
      <c r="C1237" s="1">
        <v>7.5</v>
      </c>
      <c r="D1237" s="1">
        <v>1.2</v>
      </c>
      <c r="E1237" s="1">
        <v>2</v>
      </c>
      <c r="F1237" s="1">
        <v>2</v>
      </c>
      <c r="G1237">
        <v>0.34200000000000003</v>
      </c>
      <c r="H1237">
        <v>0.39600000000000002</v>
      </c>
      <c r="I1237">
        <v>0.38700000000000001</v>
      </c>
      <c r="J1237">
        <v>0.38700000000000001</v>
      </c>
      <c r="K1237">
        <v>0.41399999999999998</v>
      </c>
      <c r="Q1237">
        <f t="shared" si="140"/>
        <v>0.38519999999999999</v>
      </c>
      <c r="R1237">
        <f t="shared" si="141"/>
        <v>2.6546186166754714E-2</v>
      </c>
      <c r="T1237">
        <v>0.75600000000000001</v>
      </c>
      <c r="U1237">
        <v>0.747</v>
      </c>
      <c r="V1237">
        <v>0.747</v>
      </c>
      <c r="W1237">
        <v>0.76500000000000001</v>
      </c>
      <c r="X1237">
        <v>0.70199999999999996</v>
      </c>
      <c r="AD1237">
        <f t="shared" si="142"/>
        <v>0.74340000000000006</v>
      </c>
      <c r="AE1237">
        <f t="shared" si="143"/>
        <v>2.4316660954991354E-2</v>
      </c>
      <c r="AG1237" t="s">
        <v>19</v>
      </c>
      <c r="AH1237" t="s">
        <v>20</v>
      </c>
      <c r="AI1237" t="s">
        <v>21</v>
      </c>
      <c r="AJ1237" t="s">
        <v>23</v>
      </c>
      <c r="AK1237" t="s">
        <v>21</v>
      </c>
      <c r="AM1237" s="11" t="s">
        <v>24</v>
      </c>
      <c r="AN1237" s="11"/>
      <c r="AO1237" s="11" t="s">
        <v>21</v>
      </c>
      <c r="AP1237" s="15" t="s">
        <v>26</v>
      </c>
      <c r="AQ1237" s="15"/>
      <c r="AR1237" s="15" t="s">
        <v>21</v>
      </c>
      <c r="BI1237" s="1">
        <v>2</v>
      </c>
      <c r="BJ1237">
        <v>1.0980000000000001</v>
      </c>
      <c r="BK1237">
        <v>1.143</v>
      </c>
      <c r="BL1237">
        <v>1.1339999999999999</v>
      </c>
      <c r="BM1237">
        <v>1.1519999999999999</v>
      </c>
      <c r="BN1237">
        <v>1.1160000000000001</v>
      </c>
    </row>
    <row r="1238" spans="1:66" x14ac:dyDescent="0.25">
      <c r="A1238" s="1">
        <v>85</v>
      </c>
      <c r="B1238" s="1">
        <v>3</v>
      </c>
      <c r="C1238" s="1">
        <v>7.5</v>
      </c>
      <c r="D1238" s="1">
        <v>1.2</v>
      </c>
      <c r="E1238" s="1">
        <v>3</v>
      </c>
      <c r="F1238" s="1">
        <v>2</v>
      </c>
      <c r="G1238">
        <v>0.34200000000000003</v>
      </c>
      <c r="H1238">
        <v>0.41399999999999998</v>
      </c>
      <c r="I1238">
        <v>0.378</v>
      </c>
      <c r="J1238">
        <v>0.36899999999999999</v>
      </c>
      <c r="K1238">
        <v>0.36899999999999999</v>
      </c>
      <c r="Q1238">
        <f t="shared" si="140"/>
        <v>0.37439999999999996</v>
      </c>
      <c r="R1238">
        <f t="shared" si="141"/>
        <v>2.5928748523598263E-2</v>
      </c>
      <c r="T1238">
        <v>0.78300000000000003</v>
      </c>
      <c r="U1238">
        <v>0.72899999999999998</v>
      </c>
      <c r="V1238">
        <v>0.76500000000000001</v>
      </c>
      <c r="W1238">
        <v>0.78300000000000003</v>
      </c>
      <c r="X1238">
        <v>0.75600000000000001</v>
      </c>
      <c r="AD1238">
        <f t="shared" si="142"/>
        <v>0.76319999999999999</v>
      </c>
      <c r="AE1238">
        <f t="shared" si="143"/>
        <v>2.2409819276379739E-2</v>
      </c>
      <c r="AG1238">
        <v>1</v>
      </c>
      <c r="AH1238">
        <f>AVERAGE(G1232:K1235)</f>
        <v>0.61740000000000017</v>
      </c>
      <c r="AI1238">
        <f>STDEV(G1232:K1235)</f>
        <v>4.7837884128530767E-2</v>
      </c>
      <c r="AJ1238">
        <f>AVERAGE(T1232:X1235)</f>
        <v>0.59310000000000018</v>
      </c>
      <c r="AK1238">
        <f>STDEV(T1232:X1235)</f>
        <v>6.2415332124489201E-2</v>
      </c>
      <c r="AM1238">
        <f>SUM(AH1238,AJ1238)</f>
        <v>1.2105000000000004</v>
      </c>
      <c r="AO1238">
        <f>SUM(AH1238,AJ1238)/2*SQRT((AI1238/AH1238)^2+(AK1238/AJ1238)^2)</f>
        <v>7.9096128582970326E-2</v>
      </c>
      <c r="AP1238">
        <v>0.52700000000000002</v>
      </c>
      <c r="AR1238">
        <v>7.2111025509279851E-3</v>
      </c>
      <c r="BI1238" s="1">
        <v>2</v>
      </c>
      <c r="BJ1238">
        <v>1.125</v>
      </c>
      <c r="BK1238">
        <v>1.143</v>
      </c>
      <c r="BL1238">
        <v>1.143</v>
      </c>
      <c r="BM1238">
        <v>1.1519999999999999</v>
      </c>
      <c r="BN1238">
        <v>1.125</v>
      </c>
    </row>
    <row r="1239" spans="1:66" x14ac:dyDescent="0.25">
      <c r="A1239" s="1">
        <v>85</v>
      </c>
      <c r="B1239" s="1">
        <v>3</v>
      </c>
      <c r="C1239" s="1">
        <v>7.5</v>
      </c>
      <c r="D1239" s="1">
        <v>1.2</v>
      </c>
      <c r="E1239" s="1">
        <v>4</v>
      </c>
      <c r="F1239" s="1">
        <v>2</v>
      </c>
      <c r="G1239">
        <v>0.34200000000000003</v>
      </c>
      <c r="H1239">
        <v>0.40500000000000003</v>
      </c>
      <c r="I1239">
        <v>0.38700000000000001</v>
      </c>
      <c r="J1239">
        <v>0.38700000000000001</v>
      </c>
      <c r="K1239">
        <v>0.39600000000000002</v>
      </c>
      <c r="Q1239">
        <f t="shared" si="140"/>
        <v>0.38340000000000007</v>
      </c>
      <c r="R1239">
        <f t="shared" si="141"/>
        <v>2.4316660954991329E-2</v>
      </c>
      <c r="T1239">
        <v>0.747</v>
      </c>
      <c r="U1239">
        <v>0.79200000000000004</v>
      </c>
      <c r="V1239">
        <v>0.747</v>
      </c>
      <c r="W1239">
        <v>0.747</v>
      </c>
      <c r="X1239">
        <v>0.73799999999999999</v>
      </c>
      <c r="AD1239">
        <f t="shared" si="142"/>
        <v>0.75419999999999998</v>
      </c>
      <c r="AE1239">
        <f t="shared" si="143"/>
        <v>2.1487205495363999E-2</v>
      </c>
      <c r="AG1239">
        <v>2</v>
      </c>
      <c r="AH1239">
        <f>AVERAGE(G1236:K1239)</f>
        <v>0.38340000000000002</v>
      </c>
      <c r="AI1239">
        <f>STDEV(G1236:K1239)</f>
        <v>2.3972352496376446E-2</v>
      </c>
      <c r="AJ1239">
        <f>AVERAGE(T1236:X1239)</f>
        <v>0.75059999999999993</v>
      </c>
      <c r="AK1239">
        <f>STDEV(T1236:X1239)</f>
        <v>2.3066037918618769E-2</v>
      </c>
      <c r="AM1239">
        <f>SUM(AH1239,AJ1239)</f>
        <v>1.1339999999999999</v>
      </c>
      <c r="AO1239">
        <f t="shared" ref="AO1239:AO1248" si="144">SUM(AH1239,AJ1239)/2*SQRT((AI1239/AH1239)^2+(AK1239/AJ1239)^2)</f>
        <v>3.950246295218017E-2</v>
      </c>
      <c r="BI1239" s="1">
        <v>2</v>
      </c>
      <c r="BJ1239">
        <v>1.089</v>
      </c>
      <c r="BK1239">
        <v>1.1970000000000001</v>
      </c>
      <c r="BL1239">
        <v>1.1339999999999999</v>
      </c>
      <c r="BM1239">
        <v>1.1339999999999999</v>
      </c>
      <c r="BN1239">
        <v>1.1339999999999999</v>
      </c>
    </row>
    <row r="1240" spans="1:66" x14ac:dyDescent="0.25">
      <c r="A1240" s="1">
        <v>85</v>
      </c>
      <c r="B1240" s="1">
        <v>3</v>
      </c>
      <c r="C1240" s="1">
        <v>7.5</v>
      </c>
      <c r="D1240" s="1">
        <v>1.2</v>
      </c>
      <c r="E1240" s="6">
        <v>1</v>
      </c>
      <c r="F1240" s="6">
        <v>3</v>
      </c>
      <c r="G1240">
        <v>0.42299999999999999</v>
      </c>
      <c r="H1240">
        <v>0.40500000000000003</v>
      </c>
      <c r="I1240">
        <v>0.432</v>
      </c>
      <c r="J1240">
        <v>0.42299999999999999</v>
      </c>
      <c r="K1240">
        <v>0.432</v>
      </c>
      <c r="Q1240">
        <f t="shared" si="140"/>
        <v>0.42300000000000004</v>
      </c>
      <c r="R1240">
        <f t="shared" si="141"/>
        <v>1.1022703842524288E-2</v>
      </c>
      <c r="T1240">
        <v>0.72899999999999998</v>
      </c>
      <c r="U1240">
        <v>0.72899999999999998</v>
      </c>
      <c r="V1240">
        <v>0.71099999999999997</v>
      </c>
      <c r="W1240">
        <v>0.72</v>
      </c>
      <c r="X1240">
        <v>0.69299999999999995</v>
      </c>
      <c r="AD1240">
        <f t="shared" si="142"/>
        <v>0.71640000000000004</v>
      </c>
      <c r="AE1240">
        <f t="shared" si="143"/>
        <v>1.5059880477613374E-2</v>
      </c>
      <c r="AG1240">
        <v>3</v>
      </c>
      <c r="AH1240">
        <f>AVERAGE(G1240:K1243)</f>
        <v>0.4239</v>
      </c>
      <c r="AI1240">
        <f>STDEV(G1240:K1243)</f>
        <v>1.2003946719396301E-2</v>
      </c>
      <c r="AJ1240">
        <f>AVERAGE(T1240:X1243)</f>
        <v>0.71775</v>
      </c>
      <c r="AK1240">
        <f>STDEV(T1239:X1242)</f>
        <v>2.1904757954668942E-2</v>
      </c>
      <c r="AM1240">
        <f>SUM(AH1240,AJ1240)</f>
        <v>1.1416500000000001</v>
      </c>
      <c r="AO1240">
        <f t="shared" si="144"/>
        <v>2.3765040855643897E-2</v>
      </c>
      <c r="AP1240" s="15" t="s">
        <v>28</v>
      </c>
      <c r="AQ1240" s="15"/>
      <c r="AR1240" s="15"/>
      <c r="BI1240" s="6">
        <v>3</v>
      </c>
      <c r="BJ1240">
        <v>1.1519999999999999</v>
      </c>
      <c r="BK1240">
        <v>1.1339999999999999</v>
      </c>
      <c r="BL1240">
        <v>1.143</v>
      </c>
      <c r="BM1240">
        <v>1.143</v>
      </c>
      <c r="BN1240">
        <v>1.125</v>
      </c>
    </row>
    <row r="1241" spans="1:66" x14ac:dyDescent="0.25">
      <c r="A1241" s="1">
        <v>85</v>
      </c>
      <c r="B1241" s="1">
        <v>3</v>
      </c>
      <c r="C1241" s="1">
        <v>7.5</v>
      </c>
      <c r="D1241" s="1">
        <v>1.2</v>
      </c>
      <c r="E1241" s="6">
        <v>2</v>
      </c>
      <c r="F1241" s="6">
        <v>3</v>
      </c>
      <c r="G1241">
        <v>0.41399999999999998</v>
      </c>
      <c r="H1241">
        <v>0.39600000000000002</v>
      </c>
      <c r="I1241">
        <v>0.41399999999999998</v>
      </c>
      <c r="J1241">
        <v>0.441</v>
      </c>
      <c r="K1241">
        <v>0.42299999999999999</v>
      </c>
      <c r="Q1241">
        <f t="shared" si="140"/>
        <v>0.41760000000000003</v>
      </c>
      <c r="R1241">
        <f t="shared" si="141"/>
        <v>1.6349311912126453E-2</v>
      </c>
      <c r="T1241">
        <v>0.73799999999999999</v>
      </c>
      <c r="U1241">
        <v>0.72</v>
      </c>
      <c r="V1241">
        <v>0.72899999999999998</v>
      </c>
      <c r="W1241">
        <v>0.71099999999999997</v>
      </c>
      <c r="X1241">
        <v>0.72899999999999998</v>
      </c>
      <c r="AD1241">
        <f t="shared" si="142"/>
        <v>0.72539999999999993</v>
      </c>
      <c r="AE1241">
        <f t="shared" si="143"/>
        <v>1.0261578825892251E-2</v>
      </c>
      <c r="AG1241">
        <v>4</v>
      </c>
      <c r="AH1241">
        <f>AVERAGE(G1244:K1247)</f>
        <v>0.28350000000000003</v>
      </c>
      <c r="AI1241">
        <f>STDEV(G1244:K1247)</f>
        <v>5.0449036295630655E-2</v>
      </c>
      <c r="AJ1241">
        <f>AVERAGE(T1244:X1247)</f>
        <v>0.87209999999999988</v>
      </c>
      <c r="AK1241">
        <f>STDEV(T1243:X1246)</f>
        <v>8.0768089060756651E-2</v>
      </c>
      <c r="AM1241">
        <f t="shared" ref="AM1241:AM1248" si="145">SUM(AH1241,AJ1241)</f>
        <v>1.1556</v>
      </c>
      <c r="AO1241">
        <f t="shared" si="144"/>
        <v>0.11591148648935629</v>
      </c>
      <c r="BI1241" s="6">
        <v>3</v>
      </c>
      <c r="BJ1241">
        <v>1.1519999999999999</v>
      </c>
      <c r="BK1241">
        <v>1.1160000000000001</v>
      </c>
      <c r="BL1241">
        <v>1.143</v>
      </c>
      <c r="BM1241">
        <v>1.1519999999999999</v>
      </c>
      <c r="BN1241">
        <v>1.1519999999999999</v>
      </c>
    </row>
    <row r="1242" spans="1:66" x14ac:dyDescent="0.25">
      <c r="A1242">
        <v>85</v>
      </c>
      <c r="B1242" s="1">
        <v>3</v>
      </c>
      <c r="C1242" s="1">
        <v>7.5</v>
      </c>
      <c r="D1242">
        <v>1.2</v>
      </c>
      <c r="E1242" s="6">
        <v>3</v>
      </c>
      <c r="F1242" s="6">
        <v>3</v>
      </c>
      <c r="G1242">
        <v>0.41399999999999998</v>
      </c>
      <c r="H1242">
        <v>0.42299999999999999</v>
      </c>
      <c r="I1242">
        <v>0.432</v>
      </c>
      <c r="J1242">
        <v>0.441</v>
      </c>
      <c r="K1242">
        <v>0.42299999999999999</v>
      </c>
      <c r="Q1242">
        <f t="shared" si="140"/>
        <v>0.42659999999999998</v>
      </c>
      <c r="R1242">
        <f t="shared" si="141"/>
        <v>1.0261578825892251E-2</v>
      </c>
      <c r="T1242">
        <v>0.71099999999999997</v>
      </c>
      <c r="U1242">
        <v>0.72899999999999998</v>
      </c>
      <c r="V1242">
        <v>0.72899999999999998</v>
      </c>
      <c r="W1242">
        <v>0.71099999999999997</v>
      </c>
      <c r="X1242">
        <v>0.69299999999999995</v>
      </c>
      <c r="AD1242">
        <f t="shared" si="142"/>
        <v>0.71460000000000001</v>
      </c>
      <c r="AE1242">
        <f t="shared" si="143"/>
        <v>1.5059880477613374E-2</v>
      </c>
      <c r="AG1242">
        <v>5</v>
      </c>
      <c r="AH1242">
        <f>AVERAGE(G1248:K1251)</f>
        <v>0.26100000000000001</v>
      </c>
      <c r="AI1242">
        <f>STDEV(G1248:K1251)</f>
        <v>4.0355003602892313E-2</v>
      </c>
      <c r="AJ1242">
        <f>AVERAGE(T1248:X1251)</f>
        <v>0.87704999999999989</v>
      </c>
      <c r="AK1242">
        <f>STDEV(T1248:X1251)</f>
        <v>3.2577801612366952E-2</v>
      </c>
      <c r="AM1242">
        <f t="shared" si="145"/>
        <v>1.1380499999999998</v>
      </c>
      <c r="AO1242">
        <f t="shared" si="144"/>
        <v>9.0484117331270056E-2</v>
      </c>
      <c r="BI1242" s="6">
        <v>3</v>
      </c>
      <c r="BJ1242">
        <v>1.125</v>
      </c>
      <c r="BK1242">
        <v>1.1519999999999999</v>
      </c>
      <c r="BL1242">
        <v>1.161</v>
      </c>
      <c r="BM1242">
        <v>1.1519999999999999</v>
      </c>
      <c r="BN1242">
        <v>1.1160000000000001</v>
      </c>
    </row>
    <row r="1243" spans="1:66" x14ac:dyDescent="0.25">
      <c r="A1243">
        <v>85</v>
      </c>
      <c r="B1243" s="1">
        <v>3</v>
      </c>
      <c r="C1243" s="1">
        <v>7.5</v>
      </c>
      <c r="D1243">
        <v>1.2</v>
      </c>
      <c r="E1243" s="6">
        <v>4</v>
      </c>
      <c r="F1243" s="6">
        <v>3</v>
      </c>
      <c r="G1243">
        <v>0.42299999999999999</v>
      </c>
      <c r="H1243">
        <v>0.41399999999999998</v>
      </c>
      <c r="I1243">
        <v>0.441</v>
      </c>
      <c r="J1243">
        <v>0.432</v>
      </c>
      <c r="K1243">
        <v>0.432</v>
      </c>
      <c r="Q1243">
        <f t="shared" si="140"/>
        <v>0.4284</v>
      </c>
      <c r="R1243">
        <f t="shared" si="141"/>
        <v>1.0261578825892251E-2</v>
      </c>
      <c r="T1243">
        <v>0.70199999999999996</v>
      </c>
      <c r="U1243">
        <v>0.76500000000000001</v>
      </c>
      <c r="V1243">
        <v>0.70199999999999996</v>
      </c>
      <c r="W1243">
        <v>0.72</v>
      </c>
      <c r="X1243">
        <v>0.68400000000000005</v>
      </c>
      <c r="AD1243">
        <f t="shared" si="142"/>
        <v>0.71460000000000012</v>
      </c>
      <c r="AE1243">
        <f t="shared" si="143"/>
        <v>3.0916015267171804E-2</v>
      </c>
      <c r="AG1243">
        <v>6</v>
      </c>
      <c r="AH1243">
        <f>AVERAGE(G1252:K1255)</f>
        <v>0.31590000000000001</v>
      </c>
      <c r="AI1243">
        <f>STDEV(G1252:K1255)</f>
        <v>6.7469993330368766E-2</v>
      </c>
      <c r="AJ1243">
        <f>AVERAGE(T1252:X1255)</f>
        <v>0.83249999999999991</v>
      </c>
      <c r="AK1243">
        <f>STDEV(T1252:X1255)</f>
        <v>6.4735494209330918E-2</v>
      </c>
      <c r="AM1243">
        <f t="shared" si="145"/>
        <v>1.1483999999999999</v>
      </c>
      <c r="AO1243">
        <f t="shared" si="144"/>
        <v>0.13051300169544652</v>
      </c>
      <c r="BI1243" s="6">
        <v>3</v>
      </c>
      <c r="BJ1243">
        <v>1.125</v>
      </c>
      <c r="BK1243">
        <v>1.179</v>
      </c>
      <c r="BL1243">
        <v>1.143</v>
      </c>
      <c r="BM1243">
        <v>1.1519999999999999</v>
      </c>
      <c r="BN1243">
        <v>1.1160000000000001</v>
      </c>
    </row>
    <row r="1244" spans="1:66" x14ac:dyDescent="0.25">
      <c r="A1244">
        <v>85</v>
      </c>
      <c r="B1244" s="1">
        <v>3</v>
      </c>
      <c r="C1244" s="1">
        <v>7.5</v>
      </c>
      <c r="D1244">
        <v>1.2</v>
      </c>
      <c r="E1244" s="1">
        <v>1</v>
      </c>
      <c r="F1244" s="1">
        <v>4</v>
      </c>
      <c r="G1244">
        <v>0.252</v>
      </c>
      <c r="H1244">
        <v>0.24299999999999999</v>
      </c>
      <c r="I1244">
        <v>0.24299999999999999</v>
      </c>
      <c r="J1244">
        <v>0.32400000000000001</v>
      </c>
      <c r="K1244">
        <v>0.315</v>
      </c>
      <c r="Q1244">
        <f t="shared" si="140"/>
        <v>0.27539999999999998</v>
      </c>
      <c r="R1244">
        <f t="shared" si="141"/>
        <v>4.0549969173847733E-2</v>
      </c>
      <c r="T1244">
        <v>0.83699999999999997</v>
      </c>
      <c r="U1244">
        <v>0.88200000000000001</v>
      </c>
      <c r="V1244">
        <v>0.94499999999999995</v>
      </c>
      <c r="W1244">
        <v>0.86399999999999999</v>
      </c>
      <c r="X1244">
        <v>0.84599999999999997</v>
      </c>
      <c r="AD1244">
        <f t="shared" si="142"/>
        <v>0.87479999999999991</v>
      </c>
      <c r="AE1244">
        <f t="shared" si="143"/>
        <v>4.288006529845774E-2</v>
      </c>
      <c r="AG1244">
        <v>7</v>
      </c>
      <c r="AH1244">
        <f>AVERAGE(G1256:K1259)</f>
        <v>0.33660000000000001</v>
      </c>
      <c r="AI1244">
        <f>STDEV(G1256:K1259)</f>
        <v>6.0718851663782256E-2</v>
      </c>
      <c r="AJ1244">
        <f>AVERAGE(T1256:X1259)</f>
        <v>0.78479999999999983</v>
      </c>
      <c r="AK1244">
        <f>STDEV(T1256:X1259)</f>
        <v>6.122228696359383E-2</v>
      </c>
      <c r="AM1244">
        <f t="shared" si="145"/>
        <v>1.1214</v>
      </c>
      <c r="AO1244">
        <f t="shared" si="144"/>
        <v>0.11019669099552146</v>
      </c>
      <c r="BI1244" s="1">
        <v>4</v>
      </c>
      <c r="BJ1244">
        <v>1.089</v>
      </c>
      <c r="BK1244">
        <v>1.125</v>
      </c>
      <c r="BL1244">
        <v>1.1879999999999999</v>
      </c>
      <c r="BM1244">
        <v>1.1879999999999999</v>
      </c>
      <c r="BN1244">
        <v>1.161</v>
      </c>
    </row>
    <row r="1245" spans="1:66" x14ac:dyDescent="0.25">
      <c r="A1245">
        <v>85</v>
      </c>
      <c r="B1245" s="1">
        <v>3</v>
      </c>
      <c r="C1245" s="1">
        <v>7.5</v>
      </c>
      <c r="D1245">
        <v>1.2</v>
      </c>
      <c r="E1245" s="1">
        <v>2</v>
      </c>
      <c r="F1245" s="1">
        <v>4</v>
      </c>
      <c r="G1245">
        <v>0.28799999999999998</v>
      </c>
      <c r="H1245">
        <v>0.32400000000000001</v>
      </c>
      <c r="I1245">
        <v>0.26100000000000001</v>
      </c>
      <c r="J1245">
        <v>0.26100000000000001</v>
      </c>
      <c r="K1245">
        <v>0.27</v>
      </c>
      <c r="Q1245">
        <f t="shared" si="140"/>
        <v>0.28079999999999999</v>
      </c>
      <c r="R1245">
        <f t="shared" si="141"/>
        <v>2.6546186166754724E-2</v>
      </c>
      <c r="T1245">
        <v>0.85499999999999998</v>
      </c>
      <c r="U1245">
        <v>0.86399999999999999</v>
      </c>
      <c r="V1245">
        <v>0.93600000000000005</v>
      </c>
      <c r="W1245">
        <v>0.88200000000000001</v>
      </c>
      <c r="X1245">
        <v>0.85499999999999998</v>
      </c>
      <c r="AD1245">
        <f t="shared" si="142"/>
        <v>0.87839999999999985</v>
      </c>
      <c r="AE1245">
        <f t="shared" si="143"/>
        <v>3.4033806722140299E-2</v>
      </c>
      <c r="AG1245">
        <v>8</v>
      </c>
      <c r="AH1245">
        <f>AVERAGE(G1260:K1263)</f>
        <v>0.42164999999999997</v>
      </c>
      <c r="AI1245">
        <f>STDEV(G1260:K1263)</f>
        <v>0.12313461824574901</v>
      </c>
      <c r="AJ1245">
        <f>AVERAGE(T1260:X1263)</f>
        <v>0.71145000000000014</v>
      </c>
      <c r="AK1245">
        <f>STDEV(T1260:X1263)</f>
        <v>0.106987689896892</v>
      </c>
      <c r="AM1245">
        <f t="shared" si="145"/>
        <v>1.1331000000000002</v>
      </c>
      <c r="AO1245">
        <f t="shared" si="144"/>
        <v>0.18609751583180892</v>
      </c>
      <c r="BI1245" s="1">
        <v>4</v>
      </c>
      <c r="BJ1245">
        <v>1.143</v>
      </c>
      <c r="BK1245">
        <v>1.1879999999999999</v>
      </c>
      <c r="BL1245">
        <v>1.1970000000000001</v>
      </c>
      <c r="BM1245">
        <v>1.143</v>
      </c>
      <c r="BN1245">
        <v>1.125</v>
      </c>
    </row>
    <row r="1246" spans="1:66" x14ac:dyDescent="0.25">
      <c r="A1246">
        <v>85</v>
      </c>
      <c r="B1246" s="1">
        <v>3</v>
      </c>
      <c r="C1246" s="1">
        <v>7.5</v>
      </c>
      <c r="D1246">
        <v>1.2</v>
      </c>
      <c r="E1246" s="1">
        <v>3</v>
      </c>
      <c r="F1246" s="1">
        <v>4</v>
      </c>
      <c r="G1246">
        <v>0.29699999999999999</v>
      </c>
      <c r="H1246">
        <v>0.28799999999999998</v>
      </c>
      <c r="I1246">
        <v>0.27</v>
      </c>
      <c r="J1246">
        <v>0.27900000000000003</v>
      </c>
      <c r="K1246">
        <v>0.27</v>
      </c>
      <c r="Q1246">
        <f t="shared" si="140"/>
        <v>0.28079999999999999</v>
      </c>
      <c r="R1246">
        <f t="shared" si="141"/>
        <v>1.173456432936475E-2</v>
      </c>
      <c r="T1246">
        <v>0.90900000000000003</v>
      </c>
      <c r="U1246">
        <v>0.84599999999999997</v>
      </c>
      <c r="V1246">
        <v>0.89100000000000001</v>
      </c>
      <c r="W1246">
        <v>0.89100000000000001</v>
      </c>
      <c r="X1246">
        <v>0.91800000000000004</v>
      </c>
      <c r="AD1246">
        <f t="shared" si="142"/>
        <v>0.89100000000000001</v>
      </c>
      <c r="AE1246">
        <f t="shared" si="143"/>
        <v>2.773986301336042E-2</v>
      </c>
      <c r="AG1246">
        <v>9</v>
      </c>
      <c r="AH1246">
        <f>AVERAGE(G1264:K1267)</f>
        <v>0.43109999999999998</v>
      </c>
      <c r="AI1246">
        <f>STDEV(G1264:K1267)</f>
        <v>8.9329608458609461E-2</v>
      </c>
      <c r="AJ1246">
        <f>AVERAGE(T1264:X1267)</f>
        <v>0.72315000000000007</v>
      </c>
      <c r="AK1246">
        <f>STDEV(T1264:X1267)</f>
        <v>9.2535213780882072E-2</v>
      </c>
      <c r="AM1246">
        <f t="shared" si="145"/>
        <v>1.15425</v>
      </c>
      <c r="AO1246">
        <f t="shared" si="144"/>
        <v>0.14055263251128222</v>
      </c>
      <c r="BI1246" s="1">
        <v>4</v>
      </c>
      <c r="BJ1246">
        <v>1.206</v>
      </c>
      <c r="BK1246">
        <v>1.1339999999999999</v>
      </c>
      <c r="BL1246">
        <v>1.161</v>
      </c>
      <c r="BM1246">
        <v>1.17</v>
      </c>
      <c r="BN1246">
        <v>1.1879999999999999</v>
      </c>
    </row>
    <row r="1247" spans="1:66" x14ac:dyDescent="0.25">
      <c r="A1247">
        <v>85</v>
      </c>
      <c r="B1247" s="1">
        <v>3</v>
      </c>
      <c r="C1247" s="1">
        <v>7.5</v>
      </c>
      <c r="D1247">
        <v>1.2</v>
      </c>
      <c r="E1247" s="1">
        <v>4</v>
      </c>
      <c r="F1247" s="1">
        <v>4</v>
      </c>
      <c r="G1247">
        <v>0.27</v>
      </c>
      <c r="H1247">
        <v>0.46800000000000003</v>
      </c>
      <c r="I1247">
        <v>0.24299999999999999</v>
      </c>
      <c r="J1247">
        <v>0.26100000000000001</v>
      </c>
      <c r="K1247">
        <v>0.24299999999999999</v>
      </c>
      <c r="Q1247">
        <f t="shared" si="140"/>
        <v>0.29699999999999999</v>
      </c>
      <c r="R1247">
        <f t="shared" si="141"/>
        <v>9.6304205515647306E-2</v>
      </c>
      <c r="T1247">
        <v>0.66600000000000004</v>
      </c>
      <c r="U1247">
        <v>0.88200000000000001</v>
      </c>
      <c r="V1247">
        <v>0.89100000000000001</v>
      </c>
      <c r="W1247">
        <v>0.88200000000000001</v>
      </c>
      <c r="X1247">
        <v>0.9</v>
      </c>
      <c r="AD1247">
        <f t="shared" si="142"/>
        <v>0.84420000000000006</v>
      </c>
      <c r="AE1247">
        <f t="shared" si="143"/>
        <v>9.9895945863683958E-2</v>
      </c>
      <c r="AG1247">
        <v>10</v>
      </c>
      <c r="AH1247">
        <f>AVERAGE(G1268:K1271)</f>
        <v>0.51614999999999989</v>
      </c>
      <c r="AI1247">
        <f>STDEV(G1268:K1271)</f>
        <v>0.1239971455528847</v>
      </c>
      <c r="AJ1247">
        <f>AVERAGE(T1268:X1271)</f>
        <v>0.61559999999999993</v>
      </c>
      <c r="AK1247">
        <f>STDEV(T1268:X1271)</f>
        <v>0.12892323297218444</v>
      </c>
      <c r="AM1247">
        <f t="shared" si="145"/>
        <v>1.1317499999999998</v>
      </c>
      <c r="AO1247">
        <f t="shared" si="144"/>
        <v>0.18034673731180734</v>
      </c>
      <c r="BI1247" s="1">
        <v>4</v>
      </c>
      <c r="BJ1247">
        <v>0.93600000000000005</v>
      </c>
      <c r="BK1247">
        <v>1.35</v>
      </c>
      <c r="BL1247">
        <v>1.1339999999999999</v>
      </c>
      <c r="BM1247">
        <v>1.143</v>
      </c>
      <c r="BN1247">
        <v>1.143</v>
      </c>
    </row>
    <row r="1248" spans="1:66" x14ac:dyDescent="0.25">
      <c r="A1248">
        <v>85</v>
      </c>
      <c r="B1248" s="1">
        <v>3</v>
      </c>
      <c r="C1248" s="1">
        <v>7.5</v>
      </c>
      <c r="D1248">
        <v>1.2</v>
      </c>
      <c r="E1248" s="6">
        <v>1</v>
      </c>
      <c r="F1248" s="6">
        <v>5</v>
      </c>
      <c r="G1248">
        <v>0.26100000000000001</v>
      </c>
      <c r="H1248">
        <v>0.29699999999999999</v>
      </c>
      <c r="I1248">
        <v>0.252</v>
      </c>
      <c r="J1248">
        <v>0.36</v>
      </c>
      <c r="K1248">
        <v>0.216</v>
      </c>
      <c r="Q1248">
        <f t="shared" si="140"/>
        <v>0.2772</v>
      </c>
      <c r="R1248">
        <f t="shared" si="141"/>
        <v>5.4522472431099533E-2</v>
      </c>
      <c r="T1248">
        <v>0.88200000000000001</v>
      </c>
      <c r="U1248">
        <v>0.86399999999999999</v>
      </c>
      <c r="V1248">
        <v>0.81899999999999995</v>
      </c>
      <c r="W1248">
        <v>0.873</v>
      </c>
      <c r="X1248">
        <v>0.81899999999999995</v>
      </c>
      <c r="AD1248">
        <f t="shared" si="142"/>
        <v>0.85139999999999993</v>
      </c>
      <c r="AE1248">
        <f t="shared" si="143"/>
        <v>3.0253925365148926E-2</v>
      </c>
      <c r="AG1248" t="s">
        <v>22</v>
      </c>
      <c r="AH1248">
        <f>AVERAGE(G1232:K1271)</f>
        <v>0.39906000000000036</v>
      </c>
      <c r="AI1248">
        <f>STDEV(G1232:K1271)</f>
        <v>0.12611443475378292</v>
      </c>
      <c r="AJ1248">
        <f>AVERAGE(T1232:X1271)</f>
        <v>0.74781000000000031</v>
      </c>
      <c r="AK1248">
        <f>STDEV(T1232:X1270)</f>
        <v>0.11353165198820665</v>
      </c>
      <c r="AM1248">
        <f t="shared" si="145"/>
        <v>1.1468700000000007</v>
      </c>
      <c r="AO1248">
        <f t="shared" si="144"/>
        <v>0.20104858113690749</v>
      </c>
      <c r="BI1248" s="6">
        <v>5</v>
      </c>
      <c r="BJ1248">
        <v>1.143</v>
      </c>
      <c r="BK1248">
        <v>1.161</v>
      </c>
      <c r="BL1248">
        <v>1.071</v>
      </c>
      <c r="BM1248">
        <v>1.2330000000000001</v>
      </c>
      <c r="BN1248">
        <v>1.0349999999999999</v>
      </c>
    </row>
    <row r="1249" spans="1:66" x14ac:dyDescent="0.25">
      <c r="A1249">
        <v>85</v>
      </c>
      <c r="B1249" s="1">
        <v>3</v>
      </c>
      <c r="C1249" s="1">
        <v>7.5</v>
      </c>
      <c r="D1249">
        <v>1.2</v>
      </c>
      <c r="E1249" s="6">
        <v>2</v>
      </c>
      <c r="F1249" s="6">
        <v>5</v>
      </c>
      <c r="G1249">
        <v>0.32400000000000001</v>
      </c>
      <c r="H1249">
        <v>0.27</v>
      </c>
      <c r="I1249">
        <v>0.26100000000000001</v>
      </c>
      <c r="J1249">
        <v>0.23400000000000001</v>
      </c>
      <c r="K1249">
        <v>0.27900000000000003</v>
      </c>
      <c r="Q1249">
        <f t="shared" si="140"/>
        <v>0.27360000000000007</v>
      </c>
      <c r="R1249">
        <f t="shared" si="141"/>
        <v>3.2822248551858474E-2</v>
      </c>
      <c r="T1249">
        <v>0.84599999999999997</v>
      </c>
      <c r="U1249">
        <v>0.89100000000000001</v>
      </c>
      <c r="V1249">
        <v>0.88200000000000001</v>
      </c>
      <c r="W1249">
        <v>0.90900000000000003</v>
      </c>
      <c r="X1249">
        <v>0.83699999999999997</v>
      </c>
      <c r="AD1249">
        <f t="shared" si="142"/>
        <v>0.873</v>
      </c>
      <c r="AE1249">
        <f t="shared" si="143"/>
        <v>3.0520484924063732E-2</v>
      </c>
      <c r="AM1249" s="11" t="s">
        <v>51</v>
      </c>
      <c r="AN1249" s="11"/>
      <c r="AO1249" s="11"/>
      <c r="BI1249" s="6">
        <v>5</v>
      </c>
      <c r="BJ1249">
        <v>1.17</v>
      </c>
      <c r="BK1249">
        <v>1.161</v>
      </c>
      <c r="BL1249">
        <v>1.143</v>
      </c>
      <c r="BM1249">
        <v>1.143</v>
      </c>
      <c r="BN1249">
        <v>1.1160000000000001</v>
      </c>
    </row>
    <row r="1250" spans="1:66" x14ac:dyDescent="0.25">
      <c r="A1250">
        <v>85</v>
      </c>
      <c r="B1250" s="1">
        <v>3</v>
      </c>
      <c r="C1250" s="1">
        <v>7.5</v>
      </c>
      <c r="D1250">
        <v>1.2</v>
      </c>
      <c r="E1250" s="6">
        <v>3</v>
      </c>
      <c r="F1250" s="6">
        <v>5</v>
      </c>
      <c r="G1250">
        <v>0.20699999999999999</v>
      </c>
      <c r="H1250">
        <v>0.26100000000000001</v>
      </c>
      <c r="I1250">
        <v>0.216</v>
      </c>
      <c r="J1250">
        <v>0.24299999999999999</v>
      </c>
      <c r="K1250">
        <v>0.19800000000000001</v>
      </c>
      <c r="Q1250">
        <f t="shared" si="140"/>
        <v>0.22500000000000001</v>
      </c>
      <c r="R1250">
        <f t="shared" si="141"/>
        <v>2.6239283526803752E-2</v>
      </c>
      <c r="T1250">
        <v>0.91800000000000004</v>
      </c>
      <c r="U1250">
        <v>0.92700000000000005</v>
      </c>
      <c r="V1250">
        <v>0.89100000000000001</v>
      </c>
      <c r="W1250">
        <v>0.90900000000000003</v>
      </c>
      <c r="X1250">
        <v>0.88200000000000001</v>
      </c>
      <c r="AD1250">
        <f t="shared" si="142"/>
        <v>0.90539999999999998</v>
      </c>
      <c r="AE1250">
        <f t="shared" si="143"/>
        <v>1.8662797217994964E-2</v>
      </c>
      <c r="BI1250" s="6">
        <v>5</v>
      </c>
      <c r="BJ1250">
        <v>1.125</v>
      </c>
      <c r="BK1250">
        <v>1.1879999999999999</v>
      </c>
      <c r="BL1250">
        <v>1.107</v>
      </c>
      <c r="BM1250">
        <v>1.1519999999999999</v>
      </c>
      <c r="BN1250">
        <v>1.08</v>
      </c>
    </row>
    <row r="1251" spans="1:66" x14ac:dyDescent="0.25">
      <c r="A1251">
        <v>85</v>
      </c>
      <c r="B1251" s="1">
        <v>3</v>
      </c>
      <c r="C1251" s="1">
        <v>7.5</v>
      </c>
      <c r="D1251">
        <v>1.2</v>
      </c>
      <c r="E1251" s="6">
        <v>4</v>
      </c>
      <c r="F1251" s="6">
        <v>5</v>
      </c>
      <c r="G1251">
        <v>0.24299999999999999</v>
      </c>
      <c r="H1251">
        <v>0.30599999999999999</v>
      </c>
      <c r="I1251">
        <v>0.24299999999999999</v>
      </c>
      <c r="J1251">
        <v>0.26100000000000001</v>
      </c>
      <c r="K1251">
        <v>0.28799999999999998</v>
      </c>
      <c r="Q1251">
        <f t="shared" si="140"/>
        <v>0.26819999999999999</v>
      </c>
      <c r="R1251">
        <f t="shared" si="141"/>
        <v>2.8030340704315381E-2</v>
      </c>
      <c r="T1251">
        <v>0.88200000000000001</v>
      </c>
      <c r="U1251">
        <v>0.92700000000000005</v>
      </c>
      <c r="V1251">
        <v>0.88200000000000001</v>
      </c>
      <c r="W1251">
        <v>0.85499999999999998</v>
      </c>
      <c r="X1251">
        <v>0.84599999999999997</v>
      </c>
      <c r="AD1251">
        <f t="shared" si="142"/>
        <v>0.87840000000000007</v>
      </c>
      <c r="AE1251">
        <f t="shared" si="143"/>
        <v>3.1564220250150356E-2</v>
      </c>
      <c r="BI1251" s="6">
        <v>5</v>
      </c>
      <c r="BJ1251">
        <v>1.125</v>
      </c>
      <c r="BK1251">
        <v>1.2330000000000001</v>
      </c>
      <c r="BL1251">
        <v>1.125</v>
      </c>
      <c r="BM1251">
        <v>1.1160000000000001</v>
      </c>
      <c r="BN1251">
        <v>1.1339999999999999</v>
      </c>
    </row>
    <row r="1252" spans="1:66" x14ac:dyDescent="0.25">
      <c r="A1252" s="1">
        <v>85</v>
      </c>
      <c r="B1252" s="1">
        <v>3</v>
      </c>
      <c r="C1252" s="1">
        <v>7.5</v>
      </c>
      <c r="D1252" s="1">
        <v>1.2</v>
      </c>
      <c r="E1252" s="1">
        <v>1</v>
      </c>
      <c r="F1252" s="1">
        <v>6</v>
      </c>
      <c r="G1252">
        <v>0.30599999999999999</v>
      </c>
      <c r="H1252">
        <v>0.32400000000000001</v>
      </c>
      <c r="I1252">
        <v>0.46800000000000003</v>
      </c>
      <c r="J1252">
        <v>0.36899999999999999</v>
      </c>
      <c r="K1252">
        <v>0.378</v>
      </c>
      <c r="Q1252">
        <f t="shared" si="140"/>
        <v>0.36900000000000005</v>
      </c>
      <c r="R1252">
        <f t="shared" si="141"/>
        <v>6.2999999999999778E-2</v>
      </c>
      <c r="T1252">
        <v>0.77400000000000002</v>
      </c>
      <c r="U1252">
        <v>0.79200000000000004</v>
      </c>
      <c r="V1252">
        <v>0.77400000000000002</v>
      </c>
      <c r="W1252">
        <v>0.79200000000000004</v>
      </c>
      <c r="X1252">
        <v>0.93600000000000005</v>
      </c>
      <c r="AD1252">
        <f t="shared" si="142"/>
        <v>0.81359999999999988</v>
      </c>
      <c r="AE1252">
        <f t="shared" si="143"/>
        <v>6.9013042245650941E-2</v>
      </c>
      <c r="BD1252" s="42" t="s">
        <v>19</v>
      </c>
      <c r="BE1252" s="42" t="s">
        <v>24</v>
      </c>
      <c r="BF1252" s="42" t="s">
        <v>21</v>
      </c>
      <c r="BI1252" s="1">
        <v>6</v>
      </c>
      <c r="BJ1252">
        <v>1.08</v>
      </c>
      <c r="BK1252">
        <v>1.1160000000000001</v>
      </c>
      <c r="BL1252">
        <v>1.242</v>
      </c>
      <c r="BM1252">
        <v>1.161</v>
      </c>
      <c r="BN1252">
        <v>1.3140000000000001</v>
      </c>
    </row>
    <row r="1253" spans="1:66" x14ac:dyDescent="0.25">
      <c r="A1253" s="1">
        <v>85</v>
      </c>
      <c r="B1253" s="1">
        <v>3</v>
      </c>
      <c r="C1253" s="1">
        <v>7.5</v>
      </c>
      <c r="D1253" s="1">
        <v>1.2</v>
      </c>
      <c r="E1253" s="1">
        <v>2</v>
      </c>
      <c r="F1253" s="1">
        <v>6</v>
      </c>
      <c r="G1253">
        <v>0.30599999999999999</v>
      </c>
      <c r="H1253">
        <v>0.29699999999999999</v>
      </c>
      <c r="I1253">
        <v>0.34200000000000003</v>
      </c>
      <c r="J1253">
        <v>0.27</v>
      </c>
      <c r="K1253">
        <v>0.29699999999999999</v>
      </c>
      <c r="Q1253">
        <f t="shared" si="140"/>
        <v>0.3024</v>
      </c>
      <c r="R1253">
        <f t="shared" si="141"/>
        <v>2.5928748523598284E-2</v>
      </c>
      <c r="T1253">
        <v>0.89100000000000001</v>
      </c>
      <c r="U1253">
        <v>0.86399999999999999</v>
      </c>
      <c r="V1253">
        <v>0.85499999999999998</v>
      </c>
      <c r="W1253">
        <v>0.89100000000000001</v>
      </c>
      <c r="X1253">
        <v>0.75600000000000001</v>
      </c>
      <c r="AD1253">
        <f t="shared" si="142"/>
        <v>0.85139999999999993</v>
      </c>
      <c r="AE1253">
        <f t="shared" si="143"/>
        <v>5.5698294408356892E-2</v>
      </c>
      <c r="AH1253" s="5" t="s">
        <v>20</v>
      </c>
      <c r="AI1253" s="5" t="s">
        <v>21</v>
      </c>
      <c r="AJ1253" s="5" t="s">
        <v>23</v>
      </c>
      <c r="AK1253" s="5" t="s">
        <v>21</v>
      </c>
      <c r="AL1253" s="5"/>
      <c r="AM1253" s="5" t="s">
        <v>27</v>
      </c>
      <c r="AN1253" s="5"/>
      <c r="AO1253" s="5" t="s">
        <v>28</v>
      </c>
      <c r="AP1253" s="5"/>
      <c r="BD1253" s="42">
        <v>1</v>
      </c>
      <c r="BE1253" s="42">
        <f>AVERAGE(BJ1232:BN1235)</f>
        <v>1.2105000000000001</v>
      </c>
      <c r="BF1253" s="42">
        <f>STDEV(BJ1232:BN1235)</f>
        <v>0.1057865278458661</v>
      </c>
      <c r="BI1253" s="1">
        <v>6</v>
      </c>
      <c r="BJ1253">
        <v>1.1970000000000001</v>
      </c>
      <c r="BK1253">
        <v>1.161</v>
      </c>
      <c r="BL1253">
        <v>1.1970000000000001</v>
      </c>
      <c r="BM1253">
        <v>1.161</v>
      </c>
      <c r="BN1253">
        <v>1.0529999999999999</v>
      </c>
    </row>
    <row r="1254" spans="1:66" x14ac:dyDescent="0.25">
      <c r="A1254" s="1">
        <v>85</v>
      </c>
      <c r="B1254" s="1">
        <v>3</v>
      </c>
      <c r="C1254" s="1">
        <v>7.5</v>
      </c>
      <c r="D1254" s="1">
        <v>1.2</v>
      </c>
      <c r="E1254" s="1">
        <v>3</v>
      </c>
      <c r="F1254" s="1">
        <v>6</v>
      </c>
      <c r="G1254">
        <v>0.441</v>
      </c>
      <c r="H1254">
        <v>0.27900000000000003</v>
      </c>
      <c r="I1254">
        <v>0.252</v>
      </c>
      <c r="J1254">
        <v>0.23400000000000001</v>
      </c>
      <c r="K1254">
        <v>0.40500000000000003</v>
      </c>
      <c r="Q1254">
        <f t="shared" si="140"/>
        <v>0.32219999999999999</v>
      </c>
      <c r="R1254">
        <f t="shared" si="141"/>
        <v>9.4263991003988495E-2</v>
      </c>
      <c r="T1254">
        <v>0.75600000000000001</v>
      </c>
      <c r="U1254">
        <v>0.80100000000000005</v>
      </c>
      <c r="V1254">
        <v>0.76500000000000001</v>
      </c>
      <c r="W1254">
        <v>0.70199999999999996</v>
      </c>
      <c r="X1254">
        <v>0.88200000000000001</v>
      </c>
      <c r="AD1254">
        <f t="shared" si="142"/>
        <v>0.78120000000000001</v>
      </c>
      <c r="AE1254">
        <f t="shared" si="143"/>
        <v>6.6563503513562161E-2</v>
      </c>
      <c r="AH1254" s="5">
        <f>AH1248</f>
        <v>0.39906000000000036</v>
      </c>
      <c r="AI1254" s="5">
        <f>AI1248</f>
        <v>0.12611443475378292</v>
      </c>
      <c r="AJ1254" s="5">
        <f>AJ1248</f>
        <v>0.74781000000000031</v>
      </c>
      <c r="AK1254" s="5">
        <f>AK1248</f>
        <v>0.11353165198820665</v>
      </c>
      <c r="AL1254" s="5"/>
      <c r="AM1254" s="5" t="s">
        <v>29</v>
      </c>
      <c r="AN1254" s="5"/>
      <c r="AO1254" s="5" t="s">
        <v>30</v>
      </c>
      <c r="AP1254" s="5"/>
      <c r="BD1254" s="42">
        <v>2</v>
      </c>
      <c r="BE1254" s="42">
        <f>AVERAGE(BJ1236:BN1239)</f>
        <v>1.1339999999999999</v>
      </c>
      <c r="BF1254" s="42">
        <f>STDEV(BJ1236:BN1239)</f>
        <v>2.4430352131378643E-2</v>
      </c>
      <c r="BI1254" s="1">
        <v>6</v>
      </c>
      <c r="BJ1254">
        <v>1.1970000000000001</v>
      </c>
      <c r="BK1254">
        <v>1.08</v>
      </c>
      <c r="BL1254">
        <v>1.0169999999999999</v>
      </c>
      <c r="BM1254">
        <v>0.93600000000000005</v>
      </c>
      <c r="BN1254">
        <v>1.2869999999999999</v>
      </c>
    </row>
    <row r="1255" spans="1:66" x14ac:dyDescent="0.25">
      <c r="A1255" s="1">
        <v>85</v>
      </c>
      <c r="B1255" s="1">
        <v>3</v>
      </c>
      <c r="C1255" s="1">
        <v>7.5</v>
      </c>
      <c r="D1255" s="1">
        <v>1.2</v>
      </c>
      <c r="E1255" s="1">
        <v>4</v>
      </c>
      <c r="F1255" s="1">
        <v>6</v>
      </c>
      <c r="G1255">
        <v>0.27900000000000003</v>
      </c>
      <c r="H1255">
        <v>0.28799999999999998</v>
      </c>
      <c r="I1255">
        <v>0.23400000000000001</v>
      </c>
      <c r="J1255">
        <v>0.32400000000000001</v>
      </c>
      <c r="K1255">
        <v>0.22500000000000001</v>
      </c>
      <c r="Q1255">
        <f t="shared" si="140"/>
        <v>0.27</v>
      </c>
      <c r="R1255">
        <f t="shared" si="141"/>
        <v>4.0749233121618149E-2</v>
      </c>
      <c r="T1255">
        <v>0.873</v>
      </c>
      <c r="U1255">
        <v>0.9</v>
      </c>
      <c r="V1255">
        <v>0.88200000000000001</v>
      </c>
      <c r="W1255">
        <v>0.873</v>
      </c>
      <c r="X1255">
        <v>0.89100000000000001</v>
      </c>
      <c r="AD1255">
        <f t="shared" si="142"/>
        <v>0.88380000000000014</v>
      </c>
      <c r="AE1255">
        <f t="shared" si="143"/>
        <v>1.1734564329364778E-2</v>
      </c>
      <c r="BD1255" s="42">
        <v>3</v>
      </c>
      <c r="BE1255" s="42">
        <f>AVERAGE(BJ1240:BN1243)</f>
        <v>1.1416499999999998</v>
      </c>
      <c r="BF1255" s="42">
        <f>STDEV(BJ1240:BN1243)</f>
        <v>1.68437869226233E-2</v>
      </c>
      <c r="BI1255" s="1">
        <v>6</v>
      </c>
      <c r="BJ1255">
        <v>1.1519999999999999</v>
      </c>
      <c r="BK1255">
        <v>1.1879999999999999</v>
      </c>
      <c r="BL1255">
        <v>1.1160000000000001</v>
      </c>
      <c r="BM1255">
        <v>1.1970000000000001</v>
      </c>
      <c r="BN1255">
        <v>1.1160000000000001</v>
      </c>
    </row>
    <row r="1256" spans="1:66" x14ac:dyDescent="0.25">
      <c r="A1256" s="1">
        <v>85</v>
      </c>
      <c r="B1256" s="1">
        <v>3</v>
      </c>
      <c r="C1256" s="1">
        <v>7.5</v>
      </c>
      <c r="D1256" s="1">
        <v>1.2</v>
      </c>
      <c r="E1256" s="6">
        <v>1</v>
      </c>
      <c r="F1256" s="6">
        <v>7</v>
      </c>
      <c r="G1256">
        <v>0.36</v>
      </c>
      <c r="H1256">
        <v>0.40500000000000003</v>
      </c>
      <c r="I1256">
        <v>0.41399999999999998</v>
      </c>
      <c r="J1256">
        <v>0.28799999999999998</v>
      </c>
      <c r="K1256">
        <v>0.35099999999999998</v>
      </c>
      <c r="Q1256">
        <f t="shared" si="140"/>
        <v>0.36360000000000003</v>
      </c>
      <c r="R1256">
        <f t="shared" si="141"/>
        <v>5.0351762630517619E-2</v>
      </c>
      <c r="T1256">
        <v>0.78300000000000003</v>
      </c>
      <c r="U1256">
        <v>0.69299999999999995</v>
      </c>
      <c r="V1256">
        <v>0.85499999999999998</v>
      </c>
      <c r="W1256">
        <v>0.81</v>
      </c>
      <c r="X1256">
        <v>0.747</v>
      </c>
      <c r="AD1256">
        <f t="shared" si="142"/>
        <v>0.77759999999999996</v>
      </c>
      <c r="AE1256">
        <f t="shared" si="143"/>
        <v>6.156947295535347E-2</v>
      </c>
      <c r="BD1256" s="42">
        <v>4</v>
      </c>
      <c r="BE1256" s="42">
        <f>AVERAGE(BJ1244:BN1247)</f>
        <v>1.1556000000000002</v>
      </c>
      <c r="BF1256" s="42">
        <f>STDEV(BJ1244:BN1247)</f>
        <v>7.3488559797104697E-2</v>
      </c>
      <c r="BI1256" s="6">
        <v>7</v>
      </c>
      <c r="BJ1256">
        <v>1.143</v>
      </c>
      <c r="BK1256">
        <v>1.0980000000000001</v>
      </c>
      <c r="BL1256">
        <v>1.2689999999999999</v>
      </c>
      <c r="BM1256">
        <v>1.0980000000000001</v>
      </c>
      <c r="BN1256">
        <v>1.0980000000000001</v>
      </c>
    </row>
    <row r="1257" spans="1:66" x14ac:dyDescent="0.25">
      <c r="A1257" s="1">
        <v>85</v>
      </c>
      <c r="B1257" s="1">
        <v>3</v>
      </c>
      <c r="C1257" s="1">
        <v>7.5</v>
      </c>
      <c r="D1257" s="1">
        <v>1.2</v>
      </c>
      <c r="E1257" s="6">
        <v>2</v>
      </c>
      <c r="F1257" s="6">
        <v>7</v>
      </c>
      <c r="G1257">
        <v>0.28799999999999998</v>
      </c>
      <c r="H1257">
        <v>0.33300000000000002</v>
      </c>
      <c r="I1257">
        <v>0.216</v>
      </c>
      <c r="J1257">
        <v>0.26100000000000001</v>
      </c>
      <c r="K1257">
        <v>0.28799999999999998</v>
      </c>
      <c r="Q1257">
        <f t="shared" si="140"/>
        <v>0.2772</v>
      </c>
      <c r="R1257">
        <f t="shared" si="141"/>
        <v>4.2880065298457726E-2</v>
      </c>
      <c r="T1257">
        <v>0.82799999999999996</v>
      </c>
      <c r="U1257">
        <v>0.81</v>
      </c>
      <c r="V1257">
        <v>0.83699999999999997</v>
      </c>
      <c r="W1257">
        <v>0.88200000000000001</v>
      </c>
      <c r="X1257">
        <v>0.873</v>
      </c>
      <c r="AD1257">
        <f t="shared" si="142"/>
        <v>0.84599999999999986</v>
      </c>
      <c r="AE1257">
        <f t="shared" si="143"/>
        <v>3.0520484924063701E-2</v>
      </c>
      <c r="BD1257" s="42">
        <v>5</v>
      </c>
      <c r="BE1257" s="42">
        <f>AVERAGE(BJ1248:BN1251)</f>
        <v>1.13805</v>
      </c>
      <c r="BF1257" s="42">
        <f>STDEV(BJ1248:BN1251)</f>
        <v>4.8022445410015262E-2</v>
      </c>
      <c r="BI1257" s="6">
        <v>7</v>
      </c>
      <c r="BJ1257">
        <v>1.1160000000000001</v>
      </c>
      <c r="BK1257">
        <v>1.143</v>
      </c>
      <c r="BL1257">
        <v>1.0529999999999999</v>
      </c>
      <c r="BM1257">
        <v>1.143</v>
      </c>
      <c r="BN1257">
        <v>1.161</v>
      </c>
    </row>
    <row r="1258" spans="1:66" x14ac:dyDescent="0.25">
      <c r="A1258" s="1">
        <v>85</v>
      </c>
      <c r="B1258" s="1">
        <v>3</v>
      </c>
      <c r="C1258" s="1">
        <v>7.5</v>
      </c>
      <c r="D1258" s="1">
        <v>1.2</v>
      </c>
      <c r="E1258" s="6">
        <v>3</v>
      </c>
      <c r="F1258" s="6">
        <v>7</v>
      </c>
      <c r="G1258">
        <v>0.378</v>
      </c>
      <c r="H1258">
        <v>0.35099999999999998</v>
      </c>
      <c r="I1258">
        <v>0.40500000000000003</v>
      </c>
      <c r="J1258">
        <v>0.42299999999999999</v>
      </c>
      <c r="K1258">
        <v>0.29699999999999999</v>
      </c>
      <c r="Q1258">
        <f t="shared" si="140"/>
        <v>0.37079999999999996</v>
      </c>
      <c r="R1258">
        <f t="shared" si="141"/>
        <v>4.9459073990522809E-2</v>
      </c>
      <c r="T1258">
        <v>0.64800000000000002</v>
      </c>
      <c r="U1258">
        <v>0.76500000000000001</v>
      </c>
      <c r="V1258">
        <v>0.69299999999999995</v>
      </c>
      <c r="W1258">
        <v>0.80100000000000005</v>
      </c>
      <c r="X1258">
        <v>0.73799999999999999</v>
      </c>
      <c r="AD1258">
        <f t="shared" si="142"/>
        <v>0.72899999999999998</v>
      </c>
      <c r="AE1258">
        <f t="shared" si="143"/>
        <v>6.0037488288568516E-2</v>
      </c>
      <c r="BD1258" s="42">
        <v>6</v>
      </c>
      <c r="BE1258" s="42">
        <f>AVERAGE(BJ1252:BN1255)</f>
        <v>1.1483999999999999</v>
      </c>
      <c r="BF1258" s="42">
        <f>STDEV(BJ1252:BN1255)</f>
        <v>8.9114592106544432E-2</v>
      </c>
      <c r="BI1258" s="6">
        <v>7</v>
      </c>
      <c r="BJ1258">
        <v>1.026</v>
      </c>
      <c r="BK1258">
        <v>1.1160000000000001</v>
      </c>
      <c r="BL1258">
        <v>1.0980000000000001</v>
      </c>
      <c r="BM1258">
        <v>1.224</v>
      </c>
      <c r="BN1258">
        <v>1.0349999999999999</v>
      </c>
    </row>
    <row r="1259" spans="1:66" x14ac:dyDescent="0.25">
      <c r="A1259" s="1">
        <v>85</v>
      </c>
      <c r="B1259" s="1">
        <v>3</v>
      </c>
      <c r="C1259" s="1">
        <v>7.5</v>
      </c>
      <c r="D1259" s="1">
        <v>1.2</v>
      </c>
      <c r="E1259" s="6">
        <v>4</v>
      </c>
      <c r="F1259" s="6">
        <v>7</v>
      </c>
      <c r="G1259">
        <v>0.315</v>
      </c>
      <c r="H1259">
        <v>0.35099999999999998</v>
      </c>
      <c r="I1259">
        <v>0.41399999999999998</v>
      </c>
      <c r="J1259">
        <v>0.35099999999999998</v>
      </c>
      <c r="K1259">
        <v>0.24299999999999999</v>
      </c>
      <c r="Q1259">
        <f t="shared" si="140"/>
        <v>0.33479999999999999</v>
      </c>
      <c r="R1259">
        <f t="shared" si="141"/>
        <v>6.2483597847755187E-2</v>
      </c>
      <c r="T1259">
        <v>0.78300000000000003</v>
      </c>
      <c r="U1259">
        <v>0.78300000000000003</v>
      </c>
      <c r="V1259">
        <v>0.747</v>
      </c>
      <c r="W1259">
        <v>0.82799999999999996</v>
      </c>
      <c r="X1259">
        <v>0.79200000000000004</v>
      </c>
      <c r="AD1259">
        <f t="shared" si="142"/>
        <v>0.78659999999999997</v>
      </c>
      <c r="AE1259">
        <f t="shared" si="143"/>
        <v>2.8884251764586168E-2</v>
      </c>
      <c r="BD1259" s="42">
        <v>7</v>
      </c>
      <c r="BE1259" s="42">
        <f>AVERAGE(BJ1256:BN1259)</f>
        <v>1.1214</v>
      </c>
      <c r="BF1259" s="42">
        <f>STDEV(BJ1256:BN1259)</f>
        <v>6.1486327106541588E-2</v>
      </c>
      <c r="BI1259" s="6">
        <v>7</v>
      </c>
      <c r="BJ1259">
        <v>1.0980000000000001</v>
      </c>
      <c r="BK1259">
        <v>1.1339999999999999</v>
      </c>
      <c r="BL1259">
        <v>1.161</v>
      </c>
      <c r="BM1259">
        <v>1.179</v>
      </c>
      <c r="BN1259">
        <v>1.0349999999999999</v>
      </c>
    </row>
    <row r="1260" spans="1:66" x14ac:dyDescent="0.25">
      <c r="A1260" s="1">
        <v>85</v>
      </c>
      <c r="B1260" s="1">
        <v>3</v>
      </c>
      <c r="C1260" s="1">
        <v>7.5</v>
      </c>
      <c r="D1260" s="1">
        <v>1.2</v>
      </c>
      <c r="E1260" s="1">
        <v>1</v>
      </c>
      <c r="F1260" s="1">
        <v>8</v>
      </c>
      <c r="G1260">
        <v>0.47699999999999998</v>
      </c>
      <c r="H1260">
        <v>0.58499999999999996</v>
      </c>
      <c r="I1260">
        <v>0.28799999999999998</v>
      </c>
      <c r="J1260">
        <v>0.378</v>
      </c>
      <c r="K1260">
        <v>0.35099999999999998</v>
      </c>
      <c r="Q1260">
        <f t="shared" si="140"/>
        <v>0.41579999999999995</v>
      </c>
      <c r="R1260">
        <f t="shared" si="141"/>
        <v>0.11654913127089378</v>
      </c>
      <c r="T1260">
        <v>0.61199999999999999</v>
      </c>
      <c r="U1260">
        <v>0.75600000000000001</v>
      </c>
      <c r="V1260">
        <v>0.73799999999999999</v>
      </c>
      <c r="W1260">
        <v>0.71099999999999997</v>
      </c>
      <c r="X1260">
        <v>0.65700000000000003</v>
      </c>
      <c r="AD1260">
        <f t="shared" si="142"/>
        <v>0.69479999999999997</v>
      </c>
      <c r="AE1260">
        <f t="shared" si="143"/>
        <v>5.9495377971738268E-2</v>
      </c>
      <c r="BD1260" s="42">
        <v>8</v>
      </c>
      <c r="BE1260" s="42">
        <f>AVERAGE(BJ1260:BN1263)</f>
        <v>1.1331</v>
      </c>
      <c r="BF1260" s="42">
        <f>STDEV(BJ1260:BN1263)</f>
        <v>0.16078226532209713</v>
      </c>
      <c r="BI1260" s="1">
        <v>8</v>
      </c>
      <c r="BJ1260">
        <v>1.089</v>
      </c>
      <c r="BK1260">
        <v>1.341</v>
      </c>
      <c r="BL1260">
        <v>1.026</v>
      </c>
      <c r="BM1260">
        <v>1.089</v>
      </c>
      <c r="BN1260">
        <v>1.008</v>
      </c>
    </row>
    <row r="1261" spans="1:66" x14ac:dyDescent="0.25">
      <c r="A1261" s="1">
        <v>85</v>
      </c>
      <c r="B1261" s="1">
        <v>3</v>
      </c>
      <c r="C1261" s="1">
        <v>7.5</v>
      </c>
      <c r="D1261" s="1">
        <v>1.2</v>
      </c>
      <c r="E1261" s="1">
        <v>2</v>
      </c>
      <c r="F1261" s="1">
        <v>8</v>
      </c>
      <c r="G1261">
        <v>0.47699999999999998</v>
      </c>
      <c r="H1261">
        <v>0.621</v>
      </c>
      <c r="I1261">
        <v>0.41399999999999998</v>
      </c>
      <c r="J1261">
        <v>0.504</v>
      </c>
      <c r="K1261">
        <v>0.28799999999999998</v>
      </c>
      <c r="Q1261">
        <f t="shared" si="140"/>
        <v>0.46079999999999999</v>
      </c>
      <c r="R1261">
        <f t="shared" si="141"/>
        <v>0.12231394033388016</v>
      </c>
      <c r="T1261">
        <v>0.60299999999999998</v>
      </c>
      <c r="U1261">
        <v>0.747</v>
      </c>
      <c r="V1261">
        <v>0.77400000000000002</v>
      </c>
      <c r="W1261">
        <v>0.68400000000000005</v>
      </c>
      <c r="X1261">
        <v>0.9</v>
      </c>
      <c r="AD1261">
        <f t="shared" si="142"/>
        <v>0.74160000000000004</v>
      </c>
      <c r="AE1261">
        <f t="shared" si="143"/>
        <v>0.11033721040519363</v>
      </c>
      <c r="BD1261" s="42">
        <v>9</v>
      </c>
      <c r="BE1261" s="42">
        <f>AVERAGE(BJ1264:BN1267)</f>
        <v>1.1542499999999998</v>
      </c>
      <c r="BF1261" s="42">
        <f>STDEV(BJ1264:BN1267)</f>
        <v>9.4567644962133893E-2</v>
      </c>
      <c r="BI1261" s="1">
        <v>8</v>
      </c>
      <c r="BJ1261">
        <v>1.08</v>
      </c>
      <c r="BK1261">
        <v>1.3680000000000001</v>
      </c>
      <c r="BL1261">
        <v>1.1879999999999999</v>
      </c>
      <c r="BM1261">
        <v>1.1879999999999999</v>
      </c>
      <c r="BN1261">
        <v>1.1879999999999999</v>
      </c>
    </row>
    <row r="1262" spans="1:66" x14ac:dyDescent="0.25">
      <c r="A1262">
        <v>85</v>
      </c>
      <c r="B1262" s="1">
        <v>3</v>
      </c>
      <c r="C1262" s="1">
        <v>7.5</v>
      </c>
      <c r="D1262">
        <v>1.2</v>
      </c>
      <c r="E1262" s="1">
        <v>3</v>
      </c>
      <c r="F1262" s="1">
        <v>8</v>
      </c>
      <c r="G1262">
        <v>0.216</v>
      </c>
      <c r="H1262">
        <v>0.45900000000000002</v>
      </c>
      <c r="I1262">
        <v>0.57599999999999996</v>
      </c>
      <c r="J1262">
        <v>0.621</v>
      </c>
      <c r="K1262">
        <v>0.53100000000000003</v>
      </c>
      <c r="Q1262">
        <f t="shared" si="140"/>
        <v>0.48060000000000003</v>
      </c>
      <c r="R1262">
        <f t="shared" si="141"/>
        <v>0.15955657303915746</v>
      </c>
      <c r="T1262">
        <v>0.504</v>
      </c>
      <c r="U1262">
        <v>0.47699999999999998</v>
      </c>
      <c r="V1262">
        <v>0.67500000000000004</v>
      </c>
      <c r="W1262">
        <v>0.80100000000000005</v>
      </c>
      <c r="X1262">
        <v>0.68400000000000005</v>
      </c>
      <c r="AD1262">
        <f t="shared" si="142"/>
        <v>0.62820000000000009</v>
      </c>
      <c r="AE1262">
        <f t="shared" si="143"/>
        <v>0.13550904028883035</v>
      </c>
      <c r="BD1262" s="42">
        <v>10</v>
      </c>
      <c r="BE1262" s="42">
        <f>AVERAGE(BJ1268:BN1271)</f>
        <v>1.1317499999999998</v>
      </c>
      <c r="BF1262" s="42">
        <f>STDEV(BJ1268:BN1271)</f>
        <v>0.19747987905500375</v>
      </c>
      <c r="BI1262" s="1">
        <v>8</v>
      </c>
      <c r="BJ1262">
        <v>0.72</v>
      </c>
      <c r="BK1262">
        <v>0.93600000000000005</v>
      </c>
      <c r="BL1262">
        <v>1.2509999999999999</v>
      </c>
      <c r="BM1262">
        <v>1.4219999999999999</v>
      </c>
      <c r="BN1262">
        <v>1.2150000000000001</v>
      </c>
    </row>
    <row r="1263" spans="1:66" x14ac:dyDescent="0.25">
      <c r="A1263">
        <v>85</v>
      </c>
      <c r="B1263" s="1">
        <v>3</v>
      </c>
      <c r="C1263" s="1">
        <v>7.5</v>
      </c>
      <c r="D1263">
        <v>1.2</v>
      </c>
      <c r="E1263" s="1">
        <v>4</v>
      </c>
      <c r="F1263" s="1">
        <v>8</v>
      </c>
      <c r="G1263">
        <v>0.28799999999999998</v>
      </c>
      <c r="H1263">
        <v>0.35099999999999998</v>
      </c>
      <c r="I1263">
        <v>0.30599999999999999</v>
      </c>
      <c r="J1263">
        <v>0.36899999999999999</v>
      </c>
      <c r="K1263">
        <v>0.33300000000000002</v>
      </c>
      <c r="Q1263">
        <f t="shared" si="140"/>
        <v>0.32940000000000003</v>
      </c>
      <c r="R1263">
        <f t="shared" si="141"/>
        <v>3.2822248551858849E-2</v>
      </c>
      <c r="T1263">
        <v>0.67500000000000004</v>
      </c>
      <c r="U1263">
        <v>0.83699999999999997</v>
      </c>
      <c r="V1263">
        <v>0.80100000000000005</v>
      </c>
      <c r="W1263">
        <v>0.81899999999999995</v>
      </c>
      <c r="X1263">
        <v>0.77400000000000002</v>
      </c>
      <c r="AD1263">
        <f t="shared" si="142"/>
        <v>0.78120000000000001</v>
      </c>
      <c r="AE1263">
        <f t="shared" si="143"/>
        <v>6.3766762502106042E-2</v>
      </c>
      <c r="BD1263" s="42" t="s">
        <v>22</v>
      </c>
      <c r="BE1263" s="42">
        <f>AVERAGE(BJ1232:BN1271)</f>
        <v>1.1468700000000007</v>
      </c>
      <c r="BF1263" s="42">
        <f>STDEV(BJ1232:BN1271)</f>
        <v>0.10299394088632828</v>
      </c>
      <c r="BI1263" s="1">
        <v>8</v>
      </c>
      <c r="BJ1263">
        <v>0.96299999999999997</v>
      </c>
      <c r="BK1263">
        <v>1.1879999999999999</v>
      </c>
      <c r="BL1263">
        <v>1.107</v>
      </c>
      <c r="BM1263">
        <v>1.1879999999999999</v>
      </c>
      <c r="BN1263">
        <v>1.107</v>
      </c>
    </row>
    <row r="1264" spans="1:66" x14ac:dyDescent="0.25">
      <c r="A1264">
        <v>85</v>
      </c>
      <c r="B1264" s="1">
        <v>3</v>
      </c>
      <c r="C1264" s="1">
        <v>7.5</v>
      </c>
      <c r="D1264">
        <v>1.2</v>
      </c>
      <c r="E1264" s="6">
        <v>1</v>
      </c>
      <c r="F1264" s="6">
        <v>9</v>
      </c>
      <c r="G1264">
        <v>0.45900000000000002</v>
      </c>
      <c r="H1264">
        <v>0.315</v>
      </c>
      <c r="I1264">
        <v>0.45900000000000002</v>
      </c>
      <c r="J1264">
        <v>0.315</v>
      </c>
      <c r="K1264">
        <v>0.56699999999999995</v>
      </c>
      <c r="Q1264">
        <f t="shared" si="140"/>
        <v>0.42300000000000004</v>
      </c>
      <c r="R1264">
        <f t="shared" si="141"/>
        <v>0.10799999999999965</v>
      </c>
      <c r="T1264">
        <v>0.45900000000000002</v>
      </c>
      <c r="U1264">
        <v>0.77400000000000002</v>
      </c>
      <c r="V1264">
        <v>0.69299999999999995</v>
      </c>
      <c r="W1264">
        <v>0.76500000000000001</v>
      </c>
      <c r="X1264">
        <v>0.67500000000000004</v>
      </c>
      <c r="AD1264">
        <f t="shared" si="142"/>
        <v>0.67320000000000013</v>
      </c>
      <c r="AE1264">
        <f t="shared" si="143"/>
        <v>0.12734284432193194</v>
      </c>
      <c r="BI1264" s="6">
        <v>9</v>
      </c>
      <c r="BJ1264">
        <v>0.91800000000000004</v>
      </c>
      <c r="BK1264">
        <v>1.089</v>
      </c>
      <c r="BL1264">
        <v>1.1519999999999999</v>
      </c>
      <c r="BM1264">
        <v>1.08</v>
      </c>
      <c r="BN1264">
        <v>1.242</v>
      </c>
    </row>
    <row r="1265" spans="1:66" x14ac:dyDescent="0.25">
      <c r="A1265">
        <v>85</v>
      </c>
      <c r="B1265" s="1">
        <v>3</v>
      </c>
      <c r="C1265" s="1">
        <v>7.5</v>
      </c>
      <c r="D1265">
        <v>1.2</v>
      </c>
      <c r="E1265" s="6">
        <v>2</v>
      </c>
      <c r="F1265" s="6">
        <v>9</v>
      </c>
      <c r="G1265">
        <v>0.36899999999999999</v>
      </c>
      <c r="H1265">
        <v>0.38700000000000001</v>
      </c>
      <c r="I1265">
        <v>0.32400000000000001</v>
      </c>
      <c r="J1265">
        <v>0.252</v>
      </c>
      <c r="K1265">
        <v>0.55800000000000005</v>
      </c>
      <c r="Q1265">
        <f t="shared" si="140"/>
        <v>0.378</v>
      </c>
      <c r="R1265">
        <f t="shared" si="141"/>
        <v>0.11330710480812768</v>
      </c>
      <c r="T1265">
        <v>0.72899999999999998</v>
      </c>
      <c r="U1265">
        <v>0.80100000000000005</v>
      </c>
      <c r="V1265">
        <v>0.82799999999999996</v>
      </c>
      <c r="W1265">
        <v>0.78300000000000003</v>
      </c>
      <c r="X1265">
        <v>0.68400000000000005</v>
      </c>
      <c r="AD1265">
        <f t="shared" si="142"/>
        <v>0.76500000000000001</v>
      </c>
      <c r="AE1265">
        <f t="shared" si="143"/>
        <v>5.7978444270263052E-2</v>
      </c>
      <c r="BI1265" s="6">
        <v>9</v>
      </c>
      <c r="BJ1265">
        <v>1.0980000000000001</v>
      </c>
      <c r="BK1265">
        <v>1.1879999999999999</v>
      </c>
      <c r="BL1265">
        <v>1.1519999999999999</v>
      </c>
      <c r="BM1265">
        <v>1.0349999999999999</v>
      </c>
      <c r="BN1265">
        <v>1.242</v>
      </c>
    </row>
    <row r="1266" spans="1:66" x14ac:dyDescent="0.25">
      <c r="A1266">
        <v>85</v>
      </c>
      <c r="B1266" s="1">
        <v>3</v>
      </c>
      <c r="C1266" s="1">
        <v>7.5</v>
      </c>
      <c r="D1266">
        <v>1.2</v>
      </c>
      <c r="E1266" s="6">
        <v>3</v>
      </c>
      <c r="F1266" s="6">
        <v>9</v>
      </c>
      <c r="G1266">
        <v>0.52200000000000002</v>
      </c>
      <c r="H1266">
        <v>0.441</v>
      </c>
      <c r="I1266">
        <v>0.40500000000000003</v>
      </c>
      <c r="J1266">
        <v>0.41399999999999998</v>
      </c>
      <c r="K1266">
        <v>0.42299999999999999</v>
      </c>
      <c r="Q1266">
        <f t="shared" si="140"/>
        <v>0.441</v>
      </c>
      <c r="R1266">
        <f t="shared" si="141"/>
        <v>4.7196398167656833E-2</v>
      </c>
      <c r="T1266">
        <v>0.67500000000000004</v>
      </c>
      <c r="U1266">
        <v>0.65700000000000003</v>
      </c>
      <c r="V1266">
        <v>0.73799999999999999</v>
      </c>
      <c r="W1266">
        <v>0.63900000000000001</v>
      </c>
      <c r="X1266">
        <v>0.78300000000000003</v>
      </c>
      <c r="AD1266">
        <f t="shared" si="142"/>
        <v>0.69840000000000013</v>
      </c>
      <c r="AE1266">
        <f t="shared" si="143"/>
        <v>6.0239521910453439E-2</v>
      </c>
      <c r="BI1266" s="6">
        <v>9</v>
      </c>
      <c r="BJ1266">
        <v>1.1970000000000001</v>
      </c>
      <c r="BK1266">
        <v>1.0980000000000001</v>
      </c>
      <c r="BL1266">
        <v>1.143</v>
      </c>
      <c r="BM1266">
        <v>1.0529999999999999</v>
      </c>
      <c r="BN1266">
        <v>1.206</v>
      </c>
    </row>
    <row r="1267" spans="1:66" x14ac:dyDescent="0.25">
      <c r="A1267">
        <v>85</v>
      </c>
      <c r="B1267" s="1">
        <v>3</v>
      </c>
      <c r="C1267" s="1">
        <v>7.5</v>
      </c>
      <c r="D1267">
        <v>1.2</v>
      </c>
      <c r="E1267" s="6">
        <v>4</v>
      </c>
      <c r="F1267" s="6">
        <v>9</v>
      </c>
      <c r="G1267">
        <v>0.53100000000000003</v>
      </c>
      <c r="H1267">
        <v>0.39600000000000002</v>
      </c>
      <c r="I1267">
        <v>0.51300000000000001</v>
      </c>
      <c r="J1267">
        <v>0.54</v>
      </c>
      <c r="K1267">
        <v>0.432</v>
      </c>
      <c r="Q1267">
        <f t="shared" si="140"/>
        <v>0.4824</v>
      </c>
      <c r="R1267">
        <f t="shared" si="141"/>
        <v>6.4461616486092152E-2</v>
      </c>
      <c r="T1267">
        <v>0.76500000000000001</v>
      </c>
      <c r="U1267">
        <v>0.90900000000000003</v>
      </c>
      <c r="V1267">
        <v>0.63900000000000001</v>
      </c>
      <c r="W1267">
        <v>0.70199999999999996</v>
      </c>
      <c r="X1267">
        <v>0.76500000000000001</v>
      </c>
      <c r="AD1267">
        <f t="shared" si="142"/>
        <v>0.75600000000000001</v>
      </c>
      <c r="AE1267">
        <f t="shared" si="143"/>
        <v>0.10021975853094066</v>
      </c>
      <c r="BI1267" s="6">
        <v>9</v>
      </c>
      <c r="BJ1267">
        <v>1.296</v>
      </c>
      <c r="BK1267">
        <v>1.3049999999999999</v>
      </c>
      <c r="BL1267">
        <v>1.1519999999999999</v>
      </c>
      <c r="BM1267">
        <v>1.242</v>
      </c>
      <c r="BN1267">
        <v>1.1970000000000001</v>
      </c>
    </row>
    <row r="1268" spans="1:66" x14ac:dyDescent="0.25">
      <c r="A1268">
        <v>85</v>
      </c>
      <c r="B1268" s="1">
        <v>3</v>
      </c>
      <c r="C1268" s="1">
        <v>7.5</v>
      </c>
      <c r="D1268">
        <v>1.2</v>
      </c>
      <c r="E1268" s="1">
        <v>1</v>
      </c>
      <c r="F1268" s="1">
        <v>10</v>
      </c>
      <c r="G1268">
        <v>0.70199999999999996</v>
      </c>
      <c r="H1268">
        <v>0.41399999999999998</v>
      </c>
      <c r="I1268">
        <v>0.504</v>
      </c>
      <c r="J1268">
        <v>0.39600000000000002</v>
      </c>
      <c r="K1268">
        <v>0.504</v>
      </c>
      <c r="Q1268">
        <f t="shared" si="140"/>
        <v>0.504</v>
      </c>
      <c r="R1268">
        <f t="shared" si="141"/>
        <v>0.12141663806908828</v>
      </c>
      <c r="T1268">
        <v>0.61199999999999999</v>
      </c>
      <c r="U1268">
        <v>0.57599999999999996</v>
      </c>
      <c r="V1268">
        <v>0.58499999999999996</v>
      </c>
      <c r="W1268">
        <v>0.69299999999999995</v>
      </c>
      <c r="X1268">
        <v>0.66600000000000004</v>
      </c>
      <c r="AD1268">
        <f t="shared" si="142"/>
        <v>0.62639999999999996</v>
      </c>
      <c r="AE1268">
        <f t="shared" si="143"/>
        <v>5.1149780058178169E-2</v>
      </c>
      <c r="BI1268" s="1">
        <v>10</v>
      </c>
      <c r="BJ1268">
        <v>1.3140000000000001</v>
      </c>
      <c r="BK1268">
        <v>0.99</v>
      </c>
      <c r="BL1268">
        <v>1.089</v>
      </c>
      <c r="BM1268">
        <v>1.089</v>
      </c>
      <c r="BN1268">
        <v>1.17</v>
      </c>
    </row>
    <row r="1269" spans="1:66" x14ac:dyDescent="0.25">
      <c r="A1269">
        <v>85</v>
      </c>
      <c r="B1269" s="1">
        <v>3</v>
      </c>
      <c r="C1269" s="1">
        <v>7.5</v>
      </c>
      <c r="D1269">
        <v>1.2</v>
      </c>
      <c r="E1269" s="1">
        <v>2</v>
      </c>
      <c r="F1269" s="1">
        <v>10</v>
      </c>
      <c r="G1269">
        <v>0.39600000000000002</v>
      </c>
      <c r="H1269">
        <v>0.33300000000000002</v>
      </c>
      <c r="I1269">
        <v>0.39600000000000002</v>
      </c>
      <c r="J1269">
        <v>0.51300000000000001</v>
      </c>
      <c r="K1269">
        <v>0.54900000000000004</v>
      </c>
      <c r="Q1269">
        <f t="shared" si="140"/>
        <v>0.43739999999999996</v>
      </c>
      <c r="R1269">
        <f t="shared" si="141"/>
        <v>9.0134898901590987E-2</v>
      </c>
      <c r="T1269">
        <v>0.52200000000000002</v>
      </c>
      <c r="U1269">
        <v>0.64800000000000002</v>
      </c>
      <c r="V1269">
        <v>0.77400000000000002</v>
      </c>
      <c r="W1269">
        <v>0.45</v>
      </c>
      <c r="X1269">
        <v>0.79200000000000004</v>
      </c>
      <c r="AD1269">
        <f t="shared" si="142"/>
        <v>0.63719999999999999</v>
      </c>
      <c r="AE1269">
        <f t="shared" si="143"/>
        <v>0.15092117147703318</v>
      </c>
      <c r="BI1269" s="1">
        <v>10</v>
      </c>
      <c r="BJ1269">
        <v>0.91800000000000004</v>
      </c>
      <c r="BK1269">
        <v>0.98099999999999998</v>
      </c>
      <c r="BL1269">
        <v>1.17</v>
      </c>
      <c r="BM1269">
        <v>0.96299999999999997</v>
      </c>
      <c r="BN1269">
        <v>1.341</v>
      </c>
    </row>
    <row r="1270" spans="1:66" x14ac:dyDescent="0.25">
      <c r="A1270">
        <v>85</v>
      </c>
      <c r="B1270" s="1">
        <v>3</v>
      </c>
      <c r="C1270" s="1">
        <v>7.5</v>
      </c>
      <c r="D1270">
        <v>1.2</v>
      </c>
      <c r="E1270" s="1">
        <v>3</v>
      </c>
      <c r="F1270" s="1">
        <v>10</v>
      </c>
      <c r="G1270">
        <v>0.61199999999999999</v>
      </c>
      <c r="H1270">
        <v>0.26100000000000001</v>
      </c>
      <c r="I1270">
        <v>0.65700000000000003</v>
      </c>
      <c r="J1270">
        <v>0.64800000000000002</v>
      </c>
      <c r="K1270">
        <v>0.72</v>
      </c>
      <c r="Q1270">
        <f t="shared" si="140"/>
        <v>0.57959999999999989</v>
      </c>
      <c r="R1270">
        <f t="shared" si="141"/>
        <v>0.18230277013803209</v>
      </c>
      <c r="T1270">
        <v>0.41399999999999998</v>
      </c>
      <c r="U1270">
        <v>0.48599999999999999</v>
      </c>
      <c r="V1270">
        <v>0.64800000000000002</v>
      </c>
      <c r="W1270">
        <v>0.9</v>
      </c>
      <c r="X1270">
        <v>0.69299999999999995</v>
      </c>
      <c r="AD1270">
        <f t="shared" si="142"/>
        <v>0.62819999999999998</v>
      </c>
      <c r="AE1270">
        <f t="shared" si="143"/>
        <v>0.19011102019609508</v>
      </c>
      <c r="BI1270" s="1">
        <v>10</v>
      </c>
      <c r="BJ1270">
        <v>1.026</v>
      </c>
      <c r="BK1270">
        <v>0.747</v>
      </c>
      <c r="BL1270">
        <v>1.3049999999999999</v>
      </c>
      <c r="BM1270">
        <v>1.548</v>
      </c>
      <c r="BN1270">
        <v>1.413</v>
      </c>
    </row>
    <row r="1271" spans="1:66" x14ac:dyDescent="0.25">
      <c r="A1271">
        <v>85</v>
      </c>
      <c r="B1271" s="1">
        <v>3</v>
      </c>
      <c r="C1271" s="1">
        <v>7.5</v>
      </c>
      <c r="D1271">
        <v>1.2</v>
      </c>
      <c r="E1271" s="1">
        <v>4</v>
      </c>
      <c r="F1271" s="1">
        <v>10</v>
      </c>
      <c r="G1271">
        <v>0.45</v>
      </c>
      <c r="H1271">
        <v>0.54900000000000004</v>
      </c>
      <c r="I1271">
        <v>0.59399999999999997</v>
      </c>
      <c r="J1271">
        <v>0.55800000000000005</v>
      </c>
      <c r="K1271">
        <v>0.56699999999999995</v>
      </c>
      <c r="Q1271">
        <f t="shared" si="140"/>
        <v>0.54359999999999997</v>
      </c>
      <c r="R1271">
        <f t="shared" si="141"/>
        <v>5.4966353344568883E-2</v>
      </c>
      <c r="T1271">
        <v>0.432</v>
      </c>
      <c r="U1271">
        <v>0.53100000000000003</v>
      </c>
      <c r="V1271">
        <v>0.54900000000000004</v>
      </c>
      <c r="W1271">
        <v>0.75600000000000001</v>
      </c>
      <c r="X1271">
        <v>0.58499999999999996</v>
      </c>
      <c r="AD1271">
        <f t="shared" si="142"/>
        <v>0.5706</v>
      </c>
      <c r="AE1271">
        <f t="shared" si="143"/>
        <v>0.11813678512639528</v>
      </c>
      <c r="BI1271" s="1">
        <v>10</v>
      </c>
      <c r="BJ1271">
        <v>0.88200000000000001</v>
      </c>
      <c r="BK1271">
        <v>1.08</v>
      </c>
      <c r="BL1271">
        <v>1.143</v>
      </c>
      <c r="BM1271">
        <v>1.3140000000000001</v>
      </c>
      <c r="BN1271">
        <v>1.1519999999999999</v>
      </c>
    </row>
    <row r="1272" spans="1:66" x14ac:dyDescent="0.25">
      <c r="Q1272" t="e">
        <f t="shared" si="140"/>
        <v>#DIV/0!</v>
      </c>
      <c r="R1272" t="e">
        <f t="shared" si="141"/>
        <v>#DIV/0!</v>
      </c>
      <c r="AD1272" t="e">
        <f t="shared" si="142"/>
        <v>#DIV/0!</v>
      </c>
      <c r="AE1272" t="e">
        <f t="shared" si="143"/>
        <v>#DIV/0!</v>
      </c>
    </row>
    <row r="1273" spans="1:66" x14ac:dyDescent="0.25">
      <c r="A1273" s="6">
        <v>85</v>
      </c>
      <c r="B1273" s="6">
        <v>3</v>
      </c>
      <c r="C1273" s="6">
        <v>7.5</v>
      </c>
      <c r="D1273" s="6">
        <v>1</v>
      </c>
      <c r="E1273" s="6">
        <v>1</v>
      </c>
      <c r="F1273" s="6">
        <v>1</v>
      </c>
      <c r="G1273">
        <v>0.58499999999999996</v>
      </c>
      <c r="H1273">
        <v>0.60299999999999998</v>
      </c>
      <c r="I1273">
        <v>0.59399999999999997</v>
      </c>
      <c r="J1273">
        <v>0.59399999999999997</v>
      </c>
      <c r="K1273">
        <v>0.57599999999999996</v>
      </c>
      <c r="Q1273">
        <f t="shared" si="140"/>
        <v>0.59040000000000004</v>
      </c>
      <c r="R1273">
        <f t="shared" si="141"/>
        <v>1.0261578825892251E-2</v>
      </c>
      <c r="T1273">
        <v>0.36899999999999999</v>
      </c>
      <c r="U1273">
        <v>0.33300000000000002</v>
      </c>
      <c r="V1273">
        <v>0.36899999999999999</v>
      </c>
      <c r="W1273">
        <v>0.36899999999999999</v>
      </c>
      <c r="X1273">
        <v>0.36899999999999999</v>
      </c>
      <c r="AD1273">
        <f t="shared" si="142"/>
        <v>0.36180000000000001</v>
      </c>
      <c r="AE1273">
        <f t="shared" si="143"/>
        <v>1.6099689437998475E-2</v>
      </c>
      <c r="AO1273" t="s">
        <v>47</v>
      </c>
      <c r="AP1273" t="s">
        <v>48</v>
      </c>
      <c r="AQ1273" t="s">
        <v>49</v>
      </c>
      <c r="AR1273" t="s">
        <v>50</v>
      </c>
      <c r="BI1273" s="6">
        <v>1</v>
      </c>
      <c r="BJ1273">
        <v>0.95399999999999996</v>
      </c>
      <c r="BK1273">
        <v>0.93600000000000005</v>
      </c>
      <c r="BL1273">
        <v>0.96299999999999997</v>
      </c>
      <c r="BM1273">
        <v>0.96299999999999997</v>
      </c>
      <c r="BN1273">
        <v>0.94499999999999995</v>
      </c>
    </row>
    <row r="1274" spans="1:66" x14ac:dyDescent="0.25">
      <c r="A1274" s="6">
        <v>85</v>
      </c>
      <c r="B1274" s="6">
        <v>3</v>
      </c>
      <c r="C1274" s="6">
        <v>7.5</v>
      </c>
      <c r="D1274" s="6">
        <v>1</v>
      </c>
      <c r="E1274" s="6">
        <v>2</v>
      </c>
      <c r="F1274" s="6">
        <v>1</v>
      </c>
      <c r="G1274">
        <v>0.55800000000000005</v>
      </c>
      <c r="H1274">
        <v>0.57599999999999996</v>
      </c>
      <c r="I1274">
        <v>0.57599999999999996</v>
      </c>
      <c r="J1274">
        <v>0.57599999999999996</v>
      </c>
      <c r="K1274">
        <v>0.57599999999999996</v>
      </c>
      <c r="Q1274">
        <f t="shared" si="140"/>
        <v>0.57240000000000002</v>
      </c>
      <c r="R1274">
        <f t="shared" si="141"/>
        <v>8.0498447189992009E-3</v>
      </c>
      <c r="T1274">
        <v>0.36</v>
      </c>
      <c r="U1274">
        <v>0.39600000000000002</v>
      </c>
      <c r="V1274">
        <v>0.34200000000000003</v>
      </c>
      <c r="W1274">
        <v>0.36899999999999999</v>
      </c>
      <c r="X1274">
        <v>0.34200000000000003</v>
      </c>
      <c r="AD1274">
        <f t="shared" si="142"/>
        <v>0.36180000000000001</v>
      </c>
      <c r="AE1274">
        <f t="shared" si="143"/>
        <v>2.2409819276379715E-2</v>
      </c>
      <c r="AO1274">
        <f>A1273</f>
        <v>85</v>
      </c>
      <c r="AP1274">
        <f>B1273</f>
        <v>3</v>
      </c>
      <c r="AQ1274">
        <f>C1273</f>
        <v>7.5</v>
      </c>
      <c r="AR1274">
        <f>D1273</f>
        <v>1</v>
      </c>
      <c r="BI1274" s="6">
        <v>1</v>
      </c>
      <c r="BJ1274">
        <v>0.91800000000000004</v>
      </c>
      <c r="BK1274">
        <v>0.97199999999999998</v>
      </c>
      <c r="BL1274">
        <v>0.91800000000000004</v>
      </c>
      <c r="BM1274">
        <v>0.94499999999999995</v>
      </c>
      <c r="BN1274">
        <v>0.91800000000000004</v>
      </c>
    </row>
    <row r="1275" spans="1:66" x14ac:dyDescent="0.25">
      <c r="A1275" s="6">
        <v>85</v>
      </c>
      <c r="B1275" s="6">
        <v>3</v>
      </c>
      <c r="C1275" s="6">
        <v>7.5</v>
      </c>
      <c r="D1275" s="6">
        <v>1</v>
      </c>
      <c r="E1275" s="6">
        <v>3</v>
      </c>
      <c r="F1275" s="6">
        <v>1</v>
      </c>
      <c r="G1275">
        <v>0.54</v>
      </c>
      <c r="H1275">
        <v>0.53100000000000003</v>
      </c>
      <c r="I1275">
        <v>0.54</v>
      </c>
      <c r="J1275">
        <v>0.53100000000000003</v>
      </c>
      <c r="K1275">
        <v>0.52200000000000002</v>
      </c>
      <c r="Q1275">
        <f t="shared" si="140"/>
        <v>0.53280000000000016</v>
      </c>
      <c r="R1275">
        <f t="shared" si="141"/>
        <v>7.5299402388066868E-3</v>
      </c>
      <c r="T1275">
        <v>0.38700000000000001</v>
      </c>
      <c r="U1275">
        <v>0.41399999999999998</v>
      </c>
      <c r="V1275">
        <v>0.39600000000000002</v>
      </c>
      <c r="W1275">
        <v>0.41399999999999998</v>
      </c>
      <c r="X1275">
        <v>0.432</v>
      </c>
      <c r="AD1275">
        <f t="shared" si="142"/>
        <v>0.40860000000000002</v>
      </c>
      <c r="AE1275">
        <f t="shared" si="143"/>
        <v>1.7544229820656124E-2</v>
      </c>
      <c r="BI1275" s="6">
        <v>1</v>
      </c>
      <c r="BJ1275">
        <v>0.92700000000000005</v>
      </c>
      <c r="BK1275">
        <v>0.94499999999999995</v>
      </c>
      <c r="BL1275">
        <v>0.93600000000000005</v>
      </c>
      <c r="BM1275">
        <v>0.94499999999999995</v>
      </c>
      <c r="BN1275">
        <v>0.95399999999999996</v>
      </c>
    </row>
    <row r="1276" spans="1:66" x14ac:dyDescent="0.25">
      <c r="A1276" s="6">
        <v>85</v>
      </c>
      <c r="B1276" s="6">
        <v>3</v>
      </c>
      <c r="C1276" s="6">
        <v>7.5</v>
      </c>
      <c r="D1276" s="6">
        <v>1</v>
      </c>
      <c r="E1276" s="6">
        <v>4</v>
      </c>
      <c r="F1276" s="6">
        <v>1</v>
      </c>
      <c r="G1276">
        <v>0.504</v>
      </c>
      <c r="H1276">
        <v>0.495</v>
      </c>
      <c r="I1276">
        <v>0.495</v>
      </c>
      <c r="J1276">
        <v>0.52200000000000002</v>
      </c>
      <c r="K1276">
        <v>0.52200000000000002</v>
      </c>
      <c r="Q1276">
        <f t="shared" si="140"/>
        <v>0.50760000000000005</v>
      </c>
      <c r="R1276">
        <f t="shared" si="141"/>
        <v>1.3649175799292803E-2</v>
      </c>
      <c r="T1276">
        <v>0.42299999999999999</v>
      </c>
      <c r="U1276">
        <v>0.45</v>
      </c>
      <c r="V1276">
        <v>0.432</v>
      </c>
      <c r="W1276">
        <v>0.45</v>
      </c>
      <c r="X1276">
        <v>0.432</v>
      </c>
      <c r="AD1276">
        <f t="shared" si="142"/>
        <v>0.43739999999999996</v>
      </c>
      <c r="AE1276">
        <f t="shared" si="143"/>
        <v>1.2074767078498876E-2</v>
      </c>
      <c r="BI1276" s="6">
        <v>1</v>
      </c>
      <c r="BJ1276">
        <v>0.92700000000000005</v>
      </c>
      <c r="BK1276">
        <v>0.94499999999999995</v>
      </c>
      <c r="BL1276">
        <v>0.92700000000000005</v>
      </c>
      <c r="BM1276">
        <v>0.97199999999999998</v>
      </c>
      <c r="BN1276">
        <v>0.95399999999999996</v>
      </c>
    </row>
    <row r="1277" spans="1:66" x14ac:dyDescent="0.25">
      <c r="A1277" s="6">
        <v>85</v>
      </c>
      <c r="B1277" s="6">
        <v>3</v>
      </c>
      <c r="C1277" s="6">
        <v>7.5</v>
      </c>
      <c r="D1277" s="1">
        <v>1</v>
      </c>
      <c r="E1277" s="1">
        <v>1</v>
      </c>
      <c r="F1277" s="1">
        <v>2</v>
      </c>
      <c r="G1277">
        <v>0.34200000000000003</v>
      </c>
      <c r="H1277">
        <v>0.378</v>
      </c>
      <c r="I1277">
        <v>0.378</v>
      </c>
      <c r="J1277">
        <v>0.38700000000000001</v>
      </c>
      <c r="K1277">
        <v>0.36899999999999999</v>
      </c>
      <c r="Q1277">
        <f t="shared" si="140"/>
        <v>0.37079999999999996</v>
      </c>
      <c r="R1277">
        <f t="shared" si="141"/>
        <v>1.7311845655504202E-2</v>
      </c>
      <c r="T1277">
        <v>0.57599999999999996</v>
      </c>
      <c r="U1277">
        <v>0.54900000000000004</v>
      </c>
      <c r="V1277">
        <v>0.55800000000000005</v>
      </c>
      <c r="W1277">
        <v>0.54900000000000004</v>
      </c>
      <c r="X1277">
        <v>0.55800000000000005</v>
      </c>
      <c r="AD1277">
        <f t="shared" si="142"/>
        <v>0.55800000000000005</v>
      </c>
      <c r="AE1277">
        <f t="shared" si="143"/>
        <v>1.1022703842524266E-2</v>
      </c>
      <c r="AH1277" t="s">
        <v>25</v>
      </c>
      <c r="BI1277" s="1">
        <v>2</v>
      </c>
      <c r="BJ1277">
        <v>0.91800000000000004</v>
      </c>
      <c r="BK1277">
        <v>0.92700000000000005</v>
      </c>
      <c r="BL1277">
        <v>0.93600000000000005</v>
      </c>
      <c r="BM1277">
        <v>0.93600000000000005</v>
      </c>
      <c r="BN1277">
        <v>0.92700000000000005</v>
      </c>
    </row>
    <row r="1278" spans="1:66" x14ac:dyDescent="0.25">
      <c r="A1278" s="6">
        <v>85</v>
      </c>
      <c r="B1278" s="6">
        <v>3</v>
      </c>
      <c r="C1278" s="6">
        <v>7.5</v>
      </c>
      <c r="D1278" s="1">
        <v>1</v>
      </c>
      <c r="E1278" s="1">
        <v>2</v>
      </c>
      <c r="F1278" s="1">
        <v>2</v>
      </c>
      <c r="G1278">
        <v>0.32400000000000001</v>
      </c>
      <c r="H1278">
        <v>0.40500000000000003</v>
      </c>
      <c r="I1278">
        <v>0.36899999999999999</v>
      </c>
      <c r="J1278">
        <v>0.378</v>
      </c>
      <c r="K1278">
        <v>0.40500000000000003</v>
      </c>
      <c r="Q1278">
        <f t="shared" si="140"/>
        <v>0.37619999999999998</v>
      </c>
      <c r="R1278">
        <f t="shared" si="141"/>
        <v>3.3312159941979155E-2</v>
      </c>
      <c r="T1278">
        <v>0.57599999999999996</v>
      </c>
      <c r="U1278">
        <v>0.54</v>
      </c>
      <c r="V1278">
        <v>0.56699999999999995</v>
      </c>
      <c r="W1278">
        <v>0.54</v>
      </c>
      <c r="X1278">
        <v>0.54900000000000004</v>
      </c>
      <c r="AD1278">
        <f t="shared" si="142"/>
        <v>0.5544</v>
      </c>
      <c r="AE1278">
        <f t="shared" si="143"/>
        <v>1.6349311912126411E-2</v>
      </c>
      <c r="AG1278" t="s">
        <v>19</v>
      </c>
      <c r="AH1278" t="s">
        <v>20</v>
      </c>
      <c r="AI1278" t="s">
        <v>21</v>
      </c>
      <c r="AJ1278" t="s">
        <v>23</v>
      </c>
      <c r="AK1278" t="s">
        <v>21</v>
      </c>
      <c r="AM1278" s="11" t="s">
        <v>24</v>
      </c>
      <c r="AN1278" s="11"/>
      <c r="AO1278" s="11" t="s">
        <v>21</v>
      </c>
      <c r="AP1278" s="15" t="s">
        <v>26</v>
      </c>
      <c r="AQ1278" s="15"/>
      <c r="AR1278" s="15" t="s">
        <v>21</v>
      </c>
      <c r="BI1278" s="1">
        <v>2</v>
      </c>
      <c r="BJ1278">
        <v>0.9</v>
      </c>
      <c r="BK1278">
        <v>0.94499999999999995</v>
      </c>
      <c r="BL1278">
        <v>0.93600000000000005</v>
      </c>
      <c r="BM1278">
        <v>0.91800000000000004</v>
      </c>
      <c r="BN1278">
        <v>0.95399999999999996</v>
      </c>
    </row>
    <row r="1279" spans="1:66" x14ac:dyDescent="0.25">
      <c r="A1279" s="6">
        <v>85</v>
      </c>
      <c r="B1279" s="6">
        <v>3</v>
      </c>
      <c r="C1279" s="6">
        <v>7.5</v>
      </c>
      <c r="D1279" s="1">
        <v>1</v>
      </c>
      <c r="E1279" s="1">
        <v>3</v>
      </c>
      <c r="F1279" s="1">
        <v>2</v>
      </c>
      <c r="G1279">
        <v>0.32400000000000001</v>
      </c>
      <c r="H1279">
        <v>0.441</v>
      </c>
      <c r="I1279">
        <v>0.378</v>
      </c>
      <c r="J1279">
        <v>0.38700000000000001</v>
      </c>
      <c r="K1279">
        <v>0.39600000000000002</v>
      </c>
      <c r="Q1279">
        <f t="shared" si="140"/>
        <v>0.38520000000000004</v>
      </c>
      <c r="R1279">
        <f t="shared" si="141"/>
        <v>4.1924932915867616E-2</v>
      </c>
      <c r="T1279">
        <v>0.59399999999999997</v>
      </c>
      <c r="U1279">
        <v>0.53100000000000003</v>
      </c>
      <c r="V1279">
        <v>0.56699999999999995</v>
      </c>
      <c r="W1279">
        <v>0.54900000000000004</v>
      </c>
      <c r="X1279">
        <v>0.54</v>
      </c>
      <c r="AD1279">
        <f t="shared" si="142"/>
        <v>0.55620000000000003</v>
      </c>
      <c r="AE1279">
        <f t="shared" si="143"/>
        <v>2.4973986465920861E-2</v>
      </c>
      <c r="AG1279">
        <v>1</v>
      </c>
      <c r="AH1279">
        <f>AVERAGE(G1273:K1276)</f>
        <v>0.55079999999999985</v>
      </c>
      <c r="AI1279">
        <f>STDEV(G1273:K1276)</f>
        <v>3.4623691311008398E-2</v>
      </c>
      <c r="AJ1279">
        <f>AVERAGE(T1273:X1276)</f>
        <v>0.39240000000000003</v>
      </c>
      <c r="AK1279">
        <f>STDEV(T1273:X1276)</f>
        <v>3.6750080558450908E-2</v>
      </c>
      <c r="AM1279">
        <f>SUM(AH1279,AJ1279)</f>
        <v>0.94319999999999982</v>
      </c>
      <c r="AO1279">
        <f>SUM(AH1279,AJ1279)/2*SQRT((AI1279/AH1279)^2+(AK1279/AJ1279)^2)</f>
        <v>5.3194019857137752E-2</v>
      </c>
      <c r="AP1279">
        <v>0.52700000000000002</v>
      </c>
      <c r="AR1279">
        <v>7.2111025509279851E-3</v>
      </c>
      <c r="BI1279" s="1">
        <v>2</v>
      </c>
      <c r="BJ1279">
        <v>0.91800000000000004</v>
      </c>
      <c r="BK1279">
        <v>0.97199999999999998</v>
      </c>
      <c r="BL1279">
        <v>0.94499999999999995</v>
      </c>
      <c r="BM1279">
        <v>0.93600000000000005</v>
      </c>
      <c r="BN1279">
        <v>0.93600000000000005</v>
      </c>
    </row>
    <row r="1280" spans="1:66" x14ac:dyDescent="0.25">
      <c r="A1280" s="6">
        <v>85</v>
      </c>
      <c r="B1280" s="6">
        <v>3</v>
      </c>
      <c r="C1280" s="6">
        <v>7.5</v>
      </c>
      <c r="D1280" s="1">
        <v>1</v>
      </c>
      <c r="E1280" s="1">
        <v>4</v>
      </c>
      <c r="F1280" s="1">
        <v>2</v>
      </c>
      <c r="G1280">
        <v>0.33300000000000002</v>
      </c>
      <c r="H1280">
        <v>0.41399999999999998</v>
      </c>
      <c r="I1280">
        <v>0.36</v>
      </c>
      <c r="J1280">
        <v>0.36899999999999999</v>
      </c>
      <c r="K1280">
        <v>0.38700000000000001</v>
      </c>
      <c r="Q1280">
        <f t="shared" si="140"/>
        <v>0.37259999999999999</v>
      </c>
      <c r="R1280">
        <f t="shared" si="141"/>
        <v>3.0253925365148888E-2</v>
      </c>
      <c r="T1280">
        <v>0.54</v>
      </c>
      <c r="U1280">
        <v>0.56699999999999995</v>
      </c>
      <c r="V1280">
        <v>0.55800000000000005</v>
      </c>
      <c r="W1280">
        <v>0.55800000000000005</v>
      </c>
      <c r="X1280">
        <v>0.55800000000000005</v>
      </c>
      <c r="AD1280">
        <f t="shared" si="142"/>
        <v>0.55619999999999992</v>
      </c>
      <c r="AE1280">
        <f t="shared" si="143"/>
        <v>9.8590060350929685E-3</v>
      </c>
      <c r="AG1280">
        <v>2</v>
      </c>
      <c r="AH1280">
        <f>AVERAGE(G1277:K1280)</f>
        <v>0.37620000000000003</v>
      </c>
      <c r="AI1280">
        <f>STDEV(G1277:K1280)</f>
        <v>2.9863901814380311E-2</v>
      </c>
      <c r="AJ1280">
        <f>AVERAGE(T1277:X1280)</f>
        <v>0.55619999999999992</v>
      </c>
      <c r="AK1280">
        <f>STDEV(T1277:X1280)</f>
        <v>1.5340349272082198E-2</v>
      </c>
      <c r="AM1280">
        <f>SUM(AH1280,AJ1280)</f>
        <v>0.9323999999999999</v>
      </c>
      <c r="AO1280">
        <f t="shared" ref="AO1280:AO1289" si="146">SUM(AH1280,AJ1280)/2*SQRT((AI1280/AH1280)^2+(AK1280/AJ1280)^2)</f>
        <v>3.9178443330975851E-2</v>
      </c>
      <c r="BI1280" s="1">
        <v>2</v>
      </c>
      <c r="BJ1280">
        <v>0.873</v>
      </c>
      <c r="BK1280">
        <v>0.98099999999999998</v>
      </c>
      <c r="BL1280">
        <v>0.91800000000000004</v>
      </c>
      <c r="BM1280">
        <v>0.92700000000000005</v>
      </c>
      <c r="BN1280">
        <v>0.94499999999999995</v>
      </c>
    </row>
    <row r="1281" spans="1:66" x14ac:dyDescent="0.25">
      <c r="A1281" s="6">
        <v>85</v>
      </c>
      <c r="B1281" s="6">
        <v>3</v>
      </c>
      <c r="C1281" s="6">
        <v>7.5</v>
      </c>
      <c r="D1281" s="6">
        <v>1</v>
      </c>
      <c r="E1281" s="6">
        <v>1</v>
      </c>
      <c r="F1281" s="6">
        <v>3</v>
      </c>
      <c r="G1281">
        <v>0.378</v>
      </c>
      <c r="H1281">
        <v>0.40500000000000003</v>
      </c>
      <c r="I1281">
        <v>0.39600000000000002</v>
      </c>
      <c r="J1281">
        <v>0.42299999999999999</v>
      </c>
      <c r="K1281">
        <v>0.40500000000000003</v>
      </c>
      <c r="Q1281">
        <f t="shared" si="140"/>
        <v>0.40140000000000003</v>
      </c>
      <c r="R1281">
        <f t="shared" si="141"/>
        <v>1.6349311912126453E-2</v>
      </c>
      <c r="T1281">
        <v>0.54</v>
      </c>
      <c r="U1281">
        <v>0.57599999999999996</v>
      </c>
      <c r="V1281">
        <v>0.504</v>
      </c>
      <c r="W1281">
        <v>0.54</v>
      </c>
      <c r="X1281">
        <v>0.51300000000000001</v>
      </c>
      <c r="AD1281">
        <f t="shared" si="142"/>
        <v>0.53459999999999996</v>
      </c>
      <c r="AE1281">
        <f t="shared" si="143"/>
        <v>2.8174456516497335E-2</v>
      </c>
      <c r="AG1281">
        <v>3</v>
      </c>
      <c r="AH1281">
        <f>AVERAGE(G1281:K1284)</f>
        <v>0.40635000000000004</v>
      </c>
      <c r="AI1281">
        <f>STDEV(G1281:K1284)</f>
        <v>1.1779889196154775E-2</v>
      </c>
      <c r="AJ1281">
        <f>AVERAGE(T1281:X1284)</f>
        <v>0.52694999999999992</v>
      </c>
      <c r="AK1281">
        <f>STDEV(T1280:X1283)</f>
        <v>2.5016626050436312E-2</v>
      </c>
      <c r="AM1281">
        <f>SUM(AH1281,AJ1281)</f>
        <v>0.93330000000000002</v>
      </c>
      <c r="AO1281">
        <f t="shared" si="146"/>
        <v>2.5957692955339982E-2</v>
      </c>
      <c r="AP1281" s="15" t="s">
        <v>28</v>
      </c>
      <c r="AQ1281" s="15"/>
      <c r="AR1281" s="15"/>
      <c r="BI1281" s="6">
        <v>3</v>
      </c>
      <c r="BJ1281">
        <v>0.91800000000000004</v>
      </c>
      <c r="BK1281">
        <v>0.98099999999999998</v>
      </c>
      <c r="BL1281">
        <v>0.9</v>
      </c>
      <c r="BM1281">
        <v>0.96299999999999997</v>
      </c>
      <c r="BN1281">
        <v>0.91800000000000004</v>
      </c>
    </row>
    <row r="1282" spans="1:66" x14ac:dyDescent="0.25">
      <c r="A1282" s="6">
        <v>85</v>
      </c>
      <c r="B1282" s="6">
        <v>3</v>
      </c>
      <c r="C1282" s="6">
        <v>7.5</v>
      </c>
      <c r="D1282" s="6">
        <v>1</v>
      </c>
      <c r="E1282" s="6">
        <v>2</v>
      </c>
      <c r="F1282" s="6">
        <v>3</v>
      </c>
      <c r="G1282">
        <v>0.40500000000000003</v>
      </c>
      <c r="H1282">
        <v>0.40500000000000003</v>
      </c>
      <c r="I1282">
        <v>0.40500000000000003</v>
      </c>
      <c r="J1282">
        <v>0.39600000000000002</v>
      </c>
      <c r="K1282">
        <v>0.41399999999999998</v>
      </c>
      <c r="Q1282">
        <f t="shared" si="140"/>
        <v>0.40500000000000008</v>
      </c>
      <c r="R1282">
        <f t="shared" si="141"/>
        <v>6.3639610306789138E-3</v>
      </c>
      <c r="T1282">
        <v>0.504</v>
      </c>
      <c r="U1282">
        <v>0.54900000000000004</v>
      </c>
      <c r="V1282">
        <v>0.504</v>
      </c>
      <c r="W1282">
        <v>0.54</v>
      </c>
      <c r="X1282">
        <v>0.51300000000000001</v>
      </c>
      <c r="AD1282">
        <f t="shared" si="142"/>
        <v>0.52200000000000002</v>
      </c>
      <c r="AE1282">
        <f t="shared" si="143"/>
        <v>2.1106870919205451E-2</v>
      </c>
      <c r="AG1282">
        <v>4</v>
      </c>
      <c r="AH1282">
        <f>AVERAGE(G1285:K1288)</f>
        <v>0.31319999999999998</v>
      </c>
      <c r="AI1282">
        <f>STDEV(G1285:K1288)</f>
        <v>3.7802255571801578E-2</v>
      </c>
      <c r="AJ1282">
        <f>AVERAGE(T1285:X1288)</f>
        <v>0.6372000000000001</v>
      </c>
      <c r="AK1282">
        <f>STDEV(T1284:X1287)</f>
        <v>6.0409131411523681E-2</v>
      </c>
      <c r="AM1282">
        <f t="shared" ref="AM1282:AM1289" si="147">SUM(AH1282,AJ1282)</f>
        <v>0.95040000000000013</v>
      </c>
      <c r="AO1282">
        <f t="shared" si="146"/>
        <v>7.2932807398409516E-2</v>
      </c>
      <c r="BI1282" s="6">
        <v>3</v>
      </c>
      <c r="BJ1282">
        <v>0.90900000000000003</v>
      </c>
      <c r="BK1282">
        <v>0.95399999999999996</v>
      </c>
      <c r="BL1282">
        <v>0.90900000000000003</v>
      </c>
      <c r="BM1282">
        <v>0.93600000000000005</v>
      </c>
      <c r="BN1282">
        <v>0.92700000000000005</v>
      </c>
    </row>
    <row r="1283" spans="1:66" x14ac:dyDescent="0.25">
      <c r="A1283" s="6">
        <v>85</v>
      </c>
      <c r="B1283" s="6">
        <v>3</v>
      </c>
      <c r="C1283" s="6">
        <v>7.5</v>
      </c>
      <c r="D1283" s="6">
        <v>1</v>
      </c>
      <c r="E1283" s="6">
        <v>3</v>
      </c>
      <c r="F1283" s="6">
        <v>3</v>
      </c>
      <c r="G1283">
        <v>0.41399999999999998</v>
      </c>
      <c r="H1283">
        <v>0.39600000000000002</v>
      </c>
      <c r="I1283">
        <v>0.39600000000000002</v>
      </c>
      <c r="J1283">
        <v>0.40500000000000003</v>
      </c>
      <c r="K1283">
        <v>0.40500000000000003</v>
      </c>
      <c r="Q1283">
        <f t="shared" ref="Q1283:Q1346" si="148">AVERAGE(G1283:K1283)</f>
        <v>0.4032</v>
      </c>
      <c r="R1283">
        <f t="shared" ref="R1283:R1346" si="149">STDEV(G1283:K1283)</f>
        <v>7.5299402388066669E-3</v>
      </c>
      <c r="T1283">
        <v>0.52200000000000002</v>
      </c>
      <c r="U1283">
        <v>0.54900000000000004</v>
      </c>
      <c r="V1283">
        <v>0.504</v>
      </c>
      <c r="W1283">
        <v>0.55800000000000005</v>
      </c>
      <c r="X1283">
        <v>0.495</v>
      </c>
      <c r="AD1283">
        <f t="shared" ref="AD1283:AD1346" si="150">AVERAGE(T1283:X1283)</f>
        <v>0.52560000000000007</v>
      </c>
      <c r="AE1283">
        <f t="shared" ref="AE1283:AE1346" si="151">STDEV(T1283:X1283)</f>
        <v>2.7446311227558452E-2</v>
      </c>
      <c r="AG1283">
        <v>5</v>
      </c>
      <c r="AH1283">
        <f>AVERAGE(G1289:K1292)</f>
        <v>0.33345000000000002</v>
      </c>
      <c r="AI1283">
        <f>STDEV(G1289:K1292)</f>
        <v>2.5535269726399992E-2</v>
      </c>
      <c r="AJ1283">
        <f>AVERAGE(T1289:X1292)</f>
        <v>0.60750000000000015</v>
      </c>
      <c r="AK1283">
        <f>STDEV(T1289:X1292)</f>
        <v>2.6522086128952585E-2</v>
      </c>
      <c r="AM1283">
        <f t="shared" si="147"/>
        <v>0.94095000000000018</v>
      </c>
      <c r="AO1283">
        <f t="shared" si="146"/>
        <v>4.1472161250210499E-2</v>
      </c>
      <c r="BI1283" s="6">
        <v>3</v>
      </c>
      <c r="BJ1283">
        <v>0.93600000000000005</v>
      </c>
      <c r="BK1283">
        <v>0.94499999999999995</v>
      </c>
      <c r="BL1283">
        <v>0.9</v>
      </c>
      <c r="BM1283">
        <v>0.96299999999999997</v>
      </c>
      <c r="BN1283">
        <v>0.9</v>
      </c>
    </row>
    <row r="1284" spans="1:66" x14ac:dyDescent="0.25">
      <c r="A1284" s="6">
        <v>85</v>
      </c>
      <c r="B1284" s="6">
        <v>3</v>
      </c>
      <c r="C1284" s="6">
        <v>7.5</v>
      </c>
      <c r="D1284" s="6">
        <v>1</v>
      </c>
      <c r="E1284" s="6">
        <v>4</v>
      </c>
      <c r="F1284" s="6">
        <v>3</v>
      </c>
      <c r="G1284">
        <v>0.40500000000000003</v>
      </c>
      <c r="H1284">
        <v>0.40500000000000003</v>
      </c>
      <c r="I1284">
        <v>0.42299999999999999</v>
      </c>
      <c r="J1284">
        <v>0.41399999999999998</v>
      </c>
      <c r="K1284">
        <v>0.432</v>
      </c>
      <c r="Q1284">
        <f t="shared" si="148"/>
        <v>0.41580000000000006</v>
      </c>
      <c r="R1284">
        <f t="shared" si="149"/>
        <v>1.1734564329364754E-2</v>
      </c>
      <c r="T1284">
        <v>0.52200000000000002</v>
      </c>
      <c r="U1284">
        <v>0.54900000000000004</v>
      </c>
      <c r="V1284">
        <v>0.504</v>
      </c>
      <c r="W1284">
        <v>0.54900000000000004</v>
      </c>
      <c r="X1284">
        <v>0.504</v>
      </c>
      <c r="AD1284">
        <f t="shared" si="150"/>
        <v>0.52560000000000007</v>
      </c>
      <c r="AE1284">
        <f t="shared" si="151"/>
        <v>2.2589820716420059E-2</v>
      </c>
      <c r="AG1284">
        <v>6</v>
      </c>
      <c r="AH1284">
        <f>AVERAGE(G1293:K1296)</f>
        <v>0.35235000000000005</v>
      </c>
      <c r="AI1284">
        <f>STDEV(G1293:K1296)</f>
        <v>9.0767647261971576E-2</v>
      </c>
      <c r="AJ1284">
        <f>AVERAGE(T1293:X1296)</f>
        <v>0.57914999999999983</v>
      </c>
      <c r="AK1284">
        <f>STDEV(T1293:X1296)</f>
        <v>6.7430490526405901E-2</v>
      </c>
      <c r="AM1284">
        <f t="shared" si="147"/>
        <v>0.93149999999999988</v>
      </c>
      <c r="AO1284">
        <f t="shared" si="146"/>
        <v>0.13166569779026707</v>
      </c>
      <c r="BI1284" s="6">
        <v>3</v>
      </c>
      <c r="BJ1284">
        <v>0.92700000000000005</v>
      </c>
      <c r="BK1284">
        <v>0.95399999999999996</v>
      </c>
      <c r="BL1284">
        <v>0.92700000000000005</v>
      </c>
      <c r="BM1284">
        <v>0.96299999999999997</v>
      </c>
      <c r="BN1284">
        <v>0.93600000000000005</v>
      </c>
    </row>
    <row r="1285" spans="1:66" x14ac:dyDescent="0.25">
      <c r="A1285" s="6">
        <v>85</v>
      </c>
      <c r="B1285" s="6">
        <v>3</v>
      </c>
      <c r="C1285" s="6">
        <v>7.5</v>
      </c>
      <c r="D1285" s="1">
        <v>1</v>
      </c>
      <c r="E1285" s="1">
        <v>1</v>
      </c>
      <c r="F1285" s="1">
        <v>4</v>
      </c>
      <c r="G1285">
        <v>0.33300000000000002</v>
      </c>
      <c r="H1285">
        <v>0.252</v>
      </c>
      <c r="I1285">
        <v>0.27900000000000003</v>
      </c>
      <c r="J1285">
        <v>0.30599999999999999</v>
      </c>
      <c r="K1285">
        <v>0.28799999999999998</v>
      </c>
      <c r="Q1285">
        <f t="shared" si="148"/>
        <v>0.29159999999999997</v>
      </c>
      <c r="R1285">
        <f t="shared" si="149"/>
        <v>3.0253925365148902E-2</v>
      </c>
      <c r="T1285">
        <v>0.66600000000000004</v>
      </c>
      <c r="U1285">
        <v>0.66600000000000004</v>
      </c>
      <c r="V1285">
        <v>0.66600000000000004</v>
      </c>
      <c r="W1285">
        <v>0.67500000000000004</v>
      </c>
      <c r="X1285">
        <v>0.65700000000000003</v>
      </c>
      <c r="AD1285">
        <f t="shared" si="150"/>
        <v>0.66600000000000004</v>
      </c>
      <c r="AE1285">
        <f t="shared" si="151"/>
        <v>6.3639610306789329E-3</v>
      </c>
      <c r="AG1285">
        <v>7</v>
      </c>
      <c r="AH1285">
        <f>AVERAGE(G1297:K1300)</f>
        <v>0.28979999999999995</v>
      </c>
      <c r="AI1285">
        <f>STDEV(G1297:K1300)</f>
        <v>2.9577018105278973E-2</v>
      </c>
      <c r="AJ1285">
        <f>AVERAGE(T1297:X1300)</f>
        <v>0.6349499999999999</v>
      </c>
      <c r="AK1285">
        <f>STDEV(T1297:X1300)</f>
        <v>4.0615624424209247E-2</v>
      </c>
      <c r="AM1285">
        <f t="shared" si="147"/>
        <v>0.92474999999999985</v>
      </c>
      <c r="AO1285">
        <f t="shared" si="146"/>
        <v>5.5692674545938625E-2</v>
      </c>
      <c r="BI1285" s="1">
        <v>4</v>
      </c>
      <c r="BJ1285">
        <v>0.999</v>
      </c>
      <c r="BK1285">
        <v>0.91800000000000004</v>
      </c>
      <c r="BL1285">
        <v>0.94499999999999995</v>
      </c>
      <c r="BM1285">
        <v>0.98099999999999998</v>
      </c>
      <c r="BN1285">
        <v>0.94499999999999995</v>
      </c>
    </row>
    <row r="1286" spans="1:66" x14ac:dyDescent="0.25">
      <c r="A1286" s="6">
        <v>85</v>
      </c>
      <c r="B1286" s="6">
        <v>3</v>
      </c>
      <c r="C1286" s="6">
        <v>7.5</v>
      </c>
      <c r="D1286" s="1">
        <v>1</v>
      </c>
      <c r="E1286" s="1">
        <v>2</v>
      </c>
      <c r="F1286" s="1">
        <v>4</v>
      </c>
      <c r="G1286">
        <v>0.32400000000000001</v>
      </c>
      <c r="H1286">
        <v>0.32400000000000001</v>
      </c>
      <c r="I1286">
        <v>0.29699999999999999</v>
      </c>
      <c r="J1286">
        <v>0.27900000000000003</v>
      </c>
      <c r="K1286">
        <v>0.28799999999999998</v>
      </c>
      <c r="Q1286">
        <f t="shared" si="148"/>
        <v>0.30240000000000006</v>
      </c>
      <c r="R1286">
        <f t="shared" si="149"/>
        <v>2.0719555979798413E-2</v>
      </c>
      <c r="T1286">
        <v>0.63900000000000001</v>
      </c>
      <c r="U1286">
        <v>0.57599999999999996</v>
      </c>
      <c r="V1286">
        <v>0.63900000000000001</v>
      </c>
      <c r="W1286">
        <v>0.67500000000000004</v>
      </c>
      <c r="X1286">
        <v>0.63</v>
      </c>
      <c r="AD1286">
        <f t="shared" si="150"/>
        <v>0.63179999999999992</v>
      </c>
      <c r="AE1286">
        <f t="shared" si="151"/>
        <v>3.5660902961086142E-2</v>
      </c>
      <c r="AG1286">
        <v>8</v>
      </c>
      <c r="AH1286">
        <f>AVERAGE(G1301:K1304)</f>
        <v>0.36270000000000002</v>
      </c>
      <c r="AI1286">
        <f>STDEV(G1301:K1304)</f>
        <v>8.2801029741880292E-2</v>
      </c>
      <c r="AJ1286">
        <f>AVERAGE(T1301:X1304)</f>
        <v>0.56205000000000005</v>
      </c>
      <c r="AK1286">
        <f>STDEV(T1301:X1304)</f>
        <v>9.9642769827756689E-2</v>
      </c>
      <c r="AM1286">
        <f t="shared" si="147"/>
        <v>0.92475000000000007</v>
      </c>
      <c r="AO1286">
        <f t="shared" si="146"/>
        <v>0.13364672364813729</v>
      </c>
      <c r="BI1286" s="1">
        <v>4</v>
      </c>
      <c r="BJ1286">
        <v>0.96299999999999997</v>
      </c>
      <c r="BK1286">
        <v>0.9</v>
      </c>
      <c r="BL1286">
        <v>0.93600000000000005</v>
      </c>
      <c r="BM1286">
        <v>0.95399999999999996</v>
      </c>
      <c r="BN1286">
        <v>0.91800000000000004</v>
      </c>
    </row>
    <row r="1287" spans="1:66" x14ac:dyDescent="0.25">
      <c r="A1287" s="6">
        <v>85</v>
      </c>
      <c r="B1287" s="6">
        <v>3</v>
      </c>
      <c r="C1287" s="6">
        <v>7.5</v>
      </c>
      <c r="D1287" s="1">
        <v>1</v>
      </c>
      <c r="E1287" s="1">
        <v>3</v>
      </c>
      <c r="F1287" s="1">
        <v>4</v>
      </c>
      <c r="G1287">
        <v>0.28799999999999998</v>
      </c>
      <c r="H1287">
        <v>0.38700000000000001</v>
      </c>
      <c r="I1287">
        <v>0.32400000000000001</v>
      </c>
      <c r="J1287">
        <v>0.29699999999999999</v>
      </c>
      <c r="K1287">
        <v>0.315</v>
      </c>
      <c r="Q1287">
        <f t="shared" si="148"/>
        <v>0.32219999999999999</v>
      </c>
      <c r="R1287">
        <f t="shared" si="149"/>
        <v>3.8919146958791472E-2</v>
      </c>
      <c r="T1287">
        <v>0.65700000000000003</v>
      </c>
      <c r="U1287">
        <v>0.55800000000000005</v>
      </c>
      <c r="V1287">
        <v>0.66600000000000004</v>
      </c>
      <c r="W1287">
        <v>0.61199999999999999</v>
      </c>
      <c r="X1287">
        <v>0.63</v>
      </c>
      <c r="AD1287">
        <f t="shared" si="150"/>
        <v>0.62460000000000004</v>
      </c>
      <c r="AE1287">
        <f t="shared" si="151"/>
        <v>4.2974410990727956E-2</v>
      </c>
      <c r="AG1287">
        <v>9</v>
      </c>
      <c r="AH1287">
        <f>AVERAGE(G1305:K1308)</f>
        <v>0.39330000000000004</v>
      </c>
      <c r="AI1287">
        <f>STDEV(G1305:K1308)</f>
        <v>8.4885743642169997E-2</v>
      </c>
      <c r="AJ1287">
        <f>AVERAGE(T1305:X1308)</f>
        <v>0.5292</v>
      </c>
      <c r="AK1287">
        <f>STDEV(T1305:X1308)</f>
        <v>9.4103302699466387E-2</v>
      </c>
      <c r="AM1287">
        <f t="shared" si="147"/>
        <v>0.9225000000000001</v>
      </c>
      <c r="AO1287">
        <f t="shared" si="146"/>
        <v>0.12898761300406492</v>
      </c>
      <c r="BI1287" s="1">
        <v>4</v>
      </c>
      <c r="BJ1287">
        <v>0.94499999999999995</v>
      </c>
      <c r="BK1287">
        <v>0.94499999999999995</v>
      </c>
      <c r="BL1287">
        <v>0.99</v>
      </c>
      <c r="BM1287">
        <v>0.90900000000000003</v>
      </c>
      <c r="BN1287">
        <v>0.94499999999999995</v>
      </c>
    </row>
    <row r="1288" spans="1:66" x14ac:dyDescent="0.25">
      <c r="A1288" s="6">
        <v>85</v>
      </c>
      <c r="B1288" s="6">
        <v>3</v>
      </c>
      <c r="C1288" s="6">
        <v>7.5</v>
      </c>
      <c r="D1288" s="1">
        <v>1</v>
      </c>
      <c r="E1288" s="1">
        <v>4</v>
      </c>
      <c r="F1288" s="1">
        <v>4</v>
      </c>
      <c r="G1288">
        <v>0.30599999999999999</v>
      </c>
      <c r="H1288">
        <v>0.42299999999999999</v>
      </c>
      <c r="I1288">
        <v>0.30599999999999999</v>
      </c>
      <c r="J1288">
        <v>0.32400000000000001</v>
      </c>
      <c r="K1288">
        <v>0.32400000000000001</v>
      </c>
      <c r="Q1288">
        <f t="shared" si="148"/>
        <v>0.33660000000000001</v>
      </c>
      <c r="R1288">
        <f t="shared" si="149"/>
        <v>4.9130438630241906E-2</v>
      </c>
      <c r="T1288">
        <v>0.52200000000000002</v>
      </c>
      <c r="U1288">
        <v>0.65700000000000003</v>
      </c>
      <c r="V1288">
        <v>0.67500000000000004</v>
      </c>
      <c r="W1288">
        <v>0.621</v>
      </c>
      <c r="X1288">
        <v>0.65700000000000003</v>
      </c>
      <c r="AD1288">
        <f t="shared" si="150"/>
        <v>0.62640000000000007</v>
      </c>
      <c r="AE1288">
        <f t="shared" si="151"/>
        <v>6.1569472955353456E-2</v>
      </c>
      <c r="AG1288">
        <v>10</v>
      </c>
      <c r="AH1288">
        <f>AVERAGE(G1309:K1312)</f>
        <v>0.3788999999999999</v>
      </c>
      <c r="AI1288">
        <f>STDEV(G1309:K1312)</f>
        <v>6.7343502792928209E-2</v>
      </c>
      <c r="AJ1288">
        <f>AVERAGE(T1309:X1312)</f>
        <v>0.53595000000000004</v>
      </c>
      <c r="AK1288">
        <f>STDEV(T1309:X1312)</f>
        <v>7.6338219026975615E-2</v>
      </c>
      <c r="AM1288">
        <f t="shared" si="147"/>
        <v>0.91484999999999994</v>
      </c>
      <c r="AO1288">
        <f t="shared" si="146"/>
        <v>0.10418579620298551</v>
      </c>
      <c r="BI1288" s="1">
        <v>4</v>
      </c>
      <c r="BJ1288">
        <v>0.82799999999999996</v>
      </c>
      <c r="BK1288">
        <v>1.08</v>
      </c>
      <c r="BL1288">
        <v>0.98099999999999998</v>
      </c>
      <c r="BM1288">
        <v>0.94499999999999995</v>
      </c>
      <c r="BN1288">
        <v>0.98099999999999998</v>
      </c>
    </row>
    <row r="1289" spans="1:66" x14ac:dyDescent="0.25">
      <c r="A1289" s="6">
        <v>85</v>
      </c>
      <c r="B1289" s="6">
        <v>3</v>
      </c>
      <c r="C1289" s="6">
        <v>7.5</v>
      </c>
      <c r="D1289" s="6">
        <v>1</v>
      </c>
      <c r="E1289" s="6">
        <v>1</v>
      </c>
      <c r="F1289" s="6">
        <v>5</v>
      </c>
      <c r="G1289">
        <v>0.36899999999999999</v>
      </c>
      <c r="H1289">
        <v>0.28799999999999998</v>
      </c>
      <c r="I1289">
        <v>0.35099999999999998</v>
      </c>
      <c r="J1289">
        <v>0.28799999999999998</v>
      </c>
      <c r="K1289">
        <v>0.33300000000000002</v>
      </c>
      <c r="Q1289">
        <f t="shared" si="148"/>
        <v>0.32579999999999998</v>
      </c>
      <c r="R1289">
        <f t="shared" si="149"/>
        <v>3.6779070135064755E-2</v>
      </c>
      <c r="T1289">
        <v>0.63</v>
      </c>
      <c r="U1289">
        <v>0.63900000000000001</v>
      </c>
      <c r="V1289">
        <v>0.621</v>
      </c>
      <c r="W1289">
        <v>0.64800000000000002</v>
      </c>
      <c r="X1289">
        <v>0.63900000000000001</v>
      </c>
      <c r="AD1289">
        <f t="shared" si="150"/>
        <v>0.63540000000000008</v>
      </c>
      <c r="AE1289">
        <f t="shared" si="151"/>
        <v>1.0261578825892251E-2</v>
      </c>
      <c r="AG1289" t="s">
        <v>22</v>
      </c>
      <c r="AH1289">
        <f>AVERAGE(G1273:K1312)</f>
        <v>0.37570499999999996</v>
      </c>
      <c r="AI1289">
        <f>STDEV(G1273:K1312)</f>
        <v>8.7467886282071181E-2</v>
      </c>
      <c r="AJ1289">
        <f>AVERAGE(T1273:X1312)</f>
        <v>0.55615499999999984</v>
      </c>
      <c r="AK1289">
        <f>STDEV(T1273:X1311)</f>
        <v>8.9070289185245358E-2</v>
      </c>
      <c r="AM1289">
        <f t="shared" si="147"/>
        <v>0.9318599999999998</v>
      </c>
      <c r="AO1289">
        <f t="shared" si="146"/>
        <v>0.13166106366932975</v>
      </c>
      <c r="BI1289" s="6">
        <v>5</v>
      </c>
      <c r="BJ1289">
        <v>0.999</v>
      </c>
      <c r="BK1289">
        <v>0.92700000000000005</v>
      </c>
      <c r="BL1289">
        <v>0.97199999999999998</v>
      </c>
      <c r="BM1289">
        <v>0.93600000000000005</v>
      </c>
      <c r="BN1289">
        <v>0.97199999999999998</v>
      </c>
    </row>
    <row r="1290" spans="1:66" x14ac:dyDescent="0.25">
      <c r="A1290" s="6">
        <v>85</v>
      </c>
      <c r="B1290" s="6">
        <v>3</v>
      </c>
      <c r="C1290" s="6">
        <v>7.5</v>
      </c>
      <c r="D1290" s="6">
        <v>1</v>
      </c>
      <c r="E1290" s="6">
        <v>2</v>
      </c>
      <c r="F1290" s="6">
        <v>5</v>
      </c>
      <c r="G1290">
        <v>0.30599999999999999</v>
      </c>
      <c r="H1290">
        <v>0.34200000000000003</v>
      </c>
      <c r="I1290">
        <v>0.34200000000000003</v>
      </c>
      <c r="J1290">
        <v>0.30599999999999999</v>
      </c>
      <c r="K1290">
        <v>0.36</v>
      </c>
      <c r="Q1290">
        <f t="shared" si="148"/>
        <v>0.33120000000000005</v>
      </c>
      <c r="R1290">
        <f t="shared" si="149"/>
        <v>2.4149534156997735E-2</v>
      </c>
      <c r="T1290">
        <v>0.58499999999999996</v>
      </c>
      <c r="U1290">
        <v>0.60299999999999998</v>
      </c>
      <c r="V1290">
        <v>0.60299999999999998</v>
      </c>
      <c r="W1290">
        <v>0.58499999999999996</v>
      </c>
      <c r="X1290">
        <v>0.63900000000000001</v>
      </c>
      <c r="AD1290">
        <f t="shared" si="150"/>
        <v>0.60299999999999998</v>
      </c>
      <c r="AE1290">
        <f t="shared" si="151"/>
        <v>2.2045407685048621E-2</v>
      </c>
      <c r="AM1290" s="11" t="s">
        <v>51</v>
      </c>
      <c r="AN1290" s="11"/>
      <c r="AO1290" s="11"/>
      <c r="BI1290" s="6">
        <v>5</v>
      </c>
      <c r="BJ1290">
        <v>0.89100000000000001</v>
      </c>
      <c r="BK1290">
        <v>0.94499999999999995</v>
      </c>
      <c r="BL1290">
        <v>0.94499999999999995</v>
      </c>
      <c r="BM1290">
        <v>0.89100000000000001</v>
      </c>
      <c r="BN1290">
        <v>0.999</v>
      </c>
    </row>
    <row r="1291" spans="1:66" x14ac:dyDescent="0.25">
      <c r="A1291" s="6">
        <v>85</v>
      </c>
      <c r="B1291" s="6">
        <v>3</v>
      </c>
      <c r="C1291" s="6">
        <v>7.5</v>
      </c>
      <c r="D1291" s="6">
        <v>1</v>
      </c>
      <c r="E1291" s="6">
        <v>3</v>
      </c>
      <c r="F1291" s="6">
        <v>5</v>
      </c>
      <c r="G1291">
        <v>0.35099999999999998</v>
      </c>
      <c r="H1291">
        <v>0.35099999999999998</v>
      </c>
      <c r="I1291">
        <v>0.33300000000000002</v>
      </c>
      <c r="J1291">
        <v>0.33300000000000002</v>
      </c>
      <c r="K1291">
        <v>0.36</v>
      </c>
      <c r="Q1291">
        <f t="shared" si="148"/>
        <v>0.34559999999999996</v>
      </c>
      <c r="R1291">
        <f t="shared" si="149"/>
        <v>1.2074767078498846E-2</v>
      </c>
      <c r="T1291">
        <v>0.60299999999999998</v>
      </c>
      <c r="U1291">
        <v>0.621</v>
      </c>
      <c r="V1291">
        <v>0.58499999999999996</v>
      </c>
      <c r="W1291">
        <v>0.61199999999999999</v>
      </c>
      <c r="X1291">
        <v>0.54</v>
      </c>
      <c r="AD1291">
        <f t="shared" si="150"/>
        <v>0.59219999999999995</v>
      </c>
      <c r="AE1291">
        <f t="shared" si="151"/>
        <v>3.2073353426169814E-2</v>
      </c>
      <c r="BI1291" s="6">
        <v>5</v>
      </c>
      <c r="BJ1291">
        <v>0.95399999999999996</v>
      </c>
      <c r="BK1291">
        <v>0.97199999999999998</v>
      </c>
      <c r="BL1291">
        <v>0.91800000000000004</v>
      </c>
      <c r="BM1291">
        <v>0.94499999999999995</v>
      </c>
      <c r="BN1291">
        <v>0.9</v>
      </c>
    </row>
    <row r="1292" spans="1:66" x14ac:dyDescent="0.25">
      <c r="A1292" s="6">
        <v>85</v>
      </c>
      <c r="B1292" s="6">
        <v>3</v>
      </c>
      <c r="C1292" s="6">
        <v>7.5</v>
      </c>
      <c r="D1292" s="6">
        <v>1</v>
      </c>
      <c r="E1292" s="6">
        <v>4</v>
      </c>
      <c r="F1292" s="6">
        <v>5</v>
      </c>
      <c r="G1292">
        <v>0.36899999999999999</v>
      </c>
      <c r="H1292">
        <v>0.315</v>
      </c>
      <c r="I1292">
        <v>0.33300000000000002</v>
      </c>
      <c r="J1292">
        <v>0.29699999999999999</v>
      </c>
      <c r="K1292">
        <v>0.34200000000000003</v>
      </c>
      <c r="Q1292">
        <f t="shared" si="148"/>
        <v>0.33119999999999999</v>
      </c>
      <c r="R1292">
        <f t="shared" si="149"/>
        <v>2.7298351598585589E-2</v>
      </c>
      <c r="T1292">
        <v>0.60299999999999998</v>
      </c>
      <c r="U1292">
        <v>0.60299999999999998</v>
      </c>
      <c r="V1292">
        <v>0.61199999999999999</v>
      </c>
      <c r="W1292">
        <v>0.61199999999999999</v>
      </c>
      <c r="X1292">
        <v>0.56699999999999995</v>
      </c>
      <c r="AD1292">
        <f t="shared" si="150"/>
        <v>0.59939999999999993</v>
      </c>
      <c r="AE1292">
        <f t="shared" si="151"/>
        <v>1.8662797217994964E-2</v>
      </c>
      <c r="BI1292" s="6">
        <v>5</v>
      </c>
      <c r="BJ1292">
        <v>0.97199999999999998</v>
      </c>
      <c r="BK1292">
        <v>0.91800000000000004</v>
      </c>
      <c r="BL1292">
        <v>0.94499999999999995</v>
      </c>
      <c r="BM1292">
        <v>0.90900000000000003</v>
      </c>
      <c r="BN1292">
        <v>0.90900000000000003</v>
      </c>
    </row>
    <row r="1293" spans="1:66" x14ac:dyDescent="0.25">
      <c r="A1293" s="6">
        <v>85</v>
      </c>
      <c r="B1293" s="6">
        <v>3</v>
      </c>
      <c r="C1293" s="6">
        <v>7.5</v>
      </c>
      <c r="D1293" s="1">
        <v>1</v>
      </c>
      <c r="E1293" s="1">
        <v>1</v>
      </c>
      <c r="F1293" s="1">
        <v>6</v>
      </c>
      <c r="G1293">
        <v>0.33300000000000002</v>
      </c>
      <c r="H1293">
        <v>0.30599999999999999</v>
      </c>
      <c r="I1293">
        <v>0.34200000000000003</v>
      </c>
      <c r="J1293">
        <v>0.27900000000000003</v>
      </c>
      <c r="K1293">
        <v>0.33300000000000002</v>
      </c>
      <c r="Q1293">
        <f t="shared" si="148"/>
        <v>0.31860000000000005</v>
      </c>
      <c r="R1293">
        <f t="shared" si="149"/>
        <v>2.5928748523598281E-2</v>
      </c>
      <c r="T1293">
        <v>0.70199999999999996</v>
      </c>
      <c r="U1293">
        <v>0.54900000000000004</v>
      </c>
      <c r="V1293">
        <v>0.621</v>
      </c>
      <c r="W1293">
        <v>0.59399999999999997</v>
      </c>
      <c r="X1293">
        <v>0.60299999999999998</v>
      </c>
      <c r="AD1293">
        <f t="shared" si="150"/>
        <v>0.61380000000000001</v>
      </c>
      <c r="AE1293">
        <f t="shared" si="151"/>
        <v>5.5988391653984823E-2</v>
      </c>
      <c r="BD1293" s="42" t="s">
        <v>19</v>
      </c>
      <c r="BE1293" s="42" t="s">
        <v>24</v>
      </c>
      <c r="BF1293" s="42" t="s">
        <v>21</v>
      </c>
      <c r="BI1293" s="1">
        <v>6</v>
      </c>
      <c r="BJ1293">
        <v>1.0349999999999999</v>
      </c>
      <c r="BK1293">
        <v>0.85499999999999998</v>
      </c>
      <c r="BL1293">
        <v>0.96299999999999997</v>
      </c>
      <c r="BM1293">
        <v>0.873</v>
      </c>
      <c r="BN1293">
        <v>0.93600000000000005</v>
      </c>
    </row>
    <row r="1294" spans="1:66" x14ac:dyDescent="0.25">
      <c r="A1294" s="6">
        <v>85</v>
      </c>
      <c r="B1294" s="6">
        <v>3</v>
      </c>
      <c r="C1294" s="6">
        <v>7.5</v>
      </c>
      <c r="D1294" s="1">
        <v>1</v>
      </c>
      <c r="E1294" s="1">
        <v>2</v>
      </c>
      <c r="F1294" s="1">
        <v>6</v>
      </c>
      <c r="G1294">
        <v>0.33300000000000002</v>
      </c>
      <c r="H1294">
        <v>0.63900000000000001</v>
      </c>
      <c r="I1294">
        <v>0.30599999999999999</v>
      </c>
      <c r="J1294">
        <v>0.27</v>
      </c>
      <c r="K1294">
        <v>0.315</v>
      </c>
      <c r="Q1294">
        <f t="shared" si="148"/>
        <v>0.37259999999999999</v>
      </c>
      <c r="R1294">
        <f t="shared" si="149"/>
        <v>0.1506794611086727</v>
      </c>
      <c r="T1294">
        <v>0.55800000000000005</v>
      </c>
      <c r="U1294">
        <v>0.38700000000000001</v>
      </c>
      <c r="V1294">
        <v>0.61199999999999999</v>
      </c>
      <c r="W1294">
        <v>0.621</v>
      </c>
      <c r="X1294">
        <v>0.60299999999999998</v>
      </c>
      <c r="AD1294">
        <f t="shared" si="150"/>
        <v>0.55619999999999992</v>
      </c>
      <c r="AE1294">
        <f t="shared" si="151"/>
        <v>9.7640667756832195E-2</v>
      </c>
      <c r="AH1294" s="5" t="s">
        <v>20</v>
      </c>
      <c r="AI1294" s="5" t="s">
        <v>21</v>
      </c>
      <c r="AJ1294" s="5" t="s">
        <v>23</v>
      </c>
      <c r="AK1294" s="5" t="s">
        <v>21</v>
      </c>
      <c r="AL1294" s="5"/>
      <c r="AM1294" s="5" t="s">
        <v>27</v>
      </c>
      <c r="AN1294" s="5"/>
      <c r="AO1294" s="5" t="s">
        <v>28</v>
      </c>
      <c r="AP1294" s="5"/>
      <c r="BD1294" s="42">
        <v>1</v>
      </c>
      <c r="BE1294" s="42">
        <f>AVERAGE(BJ1273:BN1276)</f>
        <v>0.94320000000000004</v>
      </c>
      <c r="BF1294" s="42">
        <f>STDEV(BJ1273:BN1276)</f>
        <v>1.7175870467483985E-2</v>
      </c>
      <c r="BI1294" s="1">
        <v>6</v>
      </c>
      <c r="BJ1294">
        <v>0.89100000000000001</v>
      </c>
      <c r="BK1294">
        <v>1.026</v>
      </c>
      <c r="BL1294">
        <v>0.91800000000000004</v>
      </c>
      <c r="BM1294">
        <v>0.89100000000000001</v>
      </c>
      <c r="BN1294">
        <v>0.91800000000000004</v>
      </c>
    </row>
    <row r="1295" spans="1:66" x14ac:dyDescent="0.25">
      <c r="A1295" s="6">
        <v>85</v>
      </c>
      <c r="B1295" s="6">
        <v>3</v>
      </c>
      <c r="C1295" s="6">
        <v>7.5</v>
      </c>
      <c r="D1295" s="1">
        <v>1</v>
      </c>
      <c r="E1295" s="1">
        <v>3</v>
      </c>
      <c r="F1295" s="1">
        <v>6</v>
      </c>
      <c r="G1295">
        <v>0.315</v>
      </c>
      <c r="H1295">
        <v>0.55800000000000005</v>
      </c>
      <c r="I1295">
        <v>0.30599999999999999</v>
      </c>
      <c r="J1295">
        <v>0.27900000000000003</v>
      </c>
      <c r="K1295">
        <v>0.33300000000000002</v>
      </c>
      <c r="Q1295">
        <f t="shared" si="148"/>
        <v>0.35820000000000002</v>
      </c>
      <c r="R1295">
        <f t="shared" si="149"/>
        <v>0.1133785694035695</v>
      </c>
      <c r="T1295">
        <v>0.60299999999999998</v>
      </c>
      <c r="U1295">
        <v>0.441</v>
      </c>
      <c r="V1295">
        <v>0.58499999999999996</v>
      </c>
      <c r="W1295">
        <v>0.621</v>
      </c>
      <c r="X1295">
        <v>0.60299999999999998</v>
      </c>
      <c r="AD1295">
        <f t="shared" si="150"/>
        <v>0.5706</v>
      </c>
      <c r="AE1295">
        <f t="shared" si="151"/>
        <v>7.355814027012951E-2</v>
      </c>
      <c r="AH1295" s="5">
        <f>AH1289</f>
        <v>0.37570499999999996</v>
      </c>
      <c r="AI1295" s="5">
        <f>AI1289</f>
        <v>8.7467886282071181E-2</v>
      </c>
      <c r="AJ1295" s="5">
        <f>AJ1289</f>
        <v>0.55615499999999984</v>
      </c>
      <c r="AK1295" s="5">
        <f>AK1289</f>
        <v>8.9070289185245358E-2</v>
      </c>
      <c r="AL1295" s="5"/>
      <c r="AM1295" s="5" t="s">
        <v>29</v>
      </c>
      <c r="AN1295" s="5"/>
      <c r="AO1295" s="5" t="s">
        <v>30</v>
      </c>
      <c r="AP1295" s="5"/>
      <c r="BD1295" s="42">
        <v>2</v>
      </c>
      <c r="BE1295" s="42">
        <f>AVERAGE(BJ1277:BN1280)</f>
        <v>0.93240000000000001</v>
      </c>
      <c r="BF1295" s="42">
        <f>STDEV(BJ1277:BN1280)</f>
        <v>2.3432770575459158E-2</v>
      </c>
      <c r="BI1295" s="1">
        <v>6</v>
      </c>
      <c r="BJ1295">
        <v>0.91800000000000004</v>
      </c>
      <c r="BK1295">
        <v>0.999</v>
      </c>
      <c r="BL1295">
        <v>0.89100000000000001</v>
      </c>
      <c r="BM1295">
        <v>0.9</v>
      </c>
      <c r="BN1295">
        <v>0.93600000000000005</v>
      </c>
    </row>
    <row r="1296" spans="1:66" x14ac:dyDescent="0.25">
      <c r="A1296" s="6">
        <v>85</v>
      </c>
      <c r="B1296" s="6">
        <v>3</v>
      </c>
      <c r="C1296" s="6">
        <v>7.5</v>
      </c>
      <c r="D1296" s="1">
        <v>1</v>
      </c>
      <c r="E1296" s="1">
        <v>4</v>
      </c>
      <c r="F1296" s="1">
        <v>6</v>
      </c>
      <c r="G1296">
        <v>0.39600000000000002</v>
      </c>
      <c r="H1296">
        <v>0.34200000000000003</v>
      </c>
      <c r="I1296">
        <v>0.33300000000000002</v>
      </c>
      <c r="J1296">
        <v>0.34200000000000003</v>
      </c>
      <c r="K1296">
        <v>0.38700000000000001</v>
      </c>
      <c r="Q1296">
        <f t="shared" si="148"/>
        <v>0.36</v>
      </c>
      <c r="R1296">
        <f t="shared" si="149"/>
        <v>2.9163333142835365E-2</v>
      </c>
      <c r="T1296">
        <v>0.54</v>
      </c>
      <c r="U1296">
        <v>0.59399999999999997</v>
      </c>
      <c r="V1296">
        <v>0.58499999999999996</v>
      </c>
      <c r="W1296">
        <v>0.54</v>
      </c>
      <c r="X1296">
        <v>0.621</v>
      </c>
      <c r="AD1296">
        <f t="shared" si="150"/>
        <v>0.57599999999999996</v>
      </c>
      <c r="AE1296">
        <f t="shared" si="151"/>
        <v>3.543303543305313E-2</v>
      </c>
      <c r="BD1296" s="42">
        <v>3</v>
      </c>
      <c r="BE1296" s="42">
        <f>AVERAGE(BJ1281:BN1284)</f>
        <v>0.93330000000000002</v>
      </c>
      <c r="BF1296" s="42">
        <f>STDEV(BJ1281:BN1284)</f>
        <v>2.4096516454939217E-2</v>
      </c>
      <c r="BI1296" s="1">
        <v>6</v>
      </c>
      <c r="BJ1296">
        <v>0.93600000000000005</v>
      </c>
      <c r="BK1296">
        <v>0.93600000000000005</v>
      </c>
      <c r="BL1296">
        <v>0.91800000000000004</v>
      </c>
      <c r="BM1296">
        <v>0.88200000000000001</v>
      </c>
      <c r="BN1296">
        <v>1.008</v>
      </c>
    </row>
    <row r="1297" spans="1:66" x14ac:dyDescent="0.25">
      <c r="A1297" s="6">
        <v>85</v>
      </c>
      <c r="B1297" s="6">
        <v>3</v>
      </c>
      <c r="C1297" s="6">
        <v>7.5</v>
      </c>
      <c r="D1297" s="6">
        <v>1</v>
      </c>
      <c r="E1297" s="6">
        <v>1</v>
      </c>
      <c r="F1297" s="6">
        <v>7</v>
      </c>
      <c r="G1297">
        <v>0.34200000000000003</v>
      </c>
      <c r="H1297">
        <v>0.33300000000000002</v>
      </c>
      <c r="I1297">
        <v>0.32400000000000001</v>
      </c>
      <c r="J1297">
        <v>0.27900000000000003</v>
      </c>
      <c r="K1297">
        <v>0.30599999999999999</v>
      </c>
      <c r="Q1297">
        <f t="shared" si="148"/>
        <v>0.31680000000000003</v>
      </c>
      <c r="R1297">
        <f t="shared" si="149"/>
        <v>2.4973986465920896E-2</v>
      </c>
      <c r="T1297">
        <v>0.60299999999999998</v>
      </c>
      <c r="U1297">
        <v>0.60299999999999998</v>
      </c>
      <c r="V1297">
        <v>0.59399999999999997</v>
      </c>
      <c r="W1297">
        <v>0.63900000000000001</v>
      </c>
      <c r="X1297">
        <v>0.59399999999999997</v>
      </c>
      <c r="AD1297">
        <f t="shared" si="150"/>
        <v>0.60660000000000003</v>
      </c>
      <c r="AE1297">
        <f t="shared" si="151"/>
        <v>1.8662797217994968E-2</v>
      </c>
      <c r="BD1297" s="42">
        <v>4</v>
      </c>
      <c r="BE1297" s="42">
        <f>AVERAGE(BJ1285:BN1288)</f>
        <v>0.95040000000000013</v>
      </c>
      <c r="BF1297" s="42">
        <f>STDEV(BJ1285:BN1288)</f>
        <v>4.8895592310232029E-2</v>
      </c>
      <c r="BI1297" s="6">
        <v>7</v>
      </c>
      <c r="BJ1297">
        <v>0.94499999999999995</v>
      </c>
      <c r="BK1297">
        <v>0.93600000000000005</v>
      </c>
      <c r="BL1297">
        <v>0.91800000000000004</v>
      </c>
      <c r="BM1297">
        <v>0.91800000000000004</v>
      </c>
      <c r="BN1297">
        <v>0.9</v>
      </c>
    </row>
    <row r="1298" spans="1:66" x14ac:dyDescent="0.25">
      <c r="A1298" s="6">
        <v>85</v>
      </c>
      <c r="B1298" s="6">
        <v>3</v>
      </c>
      <c r="C1298" s="6">
        <v>7.5</v>
      </c>
      <c r="D1298" s="6">
        <v>1</v>
      </c>
      <c r="E1298" s="6">
        <v>2</v>
      </c>
      <c r="F1298" s="6">
        <v>7</v>
      </c>
      <c r="G1298">
        <v>0.315</v>
      </c>
      <c r="H1298">
        <v>0.27900000000000003</v>
      </c>
      <c r="I1298">
        <v>0.315</v>
      </c>
      <c r="J1298">
        <v>0.29699999999999999</v>
      </c>
      <c r="K1298">
        <v>0.30599999999999999</v>
      </c>
      <c r="Q1298">
        <f t="shared" si="148"/>
        <v>0.3024</v>
      </c>
      <c r="R1298">
        <f t="shared" si="149"/>
        <v>1.5059880477613351E-2</v>
      </c>
      <c r="T1298">
        <v>0.67500000000000004</v>
      </c>
      <c r="U1298">
        <v>0.63</v>
      </c>
      <c r="V1298">
        <v>0.621</v>
      </c>
      <c r="W1298">
        <v>0.64800000000000002</v>
      </c>
      <c r="X1298">
        <v>0.63</v>
      </c>
      <c r="AD1298">
        <f t="shared" si="150"/>
        <v>0.64080000000000004</v>
      </c>
      <c r="AE1298">
        <f t="shared" si="151"/>
        <v>2.1487205495364002E-2</v>
      </c>
      <c r="BD1298" s="42">
        <v>5</v>
      </c>
      <c r="BE1298" s="42">
        <f>AVERAGE(BJ1289:BN1292)</f>
        <v>0.94094999999999995</v>
      </c>
      <c r="BF1298" s="42">
        <f>STDEV(BJ1289:BN1292)</f>
        <v>3.3097105931676724E-2</v>
      </c>
      <c r="BI1298" s="6">
        <v>7</v>
      </c>
      <c r="BJ1298">
        <v>0.99</v>
      </c>
      <c r="BK1298">
        <v>0.90900000000000003</v>
      </c>
      <c r="BL1298">
        <v>0.93600000000000005</v>
      </c>
      <c r="BM1298">
        <v>0.94499999999999995</v>
      </c>
      <c r="BN1298">
        <v>0.93600000000000005</v>
      </c>
    </row>
    <row r="1299" spans="1:66" x14ac:dyDescent="0.25">
      <c r="A1299" s="6">
        <v>85</v>
      </c>
      <c r="B1299" s="6">
        <v>3</v>
      </c>
      <c r="C1299" s="6">
        <v>7.5</v>
      </c>
      <c r="D1299" s="6">
        <v>1</v>
      </c>
      <c r="E1299" s="6">
        <v>3</v>
      </c>
      <c r="F1299" s="6">
        <v>7</v>
      </c>
      <c r="G1299">
        <v>0.26100000000000001</v>
      </c>
      <c r="H1299">
        <v>0.26100000000000001</v>
      </c>
      <c r="I1299">
        <v>0.23400000000000001</v>
      </c>
      <c r="J1299">
        <v>0.27900000000000003</v>
      </c>
      <c r="K1299">
        <v>0.27</v>
      </c>
      <c r="Q1299">
        <f t="shared" si="148"/>
        <v>0.26100000000000001</v>
      </c>
      <c r="R1299">
        <f t="shared" si="149"/>
        <v>1.6837458240482741E-2</v>
      </c>
      <c r="T1299">
        <v>0.51300000000000001</v>
      </c>
      <c r="U1299">
        <v>0.64800000000000002</v>
      </c>
      <c r="V1299">
        <v>0.68400000000000005</v>
      </c>
      <c r="W1299">
        <v>0.68400000000000005</v>
      </c>
      <c r="X1299">
        <v>0.65700000000000003</v>
      </c>
      <c r="AD1299">
        <f t="shared" si="150"/>
        <v>0.6372000000000001</v>
      </c>
      <c r="AE1299">
        <f t="shared" si="151"/>
        <v>7.1264998421384965E-2</v>
      </c>
      <c r="BD1299" s="42">
        <v>6</v>
      </c>
      <c r="BE1299" s="42">
        <f>AVERAGE(BJ1293:BN1296)</f>
        <v>0.93149999999999999</v>
      </c>
      <c r="BF1299" s="42">
        <f>STDEV(BJ1293:BN1296)</f>
        <v>5.1037138180781746E-2</v>
      </c>
      <c r="BI1299" s="6">
        <v>7</v>
      </c>
      <c r="BJ1299">
        <v>0.77400000000000002</v>
      </c>
      <c r="BK1299">
        <v>0.90900000000000003</v>
      </c>
      <c r="BL1299">
        <v>0.91800000000000004</v>
      </c>
      <c r="BM1299">
        <v>0.96299999999999997</v>
      </c>
      <c r="BN1299">
        <v>0.92700000000000005</v>
      </c>
    </row>
    <row r="1300" spans="1:66" x14ac:dyDescent="0.25">
      <c r="A1300" s="6">
        <v>85</v>
      </c>
      <c r="B1300" s="6">
        <v>3</v>
      </c>
      <c r="C1300" s="6">
        <v>7.5</v>
      </c>
      <c r="D1300" s="6">
        <v>1</v>
      </c>
      <c r="E1300" s="6">
        <v>4</v>
      </c>
      <c r="F1300" s="6">
        <v>7</v>
      </c>
      <c r="G1300">
        <v>0.30599999999999999</v>
      </c>
      <c r="H1300">
        <v>0.27900000000000003</v>
      </c>
      <c r="I1300">
        <v>0.252</v>
      </c>
      <c r="J1300">
        <v>0.252</v>
      </c>
      <c r="K1300">
        <v>0.30599999999999999</v>
      </c>
      <c r="Q1300">
        <f t="shared" si="148"/>
        <v>0.27900000000000003</v>
      </c>
      <c r="R1300">
        <f t="shared" si="149"/>
        <v>2.6999999999999996E-2</v>
      </c>
      <c r="T1300">
        <v>0.64800000000000002</v>
      </c>
      <c r="U1300">
        <v>0.68400000000000005</v>
      </c>
      <c r="V1300">
        <v>0.65700000000000003</v>
      </c>
      <c r="W1300">
        <v>0.65700000000000003</v>
      </c>
      <c r="X1300">
        <v>0.63</v>
      </c>
      <c r="AD1300">
        <f t="shared" si="150"/>
        <v>0.6552</v>
      </c>
      <c r="AE1300">
        <f t="shared" si="151"/>
        <v>1.9511535049810937E-2</v>
      </c>
      <c r="BD1300" s="42">
        <v>7</v>
      </c>
      <c r="BE1300" s="42">
        <f>AVERAGE(BJ1297:BN1300)</f>
        <v>0.92474999999999985</v>
      </c>
      <c r="BF1300" s="42">
        <f>STDEV(BJ1297:BN1300)</f>
        <v>4.2201116223700937E-2</v>
      </c>
      <c r="BI1300" s="6">
        <v>7</v>
      </c>
      <c r="BJ1300">
        <v>0.95399999999999996</v>
      </c>
      <c r="BK1300">
        <v>0.96299999999999997</v>
      </c>
      <c r="BL1300">
        <v>0.90900000000000003</v>
      </c>
      <c r="BM1300">
        <v>0.90900000000000003</v>
      </c>
      <c r="BN1300">
        <v>0.93600000000000005</v>
      </c>
    </row>
    <row r="1301" spans="1:66" x14ac:dyDescent="0.25">
      <c r="A1301" s="6">
        <v>85</v>
      </c>
      <c r="B1301" s="6">
        <v>3</v>
      </c>
      <c r="C1301" s="6">
        <v>7.5</v>
      </c>
      <c r="D1301" s="1">
        <v>1</v>
      </c>
      <c r="E1301" s="1">
        <v>1</v>
      </c>
      <c r="F1301" s="1">
        <v>8</v>
      </c>
      <c r="G1301">
        <v>0.33300000000000002</v>
      </c>
      <c r="H1301">
        <v>0.36</v>
      </c>
      <c r="I1301">
        <v>0.27</v>
      </c>
      <c r="J1301">
        <v>0.32400000000000001</v>
      </c>
      <c r="K1301">
        <v>0.38700000000000001</v>
      </c>
      <c r="Q1301">
        <f t="shared" si="148"/>
        <v>0.33480000000000004</v>
      </c>
      <c r="R1301">
        <f t="shared" si="149"/>
        <v>4.3814381200697063E-2</v>
      </c>
      <c r="T1301">
        <v>0.67500000000000004</v>
      </c>
      <c r="U1301">
        <v>0.495</v>
      </c>
      <c r="V1301">
        <v>0.61199999999999999</v>
      </c>
      <c r="W1301">
        <v>0.64800000000000002</v>
      </c>
      <c r="X1301">
        <v>0.63</v>
      </c>
      <c r="AD1301">
        <f t="shared" si="150"/>
        <v>0.61199999999999999</v>
      </c>
      <c r="AE1301">
        <f t="shared" si="151"/>
        <v>6.9422618792437038E-2</v>
      </c>
      <c r="BD1301" s="42">
        <v>8</v>
      </c>
      <c r="BE1301" s="42">
        <f>AVERAGE(BJ1301:BN1304)</f>
        <v>0.92474999999999985</v>
      </c>
      <c r="BF1301" s="42">
        <f>STDEV(BJ1301:BN1304)</f>
        <v>0.13028748576654933</v>
      </c>
      <c r="BI1301" s="1">
        <v>8</v>
      </c>
      <c r="BJ1301">
        <v>1.008</v>
      </c>
      <c r="BK1301">
        <v>0.85499999999999998</v>
      </c>
      <c r="BL1301">
        <v>0.88200000000000001</v>
      </c>
      <c r="BM1301">
        <v>0.97199999999999998</v>
      </c>
      <c r="BN1301">
        <v>1.0169999999999999</v>
      </c>
    </row>
    <row r="1302" spans="1:66" x14ac:dyDescent="0.25">
      <c r="A1302" s="6">
        <v>85</v>
      </c>
      <c r="B1302" s="6">
        <v>3</v>
      </c>
      <c r="C1302" s="6">
        <v>7.5</v>
      </c>
      <c r="D1302" s="1">
        <v>1</v>
      </c>
      <c r="E1302" s="1">
        <v>2</v>
      </c>
      <c r="F1302" s="1">
        <v>8</v>
      </c>
      <c r="G1302">
        <v>0.441</v>
      </c>
      <c r="H1302">
        <v>0.56699999999999995</v>
      </c>
      <c r="I1302">
        <v>0.26100000000000001</v>
      </c>
      <c r="J1302">
        <v>0.35099999999999998</v>
      </c>
      <c r="K1302">
        <v>0.27</v>
      </c>
      <c r="Q1302">
        <f t="shared" si="148"/>
        <v>0.378</v>
      </c>
      <c r="R1302">
        <f t="shared" si="149"/>
        <v>0.128230261638975</v>
      </c>
      <c r="T1302">
        <v>0.38700000000000001</v>
      </c>
      <c r="U1302">
        <v>0.64800000000000002</v>
      </c>
      <c r="V1302">
        <v>0.60299999999999998</v>
      </c>
      <c r="W1302">
        <v>0.52200000000000002</v>
      </c>
      <c r="X1302">
        <v>0.54</v>
      </c>
      <c r="AD1302">
        <f t="shared" si="150"/>
        <v>0.54</v>
      </c>
      <c r="AE1302">
        <f t="shared" si="151"/>
        <v>9.9204334582718448E-2</v>
      </c>
      <c r="BD1302" s="42">
        <v>9</v>
      </c>
      <c r="BE1302" s="42">
        <f>AVERAGE(BJ1305:BN1308)</f>
        <v>0.9225000000000001</v>
      </c>
      <c r="BF1302" s="42">
        <f>STDEV(BJ1305:BN1308)</f>
        <v>8.2149734919647929E-2</v>
      </c>
      <c r="BI1302" s="1">
        <v>8</v>
      </c>
      <c r="BJ1302">
        <v>0.82799999999999996</v>
      </c>
      <c r="BK1302">
        <v>1.2150000000000001</v>
      </c>
      <c r="BL1302">
        <v>0.86399999999999999</v>
      </c>
      <c r="BM1302">
        <v>0.873</v>
      </c>
      <c r="BN1302">
        <v>0.81</v>
      </c>
    </row>
    <row r="1303" spans="1:66" x14ac:dyDescent="0.25">
      <c r="A1303" s="6">
        <v>85</v>
      </c>
      <c r="B1303" s="6">
        <v>3</v>
      </c>
      <c r="C1303" s="6">
        <v>7.5</v>
      </c>
      <c r="D1303" s="1">
        <v>1</v>
      </c>
      <c r="E1303" s="1">
        <v>3</v>
      </c>
      <c r="F1303" s="1">
        <v>8</v>
      </c>
      <c r="G1303">
        <v>0.41399999999999998</v>
      </c>
      <c r="H1303">
        <v>0.33300000000000002</v>
      </c>
      <c r="I1303">
        <v>0.34200000000000003</v>
      </c>
      <c r="J1303">
        <v>0.27</v>
      </c>
      <c r="K1303">
        <v>0.32400000000000001</v>
      </c>
      <c r="Q1303">
        <f t="shared" si="148"/>
        <v>0.33660000000000001</v>
      </c>
      <c r="R1303">
        <f t="shared" si="149"/>
        <v>5.1544155827794744E-2</v>
      </c>
      <c r="T1303">
        <v>0.54900000000000004</v>
      </c>
      <c r="U1303">
        <v>0.378</v>
      </c>
      <c r="V1303">
        <v>0.46800000000000003</v>
      </c>
      <c r="W1303">
        <v>0.64800000000000002</v>
      </c>
      <c r="X1303">
        <v>0.63</v>
      </c>
      <c r="AD1303">
        <f t="shared" si="150"/>
        <v>0.53459999999999996</v>
      </c>
      <c r="AE1303">
        <f t="shared" si="151"/>
        <v>0.11305662298158392</v>
      </c>
      <c r="BD1303" s="42">
        <v>10</v>
      </c>
      <c r="BE1303" s="42">
        <f>AVERAGE(BJ1309:BN1312)</f>
        <v>0.91484999999999983</v>
      </c>
      <c r="BF1303" s="42">
        <f>STDEV(BJ1309:BN1312)</f>
        <v>9.6548474326303785E-2</v>
      </c>
      <c r="BI1303" s="1">
        <v>8</v>
      </c>
      <c r="BJ1303">
        <v>0.96299999999999997</v>
      </c>
      <c r="BK1303">
        <v>0.71099999999999997</v>
      </c>
      <c r="BL1303">
        <v>0.81</v>
      </c>
      <c r="BM1303">
        <v>0.91800000000000004</v>
      </c>
      <c r="BN1303">
        <v>0.95399999999999996</v>
      </c>
    </row>
    <row r="1304" spans="1:66" x14ac:dyDescent="0.25">
      <c r="A1304" s="6">
        <v>85</v>
      </c>
      <c r="B1304" s="6">
        <v>3</v>
      </c>
      <c r="C1304" s="6">
        <v>7.5</v>
      </c>
      <c r="D1304" s="1">
        <v>1</v>
      </c>
      <c r="E1304" s="1">
        <v>4</v>
      </c>
      <c r="F1304" s="1">
        <v>8</v>
      </c>
      <c r="G1304">
        <v>0.38700000000000001</v>
      </c>
      <c r="H1304">
        <v>0.54900000000000004</v>
      </c>
      <c r="I1304">
        <v>0.34200000000000003</v>
      </c>
      <c r="J1304">
        <v>0.33300000000000002</v>
      </c>
      <c r="K1304">
        <v>0.39600000000000002</v>
      </c>
      <c r="Q1304">
        <f t="shared" si="148"/>
        <v>0.40140000000000003</v>
      </c>
      <c r="R1304">
        <f t="shared" si="149"/>
        <v>8.6932732615511654E-2</v>
      </c>
      <c r="T1304">
        <v>0.36899999999999999</v>
      </c>
      <c r="U1304">
        <v>0.67500000000000004</v>
      </c>
      <c r="V1304">
        <v>0.65700000000000003</v>
      </c>
      <c r="W1304">
        <v>0.57599999999999996</v>
      </c>
      <c r="X1304">
        <v>0.53100000000000003</v>
      </c>
      <c r="AD1304">
        <f t="shared" si="150"/>
        <v>0.5616000000000001</v>
      </c>
      <c r="AE1304">
        <f t="shared" si="151"/>
        <v>0.12267762632199869</v>
      </c>
      <c r="BD1304" s="42" t="s">
        <v>22</v>
      </c>
      <c r="BE1304" s="42">
        <f>AVERAGE(BJ1273:BN1312)</f>
        <v>0.93186000000000069</v>
      </c>
      <c r="BF1304" s="42">
        <f>STDEV(BJ1273:BN1312)</f>
        <v>6.4395218150131411E-2</v>
      </c>
      <c r="BI1304" s="1">
        <v>8</v>
      </c>
      <c r="BJ1304">
        <v>0.75600000000000001</v>
      </c>
      <c r="BK1304">
        <v>1.224</v>
      </c>
      <c r="BL1304">
        <v>0.999</v>
      </c>
      <c r="BM1304">
        <v>0.90900000000000003</v>
      </c>
      <c r="BN1304">
        <v>0.92700000000000005</v>
      </c>
    </row>
    <row r="1305" spans="1:66" x14ac:dyDescent="0.25">
      <c r="A1305" s="6">
        <v>85</v>
      </c>
      <c r="B1305" s="6">
        <v>3</v>
      </c>
      <c r="C1305" s="6">
        <v>7.5</v>
      </c>
      <c r="D1305" s="6">
        <v>1</v>
      </c>
      <c r="E1305" s="6">
        <v>1</v>
      </c>
      <c r="F1305" s="6">
        <v>9</v>
      </c>
      <c r="G1305">
        <v>0.39600000000000002</v>
      </c>
      <c r="H1305">
        <v>0.252</v>
      </c>
      <c r="I1305">
        <v>0.38700000000000001</v>
      </c>
      <c r="J1305">
        <v>0.56699999999999995</v>
      </c>
      <c r="K1305">
        <v>0.33300000000000002</v>
      </c>
      <c r="Q1305">
        <f t="shared" si="148"/>
        <v>0.38700000000000001</v>
      </c>
      <c r="R1305">
        <f t="shared" si="149"/>
        <v>0.11578212297241752</v>
      </c>
      <c r="T1305">
        <v>0.57599999999999996</v>
      </c>
      <c r="U1305">
        <v>0.60299999999999998</v>
      </c>
      <c r="V1305">
        <v>0.45900000000000002</v>
      </c>
      <c r="W1305">
        <v>0.51300000000000001</v>
      </c>
      <c r="X1305">
        <v>0.47699999999999998</v>
      </c>
      <c r="AD1305">
        <f t="shared" si="150"/>
        <v>0.52559999999999996</v>
      </c>
      <c r="AE1305">
        <f t="shared" si="151"/>
        <v>6.2223789662797714E-2</v>
      </c>
      <c r="BI1305" s="6">
        <v>9</v>
      </c>
      <c r="BJ1305">
        <v>0.97199999999999998</v>
      </c>
      <c r="BK1305">
        <v>0.85499999999999998</v>
      </c>
      <c r="BL1305">
        <v>0.84599999999999997</v>
      </c>
      <c r="BM1305">
        <v>1.08</v>
      </c>
      <c r="BN1305">
        <v>0.81</v>
      </c>
    </row>
    <row r="1306" spans="1:66" x14ac:dyDescent="0.25">
      <c r="A1306" s="6">
        <v>85</v>
      </c>
      <c r="B1306" s="6">
        <v>3</v>
      </c>
      <c r="C1306" s="6">
        <v>7.5</v>
      </c>
      <c r="D1306" s="6">
        <v>1</v>
      </c>
      <c r="E1306" s="6">
        <v>2</v>
      </c>
      <c r="F1306" s="6">
        <v>9</v>
      </c>
      <c r="G1306">
        <v>0.58499999999999996</v>
      </c>
      <c r="H1306">
        <v>0.441</v>
      </c>
      <c r="I1306">
        <v>0.33300000000000002</v>
      </c>
      <c r="J1306">
        <v>0.36899999999999999</v>
      </c>
      <c r="K1306">
        <v>0.36899999999999999</v>
      </c>
      <c r="Q1306">
        <f t="shared" si="148"/>
        <v>0.4194</v>
      </c>
      <c r="R1306">
        <f t="shared" si="149"/>
        <v>0.10054252831513624</v>
      </c>
      <c r="T1306">
        <v>0.378</v>
      </c>
      <c r="U1306">
        <v>0.55800000000000005</v>
      </c>
      <c r="V1306">
        <v>0.61199999999999999</v>
      </c>
      <c r="W1306">
        <v>0.621</v>
      </c>
      <c r="X1306">
        <v>0.54</v>
      </c>
      <c r="AD1306">
        <f t="shared" si="150"/>
        <v>0.54180000000000006</v>
      </c>
      <c r="AE1306">
        <f t="shared" si="151"/>
        <v>9.7847841059473722E-2</v>
      </c>
      <c r="BI1306" s="6">
        <v>9</v>
      </c>
      <c r="BJ1306">
        <v>0.96299999999999997</v>
      </c>
      <c r="BK1306">
        <v>0.999</v>
      </c>
      <c r="BL1306">
        <v>0.94499999999999995</v>
      </c>
      <c r="BM1306">
        <v>0.99</v>
      </c>
      <c r="BN1306">
        <v>0.90900000000000003</v>
      </c>
    </row>
    <row r="1307" spans="1:66" x14ac:dyDescent="0.25">
      <c r="A1307" s="6">
        <v>85</v>
      </c>
      <c r="B1307" s="6">
        <v>3</v>
      </c>
      <c r="C1307" s="6">
        <v>7.5</v>
      </c>
      <c r="D1307" s="6">
        <v>1</v>
      </c>
      <c r="E1307" s="6">
        <v>3</v>
      </c>
      <c r="F1307" s="6">
        <v>9</v>
      </c>
      <c r="G1307">
        <v>0.51300000000000001</v>
      </c>
      <c r="H1307">
        <v>0.47699999999999998</v>
      </c>
      <c r="I1307">
        <v>0.315</v>
      </c>
      <c r="J1307">
        <v>0.36</v>
      </c>
      <c r="K1307">
        <v>0.34200000000000003</v>
      </c>
      <c r="Q1307">
        <f t="shared" si="148"/>
        <v>0.40140000000000003</v>
      </c>
      <c r="R1307">
        <f t="shared" si="149"/>
        <v>8.7859547005433539E-2</v>
      </c>
      <c r="T1307">
        <v>0.35099999999999998</v>
      </c>
      <c r="U1307">
        <v>0.53100000000000003</v>
      </c>
      <c r="V1307">
        <v>0.56699999999999995</v>
      </c>
      <c r="W1307">
        <v>0.61199999999999999</v>
      </c>
      <c r="X1307">
        <v>0.55800000000000005</v>
      </c>
      <c r="AD1307">
        <f t="shared" si="150"/>
        <v>0.52379999999999993</v>
      </c>
      <c r="AE1307">
        <f t="shared" si="151"/>
        <v>0.10090441021085288</v>
      </c>
      <c r="BI1307" s="6">
        <v>9</v>
      </c>
      <c r="BJ1307">
        <v>0.86399999999999999</v>
      </c>
      <c r="BK1307">
        <v>1.008</v>
      </c>
      <c r="BL1307">
        <v>0.88200000000000001</v>
      </c>
      <c r="BM1307">
        <v>0.97199999999999998</v>
      </c>
      <c r="BN1307">
        <v>0.9</v>
      </c>
    </row>
    <row r="1308" spans="1:66" x14ac:dyDescent="0.25">
      <c r="A1308" s="6">
        <v>85</v>
      </c>
      <c r="B1308" s="6">
        <v>3</v>
      </c>
      <c r="C1308" s="6">
        <v>7.5</v>
      </c>
      <c r="D1308" s="6">
        <v>1</v>
      </c>
      <c r="E1308" s="6">
        <v>4</v>
      </c>
      <c r="F1308" s="6">
        <v>9</v>
      </c>
      <c r="G1308">
        <v>0.41399999999999998</v>
      </c>
      <c r="H1308">
        <v>0.32400000000000001</v>
      </c>
      <c r="I1308">
        <v>0.36899999999999999</v>
      </c>
      <c r="J1308">
        <v>0.36</v>
      </c>
      <c r="K1308">
        <v>0.36</v>
      </c>
      <c r="Q1308">
        <f t="shared" si="148"/>
        <v>0.3654</v>
      </c>
      <c r="R1308">
        <f t="shared" si="149"/>
        <v>3.2199378875996963E-2</v>
      </c>
      <c r="T1308">
        <v>0.28799999999999998</v>
      </c>
      <c r="U1308">
        <v>0.621</v>
      </c>
      <c r="V1308">
        <v>0.55800000000000005</v>
      </c>
      <c r="W1308">
        <v>0.58499999999999996</v>
      </c>
      <c r="X1308">
        <v>0.57599999999999996</v>
      </c>
      <c r="AD1308">
        <f t="shared" si="150"/>
        <v>0.52560000000000007</v>
      </c>
      <c r="AE1308">
        <f t="shared" si="151"/>
        <v>0.13478983641209716</v>
      </c>
      <c r="BI1308" s="6">
        <v>9</v>
      </c>
      <c r="BJ1308">
        <v>0.70199999999999996</v>
      </c>
      <c r="BK1308">
        <v>0.94499999999999995</v>
      </c>
      <c r="BL1308">
        <v>0.92700000000000005</v>
      </c>
      <c r="BM1308">
        <v>0.94499999999999995</v>
      </c>
      <c r="BN1308">
        <v>0.93600000000000005</v>
      </c>
    </row>
    <row r="1309" spans="1:66" x14ac:dyDescent="0.25">
      <c r="A1309" s="6">
        <v>85</v>
      </c>
      <c r="B1309" s="6">
        <v>3</v>
      </c>
      <c r="C1309" s="6">
        <v>7.5</v>
      </c>
      <c r="D1309" s="1">
        <v>1</v>
      </c>
      <c r="E1309" s="1">
        <v>1</v>
      </c>
      <c r="F1309" s="1">
        <v>10</v>
      </c>
      <c r="G1309">
        <v>0.315</v>
      </c>
      <c r="H1309">
        <v>0.35099999999999998</v>
      </c>
      <c r="I1309">
        <v>0.495</v>
      </c>
      <c r="J1309">
        <v>0.315</v>
      </c>
      <c r="K1309">
        <v>0.40500000000000003</v>
      </c>
      <c r="Q1309">
        <f t="shared" si="148"/>
        <v>0.37619999999999998</v>
      </c>
      <c r="R1309">
        <f t="shared" si="149"/>
        <v>7.5942083195024351E-2</v>
      </c>
      <c r="T1309">
        <v>0.64800000000000002</v>
      </c>
      <c r="U1309">
        <v>0.55800000000000005</v>
      </c>
      <c r="V1309">
        <v>0.495</v>
      </c>
      <c r="W1309">
        <v>0.63900000000000001</v>
      </c>
      <c r="X1309">
        <v>0.52200000000000002</v>
      </c>
      <c r="AD1309">
        <f t="shared" si="150"/>
        <v>0.57240000000000002</v>
      </c>
      <c r="AE1309">
        <f t="shared" si="151"/>
        <v>6.8718993007755955E-2</v>
      </c>
      <c r="BI1309" s="1">
        <v>10</v>
      </c>
      <c r="BJ1309">
        <v>0.96299999999999997</v>
      </c>
      <c r="BK1309">
        <v>0.90900000000000003</v>
      </c>
      <c r="BL1309">
        <v>0.99</v>
      </c>
      <c r="BM1309">
        <v>0.95399999999999996</v>
      </c>
      <c r="BN1309">
        <v>0.92700000000000005</v>
      </c>
    </row>
    <row r="1310" spans="1:66" x14ac:dyDescent="0.25">
      <c r="A1310" s="6">
        <v>85</v>
      </c>
      <c r="B1310" s="6">
        <v>3</v>
      </c>
      <c r="C1310" s="6">
        <v>7.5</v>
      </c>
      <c r="D1310" s="1">
        <v>1</v>
      </c>
      <c r="E1310" s="1">
        <v>2</v>
      </c>
      <c r="F1310" s="1">
        <v>10</v>
      </c>
      <c r="G1310">
        <v>0.35099999999999998</v>
      </c>
      <c r="H1310">
        <v>0.495</v>
      </c>
      <c r="I1310">
        <v>0.252</v>
      </c>
      <c r="J1310">
        <v>0.441</v>
      </c>
      <c r="K1310">
        <v>0.432</v>
      </c>
      <c r="Q1310">
        <f t="shared" si="148"/>
        <v>0.39419999999999999</v>
      </c>
      <c r="R1310">
        <f t="shared" si="149"/>
        <v>9.4692660750451241E-2</v>
      </c>
      <c r="T1310">
        <v>0.495</v>
      </c>
      <c r="U1310">
        <v>0.45900000000000002</v>
      </c>
      <c r="V1310">
        <v>0.47699999999999998</v>
      </c>
      <c r="W1310">
        <v>0.63900000000000001</v>
      </c>
      <c r="X1310">
        <v>0.47699999999999998</v>
      </c>
      <c r="AD1310">
        <f t="shared" si="150"/>
        <v>0.50940000000000007</v>
      </c>
      <c r="AE1310">
        <f t="shared" si="151"/>
        <v>7.3558140270128761E-2</v>
      </c>
      <c r="BI1310" s="1">
        <v>10</v>
      </c>
      <c r="BJ1310">
        <v>0.84599999999999997</v>
      </c>
      <c r="BK1310">
        <v>0.95399999999999996</v>
      </c>
      <c r="BL1310">
        <v>0.72899999999999998</v>
      </c>
      <c r="BM1310">
        <v>1.08</v>
      </c>
      <c r="BN1310">
        <v>0.90900000000000003</v>
      </c>
    </row>
    <row r="1311" spans="1:66" x14ac:dyDescent="0.25">
      <c r="A1311" s="6">
        <v>85</v>
      </c>
      <c r="B1311" s="6">
        <v>3</v>
      </c>
      <c r="C1311" s="6">
        <v>7.5</v>
      </c>
      <c r="D1311" s="1">
        <v>1</v>
      </c>
      <c r="E1311" s="1">
        <v>3</v>
      </c>
      <c r="F1311" s="1">
        <v>10</v>
      </c>
      <c r="G1311">
        <v>0.30599999999999999</v>
      </c>
      <c r="H1311">
        <v>0.34200000000000003</v>
      </c>
      <c r="I1311">
        <v>0.41399999999999998</v>
      </c>
      <c r="J1311">
        <v>0.39600000000000002</v>
      </c>
      <c r="K1311">
        <v>0.33300000000000002</v>
      </c>
      <c r="Q1311">
        <f t="shared" si="148"/>
        <v>0.35820000000000002</v>
      </c>
      <c r="R1311">
        <f t="shared" si="149"/>
        <v>4.517964143284E-2</v>
      </c>
      <c r="T1311">
        <v>0.59399999999999997</v>
      </c>
      <c r="U1311">
        <v>0.38700000000000001</v>
      </c>
      <c r="V1311">
        <v>0.55800000000000005</v>
      </c>
      <c r="W1311">
        <v>0.61199999999999999</v>
      </c>
      <c r="X1311">
        <v>0.495</v>
      </c>
      <c r="AD1311">
        <f t="shared" si="150"/>
        <v>0.52920000000000011</v>
      </c>
      <c r="AE1311">
        <f t="shared" si="151"/>
        <v>9.120690763313874E-2</v>
      </c>
      <c r="BI1311" s="1">
        <v>10</v>
      </c>
      <c r="BJ1311">
        <v>0.9</v>
      </c>
      <c r="BK1311">
        <v>0.72899999999999998</v>
      </c>
      <c r="BL1311">
        <v>0.97199999999999998</v>
      </c>
      <c r="BM1311">
        <v>1.008</v>
      </c>
      <c r="BN1311">
        <v>0.82799999999999996</v>
      </c>
    </row>
    <row r="1312" spans="1:66" x14ac:dyDescent="0.25">
      <c r="A1312" s="6">
        <v>85</v>
      </c>
      <c r="B1312" s="6">
        <v>3</v>
      </c>
      <c r="C1312" s="6">
        <v>7.5</v>
      </c>
      <c r="D1312" s="1">
        <v>1</v>
      </c>
      <c r="E1312" s="1">
        <v>4</v>
      </c>
      <c r="F1312" s="1">
        <v>10</v>
      </c>
      <c r="G1312">
        <v>0.35099999999999998</v>
      </c>
      <c r="H1312">
        <v>0.45</v>
      </c>
      <c r="I1312">
        <v>0.42299999999999999</v>
      </c>
      <c r="J1312">
        <v>0.41399999999999998</v>
      </c>
      <c r="K1312">
        <v>0.29699999999999999</v>
      </c>
      <c r="Q1312">
        <f t="shared" si="148"/>
        <v>0.38699999999999996</v>
      </c>
      <c r="R1312">
        <f t="shared" si="149"/>
        <v>6.2028219384406252E-2</v>
      </c>
      <c r="T1312">
        <v>0.56699999999999995</v>
      </c>
      <c r="U1312">
        <v>0.58499999999999996</v>
      </c>
      <c r="V1312">
        <v>0.59399999999999997</v>
      </c>
      <c r="W1312">
        <v>0.39600000000000002</v>
      </c>
      <c r="X1312">
        <v>0.52200000000000002</v>
      </c>
      <c r="AD1312">
        <f t="shared" si="150"/>
        <v>0.53279999999999994</v>
      </c>
      <c r="AE1312">
        <f t="shared" si="151"/>
        <v>8.1349247077032366E-2</v>
      </c>
      <c r="BI1312" s="1">
        <v>10</v>
      </c>
      <c r="BJ1312">
        <v>0.91800000000000004</v>
      </c>
      <c r="BK1312">
        <v>1.0349999999999999</v>
      </c>
      <c r="BL1312">
        <v>1.0169999999999999</v>
      </c>
      <c r="BM1312">
        <v>0.81</v>
      </c>
      <c r="BN1312">
        <v>0.81899999999999995</v>
      </c>
    </row>
    <row r="1313" spans="1:66" x14ac:dyDescent="0.25">
      <c r="Q1313" t="e">
        <f t="shared" si="148"/>
        <v>#DIV/0!</v>
      </c>
      <c r="R1313" t="e">
        <f t="shared" si="149"/>
        <v>#DIV/0!</v>
      </c>
      <c r="AD1313" t="e">
        <f t="shared" si="150"/>
        <v>#DIV/0!</v>
      </c>
      <c r="AE1313" t="e">
        <f t="shared" si="151"/>
        <v>#DIV/0!</v>
      </c>
    </row>
    <row r="1314" spans="1:66" x14ac:dyDescent="0.25">
      <c r="A1314" s="6">
        <v>85</v>
      </c>
      <c r="B1314" s="6">
        <v>3</v>
      </c>
      <c r="C1314" s="6">
        <v>7.5</v>
      </c>
      <c r="D1314" s="6">
        <v>0.8</v>
      </c>
      <c r="E1314" s="6">
        <v>1</v>
      </c>
      <c r="F1314" s="6">
        <v>1</v>
      </c>
      <c r="G1314">
        <v>0.495</v>
      </c>
      <c r="H1314" s="6">
        <v>0.504</v>
      </c>
      <c r="I1314" s="6">
        <v>0.51300000000000001</v>
      </c>
      <c r="J1314" s="6">
        <v>0.495</v>
      </c>
      <c r="K1314" s="6">
        <v>0.51300000000000001</v>
      </c>
      <c r="Q1314">
        <f t="shared" si="148"/>
        <v>0.504</v>
      </c>
      <c r="R1314">
        <f t="shared" si="149"/>
        <v>9.000000000000008E-3</v>
      </c>
      <c r="T1314" s="6">
        <v>0.252</v>
      </c>
      <c r="U1314" s="6">
        <v>0.252</v>
      </c>
      <c r="V1314" s="6">
        <v>0.252</v>
      </c>
      <c r="W1314" s="6">
        <v>0.28799999999999998</v>
      </c>
      <c r="X1314" s="6">
        <v>0.24299999999999999</v>
      </c>
      <c r="AD1314">
        <f t="shared" si="150"/>
        <v>0.25739999999999996</v>
      </c>
      <c r="AE1314">
        <f t="shared" si="151"/>
        <v>1.7544229820656128E-2</v>
      </c>
      <c r="AO1314" t="s">
        <v>47</v>
      </c>
      <c r="AP1314" t="s">
        <v>48</v>
      </c>
      <c r="AQ1314" t="s">
        <v>49</v>
      </c>
      <c r="AR1314" t="s">
        <v>50</v>
      </c>
      <c r="BI1314" s="6">
        <v>1</v>
      </c>
      <c r="BJ1314">
        <v>0.747</v>
      </c>
      <c r="BK1314">
        <v>0.75600000000000001</v>
      </c>
      <c r="BL1314">
        <v>0.76500000000000001</v>
      </c>
      <c r="BM1314">
        <v>0.78300000000000003</v>
      </c>
      <c r="BN1314">
        <v>0.75600000000000001</v>
      </c>
    </row>
    <row r="1315" spans="1:66" x14ac:dyDescent="0.25">
      <c r="A1315" s="6">
        <v>85</v>
      </c>
      <c r="B1315" s="6">
        <v>3</v>
      </c>
      <c r="C1315" s="6">
        <v>7.5</v>
      </c>
      <c r="D1315" s="6">
        <v>0.8</v>
      </c>
      <c r="E1315" s="6">
        <v>2</v>
      </c>
      <c r="F1315" s="6">
        <v>1</v>
      </c>
      <c r="G1315">
        <v>0.45</v>
      </c>
      <c r="H1315" s="6">
        <v>0.45900000000000002</v>
      </c>
      <c r="I1315" s="6">
        <v>0.46800000000000003</v>
      </c>
      <c r="J1315" s="6">
        <v>0.495</v>
      </c>
      <c r="K1315" s="6">
        <v>0.51300000000000001</v>
      </c>
      <c r="Q1315">
        <f t="shared" si="148"/>
        <v>0.47699999999999998</v>
      </c>
      <c r="R1315">
        <f t="shared" si="149"/>
        <v>2.6239283526803846E-2</v>
      </c>
      <c r="T1315" s="6">
        <v>0.28799999999999998</v>
      </c>
      <c r="U1315" s="6">
        <v>0.26100000000000001</v>
      </c>
      <c r="V1315" s="6">
        <v>0.28799999999999998</v>
      </c>
      <c r="W1315" s="6">
        <v>0.252</v>
      </c>
      <c r="X1315" s="6">
        <v>0.27</v>
      </c>
      <c r="AD1315">
        <f t="shared" si="150"/>
        <v>0.27179999999999999</v>
      </c>
      <c r="AE1315">
        <f t="shared" si="151"/>
        <v>1.6099689437998471E-2</v>
      </c>
      <c r="AO1315">
        <f>A1314</f>
        <v>85</v>
      </c>
      <c r="AP1315">
        <f>B1314</f>
        <v>3</v>
      </c>
      <c r="AQ1315">
        <f>C1314</f>
        <v>7.5</v>
      </c>
      <c r="AR1315">
        <f>D1314</f>
        <v>0.8</v>
      </c>
      <c r="BI1315" s="6">
        <v>1</v>
      </c>
      <c r="BJ1315">
        <v>0.73799999999999999</v>
      </c>
      <c r="BK1315">
        <v>0.72</v>
      </c>
      <c r="BL1315">
        <v>0.75600000000000001</v>
      </c>
      <c r="BM1315">
        <v>0.747</v>
      </c>
      <c r="BN1315">
        <v>0.78300000000000003</v>
      </c>
    </row>
    <row r="1316" spans="1:66" x14ac:dyDescent="0.25">
      <c r="A1316" s="6">
        <v>85</v>
      </c>
      <c r="B1316" s="6">
        <v>3</v>
      </c>
      <c r="C1316" s="6">
        <v>7.5</v>
      </c>
      <c r="D1316" s="6">
        <v>0.8</v>
      </c>
      <c r="E1316" s="6">
        <v>3</v>
      </c>
      <c r="F1316" s="6">
        <v>1</v>
      </c>
      <c r="G1316">
        <v>0.441</v>
      </c>
      <c r="H1316" s="6">
        <v>0.42299999999999999</v>
      </c>
      <c r="I1316" s="6">
        <v>0.441</v>
      </c>
      <c r="J1316" s="6">
        <v>0.47699999999999998</v>
      </c>
      <c r="K1316" s="6">
        <v>0.45900000000000002</v>
      </c>
      <c r="Q1316">
        <f t="shared" si="148"/>
        <v>0.44820000000000004</v>
      </c>
      <c r="R1316">
        <f t="shared" si="149"/>
        <v>2.0523157651784481E-2</v>
      </c>
      <c r="T1316" s="6">
        <v>0.27900000000000003</v>
      </c>
      <c r="U1316" s="6">
        <v>0.30599999999999999</v>
      </c>
      <c r="V1316" s="6">
        <v>0.28799999999999998</v>
      </c>
      <c r="W1316" s="6">
        <v>0.30599999999999999</v>
      </c>
      <c r="X1316" s="6">
        <v>0.29699999999999999</v>
      </c>
      <c r="AD1316">
        <f t="shared" si="150"/>
        <v>0.29520000000000002</v>
      </c>
      <c r="AE1316">
        <f t="shared" si="151"/>
        <v>1.1734564329364759E-2</v>
      </c>
      <c r="BI1316" s="6">
        <v>1</v>
      </c>
      <c r="BJ1316">
        <v>0.72</v>
      </c>
      <c r="BK1316">
        <v>0.72899999999999998</v>
      </c>
      <c r="BL1316">
        <v>0.72899999999999998</v>
      </c>
      <c r="BM1316">
        <v>0.78300000000000003</v>
      </c>
      <c r="BN1316">
        <v>0.75600000000000001</v>
      </c>
    </row>
    <row r="1317" spans="1:66" x14ac:dyDescent="0.25">
      <c r="A1317" s="6">
        <v>85</v>
      </c>
      <c r="B1317" s="6">
        <v>3</v>
      </c>
      <c r="C1317" s="6">
        <v>7.5</v>
      </c>
      <c r="D1317" s="6">
        <v>0.8</v>
      </c>
      <c r="E1317" s="6">
        <v>4</v>
      </c>
      <c r="F1317" s="6">
        <v>1</v>
      </c>
      <c r="G1317">
        <v>0.42299999999999999</v>
      </c>
      <c r="H1317" s="6">
        <v>0.42299999999999999</v>
      </c>
      <c r="I1317" s="6">
        <v>0.45</v>
      </c>
      <c r="J1317" s="6">
        <v>0.441</v>
      </c>
      <c r="K1317" s="6">
        <v>0.45</v>
      </c>
      <c r="Q1317">
        <f t="shared" si="148"/>
        <v>0.43740000000000007</v>
      </c>
      <c r="R1317">
        <f t="shared" si="149"/>
        <v>1.3649175799292803E-2</v>
      </c>
      <c r="T1317" s="6">
        <v>0.30599999999999999</v>
      </c>
      <c r="U1317" s="6">
        <v>0.30599999999999999</v>
      </c>
      <c r="V1317" s="6">
        <v>0.30599999999999999</v>
      </c>
      <c r="W1317" s="6">
        <v>0.27900000000000003</v>
      </c>
      <c r="X1317" s="6">
        <v>0.29699999999999999</v>
      </c>
      <c r="AD1317">
        <f t="shared" si="150"/>
        <v>0.29880000000000001</v>
      </c>
      <c r="AE1317">
        <f t="shared" si="151"/>
        <v>1.1734564329364754E-2</v>
      </c>
      <c r="BI1317" s="6">
        <v>1</v>
      </c>
      <c r="BJ1317">
        <v>0.72899999999999998</v>
      </c>
      <c r="BK1317">
        <v>0.72899999999999998</v>
      </c>
      <c r="BL1317">
        <v>0.75600000000000001</v>
      </c>
      <c r="BM1317">
        <v>0.72</v>
      </c>
      <c r="BN1317">
        <v>0.747</v>
      </c>
    </row>
    <row r="1318" spans="1:66" x14ac:dyDescent="0.25">
      <c r="A1318" s="6">
        <v>85</v>
      </c>
      <c r="B1318" s="6">
        <v>3</v>
      </c>
      <c r="C1318" s="6">
        <v>7.5</v>
      </c>
      <c r="D1318" s="6">
        <v>0.8</v>
      </c>
      <c r="E1318" s="1">
        <v>1</v>
      </c>
      <c r="F1318" s="1">
        <v>2</v>
      </c>
      <c r="G1318">
        <v>0.35099999999999998</v>
      </c>
      <c r="H1318" s="6">
        <v>0.39600000000000002</v>
      </c>
      <c r="I1318" s="6">
        <v>0.378</v>
      </c>
      <c r="J1318" s="6">
        <v>0.38700000000000001</v>
      </c>
      <c r="K1318" s="6">
        <v>0.40500000000000003</v>
      </c>
      <c r="Q1318">
        <f t="shared" si="148"/>
        <v>0.38340000000000002</v>
      </c>
      <c r="R1318">
        <f t="shared" si="149"/>
        <v>2.0719555979798427E-2</v>
      </c>
      <c r="T1318" s="6">
        <v>0.39600000000000002</v>
      </c>
      <c r="U1318" s="6">
        <v>0.35099999999999998</v>
      </c>
      <c r="V1318" s="6">
        <v>0.36</v>
      </c>
      <c r="W1318" s="6">
        <v>0.35099999999999998</v>
      </c>
      <c r="X1318" s="6">
        <v>0.35099999999999998</v>
      </c>
      <c r="AD1318">
        <f t="shared" si="150"/>
        <v>0.36180000000000001</v>
      </c>
      <c r="AE1318">
        <f t="shared" si="151"/>
        <v>1.951153504981094E-2</v>
      </c>
      <c r="AH1318" t="s">
        <v>25</v>
      </c>
      <c r="BI1318" s="1">
        <v>2</v>
      </c>
      <c r="BJ1318">
        <v>0.747</v>
      </c>
      <c r="BK1318">
        <v>0.747</v>
      </c>
      <c r="BL1318">
        <v>0.73799999999999999</v>
      </c>
      <c r="BM1318">
        <v>0.73799999999999999</v>
      </c>
      <c r="BN1318">
        <v>0.75600000000000001</v>
      </c>
    </row>
    <row r="1319" spans="1:66" x14ac:dyDescent="0.25">
      <c r="A1319" s="6">
        <v>85</v>
      </c>
      <c r="B1319" s="6">
        <v>3</v>
      </c>
      <c r="C1319" s="6">
        <v>7.5</v>
      </c>
      <c r="D1319" s="6">
        <v>0.8</v>
      </c>
      <c r="E1319" s="1">
        <v>2</v>
      </c>
      <c r="F1319" s="1">
        <v>2</v>
      </c>
      <c r="G1319">
        <v>0.32400000000000001</v>
      </c>
      <c r="H1319" s="6">
        <v>0.432</v>
      </c>
      <c r="I1319" s="6">
        <v>0.42299999999999999</v>
      </c>
      <c r="J1319" s="6">
        <v>0.39600000000000002</v>
      </c>
      <c r="K1319" s="6">
        <v>0.36899999999999999</v>
      </c>
      <c r="Q1319">
        <f t="shared" si="148"/>
        <v>0.38880000000000003</v>
      </c>
      <c r="R1319">
        <f t="shared" si="149"/>
        <v>4.381438120069675E-2</v>
      </c>
      <c r="T1319" s="6">
        <v>0.432</v>
      </c>
      <c r="U1319" s="6">
        <v>0.252</v>
      </c>
      <c r="V1319" s="6">
        <v>0.36899999999999999</v>
      </c>
      <c r="W1319" s="6">
        <v>0.38700000000000001</v>
      </c>
      <c r="X1319" s="6">
        <v>0.378</v>
      </c>
      <c r="AD1319">
        <f t="shared" si="150"/>
        <v>0.36360000000000003</v>
      </c>
      <c r="AE1319">
        <f t="shared" si="151"/>
        <v>6.6927572793281487E-2</v>
      </c>
      <c r="AG1319" t="s">
        <v>19</v>
      </c>
      <c r="AH1319" t="s">
        <v>20</v>
      </c>
      <c r="AI1319" t="s">
        <v>21</v>
      </c>
      <c r="AJ1319" t="s">
        <v>23</v>
      </c>
      <c r="AK1319" t="s">
        <v>21</v>
      </c>
      <c r="AM1319" s="11" t="s">
        <v>24</v>
      </c>
      <c r="AN1319" s="11"/>
      <c r="AO1319" s="11" t="s">
        <v>21</v>
      </c>
      <c r="AP1319" s="15" t="s">
        <v>26</v>
      </c>
      <c r="AQ1319" s="15"/>
      <c r="AR1319" s="15" t="s">
        <v>21</v>
      </c>
      <c r="BI1319" s="1">
        <v>2</v>
      </c>
      <c r="BJ1319">
        <v>0.75600000000000001</v>
      </c>
      <c r="BK1319">
        <v>0.68400000000000005</v>
      </c>
      <c r="BL1319">
        <v>0.79200000000000004</v>
      </c>
      <c r="BM1319">
        <v>0.78300000000000003</v>
      </c>
      <c r="BN1319">
        <v>0.747</v>
      </c>
    </row>
    <row r="1320" spans="1:66" x14ac:dyDescent="0.25">
      <c r="A1320" s="6">
        <v>85</v>
      </c>
      <c r="B1320" s="6">
        <v>3</v>
      </c>
      <c r="C1320" s="6">
        <v>7.5</v>
      </c>
      <c r="D1320" s="6">
        <v>0.8</v>
      </c>
      <c r="E1320" s="1">
        <v>3</v>
      </c>
      <c r="F1320" s="1">
        <v>2</v>
      </c>
      <c r="G1320">
        <v>0.33300000000000002</v>
      </c>
      <c r="H1320" s="6">
        <v>0.36899999999999999</v>
      </c>
      <c r="I1320" s="6">
        <v>0.36899999999999999</v>
      </c>
      <c r="J1320" s="6">
        <v>0.39600000000000002</v>
      </c>
      <c r="K1320" s="6">
        <v>0.36899999999999999</v>
      </c>
      <c r="L1320" s="6"/>
      <c r="M1320" s="6"/>
      <c r="N1320" s="6"/>
      <c r="O1320" s="6"/>
      <c r="P1320" s="6"/>
      <c r="Q1320">
        <f t="shared" si="148"/>
        <v>0.36720000000000003</v>
      </c>
      <c r="R1320">
        <f t="shared" si="149"/>
        <v>2.2409819276379719E-2</v>
      </c>
      <c r="S1320" s="6"/>
      <c r="T1320" s="6">
        <v>0.40500000000000003</v>
      </c>
      <c r="U1320" s="6">
        <v>0.35099999999999998</v>
      </c>
      <c r="V1320" s="6">
        <v>0.378</v>
      </c>
      <c r="W1320" s="6">
        <v>0.378</v>
      </c>
      <c r="X1320" s="6">
        <v>0.36899999999999999</v>
      </c>
      <c r="Y1320" s="6"/>
      <c r="Z1320" s="6"/>
      <c r="AA1320" s="6"/>
      <c r="AD1320">
        <f t="shared" si="150"/>
        <v>0.37619999999999998</v>
      </c>
      <c r="AE1320">
        <f t="shared" si="151"/>
        <v>1.9511535049810937E-2</v>
      </c>
      <c r="AG1320">
        <v>1</v>
      </c>
      <c r="AH1320">
        <f>AVERAGE(G1314:K1317)</f>
        <v>0.46665000000000001</v>
      </c>
      <c r="AI1320">
        <f>STDEV(G1314:K1317)</f>
        <v>3.1621569920080292E-2</v>
      </c>
      <c r="AJ1320">
        <f>AVERAGE(T1314:X1317)</f>
        <v>0.28079999999999994</v>
      </c>
      <c r="AK1320">
        <f>STDEV(T1314:X1317)</f>
        <v>2.1967919193319387E-2</v>
      </c>
      <c r="AM1320">
        <f>SUM(AH1320,AJ1320)</f>
        <v>0.74744999999999995</v>
      </c>
      <c r="AO1320">
        <f>SUM(AH1320,AJ1320)/2*SQRT((AI1320/AH1320)^2+(AK1320/AJ1320)^2)</f>
        <v>3.8680570504911804E-2</v>
      </c>
      <c r="AP1320">
        <v>0.52700000000000002</v>
      </c>
      <c r="AR1320">
        <v>7.2111025509279851E-3</v>
      </c>
      <c r="BI1320" s="1">
        <v>2</v>
      </c>
      <c r="BJ1320">
        <v>0.73799999999999999</v>
      </c>
      <c r="BK1320">
        <v>0.72</v>
      </c>
      <c r="BL1320">
        <v>0.747</v>
      </c>
      <c r="BM1320">
        <v>0.77400000000000002</v>
      </c>
      <c r="BN1320">
        <v>0.73799999999999999</v>
      </c>
    </row>
    <row r="1321" spans="1:66" x14ac:dyDescent="0.25">
      <c r="A1321" s="6">
        <v>85</v>
      </c>
      <c r="B1321" s="6">
        <v>3</v>
      </c>
      <c r="C1321" s="6">
        <v>7.5</v>
      </c>
      <c r="D1321" s="6">
        <v>0.8</v>
      </c>
      <c r="E1321" s="1">
        <v>4</v>
      </c>
      <c r="F1321" s="1">
        <v>2</v>
      </c>
      <c r="G1321">
        <v>0.35099999999999998</v>
      </c>
      <c r="H1321" s="6">
        <v>0.47699999999999998</v>
      </c>
      <c r="I1321" s="6">
        <v>0.35099999999999998</v>
      </c>
      <c r="J1321" s="6">
        <v>0.34200000000000003</v>
      </c>
      <c r="K1321" s="6">
        <v>0.36</v>
      </c>
      <c r="L1321" s="6"/>
      <c r="M1321" s="6"/>
      <c r="N1321" s="6"/>
      <c r="O1321" s="6"/>
      <c r="P1321" s="6"/>
      <c r="Q1321">
        <f t="shared" si="148"/>
        <v>0.37619999999999998</v>
      </c>
      <c r="R1321">
        <f t="shared" si="149"/>
        <v>5.670714240728425E-2</v>
      </c>
      <c r="S1321" s="6"/>
      <c r="T1321" s="6">
        <v>0.441</v>
      </c>
      <c r="U1321" s="6">
        <v>0.24299999999999999</v>
      </c>
      <c r="V1321" s="6">
        <v>0.39600000000000002</v>
      </c>
      <c r="W1321" s="6">
        <v>0.42299999999999999</v>
      </c>
      <c r="X1321" s="6">
        <v>0.40500000000000003</v>
      </c>
      <c r="Y1321" s="6"/>
      <c r="Z1321" s="6"/>
      <c r="AA1321" s="6"/>
      <c r="AD1321">
        <f t="shared" si="150"/>
        <v>0.38160000000000005</v>
      </c>
      <c r="AE1321">
        <f t="shared" si="151"/>
        <v>7.9383877456319779E-2</v>
      </c>
      <c r="AG1321">
        <v>2</v>
      </c>
      <c r="AH1321">
        <f>AVERAGE(G1318:K1321)</f>
        <v>0.37889999999999996</v>
      </c>
      <c r="AI1321">
        <f>STDEV(G1318:K1321)</f>
        <v>3.6692032693186875E-2</v>
      </c>
      <c r="AJ1321">
        <f>AVERAGE(T1318:X1321)</f>
        <v>0.37080000000000002</v>
      </c>
      <c r="AK1321">
        <f>STDEV(T1318:X1321)</f>
        <v>5.0033252100872803E-2</v>
      </c>
      <c r="AM1321">
        <f>SUM(AH1321,AJ1321)</f>
        <v>0.74970000000000003</v>
      </c>
      <c r="AO1321">
        <f t="shared" ref="AO1321:AO1330" si="152">SUM(AH1321,AJ1321)/2*SQRT((AI1321/AH1321)^2+(AK1321/AJ1321)^2)</f>
        <v>6.2257429083880017E-2</v>
      </c>
      <c r="BI1321" s="1">
        <v>2</v>
      </c>
      <c r="BJ1321">
        <v>0.79200000000000004</v>
      </c>
      <c r="BK1321">
        <v>0.72</v>
      </c>
      <c r="BL1321">
        <v>0.747</v>
      </c>
      <c r="BM1321">
        <v>0.76500000000000001</v>
      </c>
      <c r="BN1321">
        <v>0.76500000000000001</v>
      </c>
    </row>
    <row r="1322" spans="1:66" x14ac:dyDescent="0.25">
      <c r="A1322" s="6">
        <v>85</v>
      </c>
      <c r="B1322" s="6">
        <v>3</v>
      </c>
      <c r="C1322" s="6">
        <v>7.5</v>
      </c>
      <c r="D1322" s="6">
        <v>0.8</v>
      </c>
      <c r="E1322" s="6">
        <v>1</v>
      </c>
      <c r="F1322" s="6">
        <v>3</v>
      </c>
      <c r="G1322">
        <v>0.41399999999999998</v>
      </c>
      <c r="H1322" s="6">
        <v>0.38700000000000001</v>
      </c>
      <c r="I1322" s="6">
        <v>0.41399999999999998</v>
      </c>
      <c r="J1322" s="6">
        <v>0.38700000000000001</v>
      </c>
      <c r="K1322" s="6">
        <v>0.432</v>
      </c>
      <c r="L1322" s="6"/>
      <c r="M1322" s="6"/>
      <c r="N1322" s="6"/>
      <c r="O1322" s="6"/>
      <c r="P1322" s="6"/>
      <c r="Q1322">
        <f t="shared" si="148"/>
        <v>0.40679999999999994</v>
      </c>
      <c r="R1322">
        <f t="shared" si="149"/>
        <v>1.9511535049810909E-2</v>
      </c>
      <c r="S1322" s="6"/>
      <c r="T1322" s="6">
        <v>0.35099999999999998</v>
      </c>
      <c r="U1322" s="6">
        <v>0.34200000000000003</v>
      </c>
      <c r="V1322" s="6">
        <v>0.33300000000000002</v>
      </c>
      <c r="W1322" s="6">
        <v>0.35099999999999998</v>
      </c>
      <c r="X1322" s="6">
        <v>0.315</v>
      </c>
      <c r="Y1322" s="6"/>
      <c r="Z1322" s="6"/>
      <c r="AA1322" s="6"/>
      <c r="AD1322">
        <f t="shared" si="150"/>
        <v>0.33839999999999998</v>
      </c>
      <c r="AE1322">
        <f t="shared" si="151"/>
        <v>1.5059880477613351E-2</v>
      </c>
      <c r="AG1322">
        <v>3</v>
      </c>
      <c r="AH1322">
        <f>AVERAGE(G1322:K1325)</f>
        <v>0.40829999999999994</v>
      </c>
      <c r="AI1322">
        <f>STDEV(G1322:K1325)</f>
        <v>1.6771215943112951E-2</v>
      </c>
      <c r="AJ1322">
        <f>AVERAGE(T1322:X1325)</f>
        <v>0.34770000000000001</v>
      </c>
      <c r="AK1322">
        <f>STDEV(T1321:X1324)</f>
        <v>4.2341469034505544E-2</v>
      </c>
      <c r="AM1322">
        <f>SUM(AH1322,AJ1322)</f>
        <v>0.75600000000000001</v>
      </c>
      <c r="AO1322">
        <f t="shared" si="152"/>
        <v>4.8579363080787211E-2</v>
      </c>
      <c r="AP1322" s="15" t="s">
        <v>28</v>
      </c>
      <c r="AQ1322" s="15"/>
      <c r="AR1322" s="15"/>
      <c r="BI1322" s="6">
        <v>3</v>
      </c>
      <c r="BJ1322">
        <v>0.76500000000000001</v>
      </c>
      <c r="BK1322">
        <v>0.72899999999999998</v>
      </c>
      <c r="BL1322">
        <v>0.747</v>
      </c>
      <c r="BM1322">
        <v>0.73799999999999999</v>
      </c>
      <c r="BN1322">
        <v>0.747</v>
      </c>
    </row>
    <row r="1323" spans="1:66" x14ac:dyDescent="0.25">
      <c r="A1323" s="6">
        <v>85</v>
      </c>
      <c r="B1323" s="6">
        <v>3</v>
      </c>
      <c r="C1323" s="6">
        <v>7.5</v>
      </c>
      <c r="D1323" s="6">
        <v>0.8</v>
      </c>
      <c r="E1323" s="6">
        <v>2</v>
      </c>
      <c r="F1323" s="6">
        <v>3</v>
      </c>
      <c r="G1323">
        <v>0.39600000000000002</v>
      </c>
      <c r="H1323" s="6">
        <v>0.40799999999999997</v>
      </c>
      <c r="I1323" s="6">
        <v>0.40799999999999997</v>
      </c>
      <c r="J1323" s="6">
        <v>0.40200000000000002</v>
      </c>
      <c r="K1323" s="6">
        <v>0.39600000000000002</v>
      </c>
      <c r="L1323" s="6"/>
      <c r="M1323" s="6"/>
      <c r="N1323" s="6"/>
      <c r="O1323" s="6"/>
      <c r="P1323" s="6"/>
      <c r="Q1323">
        <f t="shared" si="148"/>
        <v>0.40199999999999997</v>
      </c>
      <c r="R1323">
        <f t="shared" si="149"/>
        <v>5.9999999999999776E-3</v>
      </c>
      <c r="S1323" s="6"/>
      <c r="T1323" s="6">
        <v>0.378</v>
      </c>
      <c r="U1323" s="6">
        <v>0.35399999999999998</v>
      </c>
      <c r="V1323" s="6">
        <v>0.34799999999999998</v>
      </c>
      <c r="W1323" s="6">
        <v>0.33</v>
      </c>
      <c r="X1323" s="6">
        <v>0.36599999999999999</v>
      </c>
      <c r="Y1323" s="6"/>
      <c r="Z1323" s="6"/>
      <c r="AA1323" s="6"/>
      <c r="AD1323">
        <f t="shared" si="150"/>
        <v>0.35520000000000007</v>
      </c>
      <c r="AE1323">
        <f t="shared" si="151"/>
        <v>1.8198901065723718E-2</v>
      </c>
      <c r="AG1323">
        <v>4</v>
      </c>
      <c r="AH1323">
        <f>AVERAGE(G1326:K1329)</f>
        <v>0.35399999999999998</v>
      </c>
      <c r="AI1323">
        <f>STDEV(G1326:K1329)</f>
        <v>2.1589471118068054E-2</v>
      </c>
      <c r="AJ1323">
        <f>AVERAGE(T1326:X1329)</f>
        <v>0.40410000000000001</v>
      </c>
      <c r="AK1323">
        <f>STDEV(T1325:X1328)</f>
        <v>3.1236112703761729E-2</v>
      </c>
      <c r="AM1323">
        <f t="shared" ref="AM1323:AM1330" si="153">SUM(AH1323,AJ1323)</f>
        <v>0.7581</v>
      </c>
      <c r="AO1323">
        <f t="shared" si="152"/>
        <v>3.7321349786833179E-2</v>
      </c>
      <c r="BI1323" s="6">
        <v>3</v>
      </c>
      <c r="BJ1323">
        <v>0.77400000000000002</v>
      </c>
      <c r="BK1323">
        <v>0.76200000000000001</v>
      </c>
      <c r="BL1323">
        <v>0.75600000000000001</v>
      </c>
      <c r="BM1323">
        <v>0.73199999999999998</v>
      </c>
      <c r="BN1323">
        <v>0.76200000000000001</v>
      </c>
    </row>
    <row r="1324" spans="1:66" x14ac:dyDescent="0.25">
      <c r="A1324" s="6">
        <v>85</v>
      </c>
      <c r="B1324" s="6">
        <v>3</v>
      </c>
      <c r="C1324" s="6">
        <v>7.5</v>
      </c>
      <c r="D1324" s="6">
        <v>0.8</v>
      </c>
      <c r="E1324" s="6">
        <v>3</v>
      </c>
      <c r="F1324" s="6">
        <v>3</v>
      </c>
      <c r="G1324">
        <v>0.378</v>
      </c>
      <c r="H1324" s="6">
        <v>0.41399999999999998</v>
      </c>
      <c r="I1324" s="6">
        <v>0.41399999999999998</v>
      </c>
      <c r="J1324" s="6">
        <v>0.42</v>
      </c>
      <c r="K1324" s="6">
        <v>0.40799999999999997</v>
      </c>
      <c r="L1324" s="6"/>
      <c r="M1324" s="6"/>
      <c r="N1324" s="6"/>
      <c r="O1324" s="6"/>
      <c r="P1324" s="6"/>
      <c r="Q1324">
        <f t="shared" si="148"/>
        <v>0.40679999999999994</v>
      </c>
      <c r="R1324">
        <f t="shared" si="149"/>
        <v>1.664932431061392E-2</v>
      </c>
      <c r="S1324" s="6"/>
      <c r="T1324" s="6">
        <v>0.35399999999999998</v>
      </c>
      <c r="U1324" s="6">
        <v>0.35399999999999998</v>
      </c>
      <c r="V1324" s="6">
        <v>0.33</v>
      </c>
      <c r="W1324" s="6">
        <v>0.36599999999999999</v>
      </c>
      <c r="X1324" s="6">
        <v>0.32400000000000001</v>
      </c>
      <c r="Y1324" s="6"/>
      <c r="Z1324" s="6"/>
      <c r="AA1324" s="6"/>
      <c r="AD1324">
        <f t="shared" si="150"/>
        <v>0.34560000000000002</v>
      </c>
      <c r="AE1324">
        <f t="shared" si="151"/>
        <v>1.7798876369029576E-2</v>
      </c>
      <c r="AG1324">
        <v>5</v>
      </c>
      <c r="AH1324">
        <f>AVERAGE(G1330:K1333)</f>
        <v>0.37049999999999994</v>
      </c>
      <c r="AI1324">
        <f>STDEV(G1330:K1333)</f>
        <v>1.9258627594979486E-2</v>
      </c>
      <c r="AJ1324">
        <f>AVERAGE(T1330:X1333)</f>
        <v>0.39180000000000004</v>
      </c>
      <c r="AK1324">
        <f>STDEV(T1330:X1333)</f>
        <v>2.0702402606562614E-2</v>
      </c>
      <c r="AM1324">
        <f t="shared" si="153"/>
        <v>0.76229999999999998</v>
      </c>
      <c r="AO1324">
        <f t="shared" si="152"/>
        <v>2.8251194611163644E-2</v>
      </c>
      <c r="BI1324" s="6">
        <v>3</v>
      </c>
      <c r="BJ1324">
        <v>0.73199999999999998</v>
      </c>
      <c r="BK1324">
        <v>0.76800000000000002</v>
      </c>
      <c r="BL1324">
        <v>0.74399999999999999</v>
      </c>
      <c r="BM1324">
        <v>0.78600000000000003</v>
      </c>
      <c r="BN1324">
        <v>0.73199999999999998</v>
      </c>
    </row>
    <row r="1325" spans="1:66" x14ac:dyDescent="0.25">
      <c r="A1325" s="6">
        <v>85</v>
      </c>
      <c r="B1325" s="6">
        <v>3</v>
      </c>
      <c r="C1325" s="6">
        <v>7.5</v>
      </c>
      <c r="D1325" s="6">
        <v>0.8</v>
      </c>
      <c r="E1325" s="6">
        <v>4</v>
      </c>
      <c r="F1325" s="6">
        <v>3</v>
      </c>
      <c r="G1325">
        <v>0.38400000000000001</v>
      </c>
      <c r="H1325" s="6">
        <v>0.42</v>
      </c>
      <c r="I1325" s="6">
        <v>0.41399999999999998</v>
      </c>
      <c r="J1325" s="6">
        <v>0.44400000000000001</v>
      </c>
      <c r="K1325" s="6">
        <v>0.42599999999999999</v>
      </c>
      <c r="L1325" s="6"/>
      <c r="M1325" s="6"/>
      <c r="N1325" s="6"/>
      <c r="O1325" s="6"/>
      <c r="P1325" s="6"/>
      <c r="Q1325">
        <f t="shared" si="148"/>
        <v>0.41760000000000003</v>
      </c>
      <c r="R1325">
        <f t="shared" si="149"/>
        <v>2.1881499034572562E-2</v>
      </c>
      <c r="S1325" s="6"/>
      <c r="T1325" s="6">
        <v>0.36</v>
      </c>
      <c r="U1325" s="6">
        <v>0.34200000000000003</v>
      </c>
      <c r="V1325" s="6">
        <v>0.36599999999999999</v>
      </c>
      <c r="W1325" s="6">
        <v>0.33</v>
      </c>
      <c r="X1325" s="6">
        <v>0.36</v>
      </c>
      <c r="Y1325" s="6"/>
      <c r="Z1325" s="6"/>
      <c r="AA1325" s="6"/>
      <c r="AD1325">
        <f t="shared" si="150"/>
        <v>0.35160000000000002</v>
      </c>
      <c r="AE1325">
        <f t="shared" si="151"/>
        <v>1.5059880477613344E-2</v>
      </c>
      <c r="AG1325">
        <v>6</v>
      </c>
      <c r="AH1325">
        <f>AVERAGE(G1334:K1337)</f>
        <v>0.35280000000000006</v>
      </c>
      <c r="AI1325">
        <f>STDEV(G1334:K1337)</f>
        <v>2.3000228831813598E-2</v>
      </c>
      <c r="AJ1325">
        <f>AVERAGE(T1334:X1337)</f>
        <v>0.39840000000000003</v>
      </c>
      <c r="AK1325">
        <f>STDEV(T1334:X1337)</f>
        <v>4.0008420166391556E-2</v>
      </c>
      <c r="AM1325">
        <f t="shared" si="153"/>
        <v>0.75120000000000009</v>
      </c>
      <c r="AO1325">
        <f t="shared" si="152"/>
        <v>4.4970011556564812E-2</v>
      </c>
      <c r="BI1325" s="6">
        <v>3</v>
      </c>
      <c r="BJ1325">
        <v>0.74399999999999999</v>
      </c>
      <c r="BK1325">
        <v>0.76200000000000001</v>
      </c>
      <c r="BL1325">
        <v>0.78</v>
      </c>
      <c r="BM1325">
        <v>0.77400000000000002</v>
      </c>
      <c r="BN1325">
        <v>0.78600000000000003</v>
      </c>
    </row>
    <row r="1326" spans="1:66" x14ac:dyDescent="0.25">
      <c r="A1326" s="6">
        <v>85</v>
      </c>
      <c r="B1326" s="6">
        <v>3</v>
      </c>
      <c r="C1326" s="6">
        <v>7.5</v>
      </c>
      <c r="D1326" s="6">
        <v>0.8</v>
      </c>
      <c r="E1326" s="1">
        <v>1</v>
      </c>
      <c r="F1326" s="1">
        <v>4</v>
      </c>
      <c r="G1326">
        <v>0.34799999999999998</v>
      </c>
      <c r="H1326" s="6">
        <v>0.33</v>
      </c>
      <c r="I1326" s="6">
        <v>0.38400000000000001</v>
      </c>
      <c r="J1326" s="6">
        <v>0.30599999999999999</v>
      </c>
      <c r="K1326" s="6">
        <v>0.34200000000000003</v>
      </c>
      <c r="L1326" s="6"/>
      <c r="M1326" s="6"/>
      <c r="N1326" s="6"/>
      <c r="O1326" s="6"/>
      <c r="P1326" s="6"/>
      <c r="Q1326">
        <f t="shared" si="148"/>
        <v>0.34199999999999997</v>
      </c>
      <c r="R1326">
        <f t="shared" si="149"/>
        <v>2.8460498941515418E-2</v>
      </c>
      <c r="S1326" s="6"/>
      <c r="T1326" s="6">
        <v>0.41399999999999998</v>
      </c>
      <c r="U1326" s="6">
        <v>0.432</v>
      </c>
      <c r="V1326" s="6">
        <v>0.40200000000000002</v>
      </c>
      <c r="W1326" s="6">
        <v>0.42599999999999999</v>
      </c>
      <c r="X1326" s="6">
        <v>0.39</v>
      </c>
      <c r="Y1326" s="6"/>
      <c r="Z1326" s="6"/>
      <c r="AA1326" s="6"/>
      <c r="AD1326">
        <f t="shared" si="150"/>
        <v>0.4128</v>
      </c>
      <c r="AE1326">
        <f t="shared" si="151"/>
        <v>1.7181385275931611E-2</v>
      </c>
      <c r="AG1326">
        <v>7</v>
      </c>
      <c r="AH1326">
        <f>AVERAGE(G1338:K1341)</f>
        <v>0.32700000000000001</v>
      </c>
      <c r="AI1326">
        <f>STDEV(G1338:K1341)</f>
        <v>5.2324895956342946E-2</v>
      </c>
      <c r="AJ1326">
        <f>AVERAGE(T1338:X1341)</f>
        <v>0.42569999999999997</v>
      </c>
      <c r="AK1326">
        <f>STDEV(T1338:X1341)</f>
        <v>3.2250826182807855E-2</v>
      </c>
      <c r="AM1326">
        <f t="shared" si="153"/>
        <v>0.75269999999999992</v>
      </c>
      <c r="AO1326">
        <f t="shared" si="152"/>
        <v>6.6630209437401791E-2</v>
      </c>
      <c r="BI1326" s="1">
        <v>4</v>
      </c>
      <c r="BJ1326">
        <v>0.76200000000000001</v>
      </c>
      <c r="BK1326">
        <v>0.76200000000000001</v>
      </c>
      <c r="BL1326">
        <v>0.78600000000000003</v>
      </c>
      <c r="BM1326">
        <v>0.73199999999999998</v>
      </c>
      <c r="BN1326">
        <v>0.73199999999999998</v>
      </c>
    </row>
    <row r="1327" spans="1:66" x14ac:dyDescent="0.25">
      <c r="A1327" s="6">
        <v>85</v>
      </c>
      <c r="B1327" s="6">
        <v>3</v>
      </c>
      <c r="C1327" s="6">
        <v>7.5</v>
      </c>
      <c r="D1327" s="6">
        <v>0.8</v>
      </c>
      <c r="E1327" s="1">
        <v>2</v>
      </c>
      <c r="F1327" s="1">
        <v>4</v>
      </c>
      <c r="G1327">
        <v>0.33</v>
      </c>
      <c r="H1327" s="6">
        <v>0.35399999999999998</v>
      </c>
      <c r="I1327" s="6">
        <v>0.35399999999999998</v>
      </c>
      <c r="J1327" s="6">
        <v>0.38400000000000001</v>
      </c>
      <c r="K1327" s="6">
        <v>0.318</v>
      </c>
      <c r="L1327" s="6"/>
      <c r="M1327" s="6"/>
      <c r="N1327" s="6"/>
      <c r="O1327" s="6"/>
      <c r="P1327" s="6"/>
      <c r="Q1327">
        <f t="shared" si="148"/>
        <v>0.34799999999999998</v>
      </c>
      <c r="R1327">
        <f t="shared" si="149"/>
        <v>2.5455844122715704E-2</v>
      </c>
      <c r="S1327" s="6"/>
      <c r="T1327" s="6">
        <v>0.39</v>
      </c>
      <c r="U1327" s="6">
        <v>0.41399999999999998</v>
      </c>
      <c r="V1327" s="6">
        <v>0.432</v>
      </c>
      <c r="W1327" s="6">
        <v>0.432</v>
      </c>
      <c r="X1327" s="6">
        <v>0.42</v>
      </c>
      <c r="Y1327" s="6"/>
      <c r="Z1327" s="6"/>
      <c r="AA1327" s="6"/>
      <c r="AD1327">
        <f t="shared" si="150"/>
        <v>0.41760000000000003</v>
      </c>
      <c r="AE1327">
        <f t="shared" si="151"/>
        <v>1.7285832349065514E-2</v>
      </c>
      <c r="AG1327">
        <v>8</v>
      </c>
      <c r="AH1327">
        <f>AVERAGE(G1342:K1345)</f>
        <v>0.39</v>
      </c>
      <c r="AI1327">
        <f>STDEV(G1342:K1345)</f>
        <v>6.6043048161985543E-2</v>
      </c>
      <c r="AJ1327">
        <f>AVERAGE(T1342:X1345)</f>
        <v>0.36449999999999999</v>
      </c>
      <c r="AK1327">
        <f>STDEV(T1342:X1345)</f>
        <v>4.1012834961496235E-2</v>
      </c>
      <c r="AM1327">
        <f t="shared" si="153"/>
        <v>0.75449999999999995</v>
      </c>
      <c r="AO1327">
        <f t="shared" si="152"/>
        <v>7.6700352445667669E-2</v>
      </c>
      <c r="BI1327" s="1">
        <v>4</v>
      </c>
      <c r="BJ1327">
        <v>0.72</v>
      </c>
      <c r="BK1327">
        <v>0.76800000000000002</v>
      </c>
      <c r="BL1327">
        <v>0.78600000000000003</v>
      </c>
      <c r="BM1327">
        <v>0.81599999999999995</v>
      </c>
      <c r="BN1327">
        <v>0.73799999999999999</v>
      </c>
    </row>
    <row r="1328" spans="1:66" x14ac:dyDescent="0.25">
      <c r="A1328" s="6">
        <v>85</v>
      </c>
      <c r="B1328" s="6">
        <v>3</v>
      </c>
      <c r="C1328" s="6">
        <v>7.5</v>
      </c>
      <c r="D1328" s="6">
        <v>0.8</v>
      </c>
      <c r="E1328" s="1">
        <v>3</v>
      </c>
      <c r="F1328" s="1">
        <v>4</v>
      </c>
      <c r="G1328">
        <v>0.35399999999999998</v>
      </c>
      <c r="H1328" s="6">
        <v>0.35399999999999998</v>
      </c>
      <c r="I1328" s="6">
        <v>0.35399999999999998</v>
      </c>
      <c r="J1328" s="6">
        <v>0.36599999999999999</v>
      </c>
      <c r="K1328" s="6">
        <v>0.39</v>
      </c>
      <c r="L1328" s="6"/>
      <c r="M1328" s="6"/>
      <c r="N1328" s="6"/>
      <c r="O1328" s="6"/>
      <c r="P1328" s="6"/>
      <c r="Q1328">
        <f t="shared" si="148"/>
        <v>0.36360000000000003</v>
      </c>
      <c r="R1328">
        <f t="shared" si="149"/>
        <v>1.5646085772486371E-2</v>
      </c>
      <c r="S1328" s="6"/>
      <c r="T1328" s="6">
        <v>0.40799999999999997</v>
      </c>
      <c r="U1328" s="6">
        <v>0.40799999999999997</v>
      </c>
      <c r="V1328" s="6">
        <v>0.42599999999999999</v>
      </c>
      <c r="W1328" s="6">
        <v>0.378</v>
      </c>
      <c r="X1328" s="6">
        <v>0.38400000000000001</v>
      </c>
      <c r="Y1328" s="6"/>
      <c r="Z1328" s="6"/>
      <c r="AA1328" s="6"/>
      <c r="AD1328">
        <f t="shared" si="150"/>
        <v>0.40079999999999999</v>
      </c>
      <c r="AE1328">
        <f t="shared" si="151"/>
        <v>1.962651268055534E-2</v>
      </c>
      <c r="AG1328">
        <v>9</v>
      </c>
      <c r="AH1328">
        <f>AVERAGE(G1346:K1349)</f>
        <v>0.39989999999999987</v>
      </c>
      <c r="AI1328">
        <f>STDEV(G1346:K1349)</f>
        <v>8.3326813780060696E-2</v>
      </c>
      <c r="AJ1328">
        <f>AVERAGE(T1346:X1349)</f>
        <v>0.35730000000000001</v>
      </c>
      <c r="AK1328">
        <f>STDEV(T1346:X1349)</f>
        <v>7.258903788488065E-2</v>
      </c>
      <c r="AM1328">
        <f t="shared" si="153"/>
        <v>0.75719999999999987</v>
      </c>
      <c r="AO1328">
        <f t="shared" si="152"/>
        <v>0.11017952408252416</v>
      </c>
      <c r="BI1328" s="1">
        <v>4</v>
      </c>
      <c r="BJ1328">
        <v>0.76200000000000001</v>
      </c>
      <c r="BK1328">
        <v>0.76200000000000001</v>
      </c>
      <c r="BL1328">
        <v>0.78</v>
      </c>
      <c r="BM1328">
        <v>0.74399999999999999</v>
      </c>
      <c r="BN1328">
        <v>0.77400000000000002</v>
      </c>
    </row>
    <row r="1329" spans="1:66" x14ac:dyDescent="0.25">
      <c r="A1329" s="6">
        <v>85</v>
      </c>
      <c r="B1329" s="6">
        <v>3</v>
      </c>
      <c r="C1329" s="6">
        <v>7.5</v>
      </c>
      <c r="D1329" s="6">
        <v>0.8</v>
      </c>
      <c r="E1329" s="1">
        <v>4</v>
      </c>
      <c r="F1329" s="1">
        <v>4</v>
      </c>
      <c r="G1329">
        <v>0.36599999999999999</v>
      </c>
      <c r="H1329" s="6">
        <v>0.34799999999999998</v>
      </c>
      <c r="I1329" s="6">
        <v>0.36</v>
      </c>
      <c r="J1329" s="6">
        <v>0.36599999999999999</v>
      </c>
      <c r="K1329" s="6">
        <v>0.372</v>
      </c>
      <c r="L1329" s="6"/>
      <c r="M1329" s="6"/>
      <c r="N1329" s="6"/>
      <c r="O1329" s="6"/>
      <c r="P1329" s="6"/>
      <c r="Q1329">
        <f t="shared" si="148"/>
        <v>0.36239999999999994</v>
      </c>
      <c r="R1329">
        <f t="shared" si="149"/>
        <v>9.0994505328618677E-3</v>
      </c>
      <c r="S1329" s="6"/>
      <c r="T1329" s="6">
        <v>0.372</v>
      </c>
      <c r="U1329" s="6">
        <v>0.41399999999999998</v>
      </c>
      <c r="V1329" s="6">
        <v>0.372</v>
      </c>
      <c r="W1329" s="6">
        <v>0.39</v>
      </c>
      <c r="X1329" s="6">
        <v>0.378</v>
      </c>
      <c r="Y1329" s="6"/>
      <c r="Z1329" s="6"/>
      <c r="AA1329" s="6"/>
      <c r="AD1329">
        <f t="shared" si="150"/>
        <v>0.38520000000000004</v>
      </c>
      <c r="AE1329">
        <f t="shared" si="151"/>
        <v>1.7697457444503146E-2</v>
      </c>
      <c r="AG1329">
        <v>10</v>
      </c>
      <c r="AH1329">
        <f>AVERAGE(G1350:K1353)</f>
        <v>0.47565000000000007</v>
      </c>
      <c r="AI1329">
        <f>STDEV(G1350:K1353)</f>
        <v>0.11724660246452191</v>
      </c>
      <c r="AJ1329">
        <f>AVERAGE(T1350:X1353)</f>
        <v>0.25695000000000001</v>
      </c>
      <c r="AK1329">
        <f>STDEV(T1350:X1353)</f>
        <v>9.7742128502557771E-2</v>
      </c>
      <c r="AM1329">
        <f t="shared" si="153"/>
        <v>0.73260000000000014</v>
      </c>
      <c r="AO1329">
        <f t="shared" si="152"/>
        <v>0.16603549356540262</v>
      </c>
      <c r="BI1329" s="1">
        <v>4</v>
      </c>
      <c r="BJ1329">
        <v>0.73799999999999999</v>
      </c>
      <c r="BK1329">
        <v>0.76200000000000001</v>
      </c>
      <c r="BL1329">
        <v>0.73199999999999998</v>
      </c>
      <c r="BM1329">
        <v>0.75600000000000001</v>
      </c>
      <c r="BN1329">
        <v>0.75</v>
      </c>
    </row>
    <row r="1330" spans="1:66" x14ac:dyDescent="0.25">
      <c r="A1330" s="6">
        <v>85</v>
      </c>
      <c r="B1330" s="6">
        <v>3</v>
      </c>
      <c r="C1330" s="6">
        <v>7.5</v>
      </c>
      <c r="D1330" s="6">
        <v>0.8</v>
      </c>
      <c r="E1330" s="6">
        <v>1</v>
      </c>
      <c r="F1330" s="6">
        <v>5</v>
      </c>
      <c r="G1330">
        <v>0.36</v>
      </c>
      <c r="H1330" s="6">
        <v>0.39</v>
      </c>
      <c r="I1330" s="6">
        <v>0.39</v>
      </c>
      <c r="J1330" s="6">
        <v>0.39</v>
      </c>
      <c r="K1330" s="6">
        <v>0.41399999999999998</v>
      </c>
      <c r="L1330" s="6"/>
      <c r="M1330" s="6"/>
      <c r="N1330" s="6"/>
      <c r="O1330" s="6"/>
      <c r="P1330" s="6"/>
      <c r="Q1330">
        <f t="shared" si="148"/>
        <v>0.38880000000000003</v>
      </c>
      <c r="R1330">
        <f t="shared" si="149"/>
        <v>1.9162463307205571E-2</v>
      </c>
      <c r="S1330" s="6"/>
      <c r="T1330" s="6">
        <v>0.38400000000000001</v>
      </c>
      <c r="U1330" s="6">
        <v>0.39600000000000002</v>
      </c>
      <c r="V1330" s="6">
        <v>0.38400000000000001</v>
      </c>
      <c r="W1330" s="6">
        <v>0.378</v>
      </c>
      <c r="X1330" s="6">
        <v>0.39600000000000002</v>
      </c>
      <c r="Y1330" s="6"/>
      <c r="Z1330" s="6"/>
      <c r="AA1330" s="6"/>
      <c r="AD1330">
        <f t="shared" si="150"/>
        <v>0.38760000000000006</v>
      </c>
      <c r="AE1330">
        <f t="shared" si="151"/>
        <v>8.0498447189992495E-3</v>
      </c>
      <c r="AG1330" t="s">
        <v>22</v>
      </c>
      <c r="AH1330">
        <f>AVERAGE(G1314:K1353)</f>
        <v>0.39236999999999972</v>
      </c>
      <c r="AI1330">
        <f>STDEV(G1314:K1353)</f>
        <v>7.1547314351797231E-2</v>
      </c>
      <c r="AJ1330">
        <f>AVERAGE(T1314:X1353)</f>
        <v>0.35980500000000021</v>
      </c>
      <c r="AK1330">
        <f>STDEV(T1314:X1352)</f>
        <v>6.63110039633652E-2</v>
      </c>
      <c r="AM1330">
        <f t="shared" si="153"/>
        <v>0.75217499999999993</v>
      </c>
      <c r="AO1330">
        <f t="shared" si="152"/>
        <v>9.7504388640158049E-2</v>
      </c>
      <c r="BI1330" s="6">
        <v>5</v>
      </c>
      <c r="BJ1330">
        <v>0.74399999999999999</v>
      </c>
      <c r="BK1330">
        <v>0.78600000000000003</v>
      </c>
      <c r="BL1330">
        <v>0.77400000000000002</v>
      </c>
      <c r="BM1330">
        <v>0.76800000000000002</v>
      </c>
      <c r="BN1330">
        <v>0.81</v>
      </c>
    </row>
    <row r="1331" spans="1:66" x14ac:dyDescent="0.25">
      <c r="A1331" s="6">
        <v>85</v>
      </c>
      <c r="B1331" s="6">
        <v>3</v>
      </c>
      <c r="C1331" s="6">
        <v>7.5</v>
      </c>
      <c r="D1331" s="6">
        <v>0.8</v>
      </c>
      <c r="E1331" s="6">
        <v>2</v>
      </c>
      <c r="F1331" s="6">
        <v>5</v>
      </c>
      <c r="G1331">
        <v>0.33600000000000002</v>
      </c>
      <c r="H1331" s="6">
        <v>0.372</v>
      </c>
      <c r="I1331" s="6">
        <v>0.38400000000000001</v>
      </c>
      <c r="J1331" s="6">
        <v>0.39</v>
      </c>
      <c r="K1331" s="6">
        <v>0.35399999999999998</v>
      </c>
      <c r="Q1331">
        <f t="shared" si="148"/>
        <v>0.36720000000000008</v>
      </c>
      <c r="R1331">
        <f t="shared" si="149"/>
        <v>2.2208106627986099E-2</v>
      </c>
      <c r="T1331" s="6">
        <v>0.42599999999999999</v>
      </c>
      <c r="U1331" s="6">
        <v>0.39600000000000002</v>
      </c>
      <c r="V1331" s="6">
        <v>0.38400000000000001</v>
      </c>
      <c r="W1331" s="6">
        <v>0.372</v>
      </c>
      <c r="X1331" s="6">
        <v>0.38400000000000001</v>
      </c>
      <c r="AD1331">
        <f t="shared" si="150"/>
        <v>0.39239999999999997</v>
      </c>
      <c r="AE1331">
        <f t="shared" si="151"/>
        <v>2.0610676844781201E-2</v>
      </c>
      <c r="AM1331" s="11" t="s">
        <v>51</v>
      </c>
      <c r="AN1331" s="11"/>
      <c r="AO1331" s="11"/>
      <c r="BI1331" s="6">
        <v>5</v>
      </c>
      <c r="BJ1331">
        <v>0.76200000000000001</v>
      </c>
      <c r="BK1331">
        <v>0.76800000000000002</v>
      </c>
      <c r="BL1331">
        <v>0.76800000000000002</v>
      </c>
      <c r="BM1331">
        <v>0.76200000000000001</v>
      </c>
      <c r="BN1331">
        <v>0.73799999999999999</v>
      </c>
    </row>
    <row r="1332" spans="1:66" x14ac:dyDescent="0.25">
      <c r="A1332" s="6">
        <v>85</v>
      </c>
      <c r="B1332" s="6">
        <v>3</v>
      </c>
      <c r="C1332" s="6">
        <v>7.5</v>
      </c>
      <c r="D1332" s="6">
        <v>0.8</v>
      </c>
      <c r="E1332" s="6">
        <v>3</v>
      </c>
      <c r="F1332" s="6">
        <v>5</v>
      </c>
      <c r="G1332">
        <v>0.35399999999999998</v>
      </c>
      <c r="H1332" s="6">
        <v>0.33600000000000002</v>
      </c>
      <c r="I1332" s="6">
        <v>0.36599999999999999</v>
      </c>
      <c r="J1332" s="6">
        <v>0.36599999999999999</v>
      </c>
      <c r="K1332" s="6">
        <v>0.372</v>
      </c>
      <c r="Q1332">
        <f t="shared" si="148"/>
        <v>0.35880000000000001</v>
      </c>
      <c r="R1332">
        <f t="shared" si="149"/>
        <v>1.4324803663575978E-2</v>
      </c>
      <c r="T1332" s="6">
        <v>0.45</v>
      </c>
      <c r="U1332" s="6">
        <v>0.38400000000000001</v>
      </c>
      <c r="V1332" s="6">
        <v>0.41399999999999998</v>
      </c>
      <c r="W1332" s="6">
        <v>0.378</v>
      </c>
      <c r="X1332" s="6">
        <v>0.372</v>
      </c>
      <c r="AD1332">
        <f t="shared" si="150"/>
        <v>0.39959999999999996</v>
      </c>
      <c r="AE1332">
        <f t="shared" si="151"/>
        <v>3.2477684646538461E-2</v>
      </c>
      <c r="BI1332" s="6">
        <v>5</v>
      </c>
      <c r="BJ1332">
        <v>0.80400000000000005</v>
      </c>
      <c r="BK1332">
        <v>0.72</v>
      </c>
      <c r="BL1332">
        <v>0.78</v>
      </c>
      <c r="BM1332">
        <v>0.74399999999999999</v>
      </c>
      <c r="BN1332">
        <v>0.74399999999999999</v>
      </c>
    </row>
    <row r="1333" spans="1:66" x14ac:dyDescent="0.25">
      <c r="A1333" s="6">
        <v>85</v>
      </c>
      <c r="B1333" s="6">
        <v>3</v>
      </c>
      <c r="C1333" s="6">
        <v>7.5</v>
      </c>
      <c r="D1333" s="6">
        <v>0.8</v>
      </c>
      <c r="E1333" s="6">
        <v>4</v>
      </c>
      <c r="F1333" s="6">
        <v>5</v>
      </c>
      <c r="G1333">
        <v>0.35399999999999998</v>
      </c>
      <c r="H1333" s="6">
        <v>0.372</v>
      </c>
      <c r="I1333" s="6">
        <v>0.36599999999999999</v>
      </c>
      <c r="J1333" s="6">
        <v>0.36599999999999999</v>
      </c>
      <c r="K1333" s="6">
        <v>0.378</v>
      </c>
      <c r="Q1333">
        <f t="shared" si="148"/>
        <v>0.36720000000000008</v>
      </c>
      <c r="R1333">
        <f t="shared" si="149"/>
        <v>8.8994381845148036E-3</v>
      </c>
      <c r="T1333" s="6">
        <v>0.378</v>
      </c>
      <c r="U1333" s="6">
        <v>0.36599999999999999</v>
      </c>
      <c r="V1333" s="6">
        <v>0.40799999999999997</v>
      </c>
      <c r="W1333" s="6">
        <v>0.40799999999999997</v>
      </c>
      <c r="X1333" s="6">
        <v>0.378</v>
      </c>
      <c r="AD1333">
        <f t="shared" si="150"/>
        <v>0.38759999999999994</v>
      </c>
      <c r="AE1333">
        <f t="shared" si="151"/>
        <v>1.9256167843057444E-2</v>
      </c>
      <c r="BI1333" s="6">
        <v>5</v>
      </c>
      <c r="BJ1333">
        <v>0.73199999999999998</v>
      </c>
      <c r="BK1333">
        <v>0.73799999999999999</v>
      </c>
      <c r="BL1333">
        <v>0.77400000000000002</v>
      </c>
      <c r="BM1333">
        <v>0.77400000000000002</v>
      </c>
      <c r="BN1333">
        <v>0.75600000000000001</v>
      </c>
    </row>
    <row r="1334" spans="1:66" x14ac:dyDescent="0.25">
      <c r="A1334" s="6">
        <v>85</v>
      </c>
      <c r="B1334" s="6">
        <v>3</v>
      </c>
      <c r="C1334" s="6">
        <v>7.5</v>
      </c>
      <c r="D1334" s="6">
        <v>0.8</v>
      </c>
      <c r="E1334" s="1">
        <v>1</v>
      </c>
      <c r="F1334" s="1">
        <v>6</v>
      </c>
      <c r="G1334">
        <v>0.378</v>
      </c>
      <c r="H1334" s="6">
        <v>0.318</v>
      </c>
      <c r="I1334" s="6">
        <v>0.36599999999999999</v>
      </c>
      <c r="J1334" s="6">
        <v>0.36</v>
      </c>
      <c r="K1334" s="6">
        <v>0.38400000000000001</v>
      </c>
      <c r="Q1334">
        <f t="shared" si="148"/>
        <v>0.36119999999999991</v>
      </c>
      <c r="R1334">
        <f t="shared" si="149"/>
        <v>2.5946097972527584E-2</v>
      </c>
      <c r="T1334" s="6">
        <v>0.46200000000000002</v>
      </c>
      <c r="U1334" s="6">
        <v>0.39</v>
      </c>
      <c r="V1334" s="6">
        <v>0.41399999999999998</v>
      </c>
      <c r="W1334" s="6">
        <v>0.39</v>
      </c>
      <c r="X1334" s="6">
        <v>0.39</v>
      </c>
      <c r="AD1334">
        <f t="shared" si="150"/>
        <v>0.40920000000000006</v>
      </c>
      <c r="AE1334">
        <f t="shared" si="151"/>
        <v>3.1292171544972713E-2</v>
      </c>
      <c r="BD1334" s="42" t="s">
        <v>19</v>
      </c>
      <c r="BE1334" s="42" t="s">
        <v>24</v>
      </c>
      <c r="BF1334" s="42" t="s">
        <v>21</v>
      </c>
      <c r="BI1334" s="1">
        <v>6</v>
      </c>
      <c r="BJ1334">
        <v>0.84</v>
      </c>
      <c r="BK1334">
        <v>0.70799999999999996</v>
      </c>
      <c r="BL1334">
        <v>0.78</v>
      </c>
      <c r="BM1334">
        <v>0.75</v>
      </c>
      <c r="BN1334">
        <v>0.77400000000000002</v>
      </c>
    </row>
    <row r="1335" spans="1:66" x14ac:dyDescent="0.25">
      <c r="A1335" s="6">
        <v>85</v>
      </c>
      <c r="B1335" s="6">
        <v>3</v>
      </c>
      <c r="C1335" s="6">
        <v>7.5</v>
      </c>
      <c r="D1335" s="6">
        <v>0.8</v>
      </c>
      <c r="E1335" s="1">
        <v>2</v>
      </c>
      <c r="F1335" s="1">
        <v>6</v>
      </c>
      <c r="G1335">
        <v>0.35399999999999998</v>
      </c>
      <c r="H1335" s="6">
        <v>0.33</v>
      </c>
      <c r="I1335" s="6">
        <v>0.33</v>
      </c>
      <c r="J1335" s="6">
        <v>0.34200000000000003</v>
      </c>
      <c r="K1335" s="6">
        <v>0.30599999999999999</v>
      </c>
      <c r="Q1335">
        <f t="shared" si="148"/>
        <v>0.33240000000000003</v>
      </c>
      <c r="R1335">
        <f t="shared" si="149"/>
        <v>1.779887636902959E-2</v>
      </c>
      <c r="T1335" s="6">
        <v>0.40200000000000002</v>
      </c>
      <c r="U1335" s="6">
        <v>0.42599999999999999</v>
      </c>
      <c r="V1335" s="6">
        <v>0.39600000000000002</v>
      </c>
      <c r="W1335" s="6">
        <v>0.41399999999999998</v>
      </c>
      <c r="X1335" s="6">
        <v>0.40200000000000002</v>
      </c>
      <c r="AD1335">
        <f t="shared" si="150"/>
        <v>0.40800000000000003</v>
      </c>
      <c r="AE1335">
        <f t="shared" si="151"/>
        <v>1.1999999999999981E-2</v>
      </c>
      <c r="AH1335" s="5" t="s">
        <v>20</v>
      </c>
      <c r="AI1335" s="5" t="s">
        <v>21</v>
      </c>
      <c r="AJ1335" s="5" t="s">
        <v>23</v>
      </c>
      <c r="AK1335" s="5" t="s">
        <v>21</v>
      </c>
      <c r="AL1335" s="5"/>
      <c r="AM1335" s="5" t="s">
        <v>27</v>
      </c>
      <c r="AN1335" s="5"/>
      <c r="AO1335" s="5" t="s">
        <v>28</v>
      </c>
      <c r="AP1335" s="5"/>
      <c r="BD1335" s="42">
        <v>1</v>
      </c>
      <c r="BE1335" s="42">
        <f>AVERAGE(BJ1314:BN1317)</f>
        <v>0.74744999999999995</v>
      </c>
      <c r="BF1335" s="42">
        <f>STDEV(BJ1314:BN1317)</f>
        <v>2.0745259445803157E-2</v>
      </c>
      <c r="BI1335" s="1">
        <v>6</v>
      </c>
      <c r="BJ1335">
        <v>0.75600000000000001</v>
      </c>
      <c r="BK1335">
        <v>0.75600000000000001</v>
      </c>
      <c r="BL1335">
        <v>0.72599999999999998</v>
      </c>
      <c r="BM1335">
        <v>0.75600000000000001</v>
      </c>
      <c r="BN1335">
        <v>0.70799999999999996</v>
      </c>
    </row>
    <row r="1336" spans="1:66" x14ac:dyDescent="0.25">
      <c r="A1336" s="6">
        <v>85</v>
      </c>
      <c r="B1336" s="6">
        <v>3</v>
      </c>
      <c r="C1336" s="6">
        <v>7.5</v>
      </c>
      <c r="D1336" s="6">
        <v>0.8</v>
      </c>
      <c r="E1336" s="1">
        <v>3</v>
      </c>
      <c r="F1336" s="1">
        <v>6</v>
      </c>
      <c r="G1336">
        <v>0.35399999999999998</v>
      </c>
      <c r="H1336" s="6">
        <v>0.33</v>
      </c>
      <c r="I1336" s="6">
        <v>0.35399999999999998</v>
      </c>
      <c r="J1336" s="6">
        <v>0.36</v>
      </c>
      <c r="K1336" s="6">
        <v>0.38400000000000001</v>
      </c>
      <c r="Q1336">
        <f t="shared" si="148"/>
        <v>0.35639999999999994</v>
      </c>
      <c r="R1336">
        <f t="shared" si="149"/>
        <v>1.9256167843057451E-2</v>
      </c>
      <c r="T1336" s="6">
        <v>0.40200000000000002</v>
      </c>
      <c r="U1336" s="6">
        <v>0.42</v>
      </c>
      <c r="V1336" s="6">
        <v>0.40200000000000002</v>
      </c>
      <c r="W1336" s="6">
        <v>0.40200000000000002</v>
      </c>
      <c r="X1336" s="6">
        <v>0.38400000000000001</v>
      </c>
      <c r="AD1336">
        <f t="shared" si="150"/>
        <v>0.40200000000000002</v>
      </c>
      <c r="AE1336">
        <f t="shared" si="151"/>
        <v>1.2727922061357847E-2</v>
      </c>
      <c r="AH1336" s="5">
        <f>AH1330</f>
        <v>0.39236999999999972</v>
      </c>
      <c r="AI1336" s="5">
        <f>AI1330</f>
        <v>7.1547314351797231E-2</v>
      </c>
      <c r="AJ1336" s="5">
        <f>AJ1330</f>
        <v>0.35980500000000021</v>
      </c>
      <c r="AK1336" s="5">
        <f>AK1330</f>
        <v>6.63110039633652E-2</v>
      </c>
      <c r="AL1336" s="5"/>
      <c r="AM1336" s="5" t="s">
        <v>29</v>
      </c>
      <c r="AN1336" s="5"/>
      <c r="AO1336" s="5" t="s">
        <v>30</v>
      </c>
      <c r="AP1336" s="5"/>
      <c r="BD1336" s="42">
        <v>2</v>
      </c>
      <c r="BE1336" s="42">
        <f>AVERAGE(BJ1318:BN1321)</f>
        <v>0.74970000000000014</v>
      </c>
      <c r="BF1336" s="42">
        <f>STDEV(BJ1318:BN1321)</f>
        <v>2.5639402242806312E-2</v>
      </c>
      <c r="BI1336" s="1">
        <v>6</v>
      </c>
      <c r="BJ1336">
        <v>0.75600000000000001</v>
      </c>
      <c r="BK1336">
        <v>0.75</v>
      </c>
      <c r="BL1336">
        <v>0.75600000000000001</v>
      </c>
      <c r="BM1336">
        <v>0.76200000000000001</v>
      </c>
      <c r="BN1336">
        <v>0.76800000000000002</v>
      </c>
    </row>
    <row r="1337" spans="1:66" x14ac:dyDescent="0.25">
      <c r="A1337" s="6">
        <v>85</v>
      </c>
      <c r="B1337" s="6">
        <v>3</v>
      </c>
      <c r="C1337" s="6">
        <v>7.5</v>
      </c>
      <c r="D1337" s="6">
        <v>0.8</v>
      </c>
      <c r="E1337" s="1">
        <v>4</v>
      </c>
      <c r="F1337" s="1">
        <v>6</v>
      </c>
      <c r="G1337">
        <v>0.34200000000000003</v>
      </c>
      <c r="H1337" s="6">
        <v>0.36</v>
      </c>
      <c r="I1337" s="6">
        <v>0.34799999999999998</v>
      </c>
      <c r="J1337" s="6">
        <v>0.36</v>
      </c>
      <c r="K1337" s="6">
        <v>0.39600000000000002</v>
      </c>
      <c r="Q1337">
        <f t="shared" si="148"/>
        <v>0.36119999999999991</v>
      </c>
      <c r="R1337">
        <f t="shared" si="149"/>
        <v>2.0957099035887584E-2</v>
      </c>
      <c r="T1337" s="6">
        <v>0.25800000000000001</v>
      </c>
      <c r="U1337" s="6">
        <v>0.45600000000000002</v>
      </c>
      <c r="V1337" s="6">
        <v>0.39</v>
      </c>
      <c r="W1337" s="6">
        <v>0.40200000000000002</v>
      </c>
      <c r="X1337" s="6">
        <v>0.36599999999999999</v>
      </c>
      <c r="AD1337">
        <f t="shared" si="150"/>
        <v>0.37440000000000007</v>
      </c>
      <c r="AE1337">
        <f t="shared" si="151"/>
        <v>7.2943813994059373E-2</v>
      </c>
      <c r="BD1337" s="42">
        <v>3</v>
      </c>
      <c r="BE1337" s="42">
        <f>AVERAGE(BJ1322:BN1325)</f>
        <v>0.75600000000000001</v>
      </c>
      <c r="BF1337" s="42">
        <f>STDEV(BJ1322:BN1325)</f>
        <v>1.8620871142491259E-2</v>
      </c>
      <c r="BI1337" s="1">
        <v>6</v>
      </c>
      <c r="BJ1337">
        <v>0.6</v>
      </c>
      <c r="BK1337">
        <v>0.81599999999999995</v>
      </c>
      <c r="BL1337">
        <v>0.73799999999999999</v>
      </c>
      <c r="BM1337">
        <v>0.76200000000000001</v>
      </c>
      <c r="BN1337">
        <v>0.76200000000000001</v>
      </c>
    </row>
    <row r="1338" spans="1:66" x14ac:dyDescent="0.25">
      <c r="A1338" s="6">
        <v>85</v>
      </c>
      <c r="B1338" s="6">
        <v>3</v>
      </c>
      <c r="C1338" s="6">
        <v>7.5</v>
      </c>
      <c r="D1338" s="6">
        <v>0.8</v>
      </c>
      <c r="E1338" s="6">
        <v>1</v>
      </c>
      <c r="F1338" s="6">
        <v>7</v>
      </c>
      <c r="G1338">
        <v>0.34200000000000003</v>
      </c>
      <c r="H1338" s="6">
        <v>0.318</v>
      </c>
      <c r="I1338" s="6">
        <v>0.32400000000000001</v>
      </c>
      <c r="J1338" s="6">
        <v>0.312</v>
      </c>
      <c r="K1338" s="6">
        <v>0.26400000000000001</v>
      </c>
      <c r="Q1338">
        <f t="shared" si="148"/>
        <v>0.312</v>
      </c>
      <c r="R1338">
        <f t="shared" si="149"/>
        <v>2.9086079144497977E-2</v>
      </c>
      <c r="T1338" s="6">
        <v>0.40200000000000002</v>
      </c>
      <c r="U1338" s="6">
        <v>0.46200000000000002</v>
      </c>
      <c r="V1338" s="6">
        <v>0.41399999999999998</v>
      </c>
      <c r="W1338" s="6">
        <v>0.45</v>
      </c>
      <c r="X1338" s="6">
        <v>0.44400000000000001</v>
      </c>
      <c r="AD1338">
        <f t="shared" si="150"/>
        <v>0.43440000000000001</v>
      </c>
      <c r="AE1338">
        <f t="shared" si="151"/>
        <v>2.531402773167479E-2</v>
      </c>
      <c r="BD1338" s="42">
        <v>4</v>
      </c>
      <c r="BE1338" s="42">
        <f>AVERAGE(BJ1326:BN1329)</f>
        <v>0.7581</v>
      </c>
      <c r="BF1338" s="42">
        <f>STDEV(BJ1326:BN1329)</f>
        <v>2.3382179449090584E-2</v>
      </c>
      <c r="BI1338" s="6">
        <v>7</v>
      </c>
      <c r="BJ1338">
        <v>0.74399999999999999</v>
      </c>
      <c r="BK1338">
        <v>0.78</v>
      </c>
      <c r="BL1338">
        <v>0.73799999999999999</v>
      </c>
      <c r="BM1338">
        <v>0.76200000000000001</v>
      </c>
      <c r="BN1338">
        <v>0.70799999999999996</v>
      </c>
    </row>
    <row r="1339" spans="1:66" x14ac:dyDescent="0.25">
      <c r="A1339" s="6">
        <v>85</v>
      </c>
      <c r="B1339" s="6">
        <v>3</v>
      </c>
      <c r="C1339" s="6">
        <v>7.5</v>
      </c>
      <c r="D1339" s="6">
        <v>0.8</v>
      </c>
      <c r="E1339" s="6">
        <v>2</v>
      </c>
      <c r="F1339" s="6">
        <v>7</v>
      </c>
      <c r="G1339">
        <v>0.432</v>
      </c>
      <c r="H1339" s="6">
        <v>0.32400000000000001</v>
      </c>
      <c r="I1339" s="6">
        <v>0.42</v>
      </c>
      <c r="J1339" s="6">
        <v>0.28799999999999998</v>
      </c>
      <c r="K1339" s="6">
        <v>0.372</v>
      </c>
      <c r="Q1339">
        <f t="shared" si="148"/>
        <v>0.36719999999999997</v>
      </c>
      <c r="R1339">
        <f t="shared" si="149"/>
        <v>6.1540230743798732E-2</v>
      </c>
      <c r="T1339" s="6">
        <v>0.40799999999999997</v>
      </c>
      <c r="U1339" s="6">
        <v>0.34799999999999998</v>
      </c>
      <c r="V1339" s="6">
        <v>0.40799999999999997</v>
      </c>
      <c r="W1339" s="6">
        <v>0.42</v>
      </c>
      <c r="X1339" s="6">
        <v>0.40799999999999997</v>
      </c>
      <c r="AD1339">
        <f t="shared" si="150"/>
        <v>0.39839999999999998</v>
      </c>
      <c r="AE1339">
        <f t="shared" si="151"/>
        <v>2.8649607327151976E-2</v>
      </c>
      <c r="BD1339" s="42">
        <v>5</v>
      </c>
      <c r="BE1339" s="42">
        <f>AVERAGE(BJ1330:BN1333)</f>
        <v>0.76229999999999998</v>
      </c>
      <c r="BF1339" s="42">
        <f>STDEV(BJ1330:BN1333)</f>
        <v>2.3317262636126615E-2</v>
      </c>
      <c r="BI1339" s="6">
        <v>7</v>
      </c>
      <c r="BJ1339">
        <v>0.84</v>
      </c>
      <c r="BK1339">
        <v>0.67200000000000004</v>
      </c>
      <c r="BL1339">
        <v>0.82799999999999996</v>
      </c>
      <c r="BM1339">
        <v>0.70799999999999996</v>
      </c>
      <c r="BN1339">
        <v>0.78</v>
      </c>
    </row>
    <row r="1340" spans="1:66" x14ac:dyDescent="0.25">
      <c r="A1340" s="6">
        <v>85</v>
      </c>
      <c r="B1340" s="6">
        <v>3</v>
      </c>
      <c r="C1340" s="6">
        <v>7.5</v>
      </c>
      <c r="D1340" s="6">
        <v>0.8</v>
      </c>
      <c r="E1340" s="6">
        <v>3</v>
      </c>
      <c r="F1340" s="6">
        <v>7</v>
      </c>
      <c r="G1340">
        <v>0.246</v>
      </c>
      <c r="H1340" s="6">
        <v>0.312</v>
      </c>
      <c r="I1340" s="6">
        <v>0.3</v>
      </c>
      <c r="J1340" s="6">
        <v>0.39600000000000002</v>
      </c>
      <c r="K1340" s="6">
        <v>0.312</v>
      </c>
      <c r="Q1340">
        <f t="shared" si="148"/>
        <v>0.31320000000000003</v>
      </c>
      <c r="R1340">
        <f t="shared" si="149"/>
        <v>5.3732671625371528E-2</v>
      </c>
      <c r="T1340" s="6">
        <v>0.46200000000000002</v>
      </c>
      <c r="U1340" s="6">
        <v>0.438</v>
      </c>
      <c r="V1340" s="6">
        <v>0.39600000000000002</v>
      </c>
      <c r="W1340" s="6">
        <v>0.46200000000000002</v>
      </c>
      <c r="X1340" s="6">
        <v>0.372</v>
      </c>
      <c r="AD1340">
        <f t="shared" si="150"/>
        <v>0.42599999999999999</v>
      </c>
      <c r="AE1340">
        <f t="shared" si="151"/>
        <v>4.0472212689696134E-2</v>
      </c>
      <c r="BD1340" s="42">
        <v>6</v>
      </c>
      <c r="BE1340" s="42">
        <f>AVERAGE(BJ1334:BN1337)</f>
        <v>0.75120000000000009</v>
      </c>
      <c r="BF1340" s="42">
        <f>STDEV(BJ1334:BN1337)</f>
        <v>4.6784612855083035E-2</v>
      </c>
      <c r="BI1340" s="6">
        <v>7</v>
      </c>
      <c r="BJ1340">
        <v>0.70799999999999996</v>
      </c>
      <c r="BK1340">
        <v>0.75</v>
      </c>
      <c r="BL1340">
        <v>0.69599999999999995</v>
      </c>
      <c r="BM1340">
        <v>0.85799999999999998</v>
      </c>
      <c r="BN1340">
        <v>0.68400000000000005</v>
      </c>
    </row>
    <row r="1341" spans="1:66" x14ac:dyDescent="0.25">
      <c r="A1341" s="6">
        <v>85</v>
      </c>
      <c r="B1341" s="6">
        <v>3</v>
      </c>
      <c r="C1341" s="6">
        <v>7.5</v>
      </c>
      <c r="D1341" s="6">
        <v>0.8</v>
      </c>
      <c r="E1341" s="6">
        <v>4</v>
      </c>
      <c r="F1341" s="6">
        <v>7</v>
      </c>
      <c r="G1341">
        <v>0.40799999999999997</v>
      </c>
      <c r="H1341" s="6">
        <v>0.30599999999999999</v>
      </c>
      <c r="I1341" s="6">
        <v>0.28199999999999997</v>
      </c>
      <c r="J1341" s="6">
        <v>0.28199999999999997</v>
      </c>
      <c r="K1341" s="6">
        <v>0.3</v>
      </c>
      <c r="Q1341">
        <f t="shared" si="148"/>
        <v>0.31559999999999999</v>
      </c>
      <c r="R1341">
        <f t="shared" si="149"/>
        <v>5.2752251136799461E-2</v>
      </c>
      <c r="T1341" s="6">
        <v>0.42599999999999999</v>
      </c>
      <c r="U1341" s="6">
        <v>0.42599999999999999</v>
      </c>
      <c r="V1341" s="6">
        <v>0.47399999999999998</v>
      </c>
      <c r="W1341" s="6">
        <v>0.44400000000000001</v>
      </c>
      <c r="X1341" s="6">
        <v>0.45</v>
      </c>
      <c r="AD1341">
        <f t="shared" si="150"/>
        <v>0.44400000000000006</v>
      </c>
      <c r="AE1341">
        <f t="shared" si="151"/>
        <v>1.9899748742132396E-2</v>
      </c>
      <c r="BD1341" s="42">
        <v>7</v>
      </c>
      <c r="BE1341" s="42">
        <f>AVERAGE(BJ1338:BN1341)</f>
        <v>0.75269999999999992</v>
      </c>
      <c r="BF1341" s="42">
        <f>STDEV(BJ1338:BN1341)</f>
        <v>5.3541031977943396E-2</v>
      </c>
      <c r="BI1341" s="6">
        <v>7</v>
      </c>
      <c r="BJ1341">
        <v>0.83399999999999996</v>
      </c>
      <c r="BK1341">
        <v>0.73199999999999998</v>
      </c>
      <c r="BL1341">
        <v>0.75600000000000001</v>
      </c>
      <c r="BM1341">
        <v>0.72599999999999998</v>
      </c>
      <c r="BN1341">
        <v>0.75</v>
      </c>
    </row>
    <row r="1342" spans="1:66" x14ac:dyDescent="0.25">
      <c r="A1342" s="6">
        <v>85</v>
      </c>
      <c r="B1342" s="6">
        <v>3</v>
      </c>
      <c r="C1342" s="6">
        <v>7.5</v>
      </c>
      <c r="D1342" s="6">
        <v>0.8</v>
      </c>
      <c r="E1342" s="1">
        <v>1</v>
      </c>
      <c r="F1342" s="1">
        <v>8</v>
      </c>
      <c r="G1342">
        <v>0.39</v>
      </c>
      <c r="H1342" s="6">
        <v>0.39600000000000002</v>
      </c>
      <c r="I1342" s="6">
        <v>0.39600000000000002</v>
      </c>
      <c r="J1342" s="6">
        <v>0.40200000000000002</v>
      </c>
      <c r="K1342" s="6">
        <v>0.49199999999999999</v>
      </c>
      <c r="Q1342">
        <f t="shared" si="148"/>
        <v>0.41520000000000001</v>
      </c>
      <c r="R1342">
        <f t="shared" si="149"/>
        <v>4.314162722939411E-2</v>
      </c>
      <c r="T1342" s="6">
        <v>0.39</v>
      </c>
      <c r="U1342" s="6">
        <v>0.33</v>
      </c>
      <c r="V1342" s="6">
        <v>0.40799999999999997</v>
      </c>
      <c r="W1342" s="6">
        <v>0.32400000000000001</v>
      </c>
      <c r="X1342" s="6">
        <v>0.40200000000000002</v>
      </c>
      <c r="AD1342">
        <f t="shared" si="150"/>
        <v>0.37080000000000002</v>
      </c>
      <c r="AE1342">
        <f t="shared" si="151"/>
        <v>4.0561065074773361E-2</v>
      </c>
      <c r="BD1342" s="42">
        <v>8</v>
      </c>
      <c r="BE1342" s="42">
        <f>AVERAGE(BJ1342:BN1345)</f>
        <v>0.75449999999999995</v>
      </c>
      <c r="BF1342" s="42">
        <f>STDEV(BJ1342:BN1345)</f>
        <v>7.5816606985124588E-2</v>
      </c>
      <c r="BI1342" s="1">
        <v>8</v>
      </c>
      <c r="BJ1342">
        <v>0.78</v>
      </c>
      <c r="BK1342">
        <v>0.72599999999999998</v>
      </c>
      <c r="BL1342">
        <v>0.80400000000000005</v>
      </c>
      <c r="BM1342">
        <v>0.72599999999999998</v>
      </c>
      <c r="BN1342">
        <v>0.89400000000000002</v>
      </c>
    </row>
    <row r="1343" spans="1:66" x14ac:dyDescent="0.25">
      <c r="A1343" s="6">
        <v>85</v>
      </c>
      <c r="B1343" s="6">
        <v>3</v>
      </c>
      <c r="C1343" s="6">
        <v>7.5</v>
      </c>
      <c r="D1343" s="6">
        <v>0.8</v>
      </c>
      <c r="E1343" s="1">
        <v>2</v>
      </c>
      <c r="F1343" s="1">
        <v>8</v>
      </c>
      <c r="G1343">
        <v>0.53400000000000003</v>
      </c>
      <c r="H1343" s="6">
        <v>0.378</v>
      </c>
      <c r="I1343" s="6">
        <v>0.38400000000000001</v>
      </c>
      <c r="J1343" s="6">
        <v>0.44400000000000001</v>
      </c>
      <c r="K1343" s="6">
        <v>0.3</v>
      </c>
      <c r="Q1343">
        <f t="shared" si="148"/>
        <v>0.40800000000000003</v>
      </c>
      <c r="R1343">
        <f t="shared" si="149"/>
        <v>8.7051708771281461E-2</v>
      </c>
      <c r="T1343" s="6">
        <v>0.36</v>
      </c>
      <c r="U1343" s="6">
        <v>0.38400000000000001</v>
      </c>
      <c r="V1343" s="6">
        <v>0.34200000000000003</v>
      </c>
      <c r="W1343" s="6">
        <v>0.39600000000000002</v>
      </c>
      <c r="X1343" s="6">
        <v>0.438</v>
      </c>
      <c r="AD1343">
        <f t="shared" si="150"/>
        <v>0.38400000000000001</v>
      </c>
      <c r="AE1343">
        <f t="shared" si="151"/>
        <v>3.6742346141747664E-2</v>
      </c>
      <c r="BD1343" s="42">
        <v>9</v>
      </c>
      <c r="BE1343" s="42">
        <f>AVERAGE(BJ1346:BN1349)</f>
        <v>0.75719999999999987</v>
      </c>
      <c r="BF1343" s="42">
        <f>STDEV(BJ1346:BN1349)</f>
        <v>7.9207655132436591E-2</v>
      </c>
      <c r="BI1343" s="1">
        <v>8</v>
      </c>
      <c r="BJ1343">
        <v>0.89400000000000002</v>
      </c>
      <c r="BK1343">
        <v>0.76200000000000001</v>
      </c>
      <c r="BL1343">
        <v>0.72599999999999998</v>
      </c>
      <c r="BM1343">
        <v>0.84</v>
      </c>
      <c r="BN1343">
        <v>0.73799999999999999</v>
      </c>
    </row>
    <row r="1344" spans="1:66" x14ac:dyDescent="0.25">
      <c r="A1344" s="6">
        <v>85</v>
      </c>
      <c r="B1344" s="6">
        <v>3</v>
      </c>
      <c r="C1344" s="6">
        <v>7.5</v>
      </c>
      <c r="D1344" s="6">
        <v>0.8</v>
      </c>
      <c r="E1344" s="1">
        <v>3</v>
      </c>
      <c r="F1344" s="1">
        <v>8</v>
      </c>
      <c r="G1344">
        <v>0.372</v>
      </c>
      <c r="H1344" s="6">
        <v>0.41399999999999998</v>
      </c>
      <c r="I1344" s="6">
        <v>0.42599999999999999</v>
      </c>
      <c r="J1344" s="6">
        <v>0.47399999999999998</v>
      </c>
      <c r="K1344" s="6">
        <v>0.3</v>
      </c>
      <c r="Q1344">
        <f t="shared" si="148"/>
        <v>0.3972</v>
      </c>
      <c r="R1344">
        <f t="shared" si="149"/>
        <v>6.5369717759831303E-2</v>
      </c>
      <c r="T1344" s="6">
        <v>0.35399999999999998</v>
      </c>
      <c r="U1344" s="6">
        <v>0.34799999999999998</v>
      </c>
      <c r="V1344" s="6">
        <v>0.27600000000000002</v>
      </c>
      <c r="W1344" s="6">
        <v>0.34799999999999998</v>
      </c>
      <c r="X1344" s="6">
        <v>0.41399999999999998</v>
      </c>
      <c r="AD1344">
        <f t="shared" si="150"/>
        <v>0.34799999999999998</v>
      </c>
      <c r="AE1344">
        <f t="shared" si="151"/>
        <v>4.8928519290900065E-2</v>
      </c>
      <c r="BD1344" s="42">
        <v>10</v>
      </c>
      <c r="BE1344" s="42">
        <f>AVERAGE(BJ1350:BN1353)</f>
        <v>0.73259999999999992</v>
      </c>
      <c r="BF1344" s="42">
        <f>STDEV(BJ1350:BN1353)</f>
        <v>0.1279606847516275</v>
      </c>
      <c r="BI1344" s="1">
        <v>8</v>
      </c>
      <c r="BJ1344">
        <v>0.72599999999999998</v>
      </c>
      <c r="BK1344">
        <v>0.76200000000000001</v>
      </c>
      <c r="BL1344">
        <v>0.70199999999999996</v>
      </c>
      <c r="BM1344">
        <v>0.82199999999999995</v>
      </c>
      <c r="BN1344">
        <v>0.71399999999999997</v>
      </c>
    </row>
    <row r="1345" spans="1:66" x14ac:dyDescent="0.25">
      <c r="A1345" s="6">
        <v>85</v>
      </c>
      <c r="B1345" s="6">
        <v>3</v>
      </c>
      <c r="C1345" s="6">
        <v>7.5</v>
      </c>
      <c r="D1345" s="6">
        <v>0.8</v>
      </c>
      <c r="E1345" s="1">
        <v>4</v>
      </c>
      <c r="F1345" s="1">
        <v>8</v>
      </c>
      <c r="G1345">
        <v>0.25800000000000001</v>
      </c>
      <c r="H1345" s="6">
        <v>0.36599999999999999</v>
      </c>
      <c r="I1345" s="6">
        <v>0.36599999999999999</v>
      </c>
      <c r="J1345" s="6">
        <v>0.32400000000000001</v>
      </c>
      <c r="K1345" s="6">
        <v>0.38400000000000001</v>
      </c>
      <c r="Q1345">
        <f t="shared" si="148"/>
        <v>0.33960000000000001</v>
      </c>
      <c r="R1345">
        <f t="shared" si="149"/>
        <v>5.0663596398202997E-2</v>
      </c>
      <c r="T1345" s="6">
        <v>0.28799999999999998</v>
      </c>
      <c r="U1345" s="6">
        <v>0.34799999999999998</v>
      </c>
      <c r="V1345" s="6">
        <v>0.38400000000000001</v>
      </c>
      <c r="W1345" s="6">
        <v>0.38400000000000001</v>
      </c>
      <c r="X1345" s="6">
        <v>0.372</v>
      </c>
      <c r="AD1345">
        <f t="shared" si="150"/>
        <v>0.35519999999999996</v>
      </c>
      <c r="AE1345">
        <f t="shared" si="151"/>
        <v>4.0338567153532151E-2</v>
      </c>
      <c r="BD1345" s="42" t="s">
        <v>22</v>
      </c>
      <c r="BE1345" s="42">
        <f>AVERAGE(BJ1314:BN1353)</f>
        <v>0.75217500000000015</v>
      </c>
      <c r="BF1345" s="42">
        <f>STDEV(BJ1314:BN1353)</f>
        <v>5.9116819661025159E-2</v>
      </c>
      <c r="BI1345" s="1">
        <v>8</v>
      </c>
      <c r="BJ1345">
        <v>0.54600000000000004</v>
      </c>
      <c r="BK1345">
        <v>0.71399999999999997</v>
      </c>
      <c r="BL1345">
        <v>0.75</v>
      </c>
      <c r="BM1345">
        <v>0.70799999999999996</v>
      </c>
      <c r="BN1345">
        <v>0.75600000000000001</v>
      </c>
    </row>
    <row r="1346" spans="1:66" x14ac:dyDescent="0.25">
      <c r="A1346" s="6">
        <v>85</v>
      </c>
      <c r="B1346" s="6">
        <v>3</v>
      </c>
      <c r="C1346" s="6">
        <v>7.5</v>
      </c>
      <c r="D1346" s="6">
        <v>0.8</v>
      </c>
      <c r="E1346" s="6">
        <v>1</v>
      </c>
      <c r="F1346" s="6">
        <v>9</v>
      </c>
      <c r="G1346">
        <v>0.55800000000000005</v>
      </c>
      <c r="H1346" s="6">
        <v>0.42</v>
      </c>
      <c r="I1346" s="6">
        <v>0.42</v>
      </c>
      <c r="J1346" s="6">
        <v>0.33</v>
      </c>
      <c r="K1346" s="6">
        <v>0.40799999999999997</v>
      </c>
      <c r="Q1346">
        <f t="shared" si="148"/>
        <v>0.42720000000000002</v>
      </c>
      <c r="R1346">
        <f t="shared" si="149"/>
        <v>8.2202189751855101E-2</v>
      </c>
      <c r="T1346" s="6">
        <v>0.19800000000000001</v>
      </c>
      <c r="U1346" s="6">
        <v>0.38400000000000001</v>
      </c>
      <c r="V1346" s="6">
        <v>0.36</v>
      </c>
      <c r="W1346" s="6">
        <v>0.39600000000000002</v>
      </c>
      <c r="X1346" s="6">
        <v>0.39</v>
      </c>
      <c r="AD1346">
        <f t="shared" si="150"/>
        <v>0.34560000000000002</v>
      </c>
      <c r="AE1346">
        <f t="shared" si="151"/>
        <v>8.3634920936173349E-2</v>
      </c>
      <c r="BI1346" s="6">
        <v>9</v>
      </c>
      <c r="BJ1346">
        <v>0.75600000000000001</v>
      </c>
      <c r="BK1346">
        <v>0.80400000000000005</v>
      </c>
      <c r="BL1346">
        <v>0.78</v>
      </c>
      <c r="BM1346">
        <v>0.72599999999999998</v>
      </c>
      <c r="BN1346">
        <v>0.79800000000000004</v>
      </c>
    </row>
    <row r="1347" spans="1:66" x14ac:dyDescent="0.25">
      <c r="A1347" s="6">
        <v>85</v>
      </c>
      <c r="B1347" s="6">
        <v>3</v>
      </c>
      <c r="C1347" s="6">
        <v>7.5</v>
      </c>
      <c r="D1347" s="6">
        <v>0.8</v>
      </c>
      <c r="E1347" s="6">
        <v>2</v>
      </c>
      <c r="F1347" s="6">
        <v>9</v>
      </c>
      <c r="G1347">
        <v>0.61799999999999999</v>
      </c>
      <c r="H1347" s="6">
        <v>0.28799999999999998</v>
      </c>
      <c r="I1347" s="6">
        <v>0.38400000000000001</v>
      </c>
      <c r="J1347" s="6">
        <v>0.318</v>
      </c>
      <c r="K1347" s="6">
        <v>0.49199999999999999</v>
      </c>
      <c r="Q1347">
        <f t="shared" ref="Q1347:Q1410" si="154">AVERAGE(G1347:K1347)</f>
        <v>0.42000000000000004</v>
      </c>
      <c r="R1347">
        <f t="shared" ref="R1347:R1410" si="155">STDEV(G1347:K1347)</f>
        <v>0.13556548233233995</v>
      </c>
      <c r="T1347" s="6">
        <v>0.318</v>
      </c>
      <c r="U1347" s="6">
        <v>0.32400000000000001</v>
      </c>
      <c r="V1347" s="6">
        <v>0.40799999999999997</v>
      </c>
      <c r="W1347" s="6">
        <v>0.33</v>
      </c>
      <c r="X1347" s="6">
        <v>0.27</v>
      </c>
      <c r="AD1347">
        <f t="shared" ref="AD1347:AD1410" si="156">AVERAGE(T1347:X1347)</f>
        <v>0.33</v>
      </c>
      <c r="AE1347">
        <f t="shared" ref="AE1347:AE1410" si="157">STDEV(T1347:X1347)</f>
        <v>4.9658836071740223E-2</v>
      </c>
      <c r="BI1347" s="6">
        <v>9</v>
      </c>
      <c r="BJ1347">
        <v>0.93600000000000005</v>
      </c>
      <c r="BK1347">
        <v>0.61199999999999999</v>
      </c>
      <c r="BL1347">
        <v>0.79200000000000004</v>
      </c>
      <c r="BM1347">
        <v>0.64800000000000002</v>
      </c>
      <c r="BN1347">
        <v>0.76200000000000001</v>
      </c>
    </row>
    <row r="1348" spans="1:66" x14ac:dyDescent="0.25">
      <c r="A1348" s="6">
        <v>85</v>
      </c>
      <c r="B1348" s="6">
        <v>3</v>
      </c>
      <c r="C1348" s="6">
        <v>7.5</v>
      </c>
      <c r="D1348" s="6">
        <v>0.8</v>
      </c>
      <c r="E1348" s="6">
        <v>3</v>
      </c>
      <c r="F1348" s="6">
        <v>9</v>
      </c>
      <c r="G1348">
        <v>0.40200000000000002</v>
      </c>
      <c r="H1348" s="6">
        <v>0.46200000000000002</v>
      </c>
      <c r="I1348" s="6">
        <v>0.34200000000000003</v>
      </c>
      <c r="J1348" s="6">
        <v>0.39</v>
      </c>
      <c r="K1348" s="6">
        <v>0.39</v>
      </c>
      <c r="Q1348">
        <f t="shared" si="154"/>
        <v>0.39720000000000005</v>
      </c>
      <c r="R1348">
        <f t="shared" si="155"/>
        <v>4.2932505167995967E-2</v>
      </c>
      <c r="T1348" s="6">
        <v>0.44400000000000001</v>
      </c>
      <c r="U1348" s="6">
        <v>0.20399999999999999</v>
      </c>
      <c r="V1348" s="6">
        <v>0.32400000000000001</v>
      </c>
      <c r="W1348" s="6">
        <v>0.48599999999999999</v>
      </c>
      <c r="X1348" s="6">
        <v>0.36</v>
      </c>
      <c r="AD1348">
        <f t="shared" si="156"/>
        <v>0.36360000000000003</v>
      </c>
      <c r="AE1348">
        <f t="shared" si="157"/>
        <v>0.11011266957076279</v>
      </c>
      <c r="BI1348" s="6">
        <v>9</v>
      </c>
      <c r="BJ1348">
        <v>0.84599999999999997</v>
      </c>
      <c r="BK1348">
        <v>0.66600000000000004</v>
      </c>
      <c r="BL1348">
        <v>0.66600000000000004</v>
      </c>
      <c r="BM1348">
        <v>0.876</v>
      </c>
      <c r="BN1348">
        <v>0.75</v>
      </c>
    </row>
    <row r="1349" spans="1:66" x14ac:dyDescent="0.25">
      <c r="A1349" s="6">
        <v>85</v>
      </c>
      <c r="B1349" s="6">
        <v>3</v>
      </c>
      <c r="C1349" s="6">
        <v>7.5</v>
      </c>
      <c r="D1349" s="6">
        <v>0.8</v>
      </c>
      <c r="E1349" s="6">
        <v>4</v>
      </c>
      <c r="F1349" s="6">
        <v>9</v>
      </c>
      <c r="G1349">
        <v>0.42</v>
      </c>
      <c r="H1349" s="6">
        <v>0.29399999999999998</v>
      </c>
      <c r="I1349" s="6">
        <v>0.35399999999999998</v>
      </c>
      <c r="J1349" s="6">
        <v>0.34200000000000003</v>
      </c>
      <c r="K1349" s="6">
        <v>0.36599999999999999</v>
      </c>
      <c r="Q1349">
        <f t="shared" si="154"/>
        <v>0.35520000000000007</v>
      </c>
      <c r="R1349">
        <f t="shared" si="155"/>
        <v>4.537840896285289E-2</v>
      </c>
      <c r="T1349" s="6">
        <v>0.36</v>
      </c>
      <c r="U1349" s="6">
        <v>0.378</v>
      </c>
      <c r="V1349" s="6">
        <v>0.42599999999999999</v>
      </c>
      <c r="W1349" s="6">
        <v>0.42</v>
      </c>
      <c r="X1349" s="6">
        <v>0.36599999999999999</v>
      </c>
      <c r="AD1349">
        <f t="shared" si="156"/>
        <v>0.38999999999999996</v>
      </c>
      <c r="AE1349">
        <f t="shared" si="157"/>
        <v>3.0886890422960996E-2</v>
      </c>
      <c r="BI1349" s="6">
        <v>9</v>
      </c>
      <c r="BJ1349">
        <v>0.78</v>
      </c>
      <c r="BK1349">
        <v>0.67200000000000004</v>
      </c>
      <c r="BL1349">
        <v>0.78</v>
      </c>
      <c r="BM1349">
        <v>0.76200000000000001</v>
      </c>
      <c r="BN1349">
        <v>0.73199999999999998</v>
      </c>
    </row>
    <row r="1350" spans="1:66" x14ac:dyDescent="0.25">
      <c r="A1350" s="6">
        <v>85</v>
      </c>
      <c r="B1350" s="6">
        <v>3</v>
      </c>
      <c r="C1350" s="6">
        <v>7.5</v>
      </c>
      <c r="D1350" s="6">
        <v>0.8</v>
      </c>
      <c r="E1350" s="1">
        <v>1</v>
      </c>
      <c r="F1350" s="1">
        <v>10</v>
      </c>
      <c r="G1350">
        <v>0.38700000000000001</v>
      </c>
      <c r="H1350" s="6">
        <v>0.39600000000000002</v>
      </c>
      <c r="I1350" s="6">
        <v>0.45</v>
      </c>
      <c r="J1350" s="6">
        <v>0.34200000000000003</v>
      </c>
      <c r="K1350" s="6">
        <v>0.378</v>
      </c>
      <c r="Q1350">
        <f t="shared" si="154"/>
        <v>0.39060000000000006</v>
      </c>
      <c r="R1350">
        <f t="shared" si="155"/>
        <v>3.9023070099621839E-2</v>
      </c>
      <c r="T1350" s="6">
        <v>0.35099999999999998</v>
      </c>
      <c r="U1350" s="6">
        <v>0.34200000000000003</v>
      </c>
      <c r="V1350" s="6">
        <v>0.40500000000000003</v>
      </c>
      <c r="W1350" s="6">
        <v>0.315</v>
      </c>
      <c r="X1350" s="6">
        <v>0.23400000000000001</v>
      </c>
      <c r="AD1350">
        <f t="shared" si="156"/>
        <v>0.32940000000000003</v>
      </c>
      <c r="AE1350">
        <f t="shared" si="157"/>
        <v>6.2548381274018655E-2</v>
      </c>
      <c r="BI1350" s="1">
        <v>10</v>
      </c>
      <c r="BJ1350">
        <v>0.73799999999999999</v>
      </c>
      <c r="BK1350">
        <v>0.73799999999999999</v>
      </c>
      <c r="BL1350">
        <v>0.85499999999999998</v>
      </c>
      <c r="BM1350">
        <v>0.65700000000000003</v>
      </c>
      <c r="BN1350">
        <v>0.61199999999999999</v>
      </c>
    </row>
    <row r="1351" spans="1:66" x14ac:dyDescent="0.25">
      <c r="A1351" s="6">
        <v>85</v>
      </c>
      <c r="B1351" s="6">
        <v>3</v>
      </c>
      <c r="C1351" s="6">
        <v>7.5</v>
      </c>
      <c r="D1351" s="6">
        <v>0.8</v>
      </c>
      <c r="E1351" s="1">
        <v>2</v>
      </c>
      <c r="F1351" s="1">
        <v>10</v>
      </c>
      <c r="G1351">
        <v>0.65700000000000003</v>
      </c>
      <c r="H1351" s="6">
        <v>0.60299999999999998</v>
      </c>
      <c r="I1351" s="6">
        <v>0.45</v>
      </c>
      <c r="J1351" s="6">
        <v>0.621</v>
      </c>
      <c r="K1351" s="6">
        <v>0.60299999999999998</v>
      </c>
      <c r="Q1351">
        <f t="shared" si="154"/>
        <v>0.58679999999999999</v>
      </c>
      <c r="R1351">
        <f t="shared" si="155"/>
        <v>7.9587687489962991E-2</v>
      </c>
      <c r="T1351" s="6">
        <v>0.13500000000000001</v>
      </c>
      <c r="U1351" s="6">
        <v>0.11700000000000001</v>
      </c>
      <c r="V1351" s="6">
        <v>0.28799999999999998</v>
      </c>
      <c r="W1351" s="6">
        <v>0.14399999999999999</v>
      </c>
      <c r="X1351" s="6">
        <v>0.26100000000000001</v>
      </c>
      <c r="AD1351">
        <f t="shared" si="156"/>
        <v>0.189</v>
      </c>
      <c r="AE1351">
        <f t="shared" si="157"/>
        <v>7.923067587746549E-2</v>
      </c>
      <c r="BI1351" s="1">
        <v>10</v>
      </c>
      <c r="BJ1351">
        <v>0.79200000000000004</v>
      </c>
      <c r="BK1351">
        <v>0.72</v>
      </c>
      <c r="BL1351">
        <v>0.73799999999999999</v>
      </c>
      <c r="BM1351">
        <v>0.76500000000000001</v>
      </c>
      <c r="BN1351">
        <v>0.86399999999999999</v>
      </c>
    </row>
    <row r="1352" spans="1:66" x14ac:dyDescent="0.25">
      <c r="A1352" s="6">
        <v>85</v>
      </c>
      <c r="B1352" s="6">
        <v>3</v>
      </c>
      <c r="C1352" s="6">
        <v>7.5</v>
      </c>
      <c r="D1352" s="6">
        <v>0.8</v>
      </c>
      <c r="E1352" s="1">
        <v>3</v>
      </c>
      <c r="F1352" s="1">
        <v>10</v>
      </c>
      <c r="G1352">
        <v>0.32400000000000001</v>
      </c>
      <c r="H1352" s="6">
        <v>0.42299999999999999</v>
      </c>
      <c r="I1352" s="6">
        <v>0.38700000000000001</v>
      </c>
      <c r="J1352" s="6">
        <v>0.621</v>
      </c>
      <c r="K1352" s="6">
        <v>0.29699999999999999</v>
      </c>
      <c r="Q1352">
        <f t="shared" si="154"/>
        <v>0.41039999999999999</v>
      </c>
      <c r="R1352">
        <f t="shared" si="155"/>
        <v>0.12785069417097439</v>
      </c>
      <c r="T1352" s="6">
        <v>0.35099999999999998</v>
      </c>
      <c r="U1352" s="6">
        <v>0.40500000000000003</v>
      </c>
      <c r="V1352" s="6">
        <v>9.9000000000000005E-2</v>
      </c>
      <c r="W1352" s="6">
        <v>0.36</v>
      </c>
      <c r="X1352" s="6">
        <v>0.19800000000000001</v>
      </c>
      <c r="AD1352">
        <f t="shared" si="156"/>
        <v>0.28259999999999996</v>
      </c>
      <c r="AE1352">
        <f t="shared" si="157"/>
        <v>0.12895464318899122</v>
      </c>
      <c r="BI1352" s="1">
        <v>10</v>
      </c>
      <c r="BJ1352">
        <v>0.67500000000000004</v>
      </c>
      <c r="BK1352">
        <v>0.82799999999999996</v>
      </c>
      <c r="BL1352">
        <v>0.48599999999999999</v>
      </c>
      <c r="BM1352">
        <v>0.98099999999999998</v>
      </c>
      <c r="BN1352">
        <v>0.495</v>
      </c>
    </row>
    <row r="1353" spans="1:66" x14ac:dyDescent="0.25">
      <c r="A1353" s="6">
        <v>85</v>
      </c>
      <c r="B1353" s="6">
        <v>3</v>
      </c>
      <c r="C1353" s="6">
        <v>7.5</v>
      </c>
      <c r="D1353" s="6">
        <v>0.8</v>
      </c>
      <c r="E1353" s="1">
        <v>4</v>
      </c>
      <c r="F1353" s="1">
        <v>10</v>
      </c>
      <c r="G1353">
        <v>0.45</v>
      </c>
      <c r="H1353" s="6">
        <v>0.378</v>
      </c>
      <c r="I1353" s="6">
        <v>0.60299999999999998</v>
      </c>
      <c r="J1353" s="6">
        <v>0.58499999999999996</v>
      </c>
      <c r="K1353" s="6">
        <v>0.55800000000000005</v>
      </c>
      <c r="Q1353">
        <f t="shared" si="154"/>
        <v>0.51479999999999992</v>
      </c>
      <c r="R1353">
        <f t="shared" si="155"/>
        <v>9.6807541028579455E-2</v>
      </c>
      <c r="T1353" s="6">
        <v>0.189</v>
      </c>
      <c r="U1353" s="6">
        <v>0.216</v>
      </c>
      <c r="V1353" s="6">
        <v>0.19800000000000001</v>
      </c>
      <c r="W1353" s="6">
        <v>0.189</v>
      </c>
      <c r="X1353" s="6">
        <v>0.34200000000000003</v>
      </c>
      <c r="AD1353">
        <f t="shared" si="156"/>
        <v>0.22680000000000003</v>
      </c>
      <c r="AE1353">
        <f t="shared" si="157"/>
        <v>6.5335289086373427E-2</v>
      </c>
      <c r="BI1353" s="1">
        <v>10</v>
      </c>
      <c r="BJ1353">
        <v>0.63900000000000001</v>
      </c>
      <c r="BK1353">
        <v>0.59399999999999997</v>
      </c>
      <c r="BL1353">
        <v>0.80100000000000005</v>
      </c>
      <c r="BM1353">
        <v>0.77400000000000002</v>
      </c>
      <c r="BN1353">
        <v>0.9</v>
      </c>
    </row>
    <row r="1354" spans="1:66" s="7" customFormat="1" x14ac:dyDescent="0.25">
      <c r="Q1354" t="e">
        <f t="shared" si="154"/>
        <v>#DIV/0!</v>
      </c>
      <c r="R1354" t="e">
        <f t="shared" si="155"/>
        <v>#DIV/0!</v>
      </c>
      <c r="AD1354" t="e">
        <f t="shared" si="156"/>
        <v>#DIV/0!</v>
      </c>
      <c r="AE1354" t="e">
        <f t="shared" si="157"/>
        <v>#DIV/0!</v>
      </c>
      <c r="BD1354" s="42"/>
      <c r="BE1354" s="42"/>
      <c r="BF1354" s="42"/>
      <c r="BJ1354"/>
      <c r="BK1354"/>
      <c r="BL1354"/>
      <c r="BM1354"/>
      <c r="BN1354"/>
    </row>
    <row r="1355" spans="1:66" x14ac:dyDescent="0.25">
      <c r="A1355" s="8">
        <v>85</v>
      </c>
      <c r="B1355" s="8">
        <v>3</v>
      </c>
      <c r="C1355" s="8">
        <v>10</v>
      </c>
      <c r="D1355" s="8">
        <v>1.2</v>
      </c>
      <c r="E1355" s="8">
        <v>1</v>
      </c>
      <c r="F1355" s="8">
        <v>1</v>
      </c>
      <c r="G1355">
        <v>0.38700000000000001</v>
      </c>
      <c r="H1355">
        <v>0.41399999999999998</v>
      </c>
      <c r="I1355">
        <v>0.378</v>
      </c>
      <c r="J1355">
        <v>0.432</v>
      </c>
      <c r="K1355">
        <v>0.38700000000000001</v>
      </c>
      <c r="Q1355">
        <f t="shared" si="154"/>
        <v>0.39959999999999996</v>
      </c>
      <c r="R1355">
        <f t="shared" si="155"/>
        <v>2.2589820716420031E-2</v>
      </c>
      <c r="T1355">
        <v>0.75600000000000001</v>
      </c>
      <c r="U1355">
        <v>0.747</v>
      </c>
      <c r="V1355">
        <v>0.73799999999999999</v>
      </c>
      <c r="W1355">
        <v>0.73799999999999999</v>
      </c>
      <c r="X1355">
        <v>0.73799999999999999</v>
      </c>
      <c r="AD1355">
        <f t="shared" si="156"/>
        <v>0.74340000000000006</v>
      </c>
      <c r="AE1355">
        <f t="shared" si="157"/>
        <v>8.0498447189992512E-3</v>
      </c>
      <c r="AO1355" t="s">
        <v>47</v>
      </c>
      <c r="AP1355" t="s">
        <v>48</v>
      </c>
      <c r="AQ1355" t="s">
        <v>49</v>
      </c>
      <c r="AR1355" t="s">
        <v>50</v>
      </c>
      <c r="BI1355" s="8">
        <v>1</v>
      </c>
      <c r="BJ1355">
        <v>1.143</v>
      </c>
      <c r="BK1355">
        <v>1.161</v>
      </c>
      <c r="BL1355">
        <v>1.1160000000000001</v>
      </c>
      <c r="BM1355">
        <v>1.17</v>
      </c>
      <c r="BN1355">
        <v>1.125</v>
      </c>
    </row>
    <row r="1356" spans="1:66" x14ac:dyDescent="0.25">
      <c r="A1356" s="1">
        <v>85</v>
      </c>
      <c r="B1356" s="1">
        <v>3</v>
      </c>
      <c r="C1356" s="1">
        <v>10</v>
      </c>
      <c r="D1356" s="1">
        <v>1.2</v>
      </c>
      <c r="E1356" s="6">
        <v>2</v>
      </c>
      <c r="F1356" s="6">
        <v>1</v>
      </c>
      <c r="G1356">
        <v>0.35099999999999998</v>
      </c>
      <c r="H1356">
        <v>0.378</v>
      </c>
      <c r="I1356">
        <v>0.35099999999999998</v>
      </c>
      <c r="J1356">
        <v>0.39600000000000002</v>
      </c>
      <c r="K1356">
        <v>0.38700000000000001</v>
      </c>
      <c r="Q1356">
        <f t="shared" si="154"/>
        <v>0.37259999999999999</v>
      </c>
      <c r="R1356">
        <f t="shared" si="155"/>
        <v>2.0719555979798427E-2</v>
      </c>
      <c r="T1356">
        <v>0.78300000000000003</v>
      </c>
      <c r="U1356">
        <v>0.78300000000000003</v>
      </c>
      <c r="V1356">
        <v>0.78300000000000003</v>
      </c>
      <c r="W1356">
        <v>0.747</v>
      </c>
      <c r="X1356">
        <v>0.747</v>
      </c>
      <c r="AD1356">
        <f t="shared" si="156"/>
        <v>0.76859999999999995</v>
      </c>
      <c r="AE1356">
        <f t="shared" si="157"/>
        <v>1.9718012070185999E-2</v>
      </c>
      <c r="AO1356">
        <f>A1355</f>
        <v>85</v>
      </c>
      <c r="AP1356">
        <f>B1355</f>
        <v>3</v>
      </c>
      <c r="AQ1356">
        <f>C1355</f>
        <v>10</v>
      </c>
      <c r="AR1356">
        <f>D1355</f>
        <v>1.2</v>
      </c>
      <c r="BI1356" s="6">
        <v>1</v>
      </c>
      <c r="BJ1356">
        <v>1.1339999999999999</v>
      </c>
      <c r="BK1356">
        <v>1.161</v>
      </c>
      <c r="BL1356">
        <v>1.1339999999999999</v>
      </c>
      <c r="BM1356">
        <v>1.143</v>
      </c>
      <c r="BN1356">
        <v>1.1339999999999999</v>
      </c>
    </row>
    <row r="1357" spans="1:66" x14ac:dyDescent="0.25">
      <c r="A1357" s="1">
        <v>85</v>
      </c>
      <c r="B1357" s="1">
        <v>3</v>
      </c>
      <c r="C1357" s="1">
        <v>10</v>
      </c>
      <c r="D1357" s="1">
        <v>1.2</v>
      </c>
      <c r="E1357" s="6">
        <v>3</v>
      </c>
      <c r="F1357" s="6">
        <v>1</v>
      </c>
      <c r="G1357">
        <v>0.36899999999999999</v>
      </c>
      <c r="H1357">
        <v>0.36</v>
      </c>
      <c r="I1357">
        <v>0.378</v>
      </c>
      <c r="J1357">
        <v>0.36899999999999999</v>
      </c>
      <c r="K1357">
        <v>0.40500000000000003</v>
      </c>
      <c r="Q1357">
        <f t="shared" si="154"/>
        <v>0.37619999999999998</v>
      </c>
      <c r="R1357">
        <f t="shared" si="155"/>
        <v>1.7311845655504227E-2</v>
      </c>
      <c r="T1357">
        <v>0.77400000000000002</v>
      </c>
      <c r="U1357">
        <v>0.77400000000000002</v>
      </c>
      <c r="V1357">
        <v>0.77400000000000002</v>
      </c>
      <c r="W1357">
        <v>0.75600000000000001</v>
      </c>
      <c r="X1357">
        <v>0.75600000000000001</v>
      </c>
      <c r="AD1357">
        <f t="shared" si="156"/>
        <v>0.76680000000000015</v>
      </c>
      <c r="AE1357">
        <f t="shared" si="157"/>
        <v>9.8590060350929997E-3</v>
      </c>
      <c r="BI1357" s="6">
        <v>1</v>
      </c>
      <c r="BJ1357">
        <v>1.143</v>
      </c>
      <c r="BK1357">
        <v>1.1339999999999999</v>
      </c>
      <c r="BL1357">
        <v>1.1519999999999999</v>
      </c>
      <c r="BM1357">
        <v>1.125</v>
      </c>
      <c r="BN1357">
        <v>1.161</v>
      </c>
    </row>
    <row r="1358" spans="1:66" x14ac:dyDescent="0.25">
      <c r="A1358" s="1">
        <v>85</v>
      </c>
      <c r="B1358" s="1">
        <v>3</v>
      </c>
      <c r="C1358" s="1">
        <v>10</v>
      </c>
      <c r="D1358" s="1">
        <v>1.2</v>
      </c>
      <c r="E1358" s="6">
        <v>4</v>
      </c>
      <c r="F1358" s="6">
        <v>1</v>
      </c>
      <c r="G1358">
        <v>0.35099999999999998</v>
      </c>
      <c r="H1358">
        <v>0.36</v>
      </c>
      <c r="I1358">
        <v>0.33300000000000002</v>
      </c>
      <c r="J1358">
        <v>0.36</v>
      </c>
      <c r="K1358">
        <v>0.34200000000000003</v>
      </c>
      <c r="Q1358">
        <f t="shared" si="154"/>
        <v>0.34920000000000001</v>
      </c>
      <c r="R1358">
        <f t="shared" si="155"/>
        <v>1.173456432936475E-2</v>
      </c>
      <c r="T1358">
        <v>0.78300000000000003</v>
      </c>
      <c r="U1358">
        <v>0.79200000000000004</v>
      </c>
      <c r="V1358">
        <v>0.80100000000000005</v>
      </c>
      <c r="W1358">
        <v>0.78300000000000003</v>
      </c>
      <c r="X1358">
        <v>0.79200000000000004</v>
      </c>
      <c r="AD1358">
        <f t="shared" si="156"/>
        <v>0.79020000000000012</v>
      </c>
      <c r="AE1358">
        <f t="shared" si="157"/>
        <v>7.5299402388066868E-3</v>
      </c>
      <c r="BI1358" s="6">
        <v>1</v>
      </c>
      <c r="BJ1358">
        <v>1.1339999999999999</v>
      </c>
      <c r="BK1358">
        <v>1.1519999999999999</v>
      </c>
      <c r="BL1358">
        <v>1.1339999999999999</v>
      </c>
      <c r="BM1358">
        <v>1.143</v>
      </c>
      <c r="BN1358">
        <v>1.1339999999999999</v>
      </c>
    </row>
    <row r="1359" spans="1:66" x14ac:dyDescent="0.25">
      <c r="A1359" s="1">
        <v>85</v>
      </c>
      <c r="B1359" s="1">
        <v>3</v>
      </c>
      <c r="C1359" s="1">
        <v>10</v>
      </c>
      <c r="D1359" s="1">
        <v>1.2</v>
      </c>
      <c r="E1359" s="1">
        <v>1</v>
      </c>
      <c r="F1359" s="1">
        <v>2</v>
      </c>
      <c r="G1359">
        <v>0.378</v>
      </c>
      <c r="H1359">
        <v>0.38700000000000001</v>
      </c>
      <c r="I1359">
        <v>0.11700000000000001</v>
      </c>
      <c r="J1359">
        <v>0.27</v>
      </c>
      <c r="K1359">
        <v>0.153</v>
      </c>
      <c r="Q1359">
        <f t="shared" si="154"/>
        <v>0.26100000000000001</v>
      </c>
      <c r="R1359">
        <f t="shared" si="155"/>
        <v>0.12454517252788241</v>
      </c>
      <c r="T1359" s="4"/>
      <c r="U1359" s="4"/>
      <c r="V1359" s="4"/>
      <c r="W1359" s="4"/>
      <c r="X1359" s="4"/>
      <c r="Z1359" s="4" t="s">
        <v>37</v>
      </c>
      <c r="AA1359" s="4"/>
      <c r="AB1359" s="4"/>
      <c r="AD1359" t="e">
        <f t="shared" si="156"/>
        <v>#DIV/0!</v>
      </c>
      <c r="AE1359" t="e">
        <f t="shared" si="157"/>
        <v>#DIV/0!</v>
      </c>
      <c r="AH1359" t="s">
        <v>25</v>
      </c>
      <c r="BI1359" s="1">
        <v>2</v>
      </c>
    </row>
    <row r="1360" spans="1:66" x14ac:dyDescent="0.25">
      <c r="A1360" s="1">
        <v>85</v>
      </c>
      <c r="B1360" s="1">
        <v>3</v>
      </c>
      <c r="C1360" s="1">
        <v>10</v>
      </c>
      <c r="D1360" s="1">
        <v>1.2</v>
      </c>
      <c r="E1360" s="1">
        <v>2</v>
      </c>
      <c r="F1360" s="1">
        <v>2</v>
      </c>
      <c r="G1360">
        <v>0.216</v>
      </c>
      <c r="H1360">
        <v>0.42299999999999999</v>
      </c>
      <c r="I1360">
        <v>0.40500000000000003</v>
      </c>
      <c r="J1360">
        <v>0.26100000000000001</v>
      </c>
      <c r="K1360">
        <v>0.22500000000000001</v>
      </c>
      <c r="Q1360">
        <f t="shared" si="154"/>
        <v>0.30600000000000005</v>
      </c>
      <c r="R1360">
        <f t="shared" si="155"/>
        <v>0.10021975853094024</v>
      </c>
      <c r="T1360" s="4"/>
      <c r="U1360" s="4"/>
      <c r="V1360" s="4"/>
      <c r="W1360" s="4"/>
      <c r="X1360" s="4"/>
      <c r="AD1360" t="e">
        <f t="shared" si="156"/>
        <v>#DIV/0!</v>
      </c>
      <c r="AE1360" t="e">
        <f t="shared" si="157"/>
        <v>#DIV/0!</v>
      </c>
      <c r="AG1360" t="s">
        <v>19</v>
      </c>
      <c r="AH1360" t="s">
        <v>20</v>
      </c>
      <c r="AI1360" t="s">
        <v>21</v>
      </c>
      <c r="AJ1360" t="s">
        <v>23</v>
      </c>
      <c r="AK1360" t="s">
        <v>21</v>
      </c>
      <c r="AM1360" s="11" t="s">
        <v>24</v>
      </c>
      <c r="AN1360" s="11"/>
      <c r="AO1360" s="11" t="s">
        <v>21</v>
      </c>
      <c r="AP1360" s="15" t="s">
        <v>26</v>
      </c>
      <c r="AQ1360" s="15"/>
      <c r="AR1360" s="15" t="s">
        <v>21</v>
      </c>
      <c r="BI1360" s="1">
        <v>2</v>
      </c>
    </row>
    <row r="1361" spans="1:66" x14ac:dyDescent="0.25">
      <c r="A1361" s="1">
        <v>85</v>
      </c>
      <c r="B1361" s="1">
        <v>3</v>
      </c>
      <c r="C1361" s="1">
        <v>10</v>
      </c>
      <c r="D1361" s="1">
        <v>1.2</v>
      </c>
      <c r="E1361" s="1">
        <v>3</v>
      </c>
      <c r="F1361" s="1">
        <v>2</v>
      </c>
      <c r="G1361">
        <v>0.42299999999999999</v>
      </c>
      <c r="H1361">
        <v>0.378</v>
      </c>
      <c r="I1361">
        <v>0.38700000000000001</v>
      </c>
      <c r="J1361">
        <v>0.26100000000000001</v>
      </c>
      <c r="K1361">
        <v>0.32400000000000001</v>
      </c>
      <c r="Q1361">
        <f t="shared" si="154"/>
        <v>0.35459999999999997</v>
      </c>
      <c r="R1361">
        <f t="shared" si="155"/>
        <v>6.3192562853551307E-2</v>
      </c>
      <c r="T1361" s="4"/>
      <c r="U1361" s="4"/>
      <c r="V1361" s="4"/>
      <c r="W1361" s="4"/>
      <c r="X1361" s="4"/>
      <c r="AD1361" t="e">
        <f t="shared" si="156"/>
        <v>#DIV/0!</v>
      </c>
      <c r="AE1361" t="e">
        <f t="shared" si="157"/>
        <v>#DIV/0!</v>
      </c>
      <c r="AG1361">
        <v>1</v>
      </c>
      <c r="AH1361">
        <f>AVERAGE(G1355:K1358)</f>
        <v>0.37440000000000001</v>
      </c>
      <c r="AI1361">
        <f>STDEV(G1355:K1358)</f>
        <v>2.5016626050436308E-2</v>
      </c>
      <c r="AJ1361">
        <f>AVERAGE(T1355:X1358)</f>
        <v>0.76724999999999999</v>
      </c>
      <c r="AK1361">
        <f>STDEV(T1355:X1358)</f>
        <v>2.0413811114305114E-2</v>
      </c>
      <c r="AM1361">
        <f>SUM(AH1361,AJ1361)</f>
        <v>1.1416500000000001</v>
      </c>
      <c r="AO1361">
        <f>SUM(AH1361,AJ1361)/2*SQRT((AI1361/AH1361)^2+(AK1361/AJ1361)^2)</f>
        <v>4.105393611407885E-2</v>
      </c>
      <c r="AP1361">
        <v>0.49</v>
      </c>
      <c r="AR1361">
        <v>1.0148891565092228E-2</v>
      </c>
      <c r="BI1361" s="1">
        <v>2</v>
      </c>
    </row>
    <row r="1362" spans="1:66" x14ac:dyDescent="0.25">
      <c r="A1362" s="1">
        <v>85</v>
      </c>
      <c r="B1362" s="1">
        <v>3</v>
      </c>
      <c r="C1362" s="1">
        <v>10</v>
      </c>
      <c r="D1362" s="1">
        <v>1.2</v>
      </c>
      <c r="E1362" s="1">
        <v>4</v>
      </c>
      <c r="F1362" s="1">
        <v>2</v>
      </c>
      <c r="G1362">
        <v>0.40500000000000003</v>
      </c>
      <c r="H1362">
        <v>0.26100000000000001</v>
      </c>
      <c r="I1362">
        <v>0.32400000000000001</v>
      </c>
      <c r="J1362">
        <v>0.495</v>
      </c>
      <c r="K1362">
        <v>0.16200000000000001</v>
      </c>
      <c r="Q1362">
        <f t="shared" si="154"/>
        <v>0.32939999999999997</v>
      </c>
      <c r="R1362">
        <f t="shared" si="155"/>
        <v>0.1283249780829907</v>
      </c>
      <c r="T1362" s="4"/>
      <c r="U1362" s="4"/>
      <c r="V1362" s="4"/>
      <c r="W1362" s="4"/>
      <c r="X1362" s="4"/>
      <c r="AD1362" t="e">
        <f t="shared" si="156"/>
        <v>#DIV/0!</v>
      </c>
      <c r="AE1362" t="e">
        <f t="shared" si="157"/>
        <v>#DIV/0!</v>
      </c>
      <c r="AG1362">
        <v>2</v>
      </c>
      <c r="AH1362">
        <f>AVERAGE(G1359:K1362)</f>
        <v>0.31275000000000003</v>
      </c>
      <c r="AI1362">
        <f>STDEV(G1359:K1362)</f>
        <v>0.10458583732236905</v>
      </c>
      <c r="AJ1362" t="e">
        <f>AVERAGE(T1359:X1362)</f>
        <v>#DIV/0!</v>
      </c>
      <c r="AK1362" t="e">
        <f>STDEV(T1359:X1362)</f>
        <v>#DIV/0!</v>
      </c>
      <c r="AM1362" t="e">
        <f>SUM(AH1362,AJ1362)</f>
        <v>#DIV/0!</v>
      </c>
      <c r="AO1362" t="e">
        <f t="shared" ref="AO1362:AO1371" si="158">SUM(AH1362,AJ1362)/2*SQRT((AI1362/AH1362)^2+(AK1362/AJ1362)^2)</f>
        <v>#DIV/0!</v>
      </c>
      <c r="AP1362">
        <v>0.52625</v>
      </c>
      <c r="AR1362">
        <v>1.5173990905493533E-2</v>
      </c>
      <c r="BI1362" s="1">
        <v>2</v>
      </c>
    </row>
    <row r="1363" spans="1:66" x14ac:dyDescent="0.25">
      <c r="A1363" s="1">
        <v>85</v>
      </c>
      <c r="B1363" s="1">
        <v>3</v>
      </c>
      <c r="C1363" s="1">
        <v>10</v>
      </c>
      <c r="D1363" s="1">
        <v>1.2</v>
      </c>
      <c r="E1363" s="6">
        <v>1</v>
      </c>
      <c r="F1363" s="6">
        <v>3</v>
      </c>
      <c r="G1363">
        <v>0.55800000000000005</v>
      </c>
      <c r="H1363">
        <v>0.36</v>
      </c>
      <c r="I1363">
        <v>0.40500000000000003</v>
      </c>
      <c r="J1363">
        <v>0.41399999999999998</v>
      </c>
      <c r="K1363">
        <v>0.432</v>
      </c>
      <c r="Q1363">
        <f t="shared" si="154"/>
        <v>0.43380000000000002</v>
      </c>
      <c r="R1363">
        <f t="shared" si="155"/>
        <v>7.4324962159425509E-2</v>
      </c>
      <c r="T1363" s="4">
        <v>0.747</v>
      </c>
      <c r="U1363" s="4">
        <v>0.82799999999999996</v>
      </c>
      <c r="V1363" s="4">
        <v>0.72899999999999998</v>
      </c>
      <c r="W1363" s="4">
        <v>0.747</v>
      </c>
      <c r="X1363" s="4">
        <v>0.66600000000000004</v>
      </c>
      <c r="AD1363">
        <f t="shared" si="156"/>
        <v>0.74339999999999995</v>
      </c>
      <c r="AE1363">
        <f t="shared" si="157"/>
        <v>5.7838568447014641E-2</v>
      </c>
      <c r="AG1363">
        <v>3</v>
      </c>
      <c r="AH1363">
        <f>AVERAGE(G1363:K1366)</f>
        <v>0.49679999999999991</v>
      </c>
      <c r="AI1363">
        <f>STDEV(G1363:K1366)</f>
        <v>6.757732413200622E-2</v>
      </c>
      <c r="AJ1363">
        <f>AVERAGE(T1363:X1366)</f>
        <v>0.71100000000000008</v>
      </c>
      <c r="AK1363">
        <f>STDEV(T1362:X1365)</f>
        <v>9.9105138975880067E-2</v>
      </c>
      <c r="AM1363">
        <f>SUM(AH1363,AJ1363)</f>
        <v>1.2078</v>
      </c>
      <c r="AO1363">
        <f t="shared" si="158"/>
        <v>0.11761637149068796</v>
      </c>
      <c r="AP1363" s="15" t="s">
        <v>28</v>
      </c>
      <c r="AQ1363" s="15"/>
      <c r="AR1363" s="15"/>
      <c r="BI1363" s="6">
        <v>3</v>
      </c>
      <c r="BJ1363">
        <v>1.3049999999999999</v>
      </c>
      <c r="BK1363">
        <v>1.1879999999999999</v>
      </c>
      <c r="BL1363">
        <v>1.1339999999999999</v>
      </c>
      <c r="BM1363">
        <v>1.161</v>
      </c>
      <c r="BN1363">
        <v>1.0980000000000001</v>
      </c>
    </row>
    <row r="1364" spans="1:66" x14ac:dyDescent="0.25">
      <c r="A1364" s="1">
        <v>85</v>
      </c>
      <c r="B1364" s="1">
        <v>3</v>
      </c>
      <c r="C1364" s="1">
        <v>10</v>
      </c>
      <c r="D1364" s="1">
        <v>1.2</v>
      </c>
      <c r="E1364" s="6">
        <v>2</v>
      </c>
      <c r="F1364" s="6">
        <v>3</v>
      </c>
      <c r="G1364">
        <v>0.52200000000000002</v>
      </c>
      <c r="H1364">
        <v>0.47699999999999998</v>
      </c>
      <c r="I1364">
        <v>0.504</v>
      </c>
      <c r="J1364">
        <v>0.45900000000000002</v>
      </c>
      <c r="K1364">
        <v>0.58499999999999996</v>
      </c>
      <c r="Q1364">
        <f t="shared" si="154"/>
        <v>0.50940000000000007</v>
      </c>
      <c r="R1364">
        <f t="shared" si="155"/>
        <v>4.8716526969807675E-2</v>
      </c>
      <c r="T1364" s="4">
        <v>0.69299999999999995</v>
      </c>
      <c r="U1364" s="4">
        <v>0.47699999999999998</v>
      </c>
      <c r="V1364" s="4">
        <v>0.71099999999999997</v>
      </c>
      <c r="W1364" s="4">
        <v>0.78300000000000003</v>
      </c>
      <c r="X1364" s="4">
        <v>0.78300000000000003</v>
      </c>
      <c r="AD1364">
        <f t="shared" si="156"/>
        <v>0.6893999999999999</v>
      </c>
      <c r="AE1364">
        <f t="shared" si="157"/>
        <v>0.1256136935210497</v>
      </c>
      <c r="AG1364">
        <v>4</v>
      </c>
      <c r="AH1364">
        <f>AVERAGE(G1367:K1370)</f>
        <v>0.4544999999999999</v>
      </c>
      <c r="AI1364">
        <f>STDEV(G1367:K1370)</f>
        <v>8.2460516867803868E-2</v>
      </c>
      <c r="AJ1364">
        <f>AVERAGE(T1367:X1370)</f>
        <v>0.6430499999999999</v>
      </c>
      <c r="AK1364">
        <f>STDEV(T1366:X1369)</f>
        <v>0.114926566943739</v>
      </c>
      <c r="AM1364">
        <f t="shared" ref="AM1364:AM1371" si="159">SUM(AH1364,AJ1364)</f>
        <v>1.0975499999999998</v>
      </c>
      <c r="AO1364">
        <f t="shared" si="158"/>
        <v>0.1397583736734255</v>
      </c>
      <c r="BI1364" s="6">
        <v>3</v>
      </c>
      <c r="BJ1364">
        <v>1.2150000000000001</v>
      </c>
      <c r="BK1364">
        <v>0.95399999999999996</v>
      </c>
      <c r="BL1364">
        <v>1.2150000000000001</v>
      </c>
      <c r="BM1364">
        <v>1.242</v>
      </c>
      <c r="BN1364">
        <v>1.3680000000000001</v>
      </c>
    </row>
    <row r="1365" spans="1:66" x14ac:dyDescent="0.25">
      <c r="A1365">
        <v>85</v>
      </c>
      <c r="B1365" s="1">
        <v>3</v>
      </c>
      <c r="C1365" s="1">
        <v>10</v>
      </c>
      <c r="D1365">
        <v>1.2</v>
      </c>
      <c r="E1365" s="6">
        <v>3</v>
      </c>
      <c r="F1365" s="6">
        <v>3</v>
      </c>
      <c r="G1365">
        <v>0.51300000000000001</v>
      </c>
      <c r="H1365">
        <v>0.51300000000000001</v>
      </c>
      <c r="I1365">
        <v>0.495</v>
      </c>
      <c r="J1365">
        <v>0.495</v>
      </c>
      <c r="K1365">
        <v>0.53100000000000003</v>
      </c>
      <c r="Q1365">
        <f t="shared" si="154"/>
        <v>0.50940000000000007</v>
      </c>
      <c r="R1365">
        <f t="shared" si="155"/>
        <v>1.5059880477613374E-2</v>
      </c>
      <c r="T1365" s="4">
        <v>0.65700000000000003</v>
      </c>
      <c r="U1365" s="4">
        <v>0.747</v>
      </c>
      <c r="V1365" s="4">
        <v>0.84599999999999997</v>
      </c>
      <c r="W1365" s="4">
        <v>0.54900000000000004</v>
      </c>
      <c r="X1365" s="4">
        <v>0.78300000000000003</v>
      </c>
      <c r="AD1365">
        <f t="shared" si="156"/>
        <v>0.71639999999999993</v>
      </c>
      <c r="AE1365">
        <f t="shared" si="157"/>
        <v>0.11588701394030376</v>
      </c>
      <c r="AG1365">
        <v>5</v>
      </c>
      <c r="AH1365">
        <f>AVERAGE(G1371:K1374)</f>
        <v>0.49544999999999995</v>
      </c>
      <c r="AI1365">
        <f>STDEV(G1371:K1374)</f>
        <v>9.1525363180176844E-2</v>
      </c>
      <c r="AJ1365">
        <f>AVERAGE(T1371:X1374)</f>
        <v>0.64980000000000016</v>
      </c>
      <c r="AK1365">
        <f>STDEV(T1371:X1374)</f>
        <v>9.0170365069916353E-2</v>
      </c>
      <c r="AM1365">
        <f t="shared" si="159"/>
        <v>1.1452500000000001</v>
      </c>
      <c r="AO1365">
        <f t="shared" si="158"/>
        <v>0.13230231236265474</v>
      </c>
      <c r="BI1365" s="6">
        <v>3</v>
      </c>
      <c r="BJ1365">
        <v>1.17</v>
      </c>
      <c r="BK1365">
        <v>1.26</v>
      </c>
      <c r="BL1365">
        <v>1.341</v>
      </c>
      <c r="BM1365">
        <v>1.044</v>
      </c>
      <c r="BN1365">
        <v>1.3140000000000001</v>
      </c>
    </row>
    <row r="1366" spans="1:66" x14ac:dyDescent="0.25">
      <c r="A1366">
        <v>85</v>
      </c>
      <c r="B1366" s="1">
        <v>3</v>
      </c>
      <c r="C1366" s="1">
        <v>10</v>
      </c>
      <c r="D1366">
        <v>1.2</v>
      </c>
      <c r="E1366" s="6">
        <v>4</v>
      </c>
      <c r="F1366" s="6">
        <v>3</v>
      </c>
      <c r="G1366">
        <v>0.67500000000000004</v>
      </c>
      <c r="H1366">
        <v>0.52200000000000002</v>
      </c>
      <c r="I1366">
        <v>0.47699999999999998</v>
      </c>
      <c r="J1366">
        <v>0.495</v>
      </c>
      <c r="K1366">
        <v>0.504</v>
      </c>
      <c r="Q1366">
        <f t="shared" si="154"/>
        <v>0.53459999999999996</v>
      </c>
      <c r="R1366">
        <f t="shared" si="155"/>
        <v>8.0145492699215601E-2</v>
      </c>
      <c r="T1366" s="4">
        <v>0.747</v>
      </c>
      <c r="U1366" s="4">
        <v>0.75600000000000001</v>
      </c>
      <c r="V1366" s="4">
        <v>0.61199999999999999</v>
      </c>
      <c r="W1366" s="4">
        <v>0.621</v>
      </c>
      <c r="X1366" s="4">
        <v>0.73799999999999999</v>
      </c>
      <c r="AD1366">
        <f t="shared" si="156"/>
        <v>0.69480000000000008</v>
      </c>
      <c r="AE1366">
        <f t="shared" si="157"/>
        <v>7.18310517812457E-2</v>
      </c>
      <c r="AG1366">
        <v>6</v>
      </c>
      <c r="AH1366">
        <f>AVERAGE(G1375:K1378)</f>
        <v>0.52020000000000011</v>
      </c>
      <c r="AI1366">
        <f>STDEV(G1375:K1378)</f>
        <v>8.6453273049969095E-2</v>
      </c>
      <c r="AJ1366">
        <f>AVERAGE(T1375:X1378)</f>
        <v>0.64350000000000007</v>
      </c>
      <c r="AK1366">
        <f>STDEV(T1375:X1378)</f>
        <v>0.12462216580739686</v>
      </c>
      <c r="AM1366">
        <f t="shared" si="159"/>
        <v>1.1637000000000002</v>
      </c>
      <c r="AO1366">
        <f t="shared" si="158"/>
        <v>0.14848611137069817</v>
      </c>
      <c r="BI1366" s="6">
        <v>3</v>
      </c>
      <c r="BJ1366">
        <v>1.4219999999999999</v>
      </c>
      <c r="BK1366">
        <v>1.278</v>
      </c>
      <c r="BL1366">
        <v>1.089</v>
      </c>
      <c r="BM1366">
        <v>1.1160000000000001</v>
      </c>
      <c r="BN1366">
        <v>1.242</v>
      </c>
    </row>
    <row r="1367" spans="1:66" x14ac:dyDescent="0.25">
      <c r="A1367">
        <v>85</v>
      </c>
      <c r="B1367" s="1">
        <v>3</v>
      </c>
      <c r="C1367" s="1">
        <v>10</v>
      </c>
      <c r="D1367">
        <v>1.2</v>
      </c>
      <c r="E1367" s="1">
        <v>1</v>
      </c>
      <c r="F1367" s="1">
        <v>4</v>
      </c>
      <c r="G1367">
        <v>0.45900000000000002</v>
      </c>
      <c r="H1367">
        <v>0.41399999999999998</v>
      </c>
      <c r="I1367">
        <v>0.495</v>
      </c>
      <c r="J1367">
        <v>0.38700000000000001</v>
      </c>
      <c r="K1367">
        <v>0.46800000000000003</v>
      </c>
      <c r="Q1367">
        <f t="shared" si="154"/>
        <v>0.4446</v>
      </c>
      <c r="R1367">
        <f t="shared" si="155"/>
        <v>4.3443066190129817E-2</v>
      </c>
      <c r="T1367" s="4">
        <v>0.621</v>
      </c>
      <c r="U1367" s="4">
        <v>0.621</v>
      </c>
      <c r="V1367" s="4">
        <v>0.747</v>
      </c>
      <c r="W1367" s="4">
        <v>0.54900000000000004</v>
      </c>
      <c r="X1367" s="4">
        <v>0.38700000000000001</v>
      </c>
      <c r="AD1367">
        <f t="shared" si="156"/>
        <v>0.58499999999999996</v>
      </c>
      <c r="AE1367">
        <f t="shared" si="157"/>
        <v>0.13165864954495041</v>
      </c>
      <c r="AG1367">
        <v>7</v>
      </c>
      <c r="AH1367">
        <f>AVERAGE(G1379:K1382)</f>
        <v>0.45495000000000002</v>
      </c>
      <c r="AI1367">
        <f>STDEV(G1379:K1382)</f>
        <v>0.10497642592506161</v>
      </c>
      <c r="AJ1367">
        <f>AVERAGE(T1379:X1382)</f>
        <v>0.6682499999999999</v>
      </c>
      <c r="AK1367">
        <f>STDEV(T1379:X1382)</f>
        <v>0.12242629361546981</v>
      </c>
      <c r="AM1367">
        <f t="shared" si="159"/>
        <v>1.1232</v>
      </c>
      <c r="AO1367">
        <f t="shared" si="158"/>
        <v>0.16546346303109208</v>
      </c>
      <c r="BI1367" s="1">
        <v>4</v>
      </c>
      <c r="BJ1367">
        <v>1.08</v>
      </c>
      <c r="BK1367">
        <v>1.0349999999999999</v>
      </c>
      <c r="BL1367">
        <v>1.242</v>
      </c>
      <c r="BM1367">
        <v>0.93600000000000005</v>
      </c>
      <c r="BN1367">
        <v>0.85499999999999998</v>
      </c>
    </row>
    <row r="1368" spans="1:66" x14ac:dyDescent="0.25">
      <c r="A1368">
        <v>85</v>
      </c>
      <c r="B1368" s="1">
        <v>3</v>
      </c>
      <c r="C1368" s="1">
        <v>10</v>
      </c>
      <c r="D1368">
        <v>1.2</v>
      </c>
      <c r="E1368" s="1">
        <v>2</v>
      </c>
      <c r="F1368" s="1">
        <v>4</v>
      </c>
      <c r="G1368">
        <v>0.47699999999999998</v>
      </c>
      <c r="H1368">
        <v>0.46800000000000003</v>
      </c>
      <c r="I1368">
        <v>0.315</v>
      </c>
      <c r="J1368">
        <v>0.504</v>
      </c>
      <c r="K1368">
        <v>0.56699999999999995</v>
      </c>
      <c r="Q1368">
        <f t="shared" si="154"/>
        <v>0.4662</v>
      </c>
      <c r="R1368">
        <f t="shared" si="155"/>
        <v>9.2966122862040465E-2</v>
      </c>
      <c r="T1368" s="4">
        <v>0.65700000000000003</v>
      </c>
      <c r="U1368" s="4">
        <v>0.76500000000000001</v>
      </c>
      <c r="V1368" s="4">
        <v>0.82799999999999996</v>
      </c>
      <c r="W1368" s="4">
        <v>0.72899999999999998</v>
      </c>
      <c r="X1368" s="4">
        <v>0.53100000000000003</v>
      </c>
      <c r="AD1368">
        <f t="shared" si="156"/>
        <v>0.70200000000000007</v>
      </c>
      <c r="AE1368">
        <f t="shared" si="157"/>
        <v>0.11384199576606105</v>
      </c>
      <c r="AG1368">
        <v>8</v>
      </c>
      <c r="AH1368">
        <f>AVERAGE(G1383:K1386)</f>
        <v>0.54810000000000003</v>
      </c>
      <c r="AI1368">
        <f>STDEV(G1383:K1386)</f>
        <v>0.1094858318159062</v>
      </c>
      <c r="AJ1368">
        <f>AVERAGE(T1383:X1386)</f>
        <v>0.65159999999999996</v>
      </c>
      <c r="AK1368">
        <f>STDEV(T1383:X1386)</f>
        <v>0.12044365356551794</v>
      </c>
      <c r="AM1368">
        <f t="shared" si="159"/>
        <v>1.1997</v>
      </c>
      <c r="AO1368">
        <f t="shared" si="158"/>
        <v>0.16325295893888295</v>
      </c>
      <c r="BI1368" s="1">
        <v>4</v>
      </c>
      <c r="BJ1368">
        <v>1.1339999999999999</v>
      </c>
      <c r="BK1368">
        <v>1.2330000000000001</v>
      </c>
      <c r="BL1368">
        <v>1.143</v>
      </c>
      <c r="BM1368">
        <v>1.2330000000000001</v>
      </c>
      <c r="BN1368">
        <v>1.0980000000000001</v>
      </c>
    </row>
    <row r="1369" spans="1:66" x14ac:dyDescent="0.25">
      <c r="A1369">
        <v>85</v>
      </c>
      <c r="B1369" s="1">
        <v>3</v>
      </c>
      <c r="C1369" s="1">
        <v>10</v>
      </c>
      <c r="D1369">
        <v>1.2</v>
      </c>
      <c r="E1369" s="1">
        <v>3</v>
      </c>
      <c r="F1369" s="1">
        <v>4</v>
      </c>
      <c r="G1369">
        <v>0.315</v>
      </c>
      <c r="H1369">
        <v>0.54</v>
      </c>
      <c r="I1369">
        <v>0.432</v>
      </c>
      <c r="J1369">
        <v>0.45900000000000002</v>
      </c>
      <c r="K1369">
        <v>0.53100000000000003</v>
      </c>
      <c r="Q1369">
        <f t="shared" si="154"/>
        <v>0.45540000000000003</v>
      </c>
      <c r="R1369">
        <f t="shared" si="155"/>
        <v>9.1029116221129872E-2</v>
      </c>
      <c r="T1369" s="4">
        <v>0.432</v>
      </c>
      <c r="U1369" s="4">
        <v>0.77400000000000002</v>
      </c>
      <c r="V1369" s="4">
        <v>0.64800000000000002</v>
      </c>
      <c r="W1369" s="4">
        <v>0.61199999999999999</v>
      </c>
      <c r="X1369" s="4">
        <v>0.63900000000000001</v>
      </c>
      <c r="AD1369">
        <f t="shared" si="156"/>
        <v>0.62100000000000011</v>
      </c>
      <c r="AE1369">
        <f t="shared" si="157"/>
        <v>0.12274363527287212</v>
      </c>
      <c r="AG1369">
        <v>9</v>
      </c>
      <c r="AH1369">
        <f>AVERAGE(G1387:K1390)</f>
        <v>0.41624999999999995</v>
      </c>
      <c r="AI1369">
        <f>STDEV(G1387:K1390)</f>
        <v>7.6916821101896321E-2</v>
      </c>
      <c r="AJ1369">
        <f>AVERAGE(T1387:X1390)</f>
        <v>0.67949999999999999</v>
      </c>
      <c r="AK1369">
        <f>STDEV(T1387:X1390)</f>
        <v>8.0206641016551936E-2</v>
      </c>
      <c r="AM1369">
        <f t="shared" si="159"/>
        <v>1.09575</v>
      </c>
      <c r="AO1369">
        <f t="shared" si="158"/>
        <v>0.1201314616133234</v>
      </c>
      <c r="BI1369" s="1">
        <v>4</v>
      </c>
      <c r="BJ1369">
        <v>0.747</v>
      </c>
      <c r="BK1369">
        <v>1.3140000000000001</v>
      </c>
      <c r="BL1369">
        <v>1.08</v>
      </c>
      <c r="BM1369">
        <v>1.071</v>
      </c>
      <c r="BN1369">
        <v>1.17</v>
      </c>
    </row>
    <row r="1370" spans="1:66" x14ac:dyDescent="0.25">
      <c r="A1370">
        <v>85</v>
      </c>
      <c r="B1370" s="1">
        <v>3</v>
      </c>
      <c r="C1370" s="1">
        <v>10</v>
      </c>
      <c r="D1370">
        <v>1.2</v>
      </c>
      <c r="E1370" s="1">
        <v>4</v>
      </c>
      <c r="F1370" s="1">
        <v>4</v>
      </c>
      <c r="G1370">
        <v>0.30599999999999999</v>
      </c>
      <c r="H1370">
        <v>0.47699999999999998</v>
      </c>
      <c r="I1370">
        <v>0.621</v>
      </c>
      <c r="J1370">
        <v>0.40500000000000003</v>
      </c>
      <c r="K1370">
        <v>0.45</v>
      </c>
      <c r="Q1370">
        <f t="shared" si="154"/>
        <v>0.45179999999999998</v>
      </c>
      <c r="R1370">
        <f t="shared" si="155"/>
        <v>0.11479851915421228</v>
      </c>
      <c r="T1370" s="4">
        <v>0.94499999999999995</v>
      </c>
      <c r="U1370" s="4">
        <v>0.54900000000000004</v>
      </c>
      <c r="V1370" s="4">
        <v>0.68400000000000005</v>
      </c>
      <c r="W1370" s="4">
        <v>0.51300000000000001</v>
      </c>
      <c r="X1370" s="4">
        <v>0.63</v>
      </c>
      <c r="AD1370">
        <f t="shared" si="156"/>
        <v>0.6641999999999999</v>
      </c>
      <c r="AE1370">
        <f t="shared" si="157"/>
        <v>0.17069182757238324</v>
      </c>
      <c r="AG1370">
        <v>10</v>
      </c>
      <c r="AH1370">
        <f>AVERAGE(G1391:K1394)</f>
        <v>0.53909999999999991</v>
      </c>
      <c r="AI1370">
        <f>STDEV(G1391:K1394)</f>
        <v>0.12959934210359381</v>
      </c>
      <c r="AJ1370">
        <f>AVERAGE(T1391:X1394)</f>
        <v>0.60794999999999999</v>
      </c>
      <c r="AK1370">
        <f>STDEV(T1391:X1394)</f>
        <v>0.13999115573567714</v>
      </c>
      <c r="AM1370">
        <f t="shared" si="159"/>
        <v>1.1470499999999999</v>
      </c>
      <c r="AO1370">
        <f t="shared" si="158"/>
        <v>0.19092012203716868</v>
      </c>
      <c r="BI1370" s="1">
        <v>4</v>
      </c>
      <c r="BJ1370">
        <v>1.2509999999999999</v>
      </c>
      <c r="BK1370">
        <v>1.026</v>
      </c>
      <c r="BL1370">
        <v>1.3049999999999999</v>
      </c>
      <c r="BM1370">
        <v>0.91800000000000004</v>
      </c>
      <c r="BN1370">
        <v>1.08</v>
      </c>
    </row>
    <row r="1371" spans="1:66" x14ac:dyDescent="0.25">
      <c r="A1371">
        <v>85</v>
      </c>
      <c r="B1371" s="1">
        <v>3</v>
      </c>
      <c r="C1371" s="1">
        <v>10</v>
      </c>
      <c r="D1371">
        <v>1.2</v>
      </c>
      <c r="E1371" s="6">
        <v>1</v>
      </c>
      <c r="F1371" s="6">
        <v>5</v>
      </c>
      <c r="G1371">
        <v>0.60299999999999998</v>
      </c>
      <c r="H1371">
        <v>0.66600000000000004</v>
      </c>
      <c r="I1371">
        <v>0.48599999999999999</v>
      </c>
      <c r="J1371">
        <v>0.51300000000000001</v>
      </c>
      <c r="K1371">
        <v>0.46800000000000003</v>
      </c>
      <c r="Q1371">
        <f t="shared" si="154"/>
        <v>0.54720000000000002</v>
      </c>
      <c r="R1371">
        <f t="shared" si="155"/>
        <v>8.4283450332790666E-2</v>
      </c>
      <c r="T1371" s="4">
        <v>0.51300000000000001</v>
      </c>
      <c r="U1371" s="4">
        <v>0.48599999999999999</v>
      </c>
      <c r="V1371" s="4">
        <v>0.69299999999999995</v>
      </c>
      <c r="W1371" s="4">
        <v>0.60299999999999998</v>
      </c>
      <c r="X1371" s="4">
        <v>0.61199999999999999</v>
      </c>
      <c r="AD1371">
        <f t="shared" si="156"/>
        <v>0.58140000000000003</v>
      </c>
      <c r="AE1371">
        <f t="shared" si="157"/>
        <v>8.3122199200935193E-2</v>
      </c>
      <c r="AG1371" t="s">
        <v>22</v>
      </c>
      <c r="AH1371">
        <f>AVERAGE(G1355:K1394)</f>
        <v>0.46125000000000016</v>
      </c>
      <c r="AI1371">
        <f>STDEV(G1355:K1394)</f>
        <v>0.11495831667549895</v>
      </c>
      <c r="AJ1371">
        <f>AVERAGE(T1355:X1394)</f>
        <v>0.66909999999999981</v>
      </c>
      <c r="AK1371">
        <f>STDEV(T1355:X1393)</f>
        <v>0.11180910808268871</v>
      </c>
      <c r="AM1371">
        <f t="shared" si="159"/>
        <v>1.13035</v>
      </c>
      <c r="AO1371">
        <f t="shared" si="158"/>
        <v>0.16959046497913838</v>
      </c>
      <c r="BI1371" s="6">
        <v>5</v>
      </c>
      <c r="BJ1371">
        <v>1.1160000000000001</v>
      </c>
      <c r="BK1371">
        <v>1.1519999999999999</v>
      </c>
      <c r="BL1371">
        <v>1.179</v>
      </c>
      <c r="BM1371">
        <v>1.1160000000000001</v>
      </c>
      <c r="BN1371">
        <v>1.08</v>
      </c>
    </row>
    <row r="1372" spans="1:66" x14ac:dyDescent="0.25">
      <c r="A1372">
        <v>85</v>
      </c>
      <c r="B1372" s="1">
        <v>3</v>
      </c>
      <c r="C1372" s="1">
        <v>10</v>
      </c>
      <c r="D1372">
        <v>1.2</v>
      </c>
      <c r="E1372" s="6">
        <v>2</v>
      </c>
      <c r="F1372" s="6">
        <v>5</v>
      </c>
      <c r="G1372">
        <v>0.34200000000000003</v>
      </c>
      <c r="H1372">
        <v>0.57599999999999996</v>
      </c>
      <c r="I1372">
        <v>0.47699999999999998</v>
      </c>
      <c r="J1372">
        <v>0.41399999999999998</v>
      </c>
      <c r="K1372">
        <v>0.40500000000000003</v>
      </c>
      <c r="Q1372">
        <f t="shared" si="154"/>
        <v>0.44279999999999997</v>
      </c>
      <c r="R1372">
        <f t="shared" si="155"/>
        <v>8.8502542336364537E-2</v>
      </c>
      <c r="T1372" s="4">
        <v>0.621</v>
      </c>
      <c r="U1372" s="4">
        <v>0.68400000000000005</v>
      </c>
      <c r="V1372" s="4">
        <v>0.69299999999999995</v>
      </c>
      <c r="W1372" s="4">
        <v>0.65700000000000003</v>
      </c>
      <c r="X1372" s="4">
        <v>0.81</v>
      </c>
      <c r="AD1372">
        <f t="shared" si="156"/>
        <v>0.69300000000000006</v>
      </c>
      <c r="AE1372">
        <f t="shared" si="157"/>
        <v>7.1151247353788555E-2</v>
      </c>
      <c r="AM1372" s="11" t="s">
        <v>51</v>
      </c>
      <c r="AN1372" s="11"/>
      <c r="AO1372" s="11"/>
      <c r="BI1372" s="6">
        <v>5</v>
      </c>
      <c r="BJ1372">
        <v>0.96299999999999997</v>
      </c>
      <c r="BK1372">
        <v>1.26</v>
      </c>
      <c r="BL1372">
        <v>1.17</v>
      </c>
      <c r="BM1372">
        <v>1.071</v>
      </c>
      <c r="BN1372">
        <v>1.2150000000000001</v>
      </c>
    </row>
    <row r="1373" spans="1:66" x14ac:dyDescent="0.25">
      <c r="A1373">
        <v>85</v>
      </c>
      <c r="B1373" s="1">
        <v>3</v>
      </c>
      <c r="C1373" s="1">
        <v>10</v>
      </c>
      <c r="D1373">
        <v>1.2</v>
      </c>
      <c r="E1373" s="6">
        <v>3</v>
      </c>
      <c r="F1373" s="6">
        <v>5</v>
      </c>
      <c r="G1373">
        <v>0.621</v>
      </c>
      <c r="H1373">
        <v>0.441</v>
      </c>
      <c r="I1373">
        <v>0.45</v>
      </c>
      <c r="J1373">
        <v>0.441</v>
      </c>
      <c r="K1373">
        <v>0.51300000000000001</v>
      </c>
      <c r="Q1373">
        <f t="shared" si="154"/>
        <v>0.49320000000000003</v>
      </c>
      <c r="R1373">
        <f t="shared" si="155"/>
        <v>7.7525479682488685E-2</v>
      </c>
      <c r="T1373" s="4">
        <v>0.67500000000000004</v>
      </c>
      <c r="U1373" s="4">
        <v>0.57599999999999996</v>
      </c>
      <c r="V1373" s="4">
        <v>0.67500000000000004</v>
      </c>
      <c r="W1373" s="4">
        <v>0.61199999999999999</v>
      </c>
      <c r="X1373" s="4">
        <v>0.61199999999999999</v>
      </c>
      <c r="AD1373">
        <f t="shared" si="156"/>
        <v>0.63</v>
      </c>
      <c r="AE1373">
        <f t="shared" si="157"/>
        <v>4.3629118716747003E-2</v>
      </c>
      <c r="BI1373" s="6">
        <v>5</v>
      </c>
      <c r="BJ1373">
        <v>1.296</v>
      </c>
      <c r="BK1373">
        <v>1.0169999999999999</v>
      </c>
      <c r="BL1373">
        <v>1.125</v>
      </c>
      <c r="BM1373">
        <v>1.0529999999999999</v>
      </c>
      <c r="BN1373">
        <v>1.125</v>
      </c>
    </row>
    <row r="1374" spans="1:66" x14ac:dyDescent="0.25">
      <c r="A1374">
        <v>85</v>
      </c>
      <c r="B1374" s="1">
        <v>3</v>
      </c>
      <c r="C1374" s="1">
        <v>10</v>
      </c>
      <c r="D1374">
        <v>1.2</v>
      </c>
      <c r="E1374" s="6">
        <v>4</v>
      </c>
      <c r="F1374" s="6">
        <v>5</v>
      </c>
      <c r="G1374">
        <v>0.441</v>
      </c>
      <c r="H1374">
        <v>0.378</v>
      </c>
      <c r="I1374">
        <v>0.65700000000000003</v>
      </c>
      <c r="J1374">
        <v>0.45900000000000002</v>
      </c>
      <c r="K1374">
        <v>0.55800000000000005</v>
      </c>
      <c r="Q1374">
        <f t="shared" si="154"/>
        <v>0.49860000000000004</v>
      </c>
      <c r="R1374">
        <f t="shared" si="155"/>
        <v>0.10960063868427034</v>
      </c>
      <c r="T1374" s="4">
        <v>0.72</v>
      </c>
      <c r="U1374" s="4">
        <v>0.57599999999999996</v>
      </c>
      <c r="V1374" s="4">
        <v>0.59399999999999997</v>
      </c>
      <c r="W1374" s="4">
        <v>0.72</v>
      </c>
      <c r="X1374" s="4">
        <v>0.86399999999999999</v>
      </c>
      <c r="AD1374">
        <f t="shared" si="156"/>
        <v>0.69479999999999986</v>
      </c>
      <c r="AE1374">
        <f t="shared" si="157"/>
        <v>0.11637525510176255</v>
      </c>
      <c r="BI1374" s="6">
        <v>5</v>
      </c>
      <c r="BJ1374">
        <v>1.161</v>
      </c>
      <c r="BK1374">
        <v>0.95399999999999996</v>
      </c>
      <c r="BL1374">
        <v>1.2509999999999999</v>
      </c>
      <c r="BM1374">
        <v>1.179</v>
      </c>
      <c r="BN1374">
        <v>1.4219999999999999</v>
      </c>
    </row>
    <row r="1375" spans="1:66" x14ac:dyDescent="0.25">
      <c r="A1375" s="1">
        <v>85</v>
      </c>
      <c r="B1375" s="1">
        <v>3</v>
      </c>
      <c r="C1375" s="1">
        <v>10</v>
      </c>
      <c r="D1375" s="1">
        <v>1.2</v>
      </c>
      <c r="E1375" s="1">
        <v>1</v>
      </c>
      <c r="F1375" s="1">
        <v>6</v>
      </c>
      <c r="G1375">
        <v>0.45900000000000002</v>
      </c>
      <c r="H1375">
        <v>0.52200000000000002</v>
      </c>
      <c r="I1375">
        <v>0.58499999999999996</v>
      </c>
      <c r="J1375">
        <v>0.54900000000000004</v>
      </c>
      <c r="K1375">
        <v>0.59399999999999997</v>
      </c>
      <c r="Q1375">
        <f t="shared" si="154"/>
        <v>0.54180000000000006</v>
      </c>
      <c r="R1375">
        <f t="shared" si="155"/>
        <v>5.4522472431099429E-2</v>
      </c>
      <c r="T1375" s="4">
        <v>0.45900000000000002</v>
      </c>
      <c r="U1375" s="4">
        <v>0.84599999999999997</v>
      </c>
      <c r="V1375" s="4">
        <v>0.54</v>
      </c>
      <c r="W1375" s="4">
        <v>0.621</v>
      </c>
      <c r="X1375" s="4">
        <v>0.53100000000000003</v>
      </c>
      <c r="AD1375">
        <f t="shared" si="156"/>
        <v>0.59940000000000004</v>
      </c>
      <c r="AE1375">
        <f t="shared" si="157"/>
        <v>0.14932950143893173</v>
      </c>
      <c r="BD1375" s="42" t="s">
        <v>19</v>
      </c>
      <c r="BE1375" s="42" t="s">
        <v>24</v>
      </c>
      <c r="BF1375" s="42" t="s">
        <v>21</v>
      </c>
      <c r="BI1375" s="1">
        <v>6</v>
      </c>
      <c r="BJ1375">
        <v>0.91800000000000004</v>
      </c>
      <c r="BK1375">
        <v>1.3680000000000001</v>
      </c>
      <c r="BL1375">
        <v>1.125</v>
      </c>
      <c r="BM1375">
        <v>1.17</v>
      </c>
      <c r="BN1375">
        <v>1.125</v>
      </c>
    </row>
    <row r="1376" spans="1:66" x14ac:dyDescent="0.25">
      <c r="A1376" s="1">
        <v>85</v>
      </c>
      <c r="B1376" s="1">
        <v>3</v>
      </c>
      <c r="C1376" s="1">
        <v>10</v>
      </c>
      <c r="D1376" s="1">
        <v>1.2</v>
      </c>
      <c r="E1376" s="1">
        <v>2</v>
      </c>
      <c r="F1376" s="1">
        <v>6</v>
      </c>
      <c r="G1376">
        <v>0.36</v>
      </c>
      <c r="H1376">
        <v>0.59399999999999997</v>
      </c>
      <c r="I1376">
        <v>0.63900000000000001</v>
      </c>
      <c r="J1376">
        <v>0.35099999999999998</v>
      </c>
      <c r="K1376">
        <v>0.56699999999999995</v>
      </c>
      <c r="Q1376">
        <f t="shared" si="154"/>
        <v>0.50219999999999998</v>
      </c>
      <c r="R1376">
        <f t="shared" si="155"/>
        <v>0.13640271258299794</v>
      </c>
      <c r="T1376" s="4">
        <v>0.53100000000000003</v>
      </c>
      <c r="U1376" s="4">
        <v>0.71099999999999997</v>
      </c>
      <c r="V1376" s="4">
        <v>0.94499999999999995</v>
      </c>
      <c r="W1376" s="4">
        <v>0.53100000000000003</v>
      </c>
      <c r="X1376" s="4">
        <v>0.77400000000000002</v>
      </c>
      <c r="AD1376">
        <f t="shared" si="156"/>
        <v>0.69840000000000002</v>
      </c>
      <c r="AE1376">
        <f t="shared" si="157"/>
        <v>0.17516506501012127</v>
      </c>
      <c r="AH1376" s="5" t="s">
        <v>20</v>
      </c>
      <c r="AI1376" s="5" t="s">
        <v>21</v>
      </c>
      <c r="AJ1376" s="5" t="s">
        <v>23</v>
      </c>
      <c r="AK1376" s="5" t="s">
        <v>21</v>
      </c>
      <c r="AL1376" s="5"/>
      <c r="AM1376" s="5" t="s">
        <v>27</v>
      </c>
      <c r="AN1376" s="5"/>
      <c r="AO1376" s="5" t="s">
        <v>28</v>
      </c>
      <c r="AP1376" s="5"/>
      <c r="BD1376" s="42">
        <v>1</v>
      </c>
      <c r="BE1376" s="42">
        <f>AVERAGE(BJ1355:BN1358)</f>
        <v>1.1416500000000003</v>
      </c>
      <c r="BF1376" s="42">
        <f>STDEV(BJ1355:BN1358)</f>
        <v>1.408722825824868E-2</v>
      </c>
      <c r="BI1376" s="1">
        <v>6</v>
      </c>
      <c r="BJ1376">
        <v>0.89100000000000001</v>
      </c>
      <c r="BK1376">
        <v>1.3049999999999999</v>
      </c>
      <c r="BL1376">
        <v>1.5840000000000001</v>
      </c>
      <c r="BM1376">
        <v>0.88200000000000001</v>
      </c>
      <c r="BN1376">
        <v>1.341</v>
      </c>
    </row>
    <row r="1377" spans="1:66" x14ac:dyDescent="0.25">
      <c r="A1377" s="1">
        <v>85</v>
      </c>
      <c r="B1377" s="1">
        <v>3</v>
      </c>
      <c r="C1377" s="1">
        <v>10</v>
      </c>
      <c r="D1377" s="1">
        <v>1.2</v>
      </c>
      <c r="E1377" s="1">
        <v>3</v>
      </c>
      <c r="F1377" s="1">
        <v>6</v>
      </c>
      <c r="G1377">
        <v>0.51300000000000001</v>
      </c>
      <c r="H1377">
        <v>0.40500000000000003</v>
      </c>
      <c r="I1377">
        <v>0.621</v>
      </c>
      <c r="J1377">
        <v>0.58499999999999996</v>
      </c>
      <c r="K1377">
        <v>0.54900000000000004</v>
      </c>
      <c r="Q1377">
        <f t="shared" si="154"/>
        <v>0.53459999999999996</v>
      </c>
      <c r="R1377">
        <f t="shared" si="155"/>
        <v>8.287822391919368E-2</v>
      </c>
      <c r="T1377" s="4">
        <v>0.61199999999999999</v>
      </c>
      <c r="U1377" s="4">
        <v>0.60299999999999998</v>
      </c>
      <c r="V1377" s="4">
        <v>0.77400000000000002</v>
      </c>
      <c r="W1377" s="4">
        <v>0.73799999999999999</v>
      </c>
      <c r="X1377" s="4">
        <v>0.621</v>
      </c>
      <c r="AD1377">
        <f t="shared" si="156"/>
        <v>0.66959999999999997</v>
      </c>
      <c r="AE1377">
        <f t="shared" si="157"/>
        <v>8.0145492699215601E-2</v>
      </c>
      <c r="AH1377" s="5">
        <f>AH1371</f>
        <v>0.46125000000000016</v>
      </c>
      <c r="AI1377" s="5">
        <f>AI1371</f>
        <v>0.11495831667549895</v>
      </c>
      <c r="AJ1377" s="5">
        <f>AJ1371</f>
        <v>0.66909999999999981</v>
      </c>
      <c r="AK1377" s="5">
        <f>AK1371</f>
        <v>0.11180910808268871</v>
      </c>
      <c r="AL1377" s="5"/>
      <c r="AM1377" s="5" t="s">
        <v>29</v>
      </c>
      <c r="AN1377" s="5"/>
      <c r="AO1377" s="5" t="s">
        <v>30</v>
      </c>
      <c r="AP1377" s="5"/>
      <c r="BD1377" s="42">
        <v>2</v>
      </c>
      <c r="BE1377" s="42" t="e">
        <f>AVERAGE(BJ1359:BN1362)</f>
        <v>#DIV/0!</v>
      </c>
      <c r="BF1377" s="42" t="e">
        <f>STDEV(BJ1359:BN1362)</f>
        <v>#DIV/0!</v>
      </c>
      <c r="BI1377" s="1">
        <v>6</v>
      </c>
      <c r="BJ1377">
        <v>1.125</v>
      </c>
      <c r="BK1377">
        <v>1.008</v>
      </c>
      <c r="BL1377">
        <v>1.395</v>
      </c>
      <c r="BM1377">
        <v>1.323</v>
      </c>
      <c r="BN1377">
        <v>1.17</v>
      </c>
    </row>
    <row r="1378" spans="1:66" x14ac:dyDescent="0.25">
      <c r="A1378" s="1">
        <v>85</v>
      </c>
      <c r="B1378" s="1">
        <v>3</v>
      </c>
      <c r="C1378" s="1">
        <v>10</v>
      </c>
      <c r="D1378" s="1">
        <v>1.2</v>
      </c>
      <c r="E1378" s="1">
        <v>4</v>
      </c>
      <c r="F1378" s="1">
        <v>6</v>
      </c>
      <c r="G1378">
        <v>0.39600000000000002</v>
      </c>
      <c r="H1378">
        <v>0.56699999999999995</v>
      </c>
      <c r="I1378">
        <v>0.495</v>
      </c>
      <c r="J1378">
        <v>0.57599999999999996</v>
      </c>
      <c r="K1378">
        <v>0.47699999999999998</v>
      </c>
      <c r="Q1378">
        <f t="shared" si="154"/>
        <v>0.50219999999999998</v>
      </c>
      <c r="R1378">
        <f t="shared" si="155"/>
        <v>7.3503061160744135E-2</v>
      </c>
      <c r="T1378" s="4">
        <v>0.71099999999999997</v>
      </c>
      <c r="U1378" s="4">
        <v>0.54900000000000004</v>
      </c>
      <c r="V1378" s="4">
        <v>0.63900000000000001</v>
      </c>
      <c r="W1378" s="4">
        <v>0.61199999999999999</v>
      </c>
      <c r="X1378" s="4">
        <v>0.52200000000000002</v>
      </c>
      <c r="AD1378">
        <f t="shared" si="156"/>
        <v>0.60660000000000003</v>
      </c>
      <c r="AE1378">
        <f t="shared" si="157"/>
        <v>7.4921959397761861E-2</v>
      </c>
      <c r="BD1378" s="42">
        <v>3</v>
      </c>
      <c r="BE1378" s="42">
        <f>AVERAGE(BJ1363:BN1366)</f>
        <v>1.2078</v>
      </c>
      <c r="BF1378" s="42">
        <f>STDEV(BJ1363:BN1366)</f>
        <v>0.11594218159791635</v>
      </c>
      <c r="BI1378" s="1">
        <v>6</v>
      </c>
      <c r="BJ1378">
        <v>1.107</v>
      </c>
      <c r="BK1378">
        <v>1.1160000000000001</v>
      </c>
      <c r="BL1378">
        <v>1.1339999999999999</v>
      </c>
      <c r="BM1378">
        <v>1.1879999999999999</v>
      </c>
      <c r="BN1378">
        <v>0.999</v>
      </c>
    </row>
    <row r="1379" spans="1:66" x14ac:dyDescent="0.25">
      <c r="A1379" s="1">
        <v>85</v>
      </c>
      <c r="B1379" s="1">
        <v>3</v>
      </c>
      <c r="C1379" s="1">
        <v>10</v>
      </c>
      <c r="D1379" s="1">
        <v>1.2</v>
      </c>
      <c r="E1379" s="6">
        <v>1</v>
      </c>
      <c r="F1379" s="6">
        <v>7</v>
      </c>
      <c r="G1379">
        <v>0.47699999999999998</v>
      </c>
      <c r="H1379">
        <v>0.42299999999999999</v>
      </c>
      <c r="I1379">
        <v>0.38700000000000001</v>
      </c>
      <c r="J1379">
        <v>0.56699999999999995</v>
      </c>
      <c r="K1379">
        <v>0.51300000000000001</v>
      </c>
      <c r="Q1379">
        <f t="shared" si="154"/>
        <v>0.47339999999999999</v>
      </c>
      <c r="R1379">
        <f t="shared" si="155"/>
        <v>7.1321805922172229E-2</v>
      </c>
      <c r="T1379" s="4">
        <v>0.52200000000000002</v>
      </c>
      <c r="U1379" s="4">
        <v>0.68400000000000005</v>
      </c>
      <c r="V1379" s="4">
        <v>0.36</v>
      </c>
      <c r="W1379" s="4">
        <v>0.495</v>
      </c>
      <c r="X1379" s="4">
        <v>0.53100000000000003</v>
      </c>
      <c r="AD1379">
        <f t="shared" si="156"/>
        <v>0.51839999999999997</v>
      </c>
      <c r="AE1379">
        <f t="shared" si="157"/>
        <v>0.11536160539798347</v>
      </c>
      <c r="BD1379" s="42">
        <v>4</v>
      </c>
      <c r="BE1379" s="42">
        <f>AVERAGE(BJ1367:BN1370)</f>
        <v>1.09755</v>
      </c>
      <c r="BF1379" s="42">
        <f>STDEV(BJ1367:BN1370)</f>
        <v>0.1504989858332669</v>
      </c>
      <c r="BI1379" s="6">
        <v>7</v>
      </c>
      <c r="BJ1379">
        <v>0.999</v>
      </c>
      <c r="BK1379">
        <v>1.107</v>
      </c>
      <c r="BL1379">
        <v>0.747</v>
      </c>
      <c r="BM1379">
        <v>1.0620000000000001</v>
      </c>
      <c r="BN1379">
        <v>1.044</v>
      </c>
    </row>
    <row r="1380" spans="1:66" x14ac:dyDescent="0.25">
      <c r="A1380" s="1">
        <v>85</v>
      </c>
      <c r="B1380" s="1">
        <v>3</v>
      </c>
      <c r="C1380" s="1">
        <v>10</v>
      </c>
      <c r="D1380" s="1">
        <v>1.2</v>
      </c>
      <c r="E1380" s="6">
        <v>2</v>
      </c>
      <c r="F1380" s="6">
        <v>7</v>
      </c>
      <c r="G1380">
        <v>0.45</v>
      </c>
      <c r="H1380">
        <v>0.60299999999999998</v>
      </c>
      <c r="I1380">
        <v>0.51300000000000001</v>
      </c>
      <c r="J1380">
        <v>0.45900000000000002</v>
      </c>
      <c r="K1380">
        <v>0.46800000000000003</v>
      </c>
      <c r="Q1380">
        <f t="shared" si="154"/>
        <v>0.49859999999999999</v>
      </c>
      <c r="R1380">
        <f t="shared" si="155"/>
        <v>6.3192562853551751E-2</v>
      </c>
      <c r="T1380" s="4">
        <v>0.75600000000000001</v>
      </c>
      <c r="U1380" s="4">
        <v>0.68400000000000005</v>
      </c>
      <c r="V1380" s="4">
        <v>0.67500000000000004</v>
      </c>
      <c r="W1380" s="4">
        <v>0.69299999999999995</v>
      </c>
      <c r="X1380" s="4">
        <v>0.71099999999999997</v>
      </c>
      <c r="AD1380">
        <f t="shared" si="156"/>
        <v>0.70379999999999998</v>
      </c>
      <c r="AE1380">
        <f t="shared" si="157"/>
        <v>3.2073353426169821E-2</v>
      </c>
      <c r="BD1380" s="42">
        <v>5</v>
      </c>
      <c r="BE1380" s="42">
        <f>AVERAGE(BJ1371:BN1374)</f>
        <v>1.1452500000000001</v>
      </c>
      <c r="BF1380" s="42">
        <f>STDEV(BJ1371:BN1374)</f>
        <v>0.11210139911798839</v>
      </c>
      <c r="BI1380" s="6">
        <v>7</v>
      </c>
      <c r="BJ1380">
        <v>1.206</v>
      </c>
      <c r="BK1380">
        <v>1.2869999999999999</v>
      </c>
      <c r="BL1380">
        <v>1.1879999999999999</v>
      </c>
      <c r="BM1380">
        <v>1.1519999999999999</v>
      </c>
      <c r="BN1380">
        <v>1.179</v>
      </c>
    </row>
    <row r="1381" spans="1:66" x14ac:dyDescent="0.25">
      <c r="A1381" s="1">
        <v>85</v>
      </c>
      <c r="B1381" s="1">
        <v>3</v>
      </c>
      <c r="C1381" s="1">
        <v>10</v>
      </c>
      <c r="D1381" s="1">
        <v>1.2</v>
      </c>
      <c r="E1381" s="6">
        <v>3</v>
      </c>
      <c r="F1381" s="6">
        <v>7</v>
      </c>
      <c r="G1381">
        <v>0.378</v>
      </c>
      <c r="H1381">
        <v>0.39600000000000002</v>
      </c>
      <c r="I1381">
        <v>0.28799999999999998</v>
      </c>
      <c r="J1381">
        <v>0.495</v>
      </c>
      <c r="K1381">
        <v>0.432</v>
      </c>
      <c r="Q1381">
        <f t="shared" si="154"/>
        <v>0.39779999999999999</v>
      </c>
      <c r="R1381">
        <f t="shared" si="155"/>
        <v>7.5942083195024532E-2</v>
      </c>
      <c r="T1381" s="4">
        <v>0.76500000000000001</v>
      </c>
      <c r="U1381" s="4">
        <v>0.81</v>
      </c>
      <c r="V1381" s="4">
        <v>0.72899999999999998</v>
      </c>
      <c r="W1381" s="4">
        <v>0.72899999999999998</v>
      </c>
      <c r="X1381" s="4">
        <v>0.65700000000000003</v>
      </c>
      <c r="AD1381">
        <f t="shared" si="156"/>
        <v>0.7380000000000001</v>
      </c>
      <c r="AE1381">
        <f t="shared" si="157"/>
        <v>5.6204981985585593E-2</v>
      </c>
      <c r="BD1381" s="42">
        <v>6</v>
      </c>
      <c r="BE1381" s="42">
        <f>AVERAGE(BJ1375:BN1378)</f>
        <v>1.1636999999999997</v>
      </c>
      <c r="BF1381" s="42">
        <f>STDEV(BJ1375:BN1378)</f>
        <v>0.18146482912820047</v>
      </c>
      <c r="BI1381" s="6">
        <v>7</v>
      </c>
      <c r="BJ1381">
        <v>1.143</v>
      </c>
      <c r="BK1381">
        <v>1.206</v>
      </c>
      <c r="BL1381">
        <v>1.0169999999999999</v>
      </c>
      <c r="BM1381">
        <v>1.224</v>
      </c>
      <c r="BN1381">
        <v>1.089</v>
      </c>
    </row>
    <row r="1382" spans="1:66" x14ac:dyDescent="0.25">
      <c r="A1382" s="1">
        <v>85</v>
      </c>
      <c r="B1382" s="1">
        <v>3</v>
      </c>
      <c r="C1382" s="1">
        <v>10</v>
      </c>
      <c r="D1382" s="1">
        <v>1.2</v>
      </c>
      <c r="E1382" s="6">
        <v>4</v>
      </c>
      <c r="F1382" s="6">
        <v>7</v>
      </c>
      <c r="G1382">
        <v>0.39600000000000002</v>
      </c>
      <c r="H1382">
        <v>0.73799999999999999</v>
      </c>
      <c r="I1382">
        <v>0.45900000000000002</v>
      </c>
      <c r="J1382">
        <v>0.38700000000000001</v>
      </c>
      <c r="K1382">
        <v>0.27</v>
      </c>
      <c r="Q1382">
        <f t="shared" si="154"/>
        <v>0.45</v>
      </c>
      <c r="R1382">
        <f t="shared" si="155"/>
        <v>0.17486423304952897</v>
      </c>
      <c r="T1382" s="4">
        <v>0.55800000000000005</v>
      </c>
      <c r="U1382" s="4">
        <v>0.65700000000000003</v>
      </c>
      <c r="V1382" s="4">
        <v>0.89100000000000001</v>
      </c>
      <c r="W1382" s="4">
        <v>0.69299999999999995</v>
      </c>
      <c r="X1382" s="4">
        <v>0.76500000000000001</v>
      </c>
      <c r="AD1382">
        <f t="shared" si="156"/>
        <v>0.71279999999999999</v>
      </c>
      <c r="AE1382">
        <f t="shared" si="157"/>
        <v>0.12444757932559365</v>
      </c>
      <c r="BD1382" s="42">
        <v>7</v>
      </c>
      <c r="BE1382" s="42">
        <f>AVERAGE(BJ1379:BN1382)</f>
        <v>1.1232000000000002</v>
      </c>
      <c r="BF1382" s="42">
        <f>STDEV(BJ1379:BN1382)</f>
        <v>0.14554890659337141</v>
      </c>
      <c r="BI1382" s="6">
        <v>7</v>
      </c>
      <c r="BJ1382">
        <v>0.95399999999999996</v>
      </c>
      <c r="BK1382">
        <v>1.395</v>
      </c>
      <c r="BL1382">
        <v>1.35</v>
      </c>
      <c r="BM1382">
        <v>1.08</v>
      </c>
      <c r="BN1382">
        <v>1.0349999999999999</v>
      </c>
    </row>
    <row r="1383" spans="1:66" x14ac:dyDescent="0.25">
      <c r="A1383" s="1">
        <v>85</v>
      </c>
      <c r="B1383" s="1">
        <v>3</v>
      </c>
      <c r="C1383" s="1">
        <v>10</v>
      </c>
      <c r="D1383" s="1">
        <v>1.2</v>
      </c>
      <c r="E1383" s="1">
        <v>1</v>
      </c>
      <c r="F1383" s="1">
        <v>8</v>
      </c>
      <c r="G1383">
        <v>0.42299999999999999</v>
      </c>
      <c r="H1383">
        <v>0.378</v>
      </c>
      <c r="I1383">
        <v>0.61199999999999999</v>
      </c>
      <c r="J1383">
        <v>0.55800000000000005</v>
      </c>
      <c r="K1383">
        <v>0.60299999999999998</v>
      </c>
      <c r="Q1383">
        <f t="shared" si="154"/>
        <v>0.51479999999999992</v>
      </c>
      <c r="R1383">
        <f t="shared" si="155"/>
        <v>0.10751139474492941</v>
      </c>
      <c r="T1383" s="4">
        <v>0.72899999999999998</v>
      </c>
      <c r="U1383" s="4">
        <v>0.55800000000000005</v>
      </c>
      <c r="V1383" s="4">
        <v>0.58499999999999996</v>
      </c>
      <c r="W1383" s="4">
        <v>0.56699999999999995</v>
      </c>
      <c r="X1383" s="4">
        <v>0.41399999999999998</v>
      </c>
      <c r="AD1383">
        <f t="shared" si="156"/>
        <v>0.5706</v>
      </c>
      <c r="AE1383">
        <f t="shared" si="157"/>
        <v>0.11179579598535853</v>
      </c>
      <c r="BD1383" s="42">
        <v>8</v>
      </c>
      <c r="BE1383" s="42">
        <f>AVERAGE(BJ1383:BN1386)</f>
        <v>1.1997</v>
      </c>
      <c r="BF1383" s="42">
        <f>STDEV(BJ1383:BN1386)</f>
        <v>0.164405820104431</v>
      </c>
      <c r="BI1383" s="1">
        <v>8</v>
      </c>
      <c r="BJ1383">
        <v>1.1519999999999999</v>
      </c>
      <c r="BK1383">
        <v>0.93600000000000005</v>
      </c>
      <c r="BL1383">
        <v>1.1970000000000001</v>
      </c>
      <c r="BM1383">
        <v>1.125</v>
      </c>
      <c r="BN1383">
        <v>1.0169999999999999</v>
      </c>
    </row>
    <row r="1384" spans="1:66" x14ac:dyDescent="0.25">
      <c r="A1384" s="1">
        <v>85</v>
      </c>
      <c r="B1384" s="1">
        <v>3</v>
      </c>
      <c r="C1384" s="1">
        <v>10</v>
      </c>
      <c r="D1384" s="1">
        <v>1.2</v>
      </c>
      <c r="E1384" s="1">
        <v>2</v>
      </c>
      <c r="F1384" s="1">
        <v>8</v>
      </c>
      <c r="G1384">
        <v>0.504</v>
      </c>
      <c r="H1384">
        <v>0.54</v>
      </c>
      <c r="I1384">
        <v>0.72</v>
      </c>
      <c r="J1384">
        <v>0.35099999999999998</v>
      </c>
      <c r="K1384">
        <v>0.54900000000000004</v>
      </c>
      <c r="Q1384">
        <f t="shared" si="154"/>
        <v>0.53280000000000005</v>
      </c>
      <c r="R1384">
        <f t="shared" si="155"/>
        <v>0.13156633307955318</v>
      </c>
      <c r="T1384" s="4">
        <v>0.61199999999999999</v>
      </c>
      <c r="U1384" s="4">
        <v>0.873</v>
      </c>
      <c r="V1384" s="4">
        <v>0.65700000000000003</v>
      </c>
      <c r="W1384" s="4">
        <v>0.55800000000000005</v>
      </c>
      <c r="X1384" s="4">
        <v>0.72</v>
      </c>
      <c r="AD1384">
        <f t="shared" si="156"/>
        <v>0.68399999999999994</v>
      </c>
      <c r="AE1384">
        <f t="shared" si="157"/>
        <v>0.12124974226776791</v>
      </c>
      <c r="BD1384" s="42">
        <v>9</v>
      </c>
      <c r="BE1384" s="42">
        <f>AVERAGE(BJ1387:BN1390)</f>
        <v>1.0957499999999998</v>
      </c>
      <c r="BF1384" s="42">
        <f>STDEV(BJ1387:BN1390)</f>
        <v>9.7933852541826447E-2</v>
      </c>
      <c r="BI1384" s="1">
        <v>8</v>
      </c>
      <c r="BJ1384">
        <v>1.1160000000000001</v>
      </c>
      <c r="BK1384">
        <v>1.413</v>
      </c>
      <c r="BL1384">
        <v>1.377</v>
      </c>
      <c r="BM1384">
        <v>0.90900000000000003</v>
      </c>
      <c r="BN1384">
        <v>1.2689999999999999</v>
      </c>
    </row>
    <row r="1385" spans="1:66" x14ac:dyDescent="0.25">
      <c r="A1385">
        <v>85</v>
      </c>
      <c r="B1385" s="1">
        <v>3</v>
      </c>
      <c r="C1385" s="1">
        <v>10</v>
      </c>
      <c r="D1385">
        <v>1.2</v>
      </c>
      <c r="E1385" s="1">
        <v>3</v>
      </c>
      <c r="F1385" s="1">
        <v>8</v>
      </c>
      <c r="G1385">
        <v>0.378</v>
      </c>
      <c r="H1385">
        <v>0.61199999999999999</v>
      </c>
      <c r="I1385">
        <v>0.40500000000000003</v>
      </c>
      <c r="J1385">
        <v>0.60299999999999998</v>
      </c>
      <c r="K1385">
        <v>0.65700000000000003</v>
      </c>
      <c r="Q1385">
        <f t="shared" si="154"/>
        <v>0.53100000000000003</v>
      </c>
      <c r="R1385">
        <f t="shared" si="155"/>
        <v>0.12933097076879935</v>
      </c>
      <c r="T1385" s="4">
        <v>0.61199999999999999</v>
      </c>
      <c r="U1385" s="4">
        <v>0.65700000000000003</v>
      </c>
      <c r="V1385" s="4">
        <v>0.81899999999999995</v>
      </c>
      <c r="W1385" s="4">
        <v>0.69299999999999995</v>
      </c>
      <c r="X1385" s="4">
        <v>0.73799999999999999</v>
      </c>
      <c r="AD1385">
        <f t="shared" si="156"/>
        <v>0.70379999999999998</v>
      </c>
      <c r="AE1385">
        <f t="shared" si="157"/>
        <v>7.9332843135740183E-2</v>
      </c>
      <c r="BD1385" s="42">
        <v>10</v>
      </c>
      <c r="BE1385" s="42">
        <f>AVERAGE(BJ1391:BN1394)</f>
        <v>1.1470499999999999</v>
      </c>
      <c r="BF1385" s="42">
        <f>STDEV(BJ1391:BN1394)</f>
        <v>0.16127403125703443</v>
      </c>
      <c r="BI1385" s="1">
        <v>8</v>
      </c>
      <c r="BJ1385">
        <v>0.99</v>
      </c>
      <c r="BK1385">
        <v>1.2689999999999999</v>
      </c>
      <c r="BL1385">
        <v>1.224</v>
      </c>
      <c r="BM1385">
        <v>1.296</v>
      </c>
      <c r="BN1385">
        <v>1.395</v>
      </c>
    </row>
    <row r="1386" spans="1:66" x14ac:dyDescent="0.25">
      <c r="A1386">
        <v>85</v>
      </c>
      <c r="B1386" s="1">
        <v>3</v>
      </c>
      <c r="C1386" s="1">
        <v>10</v>
      </c>
      <c r="D1386">
        <v>1.2</v>
      </c>
      <c r="E1386" s="1">
        <v>4</v>
      </c>
      <c r="F1386" s="1">
        <v>8</v>
      </c>
      <c r="G1386">
        <v>0.57599999999999996</v>
      </c>
      <c r="H1386">
        <v>0.70199999999999996</v>
      </c>
      <c r="I1386">
        <v>0.57599999999999996</v>
      </c>
      <c r="J1386">
        <v>0.55800000000000005</v>
      </c>
      <c r="K1386">
        <v>0.65700000000000003</v>
      </c>
      <c r="Q1386">
        <f t="shared" si="154"/>
        <v>0.61380000000000001</v>
      </c>
      <c r="R1386">
        <f t="shared" si="155"/>
        <v>6.2483597847755201E-2</v>
      </c>
      <c r="T1386" s="4">
        <v>0.73799999999999999</v>
      </c>
      <c r="U1386" s="4">
        <v>0.81</v>
      </c>
      <c r="V1386" s="4">
        <v>0.52200000000000002</v>
      </c>
      <c r="W1386" s="4">
        <v>0.71099999999999997</v>
      </c>
      <c r="X1386" s="4">
        <v>0.45900000000000002</v>
      </c>
      <c r="AD1386">
        <f t="shared" si="156"/>
        <v>0.64800000000000002</v>
      </c>
      <c r="AE1386">
        <f t="shared" si="157"/>
        <v>0.1499249812406189</v>
      </c>
      <c r="BD1386" s="42" t="s">
        <v>22</v>
      </c>
      <c r="BE1386" s="42">
        <f>AVERAGE(BJ1355:BN1394)</f>
        <v>1.1468500000000001</v>
      </c>
      <c r="BF1386" s="42">
        <f>STDEV(BJ1355:BN1394)</f>
        <v>0.13771634985272507</v>
      </c>
      <c r="BI1386" s="1">
        <v>8</v>
      </c>
      <c r="BJ1386">
        <v>1.3140000000000001</v>
      </c>
      <c r="BK1386">
        <v>1.512</v>
      </c>
      <c r="BL1386">
        <v>1.0980000000000001</v>
      </c>
      <c r="BM1386">
        <v>1.2689999999999999</v>
      </c>
      <c r="BN1386">
        <v>1.1160000000000001</v>
      </c>
    </row>
    <row r="1387" spans="1:66" x14ac:dyDescent="0.25">
      <c r="A1387">
        <v>85</v>
      </c>
      <c r="B1387" s="1">
        <v>3</v>
      </c>
      <c r="C1387" s="1">
        <v>10</v>
      </c>
      <c r="D1387">
        <v>1.2</v>
      </c>
      <c r="E1387" s="6">
        <v>1</v>
      </c>
      <c r="F1387" s="6">
        <v>9</v>
      </c>
      <c r="G1387">
        <v>0.53100000000000003</v>
      </c>
      <c r="H1387">
        <v>0.40500000000000003</v>
      </c>
      <c r="I1387">
        <v>0.27900000000000003</v>
      </c>
      <c r="J1387">
        <v>0.378</v>
      </c>
      <c r="K1387">
        <v>0.441</v>
      </c>
      <c r="Q1387">
        <f t="shared" si="154"/>
        <v>0.40679999999999994</v>
      </c>
      <c r="R1387">
        <f t="shared" si="155"/>
        <v>9.1870561117259233E-2</v>
      </c>
      <c r="T1387" s="4">
        <v>0.64800000000000002</v>
      </c>
      <c r="U1387" s="4">
        <v>0.63</v>
      </c>
      <c r="V1387" s="4">
        <v>0.63</v>
      </c>
      <c r="W1387" s="4">
        <v>0.77400000000000002</v>
      </c>
      <c r="X1387" s="4">
        <v>0.66600000000000004</v>
      </c>
      <c r="AD1387">
        <f t="shared" si="156"/>
        <v>0.66959999999999997</v>
      </c>
      <c r="AE1387">
        <f t="shared" si="157"/>
        <v>6.0239521910453446E-2</v>
      </c>
      <c r="BI1387" s="6">
        <v>9</v>
      </c>
      <c r="BJ1387">
        <v>1.179</v>
      </c>
      <c r="BK1387">
        <v>1.0349999999999999</v>
      </c>
      <c r="BL1387">
        <v>0.90900000000000003</v>
      </c>
      <c r="BM1387">
        <v>1.1519999999999999</v>
      </c>
      <c r="BN1387">
        <v>1.107</v>
      </c>
    </row>
    <row r="1388" spans="1:66" x14ac:dyDescent="0.25">
      <c r="A1388">
        <v>85</v>
      </c>
      <c r="B1388" s="1">
        <v>3</v>
      </c>
      <c r="C1388" s="1">
        <v>10</v>
      </c>
      <c r="D1388">
        <v>1.2</v>
      </c>
      <c r="E1388" s="6">
        <v>2</v>
      </c>
      <c r="F1388" s="6">
        <v>9</v>
      </c>
      <c r="G1388">
        <v>0.39600000000000002</v>
      </c>
      <c r="H1388">
        <v>0.27900000000000003</v>
      </c>
      <c r="I1388">
        <v>0.45</v>
      </c>
      <c r="J1388">
        <v>0.36899999999999999</v>
      </c>
      <c r="K1388">
        <v>0.45</v>
      </c>
      <c r="Q1388">
        <f t="shared" si="154"/>
        <v>0.38879999999999998</v>
      </c>
      <c r="R1388">
        <f t="shared" si="155"/>
        <v>7.0694412791959885E-2</v>
      </c>
      <c r="T1388" s="4">
        <v>0.72</v>
      </c>
      <c r="U1388" s="4">
        <v>0.72</v>
      </c>
      <c r="V1388" s="4">
        <v>0.80100000000000005</v>
      </c>
      <c r="W1388" s="4">
        <v>0.60299999999999998</v>
      </c>
      <c r="X1388" s="4">
        <v>0.54900000000000004</v>
      </c>
      <c r="AD1388">
        <f t="shared" si="156"/>
        <v>0.67860000000000009</v>
      </c>
      <c r="AE1388">
        <f t="shared" si="157"/>
        <v>0.10114494549902038</v>
      </c>
      <c r="BI1388" s="6">
        <v>9</v>
      </c>
      <c r="BJ1388">
        <v>1.1160000000000001</v>
      </c>
      <c r="BK1388">
        <v>0.999</v>
      </c>
      <c r="BL1388">
        <v>1.2509999999999999</v>
      </c>
      <c r="BM1388">
        <v>0.97199999999999998</v>
      </c>
      <c r="BN1388">
        <v>0.999</v>
      </c>
    </row>
    <row r="1389" spans="1:66" x14ac:dyDescent="0.25">
      <c r="A1389">
        <v>85</v>
      </c>
      <c r="B1389" s="1">
        <v>3</v>
      </c>
      <c r="C1389" s="1">
        <v>10</v>
      </c>
      <c r="D1389">
        <v>1.2</v>
      </c>
      <c r="E1389" s="6">
        <v>3</v>
      </c>
      <c r="F1389" s="6">
        <v>9</v>
      </c>
      <c r="G1389">
        <v>0.41399999999999998</v>
      </c>
      <c r="H1389">
        <v>0.441</v>
      </c>
      <c r="I1389">
        <v>0.42299999999999999</v>
      </c>
      <c r="J1389">
        <v>0.432</v>
      </c>
      <c r="K1389">
        <v>0.41399999999999998</v>
      </c>
      <c r="Q1389">
        <f t="shared" si="154"/>
        <v>0.42480000000000001</v>
      </c>
      <c r="R1389">
        <f t="shared" si="155"/>
        <v>1.1734564329364778E-2</v>
      </c>
      <c r="T1389" s="4">
        <v>0.67500000000000004</v>
      </c>
      <c r="U1389" s="4">
        <v>0.75600000000000001</v>
      </c>
      <c r="V1389" s="4">
        <v>0.68400000000000005</v>
      </c>
      <c r="W1389" s="4">
        <v>0.72</v>
      </c>
      <c r="X1389" s="4">
        <v>0.63</v>
      </c>
      <c r="AD1389">
        <f t="shared" si="156"/>
        <v>0.69299999999999995</v>
      </c>
      <c r="AE1389">
        <f t="shared" si="157"/>
        <v>4.7623523599162623E-2</v>
      </c>
      <c r="BI1389" s="6">
        <v>9</v>
      </c>
      <c r="BJ1389">
        <v>1.089</v>
      </c>
      <c r="BK1389">
        <v>1.1970000000000001</v>
      </c>
      <c r="BL1389">
        <v>1.107</v>
      </c>
      <c r="BM1389">
        <v>1.1519999999999999</v>
      </c>
      <c r="BN1389">
        <v>1.044</v>
      </c>
    </row>
    <row r="1390" spans="1:66" x14ac:dyDescent="0.25">
      <c r="A1390">
        <v>85</v>
      </c>
      <c r="B1390" s="1">
        <v>3</v>
      </c>
      <c r="C1390" s="1">
        <v>10</v>
      </c>
      <c r="D1390">
        <v>1.2</v>
      </c>
      <c r="E1390" s="6">
        <v>4</v>
      </c>
      <c r="F1390" s="6">
        <v>9</v>
      </c>
      <c r="G1390">
        <v>0.41399999999999998</v>
      </c>
      <c r="H1390">
        <v>0.59399999999999997</v>
      </c>
      <c r="I1390">
        <v>0.52200000000000002</v>
      </c>
      <c r="J1390">
        <v>0.32400000000000001</v>
      </c>
      <c r="K1390">
        <v>0.36899999999999999</v>
      </c>
      <c r="Q1390">
        <f t="shared" si="154"/>
        <v>0.4446</v>
      </c>
      <c r="R1390">
        <f t="shared" si="155"/>
        <v>0.11125106741060957</v>
      </c>
      <c r="T1390" s="4">
        <v>0.61199999999999999</v>
      </c>
      <c r="U1390" s="4">
        <v>0.67500000000000004</v>
      </c>
      <c r="V1390" s="4">
        <v>0.59399999999999997</v>
      </c>
      <c r="W1390" s="4">
        <v>0.88200000000000001</v>
      </c>
      <c r="X1390" s="4">
        <v>0.621</v>
      </c>
      <c r="AD1390">
        <f t="shared" si="156"/>
        <v>0.67679999999999996</v>
      </c>
      <c r="AE1390">
        <f t="shared" si="157"/>
        <v>0.11861576623704027</v>
      </c>
      <c r="BI1390" s="6">
        <v>9</v>
      </c>
      <c r="BJ1390">
        <v>1.026</v>
      </c>
      <c r="BK1390">
        <v>1.2689999999999999</v>
      </c>
      <c r="BL1390">
        <v>1.1160000000000001</v>
      </c>
      <c r="BM1390">
        <v>1.206</v>
      </c>
      <c r="BN1390">
        <v>0.99</v>
      </c>
    </row>
    <row r="1391" spans="1:66" x14ac:dyDescent="0.25">
      <c r="A1391">
        <v>85</v>
      </c>
      <c r="B1391" s="1">
        <v>3</v>
      </c>
      <c r="C1391" s="1">
        <v>10</v>
      </c>
      <c r="D1391">
        <v>1.2</v>
      </c>
      <c r="E1391" s="1">
        <v>1</v>
      </c>
      <c r="F1391" s="1">
        <v>10</v>
      </c>
      <c r="G1391">
        <v>0.495</v>
      </c>
      <c r="H1391">
        <v>0.55800000000000005</v>
      </c>
      <c r="I1391">
        <v>0.66600000000000004</v>
      </c>
      <c r="J1391">
        <v>0.59399999999999997</v>
      </c>
      <c r="K1391">
        <v>0.70199999999999996</v>
      </c>
      <c r="Q1391">
        <f t="shared" si="154"/>
        <v>0.60299999999999998</v>
      </c>
      <c r="R1391">
        <f t="shared" si="155"/>
        <v>8.2975900115636506E-2</v>
      </c>
      <c r="T1391" s="4">
        <v>0.77400000000000002</v>
      </c>
      <c r="U1391" s="4">
        <v>0.495</v>
      </c>
      <c r="V1391" s="4">
        <v>0.61199999999999999</v>
      </c>
      <c r="W1391" s="4">
        <v>0.42299999999999999</v>
      </c>
      <c r="X1391" s="4">
        <v>0.46800000000000003</v>
      </c>
      <c r="AD1391">
        <f t="shared" si="156"/>
        <v>0.5544</v>
      </c>
      <c r="AE1391">
        <f t="shared" si="157"/>
        <v>0.14124553090275077</v>
      </c>
      <c r="BI1391" s="1">
        <v>10</v>
      </c>
      <c r="BJ1391">
        <v>1.2689999999999999</v>
      </c>
      <c r="BK1391">
        <v>1.0529999999999999</v>
      </c>
      <c r="BL1391">
        <v>1.278</v>
      </c>
      <c r="BM1391">
        <v>1.0169999999999999</v>
      </c>
      <c r="BN1391">
        <v>1.17</v>
      </c>
    </row>
    <row r="1392" spans="1:66" x14ac:dyDescent="0.25">
      <c r="A1392">
        <v>85</v>
      </c>
      <c r="B1392" s="1">
        <v>3</v>
      </c>
      <c r="C1392" s="1">
        <v>10</v>
      </c>
      <c r="D1392">
        <v>1.2</v>
      </c>
      <c r="E1392" s="1">
        <v>2</v>
      </c>
      <c r="F1392" s="1">
        <v>10</v>
      </c>
      <c r="G1392">
        <v>0.27</v>
      </c>
      <c r="H1392">
        <v>0.54</v>
      </c>
      <c r="I1392">
        <v>0.69299999999999995</v>
      </c>
      <c r="J1392">
        <v>0.63</v>
      </c>
      <c r="K1392">
        <v>0.46800000000000003</v>
      </c>
      <c r="Q1392">
        <f t="shared" si="154"/>
        <v>0.5202</v>
      </c>
      <c r="R1392">
        <f t="shared" si="155"/>
        <v>0.16403719090498958</v>
      </c>
      <c r="T1392" s="4">
        <v>0.495</v>
      </c>
      <c r="U1392" s="4">
        <v>0.67500000000000004</v>
      </c>
      <c r="V1392" s="4">
        <v>0.747</v>
      </c>
      <c r="W1392" s="4">
        <v>0.56699999999999995</v>
      </c>
      <c r="X1392" s="4">
        <v>0.48599999999999999</v>
      </c>
      <c r="AD1392">
        <f t="shared" si="156"/>
        <v>0.59399999999999997</v>
      </c>
      <c r="AE1392">
        <f t="shared" si="157"/>
        <v>0.11419719786404603</v>
      </c>
      <c r="BI1392" s="1">
        <v>10</v>
      </c>
      <c r="BJ1392">
        <v>0.76500000000000001</v>
      </c>
      <c r="BK1392">
        <v>1.2150000000000001</v>
      </c>
      <c r="BL1392">
        <v>1.44</v>
      </c>
      <c r="BM1392">
        <v>1.1970000000000001</v>
      </c>
      <c r="BN1392">
        <v>0.95399999999999996</v>
      </c>
    </row>
    <row r="1393" spans="1:66" x14ac:dyDescent="0.25">
      <c r="A1393">
        <v>85</v>
      </c>
      <c r="B1393" s="1">
        <v>3</v>
      </c>
      <c r="C1393" s="1">
        <v>10</v>
      </c>
      <c r="D1393">
        <v>1.2</v>
      </c>
      <c r="E1393" s="1">
        <v>3</v>
      </c>
      <c r="F1393" s="1">
        <v>10</v>
      </c>
      <c r="G1393">
        <v>0.33300000000000002</v>
      </c>
      <c r="H1393">
        <v>0.68400000000000005</v>
      </c>
      <c r="I1393">
        <v>0.52200000000000002</v>
      </c>
      <c r="J1393">
        <v>0.38700000000000001</v>
      </c>
      <c r="K1393">
        <v>0.56699999999999995</v>
      </c>
      <c r="Q1393">
        <f t="shared" si="154"/>
        <v>0.49860000000000004</v>
      </c>
      <c r="R1393">
        <f t="shared" si="155"/>
        <v>0.14095850453236203</v>
      </c>
      <c r="T1393" s="4">
        <v>0.70199999999999996</v>
      </c>
      <c r="U1393" s="4">
        <v>0.56699999999999995</v>
      </c>
      <c r="V1393" s="4">
        <v>0.56699999999999995</v>
      </c>
      <c r="W1393" s="4">
        <v>0.54</v>
      </c>
      <c r="X1393" s="4">
        <v>0.72899999999999998</v>
      </c>
      <c r="AD1393">
        <f t="shared" si="156"/>
        <v>0.621</v>
      </c>
      <c r="AE1393">
        <f t="shared" si="157"/>
        <v>8.748999942850616E-2</v>
      </c>
      <c r="BI1393" s="1">
        <v>10</v>
      </c>
      <c r="BJ1393">
        <v>1.0349999999999999</v>
      </c>
      <c r="BK1393">
        <v>1.2509999999999999</v>
      </c>
      <c r="BL1393">
        <v>1.089</v>
      </c>
      <c r="BM1393">
        <v>0.92700000000000005</v>
      </c>
      <c r="BN1393">
        <v>1.296</v>
      </c>
    </row>
    <row r="1394" spans="1:66" x14ac:dyDescent="0.25">
      <c r="A1394">
        <v>85</v>
      </c>
      <c r="B1394" s="1">
        <v>3</v>
      </c>
      <c r="C1394" s="1">
        <v>10</v>
      </c>
      <c r="D1394">
        <v>1.2</v>
      </c>
      <c r="E1394" s="1">
        <v>4</v>
      </c>
      <c r="F1394" s="1">
        <v>10</v>
      </c>
      <c r="G1394">
        <v>0.40500000000000003</v>
      </c>
      <c r="H1394">
        <v>0.36899999999999999</v>
      </c>
      <c r="I1394">
        <v>0.64800000000000002</v>
      </c>
      <c r="J1394">
        <v>0.61199999999999999</v>
      </c>
      <c r="K1394">
        <v>0.63900000000000001</v>
      </c>
      <c r="Q1394">
        <f t="shared" si="154"/>
        <v>0.53459999999999996</v>
      </c>
      <c r="R1394">
        <f t="shared" si="155"/>
        <v>0.13598639637846138</v>
      </c>
      <c r="T1394" s="4">
        <v>0.96299999999999997</v>
      </c>
      <c r="U1394" s="4">
        <v>0.78300000000000003</v>
      </c>
      <c r="V1394" s="4">
        <v>0.432</v>
      </c>
      <c r="W1394" s="4">
        <v>0.53100000000000003</v>
      </c>
      <c r="X1394" s="4">
        <v>0.60299999999999998</v>
      </c>
      <c r="AD1394">
        <f t="shared" si="156"/>
        <v>0.6624000000000001</v>
      </c>
      <c r="AE1394">
        <f t="shared" si="157"/>
        <v>0.21141381222616426</v>
      </c>
      <c r="BI1394" s="1">
        <v>10</v>
      </c>
      <c r="BJ1394">
        <v>1.3680000000000001</v>
      </c>
      <c r="BK1394">
        <v>1.1519999999999999</v>
      </c>
      <c r="BL1394">
        <v>1.08</v>
      </c>
      <c r="BM1394">
        <v>1.143</v>
      </c>
      <c r="BN1394">
        <v>1.242</v>
      </c>
    </row>
    <row r="1395" spans="1:66" x14ac:dyDescent="0.25">
      <c r="Q1395" t="e">
        <f t="shared" si="154"/>
        <v>#DIV/0!</v>
      </c>
      <c r="R1395" t="e">
        <f t="shared" si="155"/>
        <v>#DIV/0!</v>
      </c>
      <c r="AD1395" t="e">
        <f t="shared" si="156"/>
        <v>#DIV/0!</v>
      </c>
      <c r="AE1395" t="e">
        <f t="shared" si="157"/>
        <v>#DIV/0!</v>
      </c>
    </row>
    <row r="1396" spans="1:66" x14ac:dyDescent="0.25">
      <c r="A1396" s="8">
        <v>85</v>
      </c>
      <c r="B1396" s="8">
        <v>3</v>
      </c>
      <c r="C1396" s="8">
        <v>10</v>
      </c>
      <c r="D1396" s="8">
        <v>1</v>
      </c>
      <c r="E1396" s="8">
        <v>1</v>
      </c>
      <c r="F1396" s="8">
        <v>1</v>
      </c>
      <c r="G1396">
        <v>0.36599999999999999</v>
      </c>
      <c r="H1396">
        <v>0.40200000000000002</v>
      </c>
      <c r="I1396">
        <v>0.36599999999999999</v>
      </c>
      <c r="J1396">
        <v>0.42599999999999999</v>
      </c>
      <c r="K1396">
        <v>0.39600000000000002</v>
      </c>
      <c r="Q1396">
        <f t="shared" si="154"/>
        <v>0.39119999999999999</v>
      </c>
      <c r="R1396">
        <f t="shared" si="155"/>
        <v>2.5596874809241853E-2</v>
      </c>
      <c r="T1396">
        <v>0.57599999999999996</v>
      </c>
      <c r="U1396">
        <v>0.58199999999999996</v>
      </c>
      <c r="V1396">
        <v>0.57599999999999996</v>
      </c>
      <c r="W1396">
        <v>0.56399999999999995</v>
      </c>
      <c r="X1396">
        <v>0.54</v>
      </c>
      <c r="AD1396">
        <f t="shared" si="156"/>
        <v>0.56759999999999999</v>
      </c>
      <c r="AE1396">
        <f t="shared" si="157"/>
        <v>1.6757088052522698E-2</v>
      </c>
      <c r="AO1396" t="s">
        <v>47</v>
      </c>
      <c r="AP1396" t="s">
        <v>48</v>
      </c>
      <c r="AQ1396" t="s">
        <v>49</v>
      </c>
      <c r="AR1396" t="s">
        <v>50</v>
      </c>
      <c r="BI1396" s="8">
        <v>1</v>
      </c>
      <c r="BJ1396">
        <v>0.94199999999999995</v>
      </c>
      <c r="BK1396">
        <v>0.98399999999999999</v>
      </c>
      <c r="BL1396">
        <v>0.94199999999999995</v>
      </c>
      <c r="BM1396">
        <v>0.99</v>
      </c>
      <c r="BN1396">
        <v>0.93600000000000005</v>
      </c>
    </row>
    <row r="1397" spans="1:66" x14ac:dyDescent="0.25">
      <c r="A1397" s="6">
        <v>85</v>
      </c>
      <c r="B1397" s="6">
        <v>3</v>
      </c>
      <c r="C1397" s="6">
        <v>10</v>
      </c>
      <c r="D1397" s="6">
        <v>1</v>
      </c>
      <c r="E1397" s="6">
        <v>2</v>
      </c>
      <c r="F1397" s="6">
        <v>1</v>
      </c>
      <c r="G1397">
        <v>0.36599999999999999</v>
      </c>
      <c r="H1397">
        <v>0.34799999999999998</v>
      </c>
      <c r="I1397">
        <v>0.40799999999999997</v>
      </c>
      <c r="J1397">
        <v>0.378</v>
      </c>
      <c r="K1397">
        <v>0.432</v>
      </c>
      <c r="Q1397">
        <f t="shared" si="154"/>
        <v>0.38639999999999997</v>
      </c>
      <c r="R1397">
        <f t="shared" si="155"/>
        <v>3.3567841753678482E-2</v>
      </c>
      <c r="T1397">
        <v>0.58799999999999997</v>
      </c>
      <c r="U1397">
        <v>0.59399999999999997</v>
      </c>
      <c r="V1397">
        <v>0.56999999999999995</v>
      </c>
      <c r="W1397">
        <v>0.59399999999999997</v>
      </c>
      <c r="X1397">
        <v>0.56399999999999995</v>
      </c>
      <c r="AD1397">
        <f t="shared" si="156"/>
        <v>0.58199999999999996</v>
      </c>
      <c r="AE1397">
        <f t="shared" si="157"/>
        <v>1.4071247279470301E-2</v>
      </c>
      <c r="AO1397">
        <f>A1396</f>
        <v>85</v>
      </c>
      <c r="AP1397">
        <f>B1396</f>
        <v>3</v>
      </c>
      <c r="AQ1397">
        <f>C1396</f>
        <v>10</v>
      </c>
      <c r="AR1397">
        <f>D1396</f>
        <v>1</v>
      </c>
      <c r="BI1397" s="6">
        <v>1</v>
      </c>
      <c r="BJ1397">
        <v>0.95399999999999996</v>
      </c>
      <c r="BK1397">
        <v>0.94199999999999995</v>
      </c>
      <c r="BL1397">
        <v>0.97799999999999998</v>
      </c>
      <c r="BM1397">
        <v>0.97199999999999998</v>
      </c>
      <c r="BN1397">
        <v>0.996</v>
      </c>
    </row>
    <row r="1398" spans="1:66" x14ac:dyDescent="0.25">
      <c r="A1398" s="6">
        <v>85</v>
      </c>
      <c r="B1398" s="6">
        <v>3</v>
      </c>
      <c r="C1398" s="6">
        <v>10</v>
      </c>
      <c r="D1398" s="6">
        <v>1</v>
      </c>
      <c r="E1398" s="6">
        <v>3</v>
      </c>
      <c r="F1398" s="6">
        <v>1</v>
      </c>
      <c r="G1398">
        <v>0.36599999999999999</v>
      </c>
      <c r="H1398">
        <v>0.35399999999999998</v>
      </c>
      <c r="I1398">
        <v>0.378</v>
      </c>
      <c r="J1398">
        <v>0.36</v>
      </c>
      <c r="K1398">
        <v>0.39</v>
      </c>
      <c r="Q1398">
        <f t="shared" si="154"/>
        <v>0.36959999999999998</v>
      </c>
      <c r="R1398">
        <f t="shared" si="155"/>
        <v>1.4449913494550767E-2</v>
      </c>
      <c r="T1398">
        <v>0.60599999999999998</v>
      </c>
      <c r="U1398">
        <v>0.58799999999999997</v>
      </c>
      <c r="V1398">
        <v>0.59399999999999997</v>
      </c>
      <c r="W1398">
        <v>0.58199999999999996</v>
      </c>
      <c r="X1398">
        <v>0.56399999999999995</v>
      </c>
      <c r="AD1398">
        <f t="shared" si="156"/>
        <v>0.58679999999999999</v>
      </c>
      <c r="AE1398">
        <f t="shared" si="157"/>
        <v>1.5530614926653755E-2</v>
      </c>
      <c r="BI1398" s="6">
        <v>1</v>
      </c>
      <c r="BJ1398">
        <v>0.97199999999999998</v>
      </c>
      <c r="BK1398">
        <v>0.94199999999999995</v>
      </c>
      <c r="BL1398">
        <v>0.97199999999999998</v>
      </c>
      <c r="BM1398">
        <v>0.94199999999999995</v>
      </c>
      <c r="BN1398">
        <v>0.95399999999999996</v>
      </c>
    </row>
    <row r="1399" spans="1:66" x14ac:dyDescent="0.25">
      <c r="A1399" s="6">
        <v>85</v>
      </c>
      <c r="B1399" s="6">
        <v>3</v>
      </c>
      <c r="C1399" s="6">
        <v>10</v>
      </c>
      <c r="D1399" s="6">
        <v>1</v>
      </c>
      <c r="E1399" s="6">
        <v>4</v>
      </c>
      <c r="F1399" s="6">
        <v>1</v>
      </c>
      <c r="G1399">
        <v>0.34799999999999998</v>
      </c>
      <c r="H1399">
        <v>0.33600000000000002</v>
      </c>
      <c r="I1399">
        <v>0.372</v>
      </c>
      <c r="J1399">
        <v>0.34799999999999998</v>
      </c>
      <c r="K1399">
        <v>0.36599999999999999</v>
      </c>
      <c r="Q1399">
        <f t="shared" si="154"/>
        <v>0.35399999999999998</v>
      </c>
      <c r="R1399">
        <f t="shared" si="155"/>
        <v>1.4696938456699065E-2</v>
      </c>
      <c r="T1399">
        <v>0.61199999999999999</v>
      </c>
      <c r="U1399">
        <v>0.60599999999999998</v>
      </c>
      <c r="V1399">
        <v>0.58799999999999997</v>
      </c>
      <c r="W1399">
        <v>0.59399999999999997</v>
      </c>
      <c r="X1399">
        <v>0.56399999999999995</v>
      </c>
      <c r="AD1399">
        <f t="shared" si="156"/>
        <v>0.59279999999999999</v>
      </c>
      <c r="AE1399">
        <f t="shared" si="157"/>
        <v>1.8686893802876938E-2</v>
      </c>
      <c r="BI1399" s="6">
        <v>1</v>
      </c>
      <c r="BJ1399">
        <v>0.96</v>
      </c>
      <c r="BK1399">
        <v>0.94199999999999995</v>
      </c>
      <c r="BL1399">
        <v>0.96</v>
      </c>
      <c r="BM1399">
        <v>0.94199999999999995</v>
      </c>
      <c r="BN1399">
        <v>0.93</v>
      </c>
    </row>
    <row r="1400" spans="1:66" x14ac:dyDescent="0.25">
      <c r="A1400" s="6">
        <v>85</v>
      </c>
      <c r="B1400" s="6">
        <v>3</v>
      </c>
      <c r="C1400" s="6">
        <v>10</v>
      </c>
      <c r="D1400" s="1">
        <v>1</v>
      </c>
      <c r="E1400" s="1">
        <v>1</v>
      </c>
      <c r="F1400" s="1">
        <v>2</v>
      </c>
      <c r="G1400">
        <v>0.24299999999999999</v>
      </c>
      <c r="H1400">
        <v>0.26100000000000001</v>
      </c>
      <c r="I1400">
        <v>0.45900000000000002</v>
      </c>
      <c r="J1400">
        <v>0.30599999999999999</v>
      </c>
      <c r="K1400">
        <v>0.24299999999999999</v>
      </c>
      <c r="Q1400">
        <f t="shared" si="154"/>
        <v>0.3024</v>
      </c>
      <c r="R1400">
        <f t="shared" si="155"/>
        <v>9.125130136058332E-2</v>
      </c>
      <c r="T1400">
        <v>0.63</v>
      </c>
      <c r="U1400">
        <v>0.64800000000000002</v>
      </c>
      <c r="V1400">
        <v>0.65700000000000003</v>
      </c>
      <c r="W1400">
        <v>0.76500000000000001</v>
      </c>
      <c r="X1400">
        <v>0.67500000000000004</v>
      </c>
      <c r="AD1400">
        <f t="shared" si="156"/>
        <v>0.67500000000000004</v>
      </c>
      <c r="AE1400">
        <f t="shared" si="157"/>
        <v>5.286303056011829E-2</v>
      </c>
      <c r="AH1400" t="s">
        <v>25</v>
      </c>
      <c r="BI1400" s="1">
        <v>2</v>
      </c>
      <c r="BJ1400">
        <v>0.873</v>
      </c>
      <c r="BK1400">
        <v>0.90900000000000003</v>
      </c>
      <c r="BL1400">
        <v>1.1160000000000001</v>
      </c>
      <c r="BM1400">
        <v>1.071</v>
      </c>
      <c r="BN1400">
        <v>0.91800000000000004</v>
      </c>
    </row>
    <row r="1401" spans="1:66" x14ac:dyDescent="0.25">
      <c r="A1401" s="6">
        <v>85</v>
      </c>
      <c r="B1401" s="6">
        <v>3</v>
      </c>
      <c r="C1401" s="6">
        <v>10</v>
      </c>
      <c r="D1401" s="1">
        <v>1</v>
      </c>
      <c r="E1401" s="1">
        <v>2</v>
      </c>
      <c r="F1401" s="1">
        <v>2</v>
      </c>
      <c r="G1401">
        <v>0.189</v>
      </c>
      <c r="H1401">
        <v>0.19800000000000001</v>
      </c>
      <c r="I1401">
        <v>0.27</v>
      </c>
      <c r="J1401">
        <v>7.1999999999999995E-2</v>
      </c>
      <c r="K1401">
        <v>0.27900000000000003</v>
      </c>
      <c r="Q1401">
        <f t="shared" si="154"/>
        <v>0.2016</v>
      </c>
      <c r="R1401">
        <f t="shared" si="155"/>
        <v>8.3122199200935484E-2</v>
      </c>
      <c r="T1401">
        <v>0.79200000000000004</v>
      </c>
      <c r="U1401">
        <v>0.70199999999999996</v>
      </c>
      <c r="V1401">
        <v>0.76500000000000001</v>
      </c>
      <c r="W1401">
        <v>0.747</v>
      </c>
      <c r="X1401">
        <v>0.60299999999999998</v>
      </c>
      <c r="AD1401">
        <f t="shared" si="156"/>
        <v>0.7218</v>
      </c>
      <c r="AE1401">
        <f t="shared" si="157"/>
        <v>7.4052008750607176E-2</v>
      </c>
      <c r="AG1401" t="s">
        <v>19</v>
      </c>
      <c r="AH1401" t="s">
        <v>20</v>
      </c>
      <c r="AI1401" t="s">
        <v>21</v>
      </c>
      <c r="AJ1401" t="s">
        <v>23</v>
      </c>
      <c r="AK1401" t="s">
        <v>21</v>
      </c>
      <c r="AM1401" s="11" t="s">
        <v>24</v>
      </c>
      <c r="AN1401" s="11"/>
      <c r="AO1401" s="11" t="s">
        <v>21</v>
      </c>
      <c r="AP1401" s="15" t="s">
        <v>26</v>
      </c>
      <c r="AQ1401" s="15"/>
      <c r="AR1401" s="15" t="s">
        <v>21</v>
      </c>
      <c r="BI1401" s="1">
        <v>2</v>
      </c>
      <c r="BJ1401">
        <v>0.98099999999999998</v>
      </c>
      <c r="BK1401">
        <v>0.9</v>
      </c>
      <c r="BL1401">
        <v>1.0349999999999999</v>
      </c>
      <c r="BM1401">
        <v>0.81899999999999995</v>
      </c>
      <c r="BN1401">
        <v>0.88200000000000001</v>
      </c>
    </row>
    <row r="1402" spans="1:66" x14ac:dyDescent="0.25">
      <c r="A1402" s="6">
        <v>85</v>
      </c>
      <c r="B1402" s="6">
        <v>3</v>
      </c>
      <c r="C1402" s="6">
        <v>10</v>
      </c>
      <c r="D1402" s="1">
        <v>1</v>
      </c>
      <c r="E1402" s="1">
        <v>3</v>
      </c>
      <c r="F1402" s="1">
        <v>2</v>
      </c>
      <c r="G1402">
        <v>0.20699999999999999</v>
      </c>
      <c r="H1402">
        <v>0.24299999999999999</v>
      </c>
      <c r="I1402">
        <v>0.216</v>
      </c>
      <c r="J1402">
        <v>0.28799999999999998</v>
      </c>
      <c r="K1402">
        <v>0.23400000000000001</v>
      </c>
      <c r="Q1402">
        <f t="shared" si="154"/>
        <v>0.23759999999999998</v>
      </c>
      <c r="R1402">
        <f t="shared" si="155"/>
        <v>3.1564220250150418E-2</v>
      </c>
      <c r="T1402">
        <v>0.61199999999999999</v>
      </c>
      <c r="U1402">
        <v>0.64800000000000002</v>
      </c>
      <c r="V1402">
        <v>0.70199999999999996</v>
      </c>
      <c r="W1402">
        <v>0.69299999999999995</v>
      </c>
      <c r="X1402">
        <v>0.72</v>
      </c>
      <c r="AD1402">
        <f t="shared" si="156"/>
        <v>0.67500000000000004</v>
      </c>
      <c r="AE1402">
        <f t="shared" si="157"/>
        <v>4.4090815370097187E-2</v>
      </c>
      <c r="AG1402">
        <v>1</v>
      </c>
      <c r="AH1402">
        <f>AVERAGE(G1396:K1399)</f>
        <v>0.37529999999999997</v>
      </c>
      <c r="AI1402">
        <f>STDEV(G1396:K1399)</f>
        <v>2.6296087361550879E-2</v>
      </c>
      <c r="AJ1402">
        <f>AVERAGE(T1396:X1399)</f>
        <v>0.58230000000000004</v>
      </c>
      <c r="AK1402">
        <f>STDEV(T1396:X1399)</f>
        <v>1.778556481502552E-2</v>
      </c>
      <c r="AM1402">
        <f>SUM(AH1402,AJ1402)</f>
        <v>0.95760000000000001</v>
      </c>
      <c r="AO1402">
        <f>SUM(AH1402,AJ1402)/2*SQRT((AI1402/AH1402)^2+(AK1402/AJ1402)^2)</f>
        <v>3.6596977741005385E-2</v>
      </c>
      <c r="AP1402">
        <v>0.49</v>
      </c>
      <c r="AR1402">
        <v>1.0148891565092228E-2</v>
      </c>
      <c r="BI1402" s="1">
        <v>2</v>
      </c>
      <c r="BJ1402">
        <v>0.81899999999999995</v>
      </c>
      <c r="BK1402">
        <v>0.89100000000000001</v>
      </c>
      <c r="BL1402">
        <v>0.91800000000000004</v>
      </c>
      <c r="BM1402">
        <v>0.98099999999999998</v>
      </c>
      <c r="BN1402">
        <v>0.95399999999999996</v>
      </c>
    </row>
    <row r="1403" spans="1:66" x14ac:dyDescent="0.25">
      <c r="A1403" s="6">
        <v>85</v>
      </c>
      <c r="B1403" s="6">
        <v>3</v>
      </c>
      <c r="C1403" s="6">
        <v>10</v>
      </c>
      <c r="D1403" s="1">
        <v>1</v>
      </c>
      <c r="E1403" s="1">
        <v>4</v>
      </c>
      <c r="F1403" s="1">
        <v>2</v>
      </c>
      <c r="G1403">
        <v>0.20699999999999999</v>
      </c>
      <c r="H1403">
        <v>0.189</v>
      </c>
      <c r="I1403">
        <v>0.26100000000000001</v>
      </c>
      <c r="J1403">
        <v>9.9000000000000005E-2</v>
      </c>
      <c r="K1403">
        <v>0.29699999999999999</v>
      </c>
      <c r="Q1403">
        <f t="shared" si="154"/>
        <v>0.21059999999999998</v>
      </c>
      <c r="R1403">
        <f t="shared" si="155"/>
        <v>7.5728462284665496E-2</v>
      </c>
      <c r="T1403">
        <v>0.747</v>
      </c>
      <c r="U1403">
        <v>0.72899999999999998</v>
      </c>
      <c r="V1403">
        <v>0.76500000000000001</v>
      </c>
      <c r="W1403">
        <v>0.747</v>
      </c>
      <c r="X1403">
        <v>0.63900000000000001</v>
      </c>
      <c r="AD1403">
        <f t="shared" si="156"/>
        <v>0.72539999999999993</v>
      </c>
      <c r="AE1403">
        <f t="shared" si="157"/>
        <v>4.9947972931841784E-2</v>
      </c>
      <c r="AG1403">
        <v>2</v>
      </c>
      <c r="AH1403">
        <f>AVERAGE(G1400:K1403)</f>
        <v>0.23804999999999996</v>
      </c>
      <c r="AI1403">
        <f>STDEV(G1400:K1403)</f>
        <v>7.9135110977831491E-2</v>
      </c>
      <c r="AJ1403">
        <f>AVERAGE(T1400:X1403)</f>
        <v>0.69929999999999992</v>
      </c>
      <c r="AK1403">
        <f>STDEV(T1400:X1403)</f>
        <v>5.7450298886126468E-2</v>
      </c>
      <c r="AM1403">
        <f>SUM(AH1403,AJ1403)</f>
        <v>0.93734999999999991</v>
      </c>
      <c r="AO1403">
        <f t="shared" ref="AO1403:AO1412" si="160">SUM(AH1403,AJ1403)/2*SQRT((AI1403/AH1403)^2+(AK1403/AJ1403)^2)</f>
        <v>0.16048913217740568</v>
      </c>
      <c r="AP1403">
        <v>0.52625</v>
      </c>
      <c r="AR1403">
        <v>1.5173990905493533E-2</v>
      </c>
      <c r="BI1403" s="1">
        <v>2</v>
      </c>
      <c r="BJ1403">
        <v>0.95399999999999996</v>
      </c>
      <c r="BK1403">
        <v>0.91800000000000004</v>
      </c>
      <c r="BL1403">
        <v>1.026</v>
      </c>
      <c r="BM1403">
        <v>0.84599999999999997</v>
      </c>
      <c r="BN1403">
        <v>0.93600000000000005</v>
      </c>
    </row>
    <row r="1404" spans="1:66" x14ac:dyDescent="0.25">
      <c r="A1404" s="6">
        <v>85</v>
      </c>
      <c r="B1404" s="6">
        <v>3</v>
      </c>
      <c r="C1404" s="6">
        <v>10</v>
      </c>
      <c r="D1404" s="6">
        <v>1</v>
      </c>
      <c r="E1404" s="6">
        <v>1</v>
      </c>
      <c r="F1404" s="6">
        <v>3</v>
      </c>
      <c r="G1404">
        <v>0.54900000000000004</v>
      </c>
      <c r="H1404">
        <v>0.48599999999999999</v>
      </c>
      <c r="I1404">
        <v>0.26100000000000001</v>
      </c>
      <c r="J1404">
        <v>0.495</v>
      </c>
      <c r="K1404">
        <v>0.41399999999999998</v>
      </c>
      <c r="Q1404">
        <f t="shared" si="154"/>
        <v>0.44100000000000011</v>
      </c>
      <c r="R1404">
        <f t="shared" si="155"/>
        <v>0.11150560524027436</v>
      </c>
      <c r="T1404">
        <v>0.39600000000000002</v>
      </c>
      <c r="U1404">
        <v>0.60299999999999998</v>
      </c>
      <c r="V1404">
        <v>0.54</v>
      </c>
      <c r="W1404">
        <v>0.51300000000000001</v>
      </c>
      <c r="X1404">
        <v>0.46800000000000003</v>
      </c>
      <c r="AD1404">
        <f t="shared" si="156"/>
        <v>0.504</v>
      </c>
      <c r="AE1404">
        <f t="shared" si="157"/>
        <v>7.7682044257344304E-2</v>
      </c>
      <c r="AG1404">
        <v>3</v>
      </c>
      <c r="AH1404">
        <f>AVERAGE(G1404:K1407)</f>
        <v>0.38024999999999998</v>
      </c>
      <c r="AI1404">
        <f>STDEV(G1404:K1407)</f>
        <v>7.4837982897794503E-2</v>
      </c>
      <c r="AJ1404">
        <f>AVERAGE(T1404:X1407)</f>
        <v>0.56520000000000015</v>
      </c>
      <c r="AK1404">
        <f>STDEV(T1403:X1406)</f>
        <v>9.8130632590600883E-2</v>
      </c>
      <c r="AM1404">
        <f>SUM(AH1404,AJ1404)</f>
        <v>0.94545000000000012</v>
      </c>
      <c r="AO1404">
        <f t="shared" si="160"/>
        <v>0.12406619602673755</v>
      </c>
      <c r="AP1404" s="15" t="s">
        <v>28</v>
      </c>
      <c r="AQ1404" s="15"/>
      <c r="AR1404" s="15"/>
      <c r="BI1404" s="6">
        <v>3</v>
      </c>
      <c r="BJ1404">
        <v>0.94499999999999995</v>
      </c>
      <c r="BK1404">
        <v>1.089</v>
      </c>
      <c r="BL1404">
        <v>0.80100000000000005</v>
      </c>
      <c r="BM1404">
        <v>1.008</v>
      </c>
      <c r="BN1404">
        <v>0.88200000000000001</v>
      </c>
    </row>
    <row r="1405" spans="1:66" x14ac:dyDescent="0.25">
      <c r="A1405" s="6">
        <v>85</v>
      </c>
      <c r="B1405" s="6">
        <v>3</v>
      </c>
      <c r="C1405" s="6">
        <v>10</v>
      </c>
      <c r="D1405" s="6">
        <v>1</v>
      </c>
      <c r="E1405" s="6">
        <v>2</v>
      </c>
      <c r="F1405" s="6">
        <v>3</v>
      </c>
      <c r="G1405">
        <v>0.34200000000000003</v>
      </c>
      <c r="H1405">
        <v>0.378</v>
      </c>
      <c r="I1405">
        <v>0.36</v>
      </c>
      <c r="J1405">
        <v>0.39600000000000002</v>
      </c>
      <c r="K1405">
        <v>0.45</v>
      </c>
      <c r="Q1405">
        <f t="shared" si="154"/>
        <v>0.38519999999999999</v>
      </c>
      <c r="R1405">
        <f t="shared" si="155"/>
        <v>4.1439111959596819E-2</v>
      </c>
      <c r="T1405">
        <v>0.61199999999999999</v>
      </c>
      <c r="U1405">
        <v>0.57599999999999996</v>
      </c>
      <c r="V1405">
        <v>0.58499999999999996</v>
      </c>
      <c r="W1405">
        <v>0.51300000000000001</v>
      </c>
      <c r="X1405">
        <v>0.51300000000000001</v>
      </c>
      <c r="AD1405">
        <f t="shared" si="156"/>
        <v>0.55979999999999996</v>
      </c>
      <c r="AE1405">
        <f t="shared" si="157"/>
        <v>4.4729185103241025E-2</v>
      </c>
      <c r="AG1405">
        <v>4</v>
      </c>
      <c r="AH1405">
        <f>AVERAGE(G1408:K1411)</f>
        <v>0.38025000000000003</v>
      </c>
      <c r="AI1405">
        <f>STDEV(G1408:K1411)</f>
        <v>0.10401359981929469</v>
      </c>
      <c r="AJ1405">
        <f>AVERAGE(T1408:X1411)</f>
        <v>0.57509999999999983</v>
      </c>
      <c r="AK1405">
        <f>STDEV(T1407:X1410)</f>
        <v>0.10900584243154374</v>
      </c>
      <c r="AM1405">
        <f t="shared" ref="AM1405:AM1412" si="161">SUM(AH1405,AJ1405)</f>
        <v>0.95534999999999992</v>
      </c>
      <c r="AO1405">
        <f t="shared" si="160"/>
        <v>0.15896639308970542</v>
      </c>
      <c r="BI1405" s="6">
        <v>3</v>
      </c>
      <c r="BJ1405">
        <v>0.95399999999999996</v>
      </c>
      <c r="BK1405">
        <v>0.95399999999999996</v>
      </c>
      <c r="BL1405">
        <v>0.94499999999999995</v>
      </c>
      <c r="BM1405">
        <v>0.90900000000000003</v>
      </c>
      <c r="BN1405">
        <v>0.96299999999999997</v>
      </c>
    </row>
    <row r="1406" spans="1:66" x14ac:dyDescent="0.25">
      <c r="A1406" s="6">
        <v>85</v>
      </c>
      <c r="B1406" s="6">
        <v>3</v>
      </c>
      <c r="C1406" s="6">
        <v>10</v>
      </c>
      <c r="D1406" s="6">
        <v>1</v>
      </c>
      <c r="E1406" s="6">
        <v>3</v>
      </c>
      <c r="F1406" s="6">
        <v>3</v>
      </c>
      <c r="G1406">
        <v>0.40500000000000003</v>
      </c>
      <c r="H1406">
        <v>0.315</v>
      </c>
      <c r="I1406">
        <v>0.34200000000000003</v>
      </c>
      <c r="J1406">
        <v>0.33300000000000002</v>
      </c>
      <c r="K1406">
        <v>0.26100000000000001</v>
      </c>
      <c r="Q1406">
        <f t="shared" si="154"/>
        <v>0.33120000000000005</v>
      </c>
      <c r="R1406">
        <f t="shared" si="155"/>
        <v>5.1857497047196589E-2</v>
      </c>
      <c r="T1406">
        <v>0.54</v>
      </c>
      <c r="U1406">
        <v>0.61199999999999999</v>
      </c>
      <c r="V1406">
        <v>0.59399999999999997</v>
      </c>
      <c r="W1406">
        <v>0.66600000000000004</v>
      </c>
      <c r="X1406">
        <v>0.59399999999999997</v>
      </c>
      <c r="AD1406">
        <f t="shared" si="156"/>
        <v>0.60119999999999996</v>
      </c>
      <c r="AE1406">
        <f t="shared" si="157"/>
        <v>4.5179641432840083E-2</v>
      </c>
      <c r="AG1406">
        <v>5</v>
      </c>
      <c r="AH1406">
        <f>AVERAGE(G1412:K1415)</f>
        <v>0.42705000000000004</v>
      </c>
      <c r="AI1406">
        <f>STDEV(G1412:K1415)</f>
        <v>4.5280964979489108E-2</v>
      </c>
      <c r="AJ1406">
        <f>AVERAGE(T1412:X1415)</f>
        <v>0.52110000000000001</v>
      </c>
      <c r="AK1406">
        <f>STDEV(T1412:X1415)</f>
        <v>5.9405741349326656E-2</v>
      </c>
      <c r="AM1406">
        <f t="shared" si="161"/>
        <v>0.94815000000000005</v>
      </c>
      <c r="AO1406">
        <f t="shared" si="160"/>
        <v>7.3808063756086631E-2</v>
      </c>
      <c r="BI1406" s="6">
        <v>3</v>
      </c>
      <c r="BJ1406">
        <v>0.94499999999999995</v>
      </c>
      <c r="BK1406">
        <v>0.92700000000000005</v>
      </c>
      <c r="BL1406">
        <v>0.93600000000000005</v>
      </c>
      <c r="BM1406">
        <v>0.999</v>
      </c>
      <c r="BN1406">
        <v>0.85499999999999998</v>
      </c>
    </row>
    <row r="1407" spans="1:66" x14ac:dyDescent="0.25">
      <c r="A1407" s="6">
        <v>85</v>
      </c>
      <c r="B1407" s="6">
        <v>3</v>
      </c>
      <c r="C1407" s="6">
        <v>10</v>
      </c>
      <c r="D1407" s="6">
        <v>1</v>
      </c>
      <c r="E1407" s="6">
        <v>4</v>
      </c>
      <c r="F1407" s="6">
        <v>3</v>
      </c>
      <c r="G1407">
        <v>0.41399999999999998</v>
      </c>
      <c r="H1407">
        <v>0.36899999999999999</v>
      </c>
      <c r="I1407">
        <v>0.36899999999999999</v>
      </c>
      <c r="J1407">
        <v>0.29699999999999999</v>
      </c>
      <c r="K1407">
        <v>0.36899999999999999</v>
      </c>
      <c r="Q1407">
        <f t="shared" si="154"/>
        <v>0.36359999999999998</v>
      </c>
      <c r="R1407">
        <f t="shared" si="155"/>
        <v>4.202142310774365E-2</v>
      </c>
      <c r="T1407">
        <v>0.58499999999999996</v>
      </c>
      <c r="U1407">
        <v>0.58499999999999996</v>
      </c>
      <c r="V1407">
        <v>0.621</v>
      </c>
      <c r="W1407">
        <v>0.60299999999999998</v>
      </c>
      <c r="X1407">
        <v>0.58499999999999996</v>
      </c>
      <c r="AD1407">
        <f t="shared" si="156"/>
        <v>0.5958</v>
      </c>
      <c r="AE1407">
        <f t="shared" si="157"/>
        <v>1.6099689437998502E-2</v>
      </c>
      <c r="AG1407">
        <v>6</v>
      </c>
      <c r="AH1407">
        <f>AVERAGE(G1416:K1419)</f>
        <v>0.37889999999999996</v>
      </c>
      <c r="AI1407">
        <f>STDEV(G1416:K1419)</f>
        <v>7.2935371535714319E-2</v>
      </c>
      <c r="AJ1407">
        <f>AVERAGE(T1416:X1419)</f>
        <v>0.58904999999999996</v>
      </c>
      <c r="AK1407">
        <f>STDEV(T1416:X1419)</f>
        <v>9.2912225131827925E-2</v>
      </c>
      <c r="AM1407">
        <f t="shared" si="161"/>
        <v>0.96794999999999987</v>
      </c>
      <c r="AO1407">
        <f t="shared" si="160"/>
        <v>0.12044348826435723</v>
      </c>
      <c r="BI1407" s="6">
        <v>3</v>
      </c>
      <c r="BJ1407">
        <v>0.999</v>
      </c>
      <c r="BK1407">
        <v>0.95399999999999996</v>
      </c>
      <c r="BL1407">
        <v>0.99</v>
      </c>
      <c r="BM1407">
        <v>0.9</v>
      </c>
      <c r="BN1407">
        <v>0.95399999999999996</v>
      </c>
    </row>
    <row r="1408" spans="1:66" x14ac:dyDescent="0.25">
      <c r="A1408" s="6">
        <v>85</v>
      </c>
      <c r="B1408" s="6">
        <v>3</v>
      </c>
      <c r="C1408" s="6">
        <v>10</v>
      </c>
      <c r="D1408" s="1">
        <v>1</v>
      </c>
      <c r="E1408" s="1">
        <v>1</v>
      </c>
      <c r="F1408" s="1">
        <v>4</v>
      </c>
      <c r="G1408">
        <v>0.33300000000000002</v>
      </c>
      <c r="H1408">
        <v>0.39600000000000002</v>
      </c>
      <c r="I1408">
        <v>0.60299999999999998</v>
      </c>
      <c r="J1408">
        <v>0.28799999999999998</v>
      </c>
      <c r="K1408">
        <v>0.441</v>
      </c>
      <c r="Q1408">
        <f t="shared" si="154"/>
        <v>0.41220000000000001</v>
      </c>
      <c r="R1408">
        <f t="shared" si="155"/>
        <v>0.12164990752154325</v>
      </c>
      <c r="T1408">
        <v>0.65700000000000003</v>
      </c>
      <c r="U1408">
        <v>0.29699999999999999</v>
      </c>
      <c r="V1408">
        <v>0.63900000000000001</v>
      </c>
      <c r="W1408">
        <v>0.504</v>
      </c>
      <c r="X1408">
        <v>0.79200000000000004</v>
      </c>
      <c r="AD1408">
        <f t="shared" si="156"/>
        <v>0.57780000000000009</v>
      </c>
      <c r="AE1408">
        <f t="shared" si="157"/>
        <v>0.18721298031920752</v>
      </c>
      <c r="AG1408">
        <v>7</v>
      </c>
      <c r="AH1408">
        <f>AVERAGE(G1420:K1423)</f>
        <v>0.39600000000000002</v>
      </c>
      <c r="AI1408">
        <f>STDEV(G1420:K1423)</f>
        <v>8.8855885686051322E-2</v>
      </c>
      <c r="AJ1408">
        <f>AVERAGE(T1420:X1423)</f>
        <v>0.5292</v>
      </c>
      <c r="AK1408">
        <f>STDEV(T1420:X1423)</f>
        <v>9.589830139541751E-2</v>
      </c>
      <c r="AM1408">
        <f t="shared" si="161"/>
        <v>0.92520000000000002</v>
      </c>
      <c r="AO1408">
        <f t="shared" si="160"/>
        <v>0.13342332763517997</v>
      </c>
      <c r="BI1408" s="1">
        <v>4</v>
      </c>
      <c r="BJ1408">
        <v>0.99</v>
      </c>
      <c r="BK1408">
        <v>0.69299999999999995</v>
      </c>
      <c r="BL1408">
        <v>1.242</v>
      </c>
      <c r="BM1408">
        <v>0.79200000000000004</v>
      </c>
      <c r="BN1408">
        <v>1.2330000000000001</v>
      </c>
    </row>
    <row r="1409" spans="1:66" x14ac:dyDescent="0.25">
      <c r="A1409" s="6">
        <v>85</v>
      </c>
      <c r="B1409" s="6">
        <v>3</v>
      </c>
      <c r="C1409" s="6">
        <v>10</v>
      </c>
      <c r="D1409" s="1">
        <v>1</v>
      </c>
      <c r="E1409" s="1">
        <v>2</v>
      </c>
      <c r="F1409" s="1">
        <v>4</v>
      </c>
      <c r="G1409">
        <v>0.38700000000000001</v>
      </c>
      <c r="H1409">
        <v>0.28799999999999998</v>
      </c>
      <c r="I1409">
        <v>0.32400000000000001</v>
      </c>
      <c r="J1409">
        <v>0.27</v>
      </c>
      <c r="K1409">
        <v>0.57599999999999996</v>
      </c>
      <c r="Q1409">
        <f t="shared" si="154"/>
        <v>0.36900000000000005</v>
      </c>
      <c r="R1409">
        <f t="shared" si="155"/>
        <v>0.12405643876881184</v>
      </c>
      <c r="T1409">
        <v>0.36</v>
      </c>
      <c r="U1409">
        <v>0.56699999999999995</v>
      </c>
      <c r="V1409">
        <v>0.54</v>
      </c>
      <c r="W1409">
        <v>0.61199999999999999</v>
      </c>
      <c r="X1409">
        <v>0.60299999999999998</v>
      </c>
      <c r="AD1409">
        <f t="shared" si="156"/>
        <v>0.5364000000000001</v>
      </c>
      <c r="AE1409">
        <f t="shared" si="157"/>
        <v>0.10273412286090686</v>
      </c>
      <c r="AG1409">
        <v>8</v>
      </c>
      <c r="AH1409">
        <f>AVERAGE(G1424:K1427)</f>
        <v>0.45090000000000002</v>
      </c>
      <c r="AI1409">
        <f>STDEV(G1424:K1427)</f>
        <v>0.12031970569672838</v>
      </c>
      <c r="AJ1409">
        <f>AVERAGE(T1424:X1427)</f>
        <v>0.52560000000000007</v>
      </c>
      <c r="AK1409">
        <f>STDEV(T1424:X1427)</f>
        <v>0.11750538621473329</v>
      </c>
      <c r="AM1409">
        <f t="shared" si="161"/>
        <v>0.97650000000000015</v>
      </c>
      <c r="AO1409">
        <f t="shared" si="160"/>
        <v>0.16996879985066224</v>
      </c>
      <c r="BI1409" s="1">
        <v>4</v>
      </c>
      <c r="BJ1409">
        <v>0.747</v>
      </c>
      <c r="BK1409">
        <v>0.85499999999999998</v>
      </c>
      <c r="BL1409">
        <v>0.86399999999999999</v>
      </c>
      <c r="BM1409">
        <v>0.88200000000000001</v>
      </c>
      <c r="BN1409">
        <v>1.179</v>
      </c>
    </row>
    <row r="1410" spans="1:66" x14ac:dyDescent="0.25">
      <c r="A1410" s="6">
        <v>85</v>
      </c>
      <c r="B1410" s="6">
        <v>3</v>
      </c>
      <c r="C1410" s="6">
        <v>10</v>
      </c>
      <c r="D1410" s="1">
        <v>1</v>
      </c>
      <c r="E1410" s="1">
        <v>3</v>
      </c>
      <c r="F1410" s="1">
        <v>4</v>
      </c>
      <c r="G1410">
        <v>0.42299999999999999</v>
      </c>
      <c r="H1410">
        <v>0.27900000000000003</v>
      </c>
      <c r="I1410">
        <v>0.36</v>
      </c>
      <c r="J1410">
        <v>0.432</v>
      </c>
      <c r="K1410">
        <v>0.35099999999999998</v>
      </c>
      <c r="Q1410">
        <f t="shared" si="154"/>
        <v>0.36899999999999994</v>
      </c>
      <c r="R1410">
        <f t="shared" si="155"/>
        <v>6.2028219384406474E-2</v>
      </c>
      <c r="T1410">
        <v>0.73799999999999999</v>
      </c>
      <c r="U1410">
        <v>0.59399999999999997</v>
      </c>
      <c r="V1410">
        <v>0.61199999999999999</v>
      </c>
      <c r="W1410">
        <v>0.51300000000000001</v>
      </c>
      <c r="X1410">
        <v>0.54900000000000004</v>
      </c>
      <c r="AD1410">
        <f t="shared" si="156"/>
        <v>0.60119999999999996</v>
      </c>
      <c r="AE1410">
        <f t="shared" si="157"/>
        <v>8.5712892845825936E-2</v>
      </c>
      <c r="AG1410">
        <v>9</v>
      </c>
      <c r="AH1410">
        <f>AVERAGE(G1428:K1431)</f>
        <v>0.41444999999999999</v>
      </c>
      <c r="AI1410">
        <f>STDEV(G1428:K1431)</f>
        <v>8.4904574918583262E-2</v>
      </c>
      <c r="AJ1410">
        <f>AVERAGE(T1428:X1431)</f>
        <v>0.50985000000000003</v>
      </c>
      <c r="AK1410">
        <f>STDEV(T1428:X1431)</f>
        <v>0.11640730443711755</v>
      </c>
      <c r="AM1410">
        <f t="shared" si="161"/>
        <v>0.92430000000000001</v>
      </c>
      <c r="AO1410">
        <f t="shared" si="160"/>
        <v>0.14176522650861614</v>
      </c>
      <c r="BI1410" s="1">
        <v>4</v>
      </c>
      <c r="BJ1410">
        <v>1.161</v>
      </c>
      <c r="BK1410">
        <v>0.873</v>
      </c>
      <c r="BL1410">
        <v>0.97199999999999998</v>
      </c>
      <c r="BM1410">
        <v>0.94499999999999995</v>
      </c>
      <c r="BN1410">
        <v>0.9</v>
      </c>
    </row>
    <row r="1411" spans="1:66" x14ac:dyDescent="0.25">
      <c r="A1411" s="6">
        <v>85</v>
      </c>
      <c r="B1411" s="6">
        <v>3</v>
      </c>
      <c r="C1411" s="6">
        <v>10</v>
      </c>
      <c r="D1411" s="1">
        <v>1</v>
      </c>
      <c r="E1411" s="1">
        <v>4</v>
      </c>
      <c r="F1411" s="1">
        <v>4</v>
      </c>
      <c r="G1411">
        <v>0.41399999999999998</v>
      </c>
      <c r="H1411">
        <v>0.54</v>
      </c>
      <c r="I1411">
        <v>0.32400000000000001</v>
      </c>
      <c r="J1411">
        <v>0.19800000000000001</v>
      </c>
      <c r="K1411">
        <v>0.378</v>
      </c>
      <c r="Q1411">
        <f t="shared" ref="Q1411:Q1474" si="162">AVERAGE(G1411:K1411)</f>
        <v>0.37080000000000002</v>
      </c>
      <c r="R1411">
        <f t="shared" ref="R1411:R1474" si="163">STDEV(G1411:K1411)</f>
        <v>0.1250967625480372</v>
      </c>
      <c r="T1411">
        <v>0.45900000000000002</v>
      </c>
      <c r="U1411">
        <v>0.60299999999999998</v>
      </c>
      <c r="V1411">
        <v>0.68400000000000005</v>
      </c>
      <c r="W1411">
        <v>0.68400000000000005</v>
      </c>
      <c r="X1411">
        <v>0.495</v>
      </c>
      <c r="AD1411">
        <f t="shared" ref="AD1411:AD1474" si="164">AVERAGE(T1411:X1411)</f>
        <v>0.58500000000000008</v>
      </c>
      <c r="AE1411">
        <f t="shared" ref="AE1411:AE1474" si="165">STDEV(T1411:X1411)</f>
        <v>0.1047640205414052</v>
      </c>
      <c r="AG1411">
        <v>10</v>
      </c>
      <c r="AH1411">
        <f>AVERAGE(G1432:K1435)</f>
        <v>0.48780000000000001</v>
      </c>
      <c r="AI1411">
        <f>STDEV(G1432:K1435)</f>
        <v>8.3186284294568993E-2</v>
      </c>
      <c r="AJ1411">
        <f>AVERAGE(T1432:X1435)</f>
        <v>0.49814999999999987</v>
      </c>
      <c r="AK1411">
        <f>STDEV(T1432:X1435)</f>
        <v>0.14068377192914136</v>
      </c>
      <c r="AM1411">
        <f t="shared" si="161"/>
        <v>0.98594999999999988</v>
      </c>
      <c r="AO1411">
        <f t="shared" si="160"/>
        <v>0.16263581310363109</v>
      </c>
      <c r="BI1411" s="1">
        <v>4</v>
      </c>
      <c r="BJ1411">
        <v>0.873</v>
      </c>
      <c r="BK1411">
        <v>1.143</v>
      </c>
      <c r="BL1411">
        <v>1.008</v>
      </c>
      <c r="BM1411">
        <v>0.88200000000000001</v>
      </c>
      <c r="BN1411">
        <v>0.873</v>
      </c>
    </row>
    <row r="1412" spans="1:66" x14ac:dyDescent="0.25">
      <c r="A1412" s="6">
        <v>85</v>
      </c>
      <c r="B1412" s="6">
        <v>3</v>
      </c>
      <c r="C1412" s="6">
        <v>10</v>
      </c>
      <c r="D1412" s="6">
        <v>1</v>
      </c>
      <c r="E1412" s="6">
        <v>1</v>
      </c>
      <c r="F1412" s="6">
        <v>5</v>
      </c>
      <c r="G1412">
        <v>0.45900000000000002</v>
      </c>
      <c r="H1412">
        <v>0.40500000000000003</v>
      </c>
      <c r="I1412">
        <v>0.45</v>
      </c>
      <c r="J1412">
        <v>0.441</v>
      </c>
      <c r="K1412">
        <v>0.45900000000000002</v>
      </c>
      <c r="Q1412">
        <f t="shared" si="162"/>
        <v>0.44279999999999997</v>
      </c>
      <c r="R1412">
        <f t="shared" si="163"/>
        <v>2.2409819276379715E-2</v>
      </c>
      <c r="T1412">
        <v>0.54</v>
      </c>
      <c r="U1412">
        <v>0.495</v>
      </c>
      <c r="V1412">
        <v>0.55800000000000005</v>
      </c>
      <c r="W1412">
        <v>0.46800000000000003</v>
      </c>
      <c r="X1412">
        <v>0.52200000000000002</v>
      </c>
      <c r="AD1412">
        <f t="shared" si="164"/>
        <v>0.51660000000000006</v>
      </c>
      <c r="AE1412">
        <f t="shared" si="165"/>
        <v>3.5774292445833238E-2</v>
      </c>
      <c r="AG1412" t="s">
        <v>22</v>
      </c>
      <c r="AH1412">
        <f>AVERAGE(G1396:K1435)</f>
        <v>0.39289500000000027</v>
      </c>
      <c r="AI1412">
        <f>STDEV(G1396:K1435)</f>
        <v>0.10159365298399742</v>
      </c>
      <c r="AJ1412">
        <f>AVERAGE(T1396:X1435)</f>
        <v>0.55948500000000012</v>
      </c>
      <c r="AK1412">
        <f>STDEV(T1396:X1434)</f>
        <v>0.10464448253027141</v>
      </c>
      <c r="AM1412">
        <f t="shared" si="161"/>
        <v>0.95238000000000045</v>
      </c>
      <c r="AO1412">
        <f t="shared" si="160"/>
        <v>0.1519673065235817</v>
      </c>
      <c r="BI1412" s="6">
        <v>5</v>
      </c>
      <c r="BJ1412">
        <v>0.999</v>
      </c>
      <c r="BK1412">
        <v>0.9</v>
      </c>
      <c r="BL1412">
        <v>1.008</v>
      </c>
      <c r="BM1412">
        <v>0.90900000000000003</v>
      </c>
      <c r="BN1412">
        <v>0.98099999999999998</v>
      </c>
    </row>
    <row r="1413" spans="1:66" x14ac:dyDescent="0.25">
      <c r="A1413" s="6">
        <v>85</v>
      </c>
      <c r="B1413" s="6">
        <v>3</v>
      </c>
      <c r="C1413" s="6">
        <v>10</v>
      </c>
      <c r="D1413" s="6">
        <v>1</v>
      </c>
      <c r="E1413" s="6">
        <v>2</v>
      </c>
      <c r="F1413" s="6">
        <v>5</v>
      </c>
      <c r="G1413">
        <v>0.46800000000000003</v>
      </c>
      <c r="H1413">
        <v>0.441</v>
      </c>
      <c r="I1413">
        <v>0.36899999999999999</v>
      </c>
      <c r="J1413">
        <v>0.41399999999999998</v>
      </c>
      <c r="K1413">
        <v>0.432</v>
      </c>
      <c r="Q1413">
        <f t="shared" si="162"/>
        <v>0.42480000000000001</v>
      </c>
      <c r="R1413">
        <f t="shared" si="163"/>
        <v>3.6779070135064602E-2</v>
      </c>
      <c r="T1413">
        <v>0.45</v>
      </c>
      <c r="U1413">
        <v>0.56699999999999995</v>
      </c>
      <c r="V1413">
        <v>0.56699999999999995</v>
      </c>
      <c r="W1413">
        <v>0.495</v>
      </c>
      <c r="X1413">
        <v>0.54</v>
      </c>
      <c r="AD1413">
        <f t="shared" si="164"/>
        <v>0.52379999999999993</v>
      </c>
      <c r="AE1413">
        <f t="shared" si="165"/>
        <v>5.0672477736933265E-2</v>
      </c>
      <c r="AM1413" s="11" t="s">
        <v>51</v>
      </c>
      <c r="AN1413" s="11"/>
      <c r="AO1413" s="11"/>
      <c r="BI1413" s="6">
        <v>5</v>
      </c>
      <c r="BJ1413">
        <v>0.91800000000000004</v>
      </c>
      <c r="BK1413">
        <v>1.008</v>
      </c>
      <c r="BL1413">
        <v>0.93600000000000005</v>
      </c>
      <c r="BM1413">
        <v>0.90900000000000003</v>
      </c>
      <c r="BN1413">
        <v>0.97199999999999998</v>
      </c>
    </row>
    <row r="1414" spans="1:66" x14ac:dyDescent="0.25">
      <c r="A1414" s="6">
        <v>85</v>
      </c>
      <c r="B1414" s="6">
        <v>3</v>
      </c>
      <c r="C1414" s="6">
        <v>10</v>
      </c>
      <c r="D1414" s="6">
        <v>1</v>
      </c>
      <c r="E1414" s="6">
        <v>3</v>
      </c>
      <c r="F1414" s="6">
        <v>5</v>
      </c>
      <c r="G1414">
        <v>0.35099999999999998</v>
      </c>
      <c r="H1414">
        <v>0.36</v>
      </c>
      <c r="I1414">
        <v>0.40500000000000003</v>
      </c>
      <c r="J1414">
        <v>0.36</v>
      </c>
      <c r="K1414">
        <v>0.42299999999999999</v>
      </c>
      <c r="Q1414">
        <f t="shared" si="162"/>
        <v>0.37980000000000003</v>
      </c>
      <c r="R1414">
        <f t="shared" si="163"/>
        <v>3.2073353426169841E-2</v>
      </c>
      <c r="T1414">
        <v>0.54</v>
      </c>
      <c r="U1414">
        <v>0.63900000000000001</v>
      </c>
      <c r="V1414">
        <v>0.53100000000000003</v>
      </c>
      <c r="W1414">
        <v>0.59399999999999997</v>
      </c>
      <c r="X1414">
        <v>0.504</v>
      </c>
      <c r="AD1414">
        <f t="shared" si="164"/>
        <v>0.56159999999999999</v>
      </c>
      <c r="AE1414">
        <f t="shared" si="165"/>
        <v>5.4224533193011439E-2</v>
      </c>
      <c r="BI1414" s="6">
        <v>5</v>
      </c>
      <c r="BJ1414">
        <v>0.89100000000000001</v>
      </c>
      <c r="BK1414">
        <v>0.999</v>
      </c>
      <c r="BL1414">
        <v>0.93600000000000005</v>
      </c>
      <c r="BM1414">
        <v>0.95399999999999996</v>
      </c>
      <c r="BN1414">
        <v>0.92700000000000005</v>
      </c>
    </row>
    <row r="1415" spans="1:66" x14ac:dyDescent="0.25">
      <c r="A1415" s="6">
        <v>85</v>
      </c>
      <c r="B1415" s="6">
        <v>3</v>
      </c>
      <c r="C1415" s="6">
        <v>10</v>
      </c>
      <c r="D1415" s="6">
        <v>1</v>
      </c>
      <c r="E1415" s="6">
        <v>4</v>
      </c>
      <c r="F1415" s="6">
        <v>5</v>
      </c>
      <c r="G1415">
        <v>0.45900000000000002</v>
      </c>
      <c r="H1415">
        <v>0.52200000000000002</v>
      </c>
      <c r="I1415">
        <v>0.41399999999999998</v>
      </c>
      <c r="J1415">
        <v>0.495</v>
      </c>
      <c r="K1415">
        <v>0.41399999999999998</v>
      </c>
      <c r="Q1415">
        <f t="shared" si="162"/>
        <v>0.46080000000000004</v>
      </c>
      <c r="R1415">
        <f t="shared" si="163"/>
        <v>4.8215142849523961E-2</v>
      </c>
      <c r="T1415">
        <v>0.40500000000000003</v>
      </c>
      <c r="U1415">
        <v>0.46800000000000003</v>
      </c>
      <c r="V1415">
        <v>0.47699999999999998</v>
      </c>
      <c r="W1415">
        <v>0.45</v>
      </c>
      <c r="X1415">
        <v>0.61199999999999999</v>
      </c>
      <c r="AD1415">
        <f t="shared" si="164"/>
        <v>0.4824</v>
      </c>
      <c r="AE1415">
        <f t="shared" si="165"/>
        <v>7.7577702982236388E-2</v>
      </c>
      <c r="BI1415" s="6">
        <v>5</v>
      </c>
      <c r="BJ1415">
        <v>0.86399999999999999</v>
      </c>
      <c r="BK1415">
        <v>0.99</v>
      </c>
      <c r="BL1415">
        <v>0.89100000000000001</v>
      </c>
      <c r="BM1415">
        <v>0.94499999999999995</v>
      </c>
      <c r="BN1415">
        <v>1.026</v>
      </c>
    </row>
    <row r="1416" spans="1:66" x14ac:dyDescent="0.25">
      <c r="A1416" s="6">
        <v>85</v>
      </c>
      <c r="B1416" s="6">
        <v>3</v>
      </c>
      <c r="C1416" s="6">
        <v>10</v>
      </c>
      <c r="D1416" s="1">
        <v>1</v>
      </c>
      <c r="E1416" s="1">
        <v>1</v>
      </c>
      <c r="F1416" s="1">
        <v>6</v>
      </c>
      <c r="G1416">
        <v>0.36</v>
      </c>
      <c r="H1416">
        <v>0.27900000000000003</v>
      </c>
      <c r="I1416">
        <v>0.59399999999999997</v>
      </c>
      <c r="J1416">
        <v>0.39600000000000002</v>
      </c>
      <c r="K1416">
        <v>0.36899999999999999</v>
      </c>
      <c r="Q1416">
        <f t="shared" si="162"/>
        <v>0.39960000000000001</v>
      </c>
      <c r="R1416">
        <f t="shared" si="163"/>
        <v>0.11710380010913388</v>
      </c>
      <c r="T1416">
        <v>0.72899999999999998</v>
      </c>
      <c r="U1416">
        <v>0.441</v>
      </c>
      <c r="V1416">
        <v>0.47699999999999998</v>
      </c>
      <c r="W1416">
        <v>0.495</v>
      </c>
      <c r="X1416">
        <v>0.67500000000000004</v>
      </c>
      <c r="AD1416">
        <f t="shared" si="164"/>
        <v>0.56340000000000001</v>
      </c>
      <c r="AE1416">
        <f t="shared" si="165"/>
        <v>0.12942488168818198</v>
      </c>
      <c r="BD1416" s="42" t="s">
        <v>19</v>
      </c>
      <c r="BE1416" s="42" t="s">
        <v>24</v>
      </c>
      <c r="BF1416" s="42" t="s">
        <v>21</v>
      </c>
      <c r="BI1416" s="1">
        <v>6</v>
      </c>
      <c r="BJ1416">
        <v>1.089</v>
      </c>
      <c r="BK1416">
        <v>0.72</v>
      </c>
      <c r="BL1416">
        <v>1.071</v>
      </c>
      <c r="BM1416">
        <v>0.89100000000000001</v>
      </c>
      <c r="BN1416">
        <v>1.044</v>
      </c>
    </row>
    <row r="1417" spans="1:66" x14ac:dyDescent="0.25">
      <c r="A1417" s="6">
        <v>85</v>
      </c>
      <c r="B1417" s="6">
        <v>3</v>
      </c>
      <c r="C1417" s="6">
        <v>10</v>
      </c>
      <c r="D1417" s="1">
        <v>1</v>
      </c>
      <c r="E1417" s="1">
        <v>2</v>
      </c>
      <c r="F1417" s="1">
        <v>6</v>
      </c>
      <c r="G1417">
        <v>0.40500000000000003</v>
      </c>
      <c r="H1417">
        <v>0.432</v>
      </c>
      <c r="I1417">
        <v>0.39600000000000002</v>
      </c>
      <c r="J1417">
        <v>0.378</v>
      </c>
      <c r="K1417">
        <v>0.315</v>
      </c>
      <c r="Q1417">
        <f t="shared" si="162"/>
        <v>0.38520000000000004</v>
      </c>
      <c r="R1417">
        <f t="shared" si="163"/>
        <v>4.3814381200697063E-2</v>
      </c>
      <c r="T1417">
        <v>0.71099999999999997</v>
      </c>
      <c r="U1417">
        <v>0.58499999999999996</v>
      </c>
      <c r="V1417">
        <v>0.63</v>
      </c>
      <c r="W1417">
        <v>0.63900000000000001</v>
      </c>
      <c r="X1417">
        <v>0.58499999999999996</v>
      </c>
      <c r="AD1417">
        <f t="shared" si="164"/>
        <v>0.62999999999999989</v>
      </c>
      <c r="AE1417">
        <f t="shared" si="165"/>
        <v>5.1701063818842263E-2</v>
      </c>
      <c r="AH1417" s="5" t="s">
        <v>20</v>
      </c>
      <c r="AI1417" s="5" t="s">
        <v>21</v>
      </c>
      <c r="AJ1417" s="5" t="s">
        <v>23</v>
      </c>
      <c r="AK1417" s="5" t="s">
        <v>21</v>
      </c>
      <c r="AL1417" s="5"/>
      <c r="AM1417" s="5" t="s">
        <v>27</v>
      </c>
      <c r="AN1417" s="5"/>
      <c r="AO1417" s="5" t="s">
        <v>28</v>
      </c>
      <c r="AP1417" s="5"/>
      <c r="BD1417" s="42">
        <v>1</v>
      </c>
      <c r="BE1417" s="42">
        <f>AVERAGE(BJ1396:BN1399)</f>
        <v>0.95760000000000001</v>
      </c>
      <c r="BF1417" s="42">
        <f>STDEV(BJ1396:BN1399)</f>
        <v>1.9505464821293977E-2</v>
      </c>
      <c r="BI1417" s="1">
        <v>6</v>
      </c>
      <c r="BJ1417">
        <v>1.1160000000000001</v>
      </c>
      <c r="BK1417">
        <v>1.0169999999999999</v>
      </c>
      <c r="BL1417">
        <v>1.026</v>
      </c>
      <c r="BM1417">
        <v>1.0169999999999999</v>
      </c>
      <c r="BN1417">
        <v>0.9</v>
      </c>
    </row>
    <row r="1418" spans="1:66" x14ac:dyDescent="0.25">
      <c r="A1418" s="6">
        <v>85</v>
      </c>
      <c r="B1418" s="6">
        <v>3</v>
      </c>
      <c r="C1418" s="6">
        <v>10</v>
      </c>
      <c r="D1418" s="1">
        <v>1</v>
      </c>
      <c r="E1418" s="1">
        <v>3</v>
      </c>
      <c r="F1418" s="1">
        <v>6</v>
      </c>
      <c r="G1418">
        <v>0.432</v>
      </c>
      <c r="H1418">
        <v>0.34200000000000003</v>
      </c>
      <c r="I1418">
        <v>0.41399999999999998</v>
      </c>
      <c r="J1418">
        <v>0.30599999999999999</v>
      </c>
      <c r="K1418">
        <v>0.378</v>
      </c>
      <c r="Q1418">
        <f t="shared" si="162"/>
        <v>0.37439999999999996</v>
      </c>
      <c r="R1418">
        <f t="shared" si="163"/>
        <v>5.1544155827795014E-2</v>
      </c>
      <c r="T1418">
        <v>0.69299999999999995</v>
      </c>
      <c r="U1418">
        <v>0.45900000000000002</v>
      </c>
      <c r="V1418">
        <v>0.63</v>
      </c>
      <c r="W1418">
        <v>0.55800000000000005</v>
      </c>
      <c r="X1418">
        <v>0.56699999999999995</v>
      </c>
      <c r="AD1418">
        <f t="shared" si="164"/>
        <v>0.58140000000000003</v>
      </c>
      <c r="AE1418">
        <f t="shared" si="165"/>
        <v>8.7397368381433471E-2</v>
      </c>
      <c r="AH1418" s="5">
        <f>AH1412</f>
        <v>0.39289500000000027</v>
      </c>
      <c r="AI1418" s="5">
        <f>AI1412</f>
        <v>0.10159365298399742</v>
      </c>
      <c r="AJ1418" s="5">
        <f>AJ1412</f>
        <v>0.55948500000000012</v>
      </c>
      <c r="AK1418" s="5">
        <f>AK1412</f>
        <v>0.10464448253027141</v>
      </c>
      <c r="AL1418" s="5"/>
      <c r="AM1418" s="5" t="s">
        <v>29</v>
      </c>
      <c r="AN1418" s="5"/>
      <c r="AO1418" s="5" t="s">
        <v>30</v>
      </c>
      <c r="AP1418" s="5"/>
      <c r="BD1418" s="42">
        <v>2</v>
      </c>
      <c r="BE1418" s="42">
        <f>AVERAGE(BJ1400:BN1403)</f>
        <v>0.93735000000000002</v>
      </c>
      <c r="BF1418" s="42">
        <f>STDEV(BJ1400:BN1403)</f>
        <v>7.9661306066436843E-2</v>
      </c>
      <c r="BI1418" s="1">
        <v>6</v>
      </c>
      <c r="BJ1418">
        <v>1.125</v>
      </c>
      <c r="BK1418">
        <v>0.80100000000000005</v>
      </c>
      <c r="BL1418">
        <v>1.044</v>
      </c>
      <c r="BM1418">
        <v>0.86399999999999999</v>
      </c>
      <c r="BN1418">
        <v>0.94499999999999995</v>
      </c>
    </row>
    <row r="1419" spans="1:66" x14ac:dyDescent="0.25">
      <c r="A1419" s="6">
        <v>85</v>
      </c>
      <c r="B1419" s="6">
        <v>3</v>
      </c>
      <c r="C1419" s="6">
        <v>10</v>
      </c>
      <c r="D1419" s="1">
        <v>1</v>
      </c>
      <c r="E1419" s="1">
        <v>4</v>
      </c>
      <c r="F1419" s="1">
        <v>6</v>
      </c>
      <c r="G1419">
        <v>0.36</v>
      </c>
      <c r="H1419">
        <v>0.40500000000000003</v>
      </c>
      <c r="I1419">
        <v>0.22500000000000001</v>
      </c>
      <c r="J1419">
        <v>0.40500000000000003</v>
      </c>
      <c r="K1419">
        <v>0.38700000000000001</v>
      </c>
      <c r="Q1419">
        <f t="shared" si="162"/>
        <v>0.35639999999999999</v>
      </c>
      <c r="R1419">
        <f t="shared" si="163"/>
        <v>7.5728462284665551E-2</v>
      </c>
      <c r="T1419">
        <v>0.67500000000000004</v>
      </c>
      <c r="U1419">
        <v>0.432</v>
      </c>
      <c r="V1419">
        <v>0.51300000000000001</v>
      </c>
      <c r="W1419">
        <v>0.64800000000000002</v>
      </c>
      <c r="X1419">
        <v>0.63900000000000001</v>
      </c>
      <c r="AD1419">
        <f t="shared" si="164"/>
        <v>0.58140000000000003</v>
      </c>
      <c r="AE1419">
        <f t="shared" si="165"/>
        <v>0.10429908916189061</v>
      </c>
      <c r="BD1419" s="42">
        <v>3</v>
      </c>
      <c r="BE1419" s="42">
        <f>AVERAGE(BJ1404:BN1407)</f>
        <v>0.9454499999999999</v>
      </c>
      <c r="BF1419" s="42">
        <f>STDEV(BJ1404:BN1407)</f>
        <v>6.0583543883415095E-2</v>
      </c>
      <c r="BI1419" s="1">
        <v>6</v>
      </c>
      <c r="BJ1419">
        <v>1.0349999999999999</v>
      </c>
      <c r="BK1419">
        <v>0.83699999999999997</v>
      </c>
      <c r="BL1419">
        <v>0.73799999999999999</v>
      </c>
      <c r="BM1419">
        <v>1.0529999999999999</v>
      </c>
      <c r="BN1419">
        <v>1.026</v>
      </c>
    </row>
    <row r="1420" spans="1:66" x14ac:dyDescent="0.25">
      <c r="A1420" s="6">
        <v>85</v>
      </c>
      <c r="B1420" s="6">
        <v>3</v>
      </c>
      <c r="C1420" s="6">
        <v>10</v>
      </c>
      <c r="D1420" s="6">
        <v>1</v>
      </c>
      <c r="E1420" s="6">
        <v>1</v>
      </c>
      <c r="F1420" s="6">
        <v>7</v>
      </c>
      <c r="G1420">
        <v>0.48599999999999999</v>
      </c>
      <c r="H1420">
        <v>0.41399999999999998</v>
      </c>
      <c r="I1420">
        <v>0.36</v>
      </c>
      <c r="J1420">
        <v>0.42299999999999999</v>
      </c>
      <c r="K1420">
        <v>0.432</v>
      </c>
      <c r="Q1420">
        <f t="shared" si="162"/>
        <v>0.42299999999999993</v>
      </c>
      <c r="R1420">
        <f t="shared" si="163"/>
        <v>4.5000000000000005E-2</v>
      </c>
      <c r="T1420">
        <v>0.39600000000000002</v>
      </c>
      <c r="U1420">
        <v>0.51300000000000001</v>
      </c>
      <c r="V1420">
        <v>0.52200000000000002</v>
      </c>
      <c r="W1420">
        <v>0.58499999999999996</v>
      </c>
      <c r="X1420">
        <v>0.47699999999999998</v>
      </c>
      <c r="AD1420">
        <f t="shared" si="164"/>
        <v>0.49859999999999999</v>
      </c>
      <c r="AE1420">
        <f t="shared" si="165"/>
        <v>6.9305843909442916E-2</v>
      </c>
      <c r="BD1420" s="42">
        <v>4</v>
      </c>
      <c r="BE1420" s="42">
        <f>AVERAGE(BJ1408:BN1411)</f>
        <v>0.95534999999999992</v>
      </c>
      <c r="BF1420" s="42">
        <f>STDEV(BJ1408:BN1411)</f>
        <v>0.15938080020405307</v>
      </c>
      <c r="BI1420" s="6">
        <v>7</v>
      </c>
      <c r="BJ1420">
        <v>0.88200000000000001</v>
      </c>
      <c r="BK1420">
        <v>0.92700000000000005</v>
      </c>
      <c r="BL1420">
        <v>0.88200000000000001</v>
      </c>
      <c r="BM1420">
        <v>1.008</v>
      </c>
      <c r="BN1420">
        <v>0.90900000000000003</v>
      </c>
    </row>
    <row r="1421" spans="1:66" x14ac:dyDescent="0.25">
      <c r="A1421" s="6">
        <v>85</v>
      </c>
      <c r="B1421" s="6">
        <v>3</v>
      </c>
      <c r="C1421" s="6">
        <v>10</v>
      </c>
      <c r="D1421" s="6">
        <v>1</v>
      </c>
      <c r="E1421" s="6">
        <v>2</v>
      </c>
      <c r="F1421" s="6">
        <v>7</v>
      </c>
      <c r="G1421">
        <v>0.432</v>
      </c>
      <c r="H1421">
        <v>0.32400000000000001</v>
      </c>
      <c r="I1421">
        <v>0.42299999999999999</v>
      </c>
      <c r="J1421">
        <v>0.41399999999999998</v>
      </c>
      <c r="K1421">
        <v>0.45</v>
      </c>
      <c r="Q1421">
        <f t="shared" si="162"/>
        <v>0.40860000000000002</v>
      </c>
      <c r="R1421">
        <f t="shared" si="163"/>
        <v>4.9130438630241906E-2</v>
      </c>
      <c r="T1421">
        <v>0.315</v>
      </c>
      <c r="U1421">
        <v>0.61199999999999999</v>
      </c>
      <c r="V1421">
        <v>0.54900000000000004</v>
      </c>
      <c r="W1421">
        <v>0.45</v>
      </c>
      <c r="X1421">
        <v>0.56699999999999995</v>
      </c>
      <c r="AD1421">
        <f t="shared" si="164"/>
        <v>0.49859999999999999</v>
      </c>
      <c r="AE1421">
        <f t="shared" si="165"/>
        <v>0.11847911208310109</v>
      </c>
      <c r="BD1421" s="42">
        <v>5</v>
      </c>
      <c r="BE1421" s="42">
        <f>AVERAGE(BJ1412:BN1415)</f>
        <v>0.94814999999999983</v>
      </c>
      <c r="BF1421" s="42">
        <f>STDEV(BJ1412:BN1415)</f>
        <v>4.7288893766763138E-2</v>
      </c>
      <c r="BI1421" s="6">
        <v>7</v>
      </c>
      <c r="BJ1421">
        <v>0.747</v>
      </c>
      <c r="BK1421">
        <v>0.93600000000000005</v>
      </c>
      <c r="BL1421">
        <v>0.97199999999999998</v>
      </c>
      <c r="BM1421">
        <v>0.86399999999999999</v>
      </c>
      <c r="BN1421">
        <v>1.0169999999999999</v>
      </c>
    </row>
    <row r="1422" spans="1:66" x14ac:dyDescent="0.25">
      <c r="A1422" s="6">
        <v>85</v>
      </c>
      <c r="B1422" s="6">
        <v>3</v>
      </c>
      <c r="C1422" s="6">
        <v>10</v>
      </c>
      <c r="D1422" s="6">
        <v>1</v>
      </c>
      <c r="E1422" s="6">
        <v>3</v>
      </c>
      <c r="F1422" s="6">
        <v>7</v>
      </c>
      <c r="G1422">
        <v>0.495</v>
      </c>
      <c r="H1422">
        <v>0.378</v>
      </c>
      <c r="I1422">
        <v>0.39600000000000002</v>
      </c>
      <c r="J1422">
        <v>0.38700000000000001</v>
      </c>
      <c r="K1422">
        <v>0.42299999999999999</v>
      </c>
      <c r="Q1422">
        <f t="shared" si="162"/>
        <v>0.41580000000000006</v>
      </c>
      <c r="R1422">
        <f t="shared" si="163"/>
        <v>4.7367710520986338E-2</v>
      </c>
      <c r="T1422">
        <v>0.432</v>
      </c>
      <c r="U1422">
        <v>0.61199999999999999</v>
      </c>
      <c r="V1422">
        <v>0.52200000000000002</v>
      </c>
      <c r="W1422">
        <v>0.60299999999999998</v>
      </c>
      <c r="X1422">
        <v>0.48599999999999999</v>
      </c>
      <c r="AD1422">
        <f t="shared" si="164"/>
        <v>0.53100000000000003</v>
      </c>
      <c r="AE1422">
        <f t="shared" si="165"/>
        <v>7.6896033707857789E-2</v>
      </c>
      <c r="BD1422" s="42">
        <v>6</v>
      </c>
      <c r="BE1422" s="42">
        <f>AVERAGE(BJ1416:BN1419)</f>
        <v>0.96795000000000009</v>
      </c>
      <c r="BF1422" s="42">
        <f>STDEV(BJ1416:BN1419)</f>
        <v>0.12310691758749663</v>
      </c>
      <c r="BI1422" s="6">
        <v>7</v>
      </c>
      <c r="BJ1422">
        <v>0.92700000000000005</v>
      </c>
      <c r="BK1422">
        <v>0.99</v>
      </c>
      <c r="BL1422">
        <v>0.91800000000000004</v>
      </c>
      <c r="BM1422">
        <v>0.99</v>
      </c>
      <c r="BN1422">
        <v>0.90900000000000003</v>
      </c>
    </row>
    <row r="1423" spans="1:66" x14ac:dyDescent="0.25">
      <c r="A1423" s="6">
        <v>85</v>
      </c>
      <c r="B1423" s="6">
        <v>3</v>
      </c>
      <c r="C1423" s="6">
        <v>10</v>
      </c>
      <c r="D1423" s="6">
        <v>1</v>
      </c>
      <c r="E1423" s="6">
        <v>4</v>
      </c>
      <c r="F1423" s="6">
        <v>7</v>
      </c>
      <c r="G1423">
        <v>0.61199999999999999</v>
      </c>
      <c r="H1423">
        <v>0.22500000000000001</v>
      </c>
      <c r="I1423">
        <v>0.315</v>
      </c>
      <c r="J1423">
        <v>0.252</v>
      </c>
      <c r="K1423">
        <v>0.27900000000000003</v>
      </c>
      <c r="Q1423">
        <f t="shared" si="162"/>
        <v>0.33659999999999995</v>
      </c>
      <c r="R1423">
        <f t="shared" si="163"/>
        <v>0.15751285661811884</v>
      </c>
      <c r="T1423">
        <v>0.42299999999999999</v>
      </c>
      <c r="U1423">
        <v>0.67500000000000004</v>
      </c>
      <c r="V1423">
        <v>0.61199999999999999</v>
      </c>
      <c r="W1423">
        <v>0.69299999999999995</v>
      </c>
      <c r="X1423">
        <v>0.54</v>
      </c>
      <c r="AD1423">
        <f t="shared" si="164"/>
        <v>0.58860000000000001</v>
      </c>
      <c r="AE1423">
        <f t="shared" si="165"/>
        <v>0.11033721040519388</v>
      </c>
      <c r="BD1423" s="42">
        <v>7</v>
      </c>
      <c r="BE1423" s="42">
        <f>AVERAGE(BJ1420:BN1423)</f>
        <v>0.92520000000000002</v>
      </c>
      <c r="BF1423" s="42">
        <f>STDEV(BJ1420:BN1423)</f>
        <v>6.8889385019907462E-2</v>
      </c>
      <c r="BI1423" s="6">
        <v>7</v>
      </c>
      <c r="BJ1423">
        <v>1.0349999999999999</v>
      </c>
      <c r="BK1423">
        <v>0.9</v>
      </c>
      <c r="BL1423">
        <v>0.92700000000000005</v>
      </c>
      <c r="BM1423">
        <v>0.94499999999999995</v>
      </c>
      <c r="BN1423">
        <v>0.81899999999999995</v>
      </c>
    </row>
    <row r="1424" spans="1:66" x14ac:dyDescent="0.25">
      <c r="A1424" s="6">
        <v>85</v>
      </c>
      <c r="B1424" s="6">
        <v>3</v>
      </c>
      <c r="C1424" s="6">
        <v>10</v>
      </c>
      <c r="D1424" s="1">
        <v>1</v>
      </c>
      <c r="E1424" s="1">
        <v>1</v>
      </c>
      <c r="F1424" s="1">
        <v>8</v>
      </c>
      <c r="G1424">
        <v>0.39600000000000002</v>
      </c>
      <c r="H1424">
        <v>0.58499999999999996</v>
      </c>
      <c r="I1424">
        <v>0.36</v>
      </c>
      <c r="J1424">
        <v>0.378</v>
      </c>
      <c r="K1424">
        <v>0.36</v>
      </c>
      <c r="Q1424">
        <f t="shared" si="162"/>
        <v>0.41579999999999995</v>
      </c>
      <c r="R1424">
        <f t="shared" si="163"/>
        <v>9.5755939763547016E-2</v>
      </c>
      <c r="T1424">
        <v>0.64800000000000002</v>
      </c>
      <c r="U1424">
        <v>0.32400000000000001</v>
      </c>
      <c r="V1424">
        <v>0.495</v>
      </c>
      <c r="W1424">
        <v>0.52200000000000002</v>
      </c>
      <c r="X1424">
        <v>0.61199999999999999</v>
      </c>
      <c r="AD1424">
        <f t="shared" si="164"/>
        <v>0.5202</v>
      </c>
      <c r="AE1424">
        <f t="shared" si="165"/>
        <v>0.12638512570710198</v>
      </c>
      <c r="BD1424" s="42">
        <v>8</v>
      </c>
      <c r="BE1424" s="42">
        <f>AVERAGE(BJ1424:BN1427)</f>
        <v>0.97650000000000003</v>
      </c>
      <c r="BF1424" s="42">
        <f>STDEV(BJ1424:BN1427)</f>
        <v>0.17077547586786182</v>
      </c>
      <c r="BI1424" s="1">
        <v>8</v>
      </c>
      <c r="BJ1424">
        <v>1.044</v>
      </c>
      <c r="BK1424">
        <v>0.90900000000000003</v>
      </c>
      <c r="BL1424">
        <v>0.85499999999999998</v>
      </c>
      <c r="BM1424">
        <v>0.9</v>
      </c>
      <c r="BN1424">
        <v>0.97199999999999998</v>
      </c>
    </row>
    <row r="1425" spans="1:66" x14ac:dyDescent="0.25">
      <c r="A1425" s="6">
        <v>85</v>
      </c>
      <c r="B1425" s="6">
        <v>3</v>
      </c>
      <c r="C1425" s="6">
        <v>10</v>
      </c>
      <c r="D1425" s="1">
        <v>1</v>
      </c>
      <c r="E1425" s="1">
        <v>2</v>
      </c>
      <c r="F1425" s="1">
        <v>8</v>
      </c>
      <c r="G1425">
        <v>0.45900000000000002</v>
      </c>
      <c r="H1425">
        <v>0.48599999999999999</v>
      </c>
      <c r="I1425">
        <v>0.26100000000000001</v>
      </c>
      <c r="J1425">
        <v>0.40500000000000003</v>
      </c>
      <c r="K1425">
        <v>0.69299999999999995</v>
      </c>
      <c r="Q1425">
        <f t="shared" si="162"/>
        <v>0.46079999999999999</v>
      </c>
      <c r="R1425">
        <f t="shared" si="163"/>
        <v>0.1561960306793998</v>
      </c>
      <c r="T1425">
        <v>0.75600000000000001</v>
      </c>
      <c r="U1425">
        <v>0.58499999999999996</v>
      </c>
      <c r="V1425">
        <v>0.54900000000000004</v>
      </c>
      <c r="W1425">
        <v>0.54</v>
      </c>
      <c r="X1425">
        <v>0.54</v>
      </c>
      <c r="AD1425">
        <f t="shared" si="164"/>
        <v>0.59400000000000008</v>
      </c>
      <c r="AE1425">
        <f t="shared" si="165"/>
        <v>9.2441873628783533E-2</v>
      </c>
      <c r="BD1425" s="42">
        <v>9</v>
      </c>
      <c r="BE1425" s="42">
        <f>AVERAGE(BJ1428:BN1431)</f>
        <v>0.92430000000000001</v>
      </c>
      <c r="BF1425" s="42">
        <f>STDEV(BJ1428:BN1431)</f>
        <v>0.11092486788718518</v>
      </c>
      <c r="BI1425" s="1">
        <v>8</v>
      </c>
      <c r="BJ1425">
        <v>1.2150000000000001</v>
      </c>
      <c r="BK1425">
        <v>1.071</v>
      </c>
      <c r="BL1425">
        <v>0.81</v>
      </c>
      <c r="BM1425">
        <v>0.94499999999999995</v>
      </c>
      <c r="BN1425">
        <v>1.2330000000000001</v>
      </c>
    </row>
    <row r="1426" spans="1:66" x14ac:dyDescent="0.25">
      <c r="A1426" s="6">
        <v>85</v>
      </c>
      <c r="B1426" s="6">
        <v>3</v>
      </c>
      <c r="C1426" s="6">
        <v>10</v>
      </c>
      <c r="D1426" s="1">
        <v>1</v>
      </c>
      <c r="E1426" s="1">
        <v>3</v>
      </c>
      <c r="F1426" s="1">
        <v>8</v>
      </c>
      <c r="G1426">
        <v>0.33300000000000002</v>
      </c>
      <c r="H1426">
        <v>0.432</v>
      </c>
      <c r="I1426">
        <v>0.61199999999999999</v>
      </c>
      <c r="J1426">
        <v>0.378</v>
      </c>
      <c r="K1426">
        <v>0.45</v>
      </c>
      <c r="Q1426">
        <f t="shared" si="162"/>
        <v>0.441</v>
      </c>
      <c r="R1426">
        <f t="shared" si="163"/>
        <v>0.10610843510296446</v>
      </c>
      <c r="T1426">
        <v>0.68400000000000005</v>
      </c>
      <c r="U1426">
        <v>0.32400000000000001</v>
      </c>
      <c r="V1426">
        <v>0.53100000000000003</v>
      </c>
      <c r="W1426">
        <v>0.47699999999999998</v>
      </c>
      <c r="X1426">
        <v>0.54</v>
      </c>
      <c r="AD1426">
        <f t="shared" si="164"/>
        <v>0.51119999999999999</v>
      </c>
      <c r="AE1426">
        <f t="shared" si="165"/>
        <v>0.12970620648218825</v>
      </c>
      <c r="BD1426" s="42">
        <v>10</v>
      </c>
      <c r="BE1426" s="42">
        <f>AVERAGE(BJ1432:BN1435)</f>
        <v>0.9859500000000001</v>
      </c>
      <c r="BF1426" s="42">
        <f>STDEV(BJ1432:BN1435)</f>
        <v>0.15627993607962834</v>
      </c>
      <c r="BI1426" s="1">
        <v>8</v>
      </c>
      <c r="BJ1426">
        <v>1.0169999999999999</v>
      </c>
      <c r="BK1426">
        <v>0.75600000000000001</v>
      </c>
      <c r="BL1426">
        <v>1.143</v>
      </c>
      <c r="BM1426">
        <v>0.85499999999999998</v>
      </c>
      <c r="BN1426">
        <v>0.99</v>
      </c>
    </row>
    <row r="1427" spans="1:66" x14ac:dyDescent="0.25">
      <c r="A1427" s="6">
        <v>85</v>
      </c>
      <c r="B1427" s="6">
        <v>3</v>
      </c>
      <c r="C1427" s="6">
        <v>10</v>
      </c>
      <c r="D1427" s="1">
        <v>1</v>
      </c>
      <c r="E1427" s="1">
        <v>4</v>
      </c>
      <c r="F1427" s="1">
        <v>8</v>
      </c>
      <c r="G1427">
        <v>0.36899999999999999</v>
      </c>
      <c r="H1427">
        <v>0.63900000000000001</v>
      </c>
      <c r="I1427">
        <v>0.59399999999999997</v>
      </c>
      <c r="J1427">
        <v>0.30599999999999999</v>
      </c>
      <c r="K1427">
        <v>0.52200000000000002</v>
      </c>
      <c r="Q1427">
        <f t="shared" si="162"/>
        <v>0.48599999999999993</v>
      </c>
      <c r="R1427">
        <f t="shared" si="163"/>
        <v>0.14357750520189466</v>
      </c>
      <c r="T1427">
        <v>0.46800000000000003</v>
      </c>
      <c r="U1427">
        <v>0.621</v>
      </c>
      <c r="V1427">
        <v>0.54</v>
      </c>
      <c r="W1427">
        <v>0.28799999999999998</v>
      </c>
      <c r="X1427">
        <v>0.46800000000000003</v>
      </c>
      <c r="AD1427">
        <f t="shared" si="164"/>
        <v>0.47700000000000004</v>
      </c>
      <c r="AE1427">
        <f t="shared" si="165"/>
        <v>0.12307314898059594</v>
      </c>
      <c r="BD1427" s="42" t="s">
        <v>22</v>
      </c>
      <c r="BE1427" s="42">
        <f>AVERAGE(BJ1396:BN1435)</f>
        <v>0.95238000000000056</v>
      </c>
      <c r="BF1427" s="42">
        <f>STDEV(BJ1396:BN1435)</f>
        <v>0.11047779103311224</v>
      </c>
      <c r="BI1427" s="1">
        <v>8</v>
      </c>
      <c r="BJ1427">
        <v>0.83699999999999997</v>
      </c>
      <c r="BK1427">
        <v>1.26</v>
      </c>
      <c r="BL1427">
        <v>1.1339999999999999</v>
      </c>
      <c r="BM1427">
        <v>0.59399999999999997</v>
      </c>
      <c r="BN1427">
        <v>0.99</v>
      </c>
    </row>
    <row r="1428" spans="1:66" x14ac:dyDescent="0.25">
      <c r="A1428" s="6">
        <v>85</v>
      </c>
      <c r="B1428" s="6">
        <v>3</v>
      </c>
      <c r="C1428" s="6">
        <v>10</v>
      </c>
      <c r="D1428" s="6">
        <v>1</v>
      </c>
      <c r="E1428" s="6">
        <v>1</v>
      </c>
      <c r="F1428" s="6">
        <v>9</v>
      </c>
      <c r="G1428">
        <v>0.59399999999999997</v>
      </c>
      <c r="H1428">
        <v>0.504</v>
      </c>
      <c r="I1428">
        <v>0.40500000000000003</v>
      </c>
      <c r="J1428">
        <v>0.35099999999999998</v>
      </c>
      <c r="K1428">
        <v>0.46800000000000003</v>
      </c>
      <c r="Q1428">
        <f t="shared" si="162"/>
        <v>0.46440000000000003</v>
      </c>
      <c r="R1428">
        <f t="shared" si="163"/>
        <v>9.3227141970565405E-2</v>
      </c>
      <c r="T1428">
        <v>0.39600000000000002</v>
      </c>
      <c r="U1428">
        <v>0.53100000000000003</v>
      </c>
      <c r="V1428">
        <v>0.56699999999999995</v>
      </c>
      <c r="W1428">
        <v>0.54900000000000004</v>
      </c>
      <c r="X1428">
        <v>0.432</v>
      </c>
      <c r="AD1428">
        <f t="shared" si="164"/>
        <v>0.495</v>
      </c>
      <c r="AE1428">
        <f t="shared" si="165"/>
        <v>7.6101905363794603E-2</v>
      </c>
      <c r="BI1428" s="6">
        <v>9</v>
      </c>
      <c r="BJ1428">
        <v>0.99</v>
      </c>
      <c r="BK1428">
        <v>1.0349999999999999</v>
      </c>
      <c r="BL1428">
        <v>0.97199999999999998</v>
      </c>
      <c r="BM1428">
        <v>0.9</v>
      </c>
      <c r="BN1428">
        <v>0.9</v>
      </c>
    </row>
    <row r="1429" spans="1:66" x14ac:dyDescent="0.25">
      <c r="A1429" s="6">
        <v>85</v>
      </c>
      <c r="B1429" s="6">
        <v>3</v>
      </c>
      <c r="C1429" s="6">
        <v>10</v>
      </c>
      <c r="D1429" s="6">
        <v>1</v>
      </c>
      <c r="E1429" s="6">
        <v>2</v>
      </c>
      <c r="F1429" s="6">
        <v>9</v>
      </c>
      <c r="G1429">
        <v>0.36899999999999999</v>
      </c>
      <c r="H1429">
        <v>0.36899999999999999</v>
      </c>
      <c r="I1429">
        <v>0.48599999999999999</v>
      </c>
      <c r="J1429">
        <v>0.40500000000000003</v>
      </c>
      <c r="K1429">
        <v>0.441</v>
      </c>
      <c r="Q1429">
        <f t="shared" si="162"/>
        <v>0.41399999999999998</v>
      </c>
      <c r="R1429">
        <f t="shared" si="163"/>
        <v>5.0109879265470884E-2</v>
      </c>
      <c r="T1429">
        <v>0.63900000000000001</v>
      </c>
      <c r="U1429">
        <v>0.504</v>
      </c>
      <c r="V1429">
        <v>0.45</v>
      </c>
      <c r="W1429">
        <v>0.58499999999999996</v>
      </c>
      <c r="X1429">
        <v>0.36899999999999999</v>
      </c>
      <c r="AD1429">
        <f t="shared" si="164"/>
        <v>0.50939999999999996</v>
      </c>
      <c r="AE1429">
        <f t="shared" si="165"/>
        <v>0.10698270888325855</v>
      </c>
      <c r="BI1429" s="6">
        <v>9</v>
      </c>
      <c r="BJ1429">
        <v>1.008</v>
      </c>
      <c r="BK1429">
        <v>0.873</v>
      </c>
      <c r="BL1429">
        <v>0.93600000000000005</v>
      </c>
      <c r="BM1429">
        <v>0.99</v>
      </c>
      <c r="BN1429">
        <v>0.81</v>
      </c>
    </row>
    <row r="1430" spans="1:66" x14ac:dyDescent="0.25">
      <c r="A1430" s="6">
        <v>85</v>
      </c>
      <c r="B1430" s="6">
        <v>3</v>
      </c>
      <c r="C1430" s="6">
        <v>10</v>
      </c>
      <c r="D1430" s="6">
        <v>1</v>
      </c>
      <c r="E1430" s="6">
        <v>3</v>
      </c>
      <c r="F1430" s="6">
        <v>9</v>
      </c>
      <c r="G1430">
        <v>0.29699999999999999</v>
      </c>
      <c r="H1430">
        <v>0.441</v>
      </c>
      <c r="I1430">
        <v>0.42299999999999999</v>
      </c>
      <c r="J1430">
        <v>0.46800000000000003</v>
      </c>
      <c r="K1430">
        <v>0.53100000000000003</v>
      </c>
      <c r="Q1430">
        <f t="shared" si="162"/>
        <v>0.43200000000000005</v>
      </c>
      <c r="R1430">
        <f t="shared" si="163"/>
        <v>8.5854528127525045E-2</v>
      </c>
      <c r="T1430">
        <v>0.63900000000000001</v>
      </c>
      <c r="U1430">
        <v>0.378</v>
      </c>
      <c r="V1430">
        <v>0.60299999999999998</v>
      </c>
      <c r="W1430">
        <v>0.432</v>
      </c>
      <c r="X1430">
        <v>0.36899999999999999</v>
      </c>
      <c r="AD1430">
        <f t="shared" si="164"/>
        <v>0.48420000000000007</v>
      </c>
      <c r="AE1430">
        <f t="shared" si="165"/>
        <v>0.12781901267025927</v>
      </c>
      <c r="BI1430" s="6">
        <v>9</v>
      </c>
      <c r="BJ1430">
        <v>0.93600000000000005</v>
      </c>
      <c r="BK1430">
        <v>0.81899999999999995</v>
      </c>
      <c r="BL1430">
        <v>1.026</v>
      </c>
      <c r="BM1430">
        <v>0.9</v>
      </c>
      <c r="BN1430">
        <v>0.9</v>
      </c>
    </row>
    <row r="1431" spans="1:66" x14ac:dyDescent="0.25">
      <c r="A1431" s="6">
        <v>85</v>
      </c>
      <c r="B1431" s="6">
        <v>3</v>
      </c>
      <c r="C1431" s="6">
        <v>10</v>
      </c>
      <c r="D1431" s="6">
        <v>1</v>
      </c>
      <c r="E1431" s="6">
        <v>4</v>
      </c>
      <c r="F1431" s="6">
        <v>9</v>
      </c>
      <c r="G1431">
        <v>0.252</v>
      </c>
      <c r="H1431">
        <v>0.315</v>
      </c>
      <c r="I1431">
        <v>0.32400000000000001</v>
      </c>
      <c r="J1431">
        <v>0.378</v>
      </c>
      <c r="K1431">
        <v>0.46800000000000003</v>
      </c>
      <c r="Q1431">
        <f t="shared" si="162"/>
        <v>0.34740000000000004</v>
      </c>
      <c r="R1431">
        <f t="shared" si="163"/>
        <v>8.0899938195279172E-2</v>
      </c>
      <c r="T1431">
        <v>0.32400000000000001</v>
      </c>
      <c r="U1431">
        <v>0.747</v>
      </c>
      <c r="V1431">
        <v>0.52200000000000002</v>
      </c>
      <c r="W1431">
        <v>0.67500000000000004</v>
      </c>
      <c r="X1431">
        <v>0.48599999999999999</v>
      </c>
      <c r="AD1431">
        <f t="shared" si="164"/>
        <v>0.55079999999999996</v>
      </c>
      <c r="AE1431">
        <f t="shared" si="165"/>
        <v>0.16612254512858915</v>
      </c>
      <c r="BI1431" s="6">
        <v>9</v>
      </c>
      <c r="BJ1431">
        <v>0.57599999999999996</v>
      </c>
      <c r="BK1431">
        <v>1.0620000000000001</v>
      </c>
      <c r="BL1431">
        <v>0.84599999999999997</v>
      </c>
      <c r="BM1431">
        <v>1.0529999999999999</v>
      </c>
      <c r="BN1431">
        <v>0.95399999999999996</v>
      </c>
    </row>
    <row r="1432" spans="1:66" x14ac:dyDescent="0.25">
      <c r="A1432" s="6">
        <v>85</v>
      </c>
      <c r="B1432" s="6">
        <v>3</v>
      </c>
      <c r="C1432" s="6">
        <v>10</v>
      </c>
      <c r="D1432" s="1">
        <v>1</v>
      </c>
      <c r="E1432" s="1">
        <v>1</v>
      </c>
      <c r="F1432" s="1">
        <v>10</v>
      </c>
      <c r="G1432">
        <v>0.40500000000000003</v>
      </c>
      <c r="H1432">
        <v>0.432</v>
      </c>
      <c r="I1432">
        <v>0.54900000000000004</v>
      </c>
      <c r="J1432">
        <v>0.441</v>
      </c>
      <c r="K1432">
        <v>0.41399999999999998</v>
      </c>
      <c r="Q1432">
        <f t="shared" si="162"/>
        <v>0.44820000000000004</v>
      </c>
      <c r="R1432">
        <f t="shared" si="163"/>
        <v>5.8117983447466444E-2</v>
      </c>
      <c r="T1432">
        <v>0.67500000000000004</v>
      </c>
      <c r="U1432">
        <v>0.32400000000000001</v>
      </c>
      <c r="V1432">
        <v>0.441</v>
      </c>
      <c r="W1432">
        <v>0.53100000000000003</v>
      </c>
      <c r="X1432">
        <v>0.58499999999999996</v>
      </c>
      <c r="AD1432">
        <f t="shared" si="164"/>
        <v>0.51119999999999999</v>
      </c>
      <c r="AE1432">
        <f t="shared" si="165"/>
        <v>0.13475978628656277</v>
      </c>
      <c r="BI1432" s="1">
        <v>10</v>
      </c>
      <c r="BJ1432">
        <v>1.08</v>
      </c>
      <c r="BK1432">
        <v>0.75600000000000001</v>
      </c>
      <c r="BL1432">
        <v>0.99</v>
      </c>
      <c r="BM1432">
        <v>0.97199999999999998</v>
      </c>
      <c r="BN1432">
        <v>0.999</v>
      </c>
    </row>
    <row r="1433" spans="1:66" x14ac:dyDescent="0.25">
      <c r="A1433" s="6">
        <v>85</v>
      </c>
      <c r="B1433" s="6">
        <v>3</v>
      </c>
      <c r="C1433" s="6">
        <v>10</v>
      </c>
      <c r="D1433" s="1">
        <v>1</v>
      </c>
      <c r="E1433" s="1">
        <v>2</v>
      </c>
      <c r="F1433" s="1">
        <v>10</v>
      </c>
      <c r="G1433">
        <v>0.48599999999999999</v>
      </c>
      <c r="H1433">
        <v>0.621</v>
      </c>
      <c r="I1433">
        <v>0.45900000000000002</v>
      </c>
      <c r="J1433">
        <v>0.42299999999999999</v>
      </c>
      <c r="K1433">
        <v>0.432</v>
      </c>
      <c r="Q1433">
        <f t="shared" si="162"/>
        <v>0.48420000000000007</v>
      </c>
      <c r="R1433">
        <f t="shared" si="163"/>
        <v>8.0347370834395679E-2</v>
      </c>
      <c r="T1433">
        <v>0.42299999999999999</v>
      </c>
      <c r="U1433">
        <v>0.54</v>
      </c>
      <c r="V1433">
        <v>0.495</v>
      </c>
      <c r="W1433">
        <v>0.53100000000000003</v>
      </c>
      <c r="X1433">
        <v>0.27900000000000003</v>
      </c>
      <c r="AD1433">
        <f t="shared" si="164"/>
        <v>0.45360000000000006</v>
      </c>
      <c r="AE1433">
        <f t="shared" si="165"/>
        <v>0.1079249739402328</v>
      </c>
      <c r="BI1433" s="1">
        <v>10</v>
      </c>
      <c r="BJ1433">
        <v>0.90900000000000003</v>
      </c>
      <c r="BK1433">
        <v>1.161</v>
      </c>
      <c r="BL1433">
        <v>0.95399999999999996</v>
      </c>
      <c r="BM1433">
        <v>0.95399999999999996</v>
      </c>
      <c r="BN1433">
        <v>0.71099999999999997</v>
      </c>
    </row>
    <row r="1434" spans="1:66" x14ac:dyDescent="0.25">
      <c r="A1434" s="6">
        <v>85</v>
      </c>
      <c r="B1434" s="6">
        <v>3</v>
      </c>
      <c r="C1434" s="6">
        <v>10</v>
      </c>
      <c r="D1434" s="1">
        <v>1</v>
      </c>
      <c r="E1434" s="1">
        <v>3</v>
      </c>
      <c r="F1434" s="1">
        <v>10</v>
      </c>
      <c r="G1434">
        <v>0.45900000000000002</v>
      </c>
      <c r="H1434">
        <v>0.36</v>
      </c>
      <c r="I1434">
        <v>0.57599999999999996</v>
      </c>
      <c r="J1434">
        <v>0.40500000000000003</v>
      </c>
      <c r="K1434">
        <v>0.57599999999999996</v>
      </c>
      <c r="Q1434">
        <f t="shared" si="162"/>
        <v>0.47519999999999996</v>
      </c>
      <c r="R1434">
        <f t="shared" si="163"/>
        <v>9.8466745655576393E-2</v>
      </c>
      <c r="T1434">
        <v>0.60299999999999998</v>
      </c>
      <c r="U1434">
        <v>0.36899999999999999</v>
      </c>
      <c r="V1434">
        <v>0.53100000000000003</v>
      </c>
      <c r="W1434">
        <v>0.42299999999999999</v>
      </c>
      <c r="X1434">
        <v>0.61199999999999999</v>
      </c>
      <c r="AD1434">
        <f t="shared" si="164"/>
        <v>0.50760000000000005</v>
      </c>
      <c r="AE1434">
        <f t="shared" si="165"/>
        <v>0.1082995844867372</v>
      </c>
      <c r="BI1434" s="1">
        <v>10</v>
      </c>
      <c r="BJ1434">
        <v>1.0620000000000001</v>
      </c>
      <c r="BK1434">
        <v>0.72899999999999998</v>
      </c>
      <c r="BL1434">
        <v>1.107</v>
      </c>
      <c r="BM1434">
        <v>0.82799999999999996</v>
      </c>
      <c r="BN1434">
        <v>1.1879999999999999</v>
      </c>
    </row>
    <row r="1435" spans="1:66" x14ac:dyDescent="0.25">
      <c r="A1435" s="6">
        <v>85</v>
      </c>
      <c r="B1435" s="6">
        <v>3</v>
      </c>
      <c r="C1435" s="6">
        <v>10</v>
      </c>
      <c r="D1435" s="1">
        <v>1</v>
      </c>
      <c r="E1435" s="1">
        <v>4</v>
      </c>
      <c r="F1435" s="1">
        <v>10</v>
      </c>
      <c r="G1435">
        <v>0.42299999999999999</v>
      </c>
      <c r="H1435">
        <v>0.60299999999999998</v>
      </c>
      <c r="I1435">
        <v>0.48599999999999999</v>
      </c>
      <c r="J1435">
        <v>0.621</v>
      </c>
      <c r="K1435">
        <v>0.58499999999999996</v>
      </c>
      <c r="Q1435">
        <f t="shared" si="162"/>
        <v>0.54359999999999997</v>
      </c>
      <c r="R1435">
        <f t="shared" si="163"/>
        <v>8.5286575731471345E-2</v>
      </c>
      <c r="T1435">
        <v>0.80100000000000005</v>
      </c>
      <c r="U1435">
        <v>0.504</v>
      </c>
      <c r="V1435">
        <v>0.63900000000000001</v>
      </c>
      <c r="W1435">
        <v>0.45</v>
      </c>
      <c r="X1435">
        <v>0.20699999999999999</v>
      </c>
      <c r="AD1435">
        <f t="shared" si="164"/>
        <v>0.5202</v>
      </c>
      <c r="AE1435">
        <f t="shared" si="165"/>
        <v>0.22149875846153175</v>
      </c>
      <c r="BI1435" s="1">
        <v>10</v>
      </c>
      <c r="BJ1435">
        <v>1.224</v>
      </c>
      <c r="BK1435">
        <v>1.107</v>
      </c>
      <c r="BL1435">
        <v>1.125</v>
      </c>
      <c r="BM1435">
        <v>1.071</v>
      </c>
      <c r="BN1435">
        <v>0.79200000000000004</v>
      </c>
    </row>
    <row r="1436" spans="1:66" x14ac:dyDescent="0.25">
      <c r="Q1436" t="e">
        <f t="shared" si="162"/>
        <v>#DIV/0!</v>
      </c>
      <c r="R1436" t="e">
        <f t="shared" si="163"/>
        <v>#DIV/0!</v>
      </c>
      <c r="AD1436" t="e">
        <f t="shared" si="164"/>
        <v>#DIV/0!</v>
      </c>
      <c r="AE1436" t="e">
        <f t="shared" si="165"/>
        <v>#DIV/0!</v>
      </c>
    </row>
    <row r="1437" spans="1:66" x14ac:dyDescent="0.25">
      <c r="A1437" s="6">
        <v>85</v>
      </c>
      <c r="B1437" s="6">
        <v>3</v>
      </c>
      <c r="C1437" s="6">
        <v>10</v>
      </c>
      <c r="D1437" s="6">
        <v>0.8</v>
      </c>
      <c r="E1437" s="6">
        <v>1</v>
      </c>
      <c r="F1437" s="6">
        <v>1</v>
      </c>
      <c r="G1437" s="6">
        <v>0.372</v>
      </c>
      <c r="H1437" s="6">
        <v>0.432</v>
      </c>
      <c r="I1437" s="6">
        <v>0.40200000000000002</v>
      </c>
      <c r="J1437" s="6">
        <v>0.438</v>
      </c>
      <c r="K1437" s="6">
        <v>0.42</v>
      </c>
      <c r="Q1437">
        <f t="shared" si="162"/>
        <v>0.4128</v>
      </c>
      <c r="R1437">
        <f t="shared" si="163"/>
        <v>2.6630809225406574E-2</v>
      </c>
      <c r="T1437" s="6">
        <v>0.372</v>
      </c>
      <c r="U1437" s="6">
        <v>0.33600000000000002</v>
      </c>
      <c r="V1437" s="6">
        <v>0.34799999999999998</v>
      </c>
      <c r="W1437" s="6">
        <v>0.35399999999999998</v>
      </c>
      <c r="X1437">
        <v>0.35399999999999998</v>
      </c>
      <c r="AD1437">
        <f t="shared" si="164"/>
        <v>0.35280000000000006</v>
      </c>
      <c r="AE1437">
        <f t="shared" si="165"/>
        <v>1.3007690033207273E-2</v>
      </c>
      <c r="AO1437" t="s">
        <v>47</v>
      </c>
      <c r="AP1437" t="s">
        <v>48</v>
      </c>
      <c r="AQ1437" t="s">
        <v>49</v>
      </c>
      <c r="AR1437" t="s">
        <v>50</v>
      </c>
      <c r="BI1437" s="6">
        <v>1</v>
      </c>
      <c r="BJ1437">
        <v>0.74399999999999999</v>
      </c>
      <c r="BK1437">
        <v>0.76800000000000002</v>
      </c>
      <c r="BL1437">
        <v>0.75</v>
      </c>
      <c r="BM1437">
        <v>0.79200000000000004</v>
      </c>
      <c r="BN1437">
        <v>0.77400000000000002</v>
      </c>
    </row>
    <row r="1438" spans="1:66" x14ac:dyDescent="0.25">
      <c r="A1438" s="6">
        <v>85</v>
      </c>
      <c r="B1438" s="6">
        <v>3</v>
      </c>
      <c r="C1438" s="6">
        <v>10</v>
      </c>
      <c r="D1438" s="6">
        <v>0.8</v>
      </c>
      <c r="E1438" s="6">
        <v>2</v>
      </c>
      <c r="F1438" s="6">
        <v>1</v>
      </c>
      <c r="G1438" s="6">
        <v>0.36</v>
      </c>
      <c r="H1438" s="6">
        <v>0.40799999999999997</v>
      </c>
      <c r="I1438" s="6">
        <v>0.35399999999999998</v>
      </c>
      <c r="J1438" s="6">
        <v>0.40200000000000002</v>
      </c>
      <c r="K1438" s="6">
        <v>0.34799999999999998</v>
      </c>
      <c r="Q1438">
        <f t="shared" si="162"/>
        <v>0.37439999999999996</v>
      </c>
      <c r="R1438">
        <f t="shared" si="163"/>
        <v>2.8333725487482236E-2</v>
      </c>
      <c r="T1438" s="6">
        <v>0.39</v>
      </c>
      <c r="U1438" s="6">
        <v>0.40200000000000002</v>
      </c>
      <c r="V1438" s="6">
        <v>0.39</v>
      </c>
      <c r="W1438" s="6">
        <v>0.38400000000000001</v>
      </c>
      <c r="X1438">
        <v>0.378</v>
      </c>
      <c r="AD1438">
        <f t="shared" si="164"/>
        <v>0.38879999999999998</v>
      </c>
      <c r="AE1438">
        <f t="shared" si="165"/>
        <v>8.8994381845148036E-3</v>
      </c>
      <c r="AO1438">
        <f>A1437</f>
        <v>85</v>
      </c>
      <c r="AP1438">
        <f>B1437</f>
        <v>3</v>
      </c>
      <c r="AQ1438">
        <f>C1437</f>
        <v>10</v>
      </c>
      <c r="AR1438">
        <f>D1437</f>
        <v>0.8</v>
      </c>
      <c r="BI1438" s="6">
        <v>1</v>
      </c>
      <c r="BJ1438">
        <v>0.75</v>
      </c>
      <c r="BK1438">
        <v>0.81</v>
      </c>
      <c r="BL1438">
        <v>0.74399999999999999</v>
      </c>
      <c r="BM1438">
        <v>0.78600000000000003</v>
      </c>
      <c r="BN1438">
        <v>0.72599999999999998</v>
      </c>
    </row>
    <row r="1439" spans="1:66" x14ac:dyDescent="0.25">
      <c r="A1439" s="6">
        <v>85</v>
      </c>
      <c r="B1439" s="6">
        <v>3</v>
      </c>
      <c r="C1439" s="6">
        <v>10</v>
      </c>
      <c r="D1439" s="6">
        <v>0.8</v>
      </c>
      <c r="E1439" s="6">
        <v>3</v>
      </c>
      <c r="F1439" s="6">
        <v>1</v>
      </c>
      <c r="G1439" s="6">
        <v>0.35399999999999998</v>
      </c>
      <c r="H1439" s="6">
        <v>0.39</v>
      </c>
      <c r="I1439" s="6">
        <v>0.36</v>
      </c>
      <c r="J1439" s="6">
        <v>0.39</v>
      </c>
      <c r="K1439" s="6">
        <v>0.378</v>
      </c>
      <c r="Q1439">
        <f t="shared" si="162"/>
        <v>0.37440000000000007</v>
      </c>
      <c r="R1439">
        <f t="shared" si="163"/>
        <v>1.6757088052522743E-2</v>
      </c>
      <c r="T1439" s="6">
        <v>0.38400000000000001</v>
      </c>
      <c r="U1439" s="6">
        <v>0.378</v>
      </c>
      <c r="V1439" s="6">
        <v>0.372</v>
      </c>
      <c r="W1439" s="6">
        <v>0.38400000000000001</v>
      </c>
      <c r="X1439">
        <v>0.38400000000000001</v>
      </c>
      <c r="AD1439">
        <f t="shared" si="164"/>
        <v>0.38039999999999996</v>
      </c>
      <c r="AE1439">
        <f t="shared" si="165"/>
        <v>5.3665631459995002E-3</v>
      </c>
      <c r="BI1439" s="6">
        <v>1</v>
      </c>
      <c r="BJ1439">
        <v>0.73799999999999999</v>
      </c>
      <c r="BK1439">
        <v>0.76800000000000002</v>
      </c>
      <c r="BL1439">
        <v>0.73199999999999998</v>
      </c>
      <c r="BM1439">
        <v>0.77400000000000002</v>
      </c>
      <c r="BN1439">
        <v>0.76200000000000001</v>
      </c>
    </row>
    <row r="1440" spans="1:66" x14ac:dyDescent="0.25">
      <c r="A1440" s="6">
        <v>85</v>
      </c>
      <c r="B1440" s="6">
        <v>3</v>
      </c>
      <c r="C1440" s="6">
        <v>10</v>
      </c>
      <c r="D1440" s="6">
        <v>0.8</v>
      </c>
      <c r="E1440" s="6">
        <v>4</v>
      </c>
      <c r="F1440" s="6">
        <v>1</v>
      </c>
      <c r="G1440" s="6">
        <v>0.33</v>
      </c>
      <c r="H1440" s="6">
        <v>0.35399999999999998</v>
      </c>
      <c r="I1440" s="6">
        <v>0.34200000000000003</v>
      </c>
      <c r="J1440" s="6">
        <v>0.34200000000000003</v>
      </c>
      <c r="K1440" s="6">
        <v>0.33600000000000002</v>
      </c>
      <c r="Q1440">
        <f t="shared" si="162"/>
        <v>0.34080000000000005</v>
      </c>
      <c r="R1440">
        <f t="shared" si="163"/>
        <v>8.8994381845147828E-3</v>
      </c>
      <c r="T1440" s="6">
        <v>0.40200000000000002</v>
      </c>
      <c r="U1440" s="6">
        <v>0.42</v>
      </c>
      <c r="V1440" s="6">
        <v>0.42</v>
      </c>
      <c r="W1440" s="6">
        <v>0.42</v>
      </c>
      <c r="X1440">
        <v>0.40799999999999997</v>
      </c>
      <c r="AD1440">
        <f t="shared" si="164"/>
        <v>0.41399999999999998</v>
      </c>
      <c r="AE1440">
        <f t="shared" si="165"/>
        <v>8.4852813742385576E-3</v>
      </c>
      <c r="BI1440" s="6">
        <v>1</v>
      </c>
      <c r="BJ1440">
        <v>0.73199999999999998</v>
      </c>
      <c r="BK1440">
        <v>0.77400000000000002</v>
      </c>
      <c r="BL1440">
        <v>0.76200000000000001</v>
      </c>
      <c r="BM1440">
        <v>0.76200000000000001</v>
      </c>
      <c r="BN1440">
        <v>0.74399999999999999</v>
      </c>
    </row>
    <row r="1441" spans="1:66" x14ac:dyDescent="0.25">
      <c r="A1441" s="6">
        <v>85</v>
      </c>
      <c r="B1441" s="6">
        <v>3</v>
      </c>
      <c r="C1441" s="6">
        <v>10</v>
      </c>
      <c r="D1441" s="6">
        <v>0.8</v>
      </c>
      <c r="E1441" s="1">
        <v>1</v>
      </c>
      <c r="F1441" s="1">
        <v>2</v>
      </c>
      <c r="G1441" s="6">
        <v>0.32400000000000001</v>
      </c>
      <c r="H1441" s="6">
        <v>0.32400000000000001</v>
      </c>
      <c r="I1441" s="6">
        <v>0.28199999999999997</v>
      </c>
      <c r="J1441" s="6">
        <v>0.34200000000000003</v>
      </c>
      <c r="K1441" s="6">
        <v>0.30599999999999999</v>
      </c>
      <c r="Q1441">
        <f t="shared" si="162"/>
        <v>0.31559999999999999</v>
      </c>
      <c r="R1441">
        <f t="shared" si="163"/>
        <v>2.2689204481426865E-2</v>
      </c>
      <c r="T1441" s="6">
        <v>0.44400000000000001</v>
      </c>
      <c r="U1441" s="6">
        <v>0.44400000000000001</v>
      </c>
      <c r="V1441" s="6">
        <v>0.48599999999999999</v>
      </c>
      <c r="W1441" s="6">
        <v>0.45</v>
      </c>
      <c r="X1441">
        <v>0.49199999999999999</v>
      </c>
      <c r="AD1441">
        <f t="shared" si="164"/>
        <v>0.46319999999999995</v>
      </c>
      <c r="AE1441">
        <f t="shared" si="165"/>
        <v>2.377393530739073E-2</v>
      </c>
      <c r="AH1441" t="s">
        <v>25</v>
      </c>
      <c r="BI1441" s="1">
        <v>2</v>
      </c>
      <c r="BJ1441">
        <v>0.76800000000000002</v>
      </c>
      <c r="BK1441">
        <v>0.76800000000000002</v>
      </c>
      <c r="BL1441">
        <v>0.76800000000000002</v>
      </c>
      <c r="BM1441">
        <v>0.79200000000000004</v>
      </c>
      <c r="BN1441">
        <v>0.79800000000000004</v>
      </c>
    </row>
    <row r="1442" spans="1:66" x14ac:dyDescent="0.25">
      <c r="A1442" s="6">
        <v>85</v>
      </c>
      <c r="B1442" s="6">
        <v>3</v>
      </c>
      <c r="C1442" s="6">
        <v>10</v>
      </c>
      <c r="D1442" s="6">
        <v>0.8</v>
      </c>
      <c r="E1442" s="1">
        <v>2</v>
      </c>
      <c r="F1442" s="1">
        <v>2</v>
      </c>
      <c r="G1442" s="6">
        <v>0.28799999999999998</v>
      </c>
      <c r="H1442" s="6">
        <v>0.33600000000000002</v>
      </c>
      <c r="I1442" s="6">
        <v>0.27</v>
      </c>
      <c r="J1442" s="6">
        <v>0.30599999999999999</v>
      </c>
      <c r="K1442" s="6">
        <v>0.3</v>
      </c>
      <c r="Q1442">
        <f t="shared" si="162"/>
        <v>0.3</v>
      </c>
      <c r="R1442">
        <f t="shared" si="163"/>
        <v>2.4372115213907884E-2</v>
      </c>
      <c r="T1442" s="6">
        <v>0.504</v>
      </c>
      <c r="U1442" s="6">
        <v>0.49199999999999999</v>
      </c>
      <c r="V1442" s="6">
        <v>0.45</v>
      </c>
      <c r="W1442" s="6">
        <v>0.48</v>
      </c>
      <c r="X1442">
        <v>0.438</v>
      </c>
      <c r="AD1442">
        <f t="shared" si="164"/>
        <v>0.4728</v>
      </c>
      <c r="AE1442">
        <f t="shared" si="165"/>
        <v>2.7949955277245076E-2</v>
      </c>
      <c r="AG1442" t="s">
        <v>19</v>
      </c>
      <c r="AH1442" t="s">
        <v>20</v>
      </c>
      <c r="AI1442" t="s">
        <v>21</v>
      </c>
      <c r="AJ1442" t="s">
        <v>23</v>
      </c>
      <c r="AK1442" t="s">
        <v>21</v>
      </c>
      <c r="AM1442" s="11" t="s">
        <v>24</v>
      </c>
      <c r="AN1442" s="11"/>
      <c r="AO1442" s="11" t="s">
        <v>21</v>
      </c>
      <c r="AP1442" s="15" t="s">
        <v>26</v>
      </c>
      <c r="AQ1442" s="15"/>
      <c r="AR1442" s="15" t="s">
        <v>21</v>
      </c>
      <c r="BI1442" s="1">
        <v>2</v>
      </c>
      <c r="BJ1442">
        <v>0.79200000000000004</v>
      </c>
      <c r="BK1442">
        <v>0.82799999999999996</v>
      </c>
      <c r="BL1442">
        <v>0.72</v>
      </c>
      <c r="BM1442">
        <v>0.78600000000000003</v>
      </c>
      <c r="BN1442">
        <v>0.73799999999999999</v>
      </c>
    </row>
    <row r="1443" spans="1:66" x14ac:dyDescent="0.25">
      <c r="A1443" s="6">
        <v>85</v>
      </c>
      <c r="B1443" s="6">
        <v>3</v>
      </c>
      <c r="C1443" s="6">
        <v>10</v>
      </c>
      <c r="D1443" s="6">
        <v>0.8</v>
      </c>
      <c r="E1443" s="1">
        <v>3</v>
      </c>
      <c r="F1443" s="1">
        <v>2</v>
      </c>
      <c r="G1443" s="6">
        <v>0.30599999999999999</v>
      </c>
      <c r="H1443" s="6">
        <v>0.3</v>
      </c>
      <c r="I1443" s="6">
        <v>0.318</v>
      </c>
      <c r="J1443" s="6">
        <v>0.312</v>
      </c>
      <c r="K1443" s="6">
        <v>0.318</v>
      </c>
      <c r="L1443" s="6"/>
      <c r="M1443" s="6"/>
      <c r="N1443" s="6"/>
      <c r="O1443" s="6"/>
      <c r="P1443" s="6"/>
      <c r="Q1443">
        <f t="shared" si="162"/>
        <v>0.31080000000000002</v>
      </c>
      <c r="R1443">
        <f t="shared" si="163"/>
        <v>7.8230428862431853E-3</v>
      </c>
      <c r="S1443" s="6"/>
      <c r="T1443" s="6">
        <v>0.45</v>
      </c>
      <c r="U1443" s="6">
        <v>0.47399999999999998</v>
      </c>
      <c r="V1443" s="6">
        <v>0.45600000000000002</v>
      </c>
      <c r="W1443" s="6">
        <v>0.47399999999999998</v>
      </c>
      <c r="X1443">
        <v>0.438</v>
      </c>
      <c r="Y1443" s="6"/>
      <c r="Z1443" s="6"/>
      <c r="AA1443" s="6"/>
      <c r="AD1443">
        <f t="shared" si="164"/>
        <v>0.45839999999999997</v>
      </c>
      <c r="AE1443">
        <f t="shared" si="165"/>
        <v>1.5646085772486343E-2</v>
      </c>
      <c r="AG1443">
        <v>1</v>
      </c>
      <c r="AH1443">
        <f>AVERAGE(G1437:K1440)</f>
        <v>0.37559999999999999</v>
      </c>
      <c r="AI1443">
        <f>STDEV(G1437:K1440)</f>
        <v>3.2828742220643692E-2</v>
      </c>
      <c r="AJ1443">
        <f>AVERAGE(T1437:X1440)</f>
        <v>0.38400000000000006</v>
      </c>
      <c r="AK1443">
        <f>STDEV(T1437:X1440)</f>
        <v>2.4E-2</v>
      </c>
      <c r="AM1443">
        <f>SUM(AH1443,AJ1443)</f>
        <v>0.75960000000000005</v>
      </c>
      <c r="AO1443">
        <f>SUM(AH1443,AJ1443)/2*SQRT((AI1443/AH1443)^2+(AK1443/AJ1443)^2)</f>
        <v>4.0809710681669269E-2</v>
      </c>
      <c r="AP1443">
        <v>0.49</v>
      </c>
      <c r="AR1443">
        <v>1.0148891565092228E-2</v>
      </c>
      <c r="BI1443" s="1">
        <v>2</v>
      </c>
      <c r="BJ1443">
        <v>0.75600000000000001</v>
      </c>
      <c r="BK1443">
        <v>0.77400000000000002</v>
      </c>
      <c r="BL1443">
        <v>0.77400000000000002</v>
      </c>
      <c r="BM1443">
        <v>0.78600000000000003</v>
      </c>
      <c r="BN1443">
        <v>0.75600000000000001</v>
      </c>
    </row>
    <row r="1444" spans="1:66" x14ac:dyDescent="0.25">
      <c r="A1444" s="6">
        <v>85</v>
      </c>
      <c r="B1444" s="6">
        <v>3</v>
      </c>
      <c r="C1444" s="6">
        <v>10</v>
      </c>
      <c r="D1444" s="6">
        <v>0.8</v>
      </c>
      <c r="E1444" s="1">
        <v>4</v>
      </c>
      <c r="F1444" s="1">
        <v>2</v>
      </c>
      <c r="G1444" s="6">
        <v>0.30599999999999999</v>
      </c>
      <c r="H1444" s="6">
        <v>0.312</v>
      </c>
      <c r="I1444" s="6">
        <v>0.28199999999999997</v>
      </c>
      <c r="J1444" s="6">
        <v>0.30599999999999999</v>
      </c>
      <c r="K1444" s="6">
        <v>0.30599999999999999</v>
      </c>
      <c r="L1444" s="6"/>
      <c r="M1444" s="6"/>
      <c r="N1444" s="6"/>
      <c r="O1444" s="6"/>
      <c r="P1444" s="6"/>
      <c r="Q1444">
        <f t="shared" si="162"/>
        <v>0.3024</v>
      </c>
      <c r="R1444">
        <f t="shared" si="163"/>
        <v>1.1696153213770768E-2</v>
      </c>
      <c r="S1444" s="6"/>
      <c r="T1444" s="6">
        <v>0.48</v>
      </c>
      <c r="U1444" s="6">
        <v>0.45600000000000002</v>
      </c>
      <c r="V1444" s="6">
        <v>0.48599999999999999</v>
      </c>
      <c r="W1444" s="6">
        <v>0.438</v>
      </c>
      <c r="X1444">
        <v>0.49199999999999999</v>
      </c>
      <c r="Y1444" s="6"/>
      <c r="Z1444" s="6"/>
      <c r="AA1444" s="6"/>
      <c r="AD1444">
        <f t="shared" si="164"/>
        <v>0.47039999999999998</v>
      </c>
      <c r="AE1444">
        <f t="shared" si="165"/>
        <v>2.2689204481426837E-2</v>
      </c>
      <c r="AG1444">
        <v>2</v>
      </c>
      <c r="AH1444">
        <f>AVERAGE(G1441:K1444)</f>
        <v>0.30720000000000003</v>
      </c>
      <c r="AI1444">
        <f>STDEV(G1441:K1444)</f>
        <v>1.77988763690296E-2</v>
      </c>
      <c r="AJ1444">
        <f>AVERAGE(T1441:X1444)</f>
        <v>0.46620000000000006</v>
      </c>
      <c r="AK1444">
        <f>STDEV(T1441:X1444)</f>
        <v>2.1859840611929152E-2</v>
      </c>
      <c r="AM1444">
        <f>SUM(AH1444,AJ1444)</f>
        <v>0.77340000000000009</v>
      </c>
      <c r="AO1444">
        <f t="shared" ref="AO1444:AO1453" si="166">SUM(AH1444,AJ1444)/2*SQRT((AI1444/AH1444)^2+(AK1444/AJ1444)^2)</f>
        <v>2.8822901546629167E-2</v>
      </c>
      <c r="AP1444">
        <v>0.52625</v>
      </c>
      <c r="AR1444">
        <v>1.5173990905493533E-2</v>
      </c>
      <c r="BI1444" s="1">
        <v>2</v>
      </c>
      <c r="BJ1444">
        <v>0.78600000000000003</v>
      </c>
      <c r="BK1444">
        <v>0.76800000000000002</v>
      </c>
      <c r="BL1444">
        <v>0.76800000000000002</v>
      </c>
      <c r="BM1444">
        <v>0.74399999999999999</v>
      </c>
      <c r="BN1444">
        <v>0.79800000000000004</v>
      </c>
    </row>
    <row r="1445" spans="1:66" x14ac:dyDescent="0.25">
      <c r="A1445" s="6">
        <v>85</v>
      </c>
      <c r="B1445" s="6">
        <v>3</v>
      </c>
      <c r="C1445" s="6">
        <v>10</v>
      </c>
      <c r="D1445" s="6">
        <v>0.8</v>
      </c>
      <c r="E1445" s="6">
        <v>1</v>
      </c>
      <c r="F1445" s="6">
        <v>3</v>
      </c>
      <c r="G1445" s="6">
        <v>0.38400000000000001</v>
      </c>
      <c r="H1445" s="6">
        <v>0.38400000000000001</v>
      </c>
      <c r="I1445" s="6">
        <v>0.41399999999999998</v>
      </c>
      <c r="J1445" s="6">
        <v>0.40799999999999997</v>
      </c>
      <c r="K1445" s="6">
        <v>0.40799999999999997</v>
      </c>
      <c r="L1445" s="6"/>
      <c r="M1445" s="6"/>
      <c r="N1445" s="6"/>
      <c r="O1445" s="6"/>
      <c r="P1445" s="6"/>
      <c r="Q1445">
        <f t="shared" si="162"/>
        <v>0.39959999999999996</v>
      </c>
      <c r="R1445">
        <f t="shared" si="163"/>
        <v>1.4449913494550737E-2</v>
      </c>
      <c r="S1445" s="6"/>
      <c r="T1445" s="6">
        <v>0.36</v>
      </c>
      <c r="U1445" s="6">
        <v>0.36599999999999999</v>
      </c>
      <c r="V1445" s="6">
        <v>0.36</v>
      </c>
      <c r="W1445" s="6">
        <v>0.34799999999999998</v>
      </c>
      <c r="X1445">
        <v>0.34799999999999998</v>
      </c>
      <c r="Y1445" s="6"/>
      <c r="Z1445" s="6"/>
      <c r="AA1445" s="6"/>
      <c r="AD1445">
        <f t="shared" si="164"/>
        <v>0.35639999999999994</v>
      </c>
      <c r="AE1445">
        <f t="shared" si="165"/>
        <v>8.0498447189992495E-3</v>
      </c>
      <c r="AG1445">
        <v>3</v>
      </c>
      <c r="AH1445">
        <f>AVERAGE(G1445:K1448)</f>
        <v>0.38050000000000006</v>
      </c>
      <c r="AI1445">
        <f>STDEV(G1445:K1448)</f>
        <v>4.7072732077744539E-2</v>
      </c>
      <c r="AJ1445">
        <f>AVERAGE(T1445:X1448)</f>
        <v>0.37670000000000003</v>
      </c>
      <c r="AK1445">
        <f>STDEV(T1444:X1447)</f>
        <v>5.3810192734326065E-2</v>
      </c>
      <c r="AM1445">
        <f>SUM(AH1445,AJ1445)</f>
        <v>0.7572000000000001</v>
      </c>
      <c r="AO1445">
        <f t="shared" si="166"/>
        <v>7.1544305031177327E-2</v>
      </c>
      <c r="AP1445" s="15" t="s">
        <v>28</v>
      </c>
      <c r="AQ1445" s="15"/>
      <c r="AR1445" s="15"/>
      <c r="BI1445" s="6">
        <v>3</v>
      </c>
      <c r="BJ1445">
        <v>0.74399999999999999</v>
      </c>
      <c r="BK1445">
        <v>0.75</v>
      </c>
      <c r="BL1445">
        <v>0.77400000000000002</v>
      </c>
      <c r="BM1445">
        <v>0.75600000000000001</v>
      </c>
      <c r="BN1445">
        <v>0.75600000000000001</v>
      </c>
    </row>
    <row r="1446" spans="1:66" x14ac:dyDescent="0.25">
      <c r="A1446" s="6">
        <v>85</v>
      </c>
      <c r="B1446" s="6">
        <v>3</v>
      </c>
      <c r="C1446" s="6">
        <v>10</v>
      </c>
      <c r="D1446" s="6">
        <v>0.8</v>
      </c>
      <c r="E1446" s="6">
        <v>2</v>
      </c>
      <c r="F1446" s="6">
        <v>3</v>
      </c>
      <c r="G1446" s="6">
        <v>0.40200000000000002</v>
      </c>
      <c r="H1446" s="6">
        <v>0.42</v>
      </c>
      <c r="I1446" s="6">
        <v>0.38400000000000001</v>
      </c>
      <c r="J1446" s="6">
        <v>0.42</v>
      </c>
      <c r="K1446" s="6">
        <v>0.40799999999999997</v>
      </c>
      <c r="L1446" s="6"/>
      <c r="M1446" s="6"/>
      <c r="N1446" s="6"/>
      <c r="O1446" s="6"/>
      <c r="P1446" s="6"/>
      <c r="Q1446">
        <f t="shared" si="162"/>
        <v>0.40679999999999994</v>
      </c>
      <c r="R1446">
        <f t="shared" si="163"/>
        <v>1.4939879517586466E-2</v>
      </c>
      <c r="S1446" s="6"/>
      <c r="T1446" s="6">
        <v>0.34200000000000003</v>
      </c>
      <c r="U1446" s="6">
        <v>0.34200000000000003</v>
      </c>
      <c r="V1446" s="6">
        <v>0.36599999999999999</v>
      </c>
      <c r="W1446" s="6">
        <v>0.34200000000000003</v>
      </c>
      <c r="X1446">
        <v>0.34799999999999998</v>
      </c>
      <c r="Y1446" s="6"/>
      <c r="Z1446" s="6"/>
      <c r="AA1446" s="6"/>
      <c r="AD1446">
        <f t="shared" si="164"/>
        <v>0.34800000000000003</v>
      </c>
      <c r="AE1446">
        <f t="shared" si="165"/>
        <v>1.0392304845413248E-2</v>
      </c>
      <c r="AG1446">
        <v>4</v>
      </c>
      <c r="AH1446">
        <f>AVERAGE(G1449:K1452)</f>
        <v>0.36809999999999998</v>
      </c>
      <c r="AI1446">
        <f>STDEV(G1449:K1452)</f>
        <v>3.6692032693186875E-2</v>
      </c>
      <c r="AJ1446">
        <f>AVERAGE(T1449:X1452)</f>
        <v>0.39180000000000004</v>
      </c>
      <c r="AK1446">
        <f>STDEV(T1448:X1451)</f>
        <v>3.3664599554396823E-2</v>
      </c>
      <c r="AM1446">
        <f t="shared" ref="AM1446:AM1453" si="167">SUM(AH1446,AJ1446)</f>
        <v>0.75990000000000002</v>
      </c>
      <c r="AO1446">
        <f t="shared" si="166"/>
        <v>5.000170209877916E-2</v>
      </c>
      <c r="BI1446" s="6">
        <v>3</v>
      </c>
      <c r="BJ1446">
        <v>0.74399999999999999</v>
      </c>
      <c r="BK1446">
        <v>0.76200000000000001</v>
      </c>
      <c r="BL1446">
        <v>0.75</v>
      </c>
      <c r="BM1446">
        <v>0.76200000000000001</v>
      </c>
      <c r="BN1446">
        <v>0.75600000000000001</v>
      </c>
    </row>
    <row r="1447" spans="1:66" x14ac:dyDescent="0.25">
      <c r="A1447" s="6">
        <v>85</v>
      </c>
      <c r="B1447" s="6">
        <v>3</v>
      </c>
      <c r="C1447" s="6">
        <v>10</v>
      </c>
      <c r="D1447" s="6">
        <v>0.8</v>
      </c>
      <c r="E1447" s="6">
        <v>3</v>
      </c>
      <c r="F1447" s="6">
        <v>3</v>
      </c>
      <c r="G1447" s="6">
        <v>0.40799999999999997</v>
      </c>
      <c r="H1447" s="6">
        <v>0.42</v>
      </c>
      <c r="I1447" s="6">
        <v>0.39600000000000002</v>
      </c>
      <c r="J1447" s="6">
        <v>0.432</v>
      </c>
      <c r="K1447" s="6">
        <v>0.39600000000000002</v>
      </c>
      <c r="L1447" s="6"/>
      <c r="M1447" s="6"/>
      <c r="N1447" s="6"/>
      <c r="O1447" s="6"/>
      <c r="P1447" s="6"/>
      <c r="Q1447">
        <f t="shared" si="162"/>
        <v>0.41039999999999999</v>
      </c>
      <c r="R1447">
        <f t="shared" si="163"/>
        <v>1.5646085772486346E-2</v>
      </c>
      <c r="S1447" s="6"/>
      <c r="T1447" s="6">
        <v>0.36</v>
      </c>
      <c r="U1447" s="6">
        <v>0.35399999999999998</v>
      </c>
      <c r="V1447" s="6">
        <v>0.34200000000000003</v>
      </c>
      <c r="W1447" s="6">
        <v>0.36</v>
      </c>
      <c r="X1447">
        <v>0.35399999999999998</v>
      </c>
      <c r="Y1447" s="6"/>
      <c r="Z1447" s="6"/>
      <c r="AA1447" s="6"/>
      <c r="AD1447">
        <f t="shared" si="164"/>
        <v>0.35399999999999998</v>
      </c>
      <c r="AE1447">
        <f t="shared" si="165"/>
        <v>7.3484692283495179E-3</v>
      </c>
      <c r="AG1447">
        <v>5</v>
      </c>
      <c r="AH1447">
        <f>AVERAGE(G1453:K1456)</f>
        <v>0.3735</v>
      </c>
      <c r="AI1447">
        <f>STDEV(G1453:K1456)</f>
        <v>1.9060844406103429E-2</v>
      </c>
      <c r="AJ1447">
        <f>AVERAGE(T1453:X1456)</f>
        <v>0.38819999999999999</v>
      </c>
      <c r="AK1447">
        <f>STDEV(T1453:X1456)</f>
        <v>2.4086685555564334E-2</v>
      </c>
      <c r="AM1447">
        <f t="shared" si="167"/>
        <v>0.76170000000000004</v>
      </c>
      <c r="AO1447">
        <f t="shared" si="166"/>
        <v>3.0596777210850069E-2</v>
      </c>
      <c r="BI1447" s="6">
        <v>3</v>
      </c>
      <c r="BJ1447">
        <v>0.76800000000000002</v>
      </c>
      <c r="BK1447">
        <v>0.77400000000000002</v>
      </c>
      <c r="BL1447">
        <v>0.73799999999999999</v>
      </c>
      <c r="BM1447">
        <v>0.79200000000000004</v>
      </c>
      <c r="BN1447">
        <v>0.75</v>
      </c>
    </row>
    <row r="1448" spans="1:66" x14ac:dyDescent="0.25">
      <c r="A1448" s="6">
        <v>85</v>
      </c>
      <c r="B1448" s="6">
        <v>3</v>
      </c>
      <c r="C1448" s="6">
        <v>10</v>
      </c>
      <c r="D1448" s="6">
        <v>0.8</v>
      </c>
      <c r="E1448" s="6">
        <v>4</v>
      </c>
      <c r="F1448" s="6">
        <v>3</v>
      </c>
      <c r="G1448" s="6">
        <v>0.32400000000000001</v>
      </c>
      <c r="H1448" s="6">
        <v>0.315</v>
      </c>
      <c r="I1448" s="6">
        <v>0.315</v>
      </c>
      <c r="J1448" s="6">
        <v>0.28799999999999998</v>
      </c>
      <c r="K1448" s="6">
        <v>0.28399999999999997</v>
      </c>
      <c r="L1448" s="6"/>
      <c r="M1448" s="6"/>
      <c r="N1448" s="6"/>
      <c r="O1448" s="6"/>
      <c r="P1448" s="6"/>
      <c r="Q1448">
        <f t="shared" si="162"/>
        <v>0.30520000000000003</v>
      </c>
      <c r="R1448">
        <f t="shared" si="163"/>
        <v>1.7963852593472274E-2</v>
      </c>
      <c r="S1448" s="6"/>
      <c r="T1448" s="6">
        <v>0.45</v>
      </c>
      <c r="U1448" s="6">
        <v>0.432</v>
      </c>
      <c r="V1448" s="6">
        <v>0.48199999999999998</v>
      </c>
      <c r="W1448" s="6">
        <v>0.45</v>
      </c>
      <c r="X1448">
        <v>0.42799999999999999</v>
      </c>
      <c r="Y1448" s="6"/>
      <c r="Z1448" s="6"/>
      <c r="AA1448" s="6"/>
      <c r="AD1448">
        <f t="shared" si="164"/>
        <v>0.44840000000000002</v>
      </c>
      <c r="AE1448">
        <f t="shared" si="165"/>
        <v>2.1326040420106114E-2</v>
      </c>
      <c r="AG1448">
        <v>6</v>
      </c>
      <c r="AH1448">
        <f>AVERAGE(G1457:K1460)</f>
        <v>0.38789999999999991</v>
      </c>
      <c r="AI1448">
        <f>STDEV(G1457:K1460)</f>
        <v>5.8441063429209829E-2</v>
      </c>
      <c r="AJ1448">
        <f>AVERAGE(T1457:X1460)</f>
        <v>0.39330000000000004</v>
      </c>
      <c r="AK1448">
        <f>STDEV(T1457:X1460)</f>
        <v>2.714696842626893E-2</v>
      </c>
      <c r="AM1448">
        <f t="shared" si="167"/>
        <v>0.78119999999999989</v>
      </c>
      <c r="AO1448">
        <f t="shared" si="166"/>
        <v>6.4729770301321016E-2</v>
      </c>
      <c r="BI1448" s="6">
        <v>3</v>
      </c>
      <c r="BJ1448">
        <v>0.77400000000000002</v>
      </c>
      <c r="BK1448">
        <v>0.747</v>
      </c>
      <c r="BL1448">
        <v>0.79700000000000004</v>
      </c>
      <c r="BM1448">
        <v>0.73799999999999999</v>
      </c>
      <c r="BN1448">
        <v>0.71199999999999997</v>
      </c>
    </row>
    <row r="1449" spans="1:66" x14ac:dyDescent="0.25">
      <c r="A1449" s="6">
        <v>85</v>
      </c>
      <c r="B1449" s="6">
        <v>3</v>
      </c>
      <c r="C1449" s="6">
        <v>10</v>
      </c>
      <c r="D1449" s="6">
        <v>0.8</v>
      </c>
      <c r="E1449" s="1">
        <v>1</v>
      </c>
      <c r="F1449" s="1">
        <v>4</v>
      </c>
      <c r="G1449" s="6">
        <v>0.378</v>
      </c>
      <c r="H1449" s="6">
        <v>0.32400000000000001</v>
      </c>
      <c r="I1449" s="6">
        <v>0.40799999999999997</v>
      </c>
      <c r="J1449" s="6">
        <v>0.34200000000000003</v>
      </c>
      <c r="K1449" s="6">
        <v>0.42</v>
      </c>
      <c r="L1449" s="6"/>
      <c r="M1449" s="6"/>
      <c r="N1449" s="6"/>
      <c r="O1449" s="6"/>
      <c r="P1449" s="6"/>
      <c r="Q1449">
        <f t="shared" si="162"/>
        <v>0.37439999999999996</v>
      </c>
      <c r="R1449">
        <f t="shared" si="163"/>
        <v>4.1264997273718539E-2</v>
      </c>
      <c r="S1449" s="6"/>
      <c r="T1449" s="6">
        <v>0.38400000000000001</v>
      </c>
      <c r="U1449" s="6">
        <v>0.432</v>
      </c>
      <c r="V1449" s="6">
        <v>0.39600000000000002</v>
      </c>
      <c r="W1449" s="6">
        <v>0.38400000000000001</v>
      </c>
      <c r="X1449">
        <v>0.378</v>
      </c>
      <c r="Y1449" s="6"/>
      <c r="Z1449" s="6"/>
      <c r="AA1449" s="6"/>
      <c r="AD1449">
        <f t="shared" si="164"/>
        <v>0.39480000000000004</v>
      </c>
      <c r="AE1449">
        <f t="shared" si="165"/>
        <v>2.1799082549501938E-2</v>
      </c>
      <c r="AG1449">
        <v>7</v>
      </c>
      <c r="AH1449">
        <f>AVERAGE(G1461:K1464)</f>
        <v>0.3357</v>
      </c>
      <c r="AI1449">
        <f>STDEV(G1461:K1464)</f>
        <v>3.312035468917629E-2</v>
      </c>
      <c r="AJ1449">
        <f>AVERAGE(T1461:X1464)</f>
        <v>0.40859999999999996</v>
      </c>
      <c r="AK1449">
        <f>STDEV(T1461:X1464)</f>
        <v>4.0967766533420429E-2</v>
      </c>
      <c r="AM1449">
        <f t="shared" si="167"/>
        <v>0.74429999999999996</v>
      </c>
      <c r="AO1449">
        <f t="shared" si="166"/>
        <v>5.2348592662260773E-2</v>
      </c>
      <c r="BI1449" s="1">
        <v>4</v>
      </c>
      <c r="BJ1449">
        <v>0.76200000000000001</v>
      </c>
      <c r="BK1449">
        <v>0.75600000000000001</v>
      </c>
      <c r="BL1449">
        <v>0.80400000000000005</v>
      </c>
      <c r="BM1449">
        <v>0.72599999999999998</v>
      </c>
      <c r="BN1449">
        <v>0.79800000000000004</v>
      </c>
    </row>
    <row r="1450" spans="1:66" x14ac:dyDescent="0.25">
      <c r="A1450" s="6">
        <v>85</v>
      </c>
      <c r="B1450" s="6">
        <v>3</v>
      </c>
      <c r="C1450" s="6">
        <v>10</v>
      </c>
      <c r="D1450" s="6">
        <v>0.8</v>
      </c>
      <c r="E1450" s="1">
        <v>2</v>
      </c>
      <c r="F1450" s="1">
        <v>4</v>
      </c>
      <c r="G1450" s="6">
        <v>0.372</v>
      </c>
      <c r="H1450" s="6">
        <v>0.378</v>
      </c>
      <c r="I1450" s="6">
        <v>0.40799999999999997</v>
      </c>
      <c r="J1450" s="6">
        <v>0.378</v>
      </c>
      <c r="K1450" s="6">
        <v>0.40799999999999997</v>
      </c>
      <c r="L1450" s="6"/>
      <c r="M1450" s="6"/>
      <c r="N1450" s="6"/>
      <c r="O1450" s="6"/>
      <c r="P1450" s="6"/>
      <c r="Q1450">
        <f t="shared" si="162"/>
        <v>0.38879999999999998</v>
      </c>
      <c r="R1450">
        <f t="shared" si="163"/>
        <v>1.7697457444503135E-2</v>
      </c>
      <c r="S1450" s="6"/>
      <c r="T1450" s="6">
        <v>0.39</v>
      </c>
      <c r="U1450" s="6">
        <v>0.378</v>
      </c>
      <c r="V1450" s="6">
        <v>0.35399999999999998</v>
      </c>
      <c r="W1450" s="6">
        <v>0.372</v>
      </c>
      <c r="X1450">
        <v>0.36</v>
      </c>
      <c r="Y1450" s="6"/>
      <c r="Z1450" s="6"/>
      <c r="AA1450" s="6"/>
      <c r="AD1450">
        <f t="shared" si="164"/>
        <v>0.37079999999999991</v>
      </c>
      <c r="AE1450">
        <f t="shared" si="165"/>
        <v>1.4324803663575999E-2</v>
      </c>
      <c r="AG1450">
        <v>8</v>
      </c>
      <c r="AH1450">
        <f>AVERAGE(G1465:K1468)</f>
        <v>0.44490000000000007</v>
      </c>
      <c r="AI1450">
        <f>STDEV(G1465:K1468)</f>
        <v>6.9380643440447268E-2</v>
      </c>
      <c r="AJ1450">
        <f>AVERAGE(T1465:X1468)</f>
        <v>0.30390000000000006</v>
      </c>
      <c r="AK1450">
        <f>STDEV(T1465:X1468)</f>
        <v>5.8376184762010452E-2</v>
      </c>
      <c r="AM1450">
        <f t="shared" si="167"/>
        <v>0.74880000000000013</v>
      </c>
      <c r="AO1450">
        <f t="shared" si="166"/>
        <v>9.2635029469837094E-2</v>
      </c>
      <c r="BI1450" s="1">
        <v>4</v>
      </c>
      <c r="BJ1450">
        <v>0.76200000000000001</v>
      </c>
      <c r="BK1450">
        <v>0.75600000000000001</v>
      </c>
      <c r="BL1450">
        <v>0.76200000000000001</v>
      </c>
      <c r="BM1450">
        <v>0.75</v>
      </c>
      <c r="BN1450">
        <v>0.76800000000000002</v>
      </c>
    </row>
    <row r="1451" spans="1:66" x14ac:dyDescent="0.25">
      <c r="A1451" s="6">
        <v>85</v>
      </c>
      <c r="B1451" s="6">
        <v>3</v>
      </c>
      <c r="C1451" s="6">
        <v>10</v>
      </c>
      <c r="D1451" s="6">
        <v>0.8</v>
      </c>
      <c r="E1451" s="1">
        <v>3</v>
      </c>
      <c r="F1451" s="1">
        <v>4</v>
      </c>
      <c r="G1451" s="6">
        <v>0.32400000000000001</v>
      </c>
      <c r="H1451" s="6">
        <v>0.39</v>
      </c>
      <c r="I1451" s="6">
        <v>0.34799999999999998</v>
      </c>
      <c r="J1451" s="6">
        <v>0.40799999999999997</v>
      </c>
      <c r="K1451" s="6">
        <v>0.33</v>
      </c>
      <c r="L1451" s="6"/>
      <c r="M1451" s="6"/>
      <c r="N1451" s="6"/>
      <c r="O1451" s="6"/>
      <c r="P1451" s="6"/>
      <c r="Q1451">
        <f t="shared" si="162"/>
        <v>0.36</v>
      </c>
      <c r="R1451">
        <f t="shared" si="163"/>
        <v>3.7229020937972562E-2</v>
      </c>
      <c r="S1451" s="6"/>
      <c r="T1451" s="6">
        <v>0.38400000000000001</v>
      </c>
      <c r="U1451" s="6">
        <v>0.38400000000000001</v>
      </c>
      <c r="V1451" s="6">
        <v>0.39</v>
      </c>
      <c r="W1451" s="6">
        <v>0.39600000000000002</v>
      </c>
      <c r="X1451">
        <v>0.38400000000000001</v>
      </c>
      <c r="Y1451" s="6"/>
      <c r="Z1451" s="6"/>
      <c r="AA1451" s="6"/>
      <c r="AD1451">
        <f t="shared" si="164"/>
        <v>0.38759999999999994</v>
      </c>
      <c r="AE1451">
        <f t="shared" si="165"/>
        <v>5.3665631459995002E-3</v>
      </c>
      <c r="AG1451">
        <v>9</v>
      </c>
      <c r="AH1451">
        <f>AVERAGE(G1469:K1472)</f>
        <v>0.40529999999999999</v>
      </c>
      <c r="AI1451">
        <f>STDEV(G1469:K1472)</f>
        <v>0.10121633943401169</v>
      </c>
      <c r="AJ1451">
        <f>AVERAGE(T1469:X1472)</f>
        <v>0.34589999999999999</v>
      </c>
      <c r="AK1451">
        <f>STDEV(T1469:X1472)</f>
        <v>9.0100470236520736E-2</v>
      </c>
      <c r="AM1451">
        <f t="shared" si="167"/>
        <v>0.75119999999999998</v>
      </c>
      <c r="AO1451">
        <f t="shared" si="166"/>
        <v>0.13553723257826228</v>
      </c>
      <c r="BI1451" s="1">
        <v>4</v>
      </c>
      <c r="BJ1451">
        <v>0.70799999999999996</v>
      </c>
      <c r="BK1451">
        <v>0.77400000000000002</v>
      </c>
      <c r="BL1451">
        <v>0.73799999999999999</v>
      </c>
      <c r="BM1451">
        <v>0.80400000000000005</v>
      </c>
      <c r="BN1451">
        <v>0.71399999999999997</v>
      </c>
    </row>
    <row r="1452" spans="1:66" x14ac:dyDescent="0.25">
      <c r="A1452" s="6">
        <v>85</v>
      </c>
      <c r="B1452" s="6">
        <v>3</v>
      </c>
      <c r="C1452" s="6">
        <v>10</v>
      </c>
      <c r="D1452" s="6">
        <v>0.8</v>
      </c>
      <c r="E1452" s="1">
        <v>4</v>
      </c>
      <c r="F1452" s="1">
        <v>4</v>
      </c>
      <c r="G1452" s="6">
        <v>0.372</v>
      </c>
      <c r="H1452" s="6">
        <v>0.28199999999999997</v>
      </c>
      <c r="I1452" s="6">
        <v>0.36</v>
      </c>
      <c r="J1452" s="6">
        <v>0.33600000000000002</v>
      </c>
      <c r="K1452" s="6">
        <v>0.39600000000000002</v>
      </c>
      <c r="L1452" s="6"/>
      <c r="M1452" s="6"/>
      <c r="N1452" s="6"/>
      <c r="O1452" s="6"/>
      <c r="P1452" s="6"/>
      <c r="Q1452">
        <f t="shared" si="162"/>
        <v>0.34920000000000001</v>
      </c>
      <c r="R1452">
        <f t="shared" si="163"/>
        <v>4.3349740483652234E-2</v>
      </c>
      <c r="S1452" s="6"/>
      <c r="T1452" s="6">
        <v>0.432</v>
      </c>
      <c r="U1452" s="6">
        <v>0.41399999999999998</v>
      </c>
      <c r="V1452" s="6">
        <v>0.42</v>
      </c>
      <c r="W1452" s="6">
        <v>0.42</v>
      </c>
      <c r="X1452">
        <v>0.38400000000000001</v>
      </c>
      <c r="Y1452" s="6"/>
      <c r="Z1452" s="6"/>
      <c r="AA1452" s="6"/>
      <c r="AD1452">
        <f t="shared" si="164"/>
        <v>0.41399999999999998</v>
      </c>
      <c r="AE1452">
        <f t="shared" si="165"/>
        <v>1.7999999999999992E-2</v>
      </c>
      <c r="AG1452">
        <v>10</v>
      </c>
      <c r="AH1452">
        <f>AVERAGE(G1473:K1476)</f>
        <v>0.54779999999999995</v>
      </c>
      <c r="AI1452">
        <f>STDEV(G1473:K1476)</f>
        <v>0.10733302822229733</v>
      </c>
      <c r="AJ1452">
        <f>AVERAGE(T1473:X1476)</f>
        <v>0.27209999999999995</v>
      </c>
      <c r="AK1452">
        <f>STDEV(T1473:X1476)</f>
        <v>8.4635378940612571E-2</v>
      </c>
      <c r="AM1452">
        <f t="shared" si="167"/>
        <v>0.81989999999999985</v>
      </c>
      <c r="AO1452">
        <f t="shared" si="166"/>
        <v>0.1507030381992672</v>
      </c>
      <c r="BI1452" s="1">
        <v>4</v>
      </c>
      <c r="BJ1452">
        <v>0.80400000000000005</v>
      </c>
      <c r="BK1452">
        <v>0.69599999999999995</v>
      </c>
      <c r="BL1452">
        <v>0.78</v>
      </c>
      <c r="BM1452">
        <v>0.75600000000000001</v>
      </c>
      <c r="BN1452">
        <v>0.78</v>
      </c>
    </row>
    <row r="1453" spans="1:66" x14ac:dyDescent="0.25">
      <c r="A1453" s="6">
        <v>85</v>
      </c>
      <c r="B1453" s="6">
        <v>3</v>
      </c>
      <c r="C1453" s="6">
        <v>10</v>
      </c>
      <c r="D1453" s="6">
        <v>0.8</v>
      </c>
      <c r="E1453" s="6">
        <v>1</v>
      </c>
      <c r="F1453" s="6">
        <v>5</v>
      </c>
      <c r="G1453" s="6">
        <v>0.36</v>
      </c>
      <c r="H1453" s="6">
        <v>0.36599999999999999</v>
      </c>
      <c r="I1453" s="6">
        <v>0.36</v>
      </c>
      <c r="J1453" s="6">
        <v>0.36599999999999999</v>
      </c>
      <c r="K1453" s="6">
        <v>0.34799999999999998</v>
      </c>
      <c r="L1453" s="6"/>
      <c r="M1453" s="6"/>
      <c r="N1453" s="6"/>
      <c r="O1453" s="6"/>
      <c r="P1453" s="6"/>
      <c r="Q1453">
        <f t="shared" si="162"/>
        <v>0.36</v>
      </c>
      <c r="R1453">
        <f t="shared" si="163"/>
        <v>7.3484692283495405E-3</v>
      </c>
      <c r="S1453" s="6"/>
      <c r="T1453" s="6">
        <v>0.40799999999999997</v>
      </c>
      <c r="U1453" s="6">
        <v>0.40799999999999997</v>
      </c>
      <c r="V1453" s="6">
        <v>0.39600000000000002</v>
      </c>
      <c r="W1453" s="6">
        <v>0.40200000000000002</v>
      </c>
      <c r="X1453">
        <v>0.39600000000000002</v>
      </c>
      <c r="Y1453" s="6"/>
      <c r="Z1453" s="6"/>
      <c r="AA1453" s="6"/>
      <c r="AD1453">
        <f t="shared" si="164"/>
        <v>0.40199999999999997</v>
      </c>
      <c r="AE1453">
        <f t="shared" si="165"/>
        <v>5.9999999999999776E-3</v>
      </c>
      <c r="AG1453" t="s">
        <v>22</v>
      </c>
      <c r="AH1453">
        <f>AVERAGE(G1437:K1476)</f>
        <v>0.39265000000000005</v>
      </c>
      <c r="AI1453">
        <f>STDEV(G1437:K1476)</f>
        <v>8.5963340907035987E-2</v>
      </c>
      <c r="AJ1453">
        <f>AVERAGE(T1437:X1476)</f>
        <v>0.37307000000000001</v>
      </c>
      <c r="AK1453">
        <f>STDEV(T1437:X1475)</f>
        <v>6.8054735321912516E-2</v>
      </c>
      <c r="AM1453">
        <f t="shared" si="167"/>
        <v>0.76572000000000007</v>
      </c>
      <c r="AO1453">
        <f t="shared" si="166"/>
        <v>0.10910317950600715</v>
      </c>
      <c r="BI1453" s="6">
        <v>5</v>
      </c>
      <c r="BJ1453">
        <v>0.76800000000000002</v>
      </c>
      <c r="BK1453">
        <v>0.77400000000000002</v>
      </c>
      <c r="BL1453">
        <v>0.75600000000000001</v>
      </c>
      <c r="BM1453">
        <v>0.76800000000000002</v>
      </c>
      <c r="BN1453">
        <v>0.74399999999999999</v>
      </c>
    </row>
    <row r="1454" spans="1:66" x14ac:dyDescent="0.25">
      <c r="A1454" s="6">
        <v>85</v>
      </c>
      <c r="B1454" s="6">
        <v>3</v>
      </c>
      <c r="C1454" s="6">
        <v>10</v>
      </c>
      <c r="D1454" s="6">
        <v>0.8</v>
      </c>
      <c r="E1454" s="6">
        <v>2</v>
      </c>
      <c r="F1454" s="6">
        <v>5</v>
      </c>
      <c r="G1454" s="6">
        <v>0.378</v>
      </c>
      <c r="H1454" s="6">
        <v>0.36599999999999999</v>
      </c>
      <c r="I1454" s="6">
        <v>0.372</v>
      </c>
      <c r="J1454" s="6">
        <v>0.38400000000000001</v>
      </c>
      <c r="K1454" s="6">
        <v>0.39600000000000002</v>
      </c>
      <c r="Q1454">
        <f t="shared" si="162"/>
        <v>0.37919999999999998</v>
      </c>
      <c r="R1454">
        <f t="shared" si="163"/>
        <v>1.1541230437002817E-2</v>
      </c>
      <c r="T1454" s="6">
        <v>0.378</v>
      </c>
      <c r="U1454" s="6">
        <v>0.40200000000000002</v>
      </c>
      <c r="V1454" s="6">
        <v>0.36599999999999999</v>
      </c>
      <c r="W1454" s="6">
        <v>0.44400000000000001</v>
      </c>
      <c r="X1454">
        <v>0.34200000000000003</v>
      </c>
      <c r="AD1454">
        <f t="shared" si="164"/>
        <v>0.38639999999999997</v>
      </c>
      <c r="AE1454">
        <f t="shared" si="165"/>
        <v>3.8791751700587067E-2</v>
      </c>
      <c r="AM1454" s="11" t="s">
        <v>51</v>
      </c>
      <c r="AN1454" s="11"/>
      <c r="AO1454" s="11"/>
      <c r="BI1454" s="6">
        <v>5</v>
      </c>
      <c r="BJ1454">
        <v>0.75600000000000001</v>
      </c>
      <c r="BK1454">
        <v>0.76800000000000002</v>
      </c>
      <c r="BL1454">
        <v>0.73799999999999999</v>
      </c>
      <c r="BM1454">
        <v>0.82799999999999996</v>
      </c>
      <c r="BN1454">
        <v>0.73799999999999999</v>
      </c>
    </row>
    <row r="1455" spans="1:66" x14ac:dyDescent="0.25">
      <c r="A1455" s="6">
        <v>85</v>
      </c>
      <c r="B1455" s="6">
        <v>3</v>
      </c>
      <c r="C1455" s="6">
        <v>10</v>
      </c>
      <c r="D1455" s="6">
        <v>0.8</v>
      </c>
      <c r="E1455" s="6">
        <v>3</v>
      </c>
      <c r="F1455" s="6">
        <v>5</v>
      </c>
      <c r="G1455" s="6">
        <v>0.39600000000000002</v>
      </c>
      <c r="H1455" s="6">
        <v>0.378</v>
      </c>
      <c r="I1455" s="6">
        <v>0.39</v>
      </c>
      <c r="J1455" s="6">
        <v>0.40200000000000002</v>
      </c>
      <c r="K1455" s="6">
        <v>0.38400000000000001</v>
      </c>
      <c r="Q1455">
        <f t="shared" si="162"/>
        <v>0.39</v>
      </c>
      <c r="R1455">
        <f t="shared" si="163"/>
        <v>9.4868329805051464E-3</v>
      </c>
      <c r="T1455" s="6">
        <v>0.378</v>
      </c>
      <c r="U1455" s="6">
        <v>0.34799999999999998</v>
      </c>
      <c r="V1455" s="6">
        <v>0.40200000000000002</v>
      </c>
      <c r="W1455" s="6">
        <v>0.36599999999999999</v>
      </c>
      <c r="X1455">
        <v>0.36</v>
      </c>
      <c r="AD1455">
        <f t="shared" si="164"/>
        <v>0.37080000000000002</v>
      </c>
      <c r="AE1455">
        <f t="shared" si="165"/>
        <v>2.0523157651784502E-2</v>
      </c>
      <c r="BI1455" s="6">
        <v>5</v>
      </c>
      <c r="BJ1455">
        <v>0.77400000000000002</v>
      </c>
      <c r="BK1455">
        <v>0.72599999999999998</v>
      </c>
      <c r="BL1455">
        <v>0.79200000000000004</v>
      </c>
      <c r="BM1455">
        <v>0.76800000000000002</v>
      </c>
      <c r="BN1455">
        <v>0.74399999999999999</v>
      </c>
    </row>
    <row r="1456" spans="1:66" x14ac:dyDescent="0.25">
      <c r="A1456" s="6">
        <v>85</v>
      </c>
      <c r="B1456" s="6">
        <v>3</v>
      </c>
      <c r="C1456" s="6">
        <v>10</v>
      </c>
      <c r="D1456" s="6">
        <v>0.8</v>
      </c>
      <c r="E1456" s="6">
        <v>4</v>
      </c>
      <c r="F1456" s="6">
        <v>5</v>
      </c>
      <c r="G1456" s="6">
        <v>0.39</v>
      </c>
      <c r="H1456" s="6">
        <v>0.33600000000000002</v>
      </c>
      <c r="I1456" s="6">
        <v>0.34200000000000003</v>
      </c>
      <c r="J1456" s="6">
        <v>0.36</v>
      </c>
      <c r="K1456" s="6">
        <v>0.39600000000000002</v>
      </c>
      <c r="Q1456">
        <f t="shared" si="162"/>
        <v>0.36479999999999996</v>
      </c>
      <c r="R1456">
        <f t="shared" si="163"/>
        <v>2.7298351598585579E-2</v>
      </c>
      <c r="T1456" s="6">
        <v>0.38400000000000001</v>
      </c>
      <c r="U1456" s="6">
        <v>0.39</v>
      </c>
      <c r="V1456" s="6">
        <v>0.41399999999999998</v>
      </c>
      <c r="W1456" s="6">
        <v>0.39</v>
      </c>
      <c r="X1456">
        <v>0.39</v>
      </c>
      <c r="AD1456">
        <f t="shared" si="164"/>
        <v>0.39360000000000001</v>
      </c>
      <c r="AE1456">
        <f t="shared" si="165"/>
        <v>1.1696153213770741E-2</v>
      </c>
      <c r="BI1456" s="6">
        <v>5</v>
      </c>
      <c r="BJ1456">
        <v>0.77400000000000002</v>
      </c>
      <c r="BK1456">
        <v>0.72599999999999998</v>
      </c>
      <c r="BL1456">
        <v>0.75600000000000001</v>
      </c>
      <c r="BM1456">
        <v>0.75</v>
      </c>
      <c r="BN1456">
        <v>0.78600000000000003</v>
      </c>
    </row>
    <row r="1457" spans="1:66" x14ac:dyDescent="0.25">
      <c r="A1457" s="6">
        <v>85</v>
      </c>
      <c r="B1457" s="6">
        <v>3</v>
      </c>
      <c r="C1457" s="6">
        <v>10</v>
      </c>
      <c r="D1457" s="6">
        <v>0.8</v>
      </c>
      <c r="E1457" s="1">
        <v>1</v>
      </c>
      <c r="F1457" s="1">
        <v>6</v>
      </c>
      <c r="G1457" s="6">
        <v>0.39600000000000002</v>
      </c>
      <c r="H1457" s="6">
        <v>0.34799999999999998</v>
      </c>
      <c r="I1457" s="6">
        <v>0.41399999999999998</v>
      </c>
      <c r="J1457" s="6">
        <v>0.34200000000000003</v>
      </c>
      <c r="K1457" s="6">
        <v>0.40200000000000002</v>
      </c>
      <c r="Q1457">
        <f t="shared" si="162"/>
        <v>0.38040000000000002</v>
      </c>
      <c r="R1457">
        <f t="shared" si="163"/>
        <v>3.3027261466854918E-2</v>
      </c>
      <c r="T1457" s="6">
        <v>0.39600000000000002</v>
      </c>
      <c r="U1457" s="6">
        <v>0.39600000000000002</v>
      </c>
      <c r="V1457" s="6">
        <v>0.38400000000000001</v>
      </c>
      <c r="W1457" s="6">
        <v>0.36</v>
      </c>
      <c r="X1457">
        <v>0.40200000000000002</v>
      </c>
      <c r="AD1457">
        <f t="shared" si="164"/>
        <v>0.38760000000000006</v>
      </c>
      <c r="AE1457">
        <f t="shared" si="165"/>
        <v>1.6757088052522743E-2</v>
      </c>
      <c r="BD1457" s="42" t="s">
        <v>19</v>
      </c>
      <c r="BE1457" s="42" t="s">
        <v>24</v>
      </c>
      <c r="BF1457" s="42" t="s">
        <v>21</v>
      </c>
      <c r="BI1457" s="1">
        <v>6</v>
      </c>
      <c r="BJ1457">
        <v>0.79200000000000004</v>
      </c>
      <c r="BK1457">
        <v>0.74399999999999999</v>
      </c>
      <c r="BL1457">
        <v>0.79800000000000004</v>
      </c>
      <c r="BM1457">
        <v>0.70199999999999996</v>
      </c>
      <c r="BN1457">
        <v>0.80400000000000005</v>
      </c>
    </row>
    <row r="1458" spans="1:66" x14ac:dyDescent="0.25">
      <c r="A1458" s="6">
        <v>85</v>
      </c>
      <c r="B1458" s="6">
        <v>3</v>
      </c>
      <c r="C1458" s="6">
        <v>10</v>
      </c>
      <c r="D1458" s="6">
        <v>0.8</v>
      </c>
      <c r="E1458" s="1">
        <v>2</v>
      </c>
      <c r="F1458" s="1">
        <v>6</v>
      </c>
      <c r="G1458" s="6">
        <v>0.39600000000000002</v>
      </c>
      <c r="H1458" s="6">
        <v>0.38400000000000001</v>
      </c>
      <c r="I1458" s="6">
        <v>0.32400000000000001</v>
      </c>
      <c r="J1458" s="6">
        <v>0.38400000000000001</v>
      </c>
      <c r="K1458" s="6">
        <v>0.34200000000000003</v>
      </c>
      <c r="Q1458">
        <f t="shared" si="162"/>
        <v>0.36599999999999999</v>
      </c>
      <c r="R1458">
        <f t="shared" si="163"/>
        <v>3.1176914536239789E-2</v>
      </c>
      <c r="T1458" s="6">
        <v>0.372</v>
      </c>
      <c r="U1458" s="6">
        <v>0.42</v>
      </c>
      <c r="V1458" s="6">
        <v>0.40799999999999997</v>
      </c>
      <c r="W1458" s="6">
        <v>0.39</v>
      </c>
      <c r="X1458">
        <v>0.39</v>
      </c>
      <c r="AD1458">
        <f t="shared" si="164"/>
        <v>0.39600000000000002</v>
      </c>
      <c r="AE1458">
        <f t="shared" si="165"/>
        <v>1.8493242008906917E-2</v>
      </c>
      <c r="AH1458" s="5" t="s">
        <v>20</v>
      </c>
      <c r="AI1458" s="5" t="s">
        <v>21</v>
      </c>
      <c r="AJ1458" s="5" t="s">
        <v>23</v>
      </c>
      <c r="AK1458" s="5" t="s">
        <v>21</v>
      </c>
      <c r="AL1458" s="5"/>
      <c r="AM1458" s="5" t="s">
        <v>27</v>
      </c>
      <c r="AN1458" s="5"/>
      <c r="AO1458" s="5" t="s">
        <v>28</v>
      </c>
      <c r="AP1458" s="5"/>
      <c r="BD1458" s="42">
        <v>1</v>
      </c>
      <c r="BE1458" s="42">
        <f>AVERAGE(BJ1437:BN1440)</f>
        <v>0.75960000000000005</v>
      </c>
      <c r="BF1458" s="42">
        <f>STDEV(BJ1437:BN1440)</f>
        <v>2.1885828147095814E-2</v>
      </c>
      <c r="BI1458" s="1">
        <v>6</v>
      </c>
      <c r="BJ1458">
        <v>0.76800000000000002</v>
      </c>
      <c r="BK1458">
        <v>0.80400000000000005</v>
      </c>
      <c r="BL1458">
        <v>0.73199999999999998</v>
      </c>
      <c r="BM1458">
        <v>0.77400000000000002</v>
      </c>
      <c r="BN1458">
        <v>0.73199999999999998</v>
      </c>
    </row>
    <row r="1459" spans="1:66" x14ac:dyDescent="0.25">
      <c r="A1459" s="6">
        <v>85</v>
      </c>
      <c r="B1459" s="6">
        <v>3</v>
      </c>
      <c r="C1459" s="6">
        <v>10</v>
      </c>
      <c r="D1459" s="6">
        <v>0.8</v>
      </c>
      <c r="E1459" s="1">
        <v>3</v>
      </c>
      <c r="F1459" s="1">
        <v>6</v>
      </c>
      <c r="G1459" s="6">
        <v>0.35399999999999998</v>
      </c>
      <c r="H1459" s="6">
        <v>0.38400000000000001</v>
      </c>
      <c r="I1459" s="6">
        <v>0.318</v>
      </c>
      <c r="J1459" s="6">
        <v>0.39</v>
      </c>
      <c r="K1459" s="6">
        <v>0.34200000000000003</v>
      </c>
      <c r="Q1459">
        <f t="shared" si="162"/>
        <v>0.35760000000000003</v>
      </c>
      <c r="R1459">
        <f t="shared" si="163"/>
        <v>2.9879759035172957E-2</v>
      </c>
      <c r="T1459" s="6">
        <v>0.35399999999999998</v>
      </c>
      <c r="U1459" s="6">
        <v>0.40200000000000002</v>
      </c>
      <c r="V1459" s="6">
        <v>0.41399999999999998</v>
      </c>
      <c r="W1459" s="6">
        <v>0.41399999999999998</v>
      </c>
      <c r="X1459">
        <v>0.44400000000000001</v>
      </c>
      <c r="AD1459">
        <f t="shared" si="164"/>
        <v>0.40560000000000002</v>
      </c>
      <c r="AE1459">
        <f t="shared" si="165"/>
        <v>3.2753625753494837E-2</v>
      </c>
      <c r="AH1459" s="5">
        <f>AH1453</f>
        <v>0.39265000000000005</v>
      </c>
      <c r="AI1459" s="5">
        <f>AI1453</f>
        <v>8.5963340907035987E-2</v>
      </c>
      <c r="AJ1459" s="5">
        <f>AJ1453</f>
        <v>0.37307000000000001</v>
      </c>
      <c r="AK1459" s="5">
        <f>AK1453</f>
        <v>6.8054735321912516E-2</v>
      </c>
      <c r="AL1459" s="5"/>
      <c r="AM1459" s="5" t="s">
        <v>29</v>
      </c>
      <c r="AN1459" s="5"/>
      <c r="AO1459" s="5" t="s">
        <v>30</v>
      </c>
      <c r="AP1459" s="5"/>
      <c r="BD1459" s="42">
        <v>2</v>
      </c>
      <c r="BE1459" s="42">
        <f>AVERAGE(BJ1441:BN1444)</f>
        <v>0.77340000000000009</v>
      </c>
      <c r="BF1459" s="42">
        <f>STDEV(BJ1441:BN1444)</f>
        <v>2.4149534156997735E-2</v>
      </c>
      <c r="BI1459" s="1">
        <v>6</v>
      </c>
      <c r="BJ1459">
        <v>0.70799999999999996</v>
      </c>
      <c r="BK1459">
        <v>0.78600000000000003</v>
      </c>
      <c r="BL1459">
        <v>0.73199999999999998</v>
      </c>
      <c r="BM1459">
        <v>0.80400000000000005</v>
      </c>
      <c r="BN1459">
        <v>0.78600000000000003</v>
      </c>
    </row>
    <row r="1460" spans="1:66" x14ac:dyDescent="0.25">
      <c r="A1460" s="6">
        <v>85</v>
      </c>
      <c r="B1460" s="6">
        <v>3</v>
      </c>
      <c r="C1460" s="6">
        <v>10</v>
      </c>
      <c r="D1460" s="6">
        <v>0.8</v>
      </c>
      <c r="E1460" s="1">
        <v>4</v>
      </c>
      <c r="F1460" s="1">
        <v>6</v>
      </c>
      <c r="G1460" s="6">
        <v>0.58199999999999996</v>
      </c>
      <c r="H1460" s="6">
        <v>0.46800000000000003</v>
      </c>
      <c r="I1460" s="6">
        <v>0.36599999999999999</v>
      </c>
      <c r="J1460" s="6">
        <v>0.42</v>
      </c>
      <c r="K1460" s="6">
        <v>0.40200000000000002</v>
      </c>
      <c r="Q1460">
        <f t="shared" si="162"/>
        <v>0.4476</v>
      </c>
      <c r="R1460">
        <f t="shared" si="163"/>
        <v>8.3634920936173682E-2</v>
      </c>
      <c r="T1460" s="6">
        <v>0.40799999999999997</v>
      </c>
      <c r="U1460" s="6">
        <v>0.38400000000000001</v>
      </c>
      <c r="V1460" s="6">
        <v>0.40200000000000002</v>
      </c>
      <c r="W1460" s="6">
        <v>0.40799999999999997</v>
      </c>
      <c r="X1460">
        <v>0.318</v>
      </c>
      <c r="AD1460">
        <f t="shared" si="164"/>
        <v>0.38400000000000001</v>
      </c>
      <c r="AE1460">
        <f t="shared" si="165"/>
        <v>3.8183766184073556E-2</v>
      </c>
      <c r="BD1460" s="42">
        <v>3</v>
      </c>
      <c r="BE1460" s="42">
        <f>AVERAGE(BJ1445:BN1448)</f>
        <v>0.75719999999999987</v>
      </c>
      <c r="BF1460" s="42">
        <f>STDEV(BJ1445:BN1448)</f>
        <v>1.94627850011246E-2</v>
      </c>
      <c r="BI1460" s="1">
        <v>6</v>
      </c>
      <c r="BJ1460">
        <v>0.99</v>
      </c>
      <c r="BK1460">
        <v>0.85199999999999998</v>
      </c>
      <c r="BL1460">
        <v>0.76800000000000002</v>
      </c>
      <c r="BM1460">
        <v>0.82799999999999996</v>
      </c>
      <c r="BN1460">
        <v>0.72</v>
      </c>
    </row>
    <row r="1461" spans="1:66" x14ac:dyDescent="0.25">
      <c r="A1461" s="6">
        <v>85</v>
      </c>
      <c r="B1461" s="6">
        <v>3</v>
      </c>
      <c r="C1461" s="6">
        <v>10</v>
      </c>
      <c r="D1461" s="6">
        <v>0.8</v>
      </c>
      <c r="E1461" s="6">
        <v>1</v>
      </c>
      <c r="F1461" s="6">
        <v>7</v>
      </c>
      <c r="G1461" s="6">
        <v>0.30599999999999999</v>
      </c>
      <c r="H1461" s="6">
        <v>0.28199999999999997</v>
      </c>
      <c r="I1461" s="6">
        <v>0.33</v>
      </c>
      <c r="J1461" s="6">
        <v>0.318</v>
      </c>
      <c r="K1461" s="6">
        <v>0.30599999999999999</v>
      </c>
      <c r="Q1461">
        <f t="shared" si="162"/>
        <v>0.30840000000000001</v>
      </c>
      <c r="R1461">
        <f t="shared" si="163"/>
        <v>1.7798876369029607E-2</v>
      </c>
      <c r="T1461" s="6">
        <v>0.40200000000000002</v>
      </c>
      <c r="U1461" s="6">
        <v>0.45</v>
      </c>
      <c r="V1461" s="6">
        <v>0.432</v>
      </c>
      <c r="W1461" s="6">
        <v>0.42599999999999999</v>
      </c>
      <c r="X1461">
        <v>0.46200000000000002</v>
      </c>
      <c r="AD1461">
        <f t="shared" si="164"/>
        <v>0.43440000000000001</v>
      </c>
      <c r="AE1461">
        <f t="shared" si="165"/>
        <v>2.3082460874005613E-2</v>
      </c>
      <c r="BD1461" s="42">
        <v>4</v>
      </c>
      <c r="BE1461" s="42">
        <f>AVERAGE(BJ1449:BN1452)</f>
        <v>0.75990000000000002</v>
      </c>
      <c r="BF1461" s="42">
        <f>STDEV(BJ1449:BN1452)</f>
        <v>3.1645902703110532E-2</v>
      </c>
      <c r="BI1461" s="6">
        <v>7</v>
      </c>
      <c r="BJ1461">
        <v>0.70799999999999996</v>
      </c>
      <c r="BK1461">
        <v>0.73199999999999998</v>
      </c>
      <c r="BL1461">
        <v>0.76200000000000001</v>
      </c>
      <c r="BM1461">
        <v>0.74399999999999999</v>
      </c>
      <c r="BN1461">
        <v>0.76800000000000002</v>
      </c>
    </row>
    <row r="1462" spans="1:66" x14ac:dyDescent="0.25">
      <c r="A1462" s="6">
        <v>85</v>
      </c>
      <c r="B1462" s="6">
        <v>3</v>
      </c>
      <c r="C1462" s="6">
        <v>10</v>
      </c>
      <c r="D1462" s="6">
        <v>0.8</v>
      </c>
      <c r="E1462" s="6">
        <v>2</v>
      </c>
      <c r="F1462" s="6">
        <v>7</v>
      </c>
      <c r="G1462" s="6">
        <v>0.432</v>
      </c>
      <c r="H1462" s="6">
        <v>0.33600000000000002</v>
      </c>
      <c r="I1462" s="6">
        <v>0.30599999999999999</v>
      </c>
      <c r="J1462" s="6">
        <v>0.318</v>
      </c>
      <c r="K1462" s="6">
        <v>0.33</v>
      </c>
      <c r="Q1462">
        <f t="shared" si="162"/>
        <v>0.34440000000000004</v>
      </c>
      <c r="R1462">
        <f t="shared" si="163"/>
        <v>5.0307057159011001E-2</v>
      </c>
      <c r="T1462" s="6">
        <v>0.432</v>
      </c>
      <c r="U1462" s="6">
        <v>0.34799999999999998</v>
      </c>
      <c r="V1462" s="6">
        <v>0.45600000000000002</v>
      </c>
      <c r="W1462" s="6">
        <v>0.36599999999999999</v>
      </c>
      <c r="X1462">
        <v>0.44400000000000001</v>
      </c>
      <c r="AD1462">
        <f t="shared" si="164"/>
        <v>0.40919999999999995</v>
      </c>
      <c r="AE1462">
        <f t="shared" si="165"/>
        <v>4.8818029456339486E-2</v>
      </c>
      <c r="BD1462" s="42">
        <v>5</v>
      </c>
      <c r="BE1462" s="42">
        <f>AVERAGE(BJ1453:BN1456)</f>
        <v>0.76169999999999982</v>
      </c>
      <c r="BF1462" s="42">
        <f>STDEV(BJ1453:BN1456)</f>
        <v>2.4116166231061911E-2</v>
      </c>
      <c r="BI1462" s="6">
        <v>7</v>
      </c>
      <c r="BJ1462">
        <v>0.86399999999999999</v>
      </c>
      <c r="BK1462">
        <v>0.68400000000000005</v>
      </c>
      <c r="BL1462">
        <v>0.76200000000000001</v>
      </c>
      <c r="BM1462">
        <v>0.68400000000000005</v>
      </c>
      <c r="BN1462">
        <v>0.77400000000000002</v>
      </c>
    </row>
    <row r="1463" spans="1:66" x14ac:dyDescent="0.25">
      <c r="A1463" s="6">
        <v>85</v>
      </c>
      <c r="B1463" s="6">
        <v>3</v>
      </c>
      <c r="C1463" s="6">
        <v>10</v>
      </c>
      <c r="D1463" s="6">
        <v>0.8</v>
      </c>
      <c r="E1463" s="6">
        <v>3</v>
      </c>
      <c r="F1463" s="6">
        <v>7</v>
      </c>
      <c r="G1463" s="6">
        <v>0.36</v>
      </c>
      <c r="H1463" s="6">
        <v>0.36</v>
      </c>
      <c r="I1463" s="6">
        <v>0.33600000000000002</v>
      </c>
      <c r="J1463" s="6">
        <v>0.34200000000000003</v>
      </c>
      <c r="K1463" s="6">
        <v>0.38400000000000001</v>
      </c>
      <c r="Q1463">
        <f t="shared" si="162"/>
        <v>0.35639999999999999</v>
      </c>
      <c r="R1463">
        <f t="shared" si="163"/>
        <v>1.8782971010998226E-2</v>
      </c>
      <c r="T1463" s="6">
        <v>0.34200000000000003</v>
      </c>
      <c r="U1463" s="6">
        <v>0.40799999999999997</v>
      </c>
      <c r="V1463" s="6">
        <v>0.36599999999999999</v>
      </c>
      <c r="W1463" s="6">
        <v>0.42</v>
      </c>
      <c r="X1463">
        <v>0.40799999999999997</v>
      </c>
      <c r="AD1463">
        <f t="shared" si="164"/>
        <v>0.38879999999999998</v>
      </c>
      <c r="AE1463">
        <f t="shared" si="165"/>
        <v>3.3244548425268146E-2</v>
      </c>
      <c r="BD1463" s="42">
        <v>6</v>
      </c>
      <c r="BE1463" s="42">
        <f>AVERAGE(BJ1457:BN1460)</f>
        <v>0.78120000000000001</v>
      </c>
      <c r="BF1463" s="42">
        <f>STDEV(BJ1457:BN1460)</f>
        <v>6.3754132992961426E-2</v>
      </c>
      <c r="BI1463" s="6">
        <v>7</v>
      </c>
      <c r="BJ1463">
        <v>0.70199999999999996</v>
      </c>
      <c r="BK1463">
        <v>0.76800000000000002</v>
      </c>
      <c r="BL1463">
        <v>0.70199999999999996</v>
      </c>
      <c r="BM1463">
        <v>0.76200000000000001</v>
      </c>
      <c r="BN1463">
        <v>0.79200000000000004</v>
      </c>
    </row>
    <row r="1464" spans="1:66" x14ac:dyDescent="0.25">
      <c r="A1464" s="6">
        <v>85</v>
      </c>
      <c r="B1464" s="6">
        <v>3</v>
      </c>
      <c r="C1464" s="6">
        <v>10</v>
      </c>
      <c r="D1464" s="6">
        <v>0.8</v>
      </c>
      <c r="E1464" s="6">
        <v>4</v>
      </c>
      <c r="F1464" s="6">
        <v>7</v>
      </c>
      <c r="G1464" s="6">
        <v>0.33600000000000002</v>
      </c>
      <c r="H1464" s="6">
        <v>0.3</v>
      </c>
      <c r="I1464" s="6">
        <v>0.35399999999999998</v>
      </c>
      <c r="J1464" s="6">
        <v>0.34799999999999998</v>
      </c>
      <c r="K1464" s="6">
        <v>0.33</v>
      </c>
      <c r="Q1464">
        <f t="shared" si="162"/>
        <v>0.33360000000000001</v>
      </c>
      <c r="R1464">
        <f t="shared" si="163"/>
        <v>2.1042813500100215E-2</v>
      </c>
      <c r="T1464" s="6">
        <v>0.44400000000000001</v>
      </c>
      <c r="U1464" s="6">
        <v>0.45</v>
      </c>
      <c r="V1464" s="6">
        <v>0.372</v>
      </c>
      <c r="W1464" s="6">
        <v>0.41399999999999998</v>
      </c>
      <c r="X1464">
        <v>0.33</v>
      </c>
      <c r="AD1464">
        <f t="shared" si="164"/>
        <v>0.40199999999999997</v>
      </c>
      <c r="AE1464">
        <f t="shared" si="165"/>
        <v>5.073460357586377E-2</v>
      </c>
      <c r="BD1464" s="42">
        <v>7</v>
      </c>
      <c r="BE1464" s="42">
        <f>AVERAGE(BJ1461:BN1464)</f>
        <v>0.74429999999999996</v>
      </c>
      <c r="BF1464" s="42">
        <f>STDEV(BJ1461:BN1464)</f>
        <v>4.6413586939942256E-2</v>
      </c>
      <c r="BI1464" s="6">
        <v>7</v>
      </c>
      <c r="BJ1464">
        <v>0.78</v>
      </c>
      <c r="BK1464">
        <v>0.75</v>
      </c>
      <c r="BL1464">
        <v>0.72599999999999998</v>
      </c>
      <c r="BM1464">
        <v>0.76200000000000001</v>
      </c>
      <c r="BN1464">
        <v>0.66</v>
      </c>
    </row>
    <row r="1465" spans="1:66" x14ac:dyDescent="0.25">
      <c r="A1465" s="6">
        <v>85</v>
      </c>
      <c r="B1465" s="6">
        <v>3</v>
      </c>
      <c r="C1465" s="6">
        <v>10</v>
      </c>
      <c r="D1465" s="6">
        <v>0.8</v>
      </c>
      <c r="E1465" s="1">
        <v>1</v>
      </c>
      <c r="F1465" s="1">
        <v>8</v>
      </c>
      <c r="G1465" s="6">
        <v>0.372</v>
      </c>
      <c r="H1465" s="6">
        <v>0.42599999999999999</v>
      </c>
      <c r="I1465" s="6">
        <v>0.39600000000000002</v>
      </c>
      <c r="J1465" s="6">
        <v>0.432</v>
      </c>
      <c r="K1465" s="6">
        <v>0.42</v>
      </c>
      <c r="Q1465">
        <f t="shared" si="162"/>
        <v>0.40919999999999995</v>
      </c>
      <c r="R1465">
        <f t="shared" si="163"/>
        <v>2.488372962399326E-2</v>
      </c>
      <c r="T1465" s="6">
        <v>0.32400000000000001</v>
      </c>
      <c r="U1465" s="6">
        <v>0.33</v>
      </c>
      <c r="V1465" s="6">
        <v>0.318</v>
      </c>
      <c r="W1465" s="6">
        <v>0.33</v>
      </c>
      <c r="X1465">
        <v>0.32400000000000001</v>
      </c>
      <c r="AD1465">
        <f t="shared" si="164"/>
        <v>0.32520000000000004</v>
      </c>
      <c r="AE1465">
        <f t="shared" si="165"/>
        <v>5.0199601592044582E-3</v>
      </c>
      <c r="BD1465" s="42">
        <v>8</v>
      </c>
      <c r="BE1465" s="42">
        <f>AVERAGE(BJ1465:BN1468)</f>
        <v>0.74880000000000013</v>
      </c>
      <c r="BF1465" s="42">
        <f>STDEV(BJ1465:BN1468)</f>
        <v>8.3493208043969105E-2</v>
      </c>
      <c r="BI1465" s="1">
        <v>8</v>
      </c>
      <c r="BJ1465">
        <v>0.69599999999999995</v>
      </c>
      <c r="BK1465">
        <v>0.75600000000000001</v>
      </c>
      <c r="BL1465">
        <v>0.71399999999999997</v>
      </c>
      <c r="BM1465">
        <v>0.76200000000000001</v>
      </c>
      <c r="BN1465">
        <v>0.74399999999999999</v>
      </c>
    </row>
    <row r="1466" spans="1:66" x14ac:dyDescent="0.25">
      <c r="A1466" s="6">
        <v>85</v>
      </c>
      <c r="B1466" s="6">
        <v>3</v>
      </c>
      <c r="C1466" s="6">
        <v>10</v>
      </c>
      <c r="D1466" s="6">
        <v>0.8</v>
      </c>
      <c r="E1466" s="1">
        <v>2</v>
      </c>
      <c r="F1466" s="1">
        <v>8</v>
      </c>
      <c r="G1466" s="6">
        <v>0.56399999999999995</v>
      </c>
      <c r="H1466" s="6">
        <v>0.372</v>
      </c>
      <c r="I1466" s="6">
        <v>0.38400000000000001</v>
      </c>
      <c r="J1466" s="6">
        <v>0.39600000000000002</v>
      </c>
      <c r="K1466" s="6">
        <v>0.44400000000000001</v>
      </c>
      <c r="Q1466">
        <f t="shared" si="162"/>
        <v>0.43199999999999994</v>
      </c>
      <c r="R1466">
        <f t="shared" si="163"/>
        <v>7.8689262291624207E-2</v>
      </c>
      <c r="T1466" s="6">
        <v>0.36</v>
      </c>
      <c r="U1466" s="6">
        <v>0.30599999999999999</v>
      </c>
      <c r="V1466" s="6">
        <v>0.3</v>
      </c>
      <c r="W1466" s="6">
        <v>0.25800000000000001</v>
      </c>
      <c r="X1466">
        <v>0.222</v>
      </c>
      <c r="AD1466">
        <f t="shared" si="164"/>
        <v>0.28920000000000001</v>
      </c>
      <c r="AE1466">
        <f t="shared" si="165"/>
        <v>5.2203448161974864E-2</v>
      </c>
      <c r="BD1466" s="42">
        <v>9</v>
      </c>
      <c r="BE1466" s="42">
        <f>AVERAGE(BJ1469:BN1472)</f>
        <v>0.75119999999999998</v>
      </c>
      <c r="BF1466" s="42">
        <f>STDEV(BJ1469:BN1472)</f>
        <v>0.10384279616704056</v>
      </c>
      <c r="BI1466" s="1">
        <v>8</v>
      </c>
      <c r="BJ1466">
        <v>0.92400000000000004</v>
      </c>
      <c r="BK1466">
        <v>0.67800000000000005</v>
      </c>
      <c r="BL1466">
        <v>0.68400000000000005</v>
      </c>
      <c r="BM1466">
        <v>0.65400000000000003</v>
      </c>
      <c r="BN1466">
        <v>0.66600000000000004</v>
      </c>
    </row>
    <row r="1467" spans="1:66" x14ac:dyDescent="0.25">
      <c r="A1467" s="6">
        <v>85</v>
      </c>
      <c r="B1467" s="6">
        <v>3</v>
      </c>
      <c r="C1467" s="6">
        <v>10</v>
      </c>
      <c r="D1467" s="6">
        <v>0.8</v>
      </c>
      <c r="E1467" s="1">
        <v>3</v>
      </c>
      <c r="F1467" s="1">
        <v>8</v>
      </c>
      <c r="G1467" s="6">
        <v>0.46800000000000003</v>
      </c>
      <c r="H1467" s="6">
        <v>0.38400000000000001</v>
      </c>
      <c r="I1467" s="6">
        <v>0.45</v>
      </c>
      <c r="J1467" s="6">
        <v>0.498</v>
      </c>
      <c r="K1467" s="6">
        <v>0.45</v>
      </c>
      <c r="Q1467">
        <f t="shared" si="162"/>
        <v>0.45</v>
      </c>
      <c r="R1467">
        <f t="shared" si="163"/>
        <v>4.1785164831552354E-2</v>
      </c>
      <c r="T1467" s="6">
        <v>0.46200000000000002</v>
      </c>
      <c r="U1467" s="6">
        <v>0.28199999999999997</v>
      </c>
      <c r="V1467" s="6">
        <v>0.312</v>
      </c>
      <c r="W1467" s="6">
        <v>0.28799999999999998</v>
      </c>
      <c r="X1467">
        <v>0.312</v>
      </c>
      <c r="AD1467">
        <f t="shared" si="164"/>
        <v>0.33120000000000005</v>
      </c>
      <c r="AE1467">
        <f t="shared" si="165"/>
        <v>7.4385482454575685E-2</v>
      </c>
      <c r="BD1467" s="42">
        <v>10</v>
      </c>
      <c r="BE1467" s="42">
        <f>AVERAGE(BJ1473:BN1476)</f>
        <v>0.81989999999999996</v>
      </c>
      <c r="BF1467" s="42">
        <f>STDEV(BJ1473:BN1476)</f>
        <v>0.13491435880041197</v>
      </c>
      <c r="BI1467" s="1">
        <v>8</v>
      </c>
      <c r="BJ1467">
        <v>0.93</v>
      </c>
      <c r="BK1467">
        <v>0.66600000000000004</v>
      </c>
      <c r="BL1467">
        <v>0.76200000000000001</v>
      </c>
      <c r="BM1467">
        <v>0.78600000000000003</v>
      </c>
      <c r="BN1467">
        <v>0.76200000000000001</v>
      </c>
    </row>
    <row r="1468" spans="1:66" x14ac:dyDescent="0.25">
      <c r="A1468" s="6">
        <v>85</v>
      </c>
      <c r="B1468" s="6">
        <v>3</v>
      </c>
      <c r="C1468" s="6">
        <v>10</v>
      </c>
      <c r="D1468" s="6">
        <v>0.8</v>
      </c>
      <c r="E1468" s="1">
        <v>4</v>
      </c>
      <c r="F1468" s="1">
        <v>8</v>
      </c>
      <c r="G1468" s="6">
        <v>0.6</v>
      </c>
      <c r="H1468" s="6">
        <v>0.58799999999999997</v>
      </c>
      <c r="I1468" s="6">
        <v>0.372</v>
      </c>
      <c r="J1468" s="6">
        <v>0.438</v>
      </c>
      <c r="K1468" s="6">
        <v>0.44400000000000001</v>
      </c>
      <c r="Q1468">
        <f t="shared" si="162"/>
        <v>0.48840000000000006</v>
      </c>
      <c r="R1468">
        <f t="shared" si="163"/>
        <v>0.10054252831513597</v>
      </c>
      <c r="T1468" s="6">
        <v>0.26400000000000001</v>
      </c>
      <c r="U1468" s="6">
        <v>0.22800000000000001</v>
      </c>
      <c r="V1468" s="6">
        <v>0.378</v>
      </c>
      <c r="W1468" s="6">
        <v>0.19800000000000001</v>
      </c>
      <c r="X1468">
        <v>0.28199999999999997</v>
      </c>
      <c r="AD1468">
        <f t="shared" si="164"/>
        <v>0.27</v>
      </c>
      <c r="AE1468">
        <f t="shared" si="165"/>
        <v>6.8541957952775123E-2</v>
      </c>
      <c r="BD1468" s="42" t="s">
        <v>22</v>
      </c>
      <c r="BE1468" s="42">
        <f>AVERAGE(BJ1437:BN1476)</f>
        <v>0.7657200000000004</v>
      </c>
      <c r="BF1468" s="42">
        <f>STDEV(BJ1437:BN1476)</f>
        <v>6.8939793119626391E-2</v>
      </c>
      <c r="BI1468" s="1">
        <v>8</v>
      </c>
      <c r="BJ1468">
        <v>0.86399999999999999</v>
      </c>
      <c r="BK1468">
        <v>0.81599999999999995</v>
      </c>
      <c r="BL1468">
        <v>0.75</v>
      </c>
      <c r="BM1468">
        <v>0.63600000000000001</v>
      </c>
      <c r="BN1468">
        <v>0.72599999999999998</v>
      </c>
    </row>
    <row r="1469" spans="1:66" x14ac:dyDescent="0.25">
      <c r="A1469" s="6">
        <v>85</v>
      </c>
      <c r="B1469" s="6">
        <v>3</v>
      </c>
      <c r="C1469" s="6">
        <v>10</v>
      </c>
      <c r="D1469" s="6">
        <v>0.8</v>
      </c>
      <c r="E1469" s="6">
        <v>1</v>
      </c>
      <c r="F1469" s="6">
        <v>9</v>
      </c>
      <c r="G1469" s="6">
        <v>0.55800000000000005</v>
      </c>
      <c r="H1469" s="6">
        <v>0.36599999999999999</v>
      </c>
      <c r="I1469" s="6">
        <v>0.35399999999999998</v>
      </c>
      <c r="J1469" s="6">
        <v>0.32400000000000001</v>
      </c>
      <c r="K1469" s="6">
        <v>0.372</v>
      </c>
      <c r="Q1469">
        <f t="shared" si="162"/>
        <v>0.39480000000000004</v>
      </c>
      <c r="R1469">
        <f t="shared" si="163"/>
        <v>9.3087056028214557E-2</v>
      </c>
      <c r="T1469" s="6">
        <v>0.34200000000000003</v>
      </c>
      <c r="U1469" s="6">
        <v>0.39600000000000002</v>
      </c>
      <c r="V1469" s="6">
        <v>0.39600000000000002</v>
      </c>
      <c r="W1469" s="6">
        <v>0.41399999999999998</v>
      </c>
      <c r="X1469">
        <v>0.318</v>
      </c>
      <c r="AD1469">
        <f t="shared" si="164"/>
        <v>0.37319999999999998</v>
      </c>
      <c r="AE1469">
        <f t="shared" si="165"/>
        <v>4.1002438951847721E-2</v>
      </c>
      <c r="BI1469" s="6">
        <v>9</v>
      </c>
      <c r="BJ1469">
        <v>0.9</v>
      </c>
      <c r="BK1469">
        <v>0.76200000000000001</v>
      </c>
      <c r="BL1469">
        <v>0.75</v>
      </c>
      <c r="BM1469">
        <v>0.73799999999999999</v>
      </c>
      <c r="BN1469">
        <v>0.69</v>
      </c>
    </row>
    <row r="1470" spans="1:66" x14ac:dyDescent="0.25">
      <c r="A1470" s="6">
        <v>85</v>
      </c>
      <c r="B1470" s="6">
        <v>3</v>
      </c>
      <c r="C1470" s="6">
        <v>10</v>
      </c>
      <c r="D1470" s="6">
        <v>0.8</v>
      </c>
      <c r="E1470" s="6">
        <v>2</v>
      </c>
      <c r="F1470" s="6">
        <v>9</v>
      </c>
      <c r="G1470" s="6">
        <v>0.48599999999999999</v>
      </c>
      <c r="H1470" s="6">
        <v>0.34200000000000003</v>
      </c>
      <c r="I1470" s="6">
        <v>0.432</v>
      </c>
      <c r="J1470" s="6">
        <v>0.36599999999999999</v>
      </c>
      <c r="K1470" s="6">
        <v>0.624</v>
      </c>
      <c r="Q1470">
        <f t="shared" si="162"/>
        <v>0.45</v>
      </c>
      <c r="R1470">
        <f t="shared" si="163"/>
        <v>0.11248999955551604</v>
      </c>
      <c r="T1470" s="6">
        <v>0.34799999999999998</v>
      </c>
      <c r="U1470" s="6">
        <v>0.17399999999999999</v>
      </c>
      <c r="V1470" s="6">
        <v>0.46800000000000003</v>
      </c>
      <c r="W1470" s="6">
        <v>0.25800000000000001</v>
      </c>
      <c r="X1470">
        <v>0.246</v>
      </c>
      <c r="AD1470">
        <f t="shared" si="164"/>
        <v>0.29880000000000001</v>
      </c>
      <c r="AE1470">
        <f t="shared" si="165"/>
        <v>0.11300088495228702</v>
      </c>
      <c r="BI1470" s="6">
        <v>9</v>
      </c>
      <c r="BJ1470">
        <v>0.83399999999999996</v>
      </c>
      <c r="BK1470">
        <v>0.51600000000000001</v>
      </c>
      <c r="BL1470">
        <v>0.9</v>
      </c>
      <c r="BM1470">
        <v>0.624</v>
      </c>
      <c r="BN1470">
        <v>0.87</v>
      </c>
    </row>
    <row r="1471" spans="1:66" x14ac:dyDescent="0.25">
      <c r="A1471" s="6">
        <v>85</v>
      </c>
      <c r="B1471" s="6">
        <v>3</v>
      </c>
      <c r="C1471" s="6">
        <v>10</v>
      </c>
      <c r="D1471" s="6">
        <v>0.8</v>
      </c>
      <c r="E1471" s="6">
        <v>3</v>
      </c>
      <c r="F1471" s="6">
        <v>9</v>
      </c>
      <c r="G1471" s="6">
        <v>0.36599999999999999</v>
      </c>
      <c r="H1471" s="6">
        <v>0.35399999999999998</v>
      </c>
      <c r="I1471" s="6">
        <v>0.32400000000000001</v>
      </c>
      <c r="J1471" s="6">
        <v>0.318</v>
      </c>
      <c r="K1471" s="6">
        <v>0.38400000000000001</v>
      </c>
      <c r="Q1471">
        <f t="shared" si="162"/>
        <v>0.34920000000000001</v>
      </c>
      <c r="R1471">
        <f t="shared" si="163"/>
        <v>2.7949955277245076E-2</v>
      </c>
      <c r="T1471" s="6">
        <v>0.27</v>
      </c>
      <c r="U1471" s="6">
        <v>0.46200000000000002</v>
      </c>
      <c r="V1471" s="6">
        <v>0.33</v>
      </c>
      <c r="W1471" s="6">
        <v>0.48</v>
      </c>
      <c r="X1471">
        <v>0.36599999999999999</v>
      </c>
      <c r="AD1471">
        <f t="shared" si="164"/>
        <v>0.38159999999999999</v>
      </c>
      <c r="AE1471">
        <f t="shared" si="165"/>
        <v>8.8751338018082951E-2</v>
      </c>
      <c r="BI1471" s="6">
        <v>9</v>
      </c>
      <c r="BJ1471">
        <v>0.63600000000000001</v>
      </c>
      <c r="BK1471">
        <v>0.81599999999999995</v>
      </c>
      <c r="BL1471">
        <v>0.65400000000000003</v>
      </c>
      <c r="BM1471">
        <v>0.79800000000000004</v>
      </c>
      <c r="BN1471">
        <v>0.75</v>
      </c>
    </row>
    <row r="1472" spans="1:66" x14ac:dyDescent="0.25">
      <c r="A1472" s="6">
        <v>85</v>
      </c>
      <c r="B1472" s="6">
        <v>3</v>
      </c>
      <c r="C1472" s="6">
        <v>10</v>
      </c>
      <c r="D1472" s="6">
        <v>0.8</v>
      </c>
      <c r="E1472" s="6">
        <v>4</v>
      </c>
      <c r="F1472" s="6">
        <v>9</v>
      </c>
      <c r="G1472" s="6">
        <v>0.58199999999999996</v>
      </c>
      <c r="H1472" s="6">
        <v>0.57599999999999996</v>
      </c>
      <c r="I1472" s="6">
        <v>0.312</v>
      </c>
      <c r="J1472" s="6">
        <v>0.318</v>
      </c>
      <c r="K1472" s="6">
        <v>0.34799999999999998</v>
      </c>
      <c r="Q1472">
        <f t="shared" si="162"/>
        <v>0.42720000000000002</v>
      </c>
      <c r="R1472">
        <f t="shared" si="163"/>
        <v>0.1392594700550018</v>
      </c>
      <c r="T1472" s="6">
        <v>0.32400000000000001</v>
      </c>
      <c r="U1472" s="6">
        <v>0.16200000000000001</v>
      </c>
      <c r="V1472" s="6">
        <v>0.33600000000000002</v>
      </c>
      <c r="W1472" s="6">
        <v>0.42</v>
      </c>
      <c r="X1472">
        <v>0.40799999999999997</v>
      </c>
      <c r="AD1472">
        <f t="shared" si="164"/>
        <v>0.32999999999999996</v>
      </c>
      <c r="AE1472">
        <f t="shared" si="165"/>
        <v>0.10305338422390596</v>
      </c>
      <c r="BI1472" s="6">
        <v>9</v>
      </c>
      <c r="BJ1472">
        <v>0.90600000000000003</v>
      </c>
      <c r="BK1472">
        <v>0.73799999999999999</v>
      </c>
      <c r="BL1472">
        <v>0.64800000000000002</v>
      </c>
      <c r="BM1472">
        <v>0.73799999999999999</v>
      </c>
      <c r="BN1472">
        <v>0.75600000000000001</v>
      </c>
    </row>
    <row r="1473" spans="1:66" x14ac:dyDescent="0.25">
      <c r="A1473" s="6">
        <v>85</v>
      </c>
      <c r="B1473" s="6">
        <v>3</v>
      </c>
      <c r="C1473" s="6">
        <v>10</v>
      </c>
      <c r="D1473" s="6">
        <v>0.8</v>
      </c>
      <c r="E1473" s="1">
        <v>1</v>
      </c>
      <c r="F1473" s="1">
        <v>10</v>
      </c>
      <c r="G1473" s="6">
        <v>0.46200000000000002</v>
      </c>
      <c r="H1473" s="6">
        <v>0.48599999999999999</v>
      </c>
      <c r="I1473" s="6">
        <v>0.51</v>
      </c>
      <c r="J1473" s="6">
        <v>0.432</v>
      </c>
      <c r="K1473" s="6">
        <v>0.46800000000000003</v>
      </c>
      <c r="Q1473">
        <f t="shared" si="162"/>
        <v>0.47160000000000002</v>
      </c>
      <c r="R1473">
        <f t="shared" si="163"/>
        <v>2.8962044126753208E-2</v>
      </c>
      <c r="T1473" s="6">
        <v>0.36599999999999999</v>
      </c>
      <c r="U1473" s="6">
        <v>0.22800000000000001</v>
      </c>
      <c r="V1473" s="6">
        <v>0.32400000000000001</v>
      </c>
      <c r="W1473" s="6">
        <v>0.33</v>
      </c>
      <c r="X1473">
        <v>0.378</v>
      </c>
      <c r="AD1473">
        <f t="shared" si="164"/>
        <v>0.32519999999999999</v>
      </c>
      <c r="AE1473">
        <f t="shared" si="165"/>
        <v>5.9001694890909853E-2</v>
      </c>
      <c r="BI1473" s="1">
        <v>10</v>
      </c>
      <c r="BJ1473">
        <v>0.82799999999999996</v>
      </c>
      <c r="BK1473">
        <v>0.71399999999999997</v>
      </c>
      <c r="BL1473">
        <v>0.83399999999999996</v>
      </c>
      <c r="BM1473">
        <v>0.76200000000000001</v>
      </c>
      <c r="BN1473">
        <v>0.84599999999999997</v>
      </c>
    </row>
    <row r="1474" spans="1:66" x14ac:dyDescent="0.25">
      <c r="A1474" s="6">
        <v>85</v>
      </c>
      <c r="B1474" s="6">
        <v>3</v>
      </c>
      <c r="C1474" s="6">
        <v>10</v>
      </c>
      <c r="D1474" s="6">
        <v>0.8</v>
      </c>
      <c r="E1474" s="1">
        <v>2</v>
      </c>
      <c r="F1474" s="1">
        <v>10</v>
      </c>
      <c r="G1474" s="6">
        <v>0.504</v>
      </c>
      <c r="H1474" s="6">
        <v>0.66600000000000004</v>
      </c>
      <c r="I1474" s="6">
        <v>0.76200000000000001</v>
      </c>
      <c r="J1474" s="6">
        <v>0.65400000000000003</v>
      </c>
      <c r="K1474" s="6">
        <v>0.71399999999999997</v>
      </c>
      <c r="Q1474">
        <f t="shared" si="162"/>
        <v>0.65999999999999992</v>
      </c>
      <c r="R1474">
        <f t="shared" si="163"/>
        <v>9.7118484337431851E-2</v>
      </c>
      <c r="T1474" s="6">
        <v>0.13800000000000001</v>
      </c>
      <c r="U1474" s="6">
        <v>0.312</v>
      </c>
      <c r="V1474" s="6">
        <v>0.16800000000000001</v>
      </c>
      <c r="W1474" s="6">
        <v>0.14399999999999999</v>
      </c>
      <c r="X1474">
        <v>0.46200000000000002</v>
      </c>
      <c r="AD1474">
        <f t="shared" si="164"/>
        <v>0.24479999999999999</v>
      </c>
      <c r="AE1474">
        <f t="shared" si="165"/>
        <v>0.1406740914312227</v>
      </c>
      <c r="BI1474" s="1">
        <v>10</v>
      </c>
      <c r="BJ1474">
        <v>0.64200000000000002</v>
      </c>
      <c r="BK1474">
        <v>0.97799999999999998</v>
      </c>
      <c r="BL1474">
        <v>0.93</v>
      </c>
      <c r="BM1474">
        <v>0.79800000000000004</v>
      </c>
      <c r="BN1474">
        <v>1.1759999999999999</v>
      </c>
    </row>
    <row r="1475" spans="1:66" x14ac:dyDescent="0.25">
      <c r="A1475" s="6">
        <v>85</v>
      </c>
      <c r="B1475" s="6">
        <v>3</v>
      </c>
      <c r="C1475" s="6">
        <v>10</v>
      </c>
      <c r="D1475" s="6">
        <v>0.8</v>
      </c>
      <c r="E1475" s="1">
        <v>3</v>
      </c>
      <c r="F1475" s="1">
        <v>10</v>
      </c>
      <c r="G1475" s="6">
        <v>0.63</v>
      </c>
      <c r="H1475" s="6">
        <v>0.69599999999999995</v>
      </c>
      <c r="I1475" s="6">
        <v>0.438</v>
      </c>
      <c r="J1475" s="6">
        <v>0.432</v>
      </c>
      <c r="K1475" s="6">
        <v>0.55800000000000005</v>
      </c>
      <c r="Q1475">
        <f>AVERAGE(G1475:K1475)</f>
        <v>0.55080000000000007</v>
      </c>
      <c r="R1475">
        <f>STDEV(G1475:K1475)</f>
        <v>0.11645256545048668</v>
      </c>
      <c r="T1475" s="6">
        <v>0.32400000000000001</v>
      </c>
      <c r="U1475" s="6">
        <v>0.27600000000000002</v>
      </c>
      <c r="V1475" s="6">
        <v>0.34799999999999998</v>
      </c>
      <c r="W1475" s="6">
        <v>0.24</v>
      </c>
      <c r="X1475">
        <v>0.27</v>
      </c>
      <c r="AD1475">
        <f>AVERAGE(T1475:X1475)</f>
        <v>0.29160000000000003</v>
      </c>
      <c r="AE1475">
        <f>STDEV(T1475:X1475)</f>
        <v>4.3598165099003494E-2</v>
      </c>
      <c r="BI1475" s="1">
        <v>10</v>
      </c>
      <c r="BJ1475">
        <v>0.95399999999999996</v>
      </c>
      <c r="BK1475">
        <v>0.97199999999999998</v>
      </c>
      <c r="BL1475">
        <v>0.78600000000000003</v>
      </c>
      <c r="BM1475">
        <v>0.67200000000000004</v>
      </c>
      <c r="BN1475">
        <v>0.82799999999999996</v>
      </c>
    </row>
    <row r="1476" spans="1:66" x14ac:dyDescent="0.25">
      <c r="A1476" s="6">
        <v>85</v>
      </c>
      <c r="B1476" s="6">
        <v>3</v>
      </c>
      <c r="C1476" s="6">
        <v>10</v>
      </c>
      <c r="D1476" s="6">
        <v>0.8</v>
      </c>
      <c r="E1476" s="1">
        <v>4</v>
      </c>
      <c r="F1476" s="1">
        <v>10</v>
      </c>
      <c r="G1476" s="6">
        <v>0.52200000000000002</v>
      </c>
      <c r="H1476" s="6">
        <v>0.59399999999999997</v>
      </c>
      <c r="I1476" s="6">
        <v>0.55200000000000005</v>
      </c>
      <c r="J1476" s="6">
        <v>0.48599999999999999</v>
      </c>
      <c r="K1476" s="6">
        <v>0.39</v>
      </c>
      <c r="Q1476">
        <f>AVERAGE(G1476:K1476)</f>
        <v>0.50880000000000003</v>
      </c>
      <c r="R1476">
        <f>STDEV(G1476:K1476)</f>
        <v>7.7351147373519724E-2</v>
      </c>
      <c r="T1476" s="6">
        <v>0.18</v>
      </c>
      <c r="U1476" s="6">
        <v>0.25800000000000001</v>
      </c>
      <c r="V1476" s="6">
        <v>0.216</v>
      </c>
      <c r="W1476" s="6">
        <v>0.27</v>
      </c>
      <c r="X1476">
        <v>0.21</v>
      </c>
      <c r="AD1476">
        <f>AVERAGE(T1476:X1476)</f>
        <v>0.22680000000000003</v>
      </c>
      <c r="AE1476">
        <f>STDEV(T1476:X1476)</f>
        <v>3.6840195439220666E-2</v>
      </c>
      <c r="BI1476" s="1">
        <v>10</v>
      </c>
      <c r="BJ1476">
        <v>0.70199999999999996</v>
      </c>
      <c r="BK1476">
        <v>0.85199999999999998</v>
      </c>
      <c r="BL1476">
        <v>0.76800000000000002</v>
      </c>
      <c r="BM1476">
        <v>0.75600000000000001</v>
      </c>
      <c r="BN1476">
        <v>0.6</v>
      </c>
    </row>
    <row r="1477" spans="1:66" s="7" customFormat="1" x14ac:dyDescent="0.25">
      <c r="BD1477" s="42"/>
      <c r="BE1477" s="42"/>
      <c r="BF1477" s="42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R2780"/>
  <sheetViews>
    <sheetView zoomScale="60" zoomScaleNormal="60" workbookViewId="0">
      <pane ySplit="1" topLeftCell="A567" activePane="bottomLeft" state="frozen"/>
      <selection pane="bottomLeft" activeCell="H742" sqref="H742"/>
    </sheetView>
  </sheetViews>
  <sheetFormatPr defaultRowHeight="15" x14ac:dyDescent="0.25"/>
  <cols>
    <col min="6" max="6" width="7.140625" bestFit="1" customWidth="1"/>
    <col min="7" max="7" width="13.5703125" bestFit="1" customWidth="1"/>
    <col min="20" max="20" width="13.140625" bestFit="1" customWidth="1"/>
    <col min="58" max="60" width="9.140625" style="42"/>
  </cols>
  <sheetData>
    <row r="1" spans="1:68" ht="30" x14ac:dyDescent="0.25">
      <c r="A1" s="2" t="s">
        <v>12</v>
      </c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3" t="s">
        <v>18</v>
      </c>
      <c r="H1" s="3" t="s">
        <v>1</v>
      </c>
      <c r="I1" s="3" t="s">
        <v>2</v>
      </c>
      <c r="J1" s="3" t="s">
        <v>3</v>
      </c>
      <c r="K1" s="3" t="s">
        <v>4</v>
      </c>
      <c r="L1" s="3" t="s">
        <v>5</v>
      </c>
      <c r="M1" s="3" t="s">
        <v>6</v>
      </c>
      <c r="N1" s="3" t="s">
        <v>7</v>
      </c>
      <c r="O1" s="3" t="s">
        <v>8</v>
      </c>
      <c r="P1" s="3" t="s">
        <v>9</v>
      </c>
      <c r="Q1" s="3" t="s">
        <v>10</v>
      </c>
      <c r="R1" s="3" t="s">
        <v>11</v>
      </c>
      <c r="S1" s="3"/>
      <c r="T1" s="3" t="s">
        <v>0</v>
      </c>
      <c r="U1" s="3" t="s">
        <v>1</v>
      </c>
      <c r="V1" s="3" t="s">
        <v>2</v>
      </c>
      <c r="W1" s="3" t="s">
        <v>3</v>
      </c>
      <c r="X1" s="3" t="s">
        <v>4</v>
      </c>
      <c r="Y1" s="3" t="s">
        <v>5</v>
      </c>
      <c r="Z1" s="3" t="s">
        <v>6</v>
      </c>
      <c r="AA1" s="3" t="s">
        <v>7</v>
      </c>
      <c r="AB1" s="3" t="s">
        <v>8</v>
      </c>
      <c r="AC1" s="3" t="s">
        <v>9</v>
      </c>
      <c r="AD1" s="3" t="s">
        <v>10</v>
      </c>
      <c r="AE1" s="3" t="s">
        <v>11</v>
      </c>
      <c r="BK1" s="2" t="s">
        <v>17</v>
      </c>
      <c r="BL1" s="9" t="s">
        <v>24</v>
      </c>
      <c r="BM1" s="9" t="s">
        <v>1</v>
      </c>
      <c r="BN1" s="9" t="s">
        <v>2</v>
      </c>
      <c r="BO1" s="9" t="s">
        <v>3</v>
      </c>
      <c r="BP1" s="9" t="s">
        <v>4</v>
      </c>
    </row>
    <row r="2" spans="1:68" x14ac:dyDescent="0.25">
      <c r="A2" s="1">
        <v>90</v>
      </c>
      <c r="B2" s="1">
        <v>2.5</v>
      </c>
      <c r="C2" s="1">
        <v>5</v>
      </c>
      <c r="D2" s="1">
        <v>1.2</v>
      </c>
      <c r="E2" s="6">
        <v>1</v>
      </c>
      <c r="F2" s="6">
        <v>1</v>
      </c>
      <c r="G2" s="6">
        <v>0.23400000000000001</v>
      </c>
      <c r="H2" s="6">
        <v>0.23400000000000001</v>
      </c>
      <c r="I2" s="6">
        <v>0.23400000000000001</v>
      </c>
      <c r="J2" s="6">
        <v>0.23400000000000001</v>
      </c>
      <c r="K2" s="6">
        <v>0.26100000000000001</v>
      </c>
      <c r="L2" s="6"/>
      <c r="M2" s="6"/>
      <c r="N2" s="6"/>
      <c r="O2" s="6"/>
      <c r="P2" s="6"/>
      <c r="Q2" s="6">
        <f>AVERAGE(G2:K2)</f>
        <v>0.2394</v>
      </c>
      <c r="R2" s="6">
        <f>STDEV(G2:K2)</f>
        <v>1.2074767078498864E-2</v>
      </c>
      <c r="S2" s="6"/>
      <c r="T2" s="6">
        <v>0.91800000000000004</v>
      </c>
      <c r="U2" s="6">
        <v>0.90900000000000003</v>
      </c>
      <c r="V2" s="6">
        <v>0.9</v>
      </c>
      <c r="W2" s="6">
        <v>0.9</v>
      </c>
      <c r="X2" s="6">
        <v>0.873</v>
      </c>
      <c r="Y2" s="6"/>
      <c r="Z2" s="6"/>
      <c r="AA2" s="6"/>
      <c r="AD2">
        <f>AVERAGE(T2:X2)</f>
        <v>0.9</v>
      </c>
      <c r="AE2">
        <f>STDEV(T2:X2)</f>
        <v>1.6837458240482751E-2</v>
      </c>
      <c r="AO2" t="s">
        <v>47</v>
      </c>
      <c r="AP2" t="s">
        <v>48</v>
      </c>
      <c r="AQ2" t="s">
        <v>49</v>
      </c>
      <c r="AR2" t="s">
        <v>50</v>
      </c>
      <c r="BK2" s="6">
        <v>1</v>
      </c>
      <c r="BL2">
        <v>1.1519999999999999</v>
      </c>
      <c r="BM2">
        <v>1.143</v>
      </c>
      <c r="BN2">
        <v>1.1339999999999999</v>
      </c>
      <c r="BO2">
        <v>1.1339999999999999</v>
      </c>
      <c r="BP2">
        <v>1.1339999999999999</v>
      </c>
    </row>
    <row r="3" spans="1:68" x14ac:dyDescent="0.25">
      <c r="A3" s="1">
        <v>90</v>
      </c>
      <c r="B3" s="1">
        <v>2.5</v>
      </c>
      <c r="C3" s="1">
        <v>5</v>
      </c>
      <c r="D3" s="1">
        <v>1.2</v>
      </c>
      <c r="E3" s="6">
        <v>2</v>
      </c>
      <c r="F3" s="6">
        <v>1</v>
      </c>
      <c r="G3" s="6">
        <v>0.20699999999999999</v>
      </c>
      <c r="H3" s="6">
        <v>0.22500000000000001</v>
      </c>
      <c r="I3" s="6">
        <v>0.23400000000000001</v>
      </c>
      <c r="J3" s="6">
        <v>0.216</v>
      </c>
      <c r="K3" s="6">
        <v>0.24299999999999999</v>
      </c>
      <c r="L3" s="6"/>
      <c r="M3" s="6"/>
      <c r="N3" s="6"/>
      <c r="O3" s="6"/>
      <c r="P3" s="6"/>
      <c r="Q3" s="6">
        <f t="shared" ref="Q3:Q42" si="0">AVERAGE(G3:K3)</f>
        <v>0.22500000000000001</v>
      </c>
      <c r="R3" s="6">
        <f t="shared" ref="R3:R42" si="1">STDEV(G3:K3)</f>
        <v>1.4230249470757711E-2</v>
      </c>
      <c r="S3" s="6"/>
      <c r="T3" s="6">
        <v>0.92700000000000005</v>
      </c>
      <c r="U3" s="6">
        <v>0.9</v>
      </c>
      <c r="V3" s="6">
        <v>0.90900000000000003</v>
      </c>
      <c r="W3" s="6">
        <v>0.92700000000000005</v>
      </c>
      <c r="X3" s="6">
        <v>0.86399999999999999</v>
      </c>
      <c r="Y3" s="6"/>
      <c r="Z3" s="6"/>
      <c r="AA3" s="6"/>
      <c r="AD3">
        <f t="shared" ref="AD3:AD14" si="2">AVERAGE(T3:X3)</f>
        <v>0.90539999999999998</v>
      </c>
      <c r="AE3">
        <f t="shared" ref="AE3:AE14" si="3">STDEV(T3:X3)</f>
        <v>2.5928748523598305E-2</v>
      </c>
      <c r="AO3">
        <f>A2</f>
        <v>90</v>
      </c>
      <c r="AP3">
        <f>B2</f>
        <v>2.5</v>
      </c>
      <c r="AQ3">
        <f>C2</f>
        <v>5</v>
      </c>
      <c r="AR3">
        <f>D2</f>
        <v>1.2</v>
      </c>
      <c r="BK3" s="6">
        <v>1</v>
      </c>
      <c r="BL3">
        <v>1.1339999999999999</v>
      </c>
      <c r="BM3">
        <v>1.125</v>
      </c>
      <c r="BN3">
        <v>1.143</v>
      </c>
      <c r="BO3">
        <v>1.143</v>
      </c>
      <c r="BP3">
        <v>1.107</v>
      </c>
    </row>
    <row r="4" spans="1:68" x14ac:dyDescent="0.25">
      <c r="A4" s="1">
        <v>90</v>
      </c>
      <c r="B4" s="1">
        <v>2.5</v>
      </c>
      <c r="C4" s="1">
        <v>5</v>
      </c>
      <c r="D4" s="1">
        <v>1.2</v>
      </c>
      <c r="E4" s="6">
        <v>3</v>
      </c>
      <c r="F4" s="6">
        <v>1</v>
      </c>
      <c r="G4" s="6">
        <v>0.23400000000000001</v>
      </c>
      <c r="H4" s="6">
        <v>0.216</v>
      </c>
      <c r="I4" s="6">
        <v>0.22500000000000001</v>
      </c>
      <c r="J4" s="6">
        <v>0.216</v>
      </c>
      <c r="K4" s="6">
        <v>0.24299999999999999</v>
      </c>
      <c r="L4" s="6"/>
      <c r="M4" s="6"/>
      <c r="N4" s="6"/>
      <c r="O4" s="6"/>
      <c r="P4" s="6"/>
      <c r="Q4" s="6">
        <f t="shared" si="0"/>
        <v>0.22679999999999997</v>
      </c>
      <c r="R4" s="6">
        <f t="shared" si="1"/>
        <v>1.1734564329364769E-2</v>
      </c>
      <c r="S4" s="6"/>
      <c r="T4" s="6">
        <v>0.90900000000000003</v>
      </c>
      <c r="U4" s="6">
        <v>0.91800000000000004</v>
      </c>
      <c r="V4" s="6">
        <v>0.90900000000000003</v>
      </c>
      <c r="W4" s="6">
        <v>0.9</v>
      </c>
      <c r="X4" s="6">
        <v>0.89100000000000001</v>
      </c>
      <c r="Y4" s="6"/>
      <c r="Z4" s="6"/>
      <c r="AA4" s="6"/>
      <c r="AD4">
        <f t="shared" si="2"/>
        <v>0.90539999999999987</v>
      </c>
      <c r="AE4">
        <f t="shared" si="3"/>
        <v>1.0261578825892251E-2</v>
      </c>
      <c r="BK4" s="6">
        <v>1</v>
      </c>
      <c r="BL4">
        <v>1.143</v>
      </c>
      <c r="BM4">
        <v>1.1339999999999999</v>
      </c>
      <c r="BN4">
        <v>1.1339999999999999</v>
      </c>
      <c r="BO4">
        <v>1.1160000000000001</v>
      </c>
      <c r="BP4">
        <v>1.1339999999999999</v>
      </c>
    </row>
    <row r="5" spans="1:68" x14ac:dyDescent="0.25">
      <c r="A5" s="1">
        <v>90</v>
      </c>
      <c r="B5" s="1">
        <v>2.5</v>
      </c>
      <c r="C5" s="1">
        <v>5</v>
      </c>
      <c r="D5" s="1">
        <v>1.2</v>
      </c>
      <c r="E5" s="6">
        <v>4</v>
      </c>
      <c r="F5" s="6">
        <v>1</v>
      </c>
      <c r="G5" s="6">
        <v>0.23400000000000001</v>
      </c>
      <c r="H5" s="6">
        <v>0.20699999999999999</v>
      </c>
      <c r="I5" s="6">
        <v>0.23400000000000001</v>
      </c>
      <c r="J5" s="6">
        <v>0.24299999999999999</v>
      </c>
      <c r="K5" s="6">
        <v>0.24299999999999999</v>
      </c>
      <c r="L5" s="6"/>
      <c r="M5" s="6"/>
      <c r="N5" s="6"/>
      <c r="O5" s="6"/>
      <c r="P5" s="6"/>
      <c r="Q5" s="6">
        <f t="shared" si="0"/>
        <v>0.23220000000000002</v>
      </c>
      <c r="R5" s="6">
        <f t="shared" si="1"/>
        <v>1.4788509052639487E-2</v>
      </c>
      <c r="S5" s="6"/>
      <c r="T5" s="6">
        <v>0.90900000000000003</v>
      </c>
      <c r="U5" s="6">
        <v>0.94499999999999995</v>
      </c>
      <c r="V5" s="6">
        <v>0.92700000000000005</v>
      </c>
      <c r="W5" s="6">
        <v>0.91800000000000004</v>
      </c>
      <c r="X5" s="6">
        <v>0.89100000000000001</v>
      </c>
      <c r="Y5" s="6"/>
      <c r="Z5" s="6"/>
      <c r="AA5" s="6"/>
      <c r="AD5">
        <f t="shared" si="2"/>
        <v>0.91799999999999993</v>
      </c>
      <c r="AE5">
        <f t="shared" si="3"/>
        <v>2.0124611797498089E-2</v>
      </c>
      <c r="BK5" s="6">
        <v>1</v>
      </c>
      <c r="BL5">
        <v>1.143</v>
      </c>
      <c r="BM5">
        <v>1.1519999999999999</v>
      </c>
      <c r="BN5">
        <v>1.161</v>
      </c>
      <c r="BO5">
        <v>1.161</v>
      </c>
      <c r="BP5">
        <v>1.1339999999999999</v>
      </c>
    </row>
    <row r="6" spans="1:68" x14ac:dyDescent="0.25">
      <c r="A6" s="1">
        <v>90</v>
      </c>
      <c r="B6" s="1">
        <v>2.5</v>
      </c>
      <c r="C6" s="1">
        <v>5</v>
      </c>
      <c r="D6" s="1">
        <v>1.2</v>
      </c>
      <c r="E6" s="1">
        <v>1</v>
      </c>
      <c r="F6" s="1">
        <v>2</v>
      </c>
      <c r="G6" s="6">
        <v>8.1000000000000003E-2</v>
      </c>
      <c r="H6" s="6">
        <v>0.14399999999999999</v>
      </c>
      <c r="I6" s="6">
        <v>9.9000000000000005E-2</v>
      </c>
      <c r="J6" s="6">
        <v>0.18</v>
      </c>
      <c r="K6" s="6">
        <v>0.13500000000000001</v>
      </c>
      <c r="L6" s="6"/>
      <c r="M6" s="6"/>
      <c r="N6" s="6"/>
      <c r="O6" s="6"/>
      <c r="P6" s="6"/>
      <c r="Q6" s="6">
        <f t="shared" si="0"/>
        <v>0.1278</v>
      </c>
      <c r="R6" s="6">
        <f t="shared" si="1"/>
        <v>3.891914695879143E-2</v>
      </c>
      <c r="S6" s="6"/>
      <c r="T6" s="6">
        <v>1.0620000000000001</v>
      </c>
      <c r="U6" s="6">
        <v>1.0529999999999999</v>
      </c>
      <c r="V6" s="6">
        <v>1.0349999999999999</v>
      </c>
      <c r="W6" s="6">
        <v>1.008</v>
      </c>
      <c r="X6" s="6">
        <v>1.0980000000000001</v>
      </c>
      <c r="Y6" s="6"/>
      <c r="Z6" s="6"/>
      <c r="AA6" s="6"/>
      <c r="AD6">
        <f t="shared" si="2"/>
        <v>1.0512000000000001</v>
      </c>
      <c r="AE6">
        <f t="shared" si="3"/>
        <v>3.3312159941979183E-2</v>
      </c>
      <c r="AH6" t="s">
        <v>25</v>
      </c>
      <c r="BK6" s="1">
        <v>2</v>
      </c>
      <c r="BL6">
        <v>1.143</v>
      </c>
      <c r="BM6">
        <v>1.1970000000000001</v>
      </c>
      <c r="BN6">
        <v>1.1339999999999999</v>
      </c>
      <c r="BO6">
        <v>1.1879999999999999</v>
      </c>
      <c r="BP6">
        <v>1.2330000000000001</v>
      </c>
    </row>
    <row r="7" spans="1:68" x14ac:dyDescent="0.25">
      <c r="A7" s="1">
        <v>90</v>
      </c>
      <c r="B7" s="1">
        <v>2.5</v>
      </c>
      <c r="C7" s="1">
        <v>5</v>
      </c>
      <c r="D7" s="1">
        <v>1.2</v>
      </c>
      <c r="E7" s="1">
        <v>2</v>
      </c>
      <c r="F7" s="1">
        <v>2</v>
      </c>
      <c r="G7" s="6">
        <v>0.18</v>
      </c>
      <c r="H7" s="6">
        <v>0.153</v>
      </c>
      <c r="I7" s="6">
        <v>4.4999999999999998E-2</v>
      </c>
      <c r="J7" s="6">
        <v>6.3E-2</v>
      </c>
      <c r="K7" s="6">
        <v>0.189</v>
      </c>
      <c r="L7" s="6"/>
      <c r="M7" s="6"/>
      <c r="N7" s="6"/>
      <c r="O7" s="6"/>
      <c r="P7" s="6"/>
      <c r="Q7" s="6">
        <f t="shared" si="0"/>
        <v>0.12599999999999997</v>
      </c>
      <c r="R7" s="6">
        <f t="shared" si="1"/>
        <v>6.7349832961930978E-2</v>
      </c>
      <c r="S7" s="6"/>
      <c r="T7" s="6">
        <v>1.0620000000000001</v>
      </c>
      <c r="U7" s="6">
        <v>1.044</v>
      </c>
      <c r="V7" s="6">
        <v>1.107</v>
      </c>
      <c r="W7" s="6">
        <v>1.071</v>
      </c>
      <c r="X7" s="6">
        <v>1.0169999999999999</v>
      </c>
      <c r="Y7" s="6"/>
      <c r="Z7" s="6"/>
      <c r="AA7" s="6"/>
      <c r="AD7">
        <f t="shared" si="2"/>
        <v>1.0602</v>
      </c>
      <c r="AE7">
        <f t="shared" si="3"/>
        <v>3.3312159941979162E-2</v>
      </c>
      <c r="AG7" t="s">
        <v>19</v>
      </c>
      <c r="AH7" t="s">
        <v>20</v>
      </c>
      <c r="AI7" t="s">
        <v>21</v>
      </c>
      <c r="AJ7" t="s">
        <v>23</v>
      </c>
      <c r="AK7" t="s">
        <v>21</v>
      </c>
      <c r="AM7" s="11" t="s">
        <v>24</v>
      </c>
      <c r="AN7" s="11"/>
      <c r="AO7" s="11" t="s">
        <v>21</v>
      </c>
      <c r="AP7" s="15" t="s">
        <v>26</v>
      </c>
      <c r="AQ7" s="15"/>
      <c r="AR7" s="15" t="s">
        <v>21</v>
      </c>
      <c r="BK7" s="1">
        <v>2</v>
      </c>
      <c r="BL7">
        <v>1.242</v>
      </c>
      <c r="BM7">
        <v>1.1970000000000001</v>
      </c>
      <c r="BN7">
        <v>1.1519999999999999</v>
      </c>
      <c r="BO7">
        <v>1.1339999999999999</v>
      </c>
      <c r="BP7">
        <v>1.206</v>
      </c>
    </row>
    <row r="8" spans="1:68" x14ac:dyDescent="0.25">
      <c r="A8" s="1">
        <v>90</v>
      </c>
      <c r="B8" s="1">
        <v>2.5</v>
      </c>
      <c r="C8" s="1">
        <v>5</v>
      </c>
      <c r="D8" s="1">
        <v>1.2</v>
      </c>
      <c r="E8" s="1">
        <v>3</v>
      </c>
      <c r="F8" s="1">
        <v>2</v>
      </c>
      <c r="G8" s="6">
        <v>0.16200000000000001</v>
      </c>
      <c r="H8" s="6">
        <v>0.11700000000000001</v>
      </c>
      <c r="I8" s="6">
        <v>0.153</v>
      </c>
      <c r="J8" s="6">
        <v>7.1999999999999995E-2</v>
      </c>
      <c r="K8" s="6">
        <v>8.1000000000000003E-2</v>
      </c>
      <c r="L8" s="6"/>
      <c r="M8" s="6"/>
      <c r="N8" s="6"/>
      <c r="O8" s="6"/>
      <c r="P8" s="6"/>
      <c r="Q8" s="6">
        <f t="shared" si="0"/>
        <v>0.11699999999999999</v>
      </c>
      <c r="R8" s="6">
        <f t="shared" si="1"/>
        <v>4.0749233121618406E-2</v>
      </c>
      <c r="S8" s="6"/>
      <c r="T8" s="6">
        <v>1.089</v>
      </c>
      <c r="U8" s="6">
        <v>1.008</v>
      </c>
      <c r="V8" s="6">
        <v>1.026</v>
      </c>
      <c r="W8" s="6">
        <v>1.08</v>
      </c>
      <c r="X8" s="6">
        <v>1.08</v>
      </c>
      <c r="Y8" s="6"/>
      <c r="Z8" s="6"/>
      <c r="AA8" s="6"/>
      <c r="AD8">
        <f t="shared" si="2"/>
        <v>1.0566</v>
      </c>
      <c r="AE8">
        <f t="shared" si="3"/>
        <v>3.6889022757454565E-2</v>
      </c>
      <c r="AG8">
        <v>1</v>
      </c>
      <c r="AH8">
        <f>AVERAGE(G2:K5)</f>
        <v>0.23085000000000006</v>
      </c>
      <c r="AI8">
        <f>STDEV(G2:K5)</f>
        <v>1.3468384031540411E-2</v>
      </c>
      <c r="AJ8">
        <f>AVERAGE(T2:X5)</f>
        <v>0.90720000000000023</v>
      </c>
      <c r="AK8">
        <f>STDEV(T2:X5)</f>
        <v>1.8833341096101495E-2</v>
      </c>
      <c r="AM8">
        <f>SUM(AH8,AJ8)</f>
        <v>1.1380500000000002</v>
      </c>
      <c r="AO8">
        <f>SUM(AH8,AJ8)/2*SQRT((AI8/AH8)^2+(AK8/AJ8)^2)</f>
        <v>3.5237435213281688E-2</v>
      </c>
      <c r="AP8">
        <v>0.2283333333333333</v>
      </c>
      <c r="AR8">
        <v>1.9655363983740758E-2</v>
      </c>
      <c r="BK8" s="1">
        <v>2</v>
      </c>
      <c r="BL8">
        <v>1.2509999999999999</v>
      </c>
      <c r="BM8">
        <v>1.125</v>
      </c>
      <c r="BN8">
        <v>1.179</v>
      </c>
      <c r="BO8">
        <v>1.1519999999999999</v>
      </c>
      <c r="BP8">
        <v>1.161</v>
      </c>
    </row>
    <row r="9" spans="1:68" x14ac:dyDescent="0.25">
      <c r="A9" s="1">
        <v>90</v>
      </c>
      <c r="B9" s="1">
        <v>2.5</v>
      </c>
      <c r="C9" s="1">
        <v>5</v>
      </c>
      <c r="D9" s="1">
        <v>1.2</v>
      </c>
      <c r="E9" s="1">
        <v>4</v>
      </c>
      <c r="F9" s="1">
        <v>2</v>
      </c>
      <c r="G9" s="6">
        <v>0.13500000000000001</v>
      </c>
      <c r="H9" s="6">
        <v>0.13500000000000001</v>
      </c>
      <c r="I9" s="6">
        <v>0.13500000000000001</v>
      </c>
      <c r="J9" s="6">
        <v>0.126</v>
      </c>
      <c r="K9" s="6">
        <v>0.13500000000000001</v>
      </c>
      <c r="L9" s="6"/>
      <c r="M9" s="6"/>
      <c r="N9" s="6"/>
      <c r="O9" s="6"/>
      <c r="P9" s="6"/>
      <c r="Q9" s="6">
        <f t="shared" si="0"/>
        <v>0.13320000000000001</v>
      </c>
      <c r="R9" s="6">
        <f t="shared" si="1"/>
        <v>4.0249223594996256E-3</v>
      </c>
      <c r="S9" s="6"/>
      <c r="T9" s="6">
        <v>1.044</v>
      </c>
      <c r="U9" s="6">
        <v>1.0169999999999999</v>
      </c>
      <c r="V9" s="6">
        <v>1.0349999999999999</v>
      </c>
      <c r="W9" s="6">
        <v>1.0349999999999999</v>
      </c>
      <c r="X9" s="6">
        <v>1.008</v>
      </c>
      <c r="Y9" s="6"/>
      <c r="Z9" s="6"/>
      <c r="AA9" s="6"/>
      <c r="AD9">
        <f t="shared" si="2"/>
        <v>1.0278</v>
      </c>
      <c r="AE9">
        <f t="shared" si="3"/>
        <v>1.4788509052639492E-2</v>
      </c>
      <c r="AG9">
        <v>2</v>
      </c>
      <c r="AH9">
        <f>AVERAGE(G6:K9)</f>
        <v>0.12599999999999997</v>
      </c>
      <c r="AI9">
        <f>STDEV(G6:K9)</f>
        <v>4.0775379568403429E-2</v>
      </c>
      <c r="AJ9">
        <f>AVERAGE(T6:X9)</f>
        <v>1.04895</v>
      </c>
      <c r="AK9">
        <f>STDEV(T6:X9)</f>
        <v>3.1105042745679164E-2</v>
      </c>
      <c r="AM9">
        <f>SUM(AH9,AJ9)</f>
        <v>1.1749499999999999</v>
      </c>
      <c r="AO9">
        <f t="shared" ref="AO9:AO18" si="4">SUM(AH9,AJ9)/2*SQRT((AI9/AH9)^2+(AK9/AJ9)^2)</f>
        <v>0.19091168779453799</v>
      </c>
      <c r="BK9" s="1">
        <v>2</v>
      </c>
      <c r="BL9">
        <v>1.179</v>
      </c>
      <c r="BM9">
        <v>1.1519999999999999</v>
      </c>
      <c r="BN9">
        <v>1.17</v>
      </c>
      <c r="BO9">
        <v>1.161</v>
      </c>
      <c r="BP9">
        <v>1.143</v>
      </c>
    </row>
    <row r="10" spans="1:68" x14ac:dyDescent="0.25">
      <c r="A10" s="1">
        <v>90</v>
      </c>
      <c r="B10" s="1">
        <v>2.5</v>
      </c>
      <c r="C10" s="1">
        <v>5</v>
      </c>
      <c r="D10" s="1">
        <v>1.2</v>
      </c>
      <c r="E10" s="6">
        <v>1</v>
      </c>
      <c r="F10" s="6">
        <v>3</v>
      </c>
      <c r="G10" s="6">
        <v>0.14399999999999999</v>
      </c>
      <c r="H10" s="6">
        <v>0.18</v>
      </c>
      <c r="I10" s="6">
        <v>0.126</v>
      </c>
      <c r="J10" s="6">
        <v>8.1000000000000003E-2</v>
      </c>
      <c r="K10" s="6">
        <v>8.1000000000000003E-2</v>
      </c>
      <c r="L10" s="6"/>
      <c r="M10" s="6"/>
      <c r="N10" s="6"/>
      <c r="O10" s="6"/>
      <c r="P10" s="6"/>
      <c r="Q10" s="6">
        <f t="shared" si="0"/>
        <v>0.12239999999999998</v>
      </c>
      <c r="R10" s="6">
        <f t="shared" si="1"/>
        <v>4.2500588231223387E-2</v>
      </c>
      <c r="S10" s="6"/>
      <c r="T10" s="6">
        <v>1.071</v>
      </c>
      <c r="U10" s="6">
        <v>1.08</v>
      </c>
      <c r="V10" s="6">
        <v>1.0620000000000001</v>
      </c>
      <c r="W10" s="6">
        <v>1.0349999999999999</v>
      </c>
      <c r="X10" s="6">
        <v>1.071</v>
      </c>
      <c r="Y10" s="6"/>
      <c r="Z10" s="6"/>
      <c r="AA10" s="6"/>
      <c r="AD10">
        <f t="shared" si="2"/>
        <v>1.0638000000000001</v>
      </c>
      <c r="AE10">
        <f t="shared" si="3"/>
        <v>1.7311845655504247E-2</v>
      </c>
      <c r="AG10">
        <v>3</v>
      </c>
      <c r="AH10">
        <f>AVERAGE(G10:K13)</f>
        <v>0.11339999999999999</v>
      </c>
      <c r="AI10">
        <f>STDEV(G10:K13)</f>
        <v>4.3349740483652255E-2</v>
      </c>
      <c r="AJ10">
        <f>AVERAGE(T10:X13)</f>
        <v>1.0552499999999996</v>
      </c>
      <c r="AK10">
        <f>STDEV(T9:X12)</f>
        <v>2.6964450280830287E-2</v>
      </c>
      <c r="AM10">
        <f>SUM(AH10,AJ10)</f>
        <v>1.1686499999999995</v>
      </c>
      <c r="AO10">
        <f t="shared" si="4"/>
        <v>0.22387004956178255</v>
      </c>
      <c r="AP10" s="15" t="s">
        <v>28</v>
      </c>
      <c r="AQ10" s="15"/>
      <c r="AR10" s="15"/>
      <c r="BK10" s="6">
        <v>3</v>
      </c>
      <c r="BL10">
        <v>1.2150000000000001</v>
      </c>
      <c r="BM10">
        <v>1.26</v>
      </c>
      <c r="BN10">
        <v>1.1879999999999999</v>
      </c>
      <c r="BO10">
        <v>1.1160000000000001</v>
      </c>
      <c r="BP10">
        <v>1.1519999999999999</v>
      </c>
    </row>
    <row r="11" spans="1:68" x14ac:dyDescent="0.25">
      <c r="A11" s="1">
        <v>90</v>
      </c>
      <c r="B11" s="1">
        <v>2.5</v>
      </c>
      <c r="C11" s="1">
        <v>5</v>
      </c>
      <c r="D11" s="1">
        <v>1.2</v>
      </c>
      <c r="E11" s="6">
        <v>2</v>
      </c>
      <c r="F11" s="6">
        <v>3</v>
      </c>
      <c r="G11" s="6">
        <v>0.14399999999999999</v>
      </c>
      <c r="H11" s="6">
        <v>0.16200000000000001</v>
      </c>
      <c r="I11" s="6">
        <v>7.1999999999999995E-2</v>
      </c>
      <c r="J11" s="6">
        <v>5.3999999999999999E-2</v>
      </c>
      <c r="K11" s="6">
        <v>5.3999999999999999E-2</v>
      </c>
      <c r="L11" s="6"/>
      <c r="M11" s="6"/>
      <c r="N11" s="6"/>
      <c r="O11" s="6"/>
      <c r="P11" s="6"/>
      <c r="Q11" s="6">
        <f t="shared" si="0"/>
        <v>9.7199999999999995E-2</v>
      </c>
      <c r="R11" s="6">
        <f t="shared" si="1"/>
        <v>5.1857497047196568E-2</v>
      </c>
      <c r="S11" s="6"/>
      <c r="T11" s="6">
        <v>1.026</v>
      </c>
      <c r="U11" s="6">
        <v>0.99</v>
      </c>
      <c r="V11" s="6">
        <v>1.0529999999999999</v>
      </c>
      <c r="W11" s="6">
        <v>1.0349999999999999</v>
      </c>
      <c r="X11" s="6">
        <v>1.071</v>
      </c>
      <c r="Y11" s="6"/>
      <c r="Z11" s="6"/>
      <c r="AA11" s="6"/>
      <c r="AD11">
        <f t="shared" si="2"/>
        <v>1.0349999999999999</v>
      </c>
      <c r="AE11">
        <f t="shared" si="3"/>
        <v>3.0520484924063687E-2</v>
      </c>
      <c r="AG11">
        <v>4</v>
      </c>
      <c r="AH11">
        <f>AVERAGE(G14:K17)</f>
        <v>9.3600000000000003E-2</v>
      </c>
      <c r="AI11">
        <f>STDEV(G14:K17)</f>
        <v>1.6349311912126449E-2</v>
      </c>
      <c r="AJ11">
        <f>AVERAGE(T14:X17)</f>
        <v>1.0817999999999999</v>
      </c>
      <c r="AK11">
        <f>STDEV(T13:X16)</f>
        <v>5.6603886792339624E-2</v>
      </c>
      <c r="AM11">
        <f t="shared" ref="AM11:AM18" si="5">SUM(AH11,AJ11)</f>
        <v>1.1753999999999998</v>
      </c>
      <c r="AO11">
        <f t="shared" si="4"/>
        <v>0.10716163615030516</v>
      </c>
      <c r="BK11" s="6">
        <v>3</v>
      </c>
      <c r="BL11">
        <v>1.17</v>
      </c>
      <c r="BM11">
        <v>1.1519999999999999</v>
      </c>
      <c r="BN11">
        <v>1.125</v>
      </c>
      <c r="BO11">
        <v>1.089</v>
      </c>
      <c r="BP11">
        <v>1.125</v>
      </c>
    </row>
    <row r="12" spans="1:68" x14ac:dyDescent="0.25">
      <c r="A12" s="1">
        <v>90</v>
      </c>
      <c r="B12" s="1">
        <v>2.5</v>
      </c>
      <c r="C12">
        <v>5</v>
      </c>
      <c r="D12">
        <v>1.2</v>
      </c>
      <c r="E12" s="6">
        <v>3</v>
      </c>
      <c r="F12" s="6">
        <v>3</v>
      </c>
      <c r="G12" s="6">
        <v>0.16200000000000001</v>
      </c>
      <c r="H12" s="6">
        <v>7.1999999999999995E-2</v>
      </c>
      <c r="I12" s="6">
        <v>0.13500000000000001</v>
      </c>
      <c r="J12" s="6">
        <v>0.153</v>
      </c>
      <c r="K12" s="6">
        <v>0.153</v>
      </c>
      <c r="L12" s="6"/>
      <c r="M12" s="6"/>
      <c r="N12" s="6"/>
      <c r="O12" s="6"/>
      <c r="P12" s="6"/>
      <c r="Q12" s="6">
        <f t="shared" si="0"/>
        <v>0.13500000000000001</v>
      </c>
      <c r="R12" s="6">
        <f t="shared" si="1"/>
        <v>3.6558172820861788E-2</v>
      </c>
      <c r="S12" s="6"/>
      <c r="T12" s="6">
        <v>1.0620000000000001</v>
      </c>
      <c r="U12" s="6">
        <v>0.999</v>
      </c>
      <c r="V12" s="6">
        <v>1.008</v>
      </c>
      <c r="W12" s="6">
        <v>1.008</v>
      </c>
      <c r="X12" s="6">
        <v>1.0529999999999999</v>
      </c>
      <c r="Y12" s="6"/>
      <c r="Z12" s="6"/>
      <c r="AA12" s="6"/>
      <c r="AD12">
        <f t="shared" si="2"/>
        <v>1.026</v>
      </c>
      <c r="AE12">
        <f t="shared" si="3"/>
        <v>2.9163333142835368E-2</v>
      </c>
      <c r="AG12">
        <v>5</v>
      </c>
      <c r="AH12">
        <f>AVERAGE(G18:K21)</f>
        <v>7.9649999999999999E-2</v>
      </c>
      <c r="AI12">
        <f>STDEV(G18:K21)</f>
        <v>5.2338247059518131E-2</v>
      </c>
      <c r="AJ12">
        <f>AVERAGE(T18:X21)</f>
        <v>0.75239999999999985</v>
      </c>
      <c r="AK12">
        <f>STDEV(T18:X21)</f>
        <v>0.41853081380618007</v>
      </c>
      <c r="AM12">
        <f t="shared" si="5"/>
        <v>0.83204999999999985</v>
      </c>
      <c r="AO12">
        <f t="shared" si="4"/>
        <v>0.35817085065540666</v>
      </c>
      <c r="BK12" s="6">
        <v>3</v>
      </c>
      <c r="BL12">
        <v>1.224</v>
      </c>
      <c r="BM12">
        <v>1.071</v>
      </c>
      <c r="BN12">
        <v>1.143</v>
      </c>
      <c r="BO12">
        <v>1.161</v>
      </c>
      <c r="BP12">
        <v>1.206</v>
      </c>
    </row>
    <row r="13" spans="1:68" x14ac:dyDescent="0.25">
      <c r="A13" s="1">
        <v>90</v>
      </c>
      <c r="B13" s="1">
        <v>2.5</v>
      </c>
      <c r="C13">
        <v>5</v>
      </c>
      <c r="D13">
        <v>1.2</v>
      </c>
      <c r="E13" s="6">
        <v>4</v>
      </c>
      <c r="F13" s="6">
        <v>3</v>
      </c>
      <c r="G13" s="6">
        <v>0.13500000000000001</v>
      </c>
      <c r="H13" s="6">
        <v>0.153</v>
      </c>
      <c r="I13" s="6">
        <v>7.1999999999999995E-2</v>
      </c>
      <c r="J13" s="6">
        <v>5.3999999999999999E-2</v>
      </c>
      <c r="K13" s="6">
        <v>8.1000000000000003E-2</v>
      </c>
      <c r="L13" s="6"/>
      <c r="M13" s="6"/>
      <c r="N13" s="6"/>
      <c r="O13" s="6"/>
      <c r="P13" s="6"/>
      <c r="Q13" s="6">
        <f t="shared" si="0"/>
        <v>9.9000000000000005E-2</v>
      </c>
      <c r="R13" s="6">
        <f t="shared" si="1"/>
        <v>4.2690748412273112E-2</v>
      </c>
      <c r="S13" s="6"/>
      <c r="T13" s="6">
        <v>1.125</v>
      </c>
      <c r="U13" s="6">
        <v>1.089</v>
      </c>
      <c r="V13" s="6">
        <v>1.089</v>
      </c>
      <c r="W13" s="6">
        <v>1.089</v>
      </c>
      <c r="X13" s="6">
        <v>1.089</v>
      </c>
      <c r="Y13" s="6"/>
      <c r="Z13" s="6"/>
      <c r="AA13" s="6"/>
      <c r="AD13">
        <f t="shared" si="2"/>
        <v>1.0962000000000001</v>
      </c>
      <c r="AE13">
        <f t="shared" si="3"/>
        <v>1.6099689437998499E-2</v>
      </c>
      <c r="AG13">
        <v>6</v>
      </c>
      <c r="AH13">
        <f>AVERAGE(G22:K25)</f>
        <v>0.16200000000000001</v>
      </c>
      <c r="AI13">
        <f>STDEV(G22:K25)</f>
        <v>0.10917220996467658</v>
      </c>
      <c r="AJ13">
        <f>AVERAGE(T22:X25)</f>
        <v>0.96779999999999999</v>
      </c>
      <c r="AK13">
        <f>STDEV(T22:X25)</f>
        <v>9.2527370467955491E-2</v>
      </c>
      <c r="AM13">
        <f t="shared" si="5"/>
        <v>1.1297999999999999</v>
      </c>
      <c r="AO13">
        <f t="shared" si="4"/>
        <v>0.3844994682437885</v>
      </c>
      <c r="BK13" s="6">
        <v>3</v>
      </c>
      <c r="BL13">
        <v>1.26</v>
      </c>
      <c r="BM13">
        <v>1.242</v>
      </c>
      <c r="BN13">
        <v>1.161</v>
      </c>
      <c r="BO13">
        <v>1.143</v>
      </c>
      <c r="BP13">
        <v>1.17</v>
      </c>
    </row>
    <row r="14" spans="1:68" x14ac:dyDescent="0.25">
      <c r="A14" s="1">
        <v>90</v>
      </c>
      <c r="B14" s="1">
        <v>2.5</v>
      </c>
      <c r="C14">
        <v>5</v>
      </c>
      <c r="D14">
        <v>1.2</v>
      </c>
      <c r="E14" s="1">
        <v>1</v>
      </c>
      <c r="F14" s="1">
        <v>4</v>
      </c>
      <c r="G14" s="4"/>
      <c r="H14" s="4"/>
      <c r="I14" s="4"/>
      <c r="J14" s="4"/>
      <c r="K14" s="4"/>
      <c r="L14" s="6"/>
      <c r="M14" s="6"/>
      <c r="N14" s="6"/>
      <c r="O14" s="6"/>
      <c r="P14" s="6"/>
      <c r="Q14" s="6" t="e">
        <f t="shared" si="0"/>
        <v>#DIV/0!</v>
      </c>
      <c r="R14" s="6" t="e">
        <f t="shared" si="1"/>
        <v>#DIV/0!</v>
      </c>
      <c r="S14" s="6"/>
      <c r="T14" s="4"/>
      <c r="U14" s="4"/>
      <c r="V14" s="4"/>
      <c r="W14" s="4"/>
      <c r="X14" s="4"/>
      <c r="Y14" s="6"/>
      <c r="Z14" s="6"/>
      <c r="AA14" s="6"/>
      <c r="AD14" t="e">
        <f t="shared" si="2"/>
        <v>#DIV/0!</v>
      </c>
      <c r="AE14" t="e">
        <f t="shared" si="3"/>
        <v>#DIV/0!</v>
      </c>
      <c r="AG14">
        <v>7</v>
      </c>
      <c r="AH14">
        <f>AVERAGE(G26:K29)</f>
        <v>0.1356</v>
      </c>
      <c r="AI14">
        <f>STDEV(G26:K29)</f>
        <v>0.13070894602676811</v>
      </c>
      <c r="AJ14">
        <f>AVERAGE(T26:X29)</f>
        <v>1.0067999999999999</v>
      </c>
      <c r="AK14">
        <f>STDEV(T26:X29)</f>
        <v>8.5304664082837309E-2</v>
      </c>
      <c r="AM14">
        <f t="shared" si="5"/>
        <v>1.1423999999999999</v>
      </c>
      <c r="AO14">
        <f t="shared" si="4"/>
        <v>0.55271990423288431</v>
      </c>
      <c r="BK14" s="1">
        <v>4</v>
      </c>
    </row>
    <row r="15" spans="1:68" x14ac:dyDescent="0.25">
      <c r="A15" s="1">
        <v>90</v>
      </c>
      <c r="B15" s="1">
        <v>2.5</v>
      </c>
      <c r="C15">
        <v>5</v>
      </c>
      <c r="D15">
        <v>1.2</v>
      </c>
      <c r="E15" s="1">
        <v>2</v>
      </c>
      <c r="F15" s="1">
        <v>4</v>
      </c>
      <c r="G15" s="6">
        <v>0.09</v>
      </c>
      <c r="H15" s="6">
        <v>0.09</v>
      </c>
      <c r="I15" s="6">
        <v>9.9000000000000005E-2</v>
      </c>
      <c r="J15" s="6">
        <v>0.11700000000000001</v>
      </c>
      <c r="K15" s="6">
        <v>7.1999999999999995E-2</v>
      </c>
      <c r="L15" s="6"/>
      <c r="M15" s="6"/>
      <c r="N15" s="6"/>
      <c r="O15" s="6"/>
      <c r="P15" s="6"/>
      <c r="Q15" s="6">
        <f t="shared" si="0"/>
        <v>9.3600000000000003E-2</v>
      </c>
      <c r="R15" s="6">
        <f t="shared" si="1"/>
        <v>1.6349311912126449E-2</v>
      </c>
      <c r="S15" s="6"/>
      <c r="T15" s="6">
        <v>1.1519999999999999</v>
      </c>
      <c r="U15" s="6">
        <v>1.0169999999999999</v>
      </c>
      <c r="V15" s="6">
        <v>0.97199999999999998</v>
      </c>
      <c r="W15" s="6">
        <v>1.1519999999999999</v>
      </c>
      <c r="X15" s="6">
        <v>1.1160000000000001</v>
      </c>
      <c r="Y15" s="6"/>
      <c r="Z15" s="6"/>
      <c r="AA15" s="6"/>
      <c r="AD15">
        <f t="shared" ref="AD15:AD78" si="6">AVERAGE(T15:X15)</f>
        <v>1.0817999999999999</v>
      </c>
      <c r="AE15">
        <f t="shared" ref="AE15:AE78" si="7">STDEV(T15:X15)</f>
        <v>8.2584502178072131E-2</v>
      </c>
      <c r="AG15">
        <v>8</v>
      </c>
      <c r="AH15">
        <f>AVERAGE(G30:K33)</f>
        <v>0.25920000000000004</v>
      </c>
      <c r="AI15">
        <f>STDEV(G30:K33)</f>
        <v>9.7016493443125268E-2</v>
      </c>
      <c r="AJ15" t="e">
        <f>AVERAGE(T30:X33)</f>
        <v>#DIV/0!</v>
      </c>
      <c r="AK15" t="e">
        <f>STDEV(T30:X33)</f>
        <v>#DIV/0!</v>
      </c>
      <c r="AM15" t="e">
        <f t="shared" si="5"/>
        <v>#DIV/0!</v>
      </c>
      <c r="AO15" t="e">
        <f t="shared" si="4"/>
        <v>#DIV/0!</v>
      </c>
      <c r="BK15" s="1">
        <v>4</v>
      </c>
      <c r="BL15">
        <v>1.242</v>
      </c>
      <c r="BM15">
        <v>1.107</v>
      </c>
      <c r="BN15">
        <v>1.071</v>
      </c>
      <c r="BO15">
        <v>1.2689999999999999</v>
      </c>
      <c r="BP15">
        <v>1.1879999999999999</v>
      </c>
    </row>
    <row r="16" spans="1:68" x14ac:dyDescent="0.25">
      <c r="A16" s="1">
        <v>90</v>
      </c>
      <c r="B16" s="1">
        <v>2.5</v>
      </c>
      <c r="C16">
        <v>5</v>
      </c>
      <c r="D16">
        <v>1.2</v>
      </c>
      <c r="E16" s="1">
        <v>3</v>
      </c>
      <c r="F16" s="1">
        <v>4</v>
      </c>
      <c r="G16" s="4"/>
      <c r="H16" s="4"/>
      <c r="I16" s="4"/>
      <c r="J16" s="4"/>
      <c r="K16" s="4"/>
      <c r="L16" s="6"/>
      <c r="M16" s="6"/>
      <c r="N16" s="6"/>
      <c r="O16" s="6"/>
      <c r="P16" s="6"/>
      <c r="Q16" s="6" t="e">
        <f t="shared" si="0"/>
        <v>#DIV/0!</v>
      </c>
      <c r="R16" s="6" t="e">
        <f t="shared" si="1"/>
        <v>#DIV/0!</v>
      </c>
      <c r="S16" s="6"/>
      <c r="T16" s="4"/>
      <c r="U16" s="4"/>
      <c r="V16" s="4"/>
      <c r="W16" s="4"/>
      <c r="X16" s="4"/>
      <c r="Y16" s="6"/>
      <c r="Z16" s="6"/>
      <c r="AA16" s="6"/>
      <c r="AD16" t="e">
        <f t="shared" si="6"/>
        <v>#DIV/0!</v>
      </c>
      <c r="AE16" t="e">
        <f t="shared" si="7"/>
        <v>#DIV/0!</v>
      </c>
      <c r="AG16">
        <v>9</v>
      </c>
      <c r="AH16" t="e">
        <f>AVERAGE(G34:K37)</f>
        <v>#DIV/0!</v>
      </c>
      <c r="AI16" t="e">
        <f>STDEV(G34:K37)</f>
        <v>#DIV/0!</v>
      </c>
      <c r="AJ16" t="e">
        <f>AVERAGE(T34:X37)</f>
        <v>#DIV/0!</v>
      </c>
      <c r="AK16" t="e">
        <f>STDEV(T34:X37)</f>
        <v>#DIV/0!</v>
      </c>
      <c r="AM16" t="e">
        <f t="shared" si="5"/>
        <v>#DIV/0!</v>
      </c>
      <c r="AO16" t="e">
        <f t="shared" si="4"/>
        <v>#DIV/0!</v>
      </c>
      <c r="BK16" s="1">
        <v>4</v>
      </c>
    </row>
    <row r="17" spans="1:68" x14ac:dyDescent="0.25">
      <c r="A17" s="1">
        <v>90</v>
      </c>
      <c r="B17" s="1">
        <v>2.5</v>
      </c>
      <c r="C17">
        <v>5</v>
      </c>
      <c r="D17">
        <v>1.2</v>
      </c>
      <c r="E17" s="1">
        <v>4</v>
      </c>
      <c r="F17" s="1">
        <v>4</v>
      </c>
      <c r="G17" s="4"/>
      <c r="H17" s="4"/>
      <c r="I17" s="4"/>
      <c r="J17" s="4"/>
      <c r="K17" s="4"/>
      <c r="L17" s="6"/>
      <c r="M17" s="6"/>
      <c r="N17" s="6"/>
      <c r="O17" s="6"/>
      <c r="P17" s="6"/>
      <c r="Q17" s="6" t="e">
        <f t="shared" si="0"/>
        <v>#DIV/0!</v>
      </c>
      <c r="R17" s="6" t="e">
        <f t="shared" si="1"/>
        <v>#DIV/0!</v>
      </c>
      <c r="S17" s="6"/>
      <c r="T17" s="4"/>
      <c r="U17" s="4"/>
      <c r="V17" s="4"/>
      <c r="W17" s="4"/>
      <c r="X17" s="4"/>
      <c r="Y17" s="6"/>
      <c r="Z17" s="6"/>
      <c r="AA17" s="6"/>
      <c r="AD17" t="e">
        <f t="shared" si="6"/>
        <v>#DIV/0!</v>
      </c>
      <c r="AE17" t="e">
        <f t="shared" si="7"/>
        <v>#DIV/0!</v>
      </c>
      <c r="AG17">
        <v>10</v>
      </c>
      <c r="AH17" t="e">
        <f>AVERAGE(G38:K41)</f>
        <v>#DIV/0!</v>
      </c>
      <c r="AI17" t="e">
        <f>STDEV(G38:K41)</f>
        <v>#DIV/0!</v>
      </c>
      <c r="AJ17" t="e">
        <f>AVERAGE(T38:X41)</f>
        <v>#DIV/0!</v>
      </c>
      <c r="AK17" t="e">
        <f>STDEV(T38:X41)</f>
        <v>#DIV/0!</v>
      </c>
      <c r="AM17" t="e">
        <f t="shared" si="5"/>
        <v>#DIV/0!</v>
      </c>
      <c r="AO17" t="e">
        <f t="shared" si="4"/>
        <v>#DIV/0!</v>
      </c>
      <c r="BK17" s="1">
        <v>4</v>
      </c>
    </row>
    <row r="18" spans="1:68" x14ac:dyDescent="0.25">
      <c r="A18" s="1">
        <v>90</v>
      </c>
      <c r="B18" s="1">
        <v>2.5</v>
      </c>
      <c r="C18">
        <v>5</v>
      </c>
      <c r="D18">
        <v>1.2</v>
      </c>
      <c r="E18" s="6">
        <v>1</v>
      </c>
      <c r="F18" s="6">
        <v>5</v>
      </c>
      <c r="G18" s="6">
        <v>2.7E-2</v>
      </c>
      <c r="H18" s="6">
        <v>3.5999999999999997E-2</v>
      </c>
      <c r="I18" s="6">
        <v>0.108</v>
      </c>
      <c r="J18" s="6">
        <v>6.3E-2</v>
      </c>
      <c r="K18" s="6">
        <v>4.4999999999999998E-2</v>
      </c>
      <c r="L18" s="6"/>
      <c r="M18" s="6"/>
      <c r="N18" s="6"/>
      <c r="O18" s="6"/>
      <c r="P18" s="6"/>
      <c r="Q18" s="6">
        <f t="shared" si="0"/>
        <v>5.5799999999999995E-2</v>
      </c>
      <c r="R18" s="6">
        <f t="shared" si="1"/>
        <v>3.2073353426169841E-2</v>
      </c>
      <c r="S18" s="6"/>
      <c r="T18" s="6">
        <v>4.4999999999999998E-2</v>
      </c>
      <c r="U18" s="6">
        <v>0.09</v>
      </c>
      <c r="V18" s="6">
        <v>4.4999999999999998E-2</v>
      </c>
      <c r="W18" s="6">
        <v>5.3999999999999999E-2</v>
      </c>
      <c r="X18" s="6">
        <v>4.4999999999999998E-2</v>
      </c>
      <c r="Y18" s="6"/>
      <c r="Z18" s="6"/>
      <c r="AA18" s="6"/>
      <c r="AD18">
        <f t="shared" si="6"/>
        <v>5.5799999999999995E-2</v>
      </c>
      <c r="AE18">
        <f t="shared" si="7"/>
        <v>1.951153504981094E-2</v>
      </c>
      <c r="AG18" t="s">
        <v>22</v>
      </c>
      <c r="AH18">
        <f>AVERAGE(G2:K41)</f>
        <v>0.14355000000000004</v>
      </c>
      <c r="AI18">
        <f>STDEV(G2:K41)</f>
        <v>8.7514114107766744E-2</v>
      </c>
      <c r="AJ18">
        <f>AVERAGE(T2:X41)</f>
        <v>0.95916521739130389</v>
      </c>
      <c r="AK18">
        <f>STDEV(T2:X40)</f>
        <v>0.20926018097326082</v>
      </c>
      <c r="AM18">
        <f t="shared" si="5"/>
        <v>1.102715217391304</v>
      </c>
      <c r="AO18">
        <f t="shared" si="4"/>
        <v>0.35700613898113065</v>
      </c>
      <c r="BK18" s="6">
        <v>5</v>
      </c>
      <c r="BL18">
        <v>7.1999999999999995E-2</v>
      </c>
      <c r="BM18">
        <v>0.126</v>
      </c>
      <c r="BN18">
        <v>0.153</v>
      </c>
      <c r="BO18">
        <v>0.11700000000000001</v>
      </c>
      <c r="BP18">
        <v>0.09</v>
      </c>
    </row>
    <row r="19" spans="1:68" x14ac:dyDescent="0.25">
      <c r="A19" s="1">
        <v>90</v>
      </c>
      <c r="B19" s="1">
        <v>2.5</v>
      </c>
      <c r="C19">
        <v>5</v>
      </c>
      <c r="D19">
        <v>1.2</v>
      </c>
      <c r="E19" s="6">
        <v>2</v>
      </c>
      <c r="F19" s="6">
        <v>5</v>
      </c>
      <c r="G19" s="6">
        <v>5.3999999999999999E-2</v>
      </c>
      <c r="H19" s="6">
        <v>0.17100000000000001</v>
      </c>
      <c r="I19" s="6">
        <v>5.3999999999999999E-2</v>
      </c>
      <c r="J19" s="6">
        <v>3.5999999999999997E-2</v>
      </c>
      <c r="K19" s="6">
        <v>5.3999999999999999E-2</v>
      </c>
      <c r="L19" s="6"/>
      <c r="M19" s="6"/>
      <c r="N19" s="6"/>
      <c r="O19" s="6"/>
      <c r="P19" s="6"/>
      <c r="Q19" s="6">
        <f t="shared" si="0"/>
        <v>7.3800000000000004E-2</v>
      </c>
      <c r="R19" s="6">
        <f t="shared" si="1"/>
        <v>5.4892622455116877E-2</v>
      </c>
      <c r="S19" s="6"/>
      <c r="T19" s="6">
        <v>0.98099999999999998</v>
      </c>
      <c r="U19" s="6">
        <v>0.76500000000000001</v>
      </c>
      <c r="V19" s="6">
        <v>0.99</v>
      </c>
      <c r="W19" s="6">
        <v>0.98099999999999998</v>
      </c>
      <c r="X19" s="6">
        <v>1.0349999999999999</v>
      </c>
      <c r="Y19" s="6"/>
      <c r="Z19" s="6"/>
      <c r="AA19" s="6"/>
      <c r="AD19">
        <f t="shared" si="6"/>
        <v>0.95039999999999991</v>
      </c>
      <c r="AE19">
        <f t="shared" si="7"/>
        <v>0.10603207062016659</v>
      </c>
      <c r="AM19" s="11" t="s">
        <v>51</v>
      </c>
      <c r="AN19" s="11"/>
      <c r="AO19" s="11"/>
      <c r="BK19" s="6">
        <v>5</v>
      </c>
      <c r="BL19">
        <v>1.0349999999999999</v>
      </c>
      <c r="BM19">
        <v>0.93600000000000005</v>
      </c>
      <c r="BN19">
        <v>1.044</v>
      </c>
      <c r="BO19">
        <v>1.0169999999999999</v>
      </c>
      <c r="BP19">
        <v>1.089</v>
      </c>
    </row>
    <row r="20" spans="1:68" x14ac:dyDescent="0.25">
      <c r="A20" s="1">
        <v>90</v>
      </c>
      <c r="B20" s="1">
        <v>2.5</v>
      </c>
      <c r="C20">
        <v>5</v>
      </c>
      <c r="D20">
        <v>1.2</v>
      </c>
      <c r="E20" s="6">
        <v>3</v>
      </c>
      <c r="F20" s="6">
        <v>5</v>
      </c>
      <c r="G20" s="6">
        <v>0.126</v>
      </c>
      <c r="H20" s="6">
        <v>0.16200000000000001</v>
      </c>
      <c r="I20" s="6">
        <v>8.1000000000000003E-2</v>
      </c>
      <c r="J20" s="6">
        <v>8.1000000000000003E-2</v>
      </c>
      <c r="K20" s="6">
        <v>4.4999999999999998E-2</v>
      </c>
      <c r="L20" s="6"/>
      <c r="M20" s="6"/>
      <c r="N20" s="6"/>
      <c r="O20" s="6"/>
      <c r="P20" s="6"/>
      <c r="Q20" s="6">
        <f t="shared" si="0"/>
        <v>9.9000000000000005E-2</v>
      </c>
      <c r="R20" s="6">
        <f t="shared" si="1"/>
        <v>4.5447772222629329E-2</v>
      </c>
      <c r="S20" s="6"/>
      <c r="T20" s="6">
        <v>1.044</v>
      </c>
      <c r="U20" s="6">
        <v>0.999</v>
      </c>
      <c r="V20" s="6">
        <v>1.044</v>
      </c>
      <c r="W20" s="6">
        <v>0.94499999999999995</v>
      </c>
      <c r="X20" s="6">
        <v>0.92700000000000005</v>
      </c>
      <c r="Y20" s="6"/>
      <c r="Z20" s="6"/>
      <c r="AA20" s="6"/>
      <c r="AD20">
        <f t="shared" si="6"/>
        <v>0.9917999999999999</v>
      </c>
      <c r="AE20">
        <f t="shared" si="7"/>
        <v>5.4522472431099471E-2</v>
      </c>
      <c r="BK20" s="6">
        <v>5</v>
      </c>
      <c r="BL20">
        <v>1.17</v>
      </c>
      <c r="BM20">
        <v>1.161</v>
      </c>
      <c r="BN20">
        <v>1.125</v>
      </c>
      <c r="BO20">
        <v>1.026</v>
      </c>
      <c r="BP20">
        <v>0.97199999999999998</v>
      </c>
    </row>
    <row r="21" spans="1:68" x14ac:dyDescent="0.25">
      <c r="A21" s="1">
        <v>90</v>
      </c>
      <c r="B21" s="1">
        <v>2.5</v>
      </c>
      <c r="C21">
        <v>5</v>
      </c>
      <c r="D21">
        <v>1.2</v>
      </c>
      <c r="E21" s="6">
        <v>4</v>
      </c>
      <c r="F21" s="6">
        <v>5</v>
      </c>
      <c r="G21" s="6">
        <v>3.5999999999999997E-2</v>
      </c>
      <c r="H21" s="6">
        <v>9.9000000000000005E-2</v>
      </c>
      <c r="I21" s="6">
        <v>5.3999999999999999E-2</v>
      </c>
      <c r="J21" s="6">
        <v>4.4999999999999998E-2</v>
      </c>
      <c r="K21" s="6">
        <v>0.216</v>
      </c>
      <c r="L21" s="6"/>
      <c r="M21" s="6"/>
      <c r="N21" s="6"/>
      <c r="O21" s="6"/>
      <c r="P21" s="6"/>
      <c r="Q21" s="6">
        <f t="shared" si="0"/>
        <v>0.09</v>
      </c>
      <c r="R21" s="6">
        <f t="shared" si="1"/>
        <v>7.4488254107610827E-2</v>
      </c>
      <c r="S21" s="6"/>
      <c r="T21" s="6">
        <v>1.0169999999999999</v>
      </c>
      <c r="U21" s="6">
        <v>1.008</v>
      </c>
      <c r="V21" s="6">
        <v>0.88200000000000001</v>
      </c>
      <c r="W21" s="6">
        <v>1.071</v>
      </c>
      <c r="X21" s="6">
        <v>1.08</v>
      </c>
      <c r="Y21" s="6"/>
      <c r="Z21" s="6"/>
      <c r="AA21" s="6"/>
      <c r="AD21">
        <f t="shared" si="6"/>
        <v>1.0116000000000001</v>
      </c>
      <c r="AE21">
        <f t="shared" si="7"/>
        <v>7.912837670519976E-2</v>
      </c>
      <c r="BK21" s="6">
        <v>5</v>
      </c>
      <c r="BL21">
        <v>1.0529999999999999</v>
      </c>
      <c r="BM21">
        <v>1.107</v>
      </c>
      <c r="BN21">
        <v>0.93600000000000005</v>
      </c>
      <c r="BO21">
        <v>1.1160000000000001</v>
      </c>
      <c r="BP21">
        <v>1.296</v>
      </c>
    </row>
    <row r="22" spans="1:68" x14ac:dyDescent="0.25">
      <c r="A22" s="1">
        <v>90</v>
      </c>
      <c r="B22" s="1">
        <v>2.5</v>
      </c>
      <c r="C22" s="1">
        <v>5</v>
      </c>
      <c r="D22" s="1">
        <v>1.2</v>
      </c>
      <c r="E22" s="1">
        <v>1</v>
      </c>
      <c r="F22" s="1">
        <v>6</v>
      </c>
      <c r="G22" s="4"/>
      <c r="H22" s="4"/>
      <c r="I22" s="4"/>
      <c r="J22" s="4"/>
      <c r="K22" s="4"/>
      <c r="L22" s="6"/>
      <c r="M22" s="6"/>
      <c r="N22" s="6"/>
      <c r="O22" s="6"/>
      <c r="P22" s="6"/>
      <c r="Q22" s="6" t="e">
        <f t="shared" si="0"/>
        <v>#DIV/0!</v>
      </c>
      <c r="R22" s="6" t="e">
        <f t="shared" si="1"/>
        <v>#DIV/0!</v>
      </c>
      <c r="S22" s="6"/>
      <c r="T22" s="4"/>
      <c r="U22" s="4"/>
      <c r="V22" s="4"/>
      <c r="W22" s="4"/>
      <c r="X22" s="4"/>
      <c r="Y22" s="6"/>
      <c r="Z22" s="6"/>
      <c r="AA22" s="6"/>
      <c r="AD22" t="e">
        <f t="shared" si="6"/>
        <v>#DIV/0!</v>
      </c>
      <c r="AE22" t="e">
        <f t="shared" si="7"/>
        <v>#DIV/0!</v>
      </c>
      <c r="BF22" s="42" t="s">
        <v>19</v>
      </c>
      <c r="BG22" s="42" t="s">
        <v>24</v>
      </c>
      <c r="BH22" s="42" t="s">
        <v>21</v>
      </c>
      <c r="BK22" s="1">
        <v>6</v>
      </c>
    </row>
    <row r="23" spans="1:68" x14ac:dyDescent="0.25">
      <c r="A23" s="1">
        <v>90</v>
      </c>
      <c r="B23" s="1">
        <v>2.5</v>
      </c>
      <c r="C23" s="1">
        <v>5</v>
      </c>
      <c r="D23" s="1">
        <v>1.2</v>
      </c>
      <c r="E23" s="1">
        <v>2</v>
      </c>
      <c r="F23" s="1">
        <v>6</v>
      </c>
      <c r="G23" s="6">
        <v>4.4999999999999998E-2</v>
      </c>
      <c r="H23" s="6">
        <v>0.108</v>
      </c>
      <c r="I23" s="6">
        <v>4.4999999999999998E-2</v>
      </c>
      <c r="J23" s="6">
        <v>6.3E-2</v>
      </c>
      <c r="K23" s="6">
        <v>0.189</v>
      </c>
      <c r="L23" s="6"/>
      <c r="M23" s="6"/>
      <c r="N23" s="6"/>
      <c r="O23" s="6"/>
      <c r="P23" s="6"/>
      <c r="Q23" s="6">
        <f t="shared" si="0"/>
        <v>0.09</v>
      </c>
      <c r="R23" s="6">
        <f t="shared" si="1"/>
        <v>6.1040969848127416E-2</v>
      </c>
      <c r="S23" s="6"/>
      <c r="T23" s="6">
        <v>1.1339999999999999</v>
      </c>
      <c r="U23" s="6">
        <v>0.98099999999999998</v>
      </c>
      <c r="V23" s="6">
        <v>1.008</v>
      </c>
      <c r="W23" s="6">
        <v>1.089</v>
      </c>
      <c r="X23" s="6">
        <v>0.84599999999999997</v>
      </c>
      <c r="Y23" s="6"/>
      <c r="Z23" s="6"/>
      <c r="AA23" s="6"/>
      <c r="AD23">
        <f t="shared" si="6"/>
        <v>1.0116000000000001</v>
      </c>
      <c r="AE23">
        <f t="shared" si="7"/>
        <v>0.11106889753661911</v>
      </c>
      <c r="AH23" s="5" t="s">
        <v>20</v>
      </c>
      <c r="AI23" s="5" t="s">
        <v>21</v>
      </c>
      <c r="AJ23" s="5" t="s">
        <v>23</v>
      </c>
      <c r="AK23" s="5" t="s">
        <v>21</v>
      </c>
      <c r="AL23" s="5"/>
      <c r="AM23" s="5" t="s">
        <v>27</v>
      </c>
      <c r="AN23" s="5"/>
      <c r="AO23" s="5" t="s">
        <v>28</v>
      </c>
      <c r="AP23" s="5"/>
      <c r="BF23" s="42">
        <v>1</v>
      </c>
      <c r="BG23" s="42">
        <f>AVERAGE(BL2:BP5)</f>
        <v>1.1380500000000002</v>
      </c>
      <c r="BH23" s="42">
        <f>STDEV(BL2:BP5)</f>
        <v>1.3212733093099014E-2</v>
      </c>
      <c r="BK23" s="1">
        <v>6</v>
      </c>
      <c r="BL23">
        <v>1.179</v>
      </c>
      <c r="BM23">
        <v>1.089</v>
      </c>
      <c r="BN23">
        <v>1.0529999999999999</v>
      </c>
      <c r="BO23">
        <v>1.1519999999999999</v>
      </c>
      <c r="BP23">
        <v>1.0349999999999999</v>
      </c>
    </row>
    <row r="24" spans="1:68" x14ac:dyDescent="0.25">
      <c r="A24" s="1">
        <v>90</v>
      </c>
      <c r="B24" s="1">
        <v>2.5</v>
      </c>
      <c r="C24" s="1">
        <v>5</v>
      </c>
      <c r="D24" s="1">
        <v>1.2</v>
      </c>
      <c r="E24" s="1">
        <v>3</v>
      </c>
      <c r="F24" s="1">
        <v>6</v>
      </c>
      <c r="G24" s="6">
        <v>0.22500000000000001</v>
      </c>
      <c r="H24" s="6">
        <v>0.35099999999999998</v>
      </c>
      <c r="I24" s="6">
        <v>0.19800000000000001</v>
      </c>
      <c r="J24" s="6">
        <v>0.39600000000000002</v>
      </c>
      <c r="K24" s="6">
        <v>9.9000000000000005E-2</v>
      </c>
      <c r="L24" s="6"/>
      <c r="M24" s="6"/>
      <c r="N24" s="6"/>
      <c r="O24" s="6"/>
      <c r="P24" s="6"/>
      <c r="Q24" s="6">
        <f t="shared" si="0"/>
        <v>0.25379999999999997</v>
      </c>
      <c r="R24" s="6">
        <f t="shared" si="1"/>
        <v>0.11997374712827813</v>
      </c>
      <c r="S24" s="6"/>
      <c r="T24" s="6">
        <v>1.0529999999999999</v>
      </c>
      <c r="U24" s="6">
        <v>0.99</v>
      </c>
      <c r="V24" s="6">
        <v>0.9</v>
      </c>
      <c r="W24" s="6">
        <v>1.026</v>
      </c>
      <c r="X24" s="6">
        <v>0.98099999999999998</v>
      </c>
      <c r="Y24" s="6"/>
      <c r="Z24" s="6"/>
      <c r="AA24" s="6"/>
      <c r="AD24">
        <f t="shared" si="6"/>
        <v>0.99</v>
      </c>
      <c r="AE24">
        <f t="shared" si="7"/>
        <v>5.7978444270263038E-2</v>
      </c>
      <c r="AH24" s="5">
        <f>AH18</f>
        <v>0.14355000000000004</v>
      </c>
      <c r="AI24" s="5">
        <f>AI18</f>
        <v>8.7514114107766744E-2</v>
      </c>
      <c r="AJ24" s="5">
        <f>AJ18</f>
        <v>0.95916521739130389</v>
      </c>
      <c r="AK24" s="5">
        <f>AK18</f>
        <v>0.20926018097326082</v>
      </c>
      <c r="AL24" s="5"/>
      <c r="AM24" s="5" t="s">
        <v>29</v>
      </c>
      <c r="AN24" s="5"/>
      <c r="AO24" s="5" t="s">
        <v>30</v>
      </c>
      <c r="AP24" s="5"/>
      <c r="BF24" s="42">
        <v>2</v>
      </c>
      <c r="BG24" s="42">
        <f>AVERAGE(BL6:BP9)</f>
        <v>1.1749500000000002</v>
      </c>
      <c r="BH24" s="42">
        <f>STDEV(BL6:BP9)</f>
        <v>3.6758779831991745E-2</v>
      </c>
      <c r="BK24" s="1">
        <v>6</v>
      </c>
      <c r="BL24">
        <v>1.278</v>
      </c>
      <c r="BM24">
        <v>1.341</v>
      </c>
      <c r="BN24">
        <v>1.0980000000000001</v>
      </c>
      <c r="BO24">
        <v>1.4219999999999999</v>
      </c>
      <c r="BP24">
        <v>1.08</v>
      </c>
    </row>
    <row r="25" spans="1:68" x14ac:dyDescent="0.25">
      <c r="A25" s="1">
        <v>90</v>
      </c>
      <c r="B25" s="1">
        <v>2.5</v>
      </c>
      <c r="C25" s="1">
        <v>5</v>
      </c>
      <c r="D25" s="1">
        <v>1.2</v>
      </c>
      <c r="E25" s="1">
        <v>4</v>
      </c>
      <c r="F25" s="1">
        <v>6</v>
      </c>
      <c r="G25" s="6">
        <v>4.4999999999999998E-2</v>
      </c>
      <c r="H25" s="6">
        <v>0.13500000000000001</v>
      </c>
      <c r="I25" s="6">
        <v>0.26100000000000001</v>
      </c>
      <c r="J25" s="6">
        <v>0.11700000000000001</v>
      </c>
      <c r="K25" s="6">
        <v>0.153</v>
      </c>
      <c r="L25" s="6"/>
      <c r="M25" s="6"/>
      <c r="N25" s="6"/>
      <c r="O25" s="6"/>
      <c r="P25" s="6"/>
      <c r="Q25" s="6">
        <f t="shared" si="0"/>
        <v>0.14220000000000002</v>
      </c>
      <c r="R25" s="6">
        <f t="shared" si="1"/>
        <v>7.8046140199243649E-2</v>
      </c>
      <c r="S25" s="6"/>
      <c r="T25" s="6">
        <v>0.90900000000000003</v>
      </c>
      <c r="U25" s="6">
        <v>0.82799999999999996</v>
      </c>
      <c r="V25" s="6">
        <v>0.85499999999999998</v>
      </c>
      <c r="W25" s="6">
        <v>0.89100000000000001</v>
      </c>
      <c r="X25" s="6">
        <v>1.026</v>
      </c>
      <c r="Y25" s="6"/>
      <c r="Z25" s="6"/>
      <c r="AA25" s="6"/>
      <c r="AD25">
        <f t="shared" si="6"/>
        <v>0.90180000000000005</v>
      </c>
      <c r="AE25">
        <f t="shared" si="7"/>
        <v>7.6208267268059598E-2</v>
      </c>
      <c r="BF25" s="42">
        <v>3</v>
      </c>
      <c r="BG25" s="42">
        <f>AVERAGE(BL10:BP13)</f>
        <v>1.1686500000000002</v>
      </c>
      <c r="BH25" s="42">
        <f>STDEV(BL10:BP13)</f>
        <v>5.3066269393734676E-2</v>
      </c>
      <c r="BK25" s="1">
        <v>6</v>
      </c>
      <c r="BL25">
        <v>0.95399999999999996</v>
      </c>
      <c r="BM25">
        <v>0.96299999999999997</v>
      </c>
      <c r="BN25">
        <v>1.1160000000000001</v>
      </c>
      <c r="BO25">
        <v>1.008</v>
      </c>
      <c r="BP25">
        <v>1.179</v>
      </c>
    </row>
    <row r="26" spans="1:68" x14ac:dyDescent="0.25">
      <c r="A26" s="1">
        <v>90</v>
      </c>
      <c r="B26" s="1">
        <v>2.5</v>
      </c>
      <c r="C26" s="1">
        <v>5</v>
      </c>
      <c r="D26" s="1">
        <v>1.2</v>
      </c>
      <c r="E26" s="6">
        <v>1</v>
      </c>
      <c r="F26" s="6">
        <v>7</v>
      </c>
      <c r="G26" s="6">
        <v>3.5999999999999997E-2</v>
      </c>
      <c r="H26" s="6">
        <v>2.7E-2</v>
      </c>
      <c r="I26" s="6">
        <v>9.9000000000000005E-2</v>
      </c>
      <c r="J26" s="6">
        <v>4.4999999999999998E-2</v>
      </c>
      <c r="K26" s="6">
        <v>6.3E-2</v>
      </c>
      <c r="L26" s="6"/>
      <c r="M26" s="6"/>
      <c r="N26" s="6"/>
      <c r="O26" s="6"/>
      <c r="P26" s="6"/>
      <c r="Q26" s="6">
        <f t="shared" si="0"/>
        <v>5.4000000000000006E-2</v>
      </c>
      <c r="R26" s="6">
        <f t="shared" si="1"/>
        <v>2.8460498941515405E-2</v>
      </c>
      <c r="S26" s="6"/>
      <c r="T26" s="6">
        <v>1.107</v>
      </c>
      <c r="U26" s="6">
        <v>1.071</v>
      </c>
      <c r="V26" s="6">
        <v>1.0529999999999999</v>
      </c>
      <c r="W26" s="6">
        <v>1.089</v>
      </c>
      <c r="X26" s="6">
        <v>1.0529999999999999</v>
      </c>
      <c r="Y26" s="6"/>
      <c r="Z26" s="6"/>
      <c r="AA26" s="6"/>
      <c r="AD26">
        <f t="shared" si="6"/>
        <v>1.0746</v>
      </c>
      <c r="AE26">
        <f t="shared" si="7"/>
        <v>2.3469128658729556E-2</v>
      </c>
      <c r="BF26" s="42">
        <v>4</v>
      </c>
      <c r="BG26" s="42">
        <f>AVERAGE(BL14:BP17)</f>
        <v>1.1754</v>
      </c>
      <c r="BH26" s="42">
        <f>STDEV(BL14:BP17)</f>
        <v>8.5048809515477636E-2</v>
      </c>
      <c r="BK26" s="6">
        <v>7</v>
      </c>
      <c r="BL26">
        <v>1.143</v>
      </c>
      <c r="BM26">
        <v>1.0980000000000001</v>
      </c>
      <c r="BN26">
        <v>1.1519999999999999</v>
      </c>
      <c r="BO26">
        <v>1.1339999999999999</v>
      </c>
      <c r="BP26">
        <v>1.1160000000000001</v>
      </c>
    </row>
    <row r="27" spans="1:68" x14ac:dyDescent="0.25">
      <c r="A27" s="1">
        <v>90</v>
      </c>
      <c r="B27" s="1">
        <v>2.5</v>
      </c>
      <c r="C27" s="1">
        <v>5</v>
      </c>
      <c r="D27" s="1">
        <v>1.2</v>
      </c>
      <c r="E27" s="6">
        <v>2</v>
      </c>
      <c r="F27" s="6">
        <v>7</v>
      </c>
      <c r="G27" s="6">
        <v>0.24299999999999999</v>
      </c>
      <c r="H27" s="6">
        <v>0.26100000000000001</v>
      </c>
      <c r="I27" s="6">
        <v>5.3999999999999999E-2</v>
      </c>
      <c r="J27" s="6">
        <v>0.252</v>
      </c>
      <c r="K27" s="6">
        <v>5.3999999999999999E-2</v>
      </c>
      <c r="L27" s="6"/>
      <c r="M27" s="6"/>
      <c r="N27" s="6"/>
      <c r="O27" s="6"/>
      <c r="P27" s="6"/>
      <c r="Q27" s="6">
        <f t="shared" si="0"/>
        <v>0.17280000000000001</v>
      </c>
      <c r="R27" s="6">
        <f t="shared" si="1"/>
        <v>0.10863562951444612</v>
      </c>
      <c r="S27" s="6"/>
      <c r="T27" s="6">
        <v>0.94499999999999995</v>
      </c>
      <c r="U27" s="6">
        <v>0.95399999999999996</v>
      </c>
      <c r="V27" s="6">
        <v>0.90900000000000003</v>
      </c>
      <c r="W27" s="6">
        <v>0.873</v>
      </c>
      <c r="X27" s="6">
        <v>1.107</v>
      </c>
      <c r="Y27" s="6"/>
      <c r="Z27" s="6"/>
      <c r="AA27" s="6"/>
      <c r="AD27">
        <f t="shared" si="6"/>
        <v>0.95760000000000001</v>
      </c>
      <c r="AE27">
        <f t="shared" si="7"/>
        <v>8.9458370206482077E-2</v>
      </c>
      <c r="BF27" s="42">
        <v>5</v>
      </c>
      <c r="BG27" s="42">
        <f>AVERAGE(BL18:BP21)</f>
        <v>0.83204999999999996</v>
      </c>
      <c r="BH27" s="42">
        <f>STDEV(BL18:BP21)</f>
        <v>0.43485708178543853</v>
      </c>
      <c r="BK27" s="6">
        <v>7</v>
      </c>
      <c r="BL27">
        <v>1.1879999999999999</v>
      </c>
      <c r="BM27">
        <v>1.2150000000000001</v>
      </c>
      <c r="BN27">
        <v>0.96299999999999997</v>
      </c>
      <c r="BO27">
        <v>1.125</v>
      </c>
      <c r="BP27">
        <v>1.161</v>
      </c>
    </row>
    <row r="28" spans="1:68" x14ac:dyDescent="0.25">
      <c r="A28" s="1">
        <v>90</v>
      </c>
      <c r="B28" s="1">
        <v>2.5</v>
      </c>
      <c r="C28" s="1">
        <v>5</v>
      </c>
      <c r="D28" s="1">
        <v>1.2</v>
      </c>
      <c r="E28" s="6">
        <v>3</v>
      </c>
      <c r="F28" s="6">
        <v>7</v>
      </c>
      <c r="G28" s="4"/>
      <c r="H28" s="4"/>
      <c r="I28" s="4"/>
      <c r="J28" s="4"/>
      <c r="K28" s="4"/>
      <c r="L28" s="6"/>
      <c r="M28" s="6"/>
      <c r="N28" s="6"/>
      <c r="O28" s="6"/>
      <c r="P28" s="6"/>
      <c r="Q28" s="6" t="e">
        <f t="shared" si="0"/>
        <v>#DIV/0!</v>
      </c>
      <c r="R28" s="6" t="e">
        <f t="shared" si="1"/>
        <v>#DIV/0!</v>
      </c>
      <c r="S28" s="6"/>
      <c r="T28" s="4"/>
      <c r="U28" s="4"/>
      <c r="V28" s="4"/>
      <c r="W28" s="4"/>
      <c r="X28" s="4"/>
      <c r="Y28" s="6"/>
      <c r="Z28" s="6"/>
      <c r="AA28" s="6"/>
      <c r="AD28" t="e">
        <f t="shared" si="6"/>
        <v>#DIV/0!</v>
      </c>
      <c r="AE28" t="e">
        <f t="shared" si="7"/>
        <v>#DIV/0!</v>
      </c>
      <c r="BF28" s="42">
        <v>6</v>
      </c>
      <c r="BG28" s="42">
        <f>AVERAGE(BL22:BP25)</f>
        <v>1.1297999999999999</v>
      </c>
      <c r="BH28" s="42">
        <f>STDEV(BL22:BP25)</f>
        <v>0.1339185253375032</v>
      </c>
      <c r="BK28" s="6">
        <v>7</v>
      </c>
    </row>
    <row r="29" spans="1:68" x14ac:dyDescent="0.25">
      <c r="A29" s="1">
        <v>90</v>
      </c>
      <c r="B29" s="1">
        <v>2.5</v>
      </c>
      <c r="C29" s="1">
        <v>5</v>
      </c>
      <c r="D29" s="1">
        <v>1.2</v>
      </c>
      <c r="E29" s="6">
        <v>4</v>
      </c>
      <c r="F29" s="6">
        <v>7</v>
      </c>
      <c r="G29" s="6">
        <v>0.35099999999999998</v>
      </c>
      <c r="H29" s="6">
        <v>4.4999999999999998E-2</v>
      </c>
      <c r="I29" s="6">
        <v>4.4999999999999998E-2</v>
      </c>
      <c r="J29" s="6">
        <v>4.4999999999999998E-2</v>
      </c>
      <c r="K29" s="6">
        <v>0.41399999999999998</v>
      </c>
      <c r="L29" s="6"/>
      <c r="M29" s="6"/>
      <c r="N29" s="6"/>
      <c r="O29" s="6"/>
      <c r="P29" s="6"/>
      <c r="Q29" s="6">
        <f t="shared" si="0"/>
        <v>0.18</v>
      </c>
      <c r="R29" s="6">
        <f t="shared" si="1"/>
        <v>0.18619344779019481</v>
      </c>
      <c r="S29" s="6"/>
      <c r="T29" s="6">
        <v>0.96299999999999997</v>
      </c>
      <c r="U29" s="6">
        <v>1.0980000000000001</v>
      </c>
      <c r="V29" s="6">
        <v>1.0620000000000001</v>
      </c>
      <c r="W29" s="6">
        <v>0.9</v>
      </c>
      <c r="X29" s="6">
        <v>0.91800000000000004</v>
      </c>
      <c r="Y29" s="6"/>
      <c r="Z29" s="6"/>
      <c r="AA29" s="6"/>
      <c r="AD29">
        <f t="shared" si="6"/>
        <v>0.98820000000000019</v>
      </c>
      <c r="AE29">
        <f t="shared" si="7"/>
        <v>8.7813438607083391E-2</v>
      </c>
      <c r="BF29" s="42">
        <v>7</v>
      </c>
      <c r="BG29" s="42">
        <f>AVERAGE(BL26:BP29)</f>
        <v>1.1423999999999999</v>
      </c>
      <c r="BH29" s="42">
        <f>STDEV(BL26:BP29)</f>
        <v>0.10303591606813618</v>
      </c>
      <c r="BK29" s="6">
        <v>7</v>
      </c>
      <c r="BL29">
        <v>1.3140000000000001</v>
      </c>
      <c r="BM29">
        <v>1.143</v>
      </c>
      <c r="BN29">
        <v>1.107</v>
      </c>
      <c r="BO29">
        <v>0.94499999999999995</v>
      </c>
      <c r="BP29">
        <v>1.3320000000000001</v>
      </c>
    </row>
    <row r="30" spans="1:68" x14ac:dyDescent="0.25">
      <c r="A30" s="1">
        <v>90</v>
      </c>
      <c r="B30" s="1">
        <v>2.5</v>
      </c>
      <c r="C30" s="1">
        <v>5</v>
      </c>
      <c r="D30" s="1">
        <v>1.2</v>
      </c>
      <c r="E30" s="1">
        <v>1</v>
      </c>
      <c r="F30" s="1">
        <v>8</v>
      </c>
      <c r="G30" s="4"/>
      <c r="H30" s="4"/>
      <c r="I30" s="4"/>
      <c r="J30" s="4"/>
      <c r="K30" s="4"/>
      <c r="L30" s="6"/>
      <c r="M30" s="6"/>
      <c r="N30" s="6"/>
      <c r="O30" s="6"/>
      <c r="P30" s="6"/>
      <c r="Q30" s="6" t="e">
        <f t="shared" si="0"/>
        <v>#DIV/0!</v>
      </c>
      <c r="R30" s="6" t="e">
        <f t="shared" si="1"/>
        <v>#DIV/0!</v>
      </c>
      <c r="S30" s="6"/>
      <c r="T30" s="4"/>
      <c r="U30" s="4"/>
      <c r="V30" s="4"/>
      <c r="W30" s="4"/>
      <c r="X30" s="4"/>
      <c r="Y30" s="6"/>
      <c r="Z30" s="6"/>
      <c r="AA30" s="6"/>
      <c r="AD30" t="e">
        <f t="shared" si="6"/>
        <v>#DIV/0!</v>
      </c>
      <c r="AE30" t="e">
        <f t="shared" si="7"/>
        <v>#DIV/0!</v>
      </c>
      <c r="BF30" s="42">
        <v>8</v>
      </c>
      <c r="BG30" s="42" t="e">
        <f>AVERAGE(BL30:BP33)</f>
        <v>#DIV/0!</v>
      </c>
      <c r="BH30" s="42" t="e">
        <f>STDEV(BL30:BP33)</f>
        <v>#DIV/0!</v>
      </c>
      <c r="BK30" s="1">
        <v>8</v>
      </c>
    </row>
    <row r="31" spans="1:68" x14ac:dyDescent="0.25">
      <c r="A31" s="1">
        <v>90</v>
      </c>
      <c r="B31" s="1">
        <v>2.5</v>
      </c>
      <c r="C31" s="1">
        <v>5</v>
      </c>
      <c r="D31" s="1">
        <v>1.2</v>
      </c>
      <c r="E31" s="1">
        <v>2</v>
      </c>
      <c r="F31" s="1">
        <v>8</v>
      </c>
      <c r="G31" s="4"/>
      <c r="H31" s="4"/>
      <c r="I31" s="4"/>
      <c r="J31" s="4"/>
      <c r="K31" s="4"/>
      <c r="L31" s="6"/>
      <c r="M31" s="6"/>
      <c r="N31" s="6"/>
      <c r="O31" s="6"/>
      <c r="P31" s="6"/>
      <c r="Q31" s="6" t="e">
        <f t="shared" si="0"/>
        <v>#DIV/0!</v>
      </c>
      <c r="R31" s="6" t="e">
        <f t="shared" si="1"/>
        <v>#DIV/0!</v>
      </c>
      <c r="S31" s="6"/>
      <c r="T31" s="4"/>
      <c r="U31" s="4"/>
      <c r="V31" s="4"/>
      <c r="W31" s="4"/>
      <c r="X31" s="4"/>
      <c r="Y31" s="6"/>
      <c r="Z31" s="6"/>
      <c r="AA31" s="6"/>
      <c r="AD31" t="e">
        <f t="shared" si="6"/>
        <v>#DIV/0!</v>
      </c>
      <c r="AE31" t="e">
        <f t="shared" si="7"/>
        <v>#DIV/0!</v>
      </c>
      <c r="BF31" s="42">
        <v>9</v>
      </c>
      <c r="BG31" s="42" t="e">
        <f>AVERAGE(BL34:BP37)</f>
        <v>#DIV/0!</v>
      </c>
      <c r="BH31" s="42" t="e">
        <f>STDEV(BL34:BP37)</f>
        <v>#DIV/0!</v>
      </c>
      <c r="BK31" s="1">
        <v>8</v>
      </c>
    </row>
    <row r="32" spans="1:68" x14ac:dyDescent="0.25">
      <c r="A32" s="1">
        <v>90</v>
      </c>
      <c r="B32" s="1">
        <v>2.5</v>
      </c>
      <c r="C32">
        <v>5</v>
      </c>
      <c r="D32">
        <v>1.2</v>
      </c>
      <c r="E32" s="1">
        <v>3</v>
      </c>
      <c r="F32" s="1">
        <v>8</v>
      </c>
      <c r="G32" s="4"/>
      <c r="H32" s="4"/>
      <c r="I32" s="4"/>
      <c r="J32" s="4"/>
      <c r="K32" s="4"/>
      <c r="L32" s="6"/>
      <c r="M32" s="6"/>
      <c r="N32" s="6"/>
      <c r="O32" s="6"/>
      <c r="P32" s="6"/>
      <c r="Q32" s="6" t="e">
        <f t="shared" si="0"/>
        <v>#DIV/0!</v>
      </c>
      <c r="R32" s="6" t="e">
        <f t="shared" si="1"/>
        <v>#DIV/0!</v>
      </c>
      <c r="S32" s="6"/>
      <c r="T32" s="4"/>
      <c r="U32" s="4"/>
      <c r="V32" s="4"/>
      <c r="W32" s="4"/>
      <c r="X32" s="4"/>
      <c r="Y32" s="6"/>
      <c r="Z32" s="6"/>
      <c r="AA32" s="6"/>
      <c r="AD32" t="e">
        <f t="shared" si="6"/>
        <v>#DIV/0!</v>
      </c>
      <c r="AE32" t="e">
        <f t="shared" si="7"/>
        <v>#DIV/0!</v>
      </c>
      <c r="BF32" s="42">
        <v>10</v>
      </c>
      <c r="BG32" s="42" t="e">
        <f>AVERAGE(BL38:BP41)</f>
        <v>#DIV/0!</v>
      </c>
      <c r="BH32" s="42" t="e">
        <f>STDEV(BL38:BP41)</f>
        <v>#DIV/0!</v>
      </c>
      <c r="BK32" s="1">
        <v>8</v>
      </c>
    </row>
    <row r="33" spans="1:68" x14ac:dyDescent="0.25">
      <c r="A33" s="1">
        <v>90</v>
      </c>
      <c r="B33" s="1">
        <v>2.5</v>
      </c>
      <c r="C33">
        <v>5</v>
      </c>
      <c r="D33">
        <v>1.2</v>
      </c>
      <c r="E33" s="1">
        <v>4</v>
      </c>
      <c r="F33" s="1">
        <v>8</v>
      </c>
      <c r="G33" s="6">
        <v>0.11700000000000001</v>
      </c>
      <c r="H33" s="6">
        <v>0.36899999999999999</v>
      </c>
      <c r="I33" s="6">
        <v>0.32400000000000001</v>
      </c>
      <c r="J33" s="6">
        <v>0.26100000000000001</v>
      </c>
      <c r="K33" s="6">
        <v>0.22500000000000001</v>
      </c>
      <c r="L33" s="6"/>
      <c r="M33" s="6"/>
      <c r="N33" s="6"/>
      <c r="O33" s="6"/>
      <c r="P33" s="6"/>
      <c r="Q33" s="6">
        <f t="shared" si="0"/>
        <v>0.25920000000000004</v>
      </c>
      <c r="R33" s="6">
        <f t="shared" si="1"/>
        <v>9.7016493443125268E-2</v>
      </c>
      <c r="S33" s="6"/>
      <c r="T33" s="4"/>
      <c r="U33" s="4"/>
      <c r="V33" s="4"/>
      <c r="W33" s="4"/>
      <c r="X33" s="4"/>
      <c r="Y33" s="6"/>
      <c r="Z33" s="6"/>
      <c r="AA33" s="6"/>
      <c r="AD33" t="e">
        <f t="shared" si="6"/>
        <v>#DIV/0!</v>
      </c>
      <c r="AE33" t="e">
        <f t="shared" si="7"/>
        <v>#DIV/0!</v>
      </c>
      <c r="BF33" s="42" t="s">
        <v>22</v>
      </c>
      <c r="BG33" s="42">
        <f>AVERAGE(BL2:BP41)</f>
        <v>1.0976869565217395</v>
      </c>
      <c r="BH33" s="42">
        <f>STDEV(BL2:BP41)</f>
        <v>0.22640696029601029</v>
      </c>
      <c r="BK33" s="1">
        <v>8</v>
      </c>
    </row>
    <row r="34" spans="1:68" x14ac:dyDescent="0.25">
      <c r="A34" s="1">
        <v>90</v>
      </c>
      <c r="B34" s="1">
        <v>2.5</v>
      </c>
      <c r="C34">
        <v>5</v>
      </c>
      <c r="D34">
        <v>1.2</v>
      </c>
      <c r="E34" s="6">
        <v>1</v>
      </c>
      <c r="F34" s="6">
        <v>9</v>
      </c>
      <c r="G34" s="4"/>
      <c r="H34" s="4"/>
      <c r="I34" s="4"/>
      <c r="J34" s="4"/>
      <c r="K34" s="4"/>
      <c r="L34" s="6"/>
      <c r="M34" s="6"/>
      <c r="N34" s="6"/>
      <c r="O34" s="6"/>
      <c r="P34" s="6"/>
      <c r="Q34" s="6" t="e">
        <f t="shared" si="0"/>
        <v>#DIV/0!</v>
      </c>
      <c r="R34" s="6" t="e">
        <f t="shared" si="1"/>
        <v>#DIV/0!</v>
      </c>
      <c r="S34" s="6"/>
      <c r="T34" s="4"/>
      <c r="U34" s="4"/>
      <c r="V34" s="4"/>
      <c r="W34" s="4"/>
      <c r="X34" s="4"/>
      <c r="Y34" s="6"/>
      <c r="Z34" s="6"/>
      <c r="AA34" s="6"/>
      <c r="AD34" t="e">
        <f t="shared" si="6"/>
        <v>#DIV/0!</v>
      </c>
      <c r="AE34" t="e">
        <f t="shared" si="7"/>
        <v>#DIV/0!</v>
      </c>
      <c r="BK34" s="6">
        <v>9</v>
      </c>
    </row>
    <row r="35" spans="1:68" x14ac:dyDescent="0.25">
      <c r="A35" s="1">
        <v>90</v>
      </c>
      <c r="B35" s="1">
        <v>2.5</v>
      </c>
      <c r="C35">
        <v>5</v>
      </c>
      <c r="D35">
        <v>1.2</v>
      </c>
      <c r="E35" s="6">
        <v>2</v>
      </c>
      <c r="F35" s="6">
        <v>9</v>
      </c>
      <c r="G35" s="4"/>
      <c r="H35" s="4"/>
      <c r="I35" s="4"/>
      <c r="J35" s="4"/>
      <c r="K35" s="4"/>
      <c r="L35" s="6"/>
      <c r="M35" s="6"/>
      <c r="N35" s="6"/>
      <c r="O35" s="6"/>
      <c r="P35" s="6"/>
      <c r="Q35" s="6" t="e">
        <f t="shared" si="0"/>
        <v>#DIV/0!</v>
      </c>
      <c r="R35" s="6" t="e">
        <f t="shared" si="1"/>
        <v>#DIV/0!</v>
      </c>
      <c r="S35" s="6"/>
      <c r="T35" s="4"/>
      <c r="U35" s="4"/>
      <c r="V35" s="4"/>
      <c r="W35" s="4"/>
      <c r="X35" s="4"/>
      <c r="Y35" s="6"/>
      <c r="Z35" s="6"/>
      <c r="AA35" s="6"/>
      <c r="AD35" t="e">
        <f t="shared" si="6"/>
        <v>#DIV/0!</v>
      </c>
      <c r="AE35" t="e">
        <f t="shared" si="7"/>
        <v>#DIV/0!</v>
      </c>
      <c r="BK35" s="6">
        <v>9</v>
      </c>
    </row>
    <row r="36" spans="1:68" x14ac:dyDescent="0.25">
      <c r="A36" s="1">
        <v>90</v>
      </c>
      <c r="B36" s="1">
        <v>2.5</v>
      </c>
      <c r="C36">
        <v>5</v>
      </c>
      <c r="D36">
        <v>1.2</v>
      </c>
      <c r="E36" s="6">
        <v>3</v>
      </c>
      <c r="F36" s="6">
        <v>9</v>
      </c>
      <c r="G36" s="4"/>
      <c r="H36" s="4"/>
      <c r="I36" s="4"/>
      <c r="J36" s="4"/>
      <c r="K36" s="4"/>
      <c r="L36" s="6"/>
      <c r="M36" s="6"/>
      <c r="N36" s="6"/>
      <c r="O36" s="6"/>
      <c r="P36" s="6"/>
      <c r="Q36" s="6" t="e">
        <f t="shared" si="0"/>
        <v>#DIV/0!</v>
      </c>
      <c r="R36" s="6" t="e">
        <f t="shared" si="1"/>
        <v>#DIV/0!</v>
      </c>
      <c r="S36" s="6"/>
      <c r="T36" s="4"/>
      <c r="U36" s="4"/>
      <c r="V36" s="4"/>
      <c r="W36" s="4"/>
      <c r="X36" s="4"/>
      <c r="Y36" s="6"/>
      <c r="Z36" s="6"/>
      <c r="AA36" s="6"/>
      <c r="AD36" t="e">
        <f t="shared" si="6"/>
        <v>#DIV/0!</v>
      </c>
      <c r="AE36" t="e">
        <f t="shared" si="7"/>
        <v>#DIV/0!</v>
      </c>
      <c r="BK36" s="6">
        <v>9</v>
      </c>
    </row>
    <row r="37" spans="1:68" x14ac:dyDescent="0.25">
      <c r="A37" s="1">
        <v>90</v>
      </c>
      <c r="B37" s="1">
        <v>2.5</v>
      </c>
      <c r="C37">
        <v>5</v>
      </c>
      <c r="D37">
        <v>1.2</v>
      </c>
      <c r="E37" s="6">
        <v>4</v>
      </c>
      <c r="F37" s="6">
        <v>9</v>
      </c>
      <c r="G37" s="4"/>
      <c r="H37" s="4"/>
      <c r="I37" s="4"/>
      <c r="J37" s="4"/>
      <c r="K37" s="4"/>
      <c r="L37" s="6"/>
      <c r="M37" s="6"/>
      <c r="N37" s="6"/>
      <c r="O37" s="6"/>
      <c r="P37" s="6"/>
      <c r="Q37" s="6" t="e">
        <f t="shared" si="0"/>
        <v>#DIV/0!</v>
      </c>
      <c r="R37" s="6" t="e">
        <f t="shared" si="1"/>
        <v>#DIV/0!</v>
      </c>
      <c r="S37" s="6"/>
      <c r="T37" s="4"/>
      <c r="U37" s="4"/>
      <c r="V37" s="4"/>
      <c r="W37" s="4"/>
      <c r="X37" s="4"/>
      <c r="Y37" s="6"/>
      <c r="Z37" s="4" t="s">
        <v>38</v>
      </c>
      <c r="AA37" s="4"/>
      <c r="AB37" s="4"/>
      <c r="AD37" t="e">
        <f t="shared" si="6"/>
        <v>#DIV/0!</v>
      </c>
      <c r="AE37" t="e">
        <f t="shared" si="7"/>
        <v>#DIV/0!</v>
      </c>
      <c r="BK37" s="6">
        <v>9</v>
      </c>
    </row>
    <row r="38" spans="1:68" x14ac:dyDescent="0.25">
      <c r="A38" s="1">
        <v>90</v>
      </c>
      <c r="B38" s="1">
        <v>2.5</v>
      </c>
      <c r="C38">
        <v>5</v>
      </c>
      <c r="D38">
        <v>1.2</v>
      </c>
      <c r="E38" s="1">
        <v>1</v>
      </c>
      <c r="F38" s="1">
        <v>10</v>
      </c>
      <c r="G38" s="4"/>
      <c r="H38" s="4"/>
      <c r="I38" s="4"/>
      <c r="J38" s="4"/>
      <c r="K38" s="4"/>
      <c r="L38" s="6"/>
      <c r="M38" s="6"/>
      <c r="N38" s="6"/>
      <c r="O38" s="6"/>
      <c r="P38" s="6"/>
      <c r="Q38" s="6" t="e">
        <f t="shared" si="0"/>
        <v>#DIV/0!</v>
      </c>
      <c r="R38" s="6" t="e">
        <f t="shared" si="1"/>
        <v>#DIV/0!</v>
      </c>
      <c r="S38" s="6"/>
      <c r="T38" s="4"/>
      <c r="U38" s="4"/>
      <c r="V38" s="4"/>
      <c r="W38" s="4"/>
      <c r="X38" s="4"/>
      <c r="Y38" s="6"/>
      <c r="Z38" s="6"/>
      <c r="AA38" s="6"/>
      <c r="AD38" t="e">
        <f t="shared" si="6"/>
        <v>#DIV/0!</v>
      </c>
      <c r="AE38" t="e">
        <f t="shared" si="7"/>
        <v>#DIV/0!</v>
      </c>
      <c r="BK38" s="1">
        <v>10</v>
      </c>
    </row>
    <row r="39" spans="1:68" x14ac:dyDescent="0.25">
      <c r="A39" s="1">
        <v>90</v>
      </c>
      <c r="B39" s="1">
        <v>2.5</v>
      </c>
      <c r="C39">
        <v>5</v>
      </c>
      <c r="D39">
        <v>1.2</v>
      </c>
      <c r="E39" s="1">
        <v>2</v>
      </c>
      <c r="F39" s="1">
        <v>10</v>
      </c>
      <c r="G39" s="4"/>
      <c r="H39" s="4"/>
      <c r="I39" s="4"/>
      <c r="J39" s="4"/>
      <c r="K39" s="4"/>
      <c r="L39" s="6"/>
      <c r="M39" s="6"/>
      <c r="N39" s="6"/>
      <c r="O39" s="6"/>
      <c r="P39" s="6"/>
      <c r="Q39" s="6" t="e">
        <f t="shared" si="0"/>
        <v>#DIV/0!</v>
      </c>
      <c r="R39" s="6" t="e">
        <f t="shared" si="1"/>
        <v>#DIV/0!</v>
      </c>
      <c r="S39" s="6"/>
      <c r="T39" s="4"/>
      <c r="U39" s="4"/>
      <c r="V39" s="4"/>
      <c r="W39" s="4"/>
      <c r="X39" s="4"/>
      <c r="Y39" s="6"/>
      <c r="Z39" s="6"/>
      <c r="AA39" s="6"/>
      <c r="AD39" t="e">
        <f t="shared" si="6"/>
        <v>#DIV/0!</v>
      </c>
      <c r="AE39" t="e">
        <f t="shared" si="7"/>
        <v>#DIV/0!</v>
      </c>
      <c r="BK39" s="1">
        <v>10</v>
      </c>
    </row>
    <row r="40" spans="1:68" x14ac:dyDescent="0.25">
      <c r="A40" s="1">
        <v>90</v>
      </c>
      <c r="B40" s="1">
        <v>2.5</v>
      </c>
      <c r="C40">
        <v>5</v>
      </c>
      <c r="D40">
        <v>1.2</v>
      </c>
      <c r="E40" s="1">
        <v>3</v>
      </c>
      <c r="F40" s="1">
        <v>10</v>
      </c>
      <c r="G40" s="4"/>
      <c r="H40" s="4"/>
      <c r="I40" s="4"/>
      <c r="J40" s="4"/>
      <c r="K40" s="4"/>
      <c r="L40" s="6"/>
      <c r="M40" s="6"/>
      <c r="N40" s="6"/>
      <c r="O40" s="6"/>
      <c r="P40" s="6"/>
      <c r="Q40" s="6" t="e">
        <f t="shared" si="0"/>
        <v>#DIV/0!</v>
      </c>
      <c r="R40" s="6" t="e">
        <f t="shared" si="1"/>
        <v>#DIV/0!</v>
      </c>
      <c r="S40" s="6"/>
      <c r="T40" s="4"/>
      <c r="U40" s="4"/>
      <c r="V40" s="4"/>
      <c r="W40" s="4"/>
      <c r="X40" s="4"/>
      <c r="Y40" s="6"/>
      <c r="Z40" s="6"/>
      <c r="AA40" s="6"/>
      <c r="AD40" t="e">
        <f t="shared" si="6"/>
        <v>#DIV/0!</v>
      </c>
      <c r="AE40" t="e">
        <f t="shared" si="7"/>
        <v>#DIV/0!</v>
      </c>
      <c r="BK40" s="1">
        <v>10</v>
      </c>
    </row>
    <row r="41" spans="1:68" x14ac:dyDescent="0.25">
      <c r="A41" s="1">
        <v>90</v>
      </c>
      <c r="B41" s="1">
        <v>2.5</v>
      </c>
      <c r="C41">
        <v>5</v>
      </c>
      <c r="D41">
        <v>1.2</v>
      </c>
      <c r="E41" s="1">
        <v>4</v>
      </c>
      <c r="F41" s="1">
        <v>10</v>
      </c>
      <c r="G41" s="4"/>
      <c r="H41" s="4"/>
      <c r="I41" s="4"/>
      <c r="J41" s="4"/>
      <c r="K41" s="4"/>
      <c r="L41" s="6"/>
      <c r="M41" s="6"/>
      <c r="N41" s="6"/>
      <c r="O41" s="6"/>
      <c r="P41" s="6"/>
      <c r="Q41" s="6" t="e">
        <f t="shared" si="0"/>
        <v>#DIV/0!</v>
      </c>
      <c r="R41" s="6" t="e">
        <f t="shared" si="1"/>
        <v>#DIV/0!</v>
      </c>
      <c r="S41" s="6"/>
      <c r="T41" s="4"/>
      <c r="U41" s="4"/>
      <c r="V41" s="4"/>
      <c r="W41" s="4"/>
      <c r="X41" s="4"/>
      <c r="Y41" s="6"/>
      <c r="Z41" s="6"/>
      <c r="AA41" s="6"/>
      <c r="AD41" t="e">
        <f t="shared" si="6"/>
        <v>#DIV/0!</v>
      </c>
      <c r="AE41" t="e">
        <f t="shared" si="7"/>
        <v>#DIV/0!</v>
      </c>
      <c r="BK41" s="1">
        <v>10</v>
      </c>
    </row>
    <row r="42" spans="1:68" x14ac:dyDescent="0.25">
      <c r="G42" s="6"/>
      <c r="H42" s="6"/>
      <c r="I42" s="6"/>
      <c r="J42" s="6"/>
      <c r="K42" s="6"/>
      <c r="L42" s="6"/>
      <c r="M42" s="6"/>
      <c r="N42" s="6"/>
      <c r="O42" s="6"/>
      <c r="P42" s="6"/>
      <c r="Q42" s="6" t="e">
        <f t="shared" si="0"/>
        <v>#DIV/0!</v>
      </c>
      <c r="R42" s="6" t="e">
        <f t="shared" si="1"/>
        <v>#DIV/0!</v>
      </c>
      <c r="S42" s="6"/>
      <c r="T42" s="6"/>
      <c r="U42" s="6"/>
      <c r="V42" s="6"/>
      <c r="W42" s="6"/>
      <c r="X42" s="6"/>
      <c r="Y42" s="6"/>
      <c r="Z42" s="6"/>
      <c r="AA42" s="6"/>
      <c r="AD42" t="e">
        <f t="shared" si="6"/>
        <v>#DIV/0!</v>
      </c>
      <c r="AE42" t="e">
        <f t="shared" si="7"/>
        <v>#DIV/0!</v>
      </c>
    </row>
    <row r="43" spans="1:68" x14ac:dyDescent="0.25">
      <c r="A43" s="6">
        <v>90</v>
      </c>
      <c r="B43" s="6">
        <v>2.5</v>
      </c>
      <c r="C43" s="6">
        <v>5</v>
      </c>
      <c r="D43" s="6">
        <v>1</v>
      </c>
      <c r="E43" s="6">
        <v>1</v>
      </c>
      <c r="F43" s="6">
        <v>1</v>
      </c>
      <c r="G43" s="6">
        <v>0.23400000000000001</v>
      </c>
      <c r="H43" s="6">
        <v>0.216</v>
      </c>
      <c r="I43" s="6">
        <v>0.216</v>
      </c>
      <c r="J43" s="6">
        <v>0.23400000000000001</v>
      </c>
      <c r="K43" s="6">
        <v>0.26100000000000001</v>
      </c>
      <c r="L43" s="6"/>
      <c r="M43" s="6"/>
      <c r="N43" s="6"/>
      <c r="O43" s="6"/>
      <c r="P43" s="6"/>
      <c r="Q43" s="6">
        <f t="shared" ref="Q43:Q106" si="8">AVERAGE(G43:K43)</f>
        <v>0.23220000000000002</v>
      </c>
      <c r="R43" s="6">
        <f t="shared" ref="R43:R106" si="9">STDEV(G43:K43)</f>
        <v>1.8444511378727282E-2</v>
      </c>
      <c r="S43" s="6"/>
      <c r="T43" s="6">
        <v>0.72899999999999998</v>
      </c>
      <c r="U43" s="6">
        <v>0.72899999999999998</v>
      </c>
      <c r="V43" s="6">
        <v>0.71099999999999997</v>
      </c>
      <c r="W43" s="6">
        <v>0.72899999999999998</v>
      </c>
      <c r="X43" s="6">
        <v>0.70199999999999996</v>
      </c>
      <c r="Y43" s="6"/>
      <c r="Z43" s="6"/>
      <c r="AA43" s="6"/>
      <c r="AD43">
        <f t="shared" si="6"/>
        <v>0.72</v>
      </c>
      <c r="AE43">
        <f t="shared" si="7"/>
        <v>1.2727922061357866E-2</v>
      </c>
      <c r="AO43" t="s">
        <v>47</v>
      </c>
      <c r="AP43" t="s">
        <v>48</v>
      </c>
      <c r="AQ43" t="s">
        <v>49</v>
      </c>
      <c r="AR43" t="s">
        <v>50</v>
      </c>
      <c r="BK43" s="6">
        <v>1</v>
      </c>
      <c r="BL43">
        <v>0.96299999999999997</v>
      </c>
      <c r="BM43">
        <v>0.94499999999999995</v>
      </c>
      <c r="BN43">
        <v>0.92700000000000005</v>
      </c>
      <c r="BO43">
        <v>0.96299999999999997</v>
      </c>
      <c r="BP43">
        <v>0.96299999999999997</v>
      </c>
    </row>
    <row r="44" spans="1:68" x14ac:dyDescent="0.25">
      <c r="A44" s="6">
        <v>90</v>
      </c>
      <c r="B44" s="6">
        <v>2.5</v>
      </c>
      <c r="C44" s="6">
        <v>5</v>
      </c>
      <c r="D44" s="6">
        <v>1</v>
      </c>
      <c r="E44" s="6">
        <v>2</v>
      </c>
      <c r="F44" s="6">
        <v>1</v>
      </c>
      <c r="G44" s="6">
        <v>0.24299999999999999</v>
      </c>
      <c r="H44" s="6">
        <v>0.23400000000000001</v>
      </c>
      <c r="I44" s="6">
        <v>0.24299999999999999</v>
      </c>
      <c r="J44" s="6">
        <v>0.24299999999999999</v>
      </c>
      <c r="K44" s="6">
        <v>0.24299999999999999</v>
      </c>
      <c r="L44" s="6"/>
      <c r="M44" s="6"/>
      <c r="N44" s="6"/>
      <c r="O44" s="6"/>
      <c r="P44" s="6"/>
      <c r="Q44" s="6">
        <f t="shared" si="8"/>
        <v>0.2412</v>
      </c>
      <c r="R44" s="6">
        <f t="shared" si="9"/>
        <v>4.0249223594996135E-3</v>
      </c>
      <c r="S44" s="6"/>
      <c r="T44" s="6">
        <v>0.72</v>
      </c>
      <c r="U44" s="6">
        <v>0.72</v>
      </c>
      <c r="V44" s="6">
        <v>0.72</v>
      </c>
      <c r="W44" s="6">
        <v>0.72</v>
      </c>
      <c r="X44" s="6">
        <v>0.67500000000000004</v>
      </c>
      <c r="Y44" s="6"/>
      <c r="Z44" s="6"/>
      <c r="AA44" s="6"/>
      <c r="AD44">
        <f t="shared" si="6"/>
        <v>0.71099999999999997</v>
      </c>
      <c r="AE44">
        <f t="shared" si="7"/>
        <v>2.0124611797498075E-2</v>
      </c>
      <c r="AO44">
        <f>A43</f>
        <v>90</v>
      </c>
      <c r="AP44">
        <f>B43</f>
        <v>2.5</v>
      </c>
      <c r="AQ44">
        <f>C43</f>
        <v>5</v>
      </c>
      <c r="AR44">
        <f>D43</f>
        <v>1</v>
      </c>
      <c r="BK44" s="6">
        <v>1</v>
      </c>
      <c r="BL44">
        <v>0.96299999999999997</v>
      </c>
      <c r="BM44">
        <v>0.95399999999999996</v>
      </c>
      <c r="BN44">
        <v>0.96299999999999997</v>
      </c>
      <c r="BO44">
        <v>0.96299999999999997</v>
      </c>
      <c r="BP44">
        <v>0.91800000000000004</v>
      </c>
    </row>
    <row r="45" spans="1:68" x14ac:dyDescent="0.25">
      <c r="A45" s="6">
        <v>90</v>
      </c>
      <c r="B45" s="6">
        <v>2.5</v>
      </c>
      <c r="C45" s="6">
        <v>5</v>
      </c>
      <c r="D45" s="6">
        <v>1</v>
      </c>
      <c r="E45" s="6">
        <v>3</v>
      </c>
      <c r="F45" s="6">
        <v>1</v>
      </c>
      <c r="G45" s="6">
        <v>0.22500000000000001</v>
      </c>
      <c r="H45" s="6">
        <v>0.216</v>
      </c>
      <c r="I45" s="6">
        <v>0.252</v>
      </c>
      <c r="J45" s="6">
        <v>0.252</v>
      </c>
      <c r="K45" s="6">
        <v>0.24299999999999999</v>
      </c>
      <c r="L45" s="6"/>
      <c r="M45" s="6"/>
      <c r="N45" s="6"/>
      <c r="O45" s="6"/>
      <c r="P45" s="6"/>
      <c r="Q45" s="6">
        <f t="shared" si="8"/>
        <v>0.23760000000000003</v>
      </c>
      <c r="R45" s="6">
        <f t="shared" si="9"/>
        <v>1.6349311912126456E-2</v>
      </c>
      <c r="S45" s="6"/>
      <c r="T45" s="6">
        <v>0.72899999999999998</v>
      </c>
      <c r="U45" s="6">
        <v>0.72899999999999998</v>
      </c>
      <c r="V45" s="6">
        <v>0.68400000000000005</v>
      </c>
      <c r="W45" s="6">
        <v>0.71099999999999997</v>
      </c>
      <c r="X45" s="6">
        <v>0.69299999999999995</v>
      </c>
      <c r="Y45" s="6"/>
      <c r="Z45" s="6"/>
      <c r="AA45" s="6"/>
      <c r="AD45">
        <f t="shared" si="6"/>
        <v>0.70919999999999994</v>
      </c>
      <c r="AE45">
        <f t="shared" si="7"/>
        <v>2.052315765178447E-2</v>
      </c>
      <c r="BK45" s="6">
        <v>1</v>
      </c>
      <c r="BL45">
        <v>0.95399999999999996</v>
      </c>
      <c r="BM45">
        <v>0.94499999999999995</v>
      </c>
      <c r="BN45">
        <v>0.93600000000000005</v>
      </c>
      <c r="BO45">
        <v>0.96299999999999997</v>
      </c>
      <c r="BP45">
        <v>0.93600000000000005</v>
      </c>
    </row>
    <row r="46" spans="1:68" x14ac:dyDescent="0.25">
      <c r="A46" s="6">
        <v>90</v>
      </c>
      <c r="B46" s="6">
        <v>2.5</v>
      </c>
      <c r="C46" s="6">
        <v>5</v>
      </c>
      <c r="D46" s="6">
        <v>1</v>
      </c>
      <c r="E46" s="6">
        <v>4</v>
      </c>
      <c r="F46" s="6">
        <v>1</v>
      </c>
      <c r="G46" s="6">
        <v>0.22500000000000001</v>
      </c>
      <c r="H46" s="6">
        <v>0.23400000000000001</v>
      </c>
      <c r="I46" s="6">
        <v>0.22500000000000001</v>
      </c>
      <c r="J46" s="6">
        <v>0.23400000000000001</v>
      </c>
      <c r="K46" s="6">
        <v>0.22500000000000001</v>
      </c>
      <c r="L46" s="6"/>
      <c r="M46" s="6"/>
      <c r="N46" s="6"/>
      <c r="O46" s="6"/>
      <c r="P46" s="6"/>
      <c r="Q46" s="6">
        <f t="shared" si="8"/>
        <v>0.2286</v>
      </c>
      <c r="R46" s="6">
        <f t="shared" si="9"/>
        <v>4.9295030175464999E-3</v>
      </c>
      <c r="S46" s="6"/>
      <c r="T46" s="6">
        <v>0.73799999999999999</v>
      </c>
      <c r="U46" s="6">
        <v>0.70199999999999996</v>
      </c>
      <c r="V46" s="6">
        <v>0.72899999999999998</v>
      </c>
      <c r="W46" s="6">
        <v>0.72</v>
      </c>
      <c r="X46" s="6">
        <v>0.68400000000000005</v>
      </c>
      <c r="Y46" s="6"/>
      <c r="Z46" s="6"/>
      <c r="AA46" s="6"/>
      <c r="AD46">
        <f t="shared" si="6"/>
        <v>0.71460000000000012</v>
      </c>
      <c r="AE46">
        <f t="shared" si="7"/>
        <v>2.167487024182611E-2</v>
      </c>
      <c r="BK46" s="6">
        <v>1</v>
      </c>
      <c r="BL46">
        <v>0.96299999999999997</v>
      </c>
      <c r="BM46">
        <v>0.93600000000000005</v>
      </c>
      <c r="BN46">
        <v>0.95399999999999996</v>
      </c>
      <c r="BO46">
        <v>0.95399999999999996</v>
      </c>
      <c r="BP46">
        <v>0.90900000000000003</v>
      </c>
    </row>
    <row r="47" spans="1:68" x14ac:dyDescent="0.25">
      <c r="A47" s="6">
        <v>90</v>
      </c>
      <c r="B47" s="6">
        <v>2.5</v>
      </c>
      <c r="C47" s="1">
        <v>5</v>
      </c>
      <c r="D47" s="1">
        <v>1</v>
      </c>
      <c r="E47" s="1">
        <v>1</v>
      </c>
      <c r="F47" s="1">
        <v>2</v>
      </c>
      <c r="G47" s="6">
        <v>5.3999999999999999E-2</v>
      </c>
      <c r="H47" s="6">
        <v>0.17100000000000001</v>
      </c>
      <c r="I47" s="6">
        <v>7.1999999999999995E-2</v>
      </c>
      <c r="J47" s="6">
        <v>0.11700000000000001</v>
      </c>
      <c r="K47" s="6">
        <v>6.3E-2</v>
      </c>
      <c r="L47" s="6"/>
      <c r="M47" s="6"/>
      <c r="N47" s="6"/>
      <c r="O47" s="6"/>
      <c r="P47" s="6"/>
      <c r="Q47" s="6">
        <f t="shared" si="8"/>
        <v>9.5399999999999999E-2</v>
      </c>
      <c r="R47" s="6">
        <f t="shared" si="9"/>
        <v>4.8716526969807709E-2</v>
      </c>
      <c r="S47" s="6"/>
      <c r="T47" s="6">
        <v>0.9</v>
      </c>
      <c r="U47" s="6">
        <v>0.88200000000000001</v>
      </c>
      <c r="V47" s="6">
        <v>0.90900000000000003</v>
      </c>
      <c r="W47" s="6">
        <v>0.86399999999999999</v>
      </c>
      <c r="X47" s="6">
        <v>0.873</v>
      </c>
      <c r="Y47" s="6"/>
      <c r="Z47" s="6"/>
      <c r="AA47" s="6"/>
      <c r="AD47">
        <f t="shared" si="6"/>
        <v>0.88559999999999994</v>
      </c>
      <c r="AE47">
        <f t="shared" si="7"/>
        <v>1.8662797217994968E-2</v>
      </c>
      <c r="AH47" t="s">
        <v>25</v>
      </c>
      <c r="BK47" s="1">
        <v>2</v>
      </c>
      <c r="BL47">
        <v>0.95399999999999996</v>
      </c>
      <c r="BM47">
        <v>1.0529999999999999</v>
      </c>
      <c r="BN47">
        <v>0.98099999999999998</v>
      </c>
      <c r="BO47">
        <v>0.98099999999999998</v>
      </c>
      <c r="BP47">
        <v>0.93600000000000005</v>
      </c>
    </row>
    <row r="48" spans="1:68" x14ac:dyDescent="0.25">
      <c r="A48" s="6">
        <v>90</v>
      </c>
      <c r="B48" s="6">
        <v>2.5</v>
      </c>
      <c r="C48" s="1">
        <v>5</v>
      </c>
      <c r="D48" s="1">
        <v>1</v>
      </c>
      <c r="E48" s="1">
        <v>2</v>
      </c>
      <c r="F48" s="1">
        <v>2</v>
      </c>
      <c r="G48" s="6">
        <v>0.108</v>
      </c>
      <c r="H48" s="6">
        <v>0.126</v>
      </c>
      <c r="I48" s="6">
        <v>0.252</v>
      </c>
      <c r="J48" s="6">
        <v>0.27900000000000003</v>
      </c>
      <c r="K48" s="6">
        <v>0.108</v>
      </c>
      <c r="L48" s="6"/>
      <c r="M48" s="6"/>
      <c r="N48" s="6"/>
      <c r="O48" s="6"/>
      <c r="P48" s="6"/>
      <c r="Q48" s="6">
        <f t="shared" si="8"/>
        <v>0.17460000000000001</v>
      </c>
      <c r="R48" s="6">
        <f t="shared" si="9"/>
        <v>8.3849865831735301E-2</v>
      </c>
      <c r="S48" s="6"/>
      <c r="T48" s="6">
        <v>0.84599999999999997</v>
      </c>
      <c r="U48" s="6">
        <v>0.85499999999999998</v>
      </c>
      <c r="V48" s="6">
        <v>0.9</v>
      </c>
      <c r="W48" s="6">
        <v>0.89100000000000001</v>
      </c>
      <c r="X48" s="6">
        <v>0.71099999999999997</v>
      </c>
      <c r="Y48" s="6"/>
      <c r="Z48" s="6"/>
      <c r="AA48" s="6"/>
      <c r="AD48">
        <f t="shared" si="6"/>
        <v>0.84060000000000001</v>
      </c>
      <c r="AE48">
        <f t="shared" si="7"/>
        <v>7.5995394597304394E-2</v>
      </c>
      <c r="AG48" t="s">
        <v>19</v>
      </c>
      <c r="AH48" t="s">
        <v>20</v>
      </c>
      <c r="AI48" t="s">
        <v>21</v>
      </c>
      <c r="AJ48" t="s">
        <v>23</v>
      </c>
      <c r="AK48" t="s">
        <v>21</v>
      </c>
      <c r="AM48" s="11" t="s">
        <v>24</v>
      </c>
      <c r="AN48" s="11"/>
      <c r="AO48" s="11" t="s">
        <v>21</v>
      </c>
      <c r="AP48" s="15" t="s">
        <v>26</v>
      </c>
      <c r="AQ48" s="15"/>
      <c r="AR48" s="15" t="s">
        <v>21</v>
      </c>
      <c r="BK48" s="1">
        <v>2</v>
      </c>
      <c r="BL48">
        <v>0.95399999999999996</v>
      </c>
      <c r="BM48">
        <v>0.98099999999999998</v>
      </c>
      <c r="BN48">
        <v>1.1519999999999999</v>
      </c>
      <c r="BO48">
        <v>1.17</v>
      </c>
      <c r="BP48">
        <v>0.81899999999999995</v>
      </c>
    </row>
    <row r="49" spans="1:68" x14ac:dyDescent="0.25">
      <c r="A49" s="6">
        <v>90</v>
      </c>
      <c r="B49" s="6">
        <v>2.5</v>
      </c>
      <c r="C49" s="1">
        <v>5</v>
      </c>
      <c r="D49" s="1">
        <v>1</v>
      </c>
      <c r="E49" s="1">
        <v>3</v>
      </c>
      <c r="F49" s="1">
        <v>2</v>
      </c>
      <c r="G49" s="6">
        <v>0.17100000000000001</v>
      </c>
      <c r="H49" s="6">
        <v>0.35099999999999998</v>
      </c>
      <c r="I49" s="6">
        <v>0.189</v>
      </c>
      <c r="J49" s="6">
        <v>0.13500000000000001</v>
      </c>
      <c r="K49" s="6">
        <v>0.108</v>
      </c>
      <c r="L49" s="6"/>
      <c r="M49" s="6"/>
      <c r="N49" s="6"/>
      <c r="O49" s="6"/>
      <c r="P49" s="6"/>
      <c r="Q49" s="6">
        <f t="shared" si="8"/>
        <v>0.19080000000000003</v>
      </c>
      <c r="R49" s="6">
        <f t="shared" si="9"/>
        <v>9.4906269550541253E-2</v>
      </c>
      <c r="S49" s="6"/>
      <c r="T49" s="6">
        <v>0.68400000000000005</v>
      </c>
      <c r="U49" s="6">
        <v>0.84599999999999997</v>
      </c>
      <c r="V49" s="6">
        <v>0.81</v>
      </c>
      <c r="W49" s="6">
        <v>0.77400000000000002</v>
      </c>
      <c r="X49" s="6">
        <v>0.80100000000000005</v>
      </c>
      <c r="Y49" s="6"/>
      <c r="Z49" s="6"/>
      <c r="AA49" s="6"/>
      <c r="AD49">
        <f t="shared" si="6"/>
        <v>0.78300000000000003</v>
      </c>
      <c r="AE49">
        <f t="shared" si="7"/>
        <v>6.1040969848127395E-2</v>
      </c>
      <c r="AG49">
        <v>1</v>
      </c>
      <c r="AH49">
        <f>AVERAGE(G43:K46)</f>
        <v>0.23489999999999994</v>
      </c>
      <c r="AI49">
        <f>STDEV(G43:K46)</f>
        <v>1.2694383341503936E-2</v>
      </c>
      <c r="AJ49">
        <f>AVERAGE(T43:X46)</f>
        <v>0.71369999999999989</v>
      </c>
      <c r="AK49">
        <f>STDEV(T43:X46)</f>
        <v>1.8023668649277447E-2</v>
      </c>
      <c r="AM49">
        <f>SUM(AH49,AJ49)</f>
        <v>0.94859999999999989</v>
      </c>
      <c r="AO49">
        <f>SUM(AH49,AJ49)/2*SQRT((AI49/AH49)^2+(AK49/AJ49)^2)</f>
        <v>2.8292527628944783E-2</v>
      </c>
      <c r="AP49">
        <v>0.2283333333333333</v>
      </c>
      <c r="AR49">
        <v>1.9655363983740758E-2</v>
      </c>
      <c r="BK49" s="1">
        <v>2</v>
      </c>
      <c r="BL49">
        <v>0.85499999999999998</v>
      </c>
      <c r="BM49">
        <v>1.1970000000000001</v>
      </c>
      <c r="BN49">
        <v>0.999</v>
      </c>
      <c r="BO49">
        <v>0.90900000000000003</v>
      </c>
      <c r="BP49">
        <v>0.90900000000000003</v>
      </c>
    </row>
    <row r="50" spans="1:68" x14ac:dyDescent="0.25">
      <c r="A50" s="6">
        <v>90</v>
      </c>
      <c r="B50" s="6">
        <v>2.5</v>
      </c>
      <c r="C50" s="1">
        <v>5</v>
      </c>
      <c r="D50" s="1">
        <v>1</v>
      </c>
      <c r="E50" s="1">
        <v>4</v>
      </c>
      <c r="F50" s="1">
        <v>2</v>
      </c>
      <c r="G50" s="6">
        <v>0.11700000000000001</v>
      </c>
      <c r="H50" s="6">
        <v>0.13500000000000001</v>
      </c>
      <c r="I50" s="6">
        <v>0.11700000000000001</v>
      </c>
      <c r="J50" s="6">
        <v>0.09</v>
      </c>
      <c r="K50" s="6">
        <v>0.20699999999999999</v>
      </c>
      <c r="L50" s="6"/>
      <c r="M50" s="6"/>
      <c r="N50" s="6"/>
      <c r="O50" s="6"/>
      <c r="P50" s="6"/>
      <c r="Q50" s="6">
        <f t="shared" si="8"/>
        <v>0.13319999999999999</v>
      </c>
      <c r="R50" s="6">
        <f t="shared" si="9"/>
        <v>4.42741459544959E-2</v>
      </c>
      <c r="S50" s="6"/>
      <c r="T50" s="6">
        <v>0.82799999999999996</v>
      </c>
      <c r="U50" s="6">
        <v>0.81899999999999995</v>
      </c>
      <c r="V50" s="6">
        <v>0.84599999999999997</v>
      </c>
      <c r="W50" s="6">
        <v>0.85499999999999998</v>
      </c>
      <c r="X50" s="6">
        <v>0.81899999999999995</v>
      </c>
      <c r="Y50" s="6"/>
      <c r="Z50" s="6"/>
      <c r="AA50" s="6"/>
      <c r="AD50">
        <f t="shared" si="6"/>
        <v>0.83339999999999992</v>
      </c>
      <c r="AE50">
        <f t="shared" si="7"/>
        <v>1.634931191212647E-2</v>
      </c>
      <c r="AG50">
        <v>2</v>
      </c>
      <c r="AH50">
        <f>AVERAGE(G47:K50)</f>
        <v>0.14849999999999999</v>
      </c>
      <c r="AI50">
        <f>STDEV(G47:K50)</f>
        <v>7.5779111133679425E-2</v>
      </c>
      <c r="AJ50">
        <f>AVERAGE(T47:X50)</f>
        <v>0.83565</v>
      </c>
      <c r="AK50">
        <f>STDEV(T47:X50)</f>
        <v>5.9360872280440236E-2</v>
      </c>
      <c r="AM50">
        <f>SUM(AH50,AJ50)</f>
        <v>0.98414999999999997</v>
      </c>
      <c r="AO50">
        <f t="shared" ref="AO50:AO59" si="10">SUM(AH50,AJ50)/2*SQRT((AI50/AH50)^2+(AK50/AJ50)^2)</f>
        <v>0.25352567681072863</v>
      </c>
      <c r="BK50" s="1">
        <v>2</v>
      </c>
      <c r="BL50">
        <v>0.94499999999999995</v>
      </c>
      <c r="BM50">
        <v>0.95399999999999996</v>
      </c>
      <c r="BN50">
        <v>0.96299999999999997</v>
      </c>
      <c r="BO50">
        <v>0.94499999999999995</v>
      </c>
      <c r="BP50">
        <v>1.026</v>
      </c>
    </row>
    <row r="51" spans="1:68" x14ac:dyDescent="0.25">
      <c r="A51" s="6">
        <v>90</v>
      </c>
      <c r="B51" s="6">
        <v>2.5</v>
      </c>
      <c r="C51" s="6">
        <v>5</v>
      </c>
      <c r="D51" s="6">
        <v>1</v>
      </c>
      <c r="E51" s="6">
        <v>1</v>
      </c>
      <c r="F51" s="6">
        <v>3</v>
      </c>
      <c r="G51" s="6">
        <v>0.27900000000000003</v>
      </c>
      <c r="H51" s="6">
        <v>0.28799999999999998</v>
      </c>
      <c r="I51" s="6">
        <v>0.09</v>
      </c>
      <c r="J51" s="6">
        <v>0.27900000000000003</v>
      </c>
      <c r="K51" s="6">
        <v>0.27900000000000003</v>
      </c>
      <c r="L51" s="6"/>
      <c r="M51" s="6"/>
      <c r="N51" s="6"/>
      <c r="O51" s="6"/>
      <c r="P51" s="6"/>
      <c r="Q51" s="6">
        <f t="shared" si="8"/>
        <v>0.24299999999999997</v>
      </c>
      <c r="R51" s="6">
        <f t="shared" si="9"/>
        <v>8.5618339156982207E-2</v>
      </c>
      <c r="S51" s="6"/>
      <c r="T51" s="6">
        <v>0.56699999999999995</v>
      </c>
      <c r="U51" s="6">
        <v>0.747</v>
      </c>
      <c r="V51" s="6">
        <v>0.69299999999999995</v>
      </c>
      <c r="W51" s="6">
        <v>0.69299999999999995</v>
      </c>
      <c r="X51" s="6">
        <v>0.75600000000000001</v>
      </c>
      <c r="Y51" s="6"/>
      <c r="Z51" s="6"/>
      <c r="AA51" s="6"/>
      <c r="AD51">
        <f t="shared" si="6"/>
        <v>0.69120000000000004</v>
      </c>
      <c r="AE51">
        <f t="shared" si="7"/>
        <v>7.54068962363523E-2</v>
      </c>
      <c r="AG51">
        <v>3</v>
      </c>
      <c r="AH51">
        <f>AVERAGE(G51:K54)</f>
        <v>0.14579999999999999</v>
      </c>
      <c r="AI51">
        <f>STDEV(G51:K54)</f>
        <v>9.2411892604452497E-2</v>
      </c>
      <c r="AJ51">
        <f>AVERAGE(T51:X54)</f>
        <v>0.78975000000000006</v>
      </c>
      <c r="AK51">
        <f>STDEV(T50:X53)</f>
        <v>7.6835024908121038E-2</v>
      </c>
      <c r="AM51">
        <f>SUM(AH51,AJ51)</f>
        <v>0.9355500000000001</v>
      </c>
      <c r="AO51">
        <f t="shared" si="10"/>
        <v>0.29996063784747468</v>
      </c>
      <c r="AP51" s="15" t="s">
        <v>28</v>
      </c>
      <c r="AQ51" s="15"/>
      <c r="AR51" s="15"/>
      <c r="BK51" s="6">
        <v>3</v>
      </c>
      <c r="BL51">
        <v>0.84599999999999997</v>
      </c>
      <c r="BM51">
        <v>1.0349999999999999</v>
      </c>
      <c r="BN51">
        <v>0.78300000000000003</v>
      </c>
      <c r="BO51">
        <v>0.97199999999999998</v>
      </c>
      <c r="BP51">
        <v>1.0349999999999999</v>
      </c>
    </row>
    <row r="52" spans="1:68" x14ac:dyDescent="0.25">
      <c r="A52" s="6">
        <v>90</v>
      </c>
      <c r="B52" s="6">
        <v>2.5</v>
      </c>
      <c r="C52" s="6">
        <v>5</v>
      </c>
      <c r="D52" s="6">
        <v>1</v>
      </c>
      <c r="E52" s="6">
        <v>2</v>
      </c>
      <c r="F52" s="6">
        <v>3</v>
      </c>
      <c r="G52" s="6">
        <v>0.108</v>
      </c>
      <c r="H52" s="6">
        <v>0.19800000000000001</v>
      </c>
      <c r="I52" s="6">
        <v>0.19800000000000001</v>
      </c>
      <c r="J52" s="6">
        <v>7.1999999999999995E-2</v>
      </c>
      <c r="K52" s="6">
        <v>7.1999999999999995E-2</v>
      </c>
      <c r="L52" s="6"/>
      <c r="M52" s="6"/>
      <c r="N52" s="6"/>
      <c r="O52" s="6"/>
      <c r="P52" s="6"/>
      <c r="Q52" s="6">
        <f t="shared" si="8"/>
        <v>0.12959999999999999</v>
      </c>
      <c r="R52" s="6">
        <f t="shared" si="9"/>
        <v>6.4146706852339697E-2</v>
      </c>
      <c r="S52" s="6"/>
      <c r="T52" s="6">
        <v>0.80100000000000005</v>
      </c>
      <c r="U52" s="6">
        <v>0.747</v>
      </c>
      <c r="V52" s="6">
        <v>0.79200000000000004</v>
      </c>
      <c r="W52" s="6">
        <v>0.70199999999999996</v>
      </c>
      <c r="X52" s="6">
        <v>0.78300000000000003</v>
      </c>
      <c r="Y52" s="6"/>
      <c r="Z52" s="6"/>
      <c r="AA52" s="6"/>
      <c r="AD52">
        <f t="shared" si="6"/>
        <v>0.7649999999999999</v>
      </c>
      <c r="AE52">
        <f t="shared" si="7"/>
        <v>4.0749233121618413E-2</v>
      </c>
      <c r="AG52">
        <v>4</v>
      </c>
      <c r="AH52">
        <f>AVERAGE(G55:K58)</f>
        <v>0.28395000000000004</v>
      </c>
      <c r="AI52">
        <f>STDEV(G55:K58)</f>
        <v>0.10517928303115298</v>
      </c>
      <c r="AJ52">
        <f>AVERAGE(T55:X58)</f>
        <v>0.7235999999999998</v>
      </c>
      <c r="AK52">
        <f>STDEV(T54:X57)</f>
        <v>9.7654856779535865E-2</v>
      </c>
      <c r="AM52">
        <f t="shared" ref="AM52:AM59" si="11">SUM(AH52,AJ52)</f>
        <v>1.0075499999999997</v>
      </c>
      <c r="AO52">
        <f t="shared" si="10"/>
        <v>0.19860527171187251</v>
      </c>
      <c r="BK52" s="6">
        <v>3</v>
      </c>
      <c r="BL52">
        <v>0.90900000000000003</v>
      </c>
      <c r="BM52">
        <v>0.94499999999999995</v>
      </c>
      <c r="BN52">
        <v>0.99</v>
      </c>
      <c r="BO52">
        <v>0.77400000000000002</v>
      </c>
      <c r="BP52">
        <v>0.85499999999999998</v>
      </c>
    </row>
    <row r="53" spans="1:68" x14ac:dyDescent="0.25">
      <c r="A53" s="6">
        <v>90</v>
      </c>
      <c r="B53" s="6">
        <v>2.5</v>
      </c>
      <c r="C53" s="6">
        <v>5</v>
      </c>
      <c r="D53" s="6">
        <v>1</v>
      </c>
      <c r="E53" s="6">
        <v>3</v>
      </c>
      <c r="F53" s="6">
        <v>3</v>
      </c>
      <c r="G53" s="6">
        <v>9.9000000000000005E-2</v>
      </c>
      <c r="H53" s="6">
        <v>0.09</v>
      </c>
      <c r="I53" s="6">
        <v>0.29699999999999999</v>
      </c>
      <c r="J53" s="6">
        <v>7.1999999999999995E-2</v>
      </c>
      <c r="K53" s="6">
        <v>8.1000000000000003E-2</v>
      </c>
      <c r="L53" s="6"/>
      <c r="M53" s="6"/>
      <c r="N53" s="6"/>
      <c r="O53" s="6"/>
      <c r="P53" s="6"/>
      <c r="Q53" s="6">
        <f t="shared" si="8"/>
        <v>0.12779999999999997</v>
      </c>
      <c r="R53" s="6">
        <f t="shared" si="9"/>
        <v>9.511939865243052E-2</v>
      </c>
      <c r="S53" s="6"/>
      <c r="T53" s="6">
        <v>0.88200000000000001</v>
      </c>
      <c r="U53" s="6">
        <v>0.73799999999999999</v>
      </c>
      <c r="V53" s="6">
        <v>0.82799999999999996</v>
      </c>
      <c r="W53" s="6">
        <v>0.89100000000000001</v>
      </c>
      <c r="X53" s="6">
        <v>0.76500000000000001</v>
      </c>
      <c r="Y53" s="6"/>
      <c r="Z53" s="6"/>
      <c r="AA53" s="6"/>
      <c r="AD53">
        <f t="shared" si="6"/>
        <v>0.82079999999999997</v>
      </c>
      <c r="AE53">
        <f t="shared" si="7"/>
        <v>6.8364464453398596E-2</v>
      </c>
      <c r="AG53">
        <v>5</v>
      </c>
      <c r="AH53">
        <f>AVERAGE(G59:K62)</f>
        <v>0.20115</v>
      </c>
      <c r="AI53">
        <f>STDEV(G59:K62)</f>
        <v>0.1515096922381709</v>
      </c>
      <c r="AJ53">
        <f>AVERAGE(T59:X62)</f>
        <v>0.74519999999999997</v>
      </c>
      <c r="AK53">
        <f>STDEV(T59:X62)</f>
        <v>0.1173674392217617</v>
      </c>
      <c r="AM53">
        <f t="shared" si="11"/>
        <v>0.94635000000000002</v>
      </c>
      <c r="AO53">
        <f t="shared" si="10"/>
        <v>0.36411181613549265</v>
      </c>
      <c r="BK53" s="6">
        <v>3</v>
      </c>
      <c r="BL53">
        <v>0.98099999999999998</v>
      </c>
      <c r="BM53">
        <v>0.82799999999999996</v>
      </c>
      <c r="BN53">
        <v>1.125</v>
      </c>
      <c r="BO53">
        <v>0.96299999999999997</v>
      </c>
      <c r="BP53">
        <v>0.84599999999999997</v>
      </c>
    </row>
    <row r="54" spans="1:68" x14ac:dyDescent="0.25">
      <c r="A54" s="6">
        <v>90</v>
      </c>
      <c r="B54" s="6">
        <v>2.5</v>
      </c>
      <c r="C54" s="6">
        <v>5</v>
      </c>
      <c r="D54" s="6">
        <v>1</v>
      </c>
      <c r="E54" s="6">
        <v>4</v>
      </c>
      <c r="F54" s="6">
        <v>3</v>
      </c>
      <c r="G54" s="6">
        <v>8.1000000000000003E-2</v>
      </c>
      <c r="H54" s="6">
        <v>0.17100000000000001</v>
      </c>
      <c r="I54" s="6">
        <v>5.3999999999999999E-2</v>
      </c>
      <c r="J54" s="6">
        <v>5.3999999999999999E-2</v>
      </c>
      <c r="K54" s="6">
        <v>5.3999999999999999E-2</v>
      </c>
      <c r="L54" s="6"/>
      <c r="M54" s="6"/>
      <c r="N54" s="6"/>
      <c r="O54" s="6"/>
      <c r="P54" s="6"/>
      <c r="Q54" s="6">
        <f t="shared" si="8"/>
        <v>8.2799999999999999E-2</v>
      </c>
      <c r="R54" s="6">
        <f t="shared" si="9"/>
        <v>5.0672477736933313E-2</v>
      </c>
      <c r="S54" s="6"/>
      <c r="T54" s="6">
        <v>0.85499999999999998</v>
      </c>
      <c r="U54" s="6">
        <v>0.84599999999999997</v>
      </c>
      <c r="V54" s="6">
        <v>0.9</v>
      </c>
      <c r="W54" s="6">
        <v>0.90900000000000003</v>
      </c>
      <c r="X54" s="6">
        <v>0.9</v>
      </c>
      <c r="Y54" s="6"/>
      <c r="Z54" s="6"/>
      <c r="AA54" s="6"/>
      <c r="AD54">
        <f t="shared" si="6"/>
        <v>0.88200000000000001</v>
      </c>
      <c r="AE54">
        <f t="shared" si="7"/>
        <v>2.9163333142835396E-2</v>
      </c>
      <c r="AG54">
        <v>6</v>
      </c>
      <c r="AH54">
        <f>AVERAGE(G63:K66)</f>
        <v>0.29475000000000001</v>
      </c>
      <c r="AI54">
        <f>STDEV(G63:K66)</f>
        <v>0.10956270735111125</v>
      </c>
      <c r="AJ54">
        <f>AVERAGE(T63:X66)</f>
        <v>0.69479999999999997</v>
      </c>
      <c r="AK54">
        <f>STDEV(T63:X66)</f>
        <v>0.10671338889015279</v>
      </c>
      <c r="AM54">
        <f t="shared" si="11"/>
        <v>0.98954999999999993</v>
      </c>
      <c r="AO54">
        <f t="shared" si="10"/>
        <v>0.19899601000867792</v>
      </c>
      <c r="BK54" s="6">
        <v>3</v>
      </c>
      <c r="BL54">
        <v>0.93600000000000005</v>
      </c>
      <c r="BM54">
        <v>1.0169999999999999</v>
      </c>
      <c r="BN54">
        <v>0.95399999999999996</v>
      </c>
      <c r="BO54">
        <v>0.96299999999999997</v>
      </c>
      <c r="BP54">
        <v>0.95399999999999996</v>
      </c>
    </row>
    <row r="55" spans="1:68" x14ac:dyDescent="0.25">
      <c r="A55" s="6">
        <v>90</v>
      </c>
      <c r="B55" s="6">
        <v>2.5</v>
      </c>
      <c r="C55" s="1">
        <v>5</v>
      </c>
      <c r="D55" s="1">
        <v>1</v>
      </c>
      <c r="E55" s="1">
        <v>1</v>
      </c>
      <c r="F55" s="1">
        <v>4</v>
      </c>
      <c r="G55" s="6">
        <v>0.23400000000000001</v>
      </c>
      <c r="H55" s="6">
        <v>0.27</v>
      </c>
      <c r="I55" s="6">
        <v>0.27</v>
      </c>
      <c r="J55" s="6">
        <v>0.504</v>
      </c>
      <c r="K55" s="6">
        <v>0.252</v>
      </c>
      <c r="L55" s="6"/>
      <c r="M55" s="6"/>
      <c r="N55" s="6"/>
      <c r="O55" s="6"/>
      <c r="P55" s="6"/>
      <c r="Q55" s="6">
        <f t="shared" si="8"/>
        <v>0.30599999999999999</v>
      </c>
      <c r="R55" s="6">
        <f t="shared" si="9"/>
        <v>0.1116870628139177</v>
      </c>
      <c r="S55" s="6"/>
      <c r="T55" s="6">
        <v>0.76500000000000001</v>
      </c>
      <c r="U55" s="6">
        <v>0.79200000000000004</v>
      </c>
      <c r="V55" s="6">
        <v>0.747</v>
      </c>
      <c r="W55" s="6">
        <v>0.71099999999999997</v>
      </c>
      <c r="X55" s="6">
        <v>0.82799999999999996</v>
      </c>
      <c r="Y55" s="6"/>
      <c r="Z55" s="6"/>
      <c r="AA55" s="6"/>
      <c r="AD55">
        <f t="shared" si="6"/>
        <v>0.76859999999999995</v>
      </c>
      <c r="AE55">
        <f t="shared" si="7"/>
        <v>4.4365527157918458E-2</v>
      </c>
      <c r="AG55">
        <v>7</v>
      </c>
      <c r="AH55">
        <f>AVERAGE(G67:K70)</f>
        <v>0.28484999999999999</v>
      </c>
      <c r="AI55">
        <f>STDEV(G67:K70)</f>
        <v>0.16404693647984114</v>
      </c>
      <c r="AJ55">
        <f>AVERAGE(T67:X70)</f>
        <v>0.70020000000000004</v>
      </c>
      <c r="AK55">
        <f>STDEV(T67:X70)</f>
        <v>0.11520444070388344</v>
      </c>
      <c r="AM55">
        <f t="shared" si="11"/>
        <v>0.98504999999999998</v>
      </c>
      <c r="AO55">
        <f t="shared" si="10"/>
        <v>0.29499679821635</v>
      </c>
      <c r="BK55" s="1">
        <v>4</v>
      </c>
      <c r="BL55">
        <v>0.999</v>
      </c>
      <c r="BM55">
        <v>1.0620000000000001</v>
      </c>
      <c r="BN55">
        <v>1.0169999999999999</v>
      </c>
      <c r="BO55">
        <v>1.2150000000000001</v>
      </c>
      <c r="BP55">
        <v>1.08</v>
      </c>
    </row>
    <row r="56" spans="1:68" x14ac:dyDescent="0.25">
      <c r="A56" s="6">
        <v>90</v>
      </c>
      <c r="B56" s="6">
        <v>2.5</v>
      </c>
      <c r="C56" s="1">
        <v>5</v>
      </c>
      <c r="D56" s="1">
        <v>1</v>
      </c>
      <c r="E56" s="1">
        <v>2</v>
      </c>
      <c r="F56" s="1">
        <v>4</v>
      </c>
      <c r="G56" s="6">
        <v>0.34200000000000003</v>
      </c>
      <c r="H56" s="6">
        <v>0.252</v>
      </c>
      <c r="I56" s="6">
        <v>0.33300000000000002</v>
      </c>
      <c r="J56" s="6">
        <v>0.22500000000000001</v>
      </c>
      <c r="K56" s="6">
        <v>0.09</v>
      </c>
      <c r="L56" s="6"/>
      <c r="M56" s="6"/>
      <c r="N56" s="6"/>
      <c r="O56" s="6"/>
      <c r="P56" s="6"/>
      <c r="Q56" s="6">
        <f t="shared" si="8"/>
        <v>0.24840000000000004</v>
      </c>
      <c r="R56" s="6">
        <f t="shared" si="9"/>
        <v>0.10194263092543757</v>
      </c>
      <c r="S56" s="6"/>
      <c r="T56" s="6">
        <v>0.56699999999999995</v>
      </c>
      <c r="U56" s="6">
        <v>0.75600000000000001</v>
      </c>
      <c r="V56" s="6">
        <v>0.81</v>
      </c>
      <c r="W56" s="6">
        <v>0.72899999999999998</v>
      </c>
      <c r="X56" s="6">
        <v>0.83699999999999997</v>
      </c>
      <c r="Y56" s="6"/>
      <c r="Z56" s="6"/>
      <c r="AA56" s="6"/>
      <c r="AD56">
        <f t="shared" si="6"/>
        <v>0.73980000000000001</v>
      </c>
      <c r="AE56">
        <f t="shared" si="7"/>
        <v>0.10561107896428312</v>
      </c>
      <c r="AG56">
        <v>8</v>
      </c>
      <c r="AH56">
        <f>AVERAGE(G71:K74)</f>
        <v>0.36630000000000001</v>
      </c>
      <c r="AI56">
        <f>STDEV(G71:K74)</f>
        <v>9.7594812200347145E-2</v>
      </c>
      <c r="AJ56">
        <f>AVERAGE(T71:X74)</f>
        <v>0.64124999999999999</v>
      </c>
      <c r="AK56">
        <f>STDEV(T71:X74)</f>
        <v>0.11777627095472155</v>
      </c>
      <c r="AM56">
        <f t="shared" si="11"/>
        <v>1.0075499999999999</v>
      </c>
      <c r="AO56">
        <f t="shared" si="10"/>
        <v>0.16302441404574383</v>
      </c>
      <c r="BK56" s="1">
        <v>4</v>
      </c>
      <c r="BL56">
        <v>0.90900000000000003</v>
      </c>
      <c r="BM56">
        <v>1.008</v>
      </c>
      <c r="BN56">
        <v>1.143</v>
      </c>
      <c r="BO56">
        <v>0.95399999999999996</v>
      </c>
      <c r="BP56">
        <v>0.92700000000000005</v>
      </c>
    </row>
    <row r="57" spans="1:68" x14ac:dyDescent="0.25">
      <c r="A57" s="6">
        <v>90</v>
      </c>
      <c r="B57" s="6">
        <v>2.5</v>
      </c>
      <c r="C57" s="1">
        <v>5</v>
      </c>
      <c r="D57" s="1">
        <v>1</v>
      </c>
      <c r="E57" s="1">
        <v>3</v>
      </c>
      <c r="F57" s="1">
        <v>4</v>
      </c>
      <c r="G57" s="6">
        <v>0.33300000000000002</v>
      </c>
      <c r="H57" s="6">
        <v>0.13500000000000001</v>
      </c>
      <c r="I57" s="6">
        <v>0.38700000000000001</v>
      </c>
      <c r="J57" s="6">
        <v>0.29699999999999999</v>
      </c>
      <c r="K57" s="6">
        <v>0.34200000000000003</v>
      </c>
      <c r="L57" s="6"/>
      <c r="M57" s="6"/>
      <c r="N57" s="6"/>
      <c r="O57" s="6"/>
      <c r="P57" s="6"/>
      <c r="Q57" s="6">
        <f t="shared" si="8"/>
        <v>0.29880000000000001</v>
      </c>
      <c r="R57" s="6">
        <f t="shared" si="9"/>
        <v>9.7016493443125407E-2</v>
      </c>
      <c r="S57" s="6"/>
      <c r="T57" s="6">
        <v>0.621</v>
      </c>
      <c r="U57" s="6">
        <v>0.69299999999999995</v>
      </c>
      <c r="V57" s="6">
        <v>0.64800000000000002</v>
      </c>
      <c r="W57" s="6">
        <v>0.64800000000000002</v>
      </c>
      <c r="X57" s="6">
        <v>0.747</v>
      </c>
      <c r="Y57" s="6"/>
      <c r="Z57" s="6"/>
      <c r="AA57" s="6"/>
      <c r="AD57">
        <f t="shared" si="6"/>
        <v>0.6714</v>
      </c>
      <c r="AE57">
        <f t="shared" si="7"/>
        <v>4.954089220028237E-2</v>
      </c>
      <c r="AG57">
        <v>9</v>
      </c>
      <c r="AH57">
        <f>AVERAGE(G75:K78)</f>
        <v>0.34799999999999992</v>
      </c>
      <c r="AI57">
        <f>STDEV(G75:K78)</f>
        <v>0.13575503147739551</v>
      </c>
      <c r="AJ57">
        <f>AVERAGE(T75:X78)</f>
        <v>0.6726000000000002</v>
      </c>
      <c r="AK57">
        <f>STDEV(T75:X78)</f>
        <v>0.14056254327319356</v>
      </c>
      <c r="AM57">
        <f t="shared" si="11"/>
        <v>1.0206000000000002</v>
      </c>
      <c r="AO57">
        <f t="shared" si="10"/>
        <v>0.22583457929069653</v>
      </c>
      <c r="BK57" s="1">
        <v>4</v>
      </c>
      <c r="BL57">
        <v>0.95399999999999996</v>
      </c>
      <c r="BM57">
        <v>0.82799999999999996</v>
      </c>
      <c r="BN57">
        <v>1.0349999999999999</v>
      </c>
      <c r="BO57">
        <v>0.94499999999999995</v>
      </c>
      <c r="BP57">
        <v>1.089</v>
      </c>
    </row>
    <row r="58" spans="1:68" x14ac:dyDescent="0.25">
      <c r="A58" s="6">
        <v>90</v>
      </c>
      <c r="B58" s="6">
        <v>2.5</v>
      </c>
      <c r="C58" s="1">
        <v>5</v>
      </c>
      <c r="D58" s="1">
        <v>1</v>
      </c>
      <c r="E58" s="1">
        <v>4</v>
      </c>
      <c r="F58" s="1">
        <v>4</v>
      </c>
      <c r="G58" s="6">
        <v>0.48599999999999999</v>
      </c>
      <c r="H58" s="6">
        <v>0.14399999999999999</v>
      </c>
      <c r="I58" s="6">
        <v>0.189</v>
      </c>
      <c r="J58" s="6">
        <v>0.32400000000000001</v>
      </c>
      <c r="K58" s="6">
        <v>0.27</v>
      </c>
      <c r="L58" s="6"/>
      <c r="M58" s="6"/>
      <c r="N58" s="6"/>
      <c r="O58" s="6"/>
      <c r="P58" s="6"/>
      <c r="Q58" s="6">
        <f t="shared" si="8"/>
        <v>0.28260000000000002</v>
      </c>
      <c r="R58" s="6">
        <f t="shared" si="9"/>
        <v>0.13343088098337658</v>
      </c>
      <c r="S58" s="6"/>
      <c r="T58" s="6">
        <v>0.75600000000000001</v>
      </c>
      <c r="U58" s="6">
        <v>0.78300000000000003</v>
      </c>
      <c r="V58" s="6">
        <v>0.68400000000000005</v>
      </c>
      <c r="W58" s="6">
        <v>0.73799999999999999</v>
      </c>
      <c r="X58" s="6">
        <v>0.61199999999999999</v>
      </c>
      <c r="Y58" s="6"/>
      <c r="Z58" s="6"/>
      <c r="AA58" s="6"/>
      <c r="AD58">
        <f t="shared" si="6"/>
        <v>0.71460000000000012</v>
      </c>
      <c r="AE58">
        <f t="shared" si="7"/>
        <v>6.7829197253100382E-2</v>
      </c>
      <c r="AG58">
        <v>10</v>
      </c>
      <c r="AH58" t="e">
        <f>AVERAGE(G79:K82)</f>
        <v>#DIV/0!</v>
      </c>
      <c r="AI58" t="e">
        <f>STDEV(G79:K82)</f>
        <v>#DIV/0!</v>
      </c>
      <c r="AJ58" t="e">
        <f>AVERAGE(T79:X82)</f>
        <v>#DIV/0!</v>
      </c>
      <c r="AK58" t="e">
        <f>STDEV(T79:X82)</f>
        <v>#DIV/0!</v>
      </c>
      <c r="AM58" t="e">
        <f t="shared" si="11"/>
        <v>#DIV/0!</v>
      </c>
      <c r="AO58" t="e">
        <f t="shared" si="10"/>
        <v>#DIV/0!</v>
      </c>
      <c r="BK58" s="1">
        <v>4</v>
      </c>
      <c r="BL58">
        <v>1.242</v>
      </c>
      <c r="BM58">
        <v>0.92700000000000005</v>
      </c>
      <c r="BN58">
        <v>0.873</v>
      </c>
      <c r="BO58">
        <v>1.0620000000000001</v>
      </c>
      <c r="BP58">
        <v>0.88200000000000001</v>
      </c>
    </row>
    <row r="59" spans="1:68" x14ac:dyDescent="0.25">
      <c r="A59" s="6">
        <v>90</v>
      </c>
      <c r="B59" s="6">
        <v>2.5</v>
      </c>
      <c r="C59" s="6">
        <v>5</v>
      </c>
      <c r="D59" s="6">
        <v>1</v>
      </c>
      <c r="E59" s="6">
        <v>1</v>
      </c>
      <c r="F59" s="6">
        <v>5</v>
      </c>
      <c r="G59" s="6">
        <v>0.36899999999999999</v>
      </c>
      <c r="H59" s="6">
        <v>0.33300000000000002</v>
      </c>
      <c r="I59" s="6">
        <v>0.28799999999999998</v>
      </c>
      <c r="J59" s="6">
        <v>6.3E-2</v>
      </c>
      <c r="K59" s="6">
        <v>0.216</v>
      </c>
      <c r="L59" s="6"/>
      <c r="M59" s="6"/>
      <c r="N59" s="6"/>
      <c r="O59" s="6"/>
      <c r="P59" s="6"/>
      <c r="Q59" s="6">
        <f t="shared" si="8"/>
        <v>0.25379999999999997</v>
      </c>
      <c r="R59" s="6">
        <f t="shared" si="9"/>
        <v>0.12098223010012675</v>
      </c>
      <c r="S59" s="6"/>
      <c r="T59" s="6">
        <v>0.79200000000000004</v>
      </c>
      <c r="U59" s="6">
        <v>0.67500000000000004</v>
      </c>
      <c r="V59" s="6">
        <v>0.75600000000000001</v>
      </c>
      <c r="W59" s="6">
        <v>0.65700000000000003</v>
      </c>
      <c r="X59" s="6">
        <v>0.90900000000000003</v>
      </c>
      <c r="Y59" s="6"/>
      <c r="Z59" s="6"/>
      <c r="AA59" s="6"/>
      <c r="AD59">
        <f t="shared" si="6"/>
        <v>0.75779999999999992</v>
      </c>
      <c r="AE59">
        <f t="shared" si="7"/>
        <v>0.10130498506983894</v>
      </c>
      <c r="AG59" t="s">
        <v>22</v>
      </c>
      <c r="AH59">
        <f>AVERAGE(G43:K82)</f>
        <v>0.25385142857142862</v>
      </c>
      <c r="AI59">
        <f>STDEV(G43:K82)</f>
        <v>0.13291597330867008</v>
      </c>
      <c r="AJ59">
        <f>AVERAGE(T43:X82)</f>
        <v>0.72555428571428549</v>
      </c>
      <c r="AK59">
        <f>STDEV(T43:X81)</f>
        <v>0.11120115443990933</v>
      </c>
      <c r="AM59">
        <f t="shared" si="11"/>
        <v>0.9794057142857141</v>
      </c>
      <c r="AO59">
        <f t="shared" si="10"/>
        <v>0.26716605996339088</v>
      </c>
      <c r="BK59" s="6">
        <v>5</v>
      </c>
      <c r="BL59">
        <v>1.161</v>
      </c>
      <c r="BM59">
        <v>1.008</v>
      </c>
      <c r="BN59">
        <v>1.044</v>
      </c>
      <c r="BO59">
        <v>0.72</v>
      </c>
      <c r="BP59">
        <v>1.125</v>
      </c>
    </row>
    <row r="60" spans="1:68" x14ac:dyDescent="0.25">
      <c r="A60" s="6">
        <v>90</v>
      </c>
      <c r="B60" s="6">
        <v>2.5</v>
      </c>
      <c r="C60" s="6">
        <v>5</v>
      </c>
      <c r="D60" s="6">
        <v>1</v>
      </c>
      <c r="E60" s="6">
        <v>2</v>
      </c>
      <c r="F60" s="6">
        <v>5</v>
      </c>
      <c r="G60" s="6">
        <v>0.27900000000000003</v>
      </c>
      <c r="H60" s="6">
        <v>7.1999999999999995E-2</v>
      </c>
      <c r="I60" s="6">
        <v>0.35099999999999998</v>
      </c>
      <c r="J60" s="6">
        <v>5.3999999999999999E-2</v>
      </c>
      <c r="K60" s="6">
        <v>6.3E-2</v>
      </c>
      <c r="L60" s="6"/>
      <c r="M60" s="6"/>
      <c r="N60" s="6"/>
      <c r="O60" s="6"/>
      <c r="P60" s="6"/>
      <c r="Q60" s="6">
        <f t="shared" si="8"/>
        <v>0.1638</v>
      </c>
      <c r="R60" s="6">
        <f t="shared" si="9"/>
        <v>0.1404980426909927</v>
      </c>
      <c r="S60" s="6"/>
      <c r="T60" s="6">
        <v>0.86399999999999999</v>
      </c>
      <c r="U60" s="6">
        <v>0.9</v>
      </c>
      <c r="V60" s="6">
        <v>0.72</v>
      </c>
      <c r="W60" s="6">
        <v>0.73799999999999999</v>
      </c>
      <c r="X60" s="6">
        <v>0.67500000000000004</v>
      </c>
      <c r="Y60" s="6"/>
      <c r="Z60" s="6"/>
      <c r="AA60" s="6"/>
      <c r="AD60">
        <f t="shared" si="6"/>
        <v>0.77940000000000009</v>
      </c>
      <c r="AE60">
        <f t="shared" si="7"/>
        <v>9.726664381996443E-2</v>
      </c>
      <c r="AM60" s="11" t="s">
        <v>51</v>
      </c>
      <c r="AN60" s="11"/>
      <c r="AO60" s="11"/>
      <c r="BK60" s="6">
        <v>5</v>
      </c>
      <c r="BL60">
        <v>1.143</v>
      </c>
      <c r="BM60">
        <v>0.97199999999999998</v>
      </c>
      <c r="BN60">
        <v>1.071</v>
      </c>
      <c r="BO60">
        <v>0.79200000000000004</v>
      </c>
      <c r="BP60">
        <v>0.73799999999999999</v>
      </c>
    </row>
    <row r="61" spans="1:68" x14ac:dyDescent="0.25">
      <c r="A61" s="6">
        <v>90</v>
      </c>
      <c r="B61" s="6">
        <v>2.5</v>
      </c>
      <c r="C61" s="6">
        <v>5</v>
      </c>
      <c r="D61" s="6">
        <v>1</v>
      </c>
      <c r="E61" s="6">
        <v>3</v>
      </c>
      <c r="F61" s="6">
        <v>5</v>
      </c>
      <c r="G61" s="6">
        <v>0.108</v>
      </c>
      <c r="H61" s="6">
        <v>0.24299999999999999</v>
      </c>
      <c r="I61" s="6">
        <v>0.20699999999999999</v>
      </c>
      <c r="J61" s="6">
        <v>0.22500000000000001</v>
      </c>
      <c r="K61" s="6">
        <v>5.3999999999999999E-2</v>
      </c>
      <c r="L61" s="6"/>
      <c r="M61" s="6"/>
      <c r="N61" s="6"/>
      <c r="O61" s="6"/>
      <c r="P61" s="6"/>
      <c r="Q61" s="6">
        <f t="shared" si="8"/>
        <v>0.16739999999999999</v>
      </c>
      <c r="R61" s="6">
        <f t="shared" si="9"/>
        <v>8.2141950305553366E-2</v>
      </c>
      <c r="S61" s="6"/>
      <c r="T61" s="6">
        <v>0.82799999999999996</v>
      </c>
      <c r="U61" s="6">
        <v>0.75600000000000001</v>
      </c>
      <c r="V61" s="6">
        <v>0.73799999999999999</v>
      </c>
      <c r="W61" s="6">
        <v>0.96299999999999997</v>
      </c>
      <c r="X61" s="6">
        <v>0.621</v>
      </c>
      <c r="Y61" s="6"/>
      <c r="Z61" s="6"/>
      <c r="AA61" s="6"/>
      <c r="AD61">
        <f t="shared" si="6"/>
        <v>0.78120000000000001</v>
      </c>
      <c r="AE61">
        <f t="shared" si="7"/>
        <v>0.1259035345016172</v>
      </c>
      <c r="BK61" s="6">
        <v>5</v>
      </c>
      <c r="BL61">
        <v>0.93600000000000005</v>
      </c>
      <c r="BM61">
        <v>0.999</v>
      </c>
      <c r="BN61">
        <v>0.94499999999999995</v>
      </c>
      <c r="BO61">
        <v>1.1879999999999999</v>
      </c>
      <c r="BP61">
        <v>0.67500000000000004</v>
      </c>
    </row>
    <row r="62" spans="1:68" x14ac:dyDescent="0.25">
      <c r="A62" s="6">
        <v>90</v>
      </c>
      <c r="B62" s="6">
        <v>2.5</v>
      </c>
      <c r="C62" s="6">
        <v>5</v>
      </c>
      <c r="D62" s="6">
        <v>1</v>
      </c>
      <c r="E62" s="6">
        <v>4</v>
      </c>
      <c r="F62" s="6">
        <v>5</v>
      </c>
      <c r="G62" s="6">
        <v>3.5999999999999997E-2</v>
      </c>
      <c r="H62" s="6">
        <v>0.56699999999999995</v>
      </c>
      <c r="I62" s="6">
        <v>5.3999999999999999E-2</v>
      </c>
      <c r="J62" s="6">
        <v>4.4999999999999998E-2</v>
      </c>
      <c r="K62" s="6">
        <v>0.39600000000000002</v>
      </c>
      <c r="L62" s="6"/>
      <c r="M62" s="6"/>
      <c r="N62" s="6"/>
      <c r="O62" s="6"/>
      <c r="P62" s="6"/>
      <c r="Q62" s="6">
        <f t="shared" si="8"/>
        <v>0.21960000000000002</v>
      </c>
      <c r="R62" s="6">
        <f t="shared" si="9"/>
        <v>0.2466886701897758</v>
      </c>
      <c r="S62" s="6"/>
      <c r="T62" s="6">
        <v>0.64800000000000002</v>
      </c>
      <c r="U62" s="6">
        <v>0.63</v>
      </c>
      <c r="V62" s="6">
        <v>0.54</v>
      </c>
      <c r="W62" s="6">
        <v>0.60299999999999998</v>
      </c>
      <c r="X62" s="6">
        <v>0.89100000000000001</v>
      </c>
      <c r="Y62" s="6"/>
      <c r="Z62" s="6"/>
      <c r="AA62" s="6"/>
      <c r="AD62">
        <f t="shared" si="6"/>
        <v>0.6624000000000001</v>
      </c>
      <c r="AE62">
        <f t="shared" si="7"/>
        <v>0.13418755530972323</v>
      </c>
      <c r="BK62" s="6">
        <v>5</v>
      </c>
      <c r="BL62">
        <v>0.68400000000000005</v>
      </c>
      <c r="BM62">
        <v>1.1970000000000001</v>
      </c>
      <c r="BN62">
        <v>0.59399999999999997</v>
      </c>
      <c r="BO62">
        <v>0.64800000000000002</v>
      </c>
      <c r="BP62">
        <v>1.2869999999999999</v>
      </c>
    </row>
    <row r="63" spans="1:68" x14ac:dyDescent="0.25">
      <c r="A63" s="6">
        <v>90</v>
      </c>
      <c r="B63" s="6">
        <v>2.5</v>
      </c>
      <c r="C63" s="1">
        <v>5</v>
      </c>
      <c r="D63" s="1">
        <v>1</v>
      </c>
      <c r="E63" s="1">
        <v>1</v>
      </c>
      <c r="F63" s="1">
        <v>6</v>
      </c>
      <c r="G63" s="6">
        <v>0.36899999999999999</v>
      </c>
      <c r="H63" s="6">
        <v>0.42299999999999999</v>
      </c>
      <c r="I63" s="6">
        <v>0.36899999999999999</v>
      </c>
      <c r="J63" s="6">
        <v>0.35099999999999998</v>
      </c>
      <c r="K63" s="6">
        <v>0.38700000000000001</v>
      </c>
      <c r="L63" s="6"/>
      <c r="M63" s="6"/>
      <c r="N63" s="6"/>
      <c r="O63" s="6"/>
      <c r="P63" s="6"/>
      <c r="Q63" s="6">
        <f t="shared" si="8"/>
        <v>0.37980000000000003</v>
      </c>
      <c r="R63" s="6">
        <f t="shared" si="9"/>
        <v>2.7298351598585586E-2</v>
      </c>
      <c r="S63" s="6"/>
      <c r="T63" s="6">
        <v>0.72899999999999998</v>
      </c>
      <c r="U63" s="6">
        <v>0.68400000000000005</v>
      </c>
      <c r="V63" s="6">
        <v>0.60299999999999998</v>
      </c>
      <c r="W63" s="6">
        <v>0.73799999999999999</v>
      </c>
      <c r="X63" s="6">
        <v>0.59399999999999997</v>
      </c>
      <c r="Y63" s="6"/>
      <c r="Z63" s="6"/>
      <c r="AA63" s="6"/>
      <c r="AD63">
        <f t="shared" si="6"/>
        <v>0.66959999999999997</v>
      </c>
      <c r="AE63">
        <f t="shared" si="7"/>
        <v>6.8127087123992028E-2</v>
      </c>
      <c r="BF63" s="42" t="s">
        <v>19</v>
      </c>
      <c r="BG63" s="42" t="s">
        <v>24</v>
      </c>
      <c r="BH63" s="42" t="s">
        <v>21</v>
      </c>
      <c r="BK63" s="1">
        <v>6</v>
      </c>
      <c r="BL63">
        <v>1.0980000000000001</v>
      </c>
      <c r="BM63">
        <v>1.107</v>
      </c>
      <c r="BN63">
        <v>0.97199999999999998</v>
      </c>
      <c r="BO63">
        <v>1.089</v>
      </c>
      <c r="BP63">
        <v>0.98099999999999998</v>
      </c>
    </row>
    <row r="64" spans="1:68" x14ac:dyDescent="0.25">
      <c r="A64" s="6">
        <v>90</v>
      </c>
      <c r="B64" s="6">
        <v>2.5</v>
      </c>
      <c r="C64" s="1">
        <v>5</v>
      </c>
      <c r="D64" s="1">
        <v>1</v>
      </c>
      <c r="E64" s="1">
        <v>2</v>
      </c>
      <c r="F64" s="1">
        <v>6</v>
      </c>
      <c r="G64" s="6">
        <v>0.216</v>
      </c>
      <c r="H64" s="6">
        <v>0.23400000000000001</v>
      </c>
      <c r="I64" s="6">
        <v>0.27900000000000003</v>
      </c>
      <c r="J64" s="6">
        <v>0.19800000000000001</v>
      </c>
      <c r="K64" s="6">
        <v>9.9000000000000005E-2</v>
      </c>
      <c r="L64" s="6"/>
      <c r="M64" s="6"/>
      <c r="N64" s="6"/>
      <c r="O64" s="6"/>
      <c r="P64" s="6"/>
      <c r="Q64" s="6">
        <f t="shared" si="8"/>
        <v>0.20519999999999999</v>
      </c>
      <c r="R64" s="6">
        <f t="shared" si="9"/>
        <v>6.6563503513562217E-2</v>
      </c>
      <c r="S64" s="6"/>
      <c r="T64" s="6">
        <v>0.72899999999999998</v>
      </c>
      <c r="U64" s="6">
        <v>0.747</v>
      </c>
      <c r="V64" s="6">
        <v>0.84599999999999997</v>
      </c>
      <c r="W64" s="6">
        <v>0.82799999999999996</v>
      </c>
      <c r="X64" s="6">
        <v>0.61199999999999999</v>
      </c>
      <c r="Y64" s="6"/>
      <c r="Z64" s="6"/>
      <c r="AA64" s="6"/>
      <c r="AD64">
        <f t="shared" si="6"/>
        <v>0.75239999999999996</v>
      </c>
      <c r="AE64">
        <f t="shared" si="7"/>
        <v>9.3227141970564809E-2</v>
      </c>
      <c r="AH64" s="5" t="s">
        <v>20</v>
      </c>
      <c r="AI64" s="5" t="s">
        <v>21</v>
      </c>
      <c r="AJ64" s="5" t="s">
        <v>23</v>
      </c>
      <c r="AK64" s="5" t="s">
        <v>21</v>
      </c>
      <c r="AL64" s="5"/>
      <c r="AM64" s="5" t="s">
        <v>27</v>
      </c>
      <c r="AN64" s="5"/>
      <c r="AO64" s="5" t="s">
        <v>28</v>
      </c>
      <c r="AP64" s="5"/>
      <c r="BF64" s="42">
        <v>1</v>
      </c>
      <c r="BG64" s="42">
        <f>AVERAGE(BL43:BP46)</f>
        <v>0.94859999999999989</v>
      </c>
      <c r="BH64" s="42">
        <f>STDEV(BL43:BP46)</f>
        <v>1.6620849303779467E-2</v>
      </c>
      <c r="BK64" s="1">
        <v>6</v>
      </c>
      <c r="BL64">
        <v>0.94499999999999995</v>
      </c>
      <c r="BM64">
        <v>0.98099999999999998</v>
      </c>
      <c r="BN64">
        <v>1.125</v>
      </c>
      <c r="BO64">
        <v>1.026</v>
      </c>
      <c r="BP64">
        <v>0.71099999999999997</v>
      </c>
    </row>
    <row r="65" spans="1:68" x14ac:dyDescent="0.25">
      <c r="A65" s="6">
        <v>90</v>
      </c>
      <c r="B65" s="6">
        <v>2.5</v>
      </c>
      <c r="C65" s="1">
        <v>5</v>
      </c>
      <c r="D65" s="1">
        <v>1</v>
      </c>
      <c r="E65" s="1">
        <v>3</v>
      </c>
      <c r="F65" s="1">
        <v>6</v>
      </c>
      <c r="G65" s="6">
        <v>0.495</v>
      </c>
      <c r="H65" s="6">
        <v>0.41399999999999998</v>
      </c>
      <c r="I65" s="6">
        <v>0.23400000000000001</v>
      </c>
      <c r="J65" s="6">
        <v>0.28799999999999998</v>
      </c>
      <c r="K65" s="6">
        <v>0.32400000000000001</v>
      </c>
      <c r="L65" s="6"/>
      <c r="M65" s="6"/>
      <c r="N65" s="6"/>
      <c r="O65" s="6"/>
      <c r="P65" s="6"/>
      <c r="Q65" s="6">
        <f t="shared" si="8"/>
        <v>0.35100000000000003</v>
      </c>
      <c r="R65" s="6">
        <f t="shared" si="9"/>
        <v>0.10379306335203692</v>
      </c>
      <c r="S65" s="6"/>
      <c r="T65" s="6">
        <v>0.63</v>
      </c>
      <c r="U65" s="6">
        <v>0.54</v>
      </c>
      <c r="V65" s="6">
        <v>0.56699999999999995</v>
      </c>
      <c r="W65" s="6">
        <v>0.69299999999999995</v>
      </c>
      <c r="X65" s="6">
        <v>0.504</v>
      </c>
      <c r="Y65" s="6"/>
      <c r="Z65" s="6"/>
      <c r="AA65" s="6"/>
      <c r="AD65">
        <f t="shared" si="6"/>
        <v>0.58679999999999999</v>
      </c>
      <c r="AE65">
        <f t="shared" si="7"/>
        <v>7.5137873273070699E-2</v>
      </c>
      <c r="AH65" s="5">
        <f>AH59</f>
        <v>0.25385142857142862</v>
      </c>
      <c r="AI65" s="5">
        <f>AI59</f>
        <v>0.13291597330867008</v>
      </c>
      <c r="AJ65" s="5">
        <f>AJ59</f>
        <v>0.72555428571428549</v>
      </c>
      <c r="AK65" s="5">
        <f>AK59</f>
        <v>0.11120115443990933</v>
      </c>
      <c r="AL65" s="5"/>
      <c r="AM65" s="5" t="s">
        <v>29</v>
      </c>
      <c r="AN65" s="5"/>
      <c r="AO65" s="5" t="s">
        <v>30</v>
      </c>
      <c r="AP65" s="5"/>
      <c r="BF65" s="42">
        <v>2</v>
      </c>
      <c r="BG65" s="42">
        <f>AVERAGE(BL47:BP50)</f>
        <v>0.98414999999999997</v>
      </c>
      <c r="BH65" s="42">
        <f>STDEV(BL47:BP50)</f>
        <v>9.6945060404551336E-2</v>
      </c>
      <c r="BK65" s="1">
        <v>6</v>
      </c>
      <c r="BL65">
        <v>1.125</v>
      </c>
      <c r="BM65">
        <v>0.95399999999999996</v>
      </c>
      <c r="BN65">
        <v>0.80100000000000005</v>
      </c>
      <c r="BO65">
        <v>0.98099999999999998</v>
      </c>
      <c r="BP65">
        <v>0.82799999999999996</v>
      </c>
    </row>
    <row r="66" spans="1:68" x14ac:dyDescent="0.25">
      <c r="A66" s="6">
        <v>90</v>
      </c>
      <c r="B66" s="6">
        <v>2.5</v>
      </c>
      <c r="C66" s="1">
        <v>5</v>
      </c>
      <c r="D66" s="1">
        <v>1</v>
      </c>
      <c r="E66" s="1">
        <v>4</v>
      </c>
      <c r="F66" s="1">
        <v>6</v>
      </c>
      <c r="G66" s="6">
        <v>0.30599999999999999</v>
      </c>
      <c r="H66" s="6">
        <v>0.189</v>
      </c>
      <c r="I66" s="6">
        <v>0.378</v>
      </c>
      <c r="J66" s="6">
        <v>0.27900000000000003</v>
      </c>
      <c r="K66" s="6">
        <v>6.3E-2</v>
      </c>
      <c r="L66" s="6"/>
      <c r="M66" s="6"/>
      <c r="N66" s="6"/>
      <c r="O66" s="6"/>
      <c r="P66" s="6"/>
      <c r="Q66" s="6">
        <f t="shared" si="8"/>
        <v>0.24300000000000002</v>
      </c>
      <c r="R66" s="6">
        <f t="shared" si="9"/>
        <v>0.12124974226776729</v>
      </c>
      <c r="S66" s="6"/>
      <c r="T66" s="6">
        <v>0.64800000000000002</v>
      </c>
      <c r="U66" s="6">
        <v>0.83699999999999997</v>
      </c>
      <c r="V66" s="6">
        <v>0.88200000000000001</v>
      </c>
      <c r="W66" s="6">
        <v>0.72899999999999998</v>
      </c>
      <c r="X66" s="6">
        <v>0.75600000000000001</v>
      </c>
      <c r="Y66" s="6"/>
      <c r="Z66" s="6"/>
      <c r="AA66" s="6"/>
      <c r="AD66">
        <f t="shared" si="6"/>
        <v>0.77040000000000008</v>
      </c>
      <c r="AE66">
        <f t="shared" si="7"/>
        <v>9.1914634308144658E-2</v>
      </c>
      <c r="BF66" s="42">
        <v>3</v>
      </c>
      <c r="BG66" s="42">
        <f>AVERAGE(BL51:BP54)</f>
        <v>0.93554999999999988</v>
      </c>
      <c r="BH66" s="42">
        <f>STDEV(BL51:BP54)</f>
        <v>9.0353385163624692E-2</v>
      </c>
      <c r="BK66" s="1">
        <v>6</v>
      </c>
      <c r="BL66">
        <v>0.95399999999999996</v>
      </c>
      <c r="BM66">
        <v>1.026</v>
      </c>
      <c r="BN66">
        <v>1.26</v>
      </c>
      <c r="BO66">
        <v>1.008</v>
      </c>
      <c r="BP66">
        <v>0.81899999999999995</v>
      </c>
    </row>
    <row r="67" spans="1:68" x14ac:dyDescent="0.25">
      <c r="A67" s="6">
        <v>90</v>
      </c>
      <c r="B67" s="6">
        <v>2.5</v>
      </c>
      <c r="C67" s="6">
        <v>5</v>
      </c>
      <c r="D67" s="6">
        <v>1</v>
      </c>
      <c r="E67" s="6">
        <v>1</v>
      </c>
      <c r="F67" s="6">
        <v>7</v>
      </c>
      <c r="G67" s="6">
        <v>5.3999999999999999E-2</v>
      </c>
      <c r="H67" s="6">
        <v>0.36</v>
      </c>
      <c r="I67" s="6">
        <v>0.54</v>
      </c>
      <c r="J67" s="6">
        <v>0.315</v>
      </c>
      <c r="K67" s="6">
        <v>0.29699999999999999</v>
      </c>
      <c r="L67" s="6"/>
      <c r="M67" s="6"/>
      <c r="N67" s="6"/>
      <c r="O67" s="6"/>
      <c r="P67" s="6"/>
      <c r="Q67" s="6">
        <f t="shared" si="8"/>
        <v>0.31319999999999998</v>
      </c>
      <c r="R67" s="6">
        <f t="shared" si="9"/>
        <v>0.17398189560985947</v>
      </c>
      <c r="S67" s="6"/>
      <c r="T67" s="6">
        <v>0.9</v>
      </c>
      <c r="U67" s="6">
        <v>0.54</v>
      </c>
      <c r="V67" s="6">
        <v>0.63900000000000001</v>
      </c>
      <c r="W67" s="6">
        <v>0.65700000000000003</v>
      </c>
      <c r="X67" s="6">
        <v>0.65700000000000003</v>
      </c>
      <c r="Y67" s="6"/>
      <c r="Z67" s="6"/>
      <c r="AA67" s="6"/>
      <c r="AD67">
        <f t="shared" si="6"/>
        <v>0.67859999999999998</v>
      </c>
      <c r="AE67">
        <f t="shared" si="7"/>
        <v>0.13297480964453437</v>
      </c>
      <c r="BF67" s="42">
        <v>4</v>
      </c>
      <c r="BG67" s="42">
        <f>AVERAGE(BL55:BP58)</f>
        <v>1.0075500000000002</v>
      </c>
      <c r="BH67" s="42">
        <f>STDEV(BL55:BP58)</f>
        <v>0.11086239692804425</v>
      </c>
      <c r="BK67" s="6">
        <v>7</v>
      </c>
      <c r="BL67">
        <v>0.95399999999999996</v>
      </c>
      <c r="BM67">
        <v>0.9</v>
      </c>
      <c r="BN67">
        <v>1.179</v>
      </c>
      <c r="BO67">
        <v>0.97199999999999998</v>
      </c>
      <c r="BP67">
        <v>0.95399999999999996</v>
      </c>
    </row>
    <row r="68" spans="1:68" x14ac:dyDescent="0.25">
      <c r="A68" s="6">
        <v>90</v>
      </c>
      <c r="B68" s="6">
        <v>2.5</v>
      </c>
      <c r="C68" s="6">
        <v>5</v>
      </c>
      <c r="D68" s="6">
        <v>1</v>
      </c>
      <c r="E68" s="6">
        <v>2</v>
      </c>
      <c r="F68" s="6">
        <v>7</v>
      </c>
      <c r="G68" s="6">
        <v>0.27</v>
      </c>
      <c r="H68" s="6">
        <v>0.108</v>
      </c>
      <c r="I68" s="6">
        <v>6.3E-2</v>
      </c>
      <c r="J68" s="6">
        <v>0.504</v>
      </c>
      <c r="K68" s="6">
        <v>7.1999999999999995E-2</v>
      </c>
      <c r="L68" s="6"/>
      <c r="M68" s="6"/>
      <c r="N68" s="6"/>
      <c r="O68" s="6"/>
      <c r="P68" s="6"/>
      <c r="Q68" s="6">
        <f t="shared" si="8"/>
        <v>0.20340000000000003</v>
      </c>
      <c r="R68" s="6">
        <f t="shared" si="9"/>
        <v>0.18766672587328845</v>
      </c>
      <c r="S68" s="6"/>
      <c r="T68" s="6">
        <v>0.79200000000000004</v>
      </c>
      <c r="U68" s="6">
        <v>0.72</v>
      </c>
      <c r="V68" s="6">
        <v>0.76500000000000001</v>
      </c>
      <c r="W68" s="6">
        <v>0.68400000000000005</v>
      </c>
      <c r="X68" s="6">
        <v>0.66600000000000004</v>
      </c>
      <c r="Y68" s="6"/>
      <c r="Z68" s="6"/>
      <c r="AA68" s="6"/>
      <c r="AD68">
        <f t="shared" si="6"/>
        <v>0.72540000000000004</v>
      </c>
      <c r="AE68">
        <f t="shared" si="7"/>
        <v>5.3092372333509448E-2</v>
      </c>
      <c r="BF68" s="42">
        <v>5</v>
      </c>
      <c r="BG68" s="42">
        <f>AVERAGE(BL59:BP62)</f>
        <v>0.94635000000000002</v>
      </c>
      <c r="BH68" s="42">
        <f>STDEV(BL59:BP62)</f>
        <v>0.21280415384746754</v>
      </c>
      <c r="BK68" s="6">
        <v>7</v>
      </c>
      <c r="BL68">
        <v>1.0620000000000001</v>
      </c>
      <c r="BM68">
        <v>0.82799999999999996</v>
      </c>
      <c r="BN68">
        <v>0.82799999999999996</v>
      </c>
      <c r="BO68">
        <v>1.1879999999999999</v>
      </c>
      <c r="BP68">
        <v>0.73799999999999999</v>
      </c>
    </row>
    <row r="69" spans="1:68" x14ac:dyDescent="0.25">
      <c r="A69" s="6">
        <v>90</v>
      </c>
      <c r="B69" s="6">
        <v>2.5</v>
      </c>
      <c r="C69" s="6">
        <v>5</v>
      </c>
      <c r="D69" s="6">
        <v>1</v>
      </c>
      <c r="E69" s="6">
        <v>3</v>
      </c>
      <c r="F69" s="6">
        <v>7</v>
      </c>
      <c r="G69" s="6">
        <v>0.36</v>
      </c>
      <c r="H69" s="6">
        <v>0.39600000000000002</v>
      </c>
      <c r="I69" s="6">
        <v>0.33300000000000002</v>
      </c>
      <c r="J69" s="6">
        <v>0.47699999999999998</v>
      </c>
      <c r="K69" s="6">
        <v>7.1999999999999995E-2</v>
      </c>
      <c r="L69" s="6"/>
      <c r="M69" s="6"/>
      <c r="N69" s="6"/>
      <c r="O69" s="6"/>
      <c r="P69" s="6"/>
      <c r="Q69" s="6">
        <f t="shared" si="8"/>
        <v>0.3276</v>
      </c>
      <c r="R69" s="6">
        <f t="shared" si="9"/>
        <v>0.15281459354394133</v>
      </c>
      <c r="S69" s="6"/>
      <c r="T69" s="6">
        <v>0.65700000000000003</v>
      </c>
      <c r="U69" s="6">
        <v>0.89100000000000001</v>
      </c>
      <c r="V69" s="6">
        <v>0.69299999999999995</v>
      </c>
      <c r="W69" s="6">
        <v>0.75600000000000001</v>
      </c>
      <c r="X69" s="6">
        <v>0.65700000000000003</v>
      </c>
      <c r="Y69" s="6"/>
      <c r="Z69" s="6"/>
      <c r="AA69" s="6"/>
      <c r="AD69">
        <f t="shared" si="6"/>
        <v>0.73080000000000001</v>
      </c>
      <c r="AE69">
        <f t="shared" si="7"/>
        <v>9.8260877260484367E-2</v>
      </c>
      <c r="BF69" s="42">
        <v>6</v>
      </c>
      <c r="BG69" s="42">
        <f>AVERAGE(BL63:BP66)</f>
        <v>0.98955000000000004</v>
      </c>
      <c r="BH69" s="42">
        <f>STDEV(BL63:BP66)</f>
        <v>0.13011067151508043</v>
      </c>
      <c r="BK69" s="6">
        <v>7</v>
      </c>
      <c r="BL69">
        <v>1.0169999999999999</v>
      </c>
      <c r="BM69">
        <v>1.2869999999999999</v>
      </c>
      <c r="BN69">
        <v>1.026</v>
      </c>
      <c r="BO69">
        <v>1.2330000000000001</v>
      </c>
      <c r="BP69">
        <v>0.72899999999999998</v>
      </c>
    </row>
    <row r="70" spans="1:68" x14ac:dyDescent="0.25">
      <c r="A70" s="6">
        <v>90</v>
      </c>
      <c r="B70" s="6">
        <v>2.5</v>
      </c>
      <c r="C70" s="6">
        <v>5</v>
      </c>
      <c r="D70" s="6">
        <v>1</v>
      </c>
      <c r="E70" s="6">
        <v>4</v>
      </c>
      <c r="F70" s="6">
        <v>7</v>
      </c>
      <c r="G70" s="6">
        <v>8.1000000000000003E-2</v>
      </c>
      <c r="H70" s="6">
        <v>0.252</v>
      </c>
      <c r="I70" s="6">
        <v>0.39600000000000002</v>
      </c>
      <c r="J70" s="6">
        <v>0.51300000000000001</v>
      </c>
      <c r="K70" s="6">
        <v>0.23400000000000001</v>
      </c>
      <c r="L70" s="6"/>
      <c r="M70" s="6"/>
      <c r="N70" s="6"/>
      <c r="O70" s="6"/>
      <c r="P70" s="6"/>
      <c r="Q70" s="6">
        <f t="shared" si="8"/>
        <v>0.29520000000000002</v>
      </c>
      <c r="R70" s="6">
        <f t="shared" si="9"/>
        <v>0.16514448219665107</v>
      </c>
      <c r="S70" s="6"/>
      <c r="T70" s="6">
        <v>0.84599999999999997</v>
      </c>
      <c r="U70" s="6">
        <v>0.81</v>
      </c>
      <c r="V70" s="6">
        <v>0.67500000000000004</v>
      </c>
      <c r="W70" s="6">
        <v>0.441</v>
      </c>
      <c r="X70" s="6">
        <v>0.55800000000000005</v>
      </c>
      <c r="Y70" s="6"/>
      <c r="Z70" s="6"/>
      <c r="AA70" s="6"/>
      <c r="AD70">
        <f t="shared" si="6"/>
        <v>0.66600000000000004</v>
      </c>
      <c r="AE70">
        <f t="shared" si="7"/>
        <v>0.16993086829649276</v>
      </c>
      <c r="BF70" s="42">
        <v>7</v>
      </c>
      <c r="BG70" s="42">
        <f>AVERAGE(BL67:BP70)</f>
        <v>0.9850500000000002</v>
      </c>
      <c r="BH70" s="42">
        <f>STDEV(BL67:BP70)</f>
        <v>0.15898443320023378</v>
      </c>
      <c r="BK70" s="6">
        <v>7</v>
      </c>
      <c r="BL70">
        <v>0.92700000000000005</v>
      </c>
      <c r="BM70">
        <v>1.0620000000000001</v>
      </c>
      <c r="BN70">
        <v>1.071</v>
      </c>
      <c r="BO70">
        <v>0.95399999999999996</v>
      </c>
      <c r="BP70">
        <v>0.79200000000000004</v>
      </c>
    </row>
    <row r="71" spans="1:68" x14ac:dyDescent="0.25">
      <c r="A71" s="6">
        <v>90</v>
      </c>
      <c r="B71" s="6">
        <v>2.5</v>
      </c>
      <c r="C71" s="1">
        <v>5</v>
      </c>
      <c r="D71" s="1">
        <v>1</v>
      </c>
      <c r="E71" s="1">
        <v>1</v>
      </c>
      <c r="F71" s="1">
        <v>8</v>
      </c>
      <c r="G71" s="6">
        <v>0.36899999999999999</v>
      </c>
      <c r="H71" s="6">
        <v>0.27900000000000003</v>
      </c>
      <c r="I71" s="6">
        <v>0.38700000000000001</v>
      </c>
      <c r="J71" s="6">
        <v>0.378</v>
      </c>
      <c r="K71" s="6">
        <v>0.27</v>
      </c>
      <c r="L71" s="6"/>
      <c r="M71" s="6"/>
      <c r="N71" s="6"/>
      <c r="O71" s="6"/>
      <c r="P71" s="6"/>
      <c r="Q71" s="6">
        <f t="shared" si="8"/>
        <v>0.33660000000000007</v>
      </c>
      <c r="R71" s="6">
        <f t="shared" si="9"/>
        <v>5.7134052893173699E-2</v>
      </c>
      <c r="S71" s="6"/>
      <c r="T71" s="6">
        <v>0.72</v>
      </c>
      <c r="U71" s="6">
        <v>0.63900000000000001</v>
      </c>
      <c r="V71" s="6">
        <v>0.59399999999999997</v>
      </c>
      <c r="W71" s="6">
        <v>0.54900000000000004</v>
      </c>
      <c r="X71" s="6">
        <v>0.51300000000000001</v>
      </c>
      <c r="Y71" s="6"/>
      <c r="Z71" s="6"/>
      <c r="AA71" s="6"/>
      <c r="AD71">
        <f t="shared" si="6"/>
        <v>0.60299999999999998</v>
      </c>
      <c r="AE71">
        <f t="shared" si="7"/>
        <v>8.0749613002168874E-2</v>
      </c>
      <c r="BF71" s="42">
        <v>8</v>
      </c>
      <c r="BG71" s="42">
        <f>AVERAGE(BL71:BP74)</f>
        <v>1.0075500000000002</v>
      </c>
      <c r="BH71" s="42">
        <f>STDEV(BL71:BP74)</f>
        <v>0.13712977909917753</v>
      </c>
      <c r="BK71" s="1">
        <v>8</v>
      </c>
      <c r="BL71">
        <v>1.089</v>
      </c>
      <c r="BM71">
        <v>0.91800000000000004</v>
      </c>
      <c r="BN71">
        <v>0.98099999999999998</v>
      </c>
      <c r="BO71">
        <v>0.92700000000000005</v>
      </c>
      <c r="BP71">
        <v>0.78300000000000003</v>
      </c>
    </row>
    <row r="72" spans="1:68" x14ac:dyDescent="0.25">
      <c r="A72" s="6">
        <v>90</v>
      </c>
      <c r="B72" s="6">
        <v>2.5</v>
      </c>
      <c r="C72" s="1">
        <v>5</v>
      </c>
      <c r="D72" s="1">
        <v>1</v>
      </c>
      <c r="E72" s="1">
        <v>2</v>
      </c>
      <c r="F72" s="1">
        <v>8</v>
      </c>
      <c r="G72" s="6">
        <v>0.432</v>
      </c>
      <c r="H72" s="6">
        <v>0.34200000000000003</v>
      </c>
      <c r="I72" s="6">
        <v>0.189</v>
      </c>
      <c r="J72" s="6">
        <v>0.30599999999999999</v>
      </c>
      <c r="K72" s="6">
        <v>0.51300000000000001</v>
      </c>
      <c r="L72" s="6"/>
      <c r="M72" s="6"/>
      <c r="N72" s="6"/>
      <c r="O72" s="6"/>
      <c r="P72" s="6"/>
      <c r="Q72" s="6">
        <f t="shared" si="8"/>
        <v>0.35639999999999999</v>
      </c>
      <c r="R72" s="6">
        <f t="shared" si="9"/>
        <v>0.12350020242898377</v>
      </c>
      <c r="S72" s="6"/>
      <c r="T72" s="6">
        <v>0.621</v>
      </c>
      <c r="U72" s="6">
        <v>0.66600000000000004</v>
      </c>
      <c r="V72" s="6">
        <v>0.66600000000000004</v>
      </c>
      <c r="W72" s="6">
        <v>0.66600000000000004</v>
      </c>
      <c r="X72" s="6">
        <v>0.80100000000000005</v>
      </c>
      <c r="Y72" s="6"/>
      <c r="Z72" s="6"/>
      <c r="AA72" s="6"/>
      <c r="AD72">
        <f t="shared" si="6"/>
        <v>0.68399999999999994</v>
      </c>
      <c r="AE72">
        <f t="shared" si="7"/>
        <v>6.8245878996463963E-2</v>
      </c>
      <c r="BF72" s="42">
        <v>9</v>
      </c>
      <c r="BG72" s="42">
        <f>AVERAGE(BL75:BP78)</f>
        <v>1.0205999999999997</v>
      </c>
      <c r="BH72" s="42">
        <f>STDEV(BL75:BP78)</f>
        <v>0.20138406803206485</v>
      </c>
      <c r="BK72" s="1">
        <v>8</v>
      </c>
      <c r="BL72">
        <v>1.0529999999999999</v>
      </c>
      <c r="BM72">
        <v>1.008</v>
      </c>
      <c r="BN72">
        <v>0.85499999999999998</v>
      </c>
      <c r="BO72">
        <v>0.97199999999999998</v>
      </c>
      <c r="BP72">
        <v>1.3140000000000001</v>
      </c>
    </row>
    <row r="73" spans="1:68" x14ac:dyDescent="0.25">
      <c r="A73" s="6">
        <v>90</v>
      </c>
      <c r="B73" s="6">
        <v>2.5</v>
      </c>
      <c r="C73" s="1">
        <v>5</v>
      </c>
      <c r="D73" s="1">
        <v>1</v>
      </c>
      <c r="E73" s="1">
        <v>3</v>
      </c>
      <c r="F73" s="1">
        <v>8</v>
      </c>
      <c r="G73" s="6">
        <v>0.432</v>
      </c>
      <c r="H73" s="6">
        <v>0.42299999999999999</v>
      </c>
      <c r="I73" s="6">
        <v>0.48599999999999999</v>
      </c>
      <c r="J73" s="6">
        <v>0.41399999999999998</v>
      </c>
      <c r="K73" s="6">
        <v>0.378</v>
      </c>
      <c r="L73" s="6"/>
      <c r="M73" s="6"/>
      <c r="N73" s="6"/>
      <c r="O73" s="6"/>
      <c r="P73" s="6"/>
      <c r="Q73" s="6">
        <f t="shared" si="8"/>
        <v>0.42659999999999998</v>
      </c>
      <c r="R73" s="6">
        <f t="shared" si="9"/>
        <v>3.9023070099621832E-2</v>
      </c>
      <c r="S73" s="6"/>
      <c r="T73" s="6">
        <v>0.40500000000000003</v>
      </c>
      <c r="U73" s="6">
        <v>0.56699999999999995</v>
      </c>
      <c r="V73" s="6">
        <v>0.621</v>
      </c>
      <c r="W73" s="6">
        <v>0.45</v>
      </c>
      <c r="X73" s="6">
        <v>0.68400000000000005</v>
      </c>
      <c r="Y73" s="6"/>
      <c r="Z73" s="6"/>
      <c r="AA73" s="6"/>
      <c r="AD73">
        <f t="shared" si="6"/>
        <v>0.54540000000000011</v>
      </c>
      <c r="AE73">
        <f t="shared" si="7"/>
        <v>0.11641005111243588</v>
      </c>
      <c r="BF73" s="42">
        <v>10</v>
      </c>
      <c r="BG73" s="42" t="e">
        <f>AVERAGE(BL79:BP82)</f>
        <v>#DIV/0!</v>
      </c>
      <c r="BH73" s="42" t="e">
        <f>STDEV(BL79:BP82)</f>
        <v>#DIV/0!</v>
      </c>
      <c r="BK73" s="1">
        <v>8</v>
      </c>
      <c r="BL73">
        <v>0.83699999999999997</v>
      </c>
      <c r="BM73">
        <v>0.99</v>
      </c>
      <c r="BN73">
        <v>1.107</v>
      </c>
      <c r="BO73">
        <v>0.86399999999999999</v>
      </c>
      <c r="BP73">
        <v>1.0620000000000001</v>
      </c>
    </row>
    <row r="74" spans="1:68" x14ac:dyDescent="0.25">
      <c r="A74" s="6">
        <v>90</v>
      </c>
      <c r="B74" s="6">
        <v>2.5</v>
      </c>
      <c r="C74" s="1">
        <v>5</v>
      </c>
      <c r="D74" s="1">
        <v>1</v>
      </c>
      <c r="E74" s="1">
        <v>4</v>
      </c>
      <c r="F74" s="1">
        <v>8</v>
      </c>
      <c r="G74" s="6">
        <v>0.32400000000000001</v>
      </c>
      <c r="H74" s="6">
        <v>0.40500000000000003</v>
      </c>
      <c r="I74" s="6">
        <v>0.495</v>
      </c>
      <c r="J74" s="6">
        <v>0.378</v>
      </c>
      <c r="K74" s="6">
        <v>0.126</v>
      </c>
      <c r="L74" s="6"/>
      <c r="M74" s="6"/>
      <c r="N74" s="6"/>
      <c r="O74" s="6"/>
      <c r="P74" s="6"/>
      <c r="Q74" s="6">
        <f t="shared" si="8"/>
        <v>0.34560000000000002</v>
      </c>
      <c r="R74" s="6">
        <f t="shared" si="9"/>
        <v>0.13746745069288221</v>
      </c>
      <c r="S74" s="6"/>
      <c r="T74" s="6">
        <v>0.873</v>
      </c>
      <c r="U74" s="6">
        <v>0.65700000000000003</v>
      </c>
      <c r="V74" s="6">
        <v>0.747</v>
      </c>
      <c r="W74" s="6">
        <v>0.56699999999999995</v>
      </c>
      <c r="X74" s="6">
        <v>0.81899999999999995</v>
      </c>
      <c r="Y74" s="6"/>
      <c r="Z74" s="6"/>
      <c r="AA74" s="6"/>
      <c r="AD74">
        <f t="shared" si="6"/>
        <v>0.73260000000000003</v>
      </c>
      <c r="AE74">
        <f t="shared" si="7"/>
        <v>0.12300731685554228</v>
      </c>
      <c r="BF74" s="42" t="s">
        <v>22</v>
      </c>
      <c r="BG74" s="42">
        <f>AVERAGE(BL43:BP82)</f>
        <v>0.97940571428571388</v>
      </c>
      <c r="BH74" s="42">
        <f>STDEV(BL43:BP82)</f>
        <v>0.13770312466270632</v>
      </c>
      <c r="BK74" s="1">
        <v>8</v>
      </c>
      <c r="BL74">
        <v>1.1970000000000001</v>
      </c>
      <c r="BM74">
        <v>1.0620000000000001</v>
      </c>
      <c r="BN74">
        <v>1.242</v>
      </c>
      <c r="BO74">
        <v>0.94499999999999995</v>
      </c>
      <c r="BP74">
        <v>0.94499999999999995</v>
      </c>
    </row>
    <row r="75" spans="1:68" x14ac:dyDescent="0.25">
      <c r="A75" s="6">
        <v>90</v>
      </c>
      <c r="B75" s="6">
        <v>2.5</v>
      </c>
      <c r="C75" s="6">
        <v>5</v>
      </c>
      <c r="D75" s="6">
        <v>1</v>
      </c>
      <c r="E75" s="6">
        <v>1</v>
      </c>
      <c r="F75" s="6">
        <v>9</v>
      </c>
      <c r="G75" s="6">
        <v>0.29699999999999999</v>
      </c>
      <c r="H75" s="6">
        <v>0.27</v>
      </c>
      <c r="I75" s="6">
        <v>0.53100000000000003</v>
      </c>
      <c r="J75" s="6">
        <v>0.32400000000000001</v>
      </c>
      <c r="K75" s="6">
        <v>0.27900000000000003</v>
      </c>
      <c r="L75" s="6"/>
      <c r="M75" s="6"/>
      <c r="N75" s="6"/>
      <c r="O75" s="6"/>
      <c r="P75" s="6"/>
      <c r="Q75" s="6">
        <f t="shared" si="8"/>
        <v>0.3402</v>
      </c>
      <c r="R75" s="6">
        <f t="shared" si="9"/>
        <v>0.10863562951444612</v>
      </c>
      <c r="S75" s="6"/>
      <c r="T75" s="6">
        <v>0.48599999999999999</v>
      </c>
      <c r="U75" s="6">
        <v>0.78300000000000003</v>
      </c>
      <c r="V75" s="6">
        <v>0.65700000000000003</v>
      </c>
      <c r="W75" s="6">
        <v>0.63</v>
      </c>
      <c r="X75" s="6">
        <v>0.60299999999999998</v>
      </c>
      <c r="Y75" s="6"/>
      <c r="Z75" s="6"/>
      <c r="AA75" s="6"/>
      <c r="AD75">
        <f t="shared" si="6"/>
        <v>0.63179999999999992</v>
      </c>
      <c r="AE75">
        <f t="shared" si="7"/>
        <v>0.10675532773590315</v>
      </c>
      <c r="BK75" s="6">
        <v>9</v>
      </c>
      <c r="BL75">
        <v>0.78300000000000003</v>
      </c>
      <c r="BM75">
        <v>1.0529999999999999</v>
      </c>
      <c r="BN75">
        <v>1.1879999999999999</v>
      </c>
      <c r="BO75">
        <v>0.95399999999999996</v>
      </c>
      <c r="BP75">
        <v>0.88200000000000001</v>
      </c>
    </row>
    <row r="76" spans="1:68" x14ac:dyDescent="0.25">
      <c r="A76" s="6">
        <v>90</v>
      </c>
      <c r="B76" s="6">
        <v>2.5</v>
      </c>
      <c r="C76" s="6">
        <v>5</v>
      </c>
      <c r="D76" s="6">
        <v>1</v>
      </c>
      <c r="E76" s="6">
        <v>2</v>
      </c>
      <c r="F76" s="6">
        <v>9</v>
      </c>
      <c r="G76" s="4"/>
      <c r="H76" s="4"/>
      <c r="I76" s="4"/>
      <c r="J76" s="4"/>
      <c r="K76" s="4"/>
      <c r="L76" s="6"/>
      <c r="M76" s="6"/>
      <c r="N76" s="6"/>
      <c r="O76" s="6"/>
      <c r="P76" s="6"/>
      <c r="Q76" s="6" t="e">
        <f t="shared" si="8"/>
        <v>#DIV/0!</v>
      </c>
      <c r="R76" s="6" t="e">
        <f t="shared" si="9"/>
        <v>#DIV/0!</v>
      </c>
      <c r="S76" s="6"/>
      <c r="T76" s="4"/>
      <c r="U76" s="4"/>
      <c r="V76" s="4"/>
      <c r="W76" s="4"/>
      <c r="X76" s="4"/>
      <c r="Y76" s="6"/>
      <c r="Z76" s="6"/>
      <c r="AA76" s="6"/>
      <c r="AD76" t="e">
        <f t="shared" si="6"/>
        <v>#DIV/0!</v>
      </c>
      <c r="AE76" t="e">
        <f t="shared" si="7"/>
        <v>#DIV/0!</v>
      </c>
      <c r="BK76" s="6">
        <v>9</v>
      </c>
    </row>
    <row r="77" spans="1:68" x14ac:dyDescent="0.25">
      <c r="A77" s="6">
        <v>90</v>
      </c>
      <c r="B77" s="6">
        <v>2.5</v>
      </c>
      <c r="C77" s="6">
        <v>5</v>
      </c>
      <c r="D77" s="6">
        <v>1</v>
      </c>
      <c r="E77" s="6">
        <v>3</v>
      </c>
      <c r="F77" s="6">
        <v>9</v>
      </c>
      <c r="G77" s="6">
        <v>0.46800000000000003</v>
      </c>
      <c r="H77" s="6">
        <v>0.24299999999999999</v>
      </c>
      <c r="I77" s="6">
        <v>0.36899999999999999</v>
      </c>
      <c r="J77" s="6">
        <v>0.36</v>
      </c>
      <c r="K77" s="6">
        <v>0.19800000000000001</v>
      </c>
      <c r="L77" s="6"/>
      <c r="M77" s="6"/>
      <c r="N77" s="6"/>
      <c r="O77" s="6"/>
      <c r="P77" s="6"/>
      <c r="Q77" s="6">
        <f t="shared" si="8"/>
        <v>0.3276</v>
      </c>
      <c r="R77" s="6">
        <f t="shared" si="9"/>
        <v>0.10773718021184696</v>
      </c>
      <c r="S77" s="6"/>
      <c r="T77" s="6">
        <v>0.92700000000000005</v>
      </c>
      <c r="U77" s="6">
        <v>0.82799999999999996</v>
      </c>
      <c r="V77" s="6">
        <v>0.76500000000000001</v>
      </c>
      <c r="W77" s="6">
        <v>0.71099999999999997</v>
      </c>
      <c r="X77" s="6">
        <v>0.63</v>
      </c>
      <c r="Y77" s="6"/>
      <c r="Z77" s="6"/>
      <c r="AA77" s="6"/>
      <c r="AD77">
        <f t="shared" si="6"/>
        <v>0.7722</v>
      </c>
      <c r="AE77">
        <f t="shared" si="7"/>
        <v>0.11302079454684483</v>
      </c>
      <c r="BK77" s="6">
        <v>9</v>
      </c>
      <c r="BL77">
        <v>1.395</v>
      </c>
      <c r="BM77">
        <v>1.071</v>
      </c>
      <c r="BN77">
        <v>1.1339999999999999</v>
      </c>
      <c r="BO77">
        <v>1.071</v>
      </c>
      <c r="BP77">
        <v>0.82799999999999996</v>
      </c>
    </row>
    <row r="78" spans="1:68" x14ac:dyDescent="0.25">
      <c r="A78" s="6">
        <v>90</v>
      </c>
      <c r="B78" s="6">
        <v>2.5</v>
      </c>
      <c r="C78" s="6">
        <v>5</v>
      </c>
      <c r="D78" s="6">
        <v>1</v>
      </c>
      <c r="E78" s="6">
        <v>4</v>
      </c>
      <c r="F78" s="6">
        <v>9</v>
      </c>
      <c r="G78" s="6">
        <v>0.16200000000000001</v>
      </c>
      <c r="H78" s="6">
        <v>0.64800000000000002</v>
      </c>
      <c r="I78" s="6">
        <v>0.26100000000000001</v>
      </c>
      <c r="J78" s="6">
        <v>0.51300000000000001</v>
      </c>
      <c r="K78" s="6">
        <v>0.29699999999999999</v>
      </c>
      <c r="L78" s="6"/>
      <c r="M78" s="6"/>
      <c r="N78" s="6"/>
      <c r="O78" s="6"/>
      <c r="P78" s="6"/>
      <c r="Q78" s="6">
        <f t="shared" si="8"/>
        <v>0.37619999999999998</v>
      </c>
      <c r="R78" s="6">
        <f t="shared" si="9"/>
        <v>0.19875537728574785</v>
      </c>
      <c r="S78" s="6"/>
      <c r="T78" s="6">
        <v>0.75600000000000001</v>
      </c>
      <c r="U78" s="6">
        <v>0.79200000000000004</v>
      </c>
      <c r="V78" s="6">
        <v>0.56699999999999995</v>
      </c>
      <c r="W78" s="6">
        <v>0.39600000000000002</v>
      </c>
      <c r="X78" s="6">
        <v>0.55800000000000005</v>
      </c>
      <c r="Y78" s="6"/>
      <c r="Z78" s="6"/>
      <c r="AA78" s="6"/>
      <c r="AD78">
        <f t="shared" si="6"/>
        <v>0.61380000000000001</v>
      </c>
      <c r="AE78">
        <f t="shared" si="7"/>
        <v>0.16179987639055868</v>
      </c>
      <c r="BK78" s="6">
        <v>9</v>
      </c>
      <c r="BL78">
        <v>0.91800000000000004</v>
      </c>
      <c r="BM78">
        <v>1.44</v>
      </c>
      <c r="BN78">
        <v>0.82799999999999996</v>
      </c>
      <c r="BO78">
        <v>0.90900000000000003</v>
      </c>
      <c r="BP78">
        <v>0.85499999999999998</v>
      </c>
    </row>
    <row r="79" spans="1:68" x14ac:dyDescent="0.25">
      <c r="A79" s="6">
        <v>90</v>
      </c>
      <c r="B79" s="6">
        <v>2.5</v>
      </c>
      <c r="C79" s="1">
        <v>5</v>
      </c>
      <c r="D79" s="1">
        <v>1</v>
      </c>
      <c r="E79" s="1">
        <v>1</v>
      </c>
      <c r="F79" s="1">
        <v>10</v>
      </c>
      <c r="G79" s="4"/>
      <c r="H79" s="4"/>
      <c r="I79" s="4"/>
      <c r="J79" s="4"/>
      <c r="K79" s="4"/>
      <c r="L79" s="6"/>
      <c r="M79" s="6"/>
      <c r="N79" s="6"/>
      <c r="O79" s="6"/>
      <c r="P79" s="6"/>
      <c r="Q79" s="6" t="e">
        <f t="shared" si="8"/>
        <v>#DIV/0!</v>
      </c>
      <c r="R79" s="6" t="e">
        <f t="shared" si="9"/>
        <v>#DIV/0!</v>
      </c>
      <c r="S79" s="6"/>
      <c r="T79" s="4"/>
      <c r="U79" s="4"/>
      <c r="V79" s="4"/>
      <c r="W79" s="4"/>
      <c r="X79" s="4"/>
      <c r="Y79" s="6"/>
      <c r="Z79" s="6"/>
      <c r="AA79" s="6"/>
      <c r="AD79" t="e">
        <f t="shared" ref="AD79:AD142" si="12">AVERAGE(T79:X79)</f>
        <v>#DIV/0!</v>
      </c>
      <c r="AE79" t="e">
        <f t="shared" ref="AE79:AE142" si="13">STDEV(T79:X79)</f>
        <v>#DIV/0!</v>
      </c>
      <c r="BK79" s="1">
        <v>10</v>
      </c>
    </row>
    <row r="80" spans="1:68" x14ac:dyDescent="0.25">
      <c r="A80" s="6">
        <v>90</v>
      </c>
      <c r="B80" s="6">
        <v>2.5</v>
      </c>
      <c r="C80" s="1">
        <v>5</v>
      </c>
      <c r="D80" s="1">
        <v>1</v>
      </c>
      <c r="E80" s="1">
        <v>2</v>
      </c>
      <c r="F80" s="1">
        <v>10</v>
      </c>
      <c r="G80" s="4"/>
      <c r="H80" s="4"/>
      <c r="I80" s="4"/>
      <c r="J80" s="4"/>
      <c r="K80" s="4"/>
      <c r="L80" s="6"/>
      <c r="M80" s="6"/>
      <c r="N80" s="6"/>
      <c r="O80" s="6"/>
      <c r="P80" s="6"/>
      <c r="Q80" s="6" t="e">
        <f t="shared" si="8"/>
        <v>#DIV/0!</v>
      </c>
      <c r="R80" s="6" t="e">
        <f t="shared" si="9"/>
        <v>#DIV/0!</v>
      </c>
      <c r="S80" s="6"/>
      <c r="T80" s="4"/>
      <c r="U80" s="4"/>
      <c r="V80" s="4"/>
      <c r="W80" s="4"/>
      <c r="X80" s="4"/>
      <c r="Y80" s="6"/>
      <c r="Z80" s="6"/>
      <c r="AA80" s="6"/>
      <c r="AD80" t="e">
        <f t="shared" si="12"/>
        <v>#DIV/0!</v>
      </c>
      <c r="AE80" t="e">
        <f t="shared" si="13"/>
        <v>#DIV/0!</v>
      </c>
      <c r="BK80" s="1">
        <v>10</v>
      </c>
    </row>
    <row r="81" spans="1:68" x14ac:dyDescent="0.25">
      <c r="A81" s="6">
        <v>90</v>
      </c>
      <c r="B81" s="6">
        <v>2.5</v>
      </c>
      <c r="C81" s="1">
        <v>5</v>
      </c>
      <c r="D81" s="1">
        <v>1</v>
      </c>
      <c r="E81" s="1">
        <v>3</v>
      </c>
      <c r="F81" s="1">
        <v>10</v>
      </c>
      <c r="G81" s="4"/>
      <c r="H81" s="4"/>
      <c r="I81" s="4"/>
      <c r="J81" s="4"/>
      <c r="K81" s="4"/>
      <c r="L81" s="6"/>
      <c r="M81" s="6"/>
      <c r="N81" s="6"/>
      <c r="O81" s="6"/>
      <c r="P81" s="6"/>
      <c r="Q81" s="6" t="e">
        <f t="shared" si="8"/>
        <v>#DIV/0!</v>
      </c>
      <c r="R81" s="6" t="e">
        <f t="shared" si="9"/>
        <v>#DIV/0!</v>
      </c>
      <c r="S81" s="6"/>
      <c r="T81" s="4"/>
      <c r="U81" s="4"/>
      <c r="V81" s="4"/>
      <c r="W81" s="4"/>
      <c r="X81" s="4"/>
      <c r="Y81" s="6"/>
      <c r="Z81" s="6"/>
      <c r="AA81" s="6"/>
      <c r="AD81" t="e">
        <f t="shared" si="12"/>
        <v>#DIV/0!</v>
      </c>
      <c r="AE81" t="e">
        <f t="shared" si="13"/>
        <v>#DIV/0!</v>
      </c>
      <c r="BK81" s="1">
        <v>10</v>
      </c>
    </row>
    <row r="82" spans="1:68" x14ac:dyDescent="0.25">
      <c r="A82" s="6">
        <v>90</v>
      </c>
      <c r="B82" s="6">
        <v>2.5</v>
      </c>
      <c r="C82" s="1">
        <v>5</v>
      </c>
      <c r="D82" s="1">
        <v>1</v>
      </c>
      <c r="E82" s="1">
        <v>4</v>
      </c>
      <c r="F82" s="1">
        <v>10</v>
      </c>
      <c r="G82" s="4"/>
      <c r="H82" s="4"/>
      <c r="I82" s="4"/>
      <c r="J82" s="4"/>
      <c r="K82" s="4"/>
      <c r="L82" s="6"/>
      <c r="M82" s="6"/>
      <c r="N82" s="6"/>
      <c r="O82" s="6"/>
      <c r="P82" s="6"/>
      <c r="Q82" s="6" t="e">
        <f t="shared" si="8"/>
        <v>#DIV/0!</v>
      </c>
      <c r="R82" s="6" t="e">
        <f t="shared" si="9"/>
        <v>#DIV/0!</v>
      </c>
      <c r="S82" s="6"/>
      <c r="T82" s="4"/>
      <c r="U82" s="4"/>
      <c r="V82" s="4"/>
      <c r="W82" s="4"/>
      <c r="X82" s="4"/>
      <c r="Y82" s="6"/>
      <c r="Z82" s="6"/>
      <c r="AA82" s="6"/>
      <c r="AD82" t="e">
        <f t="shared" si="12"/>
        <v>#DIV/0!</v>
      </c>
      <c r="AE82" t="e">
        <f t="shared" si="13"/>
        <v>#DIV/0!</v>
      </c>
      <c r="BK82" s="1">
        <v>10</v>
      </c>
    </row>
    <row r="83" spans="1:68" x14ac:dyDescent="0.25">
      <c r="G83" s="6"/>
      <c r="H83" s="6"/>
      <c r="I83" s="6"/>
      <c r="J83" s="6"/>
      <c r="K83" s="6"/>
      <c r="L83" s="6"/>
      <c r="M83" s="6"/>
      <c r="N83" s="6"/>
      <c r="O83" s="6"/>
      <c r="P83" s="6"/>
      <c r="Q83" s="6" t="e">
        <f t="shared" si="8"/>
        <v>#DIV/0!</v>
      </c>
      <c r="R83" s="6" t="e">
        <f t="shared" si="9"/>
        <v>#DIV/0!</v>
      </c>
      <c r="S83" s="6"/>
      <c r="T83" s="6"/>
      <c r="U83" s="6"/>
      <c r="V83" s="6"/>
      <c r="W83" s="6"/>
      <c r="X83" s="6"/>
      <c r="Y83" s="6"/>
      <c r="Z83" s="6"/>
      <c r="AA83" s="6"/>
      <c r="AD83" t="e">
        <f t="shared" si="12"/>
        <v>#DIV/0!</v>
      </c>
      <c r="AE83" t="e">
        <f t="shared" si="13"/>
        <v>#DIV/0!</v>
      </c>
    </row>
    <row r="84" spans="1:68" x14ac:dyDescent="0.25">
      <c r="A84" s="6">
        <v>90</v>
      </c>
      <c r="B84" s="6">
        <v>2.5</v>
      </c>
      <c r="C84" s="6">
        <v>5</v>
      </c>
      <c r="D84" s="6">
        <v>0.8</v>
      </c>
      <c r="E84" s="6">
        <v>1</v>
      </c>
      <c r="F84" s="6">
        <v>1</v>
      </c>
      <c r="G84" s="6">
        <v>0.21</v>
      </c>
      <c r="H84" s="6">
        <v>0.216</v>
      </c>
      <c r="I84" s="6">
        <v>0.23400000000000001</v>
      </c>
      <c r="J84" s="6">
        <v>0.222</v>
      </c>
      <c r="K84" s="6">
        <v>0.24</v>
      </c>
      <c r="L84" s="6"/>
      <c r="M84" s="6"/>
      <c r="N84" s="6"/>
      <c r="O84" s="6"/>
      <c r="P84" s="6"/>
      <c r="Q84" s="6">
        <f t="shared" si="8"/>
        <v>0.22439999999999999</v>
      </c>
      <c r="R84" s="6">
        <f t="shared" si="9"/>
        <v>1.2441864811996635E-2</v>
      </c>
      <c r="S84" s="6"/>
      <c r="T84" s="6">
        <v>0.55800000000000005</v>
      </c>
      <c r="U84" s="6">
        <v>0.54600000000000004</v>
      </c>
      <c r="V84" s="6">
        <v>0.55200000000000005</v>
      </c>
      <c r="W84" s="6">
        <v>0.54</v>
      </c>
      <c r="X84" s="6">
        <v>0.52800000000000002</v>
      </c>
      <c r="Y84" s="6"/>
      <c r="Z84" s="6"/>
      <c r="AA84" s="6"/>
      <c r="AD84">
        <f t="shared" si="12"/>
        <v>0.54480000000000006</v>
      </c>
      <c r="AE84">
        <f t="shared" si="13"/>
        <v>1.1541230437002817E-2</v>
      </c>
      <c r="AO84" t="s">
        <v>47</v>
      </c>
      <c r="AP84" t="s">
        <v>48</v>
      </c>
      <c r="AQ84" t="s">
        <v>49</v>
      </c>
      <c r="AR84" t="s">
        <v>50</v>
      </c>
      <c r="BK84" s="6">
        <v>1</v>
      </c>
      <c r="BL84">
        <v>0.76800000000000002</v>
      </c>
      <c r="BM84">
        <v>0.76200000000000001</v>
      </c>
      <c r="BN84">
        <v>0.78600000000000003</v>
      </c>
      <c r="BO84">
        <v>0.76200000000000001</v>
      </c>
      <c r="BP84">
        <v>0.76800000000000002</v>
      </c>
    </row>
    <row r="85" spans="1:68" x14ac:dyDescent="0.25">
      <c r="A85" s="6">
        <v>90</v>
      </c>
      <c r="B85" s="6">
        <v>2.5</v>
      </c>
      <c r="C85" s="6">
        <v>5</v>
      </c>
      <c r="D85" s="6">
        <v>0.8</v>
      </c>
      <c r="E85" s="6">
        <v>2</v>
      </c>
      <c r="F85" s="6">
        <v>1</v>
      </c>
      <c r="G85" s="6">
        <v>0.22800000000000001</v>
      </c>
      <c r="H85" s="6">
        <v>0.222</v>
      </c>
      <c r="I85" s="6">
        <v>0.222</v>
      </c>
      <c r="J85" s="6">
        <v>0.222</v>
      </c>
      <c r="K85" s="6">
        <v>0.23400000000000001</v>
      </c>
      <c r="L85" s="6"/>
      <c r="M85" s="6"/>
      <c r="N85" s="6"/>
      <c r="O85" s="6"/>
      <c r="P85" s="6"/>
      <c r="Q85" s="6">
        <f t="shared" si="8"/>
        <v>0.22560000000000002</v>
      </c>
      <c r="R85" s="6">
        <f t="shared" si="9"/>
        <v>5.3665631459995002E-3</v>
      </c>
      <c r="S85" s="6"/>
      <c r="T85" s="6">
        <v>0.52800000000000002</v>
      </c>
      <c r="U85" s="6">
        <v>0.55200000000000005</v>
      </c>
      <c r="V85" s="6">
        <v>0.54</v>
      </c>
      <c r="W85" s="6">
        <v>0.54600000000000004</v>
      </c>
      <c r="X85" s="6">
        <v>0.53400000000000003</v>
      </c>
      <c r="Y85" s="6"/>
      <c r="Z85" s="6"/>
      <c r="AA85" s="6"/>
      <c r="AD85">
        <f t="shared" si="12"/>
        <v>0.54</v>
      </c>
      <c r="AE85">
        <f t="shared" si="13"/>
        <v>9.4868329805051464E-3</v>
      </c>
      <c r="AO85">
        <f>A84</f>
        <v>90</v>
      </c>
      <c r="AP85">
        <f>B84</f>
        <v>2.5</v>
      </c>
      <c r="AQ85">
        <f>C84</f>
        <v>5</v>
      </c>
      <c r="AR85">
        <f>D84</f>
        <v>0.8</v>
      </c>
      <c r="BK85" s="6">
        <v>1</v>
      </c>
      <c r="BL85">
        <v>0.75600000000000001</v>
      </c>
      <c r="BM85">
        <v>0.77400000000000002</v>
      </c>
      <c r="BN85">
        <v>0.76200000000000001</v>
      </c>
      <c r="BO85">
        <v>0.76800000000000002</v>
      </c>
      <c r="BP85">
        <v>0.76800000000000002</v>
      </c>
    </row>
    <row r="86" spans="1:68" x14ac:dyDescent="0.25">
      <c r="A86" s="6">
        <v>90</v>
      </c>
      <c r="B86" s="6">
        <v>2.5</v>
      </c>
      <c r="C86" s="6">
        <v>5</v>
      </c>
      <c r="D86" s="6">
        <v>0.8</v>
      </c>
      <c r="E86" s="6">
        <v>3</v>
      </c>
      <c r="F86" s="6">
        <v>1</v>
      </c>
      <c r="G86" s="6">
        <v>0.36599999999999999</v>
      </c>
      <c r="H86" s="6">
        <v>0.22800000000000001</v>
      </c>
      <c r="I86" s="6">
        <v>0.222</v>
      </c>
      <c r="J86" s="6">
        <v>0.24</v>
      </c>
      <c r="K86" s="6">
        <v>0.246</v>
      </c>
      <c r="L86" s="6"/>
      <c r="M86" s="6"/>
      <c r="N86" s="6"/>
      <c r="O86" s="6"/>
      <c r="P86" s="6"/>
      <c r="Q86" s="6">
        <f t="shared" si="8"/>
        <v>0.26040000000000002</v>
      </c>
      <c r="R86" s="6">
        <f t="shared" si="9"/>
        <v>5.9789631208094843E-2</v>
      </c>
      <c r="S86" s="6"/>
      <c r="T86" s="6">
        <v>0.46800000000000003</v>
      </c>
      <c r="U86" s="6">
        <v>0.54600000000000004</v>
      </c>
      <c r="V86" s="6">
        <v>0.52800000000000002</v>
      </c>
      <c r="W86" s="6">
        <v>0.53400000000000003</v>
      </c>
      <c r="X86" s="6">
        <v>0.45600000000000002</v>
      </c>
      <c r="Y86" s="6"/>
      <c r="Z86" s="6"/>
      <c r="AA86" s="6"/>
      <c r="AD86">
        <f t="shared" si="12"/>
        <v>0.50639999999999996</v>
      </c>
      <c r="AE86">
        <f t="shared" si="13"/>
        <v>4.1264997273718566E-2</v>
      </c>
      <c r="BK86" s="6">
        <v>1</v>
      </c>
      <c r="BL86">
        <v>0.83399999999999996</v>
      </c>
      <c r="BM86">
        <v>0.77400000000000002</v>
      </c>
      <c r="BN86">
        <v>0.75</v>
      </c>
      <c r="BO86">
        <v>0.77400000000000002</v>
      </c>
      <c r="BP86">
        <v>0.70199999999999996</v>
      </c>
    </row>
    <row r="87" spans="1:68" x14ac:dyDescent="0.25">
      <c r="A87" s="6">
        <v>90</v>
      </c>
      <c r="B87" s="6">
        <v>2.5</v>
      </c>
      <c r="C87" s="6">
        <v>5</v>
      </c>
      <c r="D87" s="6">
        <v>0.8</v>
      </c>
      <c r="E87" s="6">
        <v>4</v>
      </c>
      <c r="F87" s="6">
        <v>1</v>
      </c>
      <c r="G87" s="6">
        <v>0.36599999999999999</v>
      </c>
      <c r="H87" s="6">
        <v>0.26400000000000001</v>
      </c>
      <c r="I87" s="6">
        <v>0.28199999999999997</v>
      </c>
      <c r="J87" s="6">
        <v>0.24</v>
      </c>
      <c r="K87" s="6">
        <v>0.24</v>
      </c>
      <c r="L87" s="6"/>
      <c r="M87" s="6"/>
      <c r="N87" s="6"/>
      <c r="O87" s="6"/>
      <c r="P87" s="6"/>
      <c r="Q87" s="6">
        <f t="shared" si="8"/>
        <v>0.27839999999999998</v>
      </c>
      <c r="R87" s="6">
        <f t="shared" si="9"/>
        <v>5.2065343559799922E-2</v>
      </c>
      <c r="S87" s="6"/>
      <c r="T87" s="6">
        <v>0.49199999999999999</v>
      </c>
      <c r="U87" s="6">
        <v>0.49199999999999999</v>
      </c>
      <c r="V87" s="6">
        <v>0.46800000000000003</v>
      </c>
      <c r="W87" s="6">
        <v>0.54</v>
      </c>
      <c r="X87" s="6">
        <v>0.495</v>
      </c>
      <c r="Y87" s="6"/>
      <c r="Z87" s="6"/>
      <c r="AA87" s="6"/>
      <c r="AD87">
        <f t="shared" si="12"/>
        <v>0.49740000000000001</v>
      </c>
      <c r="AE87">
        <f t="shared" si="13"/>
        <v>2.6187783411354242E-2</v>
      </c>
      <c r="BK87" s="6">
        <v>1</v>
      </c>
      <c r="BL87">
        <v>0.85799999999999998</v>
      </c>
      <c r="BM87">
        <v>0.75600000000000001</v>
      </c>
      <c r="BN87">
        <v>0.75</v>
      </c>
      <c r="BO87">
        <v>0.78</v>
      </c>
      <c r="BP87">
        <v>0.73499999999999999</v>
      </c>
    </row>
    <row r="88" spans="1:68" x14ac:dyDescent="0.25">
      <c r="A88" s="6">
        <v>90</v>
      </c>
      <c r="B88" s="6">
        <v>2.5</v>
      </c>
      <c r="C88" s="1">
        <v>5</v>
      </c>
      <c r="D88" s="6">
        <v>0.8</v>
      </c>
      <c r="E88" s="1">
        <v>1</v>
      </c>
      <c r="F88" s="1">
        <v>2</v>
      </c>
      <c r="G88" s="6">
        <v>0.18</v>
      </c>
      <c r="H88" s="6">
        <v>0.19800000000000001</v>
      </c>
      <c r="I88" s="6">
        <v>0.14399999999999999</v>
      </c>
      <c r="J88" s="6">
        <v>0.108</v>
      </c>
      <c r="K88" s="6">
        <v>5.3999999999999999E-2</v>
      </c>
      <c r="L88" s="6"/>
      <c r="M88" s="6"/>
      <c r="N88" s="6"/>
      <c r="O88" s="6"/>
      <c r="P88" s="6"/>
      <c r="Q88" s="6">
        <f t="shared" si="8"/>
        <v>0.1368</v>
      </c>
      <c r="R88" s="6">
        <f t="shared" si="9"/>
        <v>5.7768503529172351E-2</v>
      </c>
      <c r="S88" s="6"/>
      <c r="T88" s="6">
        <v>0.70199999999999996</v>
      </c>
      <c r="U88" s="6">
        <v>0.58499999999999996</v>
      </c>
      <c r="V88" s="6">
        <v>0.71099999999999997</v>
      </c>
      <c r="W88" s="6">
        <v>0.64800000000000002</v>
      </c>
      <c r="X88" s="6">
        <v>0.64800000000000002</v>
      </c>
      <c r="Y88" s="6"/>
      <c r="Z88" s="6"/>
      <c r="AA88" s="6"/>
      <c r="AD88">
        <f t="shared" si="12"/>
        <v>0.65880000000000005</v>
      </c>
      <c r="AE88">
        <f t="shared" si="13"/>
        <v>5.0672477736933286E-2</v>
      </c>
      <c r="AH88" t="s">
        <v>25</v>
      </c>
      <c r="BK88" s="1">
        <v>2</v>
      </c>
      <c r="BL88">
        <v>0.88200000000000001</v>
      </c>
      <c r="BM88">
        <v>0.78300000000000003</v>
      </c>
      <c r="BN88">
        <v>0.85499999999999998</v>
      </c>
      <c r="BO88">
        <v>0.75600000000000001</v>
      </c>
      <c r="BP88">
        <v>0.70199999999999996</v>
      </c>
    </row>
    <row r="89" spans="1:68" x14ac:dyDescent="0.25">
      <c r="A89" s="6">
        <v>90</v>
      </c>
      <c r="B89" s="6">
        <v>2.5</v>
      </c>
      <c r="C89" s="1">
        <v>5</v>
      </c>
      <c r="D89" s="6">
        <v>0.8</v>
      </c>
      <c r="E89" s="1">
        <v>2</v>
      </c>
      <c r="F89" s="1">
        <v>2</v>
      </c>
      <c r="G89" s="6">
        <v>0.19800000000000001</v>
      </c>
      <c r="H89" s="6">
        <v>0.17100000000000001</v>
      </c>
      <c r="I89" s="6">
        <v>0.153</v>
      </c>
      <c r="J89" s="6">
        <v>8.1000000000000003E-2</v>
      </c>
      <c r="K89" s="6">
        <v>7.1999999999999995E-2</v>
      </c>
      <c r="L89" s="6"/>
      <c r="M89" s="6"/>
      <c r="N89" s="6"/>
      <c r="O89" s="6"/>
      <c r="P89" s="6"/>
      <c r="Q89" s="6">
        <f t="shared" si="8"/>
        <v>0.13499999999999998</v>
      </c>
      <c r="R89" s="6">
        <f t="shared" si="9"/>
        <v>5.5843531406958885E-2</v>
      </c>
      <c r="S89" s="6"/>
      <c r="T89" s="6">
        <v>0.57599999999999996</v>
      </c>
      <c r="U89" s="6">
        <v>0.58499999999999996</v>
      </c>
      <c r="V89" s="6">
        <v>0.68400000000000005</v>
      </c>
      <c r="W89" s="6">
        <v>0.71099999999999997</v>
      </c>
      <c r="X89" s="6">
        <v>0.68400000000000005</v>
      </c>
      <c r="Y89" s="6"/>
      <c r="Z89" s="6"/>
      <c r="AA89" s="6"/>
      <c r="AD89">
        <f t="shared" si="12"/>
        <v>0.64800000000000002</v>
      </c>
      <c r="AE89">
        <f t="shared" si="13"/>
        <v>6.2677747247328566E-2</v>
      </c>
      <c r="AG89" t="s">
        <v>19</v>
      </c>
      <c r="AH89" t="s">
        <v>20</v>
      </c>
      <c r="AI89" t="s">
        <v>21</v>
      </c>
      <c r="AJ89" t="s">
        <v>23</v>
      </c>
      <c r="AK89" t="s">
        <v>21</v>
      </c>
      <c r="AM89" s="11" t="s">
        <v>24</v>
      </c>
      <c r="AN89" s="11"/>
      <c r="AO89" s="11" t="s">
        <v>21</v>
      </c>
      <c r="AP89" s="15" t="s">
        <v>26</v>
      </c>
      <c r="AQ89" s="15"/>
      <c r="AR89" s="15" t="s">
        <v>21</v>
      </c>
      <c r="BK89" s="1">
        <v>2</v>
      </c>
      <c r="BL89">
        <v>0.77400000000000002</v>
      </c>
      <c r="BM89">
        <v>0.75600000000000001</v>
      </c>
      <c r="BN89">
        <v>0.83699999999999997</v>
      </c>
      <c r="BO89">
        <v>0.79200000000000004</v>
      </c>
      <c r="BP89">
        <v>0.75600000000000001</v>
      </c>
    </row>
    <row r="90" spans="1:68" x14ac:dyDescent="0.25">
      <c r="A90" s="6">
        <v>90</v>
      </c>
      <c r="B90" s="6">
        <v>2.5</v>
      </c>
      <c r="C90" s="1">
        <v>5</v>
      </c>
      <c r="D90" s="6">
        <v>0.8</v>
      </c>
      <c r="E90" s="1">
        <v>3</v>
      </c>
      <c r="F90" s="1">
        <v>2</v>
      </c>
      <c r="G90" s="6">
        <v>8.1000000000000003E-2</v>
      </c>
      <c r="H90" s="6">
        <v>7.1999999999999995E-2</v>
      </c>
      <c r="I90" s="6">
        <v>8.1000000000000003E-2</v>
      </c>
      <c r="J90" s="6">
        <v>5.3999999999999999E-2</v>
      </c>
      <c r="K90" s="6">
        <v>8.1000000000000003E-2</v>
      </c>
      <c r="L90" s="6"/>
      <c r="M90" s="6"/>
      <c r="N90" s="6"/>
      <c r="O90" s="6"/>
      <c r="P90" s="6"/>
      <c r="Q90" s="6">
        <f t="shared" si="8"/>
        <v>7.3800000000000004E-2</v>
      </c>
      <c r="R90" s="6">
        <f t="shared" si="9"/>
        <v>1.1734564329364736E-2</v>
      </c>
      <c r="S90" s="6"/>
      <c r="T90" s="6">
        <v>0.70199999999999996</v>
      </c>
      <c r="U90" s="6">
        <v>0.72899999999999998</v>
      </c>
      <c r="V90" s="6">
        <v>0.621</v>
      </c>
      <c r="W90" s="6">
        <v>0.77400000000000002</v>
      </c>
      <c r="X90" s="6">
        <v>0.68400000000000005</v>
      </c>
      <c r="Y90" s="6"/>
      <c r="Z90" s="6"/>
      <c r="AA90" s="6"/>
      <c r="AD90">
        <f t="shared" si="12"/>
        <v>0.70200000000000007</v>
      </c>
      <c r="AE90">
        <f t="shared" si="13"/>
        <v>5.6564122904894404E-2</v>
      </c>
      <c r="AG90">
        <v>1</v>
      </c>
      <c r="AH90">
        <f>AVERAGE(G84:K87)</f>
        <v>0.24720000000000003</v>
      </c>
      <c r="AI90">
        <f>STDEV(G84:K87)</f>
        <v>4.3858144535596125E-2</v>
      </c>
      <c r="AJ90">
        <f>AVERAGE(T84:X87)</f>
        <v>0.52215</v>
      </c>
      <c r="AK90">
        <f>STDEV(T84:X87)</f>
        <v>3.1546582098624626E-2</v>
      </c>
      <c r="AM90">
        <f>SUM(AH90,AJ90)</f>
        <v>0.76934999999999998</v>
      </c>
      <c r="AO90">
        <f>SUM(AH90,AJ90)/2*SQRT((AI90/AH90)^2+(AK90/AJ90)^2)</f>
        <v>7.209749622218245E-2</v>
      </c>
      <c r="AP90">
        <v>0.2283333333333333</v>
      </c>
      <c r="AR90">
        <v>1.9655363983740758E-2</v>
      </c>
      <c r="BK90" s="1">
        <v>2</v>
      </c>
      <c r="BL90">
        <v>0.78300000000000003</v>
      </c>
      <c r="BM90">
        <v>0.80100000000000005</v>
      </c>
      <c r="BN90">
        <v>0.70199999999999996</v>
      </c>
      <c r="BO90">
        <v>0.82799999999999996</v>
      </c>
      <c r="BP90">
        <v>0.76500000000000001</v>
      </c>
    </row>
    <row r="91" spans="1:68" x14ac:dyDescent="0.25">
      <c r="A91" s="6">
        <v>90</v>
      </c>
      <c r="B91" s="6">
        <v>2.5</v>
      </c>
      <c r="C91" s="1">
        <v>5</v>
      </c>
      <c r="D91" s="6">
        <v>0.8</v>
      </c>
      <c r="E91" s="1">
        <v>4</v>
      </c>
      <c r="F91" s="1">
        <v>2</v>
      </c>
      <c r="G91" s="6">
        <v>0.09</v>
      </c>
      <c r="H91" s="6">
        <v>9.9000000000000005E-2</v>
      </c>
      <c r="I91" s="6">
        <v>0.35099999999999998</v>
      </c>
      <c r="J91" s="6">
        <v>0.09</v>
      </c>
      <c r="K91" s="6">
        <v>0.09</v>
      </c>
      <c r="L91" s="6"/>
      <c r="M91" s="6"/>
      <c r="N91" s="6"/>
      <c r="O91" s="6"/>
      <c r="P91" s="6"/>
      <c r="Q91" s="6">
        <f t="shared" si="8"/>
        <v>0.14399999999999999</v>
      </c>
      <c r="R91" s="6">
        <f t="shared" si="9"/>
        <v>0.11578212297241747</v>
      </c>
      <c r="S91" s="6"/>
      <c r="T91" s="6">
        <v>0.67500000000000004</v>
      </c>
      <c r="U91" s="6">
        <v>0.47699999999999998</v>
      </c>
      <c r="V91" s="6">
        <v>0.65700000000000003</v>
      </c>
      <c r="W91" s="6">
        <v>0.65700000000000003</v>
      </c>
      <c r="X91" s="6">
        <v>0.70199999999999996</v>
      </c>
      <c r="Y91" s="6"/>
      <c r="Z91" s="6"/>
      <c r="AA91" s="6"/>
      <c r="AD91">
        <f t="shared" si="12"/>
        <v>0.63360000000000005</v>
      </c>
      <c r="AE91">
        <f t="shared" si="13"/>
        <v>8.9458370206482563E-2</v>
      </c>
      <c r="AG91">
        <v>2</v>
      </c>
      <c r="AH91">
        <f>AVERAGE(G88:K91)</f>
        <v>0.12239999999999999</v>
      </c>
      <c r="AI91">
        <f>STDEV(G88:K91)</f>
        <v>7.1070313589319492E-2</v>
      </c>
      <c r="AJ91">
        <f>AVERAGE(T88:X91)</f>
        <v>0.66059999999999997</v>
      </c>
      <c r="AK91">
        <f>STDEV(T88:X91)</f>
        <v>6.6419242614423765E-2</v>
      </c>
      <c r="AM91">
        <f>SUM(AH91,AJ91)</f>
        <v>0.78299999999999992</v>
      </c>
      <c r="AO91">
        <f t="shared" ref="AO91:AO100" si="14">SUM(AH91,AJ91)/2*SQRT((AI91/AH91)^2+(AK91/AJ91)^2)</f>
        <v>0.23070336476454409</v>
      </c>
      <c r="BK91" s="1">
        <v>2</v>
      </c>
      <c r="BL91">
        <v>0.76500000000000001</v>
      </c>
      <c r="BM91">
        <v>0.57599999999999996</v>
      </c>
      <c r="BN91">
        <v>1.008</v>
      </c>
      <c r="BO91">
        <v>0.747</v>
      </c>
      <c r="BP91">
        <v>0.79200000000000004</v>
      </c>
    </row>
    <row r="92" spans="1:68" x14ac:dyDescent="0.25">
      <c r="A92" s="6">
        <v>90</v>
      </c>
      <c r="B92" s="6">
        <v>2.5</v>
      </c>
      <c r="C92" s="6">
        <v>5</v>
      </c>
      <c r="D92" s="6">
        <v>0.8</v>
      </c>
      <c r="E92" s="6">
        <v>1</v>
      </c>
      <c r="F92" s="6">
        <v>3</v>
      </c>
      <c r="G92" s="6">
        <v>0.26100000000000001</v>
      </c>
      <c r="H92" s="6">
        <v>0.19800000000000001</v>
      </c>
      <c r="I92" s="6">
        <v>0.29699999999999999</v>
      </c>
      <c r="J92" s="6">
        <v>0.17100000000000001</v>
      </c>
      <c r="K92" s="6">
        <v>0.17100000000000001</v>
      </c>
      <c r="L92" s="6"/>
      <c r="M92" s="6"/>
      <c r="N92" s="6"/>
      <c r="O92" s="6"/>
      <c r="P92" s="6"/>
      <c r="Q92" s="6">
        <f t="shared" si="8"/>
        <v>0.21960000000000002</v>
      </c>
      <c r="R92" s="6">
        <f t="shared" si="9"/>
        <v>5.6778517064115006E-2</v>
      </c>
      <c r="S92" s="6"/>
      <c r="T92" s="6">
        <v>0.52200000000000002</v>
      </c>
      <c r="U92" s="6">
        <v>0.504</v>
      </c>
      <c r="V92" s="6">
        <v>0.53100000000000003</v>
      </c>
      <c r="W92" s="6">
        <v>0.54</v>
      </c>
      <c r="X92" s="6">
        <v>0.53100000000000003</v>
      </c>
      <c r="Y92" s="6"/>
      <c r="Z92" s="6"/>
      <c r="AA92" s="6"/>
      <c r="AD92">
        <f t="shared" si="12"/>
        <v>0.52560000000000007</v>
      </c>
      <c r="AE92">
        <f t="shared" si="13"/>
        <v>1.3649175799292803E-2</v>
      </c>
      <c r="AG92">
        <v>3</v>
      </c>
      <c r="AH92">
        <f>AVERAGE(G92:K95)</f>
        <v>0.18989999999999999</v>
      </c>
      <c r="AI92">
        <f>STDEV(G92:K95)</f>
        <v>8.0968414894490331E-2</v>
      </c>
      <c r="AJ92">
        <f>AVERAGE(T92:X95)</f>
        <v>0.57464999999999999</v>
      </c>
      <c r="AK92">
        <f>STDEV(T91:X94)</f>
        <v>7.447251347415175E-2</v>
      </c>
      <c r="AM92">
        <f>SUM(AH92,AJ92)</f>
        <v>0.76454999999999995</v>
      </c>
      <c r="AO92">
        <f t="shared" si="14"/>
        <v>0.17035486265525973</v>
      </c>
      <c r="AP92" s="15" t="s">
        <v>28</v>
      </c>
      <c r="AQ92" s="15"/>
      <c r="AR92" s="15"/>
      <c r="BK92" s="6">
        <v>3</v>
      </c>
      <c r="BL92">
        <v>0.78300000000000003</v>
      </c>
      <c r="BM92">
        <v>0.70199999999999996</v>
      </c>
      <c r="BN92">
        <v>0.82799999999999996</v>
      </c>
      <c r="BO92">
        <v>0.71099999999999997</v>
      </c>
      <c r="BP92">
        <v>0.70199999999999996</v>
      </c>
    </row>
    <row r="93" spans="1:68" x14ac:dyDescent="0.25">
      <c r="A93" s="6">
        <v>90</v>
      </c>
      <c r="B93" s="6">
        <v>2.5</v>
      </c>
      <c r="C93" s="6">
        <v>5</v>
      </c>
      <c r="D93" s="6">
        <v>0.8</v>
      </c>
      <c r="E93" s="6">
        <v>2</v>
      </c>
      <c r="F93" s="6">
        <v>3</v>
      </c>
      <c r="G93" s="6">
        <v>0.18</v>
      </c>
      <c r="H93" s="6">
        <v>0.216</v>
      </c>
      <c r="I93" s="6">
        <v>0.11700000000000001</v>
      </c>
      <c r="J93" s="6">
        <v>6.3E-2</v>
      </c>
      <c r="K93" s="6">
        <v>2.7E-2</v>
      </c>
      <c r="L93" s="6"/>
      <c r="M93" s="6"/>
      <c r="N93" s="6"/>
      <c r="O93" s="6"/>
      <c r="P93" s="6"/>
      <c r="Q93" s="6">
        <f t="shared" si="8"/>
        <v>0.12060000000000001</v>
      </c>
      <c r="R93" s="6">
        <f t="shared" si="9"/>
        <v>7.8614884086920772E-2</v>
      </c>
      <c r="S93" s="6"/>
      <c r="T93" s="6">
        <v>0.65700000000000003</v>
      </c>
      <c r="U93" s="6">
        <v>0.65700000000000003</v>
      </c>
      <c r="V93" s="6">
        <v>0.65700000000000003</v>
      </c>
      <c r="W93" s="6">
        <v>0.71099999999999997</v>
      </c>
      <c r="X93" s="6">
        <v>0.53100000000000003</v>
      </c>
      <c r="Y93" s="6"/>
      <c r="Z93" s="6"/>
      <c r="AA93" s="6"/>
      <c r="AD93">
        <f t="shared" si="12"/>
        <v>0.64260000000000006</v>
      </c>
      <c r="AE93">
        <f t="shared" si="13"/>
        <v>6.6624319883958269E-2</v>
      </c>
      <c r="AG93">
        <v>4</v>
      </c>
      <c r="AH93">
        <f>AVERAGE(G96:K99)</f>
        <v>0.23129999999999992</v>
      </c>
      <c r="AI93">
        <f>STDEV(G96:K99)</f>
        <v>0.11237582620737212</v>
      </c>
      <c r="AJ93">
        <f>AVERAGE(T96:X99)</f>
        <v>0.56969999999999987</v>
      </c>
      <c r="AK93">
        <f>STDEV(T95:X98)</f>
        <v>7.65612757689456E-2</v>
      </c>
      <c r="AM93">
        <f t="shared" ref="AM93:AM100" si="15">SUM(AH93,AJ93)</f>
        <v>0.80099999999999982</v>
      </c>
      <c r="AO93">
        <f t="shared" si="14"/>
        <v>0.20188743347568164</v>
      </c>
      <c r="BK93" s="6">
        <v>3</v>
      </c>
      <c r="BL93">
        <v>0.83699999999999997</v>
      </c>
      <c r="BM93">
        <v>0.873</v>
      </c>
      <c r="BN93">
        <v>0.77400000000000002</v>
      </c>
      <c r="BO93">
        <v>0.77400000000000002</v>
      </c>
      <c r="BP93">
        <v>0.55800000000000005</v>
      </c>
    </row>
    <row r="94" spans="1:68" x14ac:dyDescent="0.25">
      <c r="A94" s="6">
        <v>90</v>
      </c>
      <c r="B94" s="6">
        <v>2.5</v>
      </c>
      <c r="C94" s="6">
        <v>5</v>
      </c>
      <c r="D94" s="6">
        <v>0.8</v>
      </c>
      <c r="E94" s="6">
        <v>3</v>
      </c>
      <c r="F94" s="6">
        <v>3</v>
      </c>
      <c r="G94" s="6">
        <v>0.26100000000000001</v>
      </c>
      <c r="H94" s="6">
        <v>0.108</v>
      </c>
      <c r="I94" s="6">
        <v>0.17100000000000001</v>
      </c>
      <c r="J94" s="6">
        <v>0.153</v>
      </c>
      <c r="K94" s="6">
        <v>0.20699999999999999</v>
      </c>
      <c r="L94" s="6"/>
      <c r="M94" s="6"/>
      <c r="N94" s="6"/>
      <c r="O94" s="6"/>
      <c r="P94" s="6"/>
      <c r="Q94" s="6">
        <f t="shared" si="8"/>
        <v>0.18</v>
      </c>
      <c r="R94" s="6">
        <f t="shared" si="9"/>
        <v>5.7628118136895619E-2</v>
      </c>
      <c r="S94" s="6"/>
      <c r="T94" s="6">
        <v>0.66600000000000004</v>
      </c>
      <c r="U94" s="6">
        <v>0.57599999999999996</v>
      </c>
      <c r="V94" s="6">
        <v>0.57599999999999996</v>
      </c>
      <c r="W94" s="6">
        <v>0.63</v>
      </c>
      <c r="X94" s="6">
        <v>0.52200000000000002</v>
      </c>
      <c r="Y94" s="6"/>
      <c r="Z94" s="6"/>
      <c r="AA94" s="6"/>
      <c r="AD94">
        <f t="shared" si="12"/>
        <v>0.59399999999999997</v>
      </c>
      <c r="AE94">
        <f t="shared" si="13"/>
        <v>5.5479726026720799E-2</v>
      </c>
      <c r="AG94">
        <v>5</v>
      </c>
      <c r="AH94">
        <f>AVERAGE(G100:K103)</f>
        <v>0.252</v>
      </c>
      <c r="AI94">
        <f>STDEV(G100:K103)</f>
        <v>0.10811835619989979</v>
      </c>
      <c r="AJ94">
        <f>AVERAGE(T100:X103)</f>
        <v>0.53055000000000008</v>
      </c>
      <c r="AK94">
        <f>STDEV(T100:X103)</f>
        <v>0.13681854098730437</v>
      </c>
      <c r="AM94">
        <f t="shared" si="15"/>
        <v>0.78255000000000008</v>
      </c>
      <c r="AO94">
        <f t="shared" si="14"/>
        <v>0.19586378233762022</v>
      </c>
      <c r="BK94" s="6">
        <v>3</v>
      </c>
      <c r="BL94">
        <v>0.92700000000000005</v>
      </c>
      <c r="BM94">
        <v>0.68400000000000005</v>
      </c>
      <c r="BN94">
        <v>0.747</v>
      </c>
      <c r="BO94">
        <v>0.78300000000000003</v>
      </c>
      <c r="BP94">
        <v>0.72899999999999998</v>
      </c>
    </row>
    <row r="95" spans="1:68" x14ac:dyDescent="0.25">
      <c r="A95" s="6">
        <v>90</v>
      </c>
      <c r="B95" s="6">
        <v>2.5</v>
      </c>
      <c r="C95" s="6">
        <v>5</v>
      </c>
      <c r="D95" s="6">
        <v>0.8</v>
      </c>
      <c r="E95" s="6">
        <v>4</v>
      </c>
      <c r="F95" s="6">
        <v>3</v>
      </c>
      <c r="G95" s="6">
        <v>0.17100000000000001</v>
      </c>
      <c r="H95" s="6">
        <v>0.22500000000000001</v>
      </c>
      <c r="I95" s="6">
        <v>0.27</v>
      </c>
      <c r="J95" s="6">
        <v>0.153</v>
      </c>
      <c r="K95" s="6">
        <v>0.378</v>
      </c>
      <c r="L95" s="6"/>
      <c r="M95" s="6"/>
      <c r="N95" s="6"/>
      <c r="O95" s="6"/>
      <c r="P95" s="6"/>
      <c r="Q95" s="6">
        <f t="shared" si="8"/>
        <v>0.2394</v>
      </c>
      <c r="R95" s="6">
        <f t="shared" si="9"/>
        <v>9.0134898901590835E-2</v>
      </c>
      <c r="S95" s="6"/>
      <c r="T95" s="6">
        <v>0.66600000000000004</v>
      </c>
      <c r="U95" s="6">
        <v>0.48599999999999999</v>
      </c>
      <c r="V95" s="6">
        <v>0.60299999999999998</v>
      </c>
      <c r="W95" s="6">
        <v>0.495</v>
      </c>
      <c r="X95" s="6">
        <v>0.432</v>
      </c>
      <c r="Y95" s="6"/>
      <c r="Z95" s="6"/>
      <c r="AA95" s="6"/>
      <c r="AD95">
        <f t="shared" si="12"/>
        <v>0.53639999999999999</v>
      </c>
      <c r="AE95">
        <f t="shared" si="13"/>
        <v>9.537452490052048E-2</v>
      </c>
      <c r="AG95">
        <v>6</v>
      </c>
      <c r="AH95">
        <f>AVERAGE(G104:K107)</f>
        <v>0.36270000000000008</v>
      </c>
      <c r="AI95">
        <f>STDEV(G104:K107)</f>
        <v>0.1479744288008821</v>
      </c>
      <c r="AJ95">
        <f>AVERAGE(T104:X107)</f>
        <v>0.52920000000000011</v>
      </c>
      <c r="AK95">
        <f>STDEV(T104:X107)</f>
        <v>0.12157804510943396</v>
      </c>
      <c r="AM95">
        <f t="shared" si="15"/>
        <v>0.89190000000000014</v>
      </c>
      <c r="AO95">
        <f t="shared" si="14"/>
        <v>0.20880178075060188</v>
      </c>
      <c r="BK95" s="6">
        <v>3</v>
      </c>
      <c r="BL95">
        <v>0.83699999999999997</v>
      </c>
      <c r="BM95">
        <v>0.71099999999999997</v>
      </c>
      <c r="BN95">
        <v>0.873</v>
      </c>
      <c r="BO95">
        <v>0.64800000000000002</v>
      </c>
      <c r="BP95">
        <v>0.81</v>
      </c>
    </row>
    <row r="96" spans="1:68" x14ac:dyDescent="0.25">
      <c r="A96" s="6">
        <v>90</v>
      </c>
      <c r="B96" s="6">
        <v>2.5</v>
      </c>
      <c r="C96" s="1">
        <v>5</v>
      </c>
      <c r="D96" s="6">
        <v>0.8</v>
      </c>
      <c r="E96" s="1">
        <v>1</v>
      </c>
      <c r="F96" s="1">
        <v>4</v>
      </c>
      <c r="G96" s="6">
        <v>0.189</v>
      </c>
      <c r="H96" s="6">
        <v>0.26100000000000001</v>
      </c>
      <c r="I96" s="6">
        <v>0.35099999999999998</v>
      </c>
      <c r="J96" s="6">
        <v>0.126</v>
      </c>
      <c r="K96" s="6">
        <v>6.3E-2</v>
      </c>
      <c r="L96" s="6"/>
      <c r="M96" s="6"/>
      <c r="N96" s="6"/>
      <c r="O96" s="6"/>
      <c r="P96" s="6"/>
      <c r="Q96" s="6">
        <f t="shared" si="8"/>
        <v>0.19800000000000001</v>
      </c>
      <c r="R96" s="6">
        <f t="shared" si="9"/>
        <v>0.11276967677527501</v>
      </c>
      <c r="S96" s="6"/>
      <c r="T96" s="6">
        <v>0.57599999999999996</v>
      </c>
      <c r="U96" s="6">
        <v>0.495</v>
      </c>
      <c r="V96" s="6">
        <v>0.56699999999999995</v>
      </c>
      <c r="W96" s="6">
        <v>0.69299999999999995</v>
      </c>
      <c r="X96" s="6">
        <v>0.48599999999999999</v>
      </c>
      <c r="Y96" s="6"/>
      <c r="Z96" s="6"/>
      <c r="AA96" s="6"/>
      <c r="AD96">
        <f t="shared" si="12"/>
        <v>0.56340000000000001</v>
      </c>
      <c r="AE96">
        <f t="shared" si="13"/>
        <v>8.312219920093486E-2</v>
      </c>
      <c r="AG96">
        <v>7</v>
      </c>
      <c r="AH96">
        <f>AVERAGE(G108:K111)</f>
        <v>0.2772</v>
      </c>
      <c r="AI96">
        <f>STDEV(G108:K111)</f>
        <v>0.13747520350574996</v>
      </c>
      <c r="AJ96">
        <f>AVERAGE(T108:X111)</f>
        <v>0.48420000000000007</v>
      </c>
      <c r="AK96">
        <f>STDEV(T108:X111)</f>
        <v>0.13209828876536145</v>
      </c>
      <c r="AM96">
        <f t="shared" si="15"/>
        <v>0.76140000000000008</v>
      </c>
      <c r="AO96">
        <f t="shared" si="14"/>
        <v>0.21548703157176657</v>
      </c>
      <c r="BK96" s="1">
        <v>4</v>
      </c>
      <c r="BL96">
        <v>0.76500000000000001</v>
      </c>
      <c r="BM96">
        <v>0.75600000000000001</v>
      </c>
      <c r="BN96">
        <v>0.91800000000000004</v>
      </c>
      <c r="BO96">
        <v>0.81899999999999995</v>
      </c>
      <c r="BP96">
        <v>0.54900000000000004</v>
      </c>
    </row>
    <row r="97" spans="1:68" x14ac:dyDescent="0.25">
      <c r="A97" s="6">
        <v>90</v>
      </c>
      <c r="B97" s="6">
        <v>2.5</v>
      </c>
      <c r="C97" s="1">
        <v>5</v>
      </c>
      <c r="D97" s="6">
        <v>0.8</v>
      </c>
      <c r="E97" s="1">
        <v>2</v>
      </c>
      <c r="F97" s="1">
        <v>4</v>
      </c>
      <c r="G97" s="6">
        <v>0.18</v>
      </c>
      <c r="H97" s="6">
        <v>0.216</v>
      </c>
      <c r="I97" s="6">
        <v>0.23400000000000001</v>
      </c>
      <c r="J97" s="6">
        <v>0.14399999999999999</v>
      </c>
      <c r="K97" s="6">
        <v>0.20699999999999999</v>
      </c>
      <c r="L97" s="6"/>
      <c r="M97" s="6"/>
      <c r="N97" s="6"/>
      <c r="O97" s="6"/>
      <c r="P97" s="6"/>
      <c r="Q97" s="6">
        <f t="shared" si="8"/>
        <v>0.19619999999999999</v>
      </c>
      <c r="R97" s="6">
        <f t="shared" si="9"/>
        <v>3.5088459641312193E-2</v>
      </c>
      <c r="S97" s="6"/>
      <c r="T97" s="6">
        <v>0.55800000000000005</v>
      </c>
      <c r="U97" s="6">
        <v>0.54900000000000004</v>
      </c>
      <c r="V97" s="6">
        <v>0.57599999999999996</v>
      </c>
      <c r="W97" s="6">
        <v>0.57599999999999996</v>
      </c>
      <c r="X97" s="6">
        <v>0.52200000000000002</v>
      </c>
      <c r="Y97" s="6"/>
      <c r="Z97" s="6"/>
      <c r="AA97" s="6"/>
      <c r="AD97">
        <f t="shared" si="12"/>
        <v>0.55620000000000014</v>
      </c>
      <c r="AE97">
        <f t="shared" si="13"/>
        <v>2.2409819276379687E-2</v>
      </c>
      <c r="AG97">
        <v>8</v>
      </c>
      <c r="AH97">
        <f>AVERAGE(G112:K115)</f>
        <v>0.39870000000000005</v>
      </c>
      <c r="AI97">
        <f>STDEV(G112:K115)</f>
        <v>0.18932903689219532</v>
      </c>
      <c r="AJ97">
        <f>AVERAGE(T112:X115)</f>
        <v>0.57194999999999996</v>
      </c>
      <c r="AK97">
        <f>STDEV(T112:X115)</f>
        <v>0.2612608043598138</v>
      </c>
      <c r="AM97">
        <f t="shared" si="15"/>
        <v>0.97065000000000001</v>
      </c>
      <c r="AO97">
        <f t="shared" si="14"/>
        <v>0.31978253768439607</v>
      </c>
      <c r="BK97" s="1">
        <v>4</v>
      </c>
      <c r="BL97">
        <v>0.73799999999999999</v>
      </c>
      <c r="BM97">
        <v>0.76500000000000001</v>
      </c>
      <c r="BN97">
        <v>0.81</v>
      </c>
      <c r="BO97">
        <v>0.72</v>
      </c>
      <c r="BP97">
        <v>0.72899999999999998</v>
      </c>
    </row>
    <row r="98" spans="1:68" x14ac:dyDescent="0.25">
      <c r="A98" s="6">
        <v>90</v>
      </c>
      <c r="B98" s="6">
        <v>2.5</v>
      </c>
      <c r="C98" s="1">
        <v>5</v>
      </c>
      <c r="D98" s="6">
        <v>0.8</v>
      </c>
      <c r="E98" s="1">
        <v>3</v>
      </c>
      <c r="F98" s="1">
        <v>4</v>
      </c>
      <c r="G98" s="6">
        <v>0.41399999999999998</v>
      </c>
      <c r="H98" s="6">
        <v>0.27</v>
      </c>
      <c r="I98" s="6">
        <v>0.28799999999999998</v>
      </c>
      <c r="J98" s="6">
        <v>8.9999999999999993E-3</v>
      </c>
      <c r="K98" s="6">
        <v>0.30599999999999999</v>
      </c>
      <c r="L98" s="6"/>
      <c r="M98" s="6"/>
      <c r="N98" s="6"/>
      <c r="O98" s="6"/>
      <c r="P98" s="6"/>
      <c r="Q98" s="6">
        <f t="shared" si="8"/>
        <v>0.25739999999999996</v>
      </c>
      <c r="R98" s="6">
        <f t="shared" si="9"/>
        <v>0.14973576727021504</v>
      </c>
      <c r="S98" s="6"/>
      <c r="T98" s="6">
        <v>0.39600000000000002</v>
      </c>
      <c r="U98" s="6">
        <v>0.495</v>
      </c>
      <c r="V98" s="6">
        <v>0.52200000000000002</v>
      </c>
      <c r="W98" s="6">
        <v>0.63900000000000001</v>
      </c>
      <c r="X98" s="6">
        <v>0.63900000000000001</v>
      </c>
      <c r="Y98" s="6"/>
      <c r="Z98" s="6"/>
      <c r="AA98" s="6"/>
      <c r="AD98">
        <f t="shared" si="12"/>
        <v>0.53820000000000001</v>
      </c>
      <c r="AE98">
        <f t="shared" si="13"/>
        <v>0.10328455838120237</v>
      </c>
      <c r="AG98">
        <v>9</v>
      </c>
      <c r="AH98">
        <f>AVERAGE(G116:K119)</f>
        <v>0.33389999999999997</v>
      </c>
      <c r="AI98">
        <f>STDEV(G116:K119)</f>
        <v>0.18314502450244169</v>
      </c>
      <c r="AJ98">
        <f>AVERAGE(T116:X119)</f>
        <v>0.59309999999999996</v>
      </c>
      <c r="AK98">
        <f>STDEV(T116:X119)</f>
        <v>0.17141791038278376</v>
      </c>
      <c r="AM98">
        <f t="shared" si="15"/>
        <v>0.92699999999999994</v>
      </c>
      <c r="AO98">
        <f t="shared" si="14"/>
        <v>0.28736545023498605</v>
      </c>
      <c r="BK98" s="1">
        <v>4</v>
      </c>
      <c r="BL98">
        <v>0.81</v>
      </c>
      <c r="BM98">
        <v>0.76500000000000001</v>
      </c>
      <c r="BN98">
        <v>0.81</v>
      </c>
      <c r="BO98">
        <v>0.64800000000000002</v>
      </c>
      <c r="BP98">
        <v>0.94499999999999995</v>
      </c>
    </row>
    <row r="99" spans="1:68" x14ac:dyDescent="0.25">
      <c r="A99" s="6">
        <v>90</v>
      </c>
      <c r="B99" s="6">
        <v>2.5</v>
      </c>
      <c r="C99" s="1">
        <v>5</v>
      </c>
      <c r="D99" s="6">
        <v>0.8</v>
      </c>
      <c r="E99" s="1">
        <v>4</v>
      </c>
      <c r="F99" s="1">
        <v>4</v>
      </c>
      <c r="G99" s="6">
        <v>0.153</v>
      </c>
      <c r="H99" s="6">
        <v>0.17100000000000001</v>
      </c>
      <c r="I99" s="6">
        <v>0.28799999999999998</v>
      </c>
      <c r="J99" s="6">
        <v>0.27</v>
      </c>
      <c r="K99" s="6">
        <v>0.48599999999999999</v>
      </c>
      <c r="L99" s="6"/>
      <c r="M99" s="6"/>
      <c r="N99" s="6"/>
      <c r="O99" s="6"/>
      <c r="P99" s="6"/>
      <c r="Q99" s="6">
        <f t="shared" si="8"/>
        <v>0.27359999999999995</v>
      </c>
      <c r="R99" s="6">
        <f t="shared" si="9"/>
        <v>0.13266989108309396</v>
      </c>
      <c r="S99" s="6"/>
      <c r="T99" s="6">
        <v>0.59399999999999997</v>
      </c>
      <c r="U99" s="6">
        <v>0.60299999999999998</v>
      </c>
      <c r="V99" s="6">
        <v>0.76500000000000001</v>
      </c>
      <c r="W99" s="6">
        <v>0.495</v>
      </c>
      <c r="X99" s="6">
        <v>0.64800000000000002</v>
      </c>
      <c r="Y99" s="6"/>
      <c r="Z99" s="6"/>
      <c r="AA99" s="6"/>
      <c r="AD99">
        <f t="shared" si="12"/>
        <v>0.62100000000000011</v>
      </c>
      <c r="AE99">
        <f t="shared" si="13"/>
        <v>9.7971934756847068E-2</v>
      </c>
      <c r="AG99">
        <v>10</v>
      </c>
      <c r="AH99">
        <f>AVERAGE(G120:K123)</f>
        <v>0.42300000000000004</v>
      </c>
      <c r="AI99">
        <f>STDEV(G120:K123)</f>
        <v>0.15326447729333748</v>
      </c>
      <c r="AJ99">
        <f>AVERAGE(T120:X123)</f>
        <v>0.48600000000000004</v>
      </c>
      <c r="AK99">
        <f>STDEV(T120:X123)</f>
        <v>0.12680102523244832</v>
      </c>
      <c r="AM99">
        <f t="shared" si="15"/>
        <v>0.90900000000000003</v>
      </c>
      <c r="AO99">
        <f t="shared" si="14"/>
        <v>0.20292996198483329</v>
      </c>
      <c r="BK99" s="1">
        <v>4</v>
      </c>
      <c r="BL99">
        <v>0.747</v>
      </c>
      <c r="BM99">
        <v>0.77400000000000002</v>
      </c>
      <c r="BN99">
        <v>1.0529999999999999</v>
      </c>
      <c r="BO99">
        <v>0.76500000000000001</v>
      </c>
      <c r="BP99">
        <v>1.1339999999999999</v>
      </c>
    </row>
    <row r="100" spans="1:68" x14ac:dyDescent="0.25">
      <c r="A100" s="6">
        <v>90</v>
      </c>
      <c r="B100" s="6">
        <v>2.5</v>
      </c>
      <c r="C100" s="6">
        <v>5</v>
      </c>
      <c r="D100" s="6">
        <v>0.8</v>
      </c>
      <c r="E100" s="6">
        <v>1</v>
      </c>
      <c r="F100" s="6">
        <v>5</v>
      </c>
      <c r="G100" s="6">
        <v>0.189</v>
      </c>
      <c r="H100" s="6">
        <v>0.19800000000000001</v>
      </c>
      <c r="I100" s="6">
        <v>0.24299999999999999</v>
      </c>
      <c r="J100" s="6">
        <v>0.18</v>
      </c>
      <c r="K100" s="6">
        <v>0.216</v>
      </c>
      <c r="L100" s="6"/>
      <c r="M100" s="6"/>
      <c r="N100" s="6"/>
      <c r="O100" s="6"/>
      <c r="P100" s="6"/>
      <c r="Q100" s="6">
        <f t="shared" si="8"/>
        <v>0.20519999999999999</v>
      </c>
      <c r="R100" s="6">
        <f t="shared" si="9"/>
        <v>2.4973986465921128E-2</v>
      </c>
      <c r="S100" s="6"/>
      <c r="T100" s="6">
        <v>0.51300000000000001</v>
      </c>
      <c r="U100" s="6">
        <v>0.55800000000000005</v>
      </c>
      <c r="V100" s="6">
        <v>0.56699999999999995</v>
      </c>
      <c r="W100" s="6">
        <v>0.55800000000000005</v>
      </c>
      <c r="X100" s="6">
        <v>0.52200000000000002</v>
      </c>
      <c r="Y100" s="6"/>
      <c r="Z100" s="6"/>
      <c r="AA100" s="6"/>
      <c r="AD100">
        <f t="shared" si="12"/>
        <v>0.54359999999999997</v>
      </c>
      <c r="AE100">
        <f t="shared" si="13"/>
        <v>2.4316660954991329E-2</v>
      </c>
      <c r="AG100" t="s">
        <v>22</v>
      </c>
      <c r="AH100">
        <f>AVERAGE(G84:K123)</f>
        <v>0.26904000000000006</v>
      </c>
      <c r="AI100">
        <f>STDEV(G84:K123)</f>
        <v>0.14863170404821394</v>
      </c>
      <c r="AJ100">
        <f>AVERAGE(T84:X123)</f>
        <v>0.5555485714285715</v>
      </c>
      <c r="AK100">
        <f>STDEV(T84:X122)</f>
        <v>0.13904591437873579</v>
      </c>
      <c r="AM100">
        <f t="shared" si="15"/>
        <v>0.82458857142857156</v>
      </c>
      <c r="AO100">
        <f t="shared" si="14"/>
        <v>0.25005784860547819</v>
      </c>
      <c r="BK100" s="6">
        <v>5</v>
      </c>
      <c r="BL100">
        <v>0.70199999999999996</v>
      </c>
      <c r="BM100">
        <v>0.75600000000000001</v>
      </c>
      <c r="BN100">
        <v>0.81</v>
      </c>
      <c r="BO100">
        <v>0.73799999999999999</v>
      </c>
      <c r="BP100">
        <v>0.73799999999999999</v>
      </c>
    </row>
    <row r="101" spans="1:68" x14ac:dyDescent="0.25">
      <c r="A101" s="6">
        <v>90</v>
      </c>
      <c r="B101" s="6">
        <v>2.5</v>
      </c>
      <c r="C101" s="6">
        <v>5</v>
      </c>
      <c r="D101" s="6">
        <v>0.8</v>
      </c>
      <c r="E101" s="6">
        <v>2</v>
      </c>
      <c r="F101" s="6">
        <v>5</v>
      </c>
      <c r="G101" s="6">
        <v>0.23400000000000001</v>
      </c>
      <c r="H101" s="6">
        <v>0.23400000000000001</v>
      </c>
      <c r="I101" s="6">
        <v>0.29699999999999999</v>
      </c>
      <c r="J101" s="6">
        <v>0.504</v>
      </c>
      <c r="K101" s="6">
        <v>0.22500000000000001</v>
      </c>
      <c r="L101" s="6"/>
      <c r="M101" s="6"/>
      <c r="N101" s="6"/>
      <c r="O101" s="6"/>
      <c r="P101" s="6"/>
      <c r="Q101" s="6">
        <f t="shared" si="8"/>
        <v>0.29880000000000007</v>
      </c>
      <c r="R101" s="6">
        <f t="shared" si="9"/>
        <v>0.11827383480719639</v>
      </c>
      <c r="S101" s="6"/>
      <c r="T101" s="6">
        <v>0.52200000000000002</v>
      </c>
      <c r="U101" s="6">
        <v>0.45900000000000002</v>
      </c>
      <c r="V101" s="6">
        <v>0.36899999999999999</v>
      </c>
      <c r="W101" s="6">
        <v>0.45900000000000002</v>
      </c>
      <c r="X101" s="6">
        <v>0.60299999999999998</v>
      </c>
      <c r="Y101" s="6"/>
      <c r="Z101" s="6"/>
      <c r="AA101" s="6"/>
      <c r="AD101">
        <f t="shared" si="12"/>
        <v>0.4824</v>
      </c>
      <c r="AE101">
        <f t="shared" si="13"/>
        <v>8.6699480967304787E-2</v>
      </c>
      <c r="AM101" s="11" t="s">
        <v>51</v>
      </c>
      <c r="AN101" s="11"/>
      <c r="AO101" s="11"/>
      <c r="BK101" s="6">
        <v>5</v>
      </c>
      <c r="BL101">
        <v>0.75600000000000001</v>
      </c>
      <c r="BM101">
        <v>0.69299999999999995</v>
      </c>
      <c r="BN101">
        <v>0.66600000000000004</v>
      </c>
      <c r="BO101">
        <v>0.96299999999999997</v>
      </c>
      <c r="BP101">
        <v>0.82799999999999996</v>
      </c>
    </row>
    <row r="102" spans="1:68" x14ac:dyDescent="0.25">
      <c r="A102" s="6">
        <v>90</v>
      </c>
      <c r="B102" s="6">
        <v>2.5</v>
      </c>
      <c r="C102" s="6">
        <v>5</v>
      </c>
      <c r="D102" s="6">
        <v>0.8</v>
      </c>
      <c r="E102" s="6">
        <v>3</v>
      </c>
      <c r="F102" s="6">
        <v>5</v>
      </c>
      <c r="G102" s="6">
        <v>0.27</v>
      </c>
      <c r="H102" s="6">
        <v>0.189</v>
      </c>
      <c r="I102" s="6">
        <v>0.189</v>
      </c>
      <c r="J102" s="6">
        <v>0.17100000000000001</v>
      </c>
      <c r="K102" s="6">
        <v>0.153</v>
      </c>
      <c r="L102" s="6"/>
      <c r="M102" s="6"/>
      <c r="N102" s="6"/>
      <c r="O102" s="6"/>
      <c r="P102" s="6"/>
      <c r="Q102" s="6">
        <f t="shared" si="8"/>
        <v>0.19440000000000002</v>
      </c>
      <c r="R102" s="6">
        <f t="shared" si="9"/>
        <v>4.4819638552759493E-2</v>
      </c>
      <c r="S102" s="6"/>
      <c r="T102" s="6">
        <v>0.52200000000000002</v>
      </c>
      <c r="U102" s="6">
        <v>0.432</v>
      </c>
      <c r="V102" s="6">
        <v>0.495</v>
      </c>
      <c r="W102" s="6">
        <v>0.59399999999999997</v>
      </c>
      <c r="X102" s="6">
        <v>0.51300000000000001</v>
      </c>
      <c r="Y102" s="6"/>
      <c r="Z102" s="6"/>
      <c r="AA102" s="6"/>
      <c r="AD102">
        <f t="shared" si="12"/>
        <v>0.51119999999999988</v>
      </c>
      <c r="AE102">
        <f t="shared" si="13"/>
        <v>5.8117983447466923E-2</v>
      </c>
      <c r="BK102" s="6">
        <v>5</v>
      </c>
      <c r="BL102">
        <v>0.79200000000000004</v>
      </c>
      <c r="BM102">
        <v>0.621</v>
      </c>
      <c r="BN102">
        <v>0.68400000000000005</v>
      </c>
      <c r="BO102">
        <v>0.76500000000000001</v>
      </c>
      <c r="BP102">
        <v>0.66600000000000004</v>
      </c>
    </row>
    <row r="103" spans="1:68" x14ac:dyDescent="0.25">
      <c r="A103" s="6">
        <v>90</v>
      </c>
      <c r="B103" s="6">
        <v>2.5</v>
      </c>
      <c r="C103" s="6">
        <v>5</v>
      </c>
      <c r="D103" s="6">
        <v>0.8</v>
      </c>
      <c r="E103" s="6">
        <v>4</v>
      </c>
      <c r="F103" s="6">
        <v>5</v>
      </c>
      <c r="G103" s="6">
        <v>0.17100000000000001</v>
      </c>
      <c r="H103" s="6">
        <v>0.27</v>
      </c>
      <c r="I103" s="6">
        <v>0.42299999999999999</v>
      </c>
      <c r="J103" s="6">
        <v>0.52200000000000002</v>
      </c>
      <c r="K103" s="6">
        <v>0.16200000000000001</v>
      </c>
      <c r="L103" s="6"/>
      <c r="M103" s="6"/>
      <c r="N103" s="6"/>
      <c r="O103" s="6"/>
      <c r="P103" s="6"/>
      <c r="Q103" s="6">
        <f t="shared" si="8"/>
        <v>0.30959999999999999</v>
      </c>
      <c r="R103" s="6">
        <f t="shared" si="9"/>
        <v>0.15853800806115864</v>
      </c>
      <c r="S103" s="6"/>
      <c r="T103" s="6">
        <v>0.95399999999999996</v>
      </c>
      <c r="U103" s="6">
        <v>0.63900000000000001</v>
      </c>
      <c r="V103" s="6">
        <v>0.39600000000000002</v>
      </c>
      <c r="W103" s="6">
        <v>0.66600000000000004</v>
      </c>
      <c r="X103" s="6">
        <v>0.27</v>
      </c>
      <c r="Y103" s="6"/>
      <c r="Z103" s="6"/>
      <c r="AA103" s="6"/>
      <c r="AD103">
        <f t="shared" si="12"/>
        <v>0.58499999999999996</v>
      </c>
      <c r="AE103">
        <f t="shared" si="13"/>
        <v>0.26485090145211898</v>
      </c>
      <c r="BK103" s="6">
        <v>5</v>
      </c>
      <c r="BL103">
        <v>1.125</v>
      </c>
      <c r="BM103">
        <v>0.90900000000000003</v>
      </c>
      <c r="BN103">
        <v>0.81899999999999995</v>
      </c>
      <c r="BO103">
        <v>1.1879999999999999</v>
      </c>
      <c r="BP103">
        <v>0.432</v>
      </c>
    </row>
    <row r="104" spans="1:68" x14ac:dyDescent="0.25">
      <c r="A104" s="6">
        <v>90</v>
      </c>
      <c r="B104" s="6">
        <v>2.5</v>
      </c>
      <c r="C104" s="1">
        <v>5</v>
      </c>
      <c r="D104" s="6">
        <v>0.8</v>
      </c>
      <c r="E104" s="1">
        <v>1</v>
      </c>
      <c r="F104" s="1">
        <v>6</v>
      </c>
      <c r="G104" s="6">
        <v>0.20699999999999999</v>
      </c>
      <c r="H104" s="6">
        <v>0.56699999999999995</v>
      </c>
      <c r="I104" s="6">
        <v>0.18</v>
      </c>
      <c r="J104" s="6">
        <v>0.441</v>
      </c>
      <c r="K104" s="6">
        <v>0.56699999999999995</v>
      </c>
      <c r="L104" s="6"/>
      <c r="M104" s="6"/>
      <c r="N104" s="6"/>
      <c r="O104" s="6"/>
      <c r="P104" s="6"/>
      <c r="Q104" s="6">
        <f t="shared" si="8"/>
        <v>0.39239999999999997</v>
      </c>
      <c r="R104" s="6">
        <f t="shared" si="9"/>
        <v>0.1889571379969541</v>
      </c>
      <c r="S104" s="6"/>
      <c r="T104" s="6">
        <v>0.46800000000000003</v>
      </c>
      <c r="U104" s="6">
        <v>0.441</v>
      </c>
      <c r="V104" s="6">
        <v>0.59399999999999997</v>
      </c>
      <c r="W104" s="6">
        <v>0.55800000000000005</v>
      </c>
      <c r="X104" s="6">
        <v>0.55800000000000005</v>
      </c>
      <c r="Y104" s="6"/>
      <c r="Z104" s="6"/>
      <c r="AA104" s="6"/>
      <c r="AD104">
        <f t="shared" si="12"/>
        <v>0.52379999999999993</v>
      </c>
      <c r="AE104">
        <f t="shared" si="13"/>
        <v>6.5644497103718627E-2</v>
      </c>
      <c r="BF104" s="42" t="s">
        <v>19</v>
      </c>
      <c r="BG104" s="42" t="s">
        <v>24</v>
      </c>
      <c r="BH104" s="42" t="s">
        <v>21</v>
      </c>
      <c r="BK104" s="1">
        <v>6</v>
      </c>
      <c r="BL104">
        <v>0.67500000000000004</v>
      </c>
      <c r="BM104">
        <v>1.008</v>
      </c>
      <c r="BN104">
        <v>0.77400000000000002</v>
      </c>
      <c r="BO104">
        <v>0.999</v>
      </c>
      <c r="BP104">
        <v>1.125</v>
      </c>
    </row>
    <row r="105" spans="1:68" x14ac:dyDescent="0.25">
      <c r="A105" s="6">
        <v>90</v>
      </c>
      <c r="B105" s="6">
        <v>2.5</v>
      </c>
      <c r="C105" s="1">
        <v>5</v>
      </c>
      <c r="D105" s="6">
        <v>0.8</v>
      </c>
      <c r="E105" s="1">
        <v>2</v>
      </c>
      <c r="F105" s="1">
        <v>6</v>
      </c>
      <c r="G105" s="6">
        <v>0.27</v>
      </c>
      <c r="H105" s="6">
        <v>0.35099999999999998</v>
      </c>
      <c r="I105" s="6">
        <v>0.38700000000000001</v>
      </c>
      <c r="J105" s="6">
        <v>0.40500000000000003</v>
      </c>
      <c r="K105" s="6">
        <v>0.52200000000000002</v>
      </c>
      <c r="L105" s="6"/>
      <c r="M105" s="6"/>
      <c r="N105" s="6"/>
      <c r="O105" s="6"/>
      <c r="P105" s="6"/>
      <c r="Q105" s="6">
        <f t="shared" si="8"/>
        <v>0.38700000000000001</v>
      </c>
      <c r="R105" s="6">
        <f t="shared" si="9"/>
        <v>9.1561454772191062E-2</v>
      </c>
      <c r="S105" s="6"/>
      <c r="T105" s="6">
        <v>0.55800000000000005</v>
      </c>
      <c r="U105" s="6">
        <v>0.51300000000000001</v>
      </c>
      <c r="V105" s="6">
        <v>0.378</v>
      </c>
      <c r="W105" s="6">
        <v>0.55800000000000005</v>
      </c>
      <c r="X105" s="6">
        <v>0.33300000000000002</v>
      </c>
      <c r="Y105" s="6"/>
      <c r="Z105" s="6"/>
      <c r="AA105" s="6"/>
      <c r="AD105">
        <f t="shared" si="12"/>
        <v>0.46800000000000014</v>
      </c>
      <c r="AE105">
        <f t="shared" si="13"/>
        <v>0.10553435459602649</v>
      </c>
      <c r="AH105" s="5" t="s">
        <v>20</v>
      </c>
      <c r="AI105" s="5" t="s">
        <v>21</v>
      </c>
      <c r="AJ105" s="5" t="s">
        <v>23</v>
      </c>
      <c r="AK105" s="5" t="s">
        <v>21</v>
      </c>
      <c r="AL105" s="5"/>
      <c r="AM105" s="5" t="s">
        <v>27</v>
      </c>
      <c r="AN105" s="5"/>
      <c r="AO105" s="5" t="s">
        <v>28</v>
      </c>
      <c r="AP105" s="5"/>
      <c r="BF105" s="42">
        <v>1</v>
      </c>
      <c r="BG105" s="42">
        <f>AVERAGE(BL84:BP87)</f>
        <v>0.76934999999999998</v>
      </c>
      <c r="BH105" s="42">
        <f>STDEV(BL84:BP87)</f>
        <v>3.2023470011523537E-2</v>
      </c>
      <c r="BK105" s="1">
        <v>6</v>
      </c>
      <c r="BL105">
        <v>0.82799999999999996</v>
      </c>
      <c r="BM105">
        <v>0.86399999999999999</v>
      </c>
      <c r="BN105">
        <v>0.76500000000000001</v>
      </c>
      <c r="BO105">
        <v>0.96299999999999997</v>
      </c>
      <c r="BP105">
        <v>0.85499999999999998</v>
      </c>
    </row>
    <row r="106" spans="1:68" x14ac:dyDescent="0.25">
      <c r="A106" s="6">
        <v>90</v>
      </c>
      <c r="B106" s="6">
        <v>2.5</v>
      </c>
      <c r="C106" s="1">
        <v>5</v>
      </c>
      <c r="D106" s="6">
        <v>0.8</v>
      </c>
      <c r="E106" s="1">
        <v>3</v>
      </c>
      <c r="F106" s="1">
        <v>6</v>
      </c>
      <c r="G106" s="6">
        <v>0.27900000000000003</v>
      </c>
      <c r="H106" s="6">
        <v>0.38700000000000001</v>
      </c>
      <c r="I106" s="6">
        <v>0.61199999999999999</v>
      </c>
      <c r="J106" s="6">
        <v>0.432</v>
      </c>
      <c r="K106" s="6">
        <v>0.38700000000000001</v>
      </c>
      <c r="L106" s="6"/>
      <c r="M106" s="6"/>
      <c r="N106" s="6"/>
      <c r="O106" s="6"/>
      <c r="P106" s="6"/>
      <c r="Q106" s="6">
        <f t="shared" si="8"/>
        <v>0.4194</v>
      </c>
      <c r="R106" s="6">
        <f t="shared" si="9"/>
        <v>0.12151666552370517</v>
      </c>
      <c r="S106" s="6"/>
      <c r="T106" s="6">
        <v>0.38700000000000001</v>
      </c>
      <c r="U106" s="6">
        <v>0.48599999999999999</v>
      </c>
      <c r="V106" s="6">
        <v>0.495</v>
      </c>
      <c r="W106" s="6">
        <v>0.68400000000000005</v>
      </c>
      <c r="X106" s="6">
        <v>0.66600000000000004</v>
      </c>
      <c r="Y106" s="6"/>
      <c r="Z106" s="6"/>
      <c r="AA106" s="6"/>
      <c r="AD106">
        <f t="shared" si="12"/>
        <v>0.54359999999999997</v>
      </c>
      <c r="AE106">
        <f t="shared" si="13"/>
        <v>0.12737464425858086</v>
      </c>
      <c r="AH106" s="5">
        <f>AH100</f>
        <v>0.26904000000000006</v>
      </c>
      <c r="AI106" s="5">
        <f>AI100</f>
        <v>0.14863170404821394</v>
      </c>
      <c r="AJ106" s="5">
        <f>AJ100</f>
        <v>0.5555485714285715</v>
      </c>
      <c r="AK106" s="5">
        <f>AK100</f>
        <v>0.13904591437873579</v>
      </c>
      <c r="AL106" s="5"/>
      <c r="AM106" s="5" t="s">
        <v>29</v>
      </c>
      <c r="AN106" s="5"/>
      <c r="AO106" s="5" t="s">
        <v>30</v>
      </c>
      <c r="AP106" s="5"/>
      <c r="BF106" s="42">
        <v>2</v>
      </c>
      <c r="BG106" s="42">
        <f>AVERAGE(BL88:BP91)</f>
        <v>0.78300000000000014</v>
      </c>
      <c r="BH106" s="42">
        <f>STDEV(BL88:BP91)</f>
        <v>8.3104246518896044E-2</v>
      </c>
      <c r="BK106" s="1">
        <v>6</v>
      </c>
      <c r="BL106">
        <v>0.66600000000000004</v>
      </c>
      <c r="BM106">
        <v>0.873</v>
      </c>
      <c r="BN106">
        <v>1.107</v>
      </c>
      <c r="BO106">
        <v>1.1160000000000001</v>
      </c>
      <c r="BP106">
        <v>1.0529999999999999</v>
      </c>
    </row>
    <row r="107" spans="1:68" x14ac:dyDescent="0.25">
      <c r="A107" s="6">
        <v>90</v>
      </c>
      <c r="B107" s="6">
        <v>2.5</v>
      </c>
      <c r="C107" s="1">
        <v>5</v>
      </c>
      <c r="D107" s="6">
        <v>0.8</v>
      </c>
      <c r="E107" s="1">
        <v>4</v>
      </c>
      <c r="F107" s="1">
        <v>6</v>
      </c>
      <c r="G107" s="6">
        <v>0.14399999999999999</v>
      </c>
      <c r="H107" s="6">
        <v>0.23400000000000001</v>
      </c>
      <c r="I107" s="6">
        <v>0.30599999999999999</v>
      </c>
      <c r="J107" s="6">
        <v>0.48599999999999999</v>
      </c>
      <c r="K107" s="6">
        <v>0.09</v>
      </c>
      <c r="L107" s="6"/>
      <c r="M107" s="6"/>
      <c r="N107" s="6"/>
      <c r="O107" s="6"/>
      <c r="P107" s="6"/>
      <c r="Q107" s="6">
        <f t="shared" ref="Q107:Q170" si="16">AVERAGE(G107:K107)</f>
        <v>0.252</v>
      </c>
      <c r="R107" s="6">
        <f t="shared" ref="R107:R170" si="17">STDEV(G107:K107)</f>
        <v>0.15484185480676727</v>
      </c>
      <c r="S107" s="6"/>
      <c r="T107" s="6">
        <v>0.63900000000000001</v>
      </c>
      <c r="U107" s="6">
        <v>0.27900000000000003</v>
      </c>
      <c r="V107" s="6">
        <v>0.72</v>
      </c>
      <c r="W107" s="6">
        <v>0.61199999999999999</v>
      </c>
      <c r="X107" s="6">
        <v>0.65700000000000003</v>
      </c>
      <c r="Y107" s="6"/>
      <c r="Z107" s="6"/>
      <c r="AA107" s="6"/>
      <c r="AD107">
        <f t="shared" si="12"/>
        <v>0.58140000000000003</v>
      </c>
      <c r="AE107">
        <f t="shared" si="13"/>
        <v>0.17365569383121293</v>
      </c>
      <c r="BF107" s="42">
        <v>3</v>
      </c>
      <c r="BG107" s="42">
        <f>AVERAGE(BL92:BP95)</f>
        <v>0.76454999999999984</v>
      </c>
      <c r="BH107" s="42">
        <f>STDEV(BL92:BP95)</f>
        <v>8.7427849952796483E-2</v>
      </c>
      <c r="BK107" s="1">
        <v>6</v>
      </c>
      <c r="BL107">
        <v>0.78300000000000003</v>
      </c>
      <c r="BM107">
        <v>0.51300000000000001</v>
      </c>
      <c r="BN107">
        <v>1.026</v>
      </c>
      <c r="BO107">
        <v>1.0980000000000001</v>
      </c>
      <c r="BP107">
        <v>0.747</v>
      </c>
    </row>
    <row r="108" spans="1:68" x14ac:dyDescent="0.25">
      <c r="A108" s="6">
        <v>90</v>
      </c>
      <c r="B108" s="6">
        <v>2.5</v>
      </c>
      <c r="C108" s="6">
        <v>5</v>
      </c>
      <c r="D108" s="6">
        <v>0.8</v>
      </c>
      <c r="E108" s="6">
        <v>1</v>
      </c>
      <c r="F108" s="6">
        <v>7</v>
      </c>
      <c r="G108" s="6">
        <v>0.35099999999999998</v>
      </c>
      <c r="H108" s="6">
        <v>0.252</v>
      </c>
      <c r="I108" s="6">
        <v>0.51300000000000001</v>
      </c>
      <c r="J108" s="6">
        <v>0.216</v>
      </c>
      <c r="K108" s="6">
        <v>0.14399999999999999</v>
      </c>
      <c r="L108" s="6"/>
      <c r="M108" s="6"/>
      <c r="N108" s="6"/>
      <c r="O108" s="6"/>
      <c r="P108" s="6"/>
      <c r="Q108" s="6">
        <f t="shared" si="16"/>
        <v>0.29520000000000002</v>
      </c>
      <c r="R108" s="6">
        <f t="shared" si="17"/>
        <v>0.14278550346586308</v>
      </c>
      <c r="S108" s="6"/>
      <c r="T108" s="6">
        <v>0.42299999999999999</v>
      </c>
      <c r="U108" s="6">
        <v>0.54</v>
      </c>
      <c r="V108" s="6">
        <v>0.33300000000000002</v>
      </c>
      <c r="W108" s="6">
        <v>0.42299999999999999</v>
      </c>
      <c r="X108" s="6">
        <v>0.53100000000000003</v>
      </c>
      <c r="Y108" s="6"/>
      <c r="Z108" s="6"/>
      <c r="AA108" s="6"/>
      <c r="AD108">
        <f t="shared" si="12"/>
        <v>0.45</v>
      </c>
      <c r="AE108">
        <f t="shared" si="13"/>
        <v>8.6324967419629028E-2</v>
      </c>
      <c r="BF108" s="42">
        <v>4</v>
      </c>
      <c r="BG108" s="42">
        <f>AVERAGE(BL96:BP99)</f>
        <v>0.80100000000000016</v>
      </c>
      <c r="BH108" s="42">
        <f>STDEV(BL96:BP99)</f>
        <v>0.1303569996909289</v>
      </c>
      <c r="BK108" s="6">
        <v>7</v>
      </c>
      <c r="BL108">
        <v>0.77400000000000002</v>
      </c>
      <c r="BM108">
        <v>0.79200000000000004</v>
      </c>
      <c r="BN108">
        <v>0.84599999999999997</v>
      </c>
      <c r="BO108">
        <v>0.63900000000000001</v>
      </c>
      <c r="BP108">
        <v>0.67500000000000004</v>
      </c>
    </row>
    <row r="109" spans="1:68" x14ac:dyDescent="0.25">
      <c r="A109" s="6">
        <v>90</v>
      </c>
      <c r="B109" s="6">
        <v>2.5</v>
      </c>
      <c r="C109" s="6">
        <v>5</v>
      </c>
      <c r="D109" s="6">
        <v>0.8</v>
      </c>
      <c r="E109" s="6">
        <v>2</v>
      </c>
      <c r="F109" s="6">
        <v>7</v>
      </c>
      <c r="G109" s="6">
        <v>0.42299999999999999</v>
      </c>
      <c r="H109" s="6">
        <v>0.39600000000000002</v>
      </c>
      <c r="I109" s="6">
        <v>0.19800000000000001</v>
      </c>
      <c r="J109" s="6">
        <v>0.19800000000000001</v>
      </c>
      <c r="K109" s="6">
        <v>0.216</v>
      </c>
      <c r="L109" s="6"/>
      <c r="M109" s="6"/>
      <c r="N109" s="6"/>
      <c r="O109" s="6"/>
      <c r="P109" s="6"/>
      <c r="Q109" s="6">
        <f t="shared" si="16"/>
        <v>0.28619999999999995</v>
      </c>
      <c r="R109" s="6">
        <f t="shared" si="17"/>
        <v>0.11319982332141694</v>
      </c>
      <c r="S109" s="6"/>
      <c r="T109" s="6">
        <v>0.72899999999999998</v>
      </c>
      <c r="U109" s="6">
        <v>0.55800000000000005</v>
      </c>
      <c r="V109" s="6">
        <v>0.495</v>
      </c>
      <c r="W109" s="6">
        <v>0.504</v>
      </c>
      <c r="X109" s="6">
        <v>0.30599999999999999</v>
      </c>
      <c r="Y109" s="6"/>
      <c r="Z109" s="6"/>
      <c r="AA109" s="6"/>
      <c r="AD109">
        <f t="shared" si="12"/>
        <v>0.51839999999999997</v>
      </c>
      <c r="AE109">
        <f t="shared" si="13"/>
        <v>0.15148366248543127</v>
      </c>
      <c r="BF109" s="42">
        <v>5</v>
      </c>
      <c r="BG109" s="42">
        <f>AVERAGE(BL100:BP103)</f>
        <v>0.78255000000000019</v>
      </c>
      <c r="BH109" s="42">
        <f>STDEV(BL100:BP103)</f>
        <v>0.1686648732655496</v>
      </c>
      <c r="BK109" s="6">
        <v>7</v>
      </c>
      <c r="BL109">
        <v>1.1519999999999999</v>
      </c>
      <c r="BM109">
        <v>0.95399999999999996</v>
      </c>
      <c r="BN109">
        <v>0.69299999999999995</v>
      </c>
      <c r="BO109">
        <v>0.70199999999999996</v>
      </c>
      <c r="BP109">
        <v>0.52200000000000002</v>
      </c>
    </row>
    <row r="110" spans="1:68" x14ac:dyDescent="0.25">
      <c r="A110" s="6">
        <v>90</v>
      </c>
      <c r="B110" s="6">
        <v>2.5</v>
      </c>
      <c r="C110" s="6">
        <v>5</v>
      </c>
      <c r="D110" s="6">
        <v>0.8</v>
      </c>
      <c r="E110" s="6">
        <v>3</v>
      </c>
      <c r="F110" s="6">
        <v>7</v>
      </c>
      <c r="G110" s="6">
        <v>0.27900000000000003</v>
      </c>
      <c r="H110" s="6">
        <v>0.252</v>
      </c>
      <c r="I110" s="6">
        <v>0.22500000000000001</v>
      </c>
      <c r="J110" s="6">
        <v>0.189</v>
      </c>
      <c r="K110" s="6">
        <v>0.108</v>
      </c>
      <c r="L110" s="6"/>
      <c r="M110" s="6"/>
      <c r="N110" s="6"/>
      <c r="O110" s="6"/>
      <c r="P110" s="6"/>
      <c r="Q110" s="6">
        <f t="shared" si="16"/>
        <v>0.21060000000000004</v>
      </c>
      <c r="R110" s="6">
        <f t="shared" si="17"/>
        <v>6.6319680336985903E-2</v>
      </c>
      <c r="S110" s="6"/>
      <c r="T110" s="6">
        <v>0.441</v>
      </c>
      <c r="U110" s="6">
        <v>0.504</v>
      </c>
      <c r="V110" s="6">
        <v>0.56699999999999995</v>
      </c>
      <c r="W110" s="6">
        <v>0.56699999999999995</v>
      </c>
      <c r="X110" s="6">
        <v>0.432</v>
      </c>
      <c r="Y110" s="6"/>
      <c r="Z110" s="6"/>
      <c r="AA110" s="6"/>
      <c r="AD110">
        <f t="shared" si="12"/>
        <v>0.50219999999999998</v>
      </c>
      <c r="AE110">
        <f t="shared" si="13"/>
        <v>6.5335289086374065E-2</v>
      </c>
      <c r="BF110" s="42">
        <v>6</v>
      </c>
      <c r="BG110" s="42">
        <f>AVERAGE(BL104:BP107)</f>
        <v>0.89189999999999992</v>
      </c>
      <c r="BH110" s="42">
        <f>STDEV(BL104:BP107)</f>
        <v>0.17446516768926165</v>
      </c>
      <c r="BK110" s="6">
        <v>7</v>
      </c>
      <c r="BL110">
        <v>0.72</v>
      </c>
      <c r="BM110">
        <v>0.75600000000000001</v>
      </c>
      <c r="BN110">
        <v>0.79200000000000004</v>
      </c>
      <c r="BO110">
        <v>0.75600000000000001</v>
      </c>
      <c r="BP110">
        <v>0.54</v>
      </c>
    </row>
    <row r="111" spans="1:68" x14ac:dyDescent="0.25">
      <c r="A111" s="6">
        <v>90</v>
      </c>
      <c r="B111" s="6">
        <v>2.5</v>
      </c>
      <c r="C111" s="6">
        <v>5</v>
      </c>
      <c r="D111" s="6">
        <v>0.8</v>
      </c>
      <c r="E111" s="6">
        <v>4</v>
      </c>
      <c r="F111" s="6">
        <v>7</v>
      </c>
      <c r="G111" s="6">
        <v>0.51300000000000001</v>
      </c>
      <c r="H111" s="6">
        <v>0.53100000000000003</v>
      </c>
      <c r="I111" s="6">
        <v>0.33300000000000002</v>
      </c>
      <c r="J111" s="6">
        <v>8.1000000000000003E-2</v>
      </c>
      <c r="K111" s="6">
        <v>0.126</v>
      </c>
      <c r="L111" s="6"/>
      <c r="M111" s="6"/>
      <c r="N111" s="6"/>
      <c r="O111" s="6"/>
      <c r="P111" s="6"/>
      <c r="Q111" s="6">
        <f t="shared" si="16"/>
        <v>0.31680000000000003</v>
      </c>
      <c r="R111" s="6">
        <f t="shared" si="17"/>
        <v>0.21014566376682631</v>
      </c>
      <c r="S111" s="6"/>
      <c r="T111" s="6">
        <v>0.14399999999999999</v>
      </c>
      <c r="U111" s="6">
        <v>0.378</v>
      </c>
      <c r="V111" s="6">
        <v>0.52200000000000002</v>
      </c>
      <c r="W111" s="6">
        <v>0.63</v>
      </c>
      <c r="X111" s="6">
        <v>0.65700000000000003</v>
      </c>
      <c r="Y111" s="6"/>
      <c r="Z111" s="6"/>
      <c r="AA111" s="6"/>
      <c r="AD111">
        <f t="shared" si="12"/>
        <v>0.4662</v>
      </c>
      <c r="AE111">
        <f t="shared" si="13"/>
        <v>0.21091514881582119</v>
      </c>
      <c r="BF111" s="42">
        <v>7</v>
      </c>
      <c r="BG111" s="42">
        <f>AVERAGE(BL108:BP111)</f>
        <v>0.76139999999999997</v>
      </c>
      <c r="BH111" s="42">
        <f>STDEV(BL108:BP111)</f>
        <v>0.14180431290301015</v>
      </c>
      <c r="BK111" s="6">
        <v>7</v>
      </c>
      <c r="BL111">
        <v>0.65700000000000003</v>
      </c>
      <c r="BM111">
        <v>0.90900000000000003</v>
      </c>
      <c r="BN111">
        <v>0.85499999999999998</v>
      </c>
      <c r="BO111">
        <v>0.71099999999999997</v>
      </c>
      <c r="BP111">
        <v>0.78300000000000003</v>
      </c>
    </row>
    <row r="112" spans="1:68" x14ac:dyDescent="0.25">
      <c r="A112" s="6">
        <v>90</v>
      </c>
      <c r="B112" s="6">
        <v>2.5</v>
      </c>
      <c r="C112" s="1">
        <v>5</v>
      </c>
      <c r="D112" s="6">
        <v>0.8</v>
      </c>
      <c r="E112" s="1">
        <v>1</v>
      </c>
      <c r="F112" s="1">
        <v>8</v>
      </c>
      <c r="G112" s="6">
        <v>0.315</v>
      </c>
      <c r="H112" s="6">
        <v>0.54</v>
      </c>
      <c r="I112" s="6">
        <v>0.23400000000000001</v>
      </c>
      <c r="J112" s="6">
        <v>0.378</v>
      </c>
      <c r="K112" s="6">
        <v>0.216</v>
      </c>
      <c r="L112" s="6"/>
      <c r="M112" s="6"/>
      <c r="N112" s="6"/>
      <c r="O112" s="6"/>
      <c r="P112" s="6"/>
      <c r="Q112" s="6">
        <f t="shared" si="16"/>
        <v>0.33660000000000001</v>
      </c>
      <c r="R112" s="6">
        <f t="shared" si="17"/>
        <v>0.13098015116803002</v>
      </c>
      <c r="S112" s="6"/>
      <c r="T112" s="6">
        <v>0.621</v>
      </c>
      <c r="U112" s="6">
        <v>0.72</v>
      </c>
      <c r="V112" s="6">
        <v>0.39600000000000002</v>
      </c>
      <c r="W112" s="6">
        <v>0.45</v>
      </c>
      <c r="X112" s="6">
        <v>0.29699999999999999</v>
      </c>
      <c r="Y112" s="6"/>
      <c r="Z112" s="6"/>
      <c r="AA112" s="6"/>
      <c r="AD112">
        <f t="shared" si="12"/>
        <v>0.49680000000000007</v>
      </c>
      <c r="AE112">
        <f t="shared" si="13"/>
        <v>0.17140215867952166</v>
      </c>
      <c r="BF112" s="42">
        <v>8</v>
      </c>
      <c r="BG112" s="42">
        <f>AVERAGE(BL112:BP115)</f>
        <v>0.97065000000000023</v>
      </c>
      <c r="BH112" s="42">
        <f>STDEV(BL112:BP115)</f>
        <v>0.38219783730694362</v>
      </c>
      <c r="BK112" s="1">
        <v>8</v>
      </c>
      <c r="BL112">
        <v>0.93600000000000005</v>
      </c>
      <c r="BM112">
        <v>1.26</v>
      </c>
      <c r="BN112">
        <v>0.63</v>
      </c>
      <c r="BO112">
        <v>0.82799999999999996</v>
      </c>
      <c r="BP112">
        <v>0.51300000000000001</v>
      </c>
    </row>
    <row r="113" spans="1:68" x14ac:dyDescent="0.25">
      <c r="A113" s="6">
        <v>90</v>
      </c>
      <c r="B113" s="6">
        <v>2.5</v>
      </c>
      <c r="C113" s="1">
        <v>5</v>
      </c>
      <c r="D113" s="6">
        <v>0.8</v>
      </c>
      <c r="E113" s="1">
        <v>2</v>
      </c>
      <c r="F113" s="1">
        <v>8</v>
      </c>
      <c r="G113" s="6">
        <v>0.27</v>
      </c>
      <c r="H113" s="6">
        <v>0.54</v>
      </c>
      <c r="I113" s="6">
        <v>0.64800000000000002</v>
      </c>
      <c r="J113" s="6">
        <v>0.432</v>
      </c>
      <c r="K113" s="6">
        <v>0.41399999999999998</v>
      </c>
      <c r="L113" s="6"/>
      <c r="M113" s="6"/>
      <c r="N113" s="6"/>
      <c r="O113" s="6"/>
      <c r="P113" s="6"/>
      <c r="Q113" s="6">
        <f t="shared" si="16"/>
        <v>0.46080000000000004</v>
      </c>
      <c r="R113" s="6">
        <f t="shared" si="17"/>
        <v>0.1420746282768319</v>
      </c>
      <c r="S113" s="6"/>
      <c r="T113" s="6">
        <v>0.63900000000000001</v>
      </c>
      <c r="U113" s="6">
        <v>0.41399999999999998</v>
      </c>
      <c r="V113" s="6">
        <v>0.30599999999999999</v>
      </c>
      <c r="W113" s="6">
        <v>0.23400000000000001</v>
      </c>
      <c r="X113" s="6">
        <v>0.84599999999999997</v>
      </c>
      <c r="Y113" s="6"/>
      <c r="Z113" s="6"/>
      <c r="AA113" s="6"/>
      <c r="AD113">
        <f t="shared" si="12"/>
        <v>0.48780000000000001</v>
      </c>
      <c r="AE113">
        <f t="shared" si="13"/>
        <v>0.2520321408074771</v>
      </c>
      <c r="BF113" s="42">
        <v>9</v>
      </c>
      <c r="BG113" s="42">
        <f>AVERAGE(BL116:BP119)</f>
        <v>0.92699999999999994</v>
      </c>
      <c r="BH113" s="42">
        <f>STDEV(BL116:BP119)</f>
        <v>0.25800000000000045</v>
      </c>
      <c r="BK113" s="1">
        <v>8</v>
      </c>
      <c r="BL113">
        <v>0.90900000000000003</v>
      </c>
      <c r="BM113">
        <v>0.95399999999999996</v>
      </c>
      <c r="BN113">
        <v>0.95399999999999996</v>
      </c>
      <c r="BO113">
        <v>0.66600000000000004</v>
      </c>
      <c r="BP113">
        <v>1.26</v>
      </c>
    </row>
    <row r="114" spans="1:68" x14ac:dyDescent="0.25">
      <c r="A114" s="6">
        <v>90</v>
      </c>
      <c r="B114" s="6">
        <v>2.5</v>
      </c>
      <c r="C114" s="1">
        <v>5</v>
      </c>
      <c r="D114" s="6">
        <v>0.8</v>
      </c>
      <c r="E114" s="1">
        <v>3</v>
      </c>
      <c r="F114" s="1">
        <v>8</v>
      </c>
      <c r="G114" s="6">
        <v>0.54900000000000004</v>
      </c>
      <c r="H114" s="6">
        <v>0.54</v>
      </c>
      <c r="I114" s="6">
        <v>0.34200000000000003</v>
      </c>
      <c r="J114" s="6">
        <v>0.89100000000000001</v>
      </c>
      <c r="K114" s="6">
        <v>5.3999999999999999E-2</v>
      </c>
      <c r="L114" s="6"/>
      <c r="M114" s="6"/>
      <c r="N114" s="6"/>
      <c r="O114" s="6"/>
      <c r="P114" s="6"/>
      <c r="Q114" s="6">
        <f t="shared" si="16"/>
        <v>0.47519999999999996</v>
      </c>
      <c r="R114" s="6">
        <f t="shared" si="17"/>
        <v>0.30728114162766329</v>
      </c>
      <c r="S114" s="6"/>
      <c r="T114" s="6">
        <v>1.0620000000000001</v>
      </c>
      <c r="U114" s="6">
        <v>0.89100000000000001</v>
      </c>
      <c r="V114" s="6">
        <v>0.45</v>
      </c>
      <c r="W114" s="6">
        <v>1.044</v>
      </c>
      <c r="X114" s="6">
        <v>0.54900000000000004</v>
      </c>
      <c r="Y114" s="6"/>
      <c r="Z114" s="6"/>
      <c r="AA114" s="6"/>
      <c r="AD114">
        <f t="shared" si="12"/>
        <v>0.79920000000000002</v>
      </c>
      <c r="AE114">
        <f t="shared" si="13"/>
        <v>0.28370706723661293</v>
      </c>
      <c r="BF114" s="42">
        <v>10</v>
      </c>
      <c r="BG114" s="42">
        <f>AVERAGE(BL120:BP123)</f>
        <v>0.90900000000000003</v>
      </c>
      <c r="BH114" s="42">
        <f>STDEV(BL120:BP123)</f>
        <v>0.26446833458847191</v>
      </c>
      <c r="BK114" s="1">
        <v>8</v>
      </c>
      <c r="BL114">
        <v>1.611</v>
      </c>
      <c r="BM114">
        <v>1.431</v>
      </c>
      <c r="BN114">
        <v>0.79200000000000004</v>
      </c>
      <c r="BO114">
        <v>1.9350000000000001</v>
      </c>
      <c r="BP114">
        <v>0.60299999999999998</v>
      </c>
    </row>
    <row r="115" spans="1:68" x14ac:dyDescent="0.25">
      <c r="A115" s="6">
        <v>90</v>
      </c>
      <c r="B115" s="6">
        <v>2.5</v>
      </c>
      <c r="C115" s="1">
        <v>5</v>
      </c>
      <c r="D115" s="6">
        <v>0.8</v>
      </c>
      <c r="E115" s="1">
        <v>4</v>
      </c>
      <c r="F115" s="1">
        <v>8</v>
      </c>
      <c r="G115" s="6">
        <v>0.14399999999999999</v>
      </c>
      <c r="H115" s="6">
        <v>0.27900000000000003</v>
      </c>
      <c r="I115" s="6">
        <v>0.45</v>
      </c>
      <c r="J115" s="6">
        <v>0.33300000000000002</v>
      </c>
      <c r="K115" s="6">
        <v>0.40500000000000003</v>
      </c>
      <c r="L115" s="6"/>
      <c r="M115" s="6"/>
      <c r="N115" s="6"/>
      <c r="O115" s="6"/>
      <c r="P115" s="6"/>
      <c r="Q115" s="6">
        <f t="shared" si="16"/>
        <v>0.32219999999999999</v>
      </c>
      <c r="R115" s="6">
        <f t="shared" si="17"/>
        <v>0.11929668897333254</v>
      </c>
      <c r="S115" s="6"/>
      <c r="T115" s="6">
        <v>0.216</v>
      </c>
      <c r="U115" s="6">
        <v>0.83699999999999997</v>
      </c>
      <c r="V115" s="6">
        <v>0.33300000000000002</v>
      </c>
      <c r="W115" s="6">
        <v>0.68400000000000005</v>
      </c>
      <c r="X115" s="6">
        <v>0.45</v>
      </c>
      <c r="Y115" s="6"/>
      <c r="Z115" s="6"/>
      <c r="AA115" s="6"/>
      <c r="AD115">
        <f t="shared" si="12"/>
        <v>0.504</v>
      </c>
      <c r="AE115">
        <f t="shared" si="13"/>
        <v>0.25416038243597283</v>
      </c>
      <c r="BF115" s="42" t="s">
        <v>22</v>
      </c>
      <c r="BG115" s="42">
        <f>AVERAGE(BL84:BP123)</f>
        <v>0.82458857142857123</v>
      </c>
      <c r="BH115" s="42">
        <f>STDEV(BL84:BP123)</f>
        <v>0.19660647399250111</v>
      </c>
      <c r="BK115" s="1">
        <v>8</v>
      </c>
      <c r="BL115">
        <v>0.36</v>
      </c>
      <c r="BM115">
        <v>1.1160000000000001</v>
      </c>
      <c r="BN115">
        <v>0.78300000000000003</v>
      </c>
      <c r="BO115">
        <v>1.0169999999999999</v>
      </c>
      <c r="BP115">
        <v>0.85499999999999998</v>
      </c>
    </row>
    <row r="116" spans="1:68" x14ac:dyDescent="0.25">
      <c r="A116" s="6">
        <v>90</v>
      </c>
      <c r="B116" s="6">
        <v>2.5</v>
      </c>
      <c r="C116" s="6">
        <v>5</v>
      </c>
      <c r="D116" s="6">
        <v>0.8</v>
      </c>
      <c r="E116" s="6">
        <v>1</v>
      </c>
      <c r="F116" s="6">
        <v>9</v>
      </c>
      <c r="G116" s="6">
        <v>0.27900000000000003</v>
      </c>
      <c r="H116" s="6">
        <v>0.27900000000000003</v>
      </c>
      <c r="I116" s="6">
        <v>0.59399999999999997</v>
      </c>
      <c r="J116" s="6">
        <v>6.3E-2</v>
      </c>
      <c r="K116" s="6">
        <v>0.11700000000000001</v>
      </c>
      <c r="L116" s="6"/>
      <c r="M116" s="6"/>
      <c r="N116" s="6"/>
      <c r="O116" s="6"/>
      <c r="P116" s="6"/>
      <c r="Q116" s="6">
        <f t="shared" si="16"/>
        <v>0.26640000000000003</v>
      </c>
      <c r="R116" s="6">
        <f t="shared" si="17"/>
        <v>0.20696086586598922</v>
      </c>
      <c r="S116" s="6"/>
      <c r="T116" s="6">
        <v>0.59399999999999997</v>
      </c>
      <c r="U116" s="6">
        <v>0.432</v>
      </c>
      <c r="V116" s="6">
        <v>0.59399999999999997</v>
      </c>
      <c r="W116" s="6">
        <v>0.36</v>
      </c>
      <c r="X116" s="6">
        <v>0.78300000000000003</v>
      </c>
      <c r="Y116" s="6"/>
      <c r="Z116" s="6"/>
      <c r="AA116" s="6"/>
      <c r="AD116">
        <f t="shared" si="12"/>
        <v>0.55259999999999998</v>
      </c>
      <c r="AE116">
        <f t="shared" si="13"/>
        <v>0.16443174875917363</v>
      </c>
      <c r="BK116" s="6">
        <v>9</v>
      </c>
      <c r="BL116">
        <v>0.873</v>
      </c>
      <c r="BM116">
        <v>0.71099999999999997</v>
      </c>
      <c r="BN116">
        <v>1.1879999999999999</v>
      </c>
      <c r="BO116">
        <v>0.42299999999999999</v>
      </c>
      <c r="BP116">
        <v>0.9</v>
      </c>
    </row>
    <row r="117" spans="1:68" x14ac:dyDescent="0.25">
      <c r="A117" s="6">
        <v>90</v>
      </c>
      <c r="B117" s="6">
        <v>2.5</v>
      </c>
      <c r="C117" s="6">
        <v>5</v>
      </c>
      <c r="D117" s="6">
        <v>0.8</v>
      </c>
      <c r="E117" s="6">
        <v>2</v>
      </c>
      <c r="F117" s="6">
        <v>9</v>
      </c>
      <c r="G117" s="6">
        <v>0.26100000000000001</v>
      </c>
      <c r="H117" s="6">
        <v>0.24299999999999999</v>
      </c>
      <c r="I117" s="6">
        <v>0.57599999999999996</v>
      </c>
      <c r="J117" s="6">
        <v>0.495</v>
      </c>
      <c r="K117" s="6">
        <v>0.432</v>
      </c>
      <c r="L117" s="6"/>
      <c r="M117" s="6"/>
      <c r="N117" s="6"/>
      <c r="O117" s="6"/>
      <c r="P117" s="6"/>
      <c r="Q117" s="6">
        <f t="shared" si="16"/>
        <v>0.40140000000000003</v>
      </c>
      <c r="R117" s="6">
        <f t="shared" si="17"/>
        <v>0.14576110592335656</v>
      </c>
      <c r="S117" s="6"/>
      <c r="T117" s="6">
        <v>0.89100000000000001</v>
      </c>
      <c r="U117" s="6">
        <v>0.441</v>
      </c>
      <c r="V117" s="6">
        <v>0.53100000000000003</v>
      </c>
      <c r="W117" s="6">
        <v>0.54</v>
      </c>
      <c r="X117" s="6">
        <v>0.76500000000000001</v>
      </c>
      <c r="Y117" s="6"/>
      <c r="Z117" s="6"/>
      <c r="AA117" s="6"/>
      <c r="AD117">
        <f t="shared" si="12"/>
        <v>0.63360000000000005</v>
      </c>
      <c r="AE117">
        <f t="shared" si="13"/>
        <v>0.18701818093436798</v>
      </c>
      <c r="BK117" s="6">
        <v>9</v>
      </c>
      <c r="BL117">
        <v>1.1519999999999999</v>
      </c>
      <c r="BM117">
        <v>0.68400000000000005</v>
      </c>
      <c r="BN117">
        <v>1.107</v>
      </c>
      <c r="BO117">
        <v>1.0349999999999999</v>
      </c>
      <c r="BP117">
        <v>1.1970000000000001</v>
      </c>
    </row>
    <row r="118" spans="1:68" x14ac:dyDescent="0.25">
      <c r="A118" s="6">
        <v>90</v>
      </c>
      <c r="B118" s="6">
        <v>2.5</v>
      </c>
      <c r="C118" s="6">
        <v>5</v>
      </c>
      <c r="D118" s="6">
        <v>0.8</v>
      </c>
      <c r="E118" s="6">
        <v>3</v>
      </c>
      <c r="F118" s="6">
        <v>9</v>
      </c>
      <c r="G118" s="4"/>
      <c r="H118" s="4"/>
      <c r="I118" s="4"/>
      <c r="J118" s="4"/>
      <c r="K118" s="4"/>
      <c r="L118" s="6"/>
      <c r="M118" s="6"/>
      <c r="N118" s="6"/>
      <c r="O118" s="6"/>
      <c r="P118" s="6"/>
      <c r="Q118" s="6" t="e">
        <f t="shared" si="16"/>
        <v>#DIV/0!</v>
      </c>
      <c r="R118" s="6" t="e">
        <f t="shared" si="17"/>
        <v>#DIV/0!</v>
      </c>
      <c r="S118" s="6"/>
      <c r="T118" s="4"/>
      <c r="U118" s="4"/>
      <c r="V118" s="4"/>
      <c r="W118" s="4"/>
      <c r="X118" s="4"/>
      <c r="Y118" s="6"/>
      <c r="Z118" s="6"/>
      <c r="AA118" s="6"/>
      <c r="AD118" t="e">
        <f t="shared" si="12"/>
        <v>#DIV/0!</v>
      </c>
      <c r="AE118" t="e">
        <f t="shared" si="13"/>
        <v>#DIV/0!</v>
      </c>
      <c r="BK118" s="6">
        <v>9</v>
      </c>
    </row>
    <row r="119" spans="1:68" x14ac:dyDescent="0.25">
      <c r="A119" s="6">
        <v>90</v>
      </c>
      <c r="B119" s="6">
        <v>2.5</v>
      </c>
      <c r="C119" s="6">
        <v>5</v>
      </c>
      <c r="D119" s="6">
        <v>0.8</v>
      </c>
      <c r="E119" s="6">
        <v>4</v>
      </c>
      <c r="F119" s="6">
        <v>9</v>
      </c>
      <c r="G119" s="4"/>
      <c r="H119" s="4"/>
      <c r="I119" s="4"/>
      <c r="J119" s="4"/>
      <c r="K119" s="4"/>
      <c r="L119" s="6"/>
      <c r="M119" s="6"/>
      <c r="N119" s="6"/>
      <c r="O119" s="6"/>
      <c r="P119" s="6"/>
      <c r="Q119" s="6" t="e">
        <f t="shared" si="16"/>
        <v>#DIV/0!</v>
      </c>
      <c r="R119" s="6" t="e">
        <f t="shared" si="17"/>
        <v>#DIV/0!</v>
      </c>
      <c r="S119" s="6"/>
      <c r="T119" s="4"/>
      <c r="U119" s="4"/>
      <c r="V119" s="4"/>
      <c r="W119" s="4"/>
      <c r="X119" s="4"/>
      <c r="Y119" s="6"/>
      <c r="Z119" s="6"/>
      <c r="AA119" s="6"/>
      <c r="AD119" t="e">
        <f t="shared" si="12"/>
        <v>#DIV/0!</v>
      </c>
      <c r="AE119" t="e">
        <f t="shared" si="13"/>
        <v>#DIV/0!</v>
      </c>
      <c r="BK119" s="6">
        <v>9</v>
      </c>
    </row>
    <row r="120" spans="1:68" x14ac:dyDescent="0.25">
      <c r="A120" s="6">
        <v>90</v>
      </c>
      <c r="B120" s="6">
        <v>2.5</v>
      </c>
      <c r="C120" s="1">
        <v>5</v>
      </c>
      <c r="D120" s="6">
        <v>0.8</v>
      </c>
      <c r="E120" s="1">
        <v>1</v>
      </c>
      <c r="F120" s="1">
        <v>10</v>
      </c>
      <c r="G120" s="6">
        <v>0.54900000000000004</v>
      </c>
      <c r="H120" s="6">
        <v>0.17100000000000001</v>
      </c>
      <c r="I120" s="6">
        <v>0.495</v>
      </c>
      <c r="J120" s="6">
        <v>0.38700000000000001</v>
      </c>
      <c r="K120" s="6">
        <v>0.51300000000000001</v>
      </c>
      <c r="L120" s="6"/>
      <c r="M120" s="6"/>
      <c r="N120" s="6"/>
      <c r="O120" s="6"/>
      <c r="P120" s="6"/>
      <c r="Q120" s="6">
        <f t="shared" si="16"/>
        <v>0.42300000000000004</v>
      </c>
      <c r="R120" s="6">
        <f t="shared" si="17"/>
        <v>0.15326447729333748</v>
      </c>
      <c r="S120" s="6"/>
      <c r="T120" s="6">
        <v>0.67500000000000004</v>
      </c>
      <c r="U120" s="6">
        <v>0.34200000000000003</v>
      </c>
      <c r="V120" s="6">
        <v>0.54</v>
      </c>
      <c r="W120" s="6">
        <v>0.441</v>
      </c>
      <c r="X120" s="6">
        <v>0.432</v>
      </c>
      <c r="Y120" s="6"/>
      <c r="Z120" s="6"/>
      <c r="AA120" s="6"/>
      <c r="AD120">
        <f t="shared" si="12"/>
        <v>0.48600000000000004</v>
      </c>
      <c r="AE120">
        <f t="shared" si="13"/>
        <v>0.12680102523244832</v>
      </c>
      <c r="BK120" s="1">
        <v>10</v>
      </c>
      <c r="BL120">
        <v>1.224</v>
      </c>
      <c r="BM120">
        <v>0.51300000000000001</v>
      </c>
      <c r="BN120">
        <v>1.0349999999999999</v>
      </c>
      <c r="BO120">
        <v>0.82799999999999996</v>
      </c>
      <c r="BP120">
        <v>0.94499999999999995</v>
      </c>
    </row>
    <row r="121" spans="1:68" x14ac:dyDescent="0.25">
      <c r="A121" s="6">
        <v>90</v>
      </c>
      <c r="B121" s="6">
        <v>2.5</v>
      </c>
      <c r="C121" s="1">
        <v>5</v>
      </c>
      <c r="D121" s="6">
        <v>0.8</v>
      </c>
      <c r="E121" s="1">
        <v>2</v>
      </c>
      <c r="F121" s="1">
        <v>10</v>
      </c>
      <c r="G121" s="4"/>
      <c r="H121" s="4"/>
      <c r="I121" s="4"/>
      <c r="J121" s="4"/>
      <c r="K121" s="4"/>
      <c r="L121" s="6"/>
      <c r="M121" s="6"/>
      <c r="N121" s="6"/>
      <c r="O121" s="6"/>
      <c r="P121" s="6"/>
      <c r="Q121" s="6" t="e">
        <f t="shared" si="16"/>
        <v>#DIV/0!</v>
      </c>
      <c r="R121" s="6" t="e">
        <f t="shared" si="17"/>
        <v>#DIV/0!</v>
      </c>
      <c r="S121" s="6"/>
      <c r="T121" s="4"/>
      <c r="U121" s="4"/>
      <c r="V121" s="4"/>
      <c r="W121" s="4"/>
      <c r="X121" s="4"/>
      <c r="Y121" s="6"/>
      <c r="Z121" s="6"/>
      <c r="AA121" s="6"/>
      <c r="AD121" t="e">
        <f t="shared" si="12"/>
        <v>#DIV/0!</v>
      </c>
      <c r="AE121" t="e">
        <f t="shared" si="13"/>
        <v>#DIV/0!</v>
      </c>
      <c r="BK121" s="1">
        <v>10</v>
      </c>
    </row>
    <row r="122" spans="1:68" x14ac:dyDescent="0.25">
      <c r="A122" s="6">
        <v>90</v>
      </c>
      <c r="B122" s="6">
        <v>2.5</v>
      </c>
      <c r="C122" s="1">
        <v>5</v>
      </c>
      <c r="D122" s="6">
        <v>0.8</v>
      </c>
      <c r="E122" s="1">
        <v>3</v>
      </c>
      <c r="F122" s="1">
        <v>10</v>
      </c>
      <c r="G122" s="4"/>
      <c r="H122" s="4"/>
      <c r="I122" s="4"/>
      <c r="J122" s="4"/>
      <c r="K122" s="4"/>
      <c r="L122" s="6"/>
      <c r="M122" s="6"/>
      <c r="N122" s="6"/>
      <c r="O122" s="6"/>
      <c r="P122" s="6"/>
      <c r="Q122" s="6" t="e">
        <f t="shared" si="16"/>
        <v>#DIV/0!</v>
      </c>
      <c r="R122" s="6" t="e">
        <f t="shared" si="17"/>
        <v>#DIV/0!</v>
      </c>
      <c r="S122" s="6"/>
      <c r="T122" s="4"/>
      <c r="U122" s="4"/>
      <c r="V122" s="4"/>
      <c r="W122" s="4"/>
      <c r="X122" s="4"/>
      <c r="Y122" s="6"/>
      <c r="Z122" s="6"/>
      <c r="AA122" s="6"/>
      <c r="AD122" t="e">
        <f t="shared" si="12"/>
        <v>#DIV/0!</v>
      </c>
      <c r="AE122" t="e">
        <f t="shared" si="13"/>
        <v>#DIV/0!</v>
      </c>
      <c r="BK122" s="1">
        <v>10</v>
      </c>
    </row>
    <row r="123" spans="1:68" x14ac:dyDescent="0.25">
      <c r="A123" s="6">
        <v>90</v>
      </c>
      <c r="B123" s="6">
        <v>2.5</v>
      </c>
      <c r="C123" s="1">
        <v>5</v>
      </c>
      <c r="D123" s="6">
        <v>0.8</v>
      </c>
      <c r="E123" s="1">
        <v>4</v>
      </c>
      <c r="F123" s="1">
        <v>10</v>
      </c>
      <c r="G123" s="4"/>
      <c r="H123" s="4"/>
      <c r="I123" s="4"/>
      <c r="J123" s="4"/>
      <c r="K123" s="4"/>
      <c r="L123" s="6"/>
      <c r="M123" s="6"/>
      <c r="N123" s="6"/>
      <c r="O123" s="6"/>
      <c r="P123" s="6"/>
      <c r="Q123" s="6" t="e">
        <f t="shared" si="16"/>
        <v>#DIV/0!</v>
      </c>
      <c r="R123" s="6" t="e">
        <f t="shared" si="17"/>
        <v>#DIV/0!</v>
      </c>
      <c r="S123" s="6"/>
      <c r="T123" s="4"/>
      <c r="U123" s="4"/>
      <c r="V123" s="4"/>
      <c r="W123" s="4"/>
      <c r="X123" s="4"/>
      <c r="Y123" s="6"/>
      <c r="Z123" s="6"/>
      <c r="AA123" s="6"/>
      <c r="AD123" t="e">
        <f t="shared" si="12"/>
        <v>#DIV/0!</v>
      </c>
      <c r="AE123" t="e">
        <f t="shared" si="13"/>
        <v>#DIV/0!</v>
      </c>
      <c r="BK123" s="1">
        <v>10</v>
      </c>
    </row>
    <row r="124" spans="1:68" s="7" customFormat="1" x14ac:dyDescent="0.25">
      <c r="Q124" s="6" t="e">
        <f t="shared" si="16"/>
        <v>#DIV/0!</v>
      </c>
      <c r="R124" s="6" t="e">
        <f t="shared" si="17"/>
        <v>#DIV/0!</v>
      </c>
      <c r="AD124" t="e">
        <f t="shared" si="12"/>
        <v>#DIV/0!</v>
      </c>
      <c r="AE124" t="e">
        <f t="shared" si="13"/>
        <v>#DIV/0!</v>
      </c>
      <c r="BF124" s="42"/>
      <c r="BG124" s="42"/>
      <c r="BH124" s="42"/>
    </row>
    <row r="125" spans="1:68" x14ac:dyDescent="0.25">
      <c r="A125" s="1">
        <v>90</v>
      </c>
      <c r="B125" s="1">
        <v>3</v>
      </c>
      <c r="C125" s="1">
        <v>5</v>
      </c>
      <c r="D125" s="1">
        <v>1.2</v>
      </c>
      <c r="E125" s="6">
        <v>1</v>
      </c>
      <c r="F125" s="6">
        <v>1</v>
      </c>
      <c r="G125">
        <v>0.69299999999999995</v>
      </c>
      <c r="H125">
        <v>0.72899999999999998</v>
      </c>
      <c r="I125">
        <v>0.68400000000000005</v>
      </c>
      <c r="J125">
        <v>0.71099999999999997</v>
      </c>
      <c r="K125">
        <v>0.67500000000000004</v>
      </c>
      <c r="Q125" s="6">
        <f t="shared" si="16"/>
        <v>0.69840000000000002</v>
      </c>
      <c r="R125" s="6">
        <f t="shared" si="17"/>
        <v>2.1674870241826103E-2</v>
      </c>
      <c r="T125">
        <v>0.432</v>
      </c>
      <c r="U125">
        <v>0.441</v>
      </c>
      <c r="V125">
        <v>0.45</v>
      </c>
      <c r="W125">
        <v>0.45900000000000002</v>
      </c>
      <c r="X125">
        <v>0.45900000000000002</v>
      </c>
      <c r="AD125">
        <f t="shared" si="12"/>
        <v>0.44820000000000004</v>
      </c>
      <c r="AE125">
        <f t="shared" si="13"/>
        <v>1.1734564329364778E-2</v>
      </c>
      <c r="AO125" t="s">
        <v>47</v>
      </c>
      <c r="AP125" t="s">
        <v>48</v>
      </c>
      <c r="AQ125" t="s">
        <v>49</v>
      </c>
      <c r="AR125" t="s">
        <v>50</v>
      </c>
      <c r="BK125" s="6">
        <v>1</v>
      </c>
      <c r="BL125">
        <v>1.125</v>
      </c>
      <c r="BM125">
        <v>1.17</v>
      </c>
      <c r="BN125">
        <v>1.1339999999999999</v>
      </c>
      <c r="BO125">
        <v>1.17</v>
      </c>
      <c r="BP125">
        <v>1.1339999999999999</v>
      </c>
    </row>
    <row r="126" spans="1:68" x14ac:dyDescent="0.25">
      <c r="A126" s="1">
        <v>90</v>
      </c>
      <c r="B126" s="1">
        <v>3</v>
      </c>
      <c r="C126" s="1">
        <v>5</v>
      </c>
      <c r="D126" s="1">
        <v>1.2</v>
      </c>
      <c r="E126" s="6">
        <v>2</v>
      </c>
      <c r="F126" s="6">
        <v>1</v>
      </c>
      <c r="G126">
        <v>0.75600000000000001</v>
      </c>
      <c r="H126">
        <v>0.70199999999999996</v>
      </c>
      <c r="I126">
        <v>0.75600000000000001</v>
      </c>
      <c r="J126">
        <v>0.71099999999999997</v>
      </c>
      <c r="K126">
        <v>0.70199999999999996</v>
      </c>
      <c r="Q126" s="6">
        <f t="shared" si="16"/>
        <v>0.72539999999999993</v>
      </c>
      <c r="R126" s="6">
        <f t="shared" si="17"/>
        <v>2.8174456516497377E-2</v>
      </c>
      <c r="T126">
        <v>0.42299999999999999</v>
      </c>
      <c r="U126">
        <v>0.432</v>
      </c>
      <c r="V126">
        <v>0.42299999999999999</v>
      </c>
      <c r="W126">
        <v>0.441</v>
      </c>
      <c r="X126">
        <v>0.42299999999999999</v>
      </c>
      <c r="AD126">
        <f t="shared" si="12"/>
        <v>0.4284</v>
      </c>
      <c r="AE126">
        <f t="shared" si="13"/>
        <v>8.0498447189992512E-3</v>
      </c>
      <c r="AO126">
        <f>A125</f>
        <v>90</v>
      </c>
      <c r="AP126">
        <f>B125</f>
        <v>3</v>
      </c>
      <c r="AQ126">
        <f>C125</f>
        <v>5</v>
      </c>
      <c r="AR126">
        <f>D125</f>
        <v>1.2</v>
      </c>
      <c r="BK126" s="6">
        <v>1</v>
      </c>
      <c r="BL126">
        <v>1.179</v>
      </c>
      <c r="BM126">
        <v>1.1339999999999999</v>
      </c>
      <c r="BN126">
        <v>1.179</v>
      </c>
      <c r="BO126">
        <v>1.1519999999999999</v>
      </c>
      <c r="BP126">
        <v>1.125</v>
      </c>
    </row>
    <row r="127" spans="1:68" x14ac:dyDescent="0.25">
      <c r="A127" s="1">
        <v>90</v>
      </c>
      <c r="B127" s="1">
        <v>3</v>
      </c>
      <c r="C127" s="1">
        <v>5</v>
      </c>
      <c r="D127" s="1">
        <v>1.2</v>
      </c>
      <c r="E127" s="6">
        <v>3</v>
      </c>
      <c r="F127" s="6">
        <v>1</v>
      </c>
      <c r="G127">
        <v>0.59399999999999997</v>
      </c>
      <c r="H127">
        <v>0.57599999999999996</v>
      </c>
      <c r="I127">
        <v>0.57599999999999996</v>
      </c>
      <c r="J127">
        <v>0.54900000000000004</v>
      </c>
      <c r="K127">
        <v>0.53100000000000003</v>
      </c>
      <c r="Q127" s="6">
        <f t="shared" si="16"/>
        <v>0.56520000000000004</v>
      </c>
      <c r="R127" s="6">
        <f t="shared" si="17"/>
        <v>2.4973986465920861E-2</v>
      </c>
      <c r="T127">
        <v>0.54900000000000004</v>
      </c>
      <c r="U127">
        <v>0.57599999999999996</v>
      </c>
      <c r="V127">
        <v>0.56699999999999995</v>
      </c>
      <c r="W127">
        <v>0.59399999999999997</v>
      </c>
      <c r="X127">
        <v>0.63900000000000001</v>
      </c>
      <c r="AD127">
        <f t="shared" si="12"/>
        <v>0.58499999999999996</v>
      </c>
      <c r="AE127">
        <f t="shared" si="13"/>
        <v>3.4270978976387589E-2</v>
      </c>
      <c r="BK127" s="6">
        <v>1</v>
      </c>
      <c r="BL127">
        <v>1.143</v>
      </c>
      <c r="BM127">
        <v>1.1519999999999999</v>
      </c>
      <c r="BN127">
        <v>1.143</v>
      </c>
      <c r="BO127">
        <v>1.143</v>
      </c>
      <c r="BP127">
        <v>1.17</v>
      </c>
    </row>
    <row r="128" spans="1:68" x14ac:dyDescent="0.25">
      <c r="A128" s="1">
        <v>90</v>
      </c>
      <c r="B128" s="1">
        <v>3</v>
      </c>
      <c r="C128" s="1">
        <v>5</v>
      </c>
      <c r="D128" s="1">
        <v>1.2</v>
      </c>
      <c r="E128" s="6">
        <v>4</v>
      </c>
      <c r="F128" s="6">
        <v>1</v>
      </c>
      <c r="G128">
        <v>0.58499999999999996</v>
      </c>
      <c r="H128">
        <v>0.61199999999999999</v>
      </c>
      <c r="I128">
        <v>0.55800000000000005</v>
      </c>
      <c r="J128">
        <v>0.54</v>
      </c>
      <c r="K128">
        <v>0.60299999999999998</v>
      </c>
      <c r="Q128" s="6">
        <f t="shared" si="16"/>
        <v>0.57959999999999989</v>
      </c>
      <c r="R128" s="6">
        <f t="shared" si="17"/>
        <v>3.025392536514887E-2</v>
      </c>
      <c r="T128">
        <v>0.55800000000000005</v>
      </c>
      <c r="U128">
        <v>0.56699999999999995</v>
      </c>
      <c r="V128">
        <v>0.58499999999999996</v>
      </c>
      <c r="W128">
        <v>0.63</v>
      </c>
      <c r="X128">
        <v>0.58499999999999996</v>
      </c>
      <c r="AD128">
        <f t="shared" si="12"/>
        <v>0.58499999999999996</v>
      </c>
      <c r="AE128">
        <f t="shared" si="13"/>
        <v>2.7739863013360393E-2</v>
      </c>
      <c r="BK128" s="6">
        <v>1</v>
      </c>
      <c r="BL128">
        <v>1.143</v>
      </c>
      <c r="BM128">
        <v>1.179</v>
      </c>
      <c r="BN128">
        <v>1.143</v>
      </c>
      <c r="BO128">
        <v>1.17</v>
      </c>
      <c r="BP128">
        <v>1.1879999999999999</v>
      </c>
    </row>
    <row r="129" spans="1:68" x14ac:dyDescent="0.25">
      <c r="A129" s="1">
        <v>90</v>
      </c>
      <c r="B129" s="1">
        <v>3</v>
      </c>
      <c r="C129" s="1">
        <v>5</v>
      </c>
      <c r="D129" s="1">
        <v>1.2</v>
      </c>
      <c r="E129" s="1">
        <v>1</v>
      </c>
      <c r="F129" s="1">
        <v>2</v>
      </c>
      <c r="G129">
        <v>0.46800000000000003</v>
      </c>
      <c r="H129">
        <v>0.495</v>
      </c>
      <c r="I129">
        <v>0.46800000000000003</v>
      </c>
      <c r="J129">
        <v>0.432</v>
      </c>
      <c r="K129">
        <v>0.48</v>
      </c>
      <c r="Q129" s="6">
        <f t="shared" si="16"/>
        <v>0.46860000000000002</v>
      </c>
      <c r="R129" s="6">
        <f t="shared" si="17"/>
        <v>2.3276597689524985E-2</v>
      </c>
      <c r="T129">
        <v>0.63600000000000001</v>
      </c>
      <c r="U129">
        <v>0.66</v>
      </c>
      <c r="V129">
        <v>0.66</v>
      </c>
      <c r="W129">
        <v>0.67200000000000004</v>
      </c>
      <c r="X129">
        <v>0.72</v>
      </c>
      <c r="AD129">
        <f t="shared" si="12"/>
        <v>0.66959999999999997</v>
      </c>
      <c r="AE129">
        <f t="shared" si="13"/>
        <v>3.1061229853307466E-2</v>
      </c>
      <c r="AH129" t="s">
        <v>25</v>
      </c>
      <c r="BK129" s="1">
        <v>2</v>
      </c>
      <c r="BL129">
        <v>1.1040000000000001</v>
      </c>
      <c r="BM129">
        <v>1.155</v>
      </c>
      <c r="BN129">
        <v>1.1279999999999999</v>
      </c>
      <c r="BO129">
        <v>1.1040000000000001</v>
      </c>
      <c r="BP129">
        <v>1.2</v>
      </c>
    </row>
    <row r="130" spans="1:68" x14ac:dyDescent="0.25">
      <c r="A130" s="1">
        <v>90</v>
      </c>
      <c r="B130" s="1">
        <v>3</v>
      </c>
      <c r="C130" s="1">
        <v>5</v>
      </c>
      <c r="D130" s="1">
        <v>1.2</v>
      </c>
      <c r="E130" s="1">
        <v>2</v>
      </c>
      <c r="F130" s="1">
        <v>2</v>
      </c>
      <c r="G130">
        <v>0.42</v>
      </c>
      <c r="H130">
        <v>0.52800000000000002</v>
      </c>
      <c r="I130">
        <v>0.45600000000000002</v>
      </c>
      <c r="J130">
        <v>0.54</v>
      </c>
      <c r="K130">
        <v>0.504</v>
      </c>
      <c r="Q130" s="6">
        <f t="shared" si="16"/>
        <v>0.48959999999999998</v>
      </c>
      <c r="R130" s="6">
        <f t="shared" si="17"/>
        <v>5.0485641523110324E-2</v>
      </c>
      <c r="T130">
        <v>0.66</v>
      </c>
      <c r="U130">
        <v>0.624</v>
      </c>
      <c r="V130">
        <v>0.64800000000000002</v>
      </c>
      <c r="W130">
        <v>0.64800000000000002</v>
      </c>
      <c r="X130">
        <v>0.66</v>
      </c>
      <c r="AD130">
        <f t="shared" si="12"/>
        <v>0.64800000000000002</v>
      </c>
      <c r="AE130">
        <f t="shared" si="13"/>
        <v>1.4696938456699081E-2</v>
      </c>
      <c r="AG130" t="s">
        <v>19</v>
      </c>
      <c r="AH130" t="s">
        <v>20</v>
      </c>
      <c r="AI130" t="s">
        <v>21</v>
      </c>
      <c r="AJ130" t="s">
        <v>23</v>
      </c>
      <c r="AK130" t="s">
        <v>21</v>
      </c>
      <c r="AM130" s="11" t="s">
        <v>24</v>
      </c>
      <c r="AN130" s="11"/>
      <c r="AO130" s="11" t="s">
        <v>21</v>
      </c>
      <c r="AP130" s="15" t="s">
        <v>26</v>
      </c>
      <c r="AQ130" s="15"/>
      <c r="AR130" s="15" t="s">
        <v>21</v>
      </c>
      <c r="BK130" s="1">
        <v>2</v>
      </c>
      <c r="BL130">
        <v>1.08</v>
      </c>
      <c r="BM130">
        <v>1.1519999999999999</v>
      </c>
      <c r="BN130">
        <v>1.1040000000000001</v>
      </c>
      <c r="BO130">
        <v>1.1879999999999999</v>
      </c>
      <c r="BP130">
        <v>1.1639999999999999</v>
      </c>
    </row>
    <row r="131" spans="1:68" x14ac:dyDescent="0.25">
      <c r="A131" s="1">
        <v>90</v>
      </c>
      <c r="B131" s="1">
        <v>3</v>
      </c>
      <c r="C131" s="1">
        <v>5</v>
      </c>
      <c r="D131" s="1">
        <v>1.2</v>
      </c>
      <c r="E131" s="1">
        <v>3</v>
      </c>
      <c r="F131" s="1">
        <v>2</v>
      </c>
      <c r="G131">
        <v>0.51600000000000001</v>
      </c>
      <c r="H131">
        <v>0.51600000000000001</v>
      </c>
      <c r="I131">
        <v>0.51600000000000001</v>
      </c>
      <c r="J131">
        <v>0.48</v>
      </c>
      <c r="K131">
        <v>0.49199999999999999</v>
      </c>
      <c r="Q131" s="6">
        <f t="shared" si="16"/>
        <v>0.504</v>
      </c>
      <c r="R131" s="6">
        <f t="shared" si="17"/>
        <v>1.6970562748477157E-2</v>
      </c>
      <c r="T131">
        <v>0.64800000000000002</v>
      </c>
      <c r="U131">
        <v>0.61199999999999999</v>
      </c>
      <c r="V131">
        <v>0.64800000000000002</v>
      </c>
      <c r="W131">
        <v>0.67200000000000004</v>
      </c>
      <c r="X131">
        <v>0.64800000000000002</v>
      </c>
      <c r="AD131">
        <f t="shared" si="12"/>
        <v>0.64560000000000006</v>
      </c>
      <c r="AE131">
        <f t="shared" si="13"/>
        <v>2.1466252583998001E-2</v>
      </c>
      <c r="AG131">
        <v>1</v>
      </c>
      <c r="AH131">
        <f>AVERAGE(G125:K128)</f>
        <v>0.64215000000000011</v>
      </c>
      <c r="AI131">
        <f>STDEV(G125:K128)</f>
        <v>7.6382882485815831E-2</v>
      </c>
      <c r="AJ131">
        <f>AVERAGE(T125:X128)</f>
        <v>0.51165000000000005</v>
      </c>
      <c r="AK131">
        <f>STDEV(T125:X128)</f>
        <v>7.8529427940304847E-2</v>
      </c>
      <c r="AM131">
        <f>SUM(AH131,AJ131)</f>
        <v>1.1538000000000002</v>
      </c>
      <c r="AO131">
        <f>SUM(AH131,AJ131)/2*SQRT((AI131/AH131)^2+(AK131/AJ131)^2)</f>
        <v>0.11202222419759895</v>
      </c>
      <c r="AP131">
        <v>0.24966666666666668</v>
      </c>
      <c r="AR131">
        <v>5.5075705472861069E-3</v>
      </c>
      <c r="BK131" s="1">
        <v>2</v>
      </c>
      <c r="BL131">
        <v>1.1639999999999999</v>
      </c>
      <c r="BM131">
        <v>1.1279999999999999</v>
      </c>
      <c r="BN131">
        <v>1.1639999999999999</v>
      </c>
      <c r="BO131">
        <v>1.1519999999999999</v>
      </c>
      <c r="BP131">
        <v>1.1399999999999999</v>
      </c>
    </row>
    <row r="132" spans="1:68" x14ac:dyDescent="0.25">
      <c r="A132" s="1">
        <v>90</v>
      </c>
      <c r="B132" s="1">
        <v>3</v>
      </c>
      <c r="C132" s="1">
        <v>5</v>
      </c>
      <c r="D132" s="1">
        <v>1.2</v>
      </c>
      <c r="E132" s="1">
        <v>4</v>
      </c>
      <c r="F132" s="1">
        <v>2</v>
      </c>
      <c r="G132">
        <v>0.52800000000000002</v>
      </c>
      <c r="H132">
        <v>0.52800000000000002</v>
      </c>
      <c r="I132">
        <v>0.52800000000000002</v>
      </c>
      <c r="J132">
        <v>0.48</v>
      </c>
      <c r="K132">
        <v>0.39600000000000002</v>
      </c>
      <c r="Q132" s="6">
        <f t="shared" si="16"/>
        <v>0.49199999999999999</v>
      </c>
      <c r="R132" s="6">
        <f t="shared" si="17"/>
        <v>5.7549978279753437E-2</v>
      </c>
      <c r="T132">
        <v>0.66</v>
      </c>
      <c r="U132">
        <v>0.624</v>
      </c>
      <c r="V132">
        <v>0.64800000000000002</v>
      </c>
      <c r="W132">
        <v>0.66</v>
      </c>
      <c r="X132">
        <v>0.68400000000000005</v>
      </c>
      <c r="AD132">
        <f t="shared" si="12"/>
        <v>0.6552</v>
      </c>
      <c r="AE132">
        <f t="shared" si="13"/>
        <v>2.1799082549501959E-2</v>
      </c>
      <c r="AG132">
        <v>2</v>
      </c>
      <c r="AH132">
        <f>AVERAGE(G129:K132)</f>
        <v>0.48855000000000015</v>
      </c>
      <c r="AI132">
        <f>STDEV(G129:K132)</f>
        <v>3.9743221864998901E-2</v>
      </c>
      <c r="AJ132">
        <f>AVERAGE(T129:X132)</f>
        <v>0.65459999999999996</v>
      </c>
      <c r="AK132">
        <f>STDEV(T129:X132)</f>
        <v>2.3188926576913255E-2</v>
      </c>
      <c r="AM132">
        <f>SUM(AH132,AJ132)</f>
        <v>1.1431500000000001</v>
      </c>
      <c r="AO132">
        <f t="shared" ref="AO132:AO141" si="18">SUM(AH132,AJ132)/2*SQRT((AI132/AH132)^2+(AK132/AJ132)^2)</f>
        <v>5.0714572051101352E-2</v>
      </c>
      <c r="BK132" s="1">
        <v>2</v>
      </c>
      <c r="BL132">
        <v>1.1879999999999999</v>
      </c>
      <c r="BM132">
        <v>1.1519999999999999</v>
      </c>
      <c r="BN132">
        <v>1.1759999999999999</v>
      </c>
      <c r="BO132">
        <v>1.1399999999999999</v>
      </c>
      <c r="BP132">
        <v>1.08</v>
      </c>
    </row>
    <row r="133" spans="1:68" x14ac:dyDescent="0.25">
      <c r="A133" s="1">
        <v>90</v>
      </c>
      <c r="B133" s="1">
        <v>3</v>
      </c>
      <c r="C133" s="1">
        <v>5</v>
      </c>
      <c r="D133" s="1">
        <v>1.2</v>
      </c>
      <c r="E133" s="6">
        <v>1</v>
      </c>
      <c r="F133" s="6">
        <v>3</v>
      </c>
      <c r="G133">
        <v>0.504</v>
      </c>
      <c r="H133">
        <v>0.48</v>
      </c>
      <c r="I133">
        <v>0.46800000000000003</v>
      </c>
      <c r="J133">
        <v>0.46800000000000003</v>
      </c>
      <c r="K133">
        <v>0.44400000000000001</v>
      </c>
      <c r="Q133" s="6">
        <f t="shared" si="16"/>
        <v>0.4728</v>
      </c>
      <c r="R133" s="6">
        <f t="shared" si="17"/>
        <v>2.1799082549501938E-2</v>
      </c>
      <c r="T133">
        <v>0.68400000000000005</v>
      </c>
      <c r="U133">
        <v>0.66</v>
      </c>
      <c r="V133">
        <v>0.63600000000000001</v>
      </c>
      <c r="W133">
        <v>0.67200000000000004</v>
      </c>
      <c r="X133">
        <v>0.67200000000000004</v>
      </c>
      <c r="AD133">
        <f t="shared" si="12"/>
        <v>0.66480000000000006</v>
      </c>
      <c r="AE133">
        <f t="shared" si="13"/>
        <v>1.8198901065723739E-2</v>
      </c>
      <c r="AG133">
        <v>3</v>
      </c>
      <c r="AH133">
        <f>AVERAGE(G133:K136)</f>
        <v>0.45419999999999999</v>
      </c>
      <c r="AI133">
        <f>STDEV(G133:K136)</f>
        <v>4.4266656098075258E-2</v>
      </c>
      <c r="AJ133">
        <f>AVERAGE(T133:X136)</f>
        <v>0.67320000000000013</v>
      </c>
      <c r="AK133">
        <f>STDEV(T132:X135)</f>
        <v>2.3489303276620459E-2</v>
      </c>
      <c r="AM133">
        <f>SUM(AH133,AJ133)</f>
        <v>1.1274000000000002</v>
      </c>
      <c r="AO133">
        <f t="shared" si="18"/>
        <v>5.8353278878397946E-2</v>
      </c>
      <c r="AP133" s="15" t="s">
        <v>28</v>
      </c>
      <c r="AQ133" s="15"/>
      <c r="AR133" s="15"/>
      <c r="BK133" s="6">
        <v>3</v>
      </c>
      <c r="BL133">
        <v>1.1879999999999999</v>
      </c>
      <c r="BM133">
        <v>1.1399999999999999</v>
      </c>
      <c r="BN133">
        <v>1.1040000000000001</v>
      </c>
      <c r="BO133">
        <v>1.1399999999999999</v>
      </c>
      <c r="BP133">
        <v>1.1160000000000001</v>
      </c>
    </row>
    <row r="134" spans="1:68" x14ac:dyDescent="0.25">
      <c r="A134" s="1">
        <v>90</v>
      </c>
      <c r="B134" s="1">
        <v>3</v>
      </c>
      <c r="C134" s="1">
        <v>5</v>
      </c>
      <c r="D134" s="1">
        <v>1.2</v>
      </c>
      <c r="E134" s="6">
        <v>2</v>
      </c>
      <c r="F134" s="6">
        <v>3</v>
      </c>
      <c r="G134">
        <v>0.44400000000000001</v>
      </c>
      <c r="H134">
        <v>0.49199999999999999</v>
      </c>
      <c r="I134">
        <v>0.49199999999999999</v>
      </c>
      <c r="J134">
        <v>0.49199999999999999</v>
      </c>
      <c r="K134">
        <v>0.48</v>
      </c>
      <c r="Q134" s="6">
        <f t="shared" si="16"/>
        <v>0.48</v>
      </c>
      <c r="R134" s="6">
        <f t="shared" si="17"/>
        <v>2.0784609690826523E-2</v>
      </c>
      <c r="T134">
        <v>0.63600000000000001</v>
      </c>
      <c r="U134">
        <v>0.64800000000000002</v>
      </c>
      <c r="V134">
        <v>0.66</v>
      </c>
      <c r="W134">
        <v>0.64800000000000002</v>
      </c>
      <c r="X134">
        <v>0.66</v>
      </c>
      <c r="AD134">
        <f t="shared" si="12"/>
        <v>0.65040000000000009</v>
      </c>
      <c r="AE134">
        <f t="shared" si="13"/>
        <v>1.0039920318408916E-2</v>
      </c>
      <c r="AG134">
        <v>4</v>
      </c>
      <c r="AH134">
        <f>AVERAGE(G137:K140)</f>
        <v>0.47760000000000014</v>
      </c>
      <c r="AI134">
        <f>STDEV(G137:K140)</f>
        <v>6.4633704748169374E-2</v>
      </c>
      <c r="AJ134">
        <f>AVERAGE(T137:X140)</f>
        <v>0.67679999999999996</v>
      </c>
      <c r="AK134">
        <f>STDEV(T136:X139)</f>
        <v>4.7920987600753577E-2</v>
      </c>
      <c r="AM134">
        <f t="shared" ref="AM134:AM141" si="19">SUM(AH134,AJ134)</f>
        <v>1.1544000000000001</v>
      </c>
      <c r="AO134">
        <f t="shared" si="18"/>
        <v>8.8158010433681877E-2</v>
      </c>
      <c r="BK134" s="6">
        <v>3</v>
      </c>
      <c r="BL134">
        <v>1.08</v>
      </c>
      <c r="BM134">
        <v>1.1399999999999999</v>
      </c>
      <c r="BN134">
        <v>1.1519999999999999</v>
      </c>
      <c r="BO134">
        <v>1.1399999999999999</v>
      </c>
      <c r="BP134">
        <v>1.1399999999999999</v>
      </c>
    </row>
    <row r="135" spans="1:68" x14ac:dyDescent="0.25">
      <c r="A135" s="1">
        <v>90</v>
      </c>
      <c r="B135" s="1">
        <v>3</v>
      </c>
      <c r="C135">
        <v>5</v>
      </c>
      <c r="D135">
        <v>1.2</v>
      </c>
      <c r="E135" s="6">
        <v>3</v>
      </c>
      <c r="F135" s="6">
        <v>3</v>
      </c>
      <c r="G135">
        <v>0.51600000000000001</v>
      </c>
      <c r="H135">
        <v>0.42</v>
      </c>
      <c r="I135">
        <v>0.45600000000000002</v>
      </c>
      <c r="J135">
        <v>0.40799999999999997</v>
      </c>
      <c r="K135">
        <v>0.42</v>
      </c>
      <c r="Q135" s="6">
        <f t="shared" si="16"/>
        <v>0.44399999999999995</v>
      </c>
      <c r="R135" s="6">
        <f t="shared" si="17"/>
        <v>4.4090815370097222E-2</v>
      </c>
      <c r="T135">
        <v>0.66</v>
      </c>
      <c r="U135">
        <v>0.68400000000000005</v>
      </c>
      <c r="V135">
        <v>0.67200000000000004</v>
      </c>
      <c r="W135">
        <v>0.72</v>
      </c>
      <c r="X135">
        <v>0.70799999999999996</v>
      </c>
      <c r="AD135">
        <f t="shared" si="12"/>
        <v>0.68879999999999997</v>
      </c>
      <c r="AE135">
        <f t="shared" si="13"/>
        <v>2.4883729623993232E-2</v>
      </c>
      <c r="AG135">
        <v>5</v>
      </c>
      <c r="AH135">
        <f>AVERAGE(G141:K144)</f>
        <v>0.46499999999999997</v>
      </c>
      <c r="AI135">
        <f>STDEV(G141:K144)</f>
        <v>5.6937639017105253E-2</v>
      </c>
      <c r="AJ135">
        <f>AVERAGE(T141:X144)</f>
        <v>0.67800000000000005</v>
      </c>
      <c r="AK135">
        <f>STDEV(T141:X144)</f>
        <v>4.2202519256306817E-2</v>
      </c>
      <c r="AM135">
        <f t="shared" si="19"/>
        <v>1.143</v>
      </c>
      <c r="AO135">
        <f t="shared" si="18"/>
        <v>7.8501031202902555E-2</v>
      </c>
      <c r="BK135" s="6">
        <v>3</v>
      </c>
      <c r="BL135">
        <v>1.1759999999999999</v>
      </c>
      <c r="BM135">
        <v>1.1040000000000001</v>
      </c>
      <c r="BN135">
        <v>1.1279999999999999</v>
      </c>
      <c r="BO135">
        <v>1.1279999999999999</v>
      </c>
      <c r="BP135">
        <v>1.1279999999999999</v>
      </c>
    </row>
    <row r="136" spans="1:68" x14ac:dyDescent="0.25">
      <c r="A136" s="1">
        <v>90</v>
      </c>
      <c r="B136" s="1">
        <v>3</v>
      </c>
      <c r="C136">
        <v>5</v>
      </c>
      <c r="D136">
        <v>1.2</v>
      </c>
      <c r="E136" s="6">
        <v>4</v>
      </c>
      <c r="F136" s="6">
        <v>3</v>
      </c>
      <c r="G136">
        <v>0.45600000000000002</v>
      </c>
      <c r="H136">
        <v>0.32400000000000001</v>
      </c>
      <c r="I136">
        <v>0.432</v>
      </c>
      <c r="J136">
        <v>0.40799999999999997</v>
      </c>
      <c r="K136">
        <v>0.48</v>
      </c>
      <c r="Q136" s="6">
        <f t="shared" si="16"/>
        <v>0.41999999999999993</v>
      </c>
      <c r="R136" s="6">
        <f t="shared" si="17"/>
        <v>6.0000000000000393E-2</v>
      </c>
      <c r="T136">
        <v>0.72</v>
      </c>
      <c r="U136">
        <v>0.72</v>
      </c>
      <c r="V136">
        <v>0.66</v>
      </c>
      <c r="W136">
        <v>0.69599999999999995</v>
      </c>
      <c r="X136">
        <v>0.64800000000000002</v>
      </c>
      <c r="AD136">
        <f t="shared" si="12"/>
        <v>0.68880000000000008</v>
      </c>
      <c r="AE136">
        <f t="shared" si="13"/>
        <v>3.351417610504543E-2</v>
      </c>
      <c r="AG136">
        <v>6</v>
      </c>
      <c r="AH136">
        <f>AVERAGE(G145:K148)</f>
        <v>0.45540000000000003</v>
      </c>
      <c r="AI136">
        <f>STDEV(G145:K148)</f>
        <v>6.3792756559609726E-2</v>
      </c>
      <c r="AJ136">
        <f>AVERAGE(T145:X148)</f>
        <v>0.70079999999999987</v>
      </c>
      <c r="AK136">
        <f>STDEV(T145:X148)</f>
        <v>5.0672945132694359E-2</v>
      </c>
      <c r="AM136">
        <f t="shared" si="19"/>
        <v>1.1561999999999999</v>
      </c>
      <c r="AO136">
        <f t="shared" si="18"/>
        <v>9.1132747288290086E-2</v>
      </c>
      <c r="BK136" s="6">
        <v>3</v>
      </c>
      <c r="BL136">
        <v>1.1759999999999999</v>
      </c>
      <c r="BM136">
        <v>1.044</v>
      </c>
      <c r="BN136">
        <v>1.0920000000000001</v>
      </c>
      <c r="BO136">
        <v>1.1040000000000001</v>
      </c>
      <c r="BP136">
        <v>1.1279999999999999</v>
      </c>
    </row>
    <row r="137" spans="1:68" x14ac:dyDescent="0.25">
      <c r="A137" s="1">
        <v>90</v>
      </c>
      <c r="B137" s="1">
        <v>3</v>
      </c>
      <c r="C137">
        <v>5</v>
      </c>
      <c r="D137">
        <v>1.2</v>
      </c>
      <c r="E137" s="1">
        <v>1</v>
      </c>
      <c r="F137" s="1">
        <v>4</v>
      </c>
      <c r="G137">
        <v>0.45600000000000002</v>
      </c>
      <c r="H137">
        <v>0.504</v>
      </c>
      <c r="I137">
        <v>0.38400000000000001</v>
      </c>
      <c r="J137">
        <v>0.44400000000000001</v>
      </c>
      <c r="K137">
        <v>0.51600000000000001</v>
      </c>
      <c r="Q137" s="6">
        <f t="shared" si="16"/>
        <v>0.46079999999999999</v>
      </c>
      <c r="R137" s="6">
        <f t="shared" si="17"/>
        <v>5.2718118327573463E-2</v>
      </c>
      <c r="T137">
        <v>0.67200000000000004</v>
      </c>
      <c r="U137">
        <v>0.70799999999999996</v>
      </c>
      <c r="V137">
        <v>0.73199999999999998</v>
      </c>
      <c r="W137">
        <v>0.78</v>
      </c>
      <c r="X137">
        <v>0.72</v>
      </c>
      <c r="AD137">
        <f t="shared" si="12"/>
        <v>0.72240000000000004</v>
      </c>
      <c r="AE137">
        <f t="shared" si="13"/>
        <v>3.9253025361110701E-2</v>
      </c>
      <c r="AG137">
        <v>7</v>
      </c>
      <c r="AH137">
        <f>AVERAGE(G149:K152)</f>
        <v>0.43200000000000005</v>
      </c>
      <c r="AI137">
        <f>STDEV(G149:K152)</f>
        <v>4.473077358221212E-2</v>
      </c>
      <c r="AJ137">
        <f>AVERAGE(T149:X152)</f>
        <v>0.68640000000000001</v>
      </c>
      <c r="AK137">
        <f>STDEV(T149:X152)</f>
        <v>3.7666682192202969E-2</v>
      </c>
      <c r="AM137">
        <f t="shared" si="19"/>
        <v>1.1184000000000001</v>
      </c>
      <c r="AO137">
        <f t="shared" si="18"/>
        <v>6.553048681458E-2</v>
      </c>
      <c r="BK137" s="1">
        <v>4</v>
      </c>
      <c r="BL137">
        <v>1.1279999999999999</v>
      </c>
      <c r="BM137">
        <v>1.212</v>
      </c>
      <c r="BN137">
        <v>1.1160000000000001</v>
      </c>
      <c r="BO137">
        <v>1.224</v>
      </c>
      <c r="BP137">
        <v>1.236</v>
      </c>
    </row>
    <row r="138" spans="1:68" x14ac:dyDescent="0.25">
      <c r="A138" s="1">
        <v>90</v>
      </c>
      <c r="B138" s="1">
        <v>3</v>
      </c>
      <c r="C138">
        <v>5</v>
      </c>
      <c r="D138">
        <v>1.2</v>
      </c>
      <c r="E138" s="1">
        <v>2</v>
      </c>
      <c r="F138" s="1">
        <v>4</v>
      </c>
      <c r="G138">
        <v>0.51600000000000001</v>
      </c>
      <c r="H138">
        <v>0.48</v>
      </c>
      <c r="I138">
        <v>0.46800000000000003</v>
      </c>
      <c r="J138">
        <v>0.42</v>
      </c>
      <c r="K138">
        <v>0.45600000000000002</v>
      </c>
      <c r="Q138" s="6">
        <f t="shared" si="16"/>
        <v>0.46799999999999997</v>
      </c>
      <c r="R138" s="6">
        <f t="shared" si="17"/>
        <v>3.4985711369071811E-2</v>
      </c>
      <c r="T138">
        <v>0.68400000000000005</v>
      </c>
      <c r="U138">
        <v>0.67200000000000004</v>
      </c>
      <c r="V138">
        <v>0.67200000000000004</v>
      </c>
      <c r="W138">
        <v>0.63600000000000001</v>
      </c>
      <c r="X138">
        <v>0.68400000000000005</v>
      </c>
      <c r="AD138">
        <f t="shared" si="12"/>
        <v>0.66960000000000008</v>
      </c>
      <c r="AE138">
        <f t="shared" si="13"/>
        <v>1.9718012070185999E-2</v>
      </c>
      <c r="AG138">
        <v>8</v>
      </c>
      <c r="AH138">
        <f>AVERAGE(G153:K156)</f>
        <v>0.41160000000000008</v>
      </c>
      <c r="AI138">
        <f>STDEV(G153:K156)</f>
        <v>3.1413037856412765E-2</v>
      </c>
      <c r="AJ138">
        <f>AVERAGE(T153:X156)</f>
        <v>0.70619999999999994</v>
      </c>
      <c r="AK138">
        <f>STDEV(T153:X156)</f>
        <v>3.6162789831829231E-2</v>
      </c>
      <c r="AM138">
        <f t="shared" si="19"/>
        <v>1.1177999999999999</v>
      </c>
      <c r="AO138">
        <f t="shared" si="18"/>
        <v>5.1366700303261334E-2</v>
      </c>
      <c r="BK138" s="1">
        <v>4</v>
      </c>
      <c r="BL138">
        <v>1.2</v>
      </c>
      <c r="BM138">
        <v>1.1519999999999999</v>
      </c>
      <c r="BN138">
        <v>1.1399999999999999</v>
      </c>
      <c r="BO138">
        <v>1.056</v>
      </c>
      <c r="BP138">
        <v>1.1399999999999999</v>
      </c>
    </row>
    <row r="139" spans="1:68" x14ac:dyDescent="0.25">
      <c r="A139" s="1">
        <v>90</v>
      </c>
      <c r="B139" s="1">
        <v>3</v>
      </c>
      <c r="C139">
        <v>5</v>
      </c>
      <c r="D139">
        <v>1.2</v>
      </c>
      <c r="E139" s="1">
        <v>3</v>
      </c>
      <c r="F139" s="1">
        <v>4</v>
      </c>
      <c r="G139">
        <v>0.52800000000000002</v>
      </c>
      <c r="H139">
        <v>0.56399999999999995</v>
      </c>
      <c r="I139">
        <v>0.44400000000000001</v>
      </c>
      <c r="J139">
        <v>0.372</v>
      </c>
      <c r="K139">
        <v>0.432</v>
      </c>
      <c r="Q139" s="6">
        <f t="shared" si="16"/>
        <v>0.46799999999999997</v>
      </c>
      <c r="R139" s="6">
        <f t="shared" si="17"/>
        <v>7.730459236035063E-2</v>
      </c>
      <c r="T139">
        <v>0.69599999999999995</v>
      </c>
      <c r="U139">
        <v>0.55200000000000005</v>
      </c>
      <c r="V139">
        <v>0.67200000000000004</v>
      </c>
      <c r="W139">
        <v>0.73199999999999998</v>
      </c>
      <c r="X139">
        <v>0.74399999999999999</v>
      </c>
      <c r="AD139">
        <f t="shared" si="12"/>
        <v>0.67920000000000003</v>
      </c>
      <c r="AE139">
        <f t="shared" si="13"/>
        <v>7.6649853228822826E-2</v>
      </c>
      <c r="AG139">
        <v>9</v>
      </c>
      <c r="AH139">
        <f>AVERAGE(G157:K160)</f>
        <v>0.42120000000000007</v>
      </c>
      <c r="AI139">
        <f>STDEV(G157:K160)</f>
        <v>5.0146732065430286E-2</v>
      </c>
      <c r="AJ139">
        <f>AVERAGE(T157:X160)</f>
        <v>0.70920000000000005</v>
      </c>
      <c r="AK139">
        <f>STDEV(T157:X160)</f>
        <v>4.8611889383911887E-2</v>
      </c>
      <c r="AM139">
        <f t="shared" si="19"/>
        <v>1.1304000000000001</v>
      </c>
      <c r="AO139">
        <f t="shared" si="18"/>
        <v>7.7646425787064072E-2</v>
      </c>
      <c r="BK139" s="1">
        <v>4</v>
      </c>
      <c r="BL139">
        <v>1.224</v>
      </c>
      <c r="BM139">
        <v>1.1160000000000001</v>
      </c>
      <c r="BN139">
        <v>1.1160000000000001</v>
      </c>
      <c r="BO139">
        <v>1.1040000000000001</v>
      </c>
      <c r="BP139">
        <v>1.1759999999999999</v>
      </c>
    </row>
    <row r="140" spans="1:68" x14ac:dyDescent="0.25">
      <c r="A140" s="1">
        <v>90</v>
      </c>
      <c r="B140" s="1">
        <v>3</v>
      </c>
      <c r="C140">
        <v>5</v>
      </c>
      <c r="D140">
        <v>1.2</v>
      </c>
      <c r="E140" s="1">
        <v>4</v>
      </c>
      <c r="F140" s="1">
        <v>4</v>
      </c>
      <c r="G140">
        <v>0.63600000000000001</v>
      </c>
      <c r="H140">
        <v>0.57599999999999996</v>
      </c>
      <c r="I140">
        <v>0.44400000000000001</v>
      </c>
      <c r="J140">
        <v>0.44400000000000001</v>
      </c>
      <c r="K140">
        <v>0.46800000000000003</v>
      </c>
      <c r="Q140" s="6">
        <f t="shared" si="16"/>
        <v>0.51360000000000006</v>
      </c>
      <c r="R140" s="6">
        <f t="shared" si="17"/>
        <v>8.7525996138290388E-2</v>
      </c>
      <c r="T140">
        <v>0.70799999999999996</v>
      </c>
      <c r="U140">
        <v>0.36</v>
      </c>
      <c r="V140">
        <v>0.67200000000000004</v>
      </c>
      <c r="W140">
        <v>0.69599999999999995</v>
      </c>
      <c r="X140">
        <v>0.74399999999999999</v>
      </c>
      <c r="AD140">
        <f t="shared" si="12"/>
        <v>0.6359999999999999</v>
      </c>
      <c r="AE140">
        <f t="shared" si="13"/>
        <v>0.15646085772486409</v>
      </c>
      <c r="AG140">
        <v>10</v>
      </c>
      <c r="AH140" t="e">
        <f>AVERAGE(G161:K164)</f>
        <v>#DIV/0!</v>
      </c>
      <c r="AI140" t="e">
        <f>STDEV(G161:K164)</f>
        <v>#DIV/0!</v>
      </c>
      <c r="AJ140" t="e">
        <f>AVERAGE(T161:X164)</f>
        <v>#DIV/0!</v>
      </c>
      <c r="AK140" t="e">
        <f>STDEV(T161:X164)</f>
        <v>#DIV/0!</v>
      </c>
      <c r="AM140" t="e">
        <f t="shared" si="19"/>
        <v>#DIV/0!</v>
      </c>
      <c r="AO140" t="e">
        <f t="shared" si="18"/>
        <v>#DIV/0!</v>
      </c>
      <c r="BK140" s="1">
        <v>4</v>
      </c>
      <c r="BL140">
        <v>1.3440000000000001</v>
      </c>
      <c r="BM140">
        <v>0.93600000000000005</v>
      </c>
      <c r="BN140">
        <v>1.1160000000000001</v>
      </c>
      <c r="BO140">
        <v>1.1399999999999999</v>
      </c>
      <c r="BP140">
        <v>1.212</v>
      </c>
    </row>
    <row r="141" spans="1:68" x14ac:dyDescent="0.25">
      <c r="A141" s="1">
        <v>90</v>
      </c>
      <c r="B141" s="1">
        <v>3</v>
      </c>
      <c r="C141">
        <v>5</v>
      </c>
      <c r="D141">
        <v>1.2</v>
      </c>
      <c r="E141" s="6">
        <v>1</v>
      </c>
      <c r="F141" s="6">
        <v>5</v>
      </c>
      <c r="G141">
        <v>0.52800000000000002</v>
      </c>
      <c r="H141">
        <v>0.432</v>
      </c>
      <c r="I141">
        <v>0.46800000000000003</v>
      </c>
      <c r="J141">
        <v>0.42</v>
      </c>
      <c r="K141">
        <v>0.432</v>
      </c>
      <c r="Q141" s="6">
        <f t="shared" si="16"/>
        <v>0.45599999999999996</v>
      </c>
      <c r="R141" s="6">
        <f t="shared" si="17"/>
        <v>4.4090815370097222E-2</v>
      </c>
      <c r="T141">
        <v>0.67200000000000004</v>
      </c>
      <c r="U141">
        <v>0.68400000000000005</v>
      </c>
      <c r="V141">
        <v>0.69599999999999995</v>
      </c>
      <c r="W141">
        <v>0.624</v>
      </c>
      <c r="X141">
        <v>0.68400000000000005</v>
      </c>
      <c r="AD141">
        <f t="shared" si="12"/>
        <v>0.67200000000000004</v>
      </c>
      <c r="AE141">
        <f t="shared" si="13"/>
        <v>2.8142494558940575E-2</v>
      </c>
      <c r="AG141" t="s">
        <v>22</v>
      </c>
      <c r="AH141">
        <f>AVERAGE(G125:K164)</f>
        <v>0.47196666666666748</v>
      </c>
      <c r="AI141">
        <f>STDEV(G125:K164)</f>
        <v>8.3748019237806712E-2</v>
      </c>
      <c r="AJ141">
        <f>AVERAGE(T125:X164)</f>
        <v>0.66631666666666556</v>
      </c>
      <c r="AK141">
        <f>STDEV(T125:X163)</f>
        <v>7.6824073493652112E-2</v>
      </c>
      <c r="AM141">
        <f t="shared" si="19"/>
        <v>1.1382833333333331</v>
      </c>
      <c r="AO141">
        <f t="shared" si="18"/>
        <v>0.1204376437538987</v>
      </c>
      <c r="BK141" s="6">
        <v>5</v>
      </c>
      <c r="BL141">
        <v>1.2</v>
      </c>
      <c r="BM141">
        <v>1.1160000000000001</v>
      </c>
      <c r="BN141">
        <v>1.1639999999999999</v>
      </c>
      <c r="BO141">
        <v>1.044</v>
      </c>
      <c r="BP141">
        <v>1.1160000000000001</v>
      </c>
    </row>
    <row r="142" spans="1:68" x14ac:dyDescent="0.25">
      <c r="A142" s="1">
        <v>90</v>
      </c>
      <c r="B142" s="1">
        <v>3</v>
      </c>
      <c r="C142">
        <v>5</v>
      </c>
      <c r="D142">
        <v>1.2</v>
      </c>
      <c r="E142" s="6">
        <v>2</v>
      </c>
      <c r="F142" s="6">
        <v>5</v>
      </c>
      <c r="G142">
        <v>0.46800000000000003</v>
      </c>
      <c r="H142">
        <v>0.42</v>
      </c>
      <c r="I142">
        <v>0.42</v>
      </c>
      <c r="J142">
        <v>0.45600000000000002</v>
      </c>
      <c r="K142">
        <v>0.44400000000000001</v>
      </c>
      <c r="Q142" s="6">
        <f t="shared" si="16"/>
        <v>0.44160000000000005</v>
      </c>
      <c r="R142" s="6">
        <f t="shared" si="17"/>
        <v>2.1466252583998001E-2</v>
      </c>
      <c r="T142">
        <v>0.69599999999999995</v>
      </c>
      <c r="U142">
        <v>0.68400000000000005</v>
      </c>
      <c r="V142">
        <v>0.75600000000000001</v>
      </c>
      <c r="W142">
        <v>0.70799999999999996</v>
      </c>
      <c r="X142">
        <v>0.70799999999999996</v>
      </c>
      <c r="AD142">
        <f t="shared" si="12"/>
        <v>0.71040000000000014</v>
      </c>
      <c r="AE142">
        <f t="shared" si="13"/>
        <v>2.7364210202379308E-2</v>
      </c>
      <c r="AM142" s="11" t="s">
        <v>51</v>
      </c>
      <c r="AN142" s="11"/>
      <c r="AO142" s="11"/>
      <c r="BK142" s="6">
        <v>5</v>
      </c>
      <c r="BL142">
        <v>1.1639999999999999</v>
      </c>
      <c r="BM142">
        <v>1.1040000000000001</v>
      </c>
      <c r="BN142">
        <v>1.1759999999999999</v>
      </c>
      <c r="BO142">
        <v>1.1639999999999999</v>
      </c>
      <c r="BP142">
        <v>1.1519999999999999</v>
      </c>
    </row>
    <row r="143" spans="1:68" x14ac:dyDescent="0.25">
      <c r="A143" s="1">
        <v>90</v>
      </c>
      <c r="B143" s="1">
        <v>3</v>
      </c>
      <c r="C143">
        <v>5</v>
      </c>
      <c r="D143">
        <v>1.2</v>
      </c>
      <c r="E143" s="6">
        <v>3</v>
      </c>
      <c r="F143" s="6">
        <v>5</v>
      </c>
      <c r="G143">
        <v>0.624</v>
      </c>
      <c r="H143">
        <v>0.48</v>
      </c>
      <c r="I143">
        <v>0.56399999999999995</v>
      </c>
      <c r="J143">
        <v>0.432</v>
      </c>
      <c r="K143">
        <v>0.44400000000000001</v>
      </c>
      <c r="Q143" s="6">
        <f t="shared" si="16"/>
        <v>0.50880000000000003</v>
      </c>
      <c r="R143" s="6">
        <f t="shared" si="17"/>
        <v>8.2529994547436883E-2</v>
      </c>
      <c r="T143">
        <v>0.57599999999999996</v>
      </c>
      <c r="U143">
        <v>0.61199999999999999</v>
      </c>
      <c r="V143">
        <v>0.624</v>
      </c>
      <c r="W143">
        <v>0.67200000000000004</v>
      </c>
      <c r="X143">
        <v>0.68400000000000005</v>
      </c>
      <c r="AD143">
        <f t="shared" ref="AD143:AD206" si="20">AVERAGE(T143:X143)</f>
        <v>0.63360000000000005</v>
      </c>
      <c r="AE143">
        <f t="shared" ref="AE143:AE206" si="21">STDEV(T143:X143)</f>
        <v>4.4416213255972233E-2</v>
      </c>
      <c r="BK143" s="6">
        <v>5</v>
      </c>
      <c r="BL143">
        <v>1.2</v>
      </c>
      <c r="BM143">
        <v>1.0920000000000001</v>
      </c>
      <c r="BN143">
        <v>1.1879999999999999</v>
      </c>
      <c r="BO143">
        <v>1.1040000000000001</v>
      </c>
      <c r="BP143">
        <v>1.1279999999999999</v>
      </c>
    </row>
    <row r="144" spans="1:68" x14ac:dyDescent="0.25">
      <c r="A144" s="1">
        <v>90</v>
      </c>
      <c r="B144" s="1">
        <v>3</v>
      </c>
      <c r="C144">
        <v>5</v>
      </c>
      <c r="D144">
        <v>1.2</v>
      </c>
      <c r="E144" s="6">
        <v>4</v>
      </c>
      <c r="F144" s="6">
        <v>5</v>
      </c>
      <c r="G144">
        <v>0.54</v>
      </c>
      <c r="H144">
        <v>0.42</v>
      </c>
      <c r="I144">
        <v>0.46800000000000003</v>
      </c>
      <c r="J144">
        <v>0.40799999999999997</v>
      </c>
      <c r="K144">
        <v>0.432</v>
      </c>
      <c r="Q144" s="6">
        <f t="shared" si="16"/>
        <v>0.45359999999999995</v>
      </c>
      <c r="R144" s="6">
        <f t="shared" si="17"/>
        <v>5.3261618450813418E-2</v>
      </c>
      <c r="T144">
        <v>0.64800000000000002</v>
      </c>
      <c r="U144">
        <v>0.70799999999999996</v>
      </c>
      <c r="V144">
        <v>0.70799999999999996</v>
      </c>
      <c r="W144">
        <v>0.70799999999999996</v>
      </c>
      <c r="X144">
        <v>0.70799999999999996</v>
      </c>
      <c r="AD144">
        <f t="shared" si="20"/>
        <v>0.69600000000000006</v>
      </c>
      <c r="AE144">
        <f t="shared" si="21"/>
        <v>2.6832815729997447E-2</v>
      </c>
      <c r="BK144" s="6">
        <v>5</v>
      </c>
      <c r="BL144">
        <v>1.1879999999999999</v>
      </c>
      <c r="BM144">
        <v>1.1279999999999999</v>
      </c>
      <c r="BN144">
        <v>1.1759999999999999</v>
      </c>
      <c r="BO144">
        <v>1.1160000000000001</v>
      </c>
      <c r="BP144">
        <v>1.1399999999999999</v>
      </c>
    </row>
    <row r="145" spans="1:68" x14ac:dyDescent="0.25">
      <c r="A145" s="1">
        <v>90</v>
      </c>
      <c r="B145" s="1">
        <v>3</v>
      </c>
      <c r="C145" s="1">
        <v>5</v>
      </c>
      <c r="D145" s="1">
        <v>1.2</v>
      </c>
      <c r="E145" s="1">
        <v>1</v>
      </c>
      <c r="F145" s="1">
        <v>6</v>
      </c>
      <c r="G145">
        <v>0.32400000000000001</v>
      </c>
      <c r="H145">
        <v>0.39600000000000002</v>
      </c>
      <c r="I145">
        <v>0.42</v>
      </c>
      <c r="J145">
        <v>0.42</v>
      </c>
      <c r="K145">
        <v>0.48</v>
      </c>
      <c r="Q145" s="6">
        <f t="shared" si="16"/>
        <v>0.40800000000000003</v>
      </c>
      <c r="R145" s="6">
        <f t="shared" si="17"/>
        <v>5.6284989117881191E-2</v>
      </c>
      <c r="T145">
        <v>0.74399999999999999</v>
      </c>
      <c r="U145">
        <v>0.74399999999999999</v>
      </c>
      <c r="V145">
        <v>0.68400000000000005</v>
      </c>
      <c r="W145">
        <v>0.73199999999999998</v>
      </c>
      <c r="X145">
        <v>0.72</v>
      </c>
      <c r="AD145">
        <f t="shared" si="20"/>
        <v>0.72479999999999989</v>
      </c>
      <c r="AE145">
        <f t="shared" si="21"/>
        <v>2.4883729623993243E-2</v>
      </c>
      <c r="BF145" s="42" t="s">
        <v>19</v>
      </c>
      <c r="BG145" s="42" t="s">
        <v>24</v>
      </c>
      <c r="BH145" s="42" t="s">
        <v>21</v>
      </c>
      <c r="BK145" s="1">
        <v>6</v>
      </c>
      <c r="BL145">
        <v>1.0680000000000001</v>
      </c>
      <c r="BM145">
        <v>1.1399999999999999</v>
      </c>
      <c r="BN145">
        <v>1.1040000000000001</v>
      </c>
      <c r="BO145">
        <v>1.1519999999999999</v>
      </c>
      <c r="BP145">
        <v>1.2</v>
      </c>
    </row>
    <row r="146" spans="1:68" x14ac:dyDescent="0.25">
      <c r="A146" s="1">
        <v>90</v>
      </c>
      <c r="B146" s="1">
        <v>3</v>
      </c>
      <c r="C146" s="1">
        <v>5</v>
      </c>
      <c r="D146" s="1">
        <v>1.2</v>
      </c>
      <c r="E146" s="1">
        <v>2</v>
      </c>
      <c r="F146" s="1">
        <v>6</v>
      </c>
      <c r="G146">
        <v>0.48</v>
      </c>
      <c r="H146">
        <v>0.504</v>
      </c>
      <c r="I146">
        <v>0.40799999999999997</v>
      </c>
      <c r="J146">
        <v>0.432</v>
      </c>
      <c r="K146">
        <v>0.39600000000000002</v>
      </c>
      <c r="Q146" s="6">
        <f t="shared" si="16"/>
        <v>0.44399999999999995</v>
      </c>
      <c r="R146" s="6">
        <f t="shared" si="17"/>
        <v>4.6475800154489003E-2</v>
      </c>
      <c r="T146">
        <v>0.66</v>
      </c>
      <c r="U146">
        <v>0.56399999999999995</v>
      </c>
      <c r="V146">
        <v>0.70799999999999996</v>
      </c>
      <c r="W146">
        <v>0.78</v>
      </c>
      <c r="X146">
        <v>0.76800000000000002</v>
      </c>
      <c r="AD146">
        <f t="shared" si="20"/>
        <v>0.69599999999999995</v>
      </c>
      <c r="AE146">
        <f t="shared" si="21"/>
        <v>8.8181630740195069E-2</v>
      </c>
      <c r="AH146" s="5" t="s">
        <v>20</v>
      </c>
      <c r="AI146" s="5" t="s">
        <v>21</v>
      </c>
      <c r="AJ146" s="5" t="s">
        <v>23</v>
      </c>
      <c r="AK146" s="5" t="s">
        <v>21</v>
      </c>
      <c r="AL146" s="5"/>
      <c r="AM146" s="5" t="s">
        <v>27</v>
      </c>
      <c r="AN146" s="5"/>
      <c r="AO146" s="5" t="s">
        <v>28</v>
      </c>
      <c r="AP146" s="5"/>
      <c r="BF146" s="42">
        <v>1</v>
      </c>
      <c r="BG146" s="42">
        <f>AVERAGE(BL125:BP128)</f>
        <v>1.1537999999999999</v>
      </c>
      <c r="BH146" s="42">
        <f>STDEV(BL125:BP128)</f>
        <v>1.9933045823192049E-2</v>
      </c>
      <c r="BK146" s="1">
        <v>6</v>
      </c>
      <c r="BL146">
        <v>1.1399999999999999</v>
      </c>
      <c r="BM146">
        <v>1.0680000000000001</v>
      </c>
      <c r="BN146">
        <v>1.1160000000000001</v>
      </c>
      <c r="BO146">
        <v>1.212</v>
      </c>
      <c r="BP146">
        <v>1.1639999999999999</v>
      </c>
    </row>
    <row r="147" spans="1:68" x14ac:dyDescent="0.25">
      <c r="A147" s="1">
        <v>90</v>
      </c>
      <c r="B147" s="1">
        <v>3</v>
      </c>
      <c r="C147" s="1">
        <v>5</v>
      </c>
      <c r="D147" s="1">
        <v>1.2</v>
      </c>
      <c r="E147" s="1">
        <v>3</v>
      </c>
      <c r="F147" s="1">
        <v>6</v>
      </c>
      <c r="G147">
        <v>0.48</v>
      </c>
      <c r="H147">
        <v>0.432</v>
      </c>
      <c r="I147">
        <v>0.44400000000000001</v>
      </c>
      <c r="J147">
        <v>0.432</v>
      </c>
      <c r="K147">
        <v>0.45600000000000002</v>
      </c>
      <c r="Q147" s="6">
        <f t="shared" si="16"/>
        <v>0.44879999999999998</v>
      </c>
      <c r="R147" s="6">
        <f t="shared" si="17"/>
        <v>2.0079840636817808E-2</v>
      </c>
      <c r="T147">
        <v>0.69599999999999995</v>
      </c>
      <c r="U147">
        <v>0.67200000000000004</v>
      </c>
      <c r="V147">
        <v>0.73199999999999998</v>
      </c>
      <c r="W147">
        <v>0.70799999999999996</v>
      </c>
      <c r="X147">
        <v>0.68400000000000005</v>
      </c>
      <c r="AD147">
        <f t="shared" si="20"/>
        <v>0.69840000000000002</v>
      </c>
      <c r="AE147">
        <f t="shared" si="21"/>
        <v>2.3082460874005586E-2</v>
      </c>
      <c r="AH147" s="5">
        <f>AH141</f>
        <v>0.47196666666666748</v>
      </c>
      <c r="AI147" s="5">
        <f>AI141</f>
        <v>8.3748019237806712E-2</v>
      </c>
      <c r="AJ147" s="5">
        <f>AJ141</f>
        <v>0.66631666666666556</v>
      </c>
      <c r="AK147" s="5">
        <f>AK141</f>
        <v>7.6824073493652112E-2</v>
      </c>
      <c r="AL147" s="5"/>
      <c r="AM147" s="5" t="s">
        <v>29</v>
      </c>
      <c r="AN147" s="5"/>
      <c r="AO147" s="5" t="s">
        <v>30</v>
      </c>
      <c r="AP147" s="5"/>
      <c r="BF147" s="42">
        <v>2</v>
      </c>
      <c r="BG147" s="42">
        <f>AVERAGE(BL129:BP132)</f>
        <v>1.1431499999999999</v>
      </c>
      <c r="BH147" s="42">
        <f>STDEV(BL129:BP132)</f>
        <v>3.4842918181007994E-2</v>
      </c>
      <c r="BK147" s="1">
        <v>6</v>
      </c>
      <c r="BL147">
        <v>1.1759999999999999</v>
      </c>
      <c r="BM147">
        <v>1.1040000000000001</v>
      </c>
      <c r="BN147">
        <v>1.1759999999999999</v>
      </c>
      <c r="BO147">
        <v>1.1399999999999999</v>
      </c>
      <c r="BP147">
        <v>1.1399999999999999</v>
      </c>
    </row>
    <row r="148" spans="1:68" x14ac:dyDescent="0.25">
      <c r="A148" s="1">
        <v>90</v>
      </c>
      <c r="B148" s="1">
        <v>3</v>
      </c>
      <c r="C148" s="1">
        <v>5</v>
      </c>
      <c r="D148" s="1">
        <v>1.2</v>
      </c>
      <c r="E148" s="1">
        <v>4</v>
      </c>
      <c r="F148" s="1">
        <v>6</v>
      </c>
      <c r="G148">
        <v>0.64800000000000002</v>
      </c>
      <c r="H148">
        <v>0.504</v>
      </c>
      <c r="I148">
        <v>0.49199999999999999</v>
      </c>
      <c r="J148">
        <v>0.46800000000000003</v>
      </c>
      <c r="K148">
        <v>0.49199999999999999</v>
      </c>
      <c r="Q148" s="6">
        <f t="shared" si="16"/>
        <v>0.52080000000000004</v>
      </c>
      <c r="R148" s="6">
        <f t="shared" si="17"/>
        <v>7.2299377590682223E-2</v>
      </c>
      <c r="T148">
        <v>0.73199999999999998</v>
      </c>
      <c r="U148">
        <v>0.624</v>
      </c>
      <c r="V148">
        <v>0.64800000000000002</v>
      </c>
      <c r="W148">
        <v>0.72</v>
      </c>
      <c r="X148">
        <v>0.69599999999999995</v>
      </c>
      <c r="AD148">
        <f t="shared" si="20"/>
        <v>0.68399999999999994</v>
      </c>
      <c r="AE148">
        <f t="shared" si="21"/>
        <v>4.6475800154488982E-2</v>
      </c>
      <c r="BF148" s="42">
        <v>3</v>
      </c>
      <c r="BG148" s="42">
        <f>AVERAGE(BL133:BP136)</f>
        <v>1.1274</v>
      </c>
      <c r="BH148" s="42">
        <f>STDEV(BL133:BP136)</f>
        <v>3.4047026301866602E-2</v>
      </c>
      <c r="BK148" s="1">
        <v>6</v>
      </c>
      <c r="BL148">
        <v>1.38</v>
      </c>
      <c r="BM148">
        <v>1.1279999999999999</v>
      </c>
      <c r="BN148">
        <v>1.1399999999999999</v>
      </c>
      <c r="BO148">
        <v>1.1879999999999999</v>
      </c>
      <c r="BP148">
        <v>1.1879999999999999</v>
      </c>
    </row>
    <row r="149" spans="1:68" x14ac:dyDescent="0.25">
      <c r="A149" s="1">
        <v>90</v>
      </c>
      <c r="B149" s="1">
        <v>3</v>
      </c>
      <c r="C149" s="1">
        <v>5</v>
      </c>
      <c r="D149" s="1">
        <v>1.2</v>
      </c>
      <c r="E149" s="6">
        <v>1</v>
      </c>
      <c r="F149" s="6">
        <v>7</v>
      </c>
      <c r="G149">
        <v>0.42</v>
      </c>
      <c r="H149">
        <v>0.504</v>
      </c>
      <c r="I149">
        <v>0.39600000000000002</v>
      </c>
      <c r="J149">
        <v>0.432</v>
      </c>
      <c r="K149">
        <v>0.42</v>
      </c>
      <c r="Q149" s="6">
        <f t="shared" si="16"/>
        <v>0.43439999999999995</v>
      </c>
      <c r="R149" s="6">
        <f t="shared" si="17"/>
        <v>4.1046315303568968E-2</v>
      </c>
      <c r="T149">
        <v>0.63600000000000001</v>
      </c>
      <c r="U149">
        <v>0.70799999999999996</v>
      </c>
      <c r="V149">
        <v>0.69599999999999995</v>
      </c>
      <c r="W149">
        <v>0.70799999999999996</v>
      </c>
      <c r="X149">
        <v>0.68400000000000005</v>
      </c>
      <c r="AD149">
        <f t="shared" si="20"/>
        <v>0.68640000000000012</v>
      </c>
      <c r="AE149">
        <f t="shared" si="21"/>
        <v>2.9879759035172936E-2</v>
      </c>
      <c r="BF149" s="42">
        <v>4</v>
      </c>
      <c r="BG149" s="42">
        <f>AVERAGE(BL137:BP140)</f>
        <v>1.1543999999999999</v>
      </c>
      <c r="BH149" s="42">
        <f>STDEV(BL137:BP140)</f>
        <v>8.2277067214830163E-2</v>
      </c>
      <c r="BK149" s="6">
        <v>7</v>
      </c>
      <c r="BL149">
        <v>1.056</v>
      </c>
      <c r="BM149">
        <v>1.212</v>
      </c>
      <c r="BN149">
        <v>1.0920000000000001</v>
      </c>
      <c r="BO149">
        <v>1.1399999999999999</v>
      </c>
      <c r="BP149">
        <v>1.1040000000000001</v>
      </c>
    </row>
    <row r="150" spans="1:68" x14ac:dyDescent="0.25">
      <c r="A150" s="1">
        <v>90</v>
      </c>
      <c r="B150" s="1">
        <v>3</v>
      </c>
      <c r="C150" s="1">
        <v>5</v>
      </c>
      <c r="D150" s="1">
        <v>1.2</v>
      </c>
      <c r="E150" s="6">
        <v>2</v>
      </c>
      <c r="F150" s="6">
        <v>7</v>
      </c>
      <c r="G150">
        <v>0.40799999999999997</v>
      </c>
      <c r="H150">
        <v>0.432</v>
      </c>
      <c r="I150">
        <v>0.432</v>
      </c>
      <c r="J150">
        <v>0.42</v>
      </c>
      <c r="K150">
        <v>0.45600000000000002</v>
      </c>
      <c r="Q150" s="6">
        <f t="shared" si="16"/>
        <v>0.42960000000000004</v>
      </c>
      <c r="R150" s="6">
        <f t="shared" si="17"/>
        <v>1.7798876369029607E-2</v>
      </c>
      <c r="T150">
        <v>0.6</v>
      </c>
      <c r="U150">
        <v>0.69599999999999995</v>
      </c>
      <c r="V150">
        <v>0.69599999999999995</v>
      </c>
      <c r="W150">
        <v>0.74399999999999999</v>
      </c>
      <c r="X150">
        <v>0.64800000000000002</v>
      </c>
      <c r="AD150">
        <f t="shared" si="20"/>
        <v>0.67679999999999996</v>
      </c>
      <c r="AE150">
        <f t="shared" si="21"/>
        <v>5.4728420404758622E-2</v>
      </c>
      <c r="BF150" s="42">
        <v>5</v>
      </c>
      <c r="BG150" s="42">
        <f>AVERAGE(BL141:BP144)</f>
        <v>1.1429999999999998</v>
      </c>
      <c r="BH150" s="42">
        <f>STDEV(BL141:BP144)</f>
        <v>4.1179964469195536E-2</v>
      </c>
      <c r="BK150" s="6">
        <v>7</v>
      </c>
      <c r="BL150">
        <v>1.008</v>
      </c>
      <c r="BM150">
        <v>1.1279999999999999</v>
      </c>
      <c r="BN150">
        <v>1.1279999999999999</v>
      </c>
      <c r="BO150">
        <v>1.1639999999999999</v>
      </c>
      <c r="BP150">
        <v>1.1040000000000001</v>
      </c>
    </row>
    <row r="151" spans="1:68" x14ac:dyDescent="0.25">
      <c r="A151" s="1">
        <v>90</v>
      </c>
      <c r="B151" s="1">
        <v>3</v>
      </c>
      <c r="C151" s="1">
        <v>5</v>
      </c>
      <c r="D151" s="1">
        <v>1.2</v>
      </c>
      <c r="E151" s="6">
        <v>3</v>
      </c>
      <c r="F151" s="6">
        <v>7</v>
      </c>
      <c r="G151">
        <v>0.45600000000000002</v>
      </c>
      <c r="H151">
        <v>0.51600000000000001</v>
      </c>
      <c r="I151">
        <v>0.48</v>
      </c>
      <c r="J151">
        <v>0.42</v>
      </c>
      <c r="K151">
        <v>0.40799999999999997</v>
      </c>
      <c r="Q151" s="6">
        <f t="shared" si="16"/>
        <v>0.45599999999999996</v>
      </c>
      <c r="R151" s="6">
        <f t="shared" si="17"/>
        <v>4.4090815370097222E-2</v>
      </c>
      <c r="T151">
        <v>0.64800000000000002</v>
      </c>
      <c r="U151">
        <v>0.64800000000000002</v>
      </c>
      <c r="V151">
        <v>0.67200000000000004</v>
      </c>
      <c r="W151">
        <v>0.72</v>
      </c>
      <c r="X151">
        <v>0.72</v>
      </c>
      <c r="AD151">
        <f t="shared" si="20"/>
        <v>0.68159999999999987</v>
      </c>
      <c r="AE151">
        <f t="shared" si="21"/>
        <v>3.6397802131447415E-2</v>
      </c>
      <c r="BF151" s="42">
        <v>6</v>
      </c>
      <c r="BG151" s="42">
        <f>AVERAGE(BL145:BP148)</f>
        <v>1.1561999999999997</v>
      </c>
      <c r="BH151" s="42">
        <f>STDEV(BL145:BP148)</f>
        <v>6.598851574725946E-2</v>
      </c>
      <c r="BK151" s="6">
        <v>7</v>
      </c>
      <c r="BL151">
        <v>1.1040000000000001</v>
      </c>
      <c r="BM151">
        <v>1.1639999999999999</v>
      </c>
      <c r="BN151">
        <v>1.1519999999999999</v>
      </c>
      <c r="BO151">
        <v>1.1399999999999999</v>
      </c>
      <c r="BP151">
        <v>1.1279999999999999</v>
      </c>
    </row>
    <row r="152" spans="1:68" x14ac:dyDescent="0.25">
      <c r="A152" s="1">
        <v>90</v>
      </c>
      <c r="B152" s="1">
        <v>3</v>
      </c>
      <c r="C152" s="1">
        <v>5</v>
      </c>
      <c r="D152" s="1">
        <v>1.2</v>
      </c>
      <c r="E152" s="6">
        <v>4</v>
      </c>
      <c r="F152" s="6">
        <v>7</v>
      </c>
      <c r="G152">
        <v>0.49199999999999999</v>
      </c>
      <c r="H152">
        <v>0.312</v>
      </c>
      <c r="I152">
        <v>0.40799999999999997</v>
      </c>
      <c r="J152">
        <v>0.42</v>
      </c>
      <c r="K152">
        <v>0.40799999999999997</v>
      </c>
      <c r="Q152" s="6">
        <f t="shared" si="16"/>
        <v>0.40800000000000003</v>
      </c>
      <c r="R152" s="6">
        <f t="shared" si="17"/>
        <v>6.4062469512187845E-2</v>
      </c>
      <c r="T152">
        <v>0.66</v>
      </c>
      <c r="U152">
        <v>0.73199999999999998</v>
      </c>
      <c r="V152">
        <v>0.73199999999999998</v>
      </c>
      <c r="W152">
        <v>0.67200000000000004</v>
      </c>
      <c r="X152">
        <v>0.70799999999999996</v>
      </c>
      <c r="AD152">
        <f t="shared" si="20"/>
        <v>0.70079999999999987</v>
      </c>
      <c r="AE152">
        <f t="shared" si="21"/>
        <v>3.351417610504543E-2</v>
      </c>
      <c r="BF152" s="42">
        <v>7</v>
      </c>
      <c r="BG152" s="42">
        <f>AVERAGE(BL149:BP152)</f>
        <v>1.1183999999999998</v>
      </c>
      <c r="BH152" s="42">
        <f>STDEV(BL149:BP152)</f>
        <v>4.6164921748011185E-2</v>
      </c>
      <c r="BK152" s="6">
        <v>7</v>
      </c>
      <c r="BL152">
        <v>1.1519999999999999</v>
      </c>
      <c r="BM152">
        <v>1.044</v>
      </c>
      <c r="BN152">
        <v>1.1399999999999999</v>
      </c>
      <c r="BO152">
        <v>1.0920000000000001</v>
      </c>
      <c r="BP152">
        <v>1.1160000000000001</v>
      </c>
    </row>
    <row r="153" spans="1:68" x14ac:dyDescent="0.25">
      <c r="A153" s="1">
        <v>90</v>
      </c>
      <c r="B153" s="1">
        <v>3</v>
      </c>
      <c r="C153" s="1">
        <v>5</v>
      </c>
      <c r="D153" s="1">
        <v>1.2</v>
      </c>
      <c r="E153" s="1">
        <v>1</v>
      </c>
      <c r="F153" s="1">
        <v>8</v>
      </c>
      <c r="G153">
        <v>0.46800000000000003</v>
      </c>
      <c r="H153">
        <v>0.38400000000000001</v>
      </c>
      <c r="I153">
        <v>0.42</v>
      </c>
      <c r="J153">
        <v>0.40799999999999997</v>
      </c>
      <c r="K153">
        <v>0.40799999999999997</v>
      </c>
      <c r="Q153" s="6">
        <f t="shared" si="16"/>
        <v>0.41760000000000003</v>
      </c>
      <c r="R153" s="6">
        <f t="shared" si="17"/>
        <v>3.1061229853307493E-2</v>
      </c>
      <c r="T153">
        <v>0.68400000000000005</v>
      </c>
      <c r="U153">
        <v>0.69599999999999995</v>
      </c>
      <c r="V153">
        <v>0.74399999999999999</v>
      </c>
      <c r="W153">
        <v>0.69599999999999995</v>
      </c>
      <c r="X153">
        <v>0.73199999999999998</v>
      </c>
      <c r="AD153">
        <f t="shared" si="20"/>
        <v>0.71039999999999992</v>
      </c>
      <c r="AE153">
        <f t="shared" si="21"/>
        <v>2.6015380066414552E-2</v>
      </c>
      <c r="BF153" s="42">
        <v>8</v>
      </c>
      <c r="BG153" s="42">
        <f>AVERAGE(BL153:BP156)</f>
        <v>1.1178000000000001</v>
      </c>
      <c r="BH153" s="42">
        <f>STDEV(BL153:BP156)</f>
        <v>4.287509398485935E-2</v>
      </c>
      <c r="BK153" s="1">
        <v>8</v>
      </c>
      <c r="BL153">
        <v>1.1519999999999999</v>
      </c>
      <c r="BM153">
        <v>1.08</v>
      </c>
      <c r="BN153">
        <v>1.1639999999999999</v>
      </c>
      <c r="BO153">
        <v>1.1040000000000001</v>
      </c>
      <c r="BP153">
        <v>1.1399999999999999</v>
      </c>
    </row>
    <row r="154" spans="1:68" x14ac:dyDescent="0.25">
      <c r="A154" s="1">
        <v>90</v>
      </c>
      <c r="B154" s="1">
        <v>3</v>
      </c>
      <c r="C154" s="1">
        <v>5</v>
      </c>
      <c r="D154" s="1">
        <v>1.2</v>
      </c>
      <c r="E154" s="1">
        <v>2</v>
      </c>
      <c r="F154" s="1">
        <v>8</v>
      </c>
      <c r="G154">
        <v>0.38400000000000001</v>
      </c>
      <c r="H154">
        <v>0.39600000000000002</v>
      </c>
      <c r="I154">
        <v>0.432</v>
      </c>
      <c r="J154">
        <v>0.42</v>
      </c>
      <c r="K154">
        <v>0.42</v>
      </c>
      <c r="Q154" s="6">
        <f t="shared" si="16"/>
        <v>0.41039999999999999</v>
      </c>
      <c r="R154" s="6">
        <f t="shared" si="17"/>
        <v>1.9718012070185968E-2</v>
      </c>
      <c r="T154">
        <v>0.63600000000000001</v>
      </c>
      <c r="U154">
        <v>0.68400000000000005</v>
      </c>
      <c r="V154">
        <v>0.68400000000000005</v>
      </c>
      <c r="W154">
        <v>0.70799999999999996</v>
      </c>
      <c r="X154">
        <v>0.72</v>
      </c>
      <c r="AD154">
        <f t="shared" si="20"/>
        <v>0.6863999999999999</v>
      </c>
      <c r="AE154">
        <f t="shared" si="21"/>
        <v>3.2199378875996949E-2</v>
      </c>
      <c r="BF154" s="42">
        <v>9</v>
      </c>
      <c r="BG154" s="42">
        <f>AVERAGE(BL157:BP160)</f>
        <v>1.1303999999999998</v>
      </c>
      <c r="BH154" s="42">
        <f>STDEV(BL157:BP160)</f>
        <v>5.6231102088659612E-2</v>
      </c>
      <c r="BK154" s="1">
        <v>8</v>
      </c>
      <c r="BL154">
        <v>1.02</v>
      </c>
      <c r="BM154">
        <v>1.08</v>
      </c>
      <c r="BN154">
        <v>1.1160000000000001</v>
      </c>
      <c r="BO154">
        <v>1.1279999999999999</v>
      </c>
      <c r="BP154">
        <v>1.1399999999999999</v>
      </c>
    </row>
    <row r="155" spans="1:68" x14ac:dyDescent="0.25">
      <c r="A155" s="1">
        <v>90</v>
      </c>
      <c r="B155" s="1">
        <v>3</v>
      </c>
      <c r="C155">
        <v>5</v>
      </c>
      <c r="D155">
        <v>1.2</v>
      </c>
      <c r="E155" s="1">
        <v>3</v>
      </c>
      <c r="F155" s="1">
        <v>8</v>
      </c>
      <c r="G155">
        <v>0.39600000000000002</v>
      </c>
      <c r="H155">
        <v>0.372</v>
      </c>
      <c r="I155">
        <v>0.40799999999999997</v>
      </c>
      <c r="J155">
        <v>0.36</v>
      </c>
      <c r="K155">
        <v>0.432</v>
      </c>
      <c r="Q155" s="6">
        <f t="shared" si="16"/>
        <v>0.39360000000000001</v>
      </c>
      <c r="R155" s="6">
        <f t="shared" si="17"/>
        <v>2.8649607327151973E-2</v>
      </c>
      <c r="T155">
        <v>0.75600000000000001</v>
      </c>
      <c r="U155">
        <v>0.75600000000000001</v>
      </c>
      <c r="V155">
        <v>0.74399999999999999</v>
      </c>
      <c r="W155">
        <v>0.70799999999999996</v>
      </c>
      <c r="X155">
        <v>0.64800000000000002</v>
      </c>
      <c r="AD155">
        <f t="shared" si="20"/>
        <v>0.72240000000000015</v>
      </c>
      <c r="AE155">
        <f t="shared" si="21"/>
        <v>4.6008694830433947E-2</v>
      </c>
      <c r="BF155" s="42">
        <v>10</v>
      </c>
      <c r="BG155" s="42" t="e">
        <f>AVERAGE(BL161:BP164)</f>
        <v>#DIV/0!</v>
      </c>
      <c r="BH155" s="42" t="e">
        <f>STDEV(BL161:BP164)</f>
        <v>#DIV/0!</v>
      </c>
      <c r="BK155" s="1">
        <v>8</v>
      </c>
      <c r="BL155">
        <v>1.1519999999999999</v>
      </c>
      <c r="BM155">
        <v>1.1279999999999999</v>
      </c>
      <c r="BN155">
        <v>1.1519999999999999</v>
      </c>
      <c r="BO155">
        <v>1.0680000000000001</v>
      </c>
      <c r="BP155">
        <v>1.08</v>
      </c>
    </row>
    <row r="156" spans="1:68" x14ac:dyDescent="0.25">
      <c r="A156" s="1">
        <v>90</v>
      </c>
      <c r="B156" s="1">
        <v>3</v>
      </c>
      <c r="C156">
        <v>5</v>
      </c>
      <c r="D156">
        <v>1.2</v>
      </c>
      <c r="E156" s="1">
        <v>4</v>
      </c>
      <c r="F156" s="1">
        <v>8</v>
      </c>
      <c r="G156">
        <v>0.46800000000000003</v>
      </c>
      <c r="H156">
        <v>0.39600000000000002</v>
      </c>
      <c r="I156">
        <v>0.42</v>
      </c>
      <c r="J156">
        <v>0.372</v>
      </c>
      <c r="K156">
        <v>0.46800000000000003</v>
      </c>
      <c r="Q156" s="6">
        <f t="shared" si="16"/>
        <v>0.42480000000000001</v>
      </c>
      <c r="R156" s="6">
        <f t="shared" si="17"/>
        <v>4.2932505167995974E-2</v>
      </c>
      <c r="T156">
        <v>0.73199999999999998</v>
      </c>
      <c r="U156">
        <v>0.74399999999999999</v>
      </c>
      <c r="V156">
        <v>0.72</v>
      </c>
      <c r="W156">
        <v>0.68400000000000005</v>
      </c>
      <c r="X156">
        <v>0.64800000000000002</v>
      </c>
      <c r="AD156">
        <f t="shared" si="20"/>
        <v>0.7056</v>
      </c>
      <c r="AE156">
        <f t="shared" si="21"/>
        <v>3.925302536111068E-2</v>
      </c>
      <c r="BF156" s="42" t="s">
        <v>22</v>
      </c>
      <c r="BG156" s="42">
        <f>AVERAGE(BL125:BP164)</f>
        <v>1.1382833333333324</v>
      </c>
      <c r="BH156" s="42">
        <f>STDEV(BL125:BP164)</f>
        <v>5.1185529008580789E-2</v>
      </c>
      <c r="BK156" s="1">
        <v>8</v>
      </c>
      <c r="BL156">
        <v>1.2</v>
      </c>
      <c r="BM156">
        <v>1.1399999999999999</v>
      </c>
      <c r="BN156">
        <v>1.1399999999999999</v>
      </c>
      <c r="BO156">
        <v>1.056</v>
      </c>
      <c r="BP156">
        <v>1.1160000000000001</v>
      </c>
    </row>
    <row r="157" spans="1:68" x14ac:dyDescent="0.25">
      <c r="A157" s="1">
        <v>90</v>
      </c>
      <c r="B157" s="1">
        <v>3</v>
      </c>
      <c r="C157">
        <v>5</v>
      </c>
      <c r="D157">
        <v>1.2</v>
      </c>
      <c r="E157" s="6">
        <v>1</v>
      </c>
      <c r="F157" s="6">
        <v>9</v>
      </c>
      <c r="G157">
        <v>0.51600000000000001</v>
      </c>
      <c r="H157">
        <v>0.46800000000000003</v>
      </c>
      <c r="I157">
        <v>0.39600000000000002</v>
      </c>
      <c r="J157">
        <v>0.40799999999999997</v>
      </c>
      <c r="K157">
        <v>0.432</v>
      </c>
      <c r="Q157" s="6">
        <f t="shared" si="16"/>
        <v>0.44399999999999995</v>
      </c>
      <c r="R157" s="6">
        <f t="shared" si="17"/>
        <v>4.8744230427815768E-2</v>
      </c>
      <c r="T157">
        <v>0.72</v>
      </c>
      <c r="U157">
        <v>0.69599999999999995</v>
      </c>
      <c r="V157">
        <v>0.73199999999999998</v>
      </c>
      <c r="W157">
        <v>0.68400000000000005</v>
      </c>
      <c r="X157">
        <v>0.78</v>
      </c>
      <c r="AD157">
        <f t="shared" si="20"/>
        <v>0.72240000000000004</v>
      </c>
      <c r="AE157">
        <f t="shared" si="21"/>
        <v>3.7373787605753855E-2</v>
      </c>
      <c r="BK157" s="6">
        <v>9</v>
      </c>
      <c r="BL157">
        <v>1.236</v>
      </c>
      <c r="BM157">
        <v>1.1639999999999999</v>
      </c>
      <c r="BN157">
        <v>1.1279999999999999</v>
      </c>
      <c r="BO157">
        <v>1.0920000000000001</v>
      </c>
      <c r="BP157">
        <v>1.212</v>
      </c>
    </row>
    <row r="158" spans="1:68" x14ac:dyDescent="0.25">
      <c r="A158" s="1">
        <v>90</v>
      </c>
      <c r="B158" s="1">
        <v>3</v>
      </c>
      <c r="C158">
        <v>5</v>
      </c>
      <c r="D158">
        <v>1.2</v>
      </c>
      <c r="E158" s="6">
        <v>2</v>
      </c>
      <c r="F158" s="6">
        <v>9</v>
      </c>
      <c r="G158">
        <v>0.39600000000000002</v>
      </c>
      <c r="H158">
        <v>0.39600000000000002</v>
      </c>
      <c r="I158">
        <v>0.44400000000000001</v>
      </c>
      <c r="J158">
        <v>0.38400000000000001</v>
      </c>
      <c r="K158">
        <v>0.372</v>
      </c>
      <c r="Q158" s="6">
        <f t="shared" si="16"/>
        <v>0.39839999999999998</v>
      </c>
      <c r="R158" s="6">
        <f t="shared" si="17"/>
        <v>2.7364210202379315E-2</v>
      </c>
      <c r="T158">
        <v>0.70799999999999996</v>
      </c>
      <c r="U158">
        <v>0.68400000000000005</v>
      </c>
      <c r="V158">
        <v>0.69599999999999995</v>
      </c>
      <c r="W158">
        <v>0.69599999999999995</v>
      </c>
      <c r="X158">
        <v>0.82799999999999996</v>
      </c>
      <c r="AD158">
        <f t="shared" si="20"/>
        <v>0.72239999999999993</v>
      </c>
      <c r="AE158">
        <f t="shared" si="21"/>
        <v>5.9638913470988035E-2</v>
      </c>
      <c r="BK158" s="6">
        <v>9</v>
      </c>
      <c r="BL158">
        <v>1.1040000000000001</v>
      </c>
      <c r="BM158">
        <v>1.08</v>
      </c>
      <c r="BN158">
        <v>1.1399999999999999</v>
      </c>
      <c r="BO158">
        <v>1.08</v>
      </c>
      <c r="BP158">
        <v>1.2</v>
      </c>
    </row>
    <row r="159" spans="1:68" x14ac:dyDescent="0.25">
      <c r="A159" s="1">
        <v>90</v>
      </c>
      <c r="B159" s="1">
        <v>3</v>
      </c>
      <c r="C159">
        <v>5</v>
      </c>
      <c r="D159">
        <v>1.2</v>
      </c>
      <c r="E159" s="6">
        <v>3</v>
      </c>
      <c r="F159" s="6">
        <v>9</v>
      </c>
      <c r="G159">
        <v>0.432</v>
      </c>
      <c r="H159">
        <v>0.51600000000000001</v>
      </c>
      <c r="I159">
        <v>0.44400000000000001</v>
      </c>
      <c r="J159">
        <v>0.432</v>
      </c>
      <c r="K159">
        <v>0.44400000000000001</v>
      </c>
      <c r="Q159" s="6">
        <f t="shared" si="16"/>
        <v>0.45359999999999995</v>
      </c>
      <c r="R159" s="6">
        <f t="shared" si="17"/>
        <v>3.5394914889006313E-2</v>
      </c>
      <c r="T159">
        <v>0.70799999999999996</v>
      </c>
      <c r="U159">
        <v>0.56399999999999995</v>
      </c>
      <c r="V159">
        <v>0.70799999999999996</v>
      </c>
      <c r="W159">
        <v>0.72</v>
      </c>
      <c r="X159">
        <v>0.68400000000000005</v>
      </c>
      <c r="AD159">
        <f t="shared" si="20"/>
        <v>0.67679999999999996</v>
      </c>
      <c r="AE159">
        <f t="shared" si="21"/>
        <v>6.4398757751993954E-2</v>
      </c>
      <c r="BK159" s="6">
        <v>9</v>
      </c>
      <c r="BL159">
        <v>1.1399999999999999</v>
      </c>
      <c r="BM159">
        <v>1.08</v>
      </c>
      <c r="BN159">
        <v>1.1519999999999999</v>
      </c>
      <c r="BO159">
        <v>1.1519999999999999</v>
      </c>
      <c r="BP159">
        <v>1.1279999999999999</v>
      </c>
    </row>
    <row r="160" spans="1:68" x14ac:dyDescent="0.25">
      <c r="A160" s="1">
        <v>90</v>
      </c>
      <c r="B160" s="1">
        <v>3</v>
      </c>
      <c r="C160">
        <v>5</v>
      </c>
      <c r="D160">
        <v>1.2</v>
      </c>
      <c r="E160" s="6">
        <v>4</v>
      </c>
      <c r="F160" s="6">
        <v>9</v>
      </c>
      <c r="G160">
        <v>0.36</v>
      </c>
      <c r="H160">
        <v>0.45600000000000002</v>
      </c>
      <c r="I160">
        <v>0.42</v>
      </c>
      <c r="J160">
        <v>0.40799999999999997</v>
      </c>
      <c r="K160">
        <v>0.3</v>
      </c>
      <c r="Q160" s="6">
        <f t="shared" si="16"/>
        <v>0.38879999999999998</v>
      </c>
      <c r="R160" s="6">
        <f t="shared" si="17"/>
        <v>6.0358926431804481E-2</v>
      </c>
      <c r="T160">
        <v>0.69599999999999995</v>
      </c>
      <c r="U160">
        <v>0.74399999999999999</v>
      </c>
      <c r="V160">
        <v>0.70799999999999996</v>
      </c>
      <c r="W160">
        <v>0.72</v>
      </c>
      <c r="X160">
        <v>0.70799999999999996</v>
      </c>
      <c r="AD160">
        <f t="shared" si="20"/>
        <v>0.71519999999999995</v>
      </c>
      <c r="AE160">
        <f t="shared" si="21"/>
        <v>1.8198901065723739E-2</v>
      </c>
      <c r="BK160" s="6">
        <v>9</v>
      </c>
      <c r="BL160">
        <v>1.056</v>
      </c>
      <c r="BM160">
        <v>1.2</v>
      </c>
      <c r="BN160">
        <v>1.1279999999999999</v>
      </c>
      <c r="BO160">
        <v>1.1279999999999999</v>
      </c>
      <c r="BP160">
        <v>1.008</v>
      </c>
    </row>
    <row r="161" spans="1:68" x14ac:dyDescent="0.25">
      <c r="A161" s="1">
        <v>90</v>
      </c>
      <c r="B161" s="1">
        <v>3</v>
      </c>
      <c r="C161">
        <v>5</v>
      </c>
      <c r="D161">
        <v>1.2</v>
      </c>
      <c r="E161" s="1">
        <v>1</v>
      </c>
      <c r="F161" s="1">
        <v>10</v>
      </c>
      <c r="G161" s="4"/>
      <c r="H161" s="4"/>
      <c r="I161" s="4"/>
      <c r="J161" s="4"/>
      <c r="K161" s="4"/>
      <c r="Q161" s="6" t="e">
        <f t="shared" si="16"/>
        <v>#DIV/0!</v>
      </c>
      <c r="R161" s="6" t="e">
        <f t="shared" si="17"/>
        <v>#DIV/0!</v>
      </c>
      <c r="T161" s="4"/>
      <c r="U161" s="4"/>
      <c r="V161" s="4"/>
      <c r="W161" s="4"/>
      <c r="X161" s="4"/>
      <c r="AA161" s="4" t="s">
        <v>39</v>
      </c>
      <c r="AB161" s="4"/>
      <c r="AC161" s="4"/>
      <c r="AD161" t="e">
        <f t="shared" si="20"/>
        <v>#DIV/0!</v>
      </c>
      <c r="AE161" t="e">
        <f t="shared" si="21"/>
        <v>#DIV/0!</v>
      </c>
      <c r="BK161" s="1">
        <v>10</v>
      </c>
    </row>
    <row r="162" spans="1:68" x14ac:dyDescent="0.25">
      <c r="A162" s="1">
        <v>90</v>
      </c>
      <c r="B162" s="1">
        <v>3</v>
      </c>
      <c r="C162">
        <v>5</v>
      </c>
      <c r="D162">
        <v>1.2</v>
      </c>
      <c r="E162" s="1">
        <v>2</v>
      </c>
      <c r="F162" s="1">
        <v>10</v>
      </c>
      <c r="G162" s="4"/>
      <c r="H162" s="4"/>
      <c r="I162" s="4"/>
      <c r="J162" s="4"/>
      <c r="K162" s="4"/>
      <c r="Q162" s="6" t="e">
        <f t="shared" si="16"/>
        <v>#DIV/0!</v>
      </c>
      <c r="R162" s="6" t="e">
        <f t="shared" si="17"/>
        <v>#DIV/0!</v>
      </c>
      <c r="T162" s="4"/>
      <c r="U162" s="4"/>
      <c r="V162" s="4"/>
      <c r="W162" s="4"/>
      <c r="X162" s="4"/>
      <c r="AD162" t="e">
        <f t="shared" si="20"/>
        <v>#DIV/0!</v>
      </c>
      <c r="AE162" t="e">
        <f t="shared" si="21"/>
        <v>#DIV/0!</v>
      </c>
      <c r="BK162" s="1">
        <v>10</v>
      </c>
    </row>
    <row r="163" spans="1:68" x14ac:dyDescent="0.25">
      <c r="A163" s="1">
        <v>90</v>
      </c>
      <c r="B163" s="1">
        <v>3</v>
      </c>
      <c r="C163">
        <v>5</v>
      </c>
      <c r="D163">
        <v>1.2</v>
      </c>
      <c r="E163" s="1">
        <v>3</v>
      </c>
      <c r="F163" s="1">
        <v>10</v>
      </c>
      <c r="G163" s="4"/>
      <c r="H163" s="4"/>
      <c r="I163" s="4"/>
      <c r="J163" s="4"/>
      <c r="K163" s="4"/>
      <c r="Q163" s="6" t="e">
        <f t="shared" si="16"/>
        <v>#DIV/0!</v>
      </c>
      <c r="R163" s="6" t="e">
        <f t="shared" si="17"/>
        <v>#DIV/0!</v>
      </c>
      <c r="T163" s="4"/>
      <c r="U163" s="4"/>
      <c r="V163" s="4"/>
      <c r="W163" s="4"/>
      <c r="X163" s="4"/>
      <c r="AD163" t="e">
        <f t="shared" si="20"/>
        <v>#DIV/0!</v>
      </c>
      <c r="AE163" t="e">
        <f t="shared" si="21"/>
        <v>#DIV/0!</v>
      </c>
      <c r="BK163" s="1">
        <v>10</v>
      </c>
    </row>
    <row r="164" spans="1:68" x14ac:dyDescent="0.25">
      <c r="A164" s="1">
        <v>90</v>
      </c>
      <c r="B164" s="1">
        <v>3</v>
      </c>
      <c r="C164">
        <v>5</v>
      </c>
      <c r="D164">
        <v>1.2</v>
      </c>
      <c r="E164" s="1">
        <v>4</v>
      </c>
      <c r="F164" s="1">
        <v>10</v>
      </c>
      <c r="G164" s="4"/>
      <c r="H164" s="4"/>
      <c r="I164" s="4"/>
      <c r="J164" s="4"/>
      <c r="K164" s="4"/>
      <c r="Q164" s="6" t="e">
        <f t="shared" si="16"/>
        <v>#DIV/0!</v>
      </c>
      <c r="R164" s="6" t="e">
        <f t="shared" si="17"/>
        <v>#DIV/0!</v>
      </c>
      <c r="T164" s="4"/>
      <c r="U164" s="4"/>
      <c r="V164" s="4"/>
      <c r="W164" s="4"/>
      <c r="X164" s="4"/>
      <c r="AD164" t="e">
        <f t="shared" si="20"/>
        <v>#DIV/0!</v>
      </c>
      <c r="AE164" t="e">
        <f t="shared" si="21"/>
        <v>#DIV/0!</v>
      </c>
      <c r="BK164" s="1">
        <v>10</v>
      </c>
    </row>
    <row r="165" spans="1:68" x14ac:dyDescent="0.25">
      <c r="Q165" s="6" t="e">
        <f t="shared" si="16"/>
        <v>#DIV/0!</v>
      </c>
      <c r="R165" s="6" t="e">
        <f t="shared" si="17"/>
        <v>#DIV/0!</v>
      </c>
      <c r="AD165" t="e">
        <f t="shared" si="20"/>
        <v>#DIV/0!</v>
      </c>
      <c r="AE165" t="e">
        <f t="shared" si="21"/>
        <v>#DIV/0!</v>
      </c>
    </row>
    <row r="166" spans="1:68" x14ac:dyDescent="0.25">
      <c r="A166" s="6">
        <v>90</v>
      </c>
      <c r="B166" s="6">
        <v>3</v>
      </c>
      <c r="C166" s="6">
        <v>5</v>
      </c>
      <c r="D166" s="6">
        <v>1</v>
      </c>
      <c r="E166" s="6">
        <v>1</v>
      </c>
      <c r="F166" s="6">
        <v>1</v>
      </c>
      <c r="G166">
        <v>0.56699999999999995</v>
      </c>
      <c r="H166">
        <v>0.56699999999999995</v>
      </c>
      <c r="I166">
        <v>0.56699999999999995</v>
      </c>
      <c r="J166">
        <v>0.54900000000000004</v>
      </c>
      <c r="K166">
        <v>0.55800000000000005</v>
      </c>
      <c r="Q166" s="6">
        <f t="shared" si="16"/>
        <v>0.56159999999999999</v>
      </c>
      <c r="R166" s="6">
        <f t="shared" si="17"/>
        <v>8.049844718999194E-3</v>
      </c>
      <c r="T166">
        <v>0.378</v>
      </c>
      <c r="U166">
        <v>0.36899999999999999</v>
      </c>
      <c r="V166">
        <v>0.432</v>
      </c>
      <c r="W166">
        <v>0.38700000000000001</v>
      </c>
      <c r="X166">
        <v>0.38700000000000001</v>
      </c>
      <c r="AD166">
        <f t="shared" si="20"/>
        <v>0.3906</v>
      </c>
      <c r="AE166">
        <f t="shared" si="21"/>
        <v>2.4316660954991329E-2</v>
      </c>
      <c r="AO166" t="s">
        <v>47</v>
      </c>
      <c r="AP166" t="s">
        <v>48</v>
      </c>
      <c r="AQ166" t="s">
        <v>49</v>
      </c>
      <c r="AR166" t="s">
        <v>50</v>
      </c>
      <c r="BK166" s="6">
        <v>1</v>
      </c>
      <c r="BL166">
        <v>0.94499999999999995</v>
      </c>
      <c r="BM166">
        <v>0.93600000000000005</v>
      </c>
      <c r="BN166">
        <v>0.999</v>
      </c>
      <c r="BO166">
        <v>0.93600000000000005</v>
      </c>
      <c r="BP166">
        <v>0.94499999999999995</v>
      </c>
    </row>
    <row r="167" spans="1:68" x14ac:dyDescent="0.25">
      <c r="A167" s="6">
        <v>90</v>
      </c>
      <c r="B167" s="6">
        <v>3</v>
      </c>
      <c r="C167" s="6">
        <v>5</v>
      </c>
      <c r="D167" s="6">
        <v>1</v>
      </c>
      <c r="E167" s="6">
        <v>2</v>
      </c>
      <c r="F167" s="6">
        <v>1</v>
      </c>
      <c r="G167">
        <v>0.54</v>
      </c>
      <c r="H167">
        <v>0.53100000000000003</v>
      </c>
      <c r="I167">
        <v>0.54900000000000004</v>
      </c>
      <c r="J167">
        <v>0.54</v>
      </c>
      <c r="K167">
        <v>0.53100000000000003</v>
      </c>
      <c r="Q167" s="6">
        <f t="shared" si="16"/>
        <v>0.53820000000000001</v>
      </c>
      <c r="R167" s="6">
        <f t="shared" si="17"/>
        <v>7.5299402388066868E-3</v>
      </c>
      <c r="T167">
        <v>0.38700000000000001</v>
      </c>
      <c r="U167">
        <v>0.41399999999999998</v>
      </c>
      <c r="V167">
        <v>0.39600000000000002</v>
      </c>
      <c r="W167">
        <v>0.40500000000000003</v>
      </c>
      <c r="X167">
        <v>0.441</v>
      </c>
      <c r="AD167">
        <f t="shared" si="20"/>
        <v>0.40860000000000002</v>
      </c>
      <c r="AE167">
        <f t="shared" si="21"/>
        <v>2.0719555979798403E-2</v>
      </c>
      <c r="AO167">
        <f>A166</f>
        <v>90</v>
      </c>
      <c r="AP167">
        <f>B166</f>
        <v>3</v>
      </c>
      <c r="AQ167">
        <f>C166</f>
        <v>5</v>
      </c>
      <c r="AR167">
        <f>D166</f>
        <v>1</v>
      </c>
      <c r="BK167" s="6">
        <v>1</v>
      </c>
      <c r="BL167">
        <v>0.92700000000000005</v>
      </c>
      <c r="BM167">
        <v>0.94499999999999995</v>
      </c>
      <c r="BN167">
        <v>0.94499999999999995</v>
      </c>
      <c r="BO167">
        <v>0.94499999999999995</v>
      </c>
      <c r="BP167">
        <v>0.97199999999999998</v>
      </c>
    </row>
    <row r="168" spans="1:68" x14ac:dyDescent="0.25">
      <c r="A168" s="6">
        <v>90</v>
      </c>
      <c r="B168" s="6">
        <v>3</v>
      </c>
      <c r="C168" s="6">
        <v>5</v>
      </c>
      <c r="D168" s="6">
        <v>1</v>
      </c>
      <c r="E168" s="6">
        <v>3</v>
      </c>
      <c r="F168" s="6">
        <v>1</v>
      </c>
      <c r="G168">
        <v>0.54900000000000004</v>
      </c>
      <c r="H168">
        <v>0.55800000000000005</v>
      </c>
      <c r="I168">
        <v>0.54900000000000004</v>
      </c>
      <c r="J168">
        <v>0.52200000000000002</v>
      </c>
      <c r="K168">
        <v>0.48599999999999999</v>
      </c>
      <c r="Q168" s="6">
        <f t="shared" si="16"/>
        <v>0.53279999999999994</v>
      </c>
      <c r="R168" s="6">
        <f t="shared" si="17"/>
        <v>2.9439769020833052E-2</v>
      </c>
      <c r="T168">
        <v>0.40500000000000003</v>
      </c>
      <c r="U168">
        <v>0.38700000000000001</v>
      </c>
      <c r="V168">
        <v>0.39600000000000002</v>
      </c>
      <c r="W168">
        <v>0.41399999999999998</v>
      </c>
      <c r="X168">
        <v>0.45</v>
      </c>
      <c r="AD168">
        <f t="shared" si="20"/>
        <v>0.41039999999999999</v>
      </c>
      <c r="AE168">
        <f t="shared" si="21"/>
        <v>2.4316660954991329E-2</v>
      </c>
      <c r="BK168" s="6">
        <v>1</v>
      </c>
      <c r="BL168">
        <v>0.95399999999999996</v>
      </c>
      <c r="BM168">
        <v>0.94499999999999995</v>
      </c>
      <c r="BN168">
        <v>0.94499999999999995</v>
      </c>
      <c r="BO168">
        <v>0.93600000000000005</v>
      </c>
      <c r="BP168">
        <v>0.93600000000000005</v>
      </c>
    </row>
    <row r="169" spans="1:68" x14ac:dyDescent="0.25">
      <c r="A169" s="6">
        <v>90</v>
      </c>
      <c r="B169" s="6">
        <v>3</v>
      </c>
      <c r="C169" s="6">
        <v>5</v>
      </c>
      <c r="D169" s="6">
        <v>1</v>
      </c>
      <c r="E169" s="6">
        <v>4</v>
      </c>
      <c r="F169" s="6">
        <v>1</v>
      </c>
      <c r="G169">
        <v>0.56699999999999995</v>
      </c>
      <c r="H169">
        <v>0.54900000000000004</v>
      </c>
      <c r="I169">
        <v>0.54900000000000004</v>
      </c>
      <c r="J169">
        <v>0.52200000000000002</v>
      </c>
      <c r="K169">
        <v>0.53100000000000003</v>
      </c>
      <c r="Q169" s="6">
        <f t="shared" si="16"/>
        <v>0.54360000000000008</v>
      </c>
      <c r="R169" s="6">
        <f t="shared" si="17"/>
        <v>1.7544229820656114E-2</v>
      </c>
      <c r="T169">
        <v>0.378</v>
      </c>
      <c r="U169">
        <v>0.40500000000000003</v>
      </c>
      <c r="V169">
        <v>0.40500000000000003</v>
      </c>
      <c r="W169">
        <v>0.441</v>
      </c>
      <c r="X169">
        <v>0.41399999999999998</v>
      </c>
      <c r="AD169">
        <f t="shared" si="20"/>
        <v>0.40860000000000002</v>
      </c>
      <c r="AE169">
        <f t="shared" si="21"/>
        <v>2.2589820716420034E-2</v>
      </c>
      <c r="BK169" s="6">
        <v>1</v>
      </c>
      <c r="BL169">
        <v>0.94499999999999995</v>
      </c>
      <c r="BM169">
        <v>0.95399999999999996</v>
      </c>
      <c r="BN169">
        <v>0.95399999999999996</v>
      </c>
      <c r="BO169">
        <v>0.96299999999999997</v>
      </c>
      <c r="BP169">
        <v>0.94499999999999995</v>
      </c>
    </row>
    <row r="170" spans="1:68" x14ac:dyDescent="0.25">
      <c r="A170" s="6">
        <v>90</v>
      </c>
      <c r="B170" s="6">
        <v>3</v>
      </c>
      <c r="C170" s="1">
        <v>5</v>
      </c>
      <c r="D170" s="1">
        <v>1</v>
      </c>
      <c r="E170" s="1">
        <v>1</v>
      </c>
      <c r="F170" s="1">
        <v>2</v>
      </c>
      <c r="G170">
        <v>0.39600000000000002</v>
      </c>
      <c r="H170">
        <v>0.46800000000000003</v>
      </c>
      <c r="I170">
        <v>0.38700000000000001</v>
      </c>
      <c r="J170">
        <v>0.40500000000000003</v>
      </c>
      <c r="K170">
        <v>0.38700000000000001</v>
      </c>
      <c r="Q170" s="6">
        <f t="shared" si="16"/>
        <v>0.40860000000000002</v>
      </c>
      <c r="R170" s="6">
        <f t="shared" si="17"/>
        <v>3.4033806722140271E-2</v>
      </c>
      <c r="T170">
        <v>0.51300000000000001</v>
      </c>
      <c r="U170">
        <v>0.53100000000000003</v>
      </c>
      <c r="V170">
        <v>0.52200000000000002</v>
      </c>
      <c r="W170">
        <v>0.59399999999999997</v>
      </c>
      <c r="X170">
        <v>0.54900000000000004</v>
      </c>
      <c r="AD170">
        <f t="shared" si="20"/>
        <v>0.54180000000000006</v>
      </c>
      <c r="AE170">
        <f t="shared" si="21"/>
        <v>3.2073353426169814E-2</v>
      </c>
      <c r="AH170" t="s">
        <v>25</v>
      </c>
      <c r="BK170" s="1">
        <v>2</v>
      </c>
      <c r="BL170">
        <v>0.90900000000000003</v>
      </c>
      <c r="BM170">
        <v>0.999</v>
      </c>
      <c r="BN170">
        <v>0.90900000000000003</v>
      </c>
      <c r="BO170">
        <v>0.999</v>
      </c>
      <c r="BP170">
        <v>0.93600000000000005</v>
      </c>
    </row>
    <row r="171" spans="1:68" x14ac:dyDescent="0.25">
      <c r="A171" s="6">
        <v>90</v>
      </c>
      <c r="B171" s="6">
        <v>3</v>
      </c>
      <c r="C171" s="1">
        <v>5</v>
      </c>
      <c r="D171" s="1">
        <v>1</v>
      </c>
      <c r="E171" s="1">
        <v>2</v>
      </c>
      <c r="F171" s="1">
        <v>2</v>
      </c>
      <c r="G171">
        <v>0.51300000000000001</v>
      </c>
      <c r="H171">
        <v>0.57599999999999996</v>
      </c>
      <c r="I171">
        <v>0.48599999999999999</v>
      </c>
      <c r="J171">
        <v>0.48599999999999999</v>
      </c>
      <c r="K171">
        <v>0.41399999999999998</v>
      </c>
      <c r="Q171" s="6">
        <f t="shared" ref="Q171:Q234" si="22">AVERAGE(G171:K171)</f>
        <v>0.495</v>
      </c>
      <c r="R171" s="6">
        <f t="shared" ref="R171:R234" si="23">STDEV(G171:K171)</f>
        <v>5.8326666285670403E-2</v>
      </c>
      <c r="T171">
        <v>0.46800000000000003</v>
      </c>
      <c r="U171">
        <v>0.36</v>
      </c>
      <c r="V171">
        <v>0.46800000000000003</v>
      </c>
      <c r="W171">
        <v>0.48599999999999999</v>
      </c>
      <c r="X171">
        <v>0.495</v>
      </c>
      <c r="AD171">
        <f t="shared" si="20"/>
        <v>0.45540000000000003</v>
      </c>
      <c r="AE171">
        <f t="shared" si="21"/>
        <v>5.4596703197170707E-2</v>
      </c>
      <c r="AG171" t="s">
        <v>19</v>
      </c>
      <c r="AH171" t="s">
        <v>20</v>
      </c>
      <c r="AI171" t="s">
        <v>21</v>
      </c>
      <c r="AJ171" t="s">
        <v>23</v>
      </c>
      <c r="AK171" t="s">
        <v>21</v>
      </c>
      <c r="AM171" s="11" t="s">
        <v>24</v>
      </c>
      <c r="AN171" s="11"/>
      <c r="AO171" s="11" t="s">
        <v>21</v>
      </c>
      <c r="AP171" s="15" t="s">
        <v>26</v>
      </c>
      <c r="AQ171" s="15"/>
      <c r="AR171" s="15" t="s">
        <v>21</v>
      </c>
      <c r="BK171" s="1">
        <v>2</v>
      </c>
      <c r="BL171">
        <v>0.98099999999999998</v>
      </c>
      <c r="BM171">
        <v>0.93600000000000005</v>
      </c>
      <c r="BN171">
        <v>0.95399999999999996</v>
      </c>
      <c r="BO171">
        <v>0.97199999999999998</v>
      </c>
      <c r="BP171">
        <v>0.90900000000000003</v>
      </c>
    </row>
    <row r="172" spans="1:68" x14ac:dyDescent="0.25">
      <c r="A172" s="6">
        <v>90</v>
      </c>
      <c r="B172" s="6">
        <v>3</v>
      </c>
      <c r="C172" s="1">
        <v>5</v>
      </c>
      <c r="D172" s="1">
        <v>1</v>
      </c>
      <c r="E172" s="1">
        <v>3</v>
      </c>
      <c r="F172" s="1">
        <v>2</v>
      </c>
      <c r="G172">
        <v>0.52200000000000002</v>
      </c>
      <c r="H172">
        <v>0.59399999999999997</v>
      </c>
      <c r="I172">
        <v>0.504</v>
      </c>
      <c r="J172">
        <v>0.51300000000000001</v>
      </c>
      <c r="K172">
        <v>0.504</v>
      </c>
      <c r="Q172" s="6">
        <f t="shared" si="22"/>
        <v>0.52739999999999998</v>
      </c>
      <c r="R172" s="6">
        <f t="shared" si="23"/>
        <v>3.7971041597512162E-2</v>
      </c>
      <c r="T172">
        <v>0.495</v>
      </c>
      <c r="U172">
        <v>0.34200000000000003</v>
      </c>
      <c r="V172">
        <v>0.47699999999999998</v>
      </c>
      <c r="W172">
        <v>0.45</v>
      </c>
      <c r="X172">
        <v>0.47699999999999998</v>
      </c>
      <c r="AD172">
        <f t="shared" si="20"/>
        <v>0.44820000000000004</v>
      </c>
      <c r="AE172">
        <f t="shared" si="21"/>
        <v>6.150365842777137E-2</v>
      </c>
      <c r="AG172">
        <v>1</v>
      </c>
      <c r="AH172">
        <f>AVERAGE(G166:K169)</f>
        <v>0.54405000000000003</v>
      </c>
      <c r="AI172">
        <f>STDEV(G166:K169)</f>
        <v>1.9906293635827566E-2</v>
      </c>
      <c r="AJ172">
        <f>AVERAGE(T166:X169)</f>
        <v>0.40455000000000008</v>
      </c>
      <c r="AK172">
        <f>STDEV(T166:X169)</f>
        <v>2.2707464573756816E-2</v>
      </c>
      <c r="AM172">
        <f>SUM(AH172,AJ172)</f>
        <v>0.94860000000000011</v>
      </c>
      <c r="AO172">
        <f>SUM(AH172,AJ172)/2*SQRT((AI172/AH172)^2+(AK172/AJ172)^2)</f>
        <v>3.1779369186651502E-2</v>
      </c>
      <c r="AP172">
        <v>0.24966666666666668</v>
      </c>
      <c r="AR172">
        <v>5.5075705472861069E-3</v>
      </c>
      <c r="BK172" s="1">
        <v>2</v>
      </c>
      <c r="BL172">
        <v>1.0169999999999999</v>
      </c>
      <c r="BM172">
        <v>0.93600000000000005</v>
      </c>
      <c r="BN172">
        <v>0.98099999999999998</v>
      </c>
      <c r="BO172">
        <v>0.96299999999999997</v>
      </c>
      <c r="BP172">
        <v>0.98099999999999998</v>
      </c>
    </row>
    <row r="173" spans="1:68" x14ac:dyDescent="0.25">
      <c r="A173" s="6">
        <v>90</v>
      </c>
      <c r="B173" s="6">
        <v>3</v>
      </c>
      <c r="C173" s="1">
        <v>5</v>
      </c>
      <c r="D173" s="1">
        <v>1</v>
      </c>
      <c r="E173" s="1">
        <v>4</v>
      </c>
      <c r="F173" s="1">
        <v>2</v>
      </c>
      <c r="G173">
        <v>0.54</v>
      </c>
      <c r="H173">
        <v>0.55800000000000005</v>
      </c>
      <c r="I173">
        <v>0.495</v>
      </c>
      <c r="J173">
        <v>0.51300000000000001</v>
      </c>
      <c r="K173">
        <v>0.432</v>
      </c>
      <c r="Q173" s="6">
        <f t="shared" si="22"/>
        <v>0.50759999999999994</v>
      </c>
      <c r="R173" s="6">
        <f t="shared" si="23"/>
        <v>4.8716526969807709E-2</v>
      </c>
      <c r="T173">
        <v>0.504</v>
      </c>
      <c r="U173">
        <v>0.315</v>
      </c>
      <c r="V173">
        <v>0.45900000000000002</v>
      </c>
      <c r="W173">
        <v>0.441</v>
      </c>
      <c r="X173">
        <v>0.51300000000000001</v>
      </c>
      <c r="AD173">
        <f t="shared" si="20"/>
        <v>0.44640000000000002</v>
      </c>
      <c r="AE173">
        <f t="shared" si="21"/>
        <v>7.9383877456319266E-2</v>
      </c>
      <c r="AG173">
        <v>2</v>
      </c>
      <c r="AH173">
        <f>AVERAGE(G170:K173)</f>
        <v>0.48464999999999997</v>
      </c>
      <c r="AI173">
        <f>STDEV(G170:K173)</f>
        <v>6.2713446052577393E-2</v>
      </c>
      <c r="AJ173">
        <f>AVERAGE(T170:X173)</f>
        <v>0.47294999999999998</v>
      </c>
      <c r="AK173">
        <f>STDEV(T170:X173)</f>
        <v>6.8134908743417003E-2</v>
      </c>
      <c r="AM173">
        <f>SUM(AH173,AJ173)</f>
        <v>0.95760000000000001</v>
      </c>
      <c r="AO173">
        <f t="shared" ref="AO173:AO182" si="24">SUM(AH173,AJ173)/2*SQRT((AI173/AH173)^2+(AK173/AJ173)^2)</f>
        <v>9.2717438166156019E-2</v>
      </c>
      <c r="BK173" s="1">
        <v>2</v>
      </c>
      <c r="BL173">
        <v>1.044</v>
      </c>
      <c r="BM173">
        <v>0.873</v>
      </c>
      <c r="BN173">
        <v>0.95399999999999996</v>
      </c>
      <c r="BO173">
        <v>0.95399999999999996</v>
      </c>
      <c r="BP173">
        <v>0.94499999999999995</v>
      </c>
    </row>
    <row r="174" spans="1:68" x14ac:dyDescent="0.25">
      <c r="A174" s="6">
        <v>90</v>
      </c>
      <c r="B174" s="6">
        <v>3</v>
      </c>
      <c r="C174" s="6">
        <v>5</v>
      </c>
      <c r="D174" s="6">
        <v>1</v>
      </c>
      <c r="E174" s="6">
        <v>1</v>
      </c>
      <c r="F174" s="6">
        <v>3</v>
      </c>
      <c r="G174">
        <v>0.41399999999999998</v>
      </c>
      <c r="H174">
        <v>0.54</v>
      </c>
      <c r="I174">
        <v>0.41399999999999998</v>
      </c>
      <c r="J174">
        <v>0.504</v>
      </c>
      <c r="K174">
        <v>0.45</v>
      </c>
      <c r="Q174" s="6">
        <f t="shared" si="22"/>
        <v>0.46440000000000003</v>
      </c>
      <c r="R174" s="6">
        <f t="shared" si="23"/>
        <v>5.6060681408630783E-2</v>
      </c>
      <c r="T174">
        <v>0.48599999999999999</v>
      </c>
      <c r="U174">
        <v>0.51300000000000001</v>
      </c>
      <c r="V174">
        <v>0.495</v>
      </c>
      <c r="W174">
        <v>0.48599999999999999</v>
      </c>
      <c r="X174">
        <v>0.495</v>
      </c>
      <c r="AD174">
        <f t="shared" si="20"/>
        <v>0.495</v>
      </c>
      <c r="AE174">
        <f t="shared" si="21"/>
        <v>1.1022703842524311E-2</v>
      </c>
      <c r="AG174">
        <v>3</v>
      </c>
      <c r="AH174">
        <f>AVERAGE(G174:K177)</f>
        <v>0.45315000000000005</v>
      </c>
      <c r="AI174">
        <f>STDEV(G174:K177)</f>
        <v>3.8987548619635236E-2</v>
      </c>
      <c r="AJ174">
        <f>AVERAGE(T174:X177)</f>
        <v>0.48824999999999996</v>
      </c>
      <c r="AK174">
        <f>STDEV(T173:X176)</f>
        <v>4.4807747215479546E-2</v>
      </c>
      <c r="AM174">
        <f>SUM(AH174,AJ174)</f>
        <v>0.94140000000000001</v>
      </c>
      <c r="AO174">
        <f t="shared" si="24"/>
        <v>5.9211826593523059E-2</v>
      </c>
      <c r="AP174" s="15" t="s">
        <v>28</v>
      </c>
      <c r="AQ174" s="15"/>
      <c r="AR174" s="15"/>
      <c r="BK174" s="6">
        <v>3</v>
      </c>
      <c r="BL174">
        <v>0.9</v>
      </c>
      <c r="BM174">
        <v>1.0529999999999999</v>
      </c>
      <c r="BN174">
        <v>0.90900000000000003</v>
      </c>
      <c r="BO174">
        <v>0.99</v>
      </c>
      <c r="BP174">
        <v>0.94499999999999995</v>
      </c>
    </row>
    <row r="175" spans="1:68" x14ac:dyDescent="0.25">
      <c r="A175" s="6">
        <v>90</v>
      </c>
      <c r="B175" s="6">
        <v>3</v>
      </c>
      <c r="C175" s="6">
        <v>5</v>
      </c>
      <c r="D175" s="6">
        <v>1</v>
      </c>
      <c r="E175" s="6">
        <v>2</v>
      </c>
      <c r="F175" s="6">
        <v>3</v>
      </c>
      <c r="G175">
        <v>0.48599999999999999</v>
      </c>
      <c r="H175">
        <v>0.47699999999999998</v>
      </c>
      <c r="I175">
        <v>0.45900000000000002</v>
      </c>
      <c r="J175">
        <v>0.45900000000000002</v>
      </c>
      <c r="K175">
        <v>0.432</v>
      </c>
      <c r="Q175" s="6">
        <f t="shared" si="22"/>
        <v>0.46260000000000001</v>
      </c>
      <c r="R175" s="6">
        <f t="shared" si="23"/>
        <v>2.0719555979798403E-2</v>
      </c>
      <c r="T175">
        <v>0.48599999999999999</v>
      </c>
      <c r="U175">
        <v>0.46800000000000003</v>
      </c>
      <c r="V175">
        <v>0.48599999999999999</v>
      </c>
      <c r="W175">
        <v>0.495</v>
      </c>
      <c r="X175">
        <v>0.504</v>
      </c>
      <c r="AD175">
        <f t="shared" si="20"/>
        <v>0.48780000000000001</v>
      </c>
      <c r="AE175">
        <f t="shared" si="21"/>
        <v>1.3349157276772185E-2</v>
      </c>
      <c r="AG175">
        <v>4</v>
      </c>
      <c r="AH175">
        <f>AVERAGE(G178:K181)</f>
        <v>0.47160000000000002</v>
      </c>
      <c r="AI175">
        <f>STDEV(G178:K181)</f>
        <v>7.1429317289338781E-2</v>
      </c>
      <c r="AJ175">
        <f>AVERAGE(T178:X181)</f>
        <v>0.49680000000000002</v>
      </c>
      <c r="AK175">
        <f>STDEV(T177:X180)</f>
        <v>4.9162967449301244E-2</v>
      </c>
      <c r="AM175">
        <f t="shared" ref="AM175:AM182" si="25">SUM(AH175,AJ175)</f>
        <v>0.96840000000000004</v>
      </c>
      <c r="AO175">
        <f t="shared" si="24"/>
        <v>8.7603504677014568E-2</v>
      </c>
      <c r="BK175" s="6">
        <v>3</v>
      </c>
      <c r="BL175">
        <v>0.97199999999999998</v>
      </c>
      <c r="BM175">
        <v>0.94499999999999995</v>
      </c>
      <c r="BN175">
        <v>0.94499999999999995</v>
      </c>
      <c r="BO175">
        <v>0.95399999999999996</v>
      </c>
      <c r="BP175">
        <v>0.93600000000000005</v>
      </c>
    </row>
    <row r="176" spans="1:68" x14ac:dyDescent="0.25">
      <c r="A176" s="6">
        <v>90</v>
      </c>
      <c r="B176" s="6">
        <v>3</v>
      </c>
      <c r="C176" s="6">
        <v>5</v>
      </c>
      <c r="D176" s="6">
        <v>1</v>
      </c>
      <c r="E176" s="6">
        <v>3</v>
      </c>
      <c r="F176" s="6">
        <v>3</v>
      </c>
      <c r="G176">
        <v>0.495</v>
      </c>
      <c r="H176">
        <v>0.45</v>
      </c>
      <c r="I176">
        <v>0.441</v>
      </c>
      <c r="J176">
        <v>0.40500000000000003</v>
      </c>
      <c r="K176">
        <v>0.378</v>
      </c>
      <c r="Q176" s="6">
        <f t="shared" si="22"/>
        <v>0.43380000000000002</v>
      </c>
      <c r="R176" s="6">
        <f t="shared" si="23"/>
        <v>4.4729185103241031E-2</v>
      </c>
      <c r="T176">
        <v>0.432</v>
      </c>
      <c r="U176">
        <v>0.45</v>
      </c>
      <c r="V176">
        <v>0.48599999999999999</v>
      </c>
      <c r="W176">
        <v>0.51300000000000001</v>
      </c>
      <c r="X176">
        <v>0.504</v>
      </c>
      <c r="AD176">
        <f t="shared" si="20"/>
        <v>0.47699999999999998</v>
      </c>
      <c r="AE176">
        <f t="shared" si="21"/>
        <v>3.4856850115866755E-2</v>
      </c>
      <c r="AG176">
        <v>5</v>
      </c>
      <c r="AH176">
        <f>AVERAGE(G182:K185)</f>
        <v>0.46799999999999997</v>
      </c>
      <c r="AI176">
        <f>STDEV(G182:K185)</f>
        <v>3.2906566294026454E-2</v>
      </c>
      <c r="AJ176">
        <f>AVERAGE(T182:X185)</f>
        <v>0.4918499999999999</v>
      </c>
      <c r="AK176">
        <f>STDEV(T182:X185)</f>
        <v>3.4211840055746789E-2</v>
      </c>
      <c r="AM176">
        <f t="shared" si="25"/>
        <v>0.95984999999999987</v>
      </c>
      <c r="AO176">
        <f t="shared" si="24"/>
        <v>4.7466945398477844E-2</v>
      </c>
      <c r="BK176" s="6">
        <v>3</v>
      </c>
      <c r="BL176">
        <v>0.92700000000000005</v>
      </c>
      <c r="BM176">
        <v>0.9</v>
      </c>
      <c r="BN176">
        <v>0.92700000000000005</v>
      </c>
      <c r="BO176">
        <v>0.91800000000000004</v>
      </c>
      <c r="BP176">
        <v>0.88200000000000001</v>
      </c>
    </row>
    <row r="177" spans="1:68" x14ac:dyDescent="0.25">
      <c r="A177" s="6">
        <v>90</v>
      </c>
      <c r="B177" s="6">
        <v>3</v>
      </c>
      <c r="C177" s="6">
        <v>5</v>
      </c>
      <c r="D177" s="6">
        <v>1</v>
      </c>
      <c r="E177" s="6">
        <v>4</v>
      </c>
      <c r="F177" s="6">
        <v>3</v>
      </c>
      <c r="G177">
        <v>0.504</v>
      </c>
      <c r="H177">
        <v>0.45</v>
      </c>
      <c r="I177">
        <v>0.432</v>
      </c>
      <c r="J177">
        <v>0.441</v>
      </c>
      <c r="K177">
        <v>0.432</v>
      </c>
      <c r="Q177" s="6">
        <f t="shared" si="22"/>
        <v>0.45179999999999998</v>
      </c>
      <c r="R177" s="6">
        <f t="shared" si="23"/>
        <v>3.0119760955226723E-2</v>
      </c>
      <c r="T177">
        <v>0.45900000000000002</v>
      </c>
      <c r="U177">
        <v>0.46800000000000003</v>
      </c>
      <c r="V177">
        <v>0.52200000000000002</v>
      </c>
      <c r="W177">
        <v>0.504</v>
      </c>
      <c r="X177">
        <v>0.51300000000000001</v>
      </c>
      <c r="AD177">
        <f t="shared" si="20"/>
        <v>0.49320000000000003</v>
      </c>
      <c r="AE177">
        <f t="shared" si="21"/>
        <v>2.8030340704315381E-2</v>
      </c>
      <c r="AG177">
        <v>6</v>
      </c>
      <c r="AH177">
        <f>AVERAGE(G186:K189)</f>
        <v>0.46575</v>
      </c>
      <c r="AI177">
        <f>STDEV(G186:K189)</f>
        <v>3.4410639419562634E-2</v>
      </c>
      <c r="AJ177">
        <f>AVERAGE(T186:X189)</f>
        <v>0.49860000000000004</v>
      </c>
      <c r="AK177">
        <f>STDEV(T186:X189)</f>
        <v>2.9548176540052439E-2</v>
      </c>
      <c r="AM177">
        <f t="shared" si="25"/>
        <v>0.96435000000000004</v>
      </c>
      <c r="AO177">
        <f t="shared" si="24"/>
        <v>4.5668361274044306E-2</v>
      </c>
      <c r="BK177" s="6">
        <v>3</v>
      </c>
      <c r="BL177">
        <v>0.96299999999999997</v>
      </c>
      <c r="BM177">
        <v>0.91800000000000004</v>
      </c>
      <c r="BN177">
        <v>0.95399999999999996</v>
      </c>
      <c r="BO177">
        <v>0.94499999999999995</v>
      </c>
      <c r="BP177">
        <v>0.94499999999999995</v>
      </c>
    </row>
    <row r="178" spans="1:68" x14ac:dyDescent="0.25">
      <c r="A178" s="6">
        <v>90</v>
      </c>
      <c r="B178" s="6">
        <v>3</v>
      </c>
      <c r="C178" s="1">
        <v>5</v>
      </c>
      <c r="D178" s="1">
        <v>1</v>
      </c>
      <c r="E178" s="1">
        <v>1</v>
      </c>
      <c r="F178" s="1">
        <v>4</v>
      </c>
      <c r="G178">
        <v>0.45900000000000002</v>
      </c>
      <c r="H178">
        <v>0.51300000000000001</v>
      </c>
      <c r="I178">
        <v>0.41399999999999998</v>
      </c>
      <c r="J178">
        <v>0.46800000000000003</v>
      </c>
      <c r="K178">
        <v>0.441</v>
      </c>
      <c r="Q178" s="6">
        <f t="shared" si="22"/>
        <v>0.45899999999999996</v>
      </c>
      <c r="R178" s="6">
        <f t="shared" si="23"/>
        <v>3.6558172820861837E-2</v>
      </c>
      <c r="T178">
        <v>0.52200000000000002</v>
      </c>
      <c r="U178">
        <v>0.48599999999999999</v>
      </c>
      <c r="V178">
        <v>0.504</v>
      </c>
      <c r="W178">
        <v>0.53100000000000003</v>
      </c>
      <c r="X178">
        <v>0.495</v>
      </c>
      <c r="AD178">
        <f t="shared" si="20"/>
        <v>0.50760000000000005</v>
      </c>
      <c r="AE178">
        <f t="shared" si="21"/>
        <v>1.8662797217994968E-2</v>
      </c>
      <c r="AG178">
        <v>7</v>
      </c>
      <c r="AH178">
        <f>AVERAGE(G190:K193)</f>
        <v>0.45360000000000006</v>
      </c>
      <c r="AI178">
        <f>STDEV(G190:K193)</f>
        <v>3.4599056877928115E-2</v>
      </c>
      <c r="AJ178">
        <f>AVERAGE(T190:X193)</f>
        <v>0.47789999999999988</v>
      </c>
      <c r="AK178">
        <f>STDEV(T190:X193)</f>
        <v>4.0238630300012117E-2</v>
      </c>
      <c r="AM178">
        <f t="shared" si="25"/>
        <v>0.93149999999999999</v>
      </c>
      <c r="AO178">
        <f t="shared" si="24"/>
        <v>5.2914535809788332E-2</v>
      </c>
      <c r="BK178" s="1">
        <v>4</v>
      </c>
      <c r="BL178">
        <v>0.98099999999999998</v>
      </c>
      <c r="BM178">
        <v>0.999</v>
      </c>
      <c r="BN178">
        <v>0.91800000000000004</v>
      </c>
      <c r="BO178">
        <v>0.999</v>
      </c>
      <c r="BP178">
        <v>0.93600000000000005</v>
      </c>
    </row>
    <row r="179" spans="1:68" x14ac:dyDescent="0.25">
      <c r="A179" s="6">
        <v>90</v>
      </c>
      <c r="B179" s="6">
        <v>3</v>
      </c>
      <c r="C179" s="1">
        <v>5</v>
      </c>
      <c r="D179" s="1">
        <v>1</v>
      </c>
      <c r="E179" s="1">
        <v>2</v>
      </c>
      <c r="F179" s="1">
        <v>4</v>
      </c>
      <c r="G179">
        <v>0.54</v>
      </c>
      <c r="H179">
        <v>0.53100000000000003</v>
      </c>
      <c r="I179">
        <v>0.315</v>
      </c>
      <c r="J179">
        <v>0.432</v>
      </c>
      <c r="K179">
        <v>0.432</v>
      </c>
      <c r="Q179" s="6">
        <f t="shared" si="22"/>
        <v>0.45</v>
      </c>
      <c r="R179" s="6">
        <f t="shared" si="23"/>
        <v>9.1561454772191062E-2</v>
      </c>
      <c r="T179">
        <v>0.36899999999999999</v>
      </c>
      <c r="U179">
        <v>0.504</v>
      </c>
      <c r="V179">
        <v>0.53100000000000003</v>
      </c>
      <c r="W179">
        <v>0.48599999999999999</v>
      </c>
      <c r="X179">
        <v>0.54</v>
      </c>
      <c r="AD179">
        <f t="shared" si="20"/>
        <v>0.48599999999999993</v>
      </c>
      <c r="AE179">
        <f t="shared" si="21"/>
        <v>6.8836763433503242E-2</v>
      </c>
      <c r="AG179">
        <v>8</v>
      </c>
      <c r="AH179">
        <f>AVERAGE(G194:K197)</f>
        <v>0.45990000000000009</v>
      </c>
      <c r="AI179">
        <f>STDEV(G194:K197)</f>
        <v>3.1026134993446721E-2</v>
      </c>
      <c r="AJ179">
        <f>AVERAGE(T194:X197)</f>
        <v>0.48194999999999988</v>
      </c>
      <c r="AK179">
        <f>STDEV(T194:X197)</f>
        <v>3.5460096179404703E-2</v>
      </c>
      <c r="AM179">
        <f t="shared" si="25"/>
        <v>0.94184999999999997</v>
      </c>
      <c r="AO179">
        <f t="shared" si="24"/>
        <v>4.7009305524068554E-2</v>
      </c>
      <c r="BK179" s="1">
        <v>4</v>
      </c>
      <c r="BL179">
        <v>0.90900000000000003</v>
      </c>
      <c r="BM179">
        <v>1.0349999999999999</v>
      </c>
      <c r="BN179">
        <v>0.84599999999999997</v>
      </c>
      <c r="BO179">
        <v>0.91800000000000004</v>
      </c>
      <c r="BP179">
        <v>0.97199999999999998</v>
      </c>
    </row>
    <row r="180" spans="1:68" x14ac:dyDescent="0.25">
      <c r="A180" s="6">
        <v>90</v>
      </c>
      <c r="B180" s="6">
        <v>3</v>
      </c>
      <c r="C180" s="1">
        <v>5</v>
      </c>
      <c r="D180" s="1">
        <v>1</v>
      </c>
      <c r="E180" s="1">
        <v>3</v>
      </c>
      <c r="F180" s="1">
        <v>4</v>
      </c>
      <c r="G180">
        <v>0.51300000000000001</v>
      </c>
      <c r="H180">
        <v>0.58499999999999996</v>
      </c>
      <c r="I180">
        <v>0.45900000000000002</v>
      </c>
      <c r="J180">
        <v>0.47699999999999998</v>
      </c>
      <c r="K180">
        <v>0.36899999999999999</v>
      </c>
      <c r="Q180" s="6">
        <f t="shared" si="22"/>
        <v>0.48059999999999992</v>
      </c>
      <c r="R180" s="6">
        <f t="shared" si="23"/>
        <v>7.8872048280744442E-2</v>
      </c>
      <c r="T180">
        <v>0.35099999999999998</v>
      </c>
      <c r="U180">
        <v>0.47699999999999998</v>
      </c>
      <c r="V180">
        <v>0.495</v>
      </c>
      <c r="W180">
        <v>0.51300000000000001</v>
      </c>
      <c r="X180">
        <v>0.45900000000000002</v>
      </c>
      <c r="AD180">
        <f t="shared" si="20"/>
        <v>0.45899999999999996</v>
      </c>
      <c r="AE180">
        <f t="shared" si="21"/>
        <v>6.3639610306789704E-2</v>
      </c>
      <c r="AG180">
        <v>9</v>
      </c>
      <c r="AH180">
        <f>AVERAGE(G198:K201)</f>
        <v>0.44639999999999996</v>
      </c>
      <c r="AI180">
        <f>STDEV(G198:K201)</f>
        <v>2.6825753533341403E-2</v>
      </c>
      <c r="AJ180">
        <f>AVERAGE(T198:X201)</f>
        <v>0.48914999999999997</v>
      </c>
      <c r="AK180">
        <f>STDEV(T198:X201)</f>
        <v>4.402065902565102E-2</v>
      </c>
      <c r="AM180">
        <f t="shared" si="25"/>
        <v>0.93554999999999988</v>
      </c>
      <c r="AO180">
        <f t="shared" si="24"/>
        <v>5.0619625793296666E-2</v>
      </c>
      <c r="BK180" s="1">
        <v>4</v>
      </c>
      <c r="BL180">
        <v>0.86399999999999999</v>
      </c>
      <c r="BM180">
        <v>1.0620000000000001</v>
      </c>
      <c r="BN180">
        <v>0.95399999999999996</v>
      </c>
      <c r="BO180">
        <v>0.99</v>
      </c>
      <c r="BP180">
        <v>0.82799999999999996</v>
      </c>
    </row>
    <row r="181" spans="1:68" x14ac:dyDescent="0.25">
      <c r="A181" s="6">
        <v>90</v>
      </c>
      <c r="B181" s="6">
        <v>3</v>
      </c>
      <c r="C181" s="1">
        <v>5</v>
      </c>
      <c r="D181" s="1">
        <v>1</v>
      </c>
      <c r="E181" s="1">
        <v>4</v>
      </c>
      <c r="F181" s="1">
        <v>4</v>
      </c>
      <c r="G181">
        <v>0.42299999999999999</v>
      </c>
      <c r="H181">
        <v>0.45</v>
      </c>
      <c r="I181">
        <v>0.441</v>
      </c>
      <c r="J181">
        <v>0.59399999999999997</v>
      </c>
      <c r="K181">
        <v>0.57599999999999996</v>
      </c>
      <c r="Q181" s="6">
        <f t="shared" si="22"/>
        <v>0.49680000000000002</v>
      </c>
      <c r="R181" s="6">
        <f t="shared" si="23"/>
        <v>8.1349247077031686E-2</v>
      </c>
      <c r="T181">
        <v>0.53100000000000003</v>
      </c>
      <c r="U181">
        <v>0.54</v>
      </c>
      <c r="V181">
        <v>0.53100000000000003</v>
      </c>
      <c r="W181">
        <v>0.53100000000000003</v>
      </c>
      <c r="X181">
        <v>0.54</v>
      </c>
      <c r="AD181">
        <f t="shared" si="20"/>
        <v>0.53460000000000008</v>
      </c>
      <c r="AE181">
        <f t="shared" si="21"/>
        <v>4.929503017546499E-3</v>
      </c>
      <c r="AG181">
        <v>10</v>
      </c>
      <c r="AH181" t="e">
        <f>AVERAGE(G202:K205)</f>
        <v>#DIV/0!</v>
      </c>
      <c r="AI181" t="e">
        <f>STDEV(G202:K205)</f>
        <v>#DIV/0!</v>
      </c>
      <c r="AJ181" t="e">
        <f>AVERAGE(T202:X205)</f>
        <v>#DIV/0!</v>
      </c>
      <c r="AK181" t="e">
        <f>STDEV(T202:X205)</f>
        <v>#DIV/0!</v>
      </c>
      <c r="AM181" t="e">
        <f t="shared" si="25"/>
        <v>#DIV/0!</v>
      </c>
      <c r="AO181" t="e">
        <f t="shared" si="24"/>
        <v>#DIV/0!</v>
      </c>
      <c r="BK181" s="1">
        <v>4</v>
      </c>
      <c r="BL181">
        <v>0.95399999999999996</v>
      </c>
      <c r="BM181">
        <v>0.99</v>
      </c>
      <c r="BN181">
        <v>0.97199999999999998</v>
      </c>
      <c r="BO181">
        <v>1.125</v>
      </c>
      <c r="BP181">
        <v>1.1160000000000001</v>
      </c>
    </row>
    <row r="182" spans="1:68" x14ac:dyDescent="0.25">
      <c r="A182" s="6">
        <v>90</v>
      </c>
      <c r="B182" s="6">
        <v>3</v>
      </c>
      <c r="C182" s="6">
        <v>5</v>
      </c>
      <c r="D182" s="6">
        <v>1</v>
      </c>
      <c r="E182" s="6">
        <v>1</v>
      </c>
      <c r="F182" s="6">
        <v>5</v>
      </c>
      <c r="G182">
        <v>0.45</v>
      </c>
      <c r="H182">
        <v>0.47699999999999998</v>
      </c>
      <c r="I182">
        <v>0.41399999999999998</v>
      </c>
      <c r="J182">
        <v>0.48599999999999999</v>
      </c>
      <c r="K182">
        <v>0.39600000000000002</v>
      </c>
      <c r="Q182" s="6">
        <f t="shared" si="22"/>
        <v>0.4446</v>
      </c>
      <c r="R182" s="6">
        <f t="shared" si="23"/>
        <v>3.9023070099621825E-2</v>
      </c>
      <c r="T182">
        <v>0.47699999999999998</v>
      </c>
      <c r="U182">
        <v>0.45900000000000002</v>
      </c>
      <c r="V182">
        <v>0.51300000000000001</v>
      </c>
      <c r="W182">
        <v>0.51300000000000001</v>
      </c>
      <c r="X182">
        <v>0.54900000000000004</v>
      </c>
      <c r="AD182">
        <f t="shared" si="20"/>
        <v>0.50219999999999998</v>
      </c>
      <c r="AE182">
        <f t="shared" si="21"/>
        <v>3.5088459641312283E-2</v>
      </c>
      <c r="AG182" t="s">
        <v>22</v>
      </c>
      <c r="AH182">
        <f>AVERAGE(G166:K205)</f>
        <v>0.47190000000000099</v>
      </c>
      <c r="AI182">
        <f>STDEV(G166:K205)</f>
        <v>4.9798263414552707E-2</v>
      </c>
      <c r="AJ182">
        <f>AVERAGE(T166:X205)</f>
        <v>0.47800000000000065</v>
      </c>
      <c r="AK182">
        <f>STDEV(T166:X204)</f>
        <v>4.862856598920845E-2</v>
      </c>
      <c r="AM182">
        <f t="shared" si="25"/>
        <v>0.94990000000000163</v>
      </c>
      <c r="AO182">
        <f t="shared" si="24"/>
        <v>6.9618120117751967E-2</v>
      </c>
      <c r="BK182" s="6">
        <v>5</v>
      </c>
      <c r="BL182">
        <v>0.92700000000000005</v>
      </c>
      <c r="BM182">
        <v>0.93600000000000005</v>
      </c>
      <c r="BN182">
        <v>0.92700000000000005</v>
      </c>
      <c r="BO182">
        <v>0.999</v>
      </c>
      <c r="BP182">
        <v>0.94499999999999995</v>
      </c>
    </row>
    <row r="183" spans="1:68" x14ac:dyDescent="0.25">
      <c r="A183" s="6">
        <v>90</v>
      </c>
      <c r="B183" s="6">
        <v>3</v>
      </c>
      <c r="C183" s="6">
        <v>5</v>
      </c>
      <c r="D183" s="6">
        <v>1</v>
      </c>
      <c r="E183" s="6">
        <v>2</v>
      </c>
      <c r="F183" s="6">
        <v>5</v>
      </c>
      <c r="G183">
        <v>0.51300000000000001</v>
      </c>
      <c r="H183">
        <v>0.504</v>
      </c>
      <c r="I183">
        <v>0.46800000000000003</v>
      </c>
      <c r="J183">
        <v>0.46800000000000003</v>
      </c>
      <c r="K183">
        <v>0.495</v>
      </c>
      <c r="Q183" s="6">
        <f t="shared" si="22"/>
        <v>0.48959999999999998</v>
      </c>
      <c r="R183" s="6">
        <f t="shared" si="23"/>
        <v>2.0719555979798399E-2</v>
      </c>
      <c r="T183">
        <v>0.504</v>
      </c>
      <c r="U183">
        <v>0.441</v>
      </c>
      <c r="V183">
        <v>0.54</v>
      </c>
      <c r="W183">
        <v>0.55800000000000005</v>
      </c>
      <c r="X183">
        <v>0.47699999999999998</v>
      </c>
      <c r="AD183">
        <f t="shared" si="20"/>
        <v>0.504</v>
      </c>
      <c r="AE183">
        <f t="shared" si="21"/>
        <v>4.719639816765684E-2</v>
      </c>
      <c r="AM183" s="11" t="s">
        <v>51</v>
      </c>
      <c r="AN183" s="11"/>
      <c r="AO183" s="11"/>
      <c r="BK183" s="6">
        <v>5</v>
      </c>
      <c r="BL183">
        <v>1.0169999999999999</v>
      </c>
      <c r="BM183">
        <v>0.94499999999999995</v>
      </c>
      <c r="BN183">
        <v>1.008</v>
      </c>
      <c r="BO183">
        <v>1.026</v>
      </c>
      <c r="BP183">
        <v>0.97199999999999998</v>
      </c>
    </row>
    <row r="184" spans="1:68" x14ac:dyDescent="0.25">
      <c r="A184" s="6">
        <v>90</v>
      </c>
      <c r="B184" s="6">
        <v>3</v>
      </c>
      <c r="C184" s="6">
        <v>5</v>
      </c>
      <c r="D184" s="6">
        <v>1</v>
      </c>
      <c r="E184" s="6">
        <v>3</v>
      </c>
      <c r="F184" s="6">
        <v>5</v>
      </c>
      <c r="G184">
        <v>0.495</v>
      </c>
      <c r="H184">
        <v>0.45900000000000002</v>
      </c>
      <c r="I184">
        <v>0.46800000000000003</v>
      </c>
      <c r="J184">
        <v>0.45900000000000002</v>
      </c>
      <c r="K184">
        <v>0.42299999999999999</v>
      </c>
      <c r="Q184" s="6">
        <f t="shared" si="22"/>
        <v>0.46079999999999999</v>
      </c>
      <c r="R184" s="6">
        <f t="shared" si="23"/>
        <v>2.5772077913897441E-2</v>
      </c>
      <c r="T184">
        <v>0.52200000000000002</v>
      </c>
      <c r="U184">
        <v>0.48599999999999999</v>
      </c>
      <c r="V184">
        <v>0.48599999999999999</v>
      </c>
      <c r="W184">
        <v>0.504</v>
      </c>
      <c r="X184">
        <v>0.51300000000000001</v>
      </c>
      <c r="AD184">
        <f t="shared" si="20"/>
        <v>0.50219999999999998</v>
      </c>
      <c r="AE184">
        <f t="shared" si="21"/>
        <v>1.6099689437998499E-2</v>
      </c>
      <c r="BK184" s="6">
        <v>5</v>
      </c>
      <c r="BL184">
        <v>1.0169999999999999</v>
      </c>
      <c r="BM184">
        <v>0.94499999999999995</v>
      </c>
      <c r="BN184">
        <v>0.95399999999999996</v>
      </c>
      <c r="BO184">
        <v>0.96299999999999997</v>
      </c>
      <c r="BP184">
        <v>0.93600000000000005</v>
      </c>
    </row>
    <row r="185" spans="1:68" x14ac:dyDescent="0.25">
      <c r="A185" s="6">
        <v>90</v>
      </c>
      <c r="B185" s="6">
        <v>3</v>
      </c>
      <c r="C185" s="6">
        <v>5</v>
      </c>
      <c r="D185" s="6">
        <v>1</v>
      </c>
      <c r="E185" s="6">
        <v>4</v>
      </c>
      <c r="F185" s="6">
        <v>5</v>
      </c>
      <c r="G185">
        <v>0.495</v>
      </c>
      <c r="H185">
        <v>0.504</v>
      </c>
      <c r="I185">
        <v>0.46800000000000003</v>
      </c>
      <c r="J185">
        <v>0.495</v>
      </c>
      <c r="K185">
        <v>0.42299999999999999</v>
      </c>
      <c r="Q185" s="6">
        <f t="shared" si="22"/>
        <v>0.47700000000000004</v>
      </c>
      <c r="R185" s="6">
        <f t="shared" si="23"/>
        <v>3.3068111527572906E-2</v>
      </c>
      <c r="T185">
        <v>0.45900000000000002</v>
      </c>
      <c r="U185">
        <v>0.45900000000000002</v>
      </c>
      <c r="V185">
        <v>0.45</v>
      </c>
      <c r="W185">
        <v>0.45900000000000002</v>
      </c>
      <c r="X185">
        <v>0.46800000000000003</v>
      </c>
      <c r="AD185">
        <f t="shared" si="20"/>
        <v>0.45900000000000007</v>
      </c>
      <c r="AE185">
        <f t="shared" si="21"/>
        <v>6.3639610306789338E-3</v>
      </c>
      <c r="BK185" s="6">
        <v>5</v>
      </c>
      <c r="BL185">
        <v>0.95399999999999996</v>
      </c>
      <c r="BM185">
        <v>0.96299999999999997</v>
      </c>
      <c r="BN185">
        <v>0.91800000000000004</v>
      </c>
      <c r="BO185">
        <v>0.95399999999999996</v>
      </c>
      <c r="BP185">
        <v>0.89100000000000001</v>
      </c>
    </row>
    <row r="186" spans="1:68" x14ac:dyDescent="0.25">
      <c r="A186" s="6">
        <v>90</v>
      </c>
      <c r="B186" s="6">
        <v>3</v>
      </c>
      <c r="C186" s="1">
        <v>5</v>
      </c>
      <c r="D186" s="1">
        <v>1</v>
      </c>
      <c r="E186" s="1">
        <v>1</v>
      </c>
      <c r="F186" s="1">
        <v>6</v>
      </c>
      <c r="G186">
        <v>0.45</v>
      </c>
      <c r="H186">
        <v>0.45</v>
      </c>
      <c r="I186">
        <v>0.495</v>
      </c>
      <c r="J186">
        <v>0.46800000000000003</v>
      </c>
      <c r="K186">
        <v>0.46800000000000003</v>
      </c>
      <c r="Q186" s="6">
        <f t="shared" si="22"/>
        <v>0.4662</v>
      </c>
      <c r="R186" s="6">
        <f t="shared" si="23"/>
        <v>1.8444511378727272E-2</v>
      </c>
      <c r="T186">
        <v>0.52200000000000002</v>
      </c>
      <c r="U186">
        <v>0.495</v>
      </c>
      <c r="V186">
        <v>0.48599999999999999</v>
      </c>
      <c r="W186">
        <v>0.495</v>
      </c>
      <c r="X186">
        <v>0.504</v>
      </c>
      <c r="AD186">
        <f t="shared" si="20"/>
        <v>0.50039999999999996</v>
      </c>
      <c r="AE186">
        <f t="shared" si="21"/>
        <v>1.3649175799292803E-2</v>
      </c>
      <c r="BF186" s="42" t="s">
        <v>19</v>
      </c>
      <c r="BG186" s="42" t="s">
        <v>24</v>
      </c>
      <c r="BH186" s="42" t="s">
        <v>21</v>
      </c>
      <c r="BK186" s="1">
        <v>6</v>
      </c>
      <c r="BL186">
        <v>0.97199999999999998</v>
      </c>
      <c r="BM186">
        <v>0.94499999999999995</v>
      </c>
      <c r="BN186">
        <v>0.98099999999999998</v>
      </c>
      <c r="BO186">
        <v>0.96299999999999997</v>
      </c>
      <c r="BP186">
        <v>0.97199999999999998</v>
      </c>
    </row>
    <row r="187" spans="1:68" x14ac:dyDescent="0.25">
      <c r="A187" s="6">
        <v>90</v>
      </c>
      <c r="B187" s="6">
        <v>3</v>
      </c>
      <c r="C187" s="1">
        <v>5</v>
      </c>
      <c r="D187" s="1">
        <v>1</v>
      </c>
      <c r="E187" s="1">
        <v>2</v>
      </c>
      <c r="F187" s="1">
        <v>6</v>
      </c>
      <c r="G187">
        <v>0.46800000000000003</v>
      </c>
      <c r="H187">
        <v>0.48599999999999999</v>
      </c>
      <c r="I187">
        <v>0.432</v>
      </c>
      <c r="J187">
        <v>0.52200000000000002</v>
      </c>
      <c r="K187">
        <v>0.42299999999999999</v>
      </c>
      <c r="Q187" s="6">
        <f t="shared" si="22"/>
        <v>0.4662</v>
      </c>
      <c r="R187" s="6">
        <f t="shared" si="23"/>
        <v>4.0449969097639628E-2</v>
      </c>
      <c r="T187">
        <v>0.495</v>
      </c>
      <c r="U187">
        <v>0.46800000000000003</v>
      </c>
      <c r="V187">
        <v>0.504</v>
      </c>
      <c r="W187">
        <v>0.47699999999999998</v>
      </c>
      <c r="X187">
        <v>0.504</v>
      </c>
      <c r="AD187">
        <f t="shared" si="20"/>
        <v>0.48959999999999998</v>
      </c>
      <c r="AE187">
        <f t="shared" si="21"/>
        <v>1.6349311912126453E-2</v>
      </c>
      <c r="AH187" s="5" t="s">
        <v>20</v>
      </c>
      <c r="AI187" s="5" t="s">
        <v>21</v>
      </c>
      <c r="AJ187" s="5" t="s">
        <v>23</v>
      </c>
      <c r="AK187" s="5" t="s">
        <v>21</v>
      </c>
      <c r="AL187" s="5"/>
      <c r="AM187" s="5" t="s">
        <v>27</v>
      </c>
      <c r="AN187" s="5"/>
      <c r="AO187" s="5" t="s">
        <v>28</v>
      </c>
      <c r="AP187" s="5"/>
      <c r="BF187" s="42">
        <v>1</v>
      </c>
      <c r="BG187" s="42">
        <f>AVERAGE(BL166:BP169)</f>
        <v>0.94860000000000022</v>
      </c>
      <c r="BH187" s="42">
        <f>STDEV(BL166:BP169)</f>
        <v>1.5561085065671101E-2</v>
      </c>
      <c r="BK187" s="1">
        <v>6</v>
      </c>
      <c r="BL187">
        <v>0.96299999999999997</v>
      </c>
      <c r="BM187">
        <v>0.95399999999999996</v>
      </c>
      <c r="BN187">
        <v>0.93600000000000005</v>
      </c>
      <c r="BO187">
        <v>0.999</v>
      </c>
      <c r="BP187">
        <v>0.92700000000000005</v>
      </c>
    </row>
    <row r="188" spans="1:68" x14ac:dyDescent="0.25">
      <c r="A188" s="6">
        <v>90</v>
      </c>
      <c r="B188" s="6">
        <v>3</v>
      </c>
      <c r="C188" s="1">
        <v>5</v>
      </c>
      <c r="D188" s="1">
        <v>1</v>
      </c>
      <c r="E188" s="1">
        <v>3</v>
      </c>
      <c r="F188" s="1">
        <v>6</v>
      </c>
      <c r="G188">
        <v>0.432</v>
      </c>
      <c r="H188">
        <v>0.432</v>
      </c>
      <c r="I188">
        <v>0.46800000000000003</v>
      </c>
      <c r="J188">
        <v>0.441</v>
      </c>
      <c r="K188">
        <v>0.47699999999999998</v>
      </c>
      <c r="Q188" s="6">
        <f t="shared" si="22"/>
        <v>0.45</v>
      </c>
      <c r="R188" s="6">
        <f t="shared" si="23"/>
        <v>2.1106870919205434E-2</v>
      </c>
      <c r="T188">
        <v>0.495</v>
      </c>
      <c r="U188">
        <v>0.504</v>
      </c>
      <c r="V188">
        <v>0.504</v>
      </c>
      <c r="W188">
        <v>0.47699999999999998</v>
      </c>
      <c r="X188">
        <v>0.495</v>
      </c>
      <c r="AD188">
        <f t="shared" si="20"/>
        <v>0.495</v>
      </c>
      <c r="AE188">
        <f t="shared" si="21"/>
        <v>1.1022703842524311E-2</v>
      </c>
      <c r="AH188" s="5">
        <f>AH182</f>
        <v>0.47190000000000099</v>
      </c>
      <c r="AI188" s="5">
        <f>AI182</f>
        <v>4.9798263414552707E-2</v>
      </c>
      <c r="AJ188" s="5">
        <f>AJ182</f>
        <v>0.47800000000000065</v>
      </c>
      <c r="AK188" s="5">
        <f>AK182</f>
        <v>4.862856598920845E-2</v>
      </c>
      <c r="AL188" s="5"/>
      <c r="AM188" s="5" t="s">
        <v>29</v>
      </c>
      <c r="AN188" s="5"/>
      <c r="AO188" s="5" t="s">
        <v>30</v>
      </c>
      <c r="AP188" s="5"/>
      <c r="BF188" s="42">
        <v>2</v>
      </c>
      <c r="BG188" s="42">
        <f>AVERAGE(BL170:BP173)</f>
        <v>0.95760000000000001</v>
      </c>
      <c r="BH188" s="42">
        <f>STDEV(BL170:BP173)</f>
        <v>4.1129321081578497E-2</v>
      </c>
      <c r="BK188" s="1">
        <v>6</v>
      </c>
      <c r="BL188">
        <v>0.92700000000000005</v>
      </c>
      <c r="BM188">
        <v>0.93600000000000005</v>
      </c>
      <c r="BN188">
        <v>0.97199999999999998</v>
      </c>
      <c r="BO188">
        <v>0.91800000000000004</v>
      </c>
      <c r="BP188">
        <v>0.97199999999999998</v>
      </c>
    </row>
    <row r="189" spans="1:68" x14ac:dyDescent="0.25">
      <c r="A189" s="6">
        <v>90</v>
      </c>
      <c r="B189" s="6">
        <v>3</v>
      </c>
      <c r="C189" s="1">
        <v>5</v>
      </c>
      <c r="D189" s="1">
        <v>1</v>
      </c>
      <c r="E189" s="1">
        <v>4</v>
      </c>
      <c r="F189" s="1">
        <v>6</v>
      </c>
      <c r="G189">
        <v>0.54</v>
      </c>
      <c r="H189">
        <v>0.46800000000000003</v>
      </c>
      <c r="I189">
        <v>0.47699999999999998</v>
      </c>
      <c r="J189">
        <v>0.40500000000000003</v>
      </c>
      <c r="K189">
        <v>0.51300000000000001</v>
      </c>
      <c r="Q189" s="6">
        <f t="shared" si="22"/>
        <v>0.48060000000000003</v>
      </c>
      <c r="R189" s="6">
        <f t="shared" si="23"/>
        <v>5.1149780058178156E-2</v>
      </c>
      <c r="T189">
        <v>0.54</v>
      </c>
      <c r="U189">
        <v>0.432</v>
      </c>
      <c r="V189">
        <v>0.504</v>
      </c>
      <c r="W189">
        <v>0.58499999999999996</v>
      </c>
      <c r="X189">
        <v>0.48599999999999999</v>
      </c>
      <c r="AD189">
        <f t="shared" si="20"/>
        <v>0.50939999999999996</v>
      </c>
      <c r="AE189">
        <f t="shared" si="21"/>
        <v>5.7487389921617657E-2</v>
      </c>
      <c r="BF189" s="42">
        <v>3</v>
      </c>
      <c r="BG189" s="42">
        <f>AVERAGE(BL174:BP177)</f>
        <v>0.94140000000000001</v>
      </c>
      <c r="BH189" s="42">
        <f>STDEV(BL174:BP177)</f>
        <v>3.7096460321990973E-2</v>
      </c>
      <c r="BK189" s="1">
        <v>6</v>
      </c>
      <c r="BL189">
        <v>1.08</v>
      </c>
      <c r="BM189">
        <v>0.9</v>
      </c>
      <c r="BN189">
        <v>0.98099999999999998</v>
      </c>
      <c r="BO189">
        <v>0.99</v>
      </c>
      <c r="BP189">
        <v>0.999</v>
      </c>
    </row>
    <row r="190" spans="1:68" x14ac:dyDescent="0.25">
      <c r="A190" s="6">
        <v>90</v>
      </c>
      <c r="B190" s="6">
        <v>3</v>
      </c>
      <c r="C190" s="6">
        <v>5</v>
      </c>
      <c r="D190" s="6">
        <v>1</v>
      </c>
      <c r="E190" s="6">
        <v>1</v>
      </c>
      <c r="F190" s="6">
        <v>7</v>
      </c>
      <c r="G190">
        <v>0.46800000000000003</v>
      </c>
      <c r="H190">
        <v>0.504</v>
      </c>
      <c r="I190">
        <v>0.441</v>
      </c>
      <c r="J190">
        <v>0.47699999999999998</v>
      </c>
      <c r="K190">
        <v>0.378</v>
      </c>
      <c r="Q190" s="6">
        <f t="shared" si="22"/>
        <v>0.45360000000000006</v>
      </c>
      <c r="R190" s="6">
        <f t="shared" si="23"/>
        <v>4.787796988177339E-2</v>
      </c>
      <c r="T190">
        <v>0.48599999999999999</v>
      </c>
      <c r="U190">
        <v>0.48599999999999999</v>
      </c>
      <c r="V190">
        <v>0.47699999999999998</v>
      </c>
      <c r="W190">
        <v>0.45</v>
      </c>
      <c r="X190">
        <v>0.504</v>
      </c>
      <c r="AD190">
        <f t="shared" si="20"/>
        <v>0.48059999999999992</v>
      </c>
      <c r="AE190">
        <f t="shared" si="21"/>
        <v>1.9718012070185975E-2</v>
      </c>
      <c r="BF190" s="42">
        <v>4</v>
      </c>
      <c r="BG190" s="42">
        <f>AVERAGE(BL178:BP181)</f>
        <v>0.96840000000000015</v>
      </c>
      <c r="BH190" s="42">
        <f>STDEV(BL178:BP181)</f>
        <v>7.8861237226169029E-2</v>
      </c>
      <c r="BK190" s="6">
        <v>7</v>
      </c>
      <c r="BL190">
        <v>0.95399999999999996</v>
      </c>
      <c r="BM190">
        <v>0.99</v>
      </c>
      <c r="BN190">
        <v>0.91800000000000004</v>
      </c>
      <c r="BO190">
        <v>0.92700000000000005</v>
      </c>
      <c r="BP190">
        <v>0.88200000000000001</v>
      </c>
    </row>
    <row r="191" spans="1:68" x14ac:dyDescent="0.25">
      <c r="A191" s="6">
        <v>90</v>
      </c>
      <c r="B191" s="6">
        <v>3</v>
      </c>
      <c r="C191" s="6">
        <v>5</v>
      </c>
      <c r="D191" s="6">
        <v>1</v>
      </c>
      <c r="E191" s="6">
        <v>2</v>
      </c>
      <c r="F191" s="6">
        <v>7</v>
      </c>
      <c r="G191">
        <v>0.46800000000000003</v>
      </c>
      <c r="H191">
        <v>0.48599999999999999</v>
      </c>
      <c r="I191">
        <v>0.48599999999999999</v>
      </c>
      <c r="J191">
        <v>0.432</v>
      </c>
      <c r="K191">
        <v>0.42299999999999999</v>
      </c>
      <c r="Q191" s="6">
        <f t="shared" si="22"/>
        <v>0.45899999999999996</v>
      </c>
      <c r="R191" s="6">
        <f t="shared" si="23"/>
        <v>2.9849623113198599E-2</v>
      </c>
      <c r="T191">
        <v>0.41399999999999998</v>
      </c>
      <c r="U191">
        <v>0.495</v>
      </c>
      <c r="V191">
        <v>0.53100000000000003</v>
      </c>
      <c r="W191">
        <v>0.45900000000000002</v>
      </c>
      <c r="X191">
        <v>0.495</v>
      </c>
      <c r="AD191">
        <f t="shared" si="20"/>
        <v>0.4788</v>
      </c>
      <c r="AE191">
        <f t="shared" si="21"/>
        <v>4.4274145954495851E-2</v>
      </c>
      <c r="BF191" s="42">
        <v>5</v>
      </c>
      <c r="BG191" s="42">
        <f>AVERAGE(BL182:BP185)</f>
        <v>0.95985000000000009</v>
      </c>
      <c r="BH191" s="42">
        <f>STDEV(BL182:BP185)</f>
        <v>3.6619343464751958E-2</v>
      </c>
      <c r="BK191" s="6">
        <v>7</v>
      </c>
      <c r="BL191">
        <v>0.88200000000000001</v>
      </c>
      <c r="BM191">
        <v>0.98099999999999998</v>
      </c>
      <c r="BN191">
        <v>1.0169999999999999</v>
      </c>
      <c r="BO191">
        <v>0.89100000000000001</v>
      </c>
      <c r="BP191">
        <v>0.91800000000000004</v>
      </c>
    </row>
    <row r="192" spans="1:68" x14ac:dyDescent="0.25">
      <c r="A192" s="6">
        <v>90</v>
      </c>
      <c r="B192" s="6">
        <v>3</v>
      </c>
      <c r="C192" s="6">
        <v>5</v>
      </c>
      <c r="D192" s="6">
        <v>1</v>
      </c>
      <c r="E192" s="6">
        <v>3</v>
      </c>
      <c r="F192" s="6">
        <v>7</v>
      </c>
      <c r="G192">
        <v>0.48599999999999999</v>
      </c>
      <c r="H192">
        <v>0.45</v>
      </c>
      <c r="I192">
        <v>0.47699999999999998</v>
      </c>
      <c r="J192">
        <v>0.42299999999999999</v>
      </c>
      <c r="K192">
        <v>0.40500000000000003</v>
      </c>
      <c r="Q192" s="6">
        <f t="shared" si="22"/>
        <v>0.44819999999999993</v>
      </c>
      <c r="R192" s="6">
        <f t="shared" si="23"/>
        <v>3.4506521122825456E-2</v>
      </c>
      <c r="T192">
        <v>0.40500000000000003</v>
      </c>
      <c r="U192">
        <v>0.45</v>
      </c>
      <c r="V192">
        <v>0.55800000000000005</v>
      </c>
      <c r="W192">
        <v>0.48599999999999999</v>
      </c>
      <c r="X192">
        <v>0.53100000000000003</v>
      </c>
      <c r="AD192">
        <f t="shared" si="20"/>
        <v>0.48600000000000004</v>
      </c>
      <c r="AE192">
        <f t="shared" si="21"/>
        <v>6.1371817636436399E-2</v>
      </c>
      <c r="BF192" s="42">
        <v>6</v>
      </c>
      <c r="BG192" s="42">
        <f>AVERAGE(BL186:BP189)</f>
        <v>0.96434999999999982</v>
      </c>
      <c r="BH192" s="42">
        <f>STDEV(BL186:BP189)</f>
        <v>3.8658116870846151E-2</v>
      </c>
      <c r="BK192" s="6">
        <v>7</v>
      </c>
      <c r="BL192">
        <v>0.89100000000000001</v>
      </c>
      <c r="BM192">
        <v>0.9</v>
      </c>
      <c r="BN192">
        <v>1.0349999999999999</v>
      </c>
      <c r="BO192">
        <v>0.90900000000000003</v>
      </c>
      <c r="BP192">
        <v>0.93600000000000005</v>
      </c>
    </row>
    <row r="193" spans="1:68" x14ac:dyDescent="0.25">
      <c r="A193" s="6">
        <v>90</v>
      </c>
      <c r="B193" s="6">
        <v>3</v>
      </c>
      <c r="C193" s="6">
        <v>5</v>
      </c>
      <c r="D193" s="6">
        <v>1</v>
      </c>
      <c r="E193" s="6">
        <v>4</v>
      </c>
      <c r="F193" s="6">
        <v>7</v>
      </c>
      <c r="G193">
        <v>0.48599999999999999</v>
      </c>
      <c r="H193">
        <v>0.48599999999999999</v>
      </c>
      <c r="I193">
        <v>0.45900000000000002</v>
      </c>
      <c r="J193">
        <v>0.432</v>
      </c>
      <c r="K193">
        <v>0.40500000000000003</v>
      </c>
      <c r="Q193" s="6">
        <f t="shared" si="22"/>
        <v>0.45359999999999995</v>
      </c>
      <c r="R193" s="6">
        <f t="shared" si="23"/>
        <v>3.5203692988094289E-2</v>
      </c>
      <c r="T193">
        <v>0.432</v>
      </c>
      <c r="U193">
        <v>0.432</v>
      </c>
      <c r="V193">
        <v>0.504</v>
      </c>
      <c r="W193">
        <v>0.45900000000000002</v>
      </c>
      <c r="X193">
        <v>0.504</v>
      </c>
      <c r="AD193">
        <f t="shared" si="20"/>
        <v>0.4662</v>
      </c>
      <c r="AE193">
        <f t="shared" si="21"/>
        <v>3.6224301235496595E-2</v>
      </c>
      <c r="BF193" s="42">
        <v>7</v>
      </c>
      <c r="BG193" s="42">
        <f>AVERAGE(BL190:BP193)</f>
        <v>0.93149999999999977</v>
      </c>
      <c r="BH193" s="42">
        <f>STDEV(BL190:BP193)</f>
        <v>4.4714886253143661E-2</v>
      </c>
      <c r="BK193" s="6">
        <v>7</v>
      </c>
      <c r="BL193">
        <v>0.91800000000000004</v>
      </c>
      <c r="BM193">
        <v>0.91800000000000004</v>
      </c>
      <c r="BN193">
        <v>0.96299999999999997</v>
      </c>
      <c r="BO193">
        <v>0.89100000000000001</v>
      </c>
      <c r="BP193">
        <v>0.90900000000000003</v>
      </c>
    </row>
    <row r="194" spans="1:68" x14ac:dyDescent="0.25">
      <c r="A194" s="6">
        <v>90</v>
      </c>
      <c r="B194" s="6">
        <v>3</v>
      </c>
      <c r="C194" s="1">
        <v>5</v>
      </c>
      <c r="D194" s="1">
        <v>1</v>
      </c>
      <c r="E194" s="1">
        <v>1</v>
      </c>
      <c r="F194" s="1">
        <v>8</v>
      </c>
      <c r="G194">
        <v>0.45</v>
      </c>
      <c r="H194">
        <v>0.432</v>
      </c>
      <c r="I194">
        <v>0.45900000000000002</v>
      </c>
      <c r="J194">
        <v>0.441</v>
      </c>
      <c r="K194">
        <v>0.45900000000000002</v>
      </c>
      <c r="Q194" s="6">
        <f t="shared" si="22"/>
        <v>0.44820000000000004</v>
      </c>
      <c r="R194" s="6">
        <f t="shared" si="23"/>
        <v>1.1734564329364778E-2</v>
      </c>
      <c r="T194">
        <v>0.45</v>
      </c>
      <c r="U194">
        <v>0.495</v>
      </c>
      <c r="V194">
        <v>0.495</v>
      </c>
      <c r="W194">
        <v>0.46800000000000003</v>
      </c>
      <c r="X194">
        <v>0.46800000000000003</v>
      </c>
      <c r="AD194">
        <f t="shared" si="20"/>
        <v>0.47519999999999996</v>
      </c>
      <c r="AE194">
        <f t="shared" si="21"/>
        <v>1.9511535049810909E-2</v>
      </c>
      <c r="BF194" s="42">
        <v>8</v>
      </c>
      <c r="BG194" s="42">
        <f>AVERAGE(BL194:BP197)</f>
        <v>0.94185000000000019</v>
      </c>
      <c r="BH194" s="42">
        <f>STDEV(BL194:BP197)</f>
        <v>2.8049345615783677E-2</v>
      </c>
      <c r="BK194" s="1">
        <v>8</v>
      </c>
      <c r="BL194">
        <v>0.9</v>
      </c>
      <c r="BM194">
        <v>0.92700000000000005</v>
      </c>
      <c r="BN194">
        <v>0.95399999999999996</v>
      </c>
      <c r="BO194">
        <v>0.90900000000000003</v>
      </c>
      <c r="BP194">
        <v>0.92700000000000005</v>
      </c>
    </row>
    <row r="195" spans="1:68" x14ac:dyDescent="0.25">
      <c r="A195" s="6">
        <v>90</v>
      </c>
      <c r="B195" s="6">
        <v>3</v>
      </c>
      <c r="C195" s="1">
        <v>5</v>
      </c>
      <c r="D195" s="1">
        <v>1</v>
      </c>
      <c r="E195" s="1">
        <v>2</v>
      </c>
      <c r="F195" s="1">
        <v>8</v>
      </c>
      <c r="G195">
        <v>0.495</v>
      </c>
      <c r="H195">
        <v>0.51300000000000001</v>
      </c>
      <c r="I195">
        <v>0.441</v>
      </c>
      <c r="J195">
        <v>0.45900000000000002</v>
      </c>
      <c r="K195">
        <v>0.41399999999999998</v>
      </c>
      <c r="Q195" s="6">
        <f t="shared" si="22"/>
        <v>0.46440000000000003</v>
      </c>
      <c r="R195" s="6">
        <f t="shared" si="23"/>
        <v>4.0047471830316587E-2</v>
      </c>
      <c r="T195">
        <v>0.45</v>
      </c>
      <c r="U195">
        <v>0.42299999999999999</v>
      </c>
      <c r="V195">
        <v>0.52200000000000002</v>
      </c>
      <c r="W195">
        <v>0.46800000000000003</v>
      </c>
      <c r="X195">
        <v>0.53100000000000003</v>
      </c>
      <c r="AD195">
        <f t="shared" si="20"/>
        <v>0.4788</v>
      </c>
      <c r="AE195">
        <f t="shared" si="21"/>
        <v>4.650483845794974E-2</v>
      </c>
      <c r="BF195" s="42">
        <v>9</v>
      </c>
      <c r="BG195" s="42">
        <f>AVERAGE(BL198:BP201)</f>
        <v>0.93554999999999988</v>
      </c>
      <c r="BH195" s="42">
        <f>STDEV(BL198:BP201)</f>
        <v>4.8814875860368173E-2</v>
      </c>
      <c r="BK195" s="1">
        <v>8</v>
      </c>
      <c r="BL195">
        <v>0.94499999999999995</v>
      </c>
      <c r="BM195">
        <v>0.93600000000000005</v>
      </c>
      <c r="BN195">
        <v>0.96299999999999997</v>
      </c>
      <c r="BO195">
        <v>0.92700000000000005</v>
      </c>
      <c r="BP195">
        <v>0.94499999999999995</v>
      </c>
    </row>
    <row r="196" spans="1:68" x14ac:dyDescent="0.25">
      <c r="A196" s="6">
        <v>90</v>
      </c>
      <c r="B196" s="6">
        <v>3</v>
      </c>
      <c r="C196" s="1">
        <v>5</v>
      </c>
      <c r="D196" s="1">
        <v>1</v>
      </c>
      <c r="E196" s="1">
        <v>3</v>
      </c>
      <c r="F196" s="1">
        <v>8</v>
      </c>
      <c r="G196">
        <v>0.47699999999999998</v>
      </c>
      <c r="H196">
        <v>0.46800000000000003</v>
      </c>
      <c r="I196">
        <v>0.42299999999999999</v>
      </c>
      <c r="J196">
        <v>0.42299999999999999</v>
      </c>
      <c r="K196">
        <v>0.42299999999999999</v>
      </c>
      <c r="Q196" s="6">
        <f t="shared" si="22"/>
        <v>0.44279999999999997</v>
      </c>
      <c r="R196" s="6">
        <f t="shared" si="23"/>
        <v>2.7298351598585589E-2</v>
      </c>
      <c r="T196">
        <v>0.441</v>
      </c>
      <c r="U196">
        <v>0.53100000000000003</v>
      </c>
      <c r="V196">
        <v>0.45900000000000002</v>
      </c>
      <c r="W196">
        <v>0.51300000000000001</v>
      </c>
      <c r="X196">
        <v>0.53100000000000003</v>
      </c>
      <c r="AD196">
        <f t="shared" si="20"/>
        <v>0.495</v>
      </c>
      <c r="AE196">
        <f t="shared" si="21"/>
        <v>4.2213741838410875E-2</v>
      </c>
      <c r="BF196" s="42">
        <v>10</v>
      </c>
      <c r="BG196" s="42" t="e">
        <f>AVERAGE(BL202:BP205)</f>
        <v>#DIV/0!</v>
      </c>
      <c r="BH196" s="42" t="e">
        <f>STDEV(BL202:BP205)</f>
        <v>#DIV/0!</v>
      </c>
      <c r="BK196" s="1">
        <v>8</v>
      </c>
      <c r="BL196">
        <v>0.91800000000000004</v>
      </c>
      <c r="BM196">
        <v>0.999</v>
      </c>
      <c r="BN196">
        <v>0.88200000000000001</v>
      </c>
      <c r="BO196">
        <v>0.93600000000000005</v>
      </c>
      <c r="BP196">
        <v>0.95399999999999996</v>
      </c>
    </row>
    <row r="197" spans="1:68" x14ac:dyDescent="0.25">
      <c r="A197" s="6">
        <v>90</v>
      </c>
      <c r="B197" s="6">
        <v>3</v>
      </c>
      <c r="C197" s="1">
        <v>5</v>
      </c>
      <c r="D197" s="1">
        <v>1</v>
      </c>
      <c r="E197" s="1">
        <v>4</v>
      </c>
      <c r="F197" s="1">
        <v>8</v>
      </c>
      <c r="G197">
        <v>0.51300000000000001</v>
      </c>
      <c r="H197">
        <v>0.504</v>
      </c>
      <c r="I197">
        <v>0.47699999999999998</v>
      </c>
      <c r="J197">
        <v>0.48599999999999999</v>
      </c>
      <c r="K197">
        <v>0.441</v>
      </c>
      <c r="Q197" s="6">
        <f t="shared" si="22"/>
        <v>0.48419999999999996</v>
      </c>
      <c r="R197" s="6">
        <f t="shared" si="23"/>
        <v>2.8030340704315392E-2</v>
      </c>
      <c r="T197">
        <v>0.441</v>
      </c>
      <c r="U197">
        <v>0.45</v>
      </c>
      <c r="V197">
        <v>0.51300000000000001</v>
      </c>
      <c r="W197">
        <v>0.46800000000000003</v>
      </c>
      <c r="X197">
        <v>0.52200000000000002</v>
      </c>
      <c r="AD197">
        <f t="shared" si="20"/>
        <v>0.4788</v>
      </c>
      <c r="AE197">
        <f t="shared" si="21"/>
        <v>3.6779070135064595E-2</v>
      </c>
      <c r="BF197" s="42" t="s">
        <v>22</v>
      </c>
      <c r="BG197" s="42">
        <f>AVERAGE(BL166:BP205)</f>
        <v>0.94989999999999952</v>
      </c>
      <c r="BH197" s="42">
        <f>STDEV(BL166:BP205)</f>
        <v>4.4907614663312959E-2</v>
      </c>
      <c r="BK197" s="1">
        <v>8</v>
      </c>
      <c r="BL197">
        <v>0.95399999999999996</v>
      </c>
      <c r="BM197">
        <v>0.95399999999999996</v>
      </c>
      <c r="BN197">
        <v>0.99</v>
      </c>
      <c r="BO197">
        <v>0.95399999999999996</v>
      </c>
      <c r="BP197">
        <v>0.96299999999999997</v>
      </c>
    </row>
    <row r="198" spans="1:68" x14ac:dyDescent="0.25">
      <c r="A198" s="6">
        <v>90</v>
      </c>
      <c r="B198" s="6">
        <v>3</v>
      </c>
      <c r="C198" s="6">
        <v>5</v>
      </c>
      <c r="D198" s="6">
        <v>1</v>
      </c>
      <c r="E198" s="6">
        <v>1</v>
      </c>
      <c r="F198" s="6">
        <v>9</v>
      </c>
      <c r="G198">
        <v>0.41399999999999998</v>
      </c>
      <c r="H198">
        <v>0.42299999999999999</v>
      </c>
      <c r="I198">
        <v>0.432</v>
      </c>
      <c r="J198">
        <v>0.45</v>
      </c>
      <c r="K198">
        <v>0.39600000000000002</v>
      </c>
      <c r="Q198" s="6">
        <f t="shared" si="22"/>
        <v>0.42299999999999993</v>
      </c>
      <c r="R198" s="6">
        <f t="shared" si="23"/>
        <v>2.0124611797498106E-2</v>
      </c>
      <c r="T198">
        <v>0.45900000000000002</v>
      </c>
      <c r="U198">
        <v>0.495</v>
      </c>
      <c r="V198">
        <v>0.52200000000000002</v>
      </c>
      <c r="W198">
        <v>0.495</v>
      </c>
      <c r="X198">
        <v>0.46800000000000003</v>
      </c>
      <c r="AD198">
        <f t="shared" si="20"/>
        <v>0.48780000000000001</v>
      </c>
      <c r="AE198">
        <f t="shared" si="21"/>
        <v>2.4973986465920889E-2</v>
      </c>
      <c r="BK198" s="6">
        <v>9</v>
      </c>
      <c r="BL198">
        <v>0.873</v>
      </c>
      <c r="BM198">
        <v>0.91800000000000004</v>
      </c>
      <c r="BN198">
        <v>0.95399999999999996</v>
      </c>
      <c r="BO198">
        <v>0.94499999999999995</v>
      </c>
      <c r="BP198">
        <v>0.86399999999999999</v>
      </c>
    </row>
    <row r="199" spans="1:68" x14ac:dyDescent="0.25">
      <c r="A199" s="6">
        <v>90</v>
      </c>
      <c r="B199" s="6">
        <v>3</v>
      </c>
      <c r="C199" s="6">
        <v>5</v>
      </c>
      <c r="D199" s="6">
        <v>1</v>
      </c>
      <c r="E199" s="6">
        <v>2</v>
      </c>
      <c r="F199" s="6">
        <v>9</v>
      </c>
      <c r="G199">
        <v>0.47699999999999998</v>
      </c>
      <c r="H199">
        <v>0.45</v>
      </c>
      <c r="I199">
        <v>0.46800000000000003</v>
      </c>
      <c r="J199">
        <v>0.441</v>
      </c>
      <c r="K199">
        <v>0.441</v>
      </c>
      <c r="Q199" s="6">
        <f t="shared" si="22"/>
        <v>0.45540000000000003</v>
      </c>
      <c r="R199" s="6">
        <f t="shared" si="23"/>
        <v>1.6349311912126453E-2</v>
      </c>
      <c r="T199">
        <v>0.441</v>
      </c>
      <c r="U199">
        <v>0.441</v>
      </c>
      <c r="V199">
        <v>0.56699999999999995</v>
      </c>
      <c r="W199">
        <v>0.432</v>
      </c>
      <c r="X199">
        <v>0.52200000000000002</v>
      </c>
      <c r="AD199">
        <f t="shared" si="20"/>
        <v>0.48059999999999992</v>
      </c>
      <c r="AE199">
        <f t="shared" si="21"/>
        <v>6.0574747213670628E-2</v>
      </c>
      <c r="BK199" s="6">
        <v>9</v>
      </c>
      <c r="BL199">
        <v>0.91800000000000004</v>
      </c>
      <c r="BM199">
        <v>0.89100000000000001</v>
      </c>
      <c r="BN199">
        <v>1.0349999999999999</v>
      </c>
      <c r="BO199">
        <v>0.873</v>
      </c>
      <c r="BP199">
        <v>0.96299999999999997</v>
      </c>
    </row>
    <row r="200" spans="1:68" x14ac:dyDescent="0.25">
      <c r="A200" s="6">
        <v>90</v>
      </c>
      <c r="B200" s="6">
        <v>3</v>
      </c>
      <c r="C200" s="6">
        <v>5</v>
      </c>
      <c r="D200" s="6">
        <v>1</v>
      </c>
      <c r="E200" s="6">
        <v>3</v>
      </c>
      <c r="F200" s="6">
        <v>9</v>
      </c>
      <c r="G200">
        <v>0.46800000000000003</v>
      </c>
      <c r="H200">
        <v>0.45900000000000002</v>
      </c>
      <c r="I200">
        <v>0.432</v>
      </c>
      <c r="J200">
        <v>0.432</v>
      </c>
      <c r="K200">
        <v>0.45</v>
      </c>
      <c r="Q200" s="6">
        <f t="shared" si="22"/>
        <v>0.44820000000000004</v>
      </c>
      <c r="R200" s="6">
        <f t="shared" si="23"/>
        <v>1.6099689437998499E-2</v>
      </c>
      <c r="T200">
        <v>0.47699999999999998</v>
      </c>
      <c r="U200">
        <v>0.57599999999999996</v>
      </c>
      <c r="V200">
        <v>0.45</v>
      </c>
      <c r="W200">
        <v>0.54</v>
      </c>
      <c r="X200">
        <v>0.54</v>
      </c>
      <c r="AD200">
        <f t="shared" si="20"/>
        <v>0.51660000000000006</v>
      </c>
      <c r="AE200">
        <f t="shared" si="21"/>
        <v>5.1544155827794869E-2</v>
      </c>
      <c r="BK200" s="6">
        <v>9</v>
      </c>
      <c r="BL200">
        <v>0.94499999999999995</v>
      </c>
      <c r="BM200">
        <v>1.0349999999999999</v>
      </c>
      <c r="BN200">
        <v>0.88200000000000001</v>
      </c>
      <c r="BO200">
        <v>0.97199999999999998</v>
      </c>
      <c r="BP200">
        <v>0.99</v>
      </c>
    </row>
    <row r="201" spans="1:68" x14ac:dyDescent="0.25">
      <c r="A201" s="6">
        <v>90</v>
      </c>
      <c r="B201" s="6">
        <v>3</v>
      </c>
      <c r="C201" s="6">
        <v>5</v>
      </c>
      <c r="D201" s="6">
        <v>1</v>
      </c>
      <c r="E201" s="6">
        <v>4</v>
      </c>
      <c r="F201" s="6">
        <v>9</v>
      </c>
      <c r="G201">
        <v>0.48599999999999999</v>
      </c>
      <c r="H201">
        <v>0.495</v>
      </c>
      <c r="I201">
        <v>0.432</v>
      </c>
      <c r="J201">
        <v>0.47699999999999998</v>
      </c>
      <c r="K201">
        <v>0.40500000000000003</v>
      </c>
      <c r="Q201" s="6">
        <f t="shared" si="22"/>
        <v>0.45899999999999996</v>
      </c>
      <c r="R201" s="6">
        <f t="shared" si="23"/>
        <v>3.8710463701691809E-2</v>
      </c>
      <c r="T201">
        <v>0.432</v>
      </c>
      <c r="U201">
        <v>0.45900000000000002</v>
      </c>
      <c r="V201">
        <v>0.495</v>
      </c>
      <c r="W201">
        <v>0.46800000000000003</v>
      </c>
      <c r="X201">
        <v>0.504</v>
      </c>
      <c r="AD201">
        <f t="shared" si="20"/>
        <v>0.47160000000000002</v>
      </c>
      <c r="AE201">
        <f t="shared" si="21"/>
        <v>2.8884251764586179E-2</v>
      </c>
      <c r="BK201" s="6">
        <v>9</v>
      </c>
      <c r="BL201">
        <v>0.91800000000000004</v>
      </c>
      <c r="BM201">
        <v>0.95399999999999996</v>
      </c>
      <c r="BN201">
        <v>0.92700000000000005</v>
      </c>
      <c r="BO201">
        <v>0.94499999999999995</v>
      </c>
      <c r="BP201">
        <v>0.90900000000000003</v>
      </c>
    </row>
    <row r="202" spans="1:68" x14ac:dyDescent="0.25">
      <c r="A202" s="6">
        <v>90</v>
      </c>
      <c r="B202" s="6">
        <v>3</v>
      </c>
      <c r="C202" s="1">
        <v>5</v>
      </c>
      <c r="D202" s="1">
        <v>1</v>
      </c>
      <c r="E202" s="1">
        <v>1</v>
      </c>
      <c r="F202" s="1">
        <v>10</v>
      </c>
      <c r="G202" s="4"/>
      <c r="H202" s="4"/>
      <c r="I202" s="4"/>
      <c r="J202" s="4"/>
      <c r="K202" s="4"/>
      <c r="Q202" s="6" t="e">
        <f t="shared" si="22"/>
        <v>#DIV/0!</v>
      </c>
      <c r="R202" s="6" t="e">
        <f t="shared" si="23"/>
        <v>#DIV/0!</v>
      </c>
      <c r="T202" s="4"/>
      <c r="U202" s="4"/>
      <c r="V202" s="4"/>
      <c r="W202" s="4"/>
      <c r="X202" s="4"/>
      <c r="AD202" t="e">
        <f t="shared" si="20"/>
        <v>#DIV/0!</v>
      </c>
      <c r="AE202" t="e">
        <f t="shared" si="21"/>
        <v>#DIV/0!</v>
      </c>
      <c r="BK202" s="1">
        <v>10</v>
      </c>
    </row>
    <row r="203" spans="1:68" x14ac:dyDescent="0.25">
      <c r="A203" s="6">
        <v>90</v>
      </c>
      <c r="B203" s="6">
        <v>3</v>
      </c>
      <c r="C203" s="1">
        <v>5</v>
      </c>
      <c r="D203" s="1">
        <v>1</v>
      </c>
      <c r="E203" s="1">
        <v>2</v>
      </c>
      <c r="F203" s="1">
        <v>10</v>
      </c>
      <c r="G203" s="4"/>
      <c r="H203" s="4"/>
      <c r="I203" s="4"/>
      <c r="J203" s="4"/>
      <c r="K203" s="4"/>
      <c r="Q203" s="6" t="e">
        <f t="shared" si="22"/>
        <v>#DIV/0!</v>
      </c>
      <c r="R203" s="6" t="e">
        <f t="shared" si="23"/>
        <v>#DIV/0!</v>
      </c>
      <c r="T203" s="4"/>
      <c r="U203" s="4"/>
      <c r="V203" s="4"/>
      <c r="W203" s="4"/>
      <c r="X203" s="4"/>
      <c r="AD203" t="e">
        <f t="shared" si="20"/>
        <v>#DIV/0!</v>
      </c>
      <c r="AE203" t="e">
        <f t="shared" si="21"/>
        <v>#DIV/0!</v>
      </c>
      <c r="BK203" s="1">
        <v>10</v>
      </c>
    </row>
    <row r="204" spans="1:68" x14ac:dyDescent="0.25">
      <c r="A204" s="6">
        <v>90</v>
      </c>
      <c r="B204" s="6">
        <v>3</v>
      </c>
      <c r="C204" s="1">
        <v>5</v>
      </c>
      <c r="D204" s="1">
        <v>1</v>
      </c>
      <c r="E204" s="1">
        <v>3</v>
      </c>
      <c r="F204" s="1">
        <v>10</v>
      </c>
      <c r="G204" s="4"/>
      <c r="H204" s="4"/>
      <c r="I204" s="4"/>
      <c r="J204" s="4"/>
      <c r="K204" s="4"/>
      <c r="Q204" s="6" t="e">
        <f t="shared" si="22"/>
        <v>#DIV/0!</v>
      </c>
      <c r="R204" s="6" t="e">
        <f t="shared" si="23"/>
        <v>#DIV/0!</v>
      </c>
      <c r="T204" s="4"/>
      <c r="U204" s="4"/>
      <c r="V204" s="4"/>
      <c r="W204" s="4"/>
      <c r="X204" s="4"/>
      <c r="AD204" t="e">
        <f t="shared" si="20"/>
        <v>#DIV/0!</v>
      </c>
      <c r="AE204" t="e">
        <f t="shared" si="21"/>
        <v>#DIV/0!</v>
      </c>
      <c r="BK204" s="1">
        <v>10</v>
      </c>
    </row>
    <row r="205" spans="1:68" x14ac:dyDescent="0.25">
      <c r="A205" s="6">
        <v>90</v>
      </c>
      <c r="B205" s="6">
        <v>3</v>
      </c>
      <c r="C205" s="1">
        <v>5</v>
      </c>
      <c r="D205" s="1">
        <v>1</v>
      </c>
      <c r="E205" s="1">
        <v>4</v>
      </c>
      <c r="F205" s="1">
        <v>10</v>
      </c>
      <c r="G205" s="4"/>
      <c r="H205" s="4"/>
      <c r="I205" s="4"/>
      <c r="J205" s="4"/>
      <c r="K205" s="4"/>
      <c r="Q205" s="6" t="e">
        <f t="shared" si="22"/>
        <v>#DIV/0!</v>
      </c>
      <c r="R205" s="6" t="e">
        <f t="shared" si="23"/>
        <v>#DIV/0!</v>
      </c>
      <c r="T205" s="4"/>
      <c r="U205" s="4"/>
      <c r="V205" s="4"/>
      <c r="W205" s="4"/>
      <c r="X205" s="4"/>
      <c r="AD205" t="e">
        <f t="shared" si="20"/>
        <v>#DIV/0!</v>
      </c>
      <c r="AE205" t="e">
        <f t="shared" si="21"/>
        <v>#DIV/0!</v>
      </c>
      <c r="BK205" s="1">
        <v>10</v>
      </c>
    </row>
    <row r="206" spans="1:68" x14ac:dyDescent="0.25">
      <c r="Q206" s="6" t="e">
        <f t="shared" si="22"/>
        <v>#DIV/0!</v>
      </c>
      <c r="R206" s="6" t="e">
        <f t="shared" si="23"/>
        <v>#DIV/0!</v>
      </c>
      <c r="T206" s="6"/>
      <c r="U206" s="6"/>
      <c r="V206" s="6"/>
      <c r="W206" s="6"/>
      <c r="X206" s="6"/>
      <c r="AD206" t="e">
        <f t="shared" si="20"/>
        <v>#DIV/0!</v>
      </c>
      <c r="AE206" t="e">
        <f t="shared" si="21"/>
        <v>#DIV/0!</v>
      </c>
    </row>
    <row r="207" spans="1:68" x14ac:dyDescent="0.25">
      <c r="A207" s="6">
        <v>90</v>
      </c>
      <c r="B207" s="6">
        <v>3</v>
      </c>
      <c r="C207" s="6">
        <v>5</v>
      </c>
      <c r="D207" s="6">
        <v>0.8</v>
      </c>
      <c r="E207" s="6">
        <v>1</v>
      </c>
      <c r="F207" s="6">
        <v>1</v>
      </c>
      <c r="G207">
        <v>0.55200000000000005</v>
      </c>
      <c r="H207">
        <v>0.56399999999999995</v>
      </c>
      <c r="I207">
        <v>0.54</v>
      </c>
      <c r="J207">
        <v>0.54600000000000004</v>
      </c>
      <c r="K207">
        <v>0.55200000000000005</v>
      </c>
      <c r="Q207" s="6">
        <f t="shared" si="22"/>
        <v>0.55079999999999996</v>
      </c>
      <c r="R207" s="6">
        <f t="shared" si="23"/>
        <v>8.8994381845147619E-3</v>
      </c>
      <c r="T207">
        <v>0.19800000000000001</v>
      </c>
      <c r="U207">
        <v>0.22800000000000001</v>
      </c>
      <c r="V207">
        <v>0.24</v>
      </c>
      <c r="W207">
        <v>0.216</v>
      </c>
      <c r="X207">
        <v>0.21</v>
      </c>
      <c r="AD207">
        <f t="shared" ref="AD207:AD270" si="26">AVERAGE(T207:X207)</f>
        <v>0.21840000000000001</v>
      </c>
      <c r="AE207">
        <f t="shared" ref="AE207:AE270" si="27">STDEV(T207:X207)</f>
        <v>1.6211107303327553E-2</v>
      </c>
      <c r="AO207" t="s">
        <v>47</v>
      </c>
      <c r="AP207" t="s">
        <v>48</v>
      </c>
      <c r="AQ207" t="s">
        <v>49</v>
      </c>
      <c r="AR207" t="s">
        <v>50</v>
      </c>
      <c r="BK207" s="6">
        <v>1</v>
      </c>
      <c r="BL207">
        <v>0.75</v>
      </c>
      <c r="BM207">
        <v>0.79200000000000004</v>
      </c>
      <c r="BN207">
        <v>0.78</v>
      </c>
      <c r="BO207">
        <v>0.76200000000000001</v>
      </c>
      <c r="BP207">
        <v>0.76200000000000001</v>
      </c>
    </row>
    <row r="208" spans="1:68" x14ac:dyDescent="0.25">
      <c r="A208" s="6">
        <v>90</v>
      </c>
      <c r="B208" s="6">
        <v>3</v>
      </c>
      <c r="C208" s="6">
        <v>5</v>
      </c>
      <c r="D208" s="6">
        <v>0.8</v>
      </c>
      <c r="E208" s="6">
        <v>2</v>
      </c>
      <c r="F208" s="6">
        <v>1</v>
      </c>
      <c r="G208">
        <v>0.56399999999999995</v>
      </c>
      <c r="H208">
        <v>0.55800000000000005</v>
      </c>
      <c r="I208">
        <v>0.55800000000000005</v>
      </c>
      <c r="J208">
        <v>0.52800000000000002</v>
      </c>
      <c r="K208">
        <v>0.53400000000000003</v>
      </c>
      <c r="Q208" s="6">
        <f t="shared" si="22"/>
        <v>0.5484</v>
      </c>
      <c r="R208" s="6">
        <f t="shared" si="23"/>
        <v>1.6211107303327543E-2</v>
      </c>
      <c r="T208">
        <v>0.19800000000000001</v>
      </c>
      <c r="U208">
        <v>0.21</v>
      </c>
      <c r="V208">
        <v>0.21</v>
      </c>
      <c r="W208">
        <v>0.246</v>
      </c>
      <c r="X208">
        <v>0.25800000000000001</v>
      </c>
      <c r="AD208">
        <f t="shared" si="26"/>
        <v>0.22439999999999999</v>
      </c>
      <c r="AE208">
        <f t="shared" si="27"/>
        <v>2.6015380066414927E-2</v>
      </c>
      <c r="AO208">
        <f>A207</f>
        <v>90</v>
      </c>
      <c r="AP208">
        <f>B207</f>
        <v>3</v>
      </c>
      <c r="AQ208">
        <f>C207</f>
        <v>5</v>
      </c>
      <c r="AR208">
        <f>D207</f>
        <v>0.8</v>
      </c>
      <c r="BK208" s="6">
        <v>1</v>
      </c>
      <c r="BL208">
        <v>0.76200000000000001</v>
      </c>
      <c r="BM208">
        <v>0.76800000000000002</v>
      </c>
      <c r="BN208">
        <v>0.76800000000000002</v>
      </c>
      <c r="BO208">
        <v>0.77400000000000002</v>
      </c>
      <c r="BP208">
        <v>0.79200000000000004</v>
      </c>
    </row>
    <row r="209" spans="1:68" x14ac:dyDescent="0.25">
      <c r="A209" s="6">
        <v>90</v>
      </c>
      <c r="B209" s="6">
        <v>3</v>
      </c>
      <c r="C209" s="6">
        <v>5</v>
      </c>
      <c r="D209" s="6">
        <v>0.8</v>
      </c>
      <c r="E209" s="6">
        <v>3</v>
      </c>
      <c r="F209" s="6">
        <v>1</v>
      </c>
      <c r="G209">
        <v>0.54</v>
      </c>
      <c r="H209">
        <v>0.55800000000000005</v>
      </c>
      <c r="I209">
        <v>0.55800000000000005</v>
      </c>
      <c r="J209">
        <v>0.55200000000000005</v>
      </c>
      <c r="K209">
        <v>0.53400000000000003</v>
      </c>
      <c r="Q209" s="6">
        <f t="shared" si="22"/>
        <v>0.5484</v>
      </c>
      <c r="R209" s="6">
        <f t="shared" si="23"/>
        <v>1.0899541274750979E-2</v>
      </c>
      <c r="T209">
        <v>0.192</v>
      </c>
      <c r="U209">
        <v>0.216</v>
      </c>
      <c r="V209">
        <v>0.22800000000000001</v>
      </c>
      <c r="W209">
        <v>0.21</v>
      </c>
      <c r="X209">
        <v>0.252</v>
      </c>
      <c r="AD209">
        <f t="shared" si="26"/>
        <v>0.21959999999999996</v>
      </c>
      <c r="AE209">
        <f t="shared" si="27"/>
        <v>2.2289010745208056E-2</v>
      </c>
      <c r="BK209" s="6">
        <v>1</v>
      </c>
      <c r="BL209">
        <v>0.73199999999999998</v>
      </c>
      <c r="BM209">
        <v>0.77400000000000002</v>
      </c>
      <c r="BN209">
        <v>0.78600000000000003</v>
      </c>
      <c r="BO209">
        <v>0.76200000000000001</v>
      </c>
      <c r="BP209">
        <v>0.78600000000000003</v>
      </c>
    </row>
    <row r="210" spans="1:68" x14ac:dyDescent="0.25">
      <c r="A210" s="6">
        <v>90</v>
      </c>
      <c r="B210" s="6">
        <v>3</v>
      </c>
      <c r="C210" s="6">
        <v>5</v>
      </c>
      <c r="D210" s="6">
        <v>0.8</v>
      </c>
      <c r="E210" s="6">
        <v>4</v>
      </c>
      <c r="F210" s="6">
        <v>1</v>
      </c>
      <c r="G210">
        <v>0.61199999999999999</v>
      </c>
      <c r="H210">
        <v>0.65400000000000003</v>
      </c>
      <c r="I210">
        <v>0.624</v>
      </c>
      <c r="J210">
        <v>0.66</v>
      </c>
      <c r="K210">
        <v>0.624</v>
      </c>
      <c r="Q210" s="6">
        <f t="shared" si="22"/>
        <v>0.63480000000000003</v>
      </c>
      <c r="R210" s="6">
        <f t="shared" si="23"/>
        <v>2.0957099035887595E-2</v>
      </c>
      <c r="T210">
        <v>0.16200000000000001</v>
      </c>
      <c r="U210">
        <v>0.14399999999999999</v>
      </c>
      <c r="V210">
        <v>0.15</v>
      </c>
      <c r="W210">
        <v>0.13800000000000001</v>
      </c>
      <c r="X210">
        <v>0.16800000000000001</v>
      </c>
      <c r="AD210">
        <f t="shared" si="26"/>
        <v>0.15240000000000001</v>
      </c>
      <c r="AE210">
        <f t="shared" si="27"/>
        <v>1.2441864811996635E-2</v>
      </c>
      <c r="BK210" s="6">
        <v>1</v>
      </c>
      <c r="BL210">
        <v>0.77400000000000002</v>
      </c>
      <c r="BM210">
        <v>0.79800000000000004</v>
      </c>
      <c r="BN210">
        <v>0.77400000000000002</v>
      </c>
      <c r="BO210">
        <v>0.79800000000000004</v>
      </c>
      <c r="BP210">
        <v>0.79200000000000004</v>
      </c>
    </row>
    <row r="211" spans="1:68" x14ac:dyDescent="0.25">
      <c r="A211" s="6">
        <v>90</v>
      </c>
      <c r="B211" s="6">
        <v>3</v>
      </c>
      <c r="C211" s="1">
        <v>5</v>
      </c>
      <c r="D211" s="6">
        <v>0.8</v>
      </c>
      <c r="E211" s="1">
        <v>1</v>
      </c>
      <c r="F211" s="1">
        <v>2</v>
      </c>
      <c r="G211">
        <v>0.45900000000000002</v>
      </c>
      <c r="H211">
        <v>0.45900000000000002</v>
      </c>
      <c r="I211">
        <v>0.48599999999999999</v>
      </c>
      <c r="J211">
        <v>0.45900000000000002</v>
      </c>
      <c r="K211">
        <v>0.441</v>
      </c>
      <c r="Q211" s="6">
        <f t="shared" si="22"/>
        <v>0.46079999999999999</v>
      </c>
      <c r="R211" s="6">
        <f t="shared" si="23"/>
        <v>1.6099689437998478E-2</v>
      </c>
      <c r="T211">
        <v>0.315</v>
      </c>
      <c r="U211">
        <v>0.30599999999999999</v>
      </c>
      <c r="V211">
        <v>0.29699999999999999</v>
      </c>
      <c r="W211">
        <v>0.32400000000000001</v>
      </c>
      <c r="X211">
        <v>0.33300000000000002</v>
      </c>
      <c r="AD211">
        <f t="shared" si="26"/>
        <v>0.315</v>
      </c>
      <c r="AE211">
        <f t="shared" si="27"/>
        <v>1.423024947075772E-2</v>
      </c>
      <c r="AH211" t="s">
        <v>25</v>
      </c>
      <c r="BK211" s="1">
        <v>2</v>
      </c>
      <c r="BL211">
        <v>0.77400000000000002</v>
      </c>
      <c r="BM211">
        <v>0.76500000000000001</v>
      </c>
      <c r="BN211">
        <v>0.78300000000000003</v>
      </c>
      <c r="BO211">
        <v>0.78300000000000003</v>
      </c>
      <c r="BP211">
        <v>0.77400000000000002</v>
      </c>
    </row>
    <row r="212" spans="1:68" x14ac:dyDescent="0.25">
      <c r="A212" s="6">
        <v>90</v>
      </c>
      <c r="B212" s="6">
        <v>3</v>
      </c>
      <c r="C212" s="1">
        <v>5</v>
      </c>
      <c r="D212" s="6">
        <v>0.8</v>
      </c>
      <c r="E212" s="1">
        <v>2</v>
      </c>
      <c r="F212" s="1">
        <v>2</v>
      </c>
      <c r="G212">
        <v>0.495</v>
      </c>
      <c r="H212">
        <v>0.441</v>
      </c>
      <c r="I212">
        <v>0.45900000000000002</v>
      </c>
      <c r="J212">
        <v>0.45</v>
      </c>
      <c r="K212">
        <v>0.432</v>
      </c>
      <c r="Q212" s="6">
        <f t="shared" si="22"/>
        <v>0.45540000000000003</v>
      </c>
      <c r="R212" s="6">
        <f t="shared" si="23"/>
        <v>2.4316660954991329E-2</v>
      </c>
      <c r="T212">
        <v>0.28799999999999998</v>
      </c>
      <c r="U212">
        <v>0.35099999999999998</v>
      </c>
      <c r="V212">
        <v>0.27900000000000003</v>
      </c>
      <c r="W212">
        <v>0.29699999999999999</v>
      </c>
      <c r="X212">
        <v>0.30599999999999999</v>
      </c>
      <c r="AD212">
        <f t="shared" si="26"/>
        <v>0.30420000000000003</v>
      </c>
      <c r="AE212">
        <f t="shared" si="27"/>
        <v>2.8030340704315374E-2</v>
      </c>
      <c r="AG212" t="s">
        <v>19</v>
      </c>
      <c r="AH212" t="s">
        <v>20</v>
      </c>
      <c r="AI212" t="s">
        <v>21</v>
      </c>
      <c r="AJ212" t="s">
        <v>23</v>
      </c>
      <c r="AK212" t="s">
        <v>21</v>
      </c>
      <c r="AM212" s="11" t="s">
        <v>24</v>
      </c>
      <c r="AN212" s="11"/>
      <c r="AO212" s="11" t="s">
        <v>21</v>
      </c>
      <c r="AP212" s="15" t="s">
        <v>26</v>
      </c>
      <c r="AQ212" s="15"/>
      <c r="AR212" s="15" t="s">
        <v>21</v>
      </c>
      <c r="BK212" s="1">
        <v>2</v>
      </c>
      <c r="BL212">
        <v>0.78300000000000003</v>
      </c>
      <c r="BM212">
        <v>0.79200000000000004</v>
      </c>
      <c r="BN212">
        <v>0.73799999999999999</v>
      </c>
      <c r="BO212">
        <v>0.747</v>
      </c>
      <c r="BP212">
        <v>0.73799999999999999</v>
      </c>
    </row>
    <row r="213" spans="1:68" x14ac:dyDescent="0.25">
      <c r="A213" s="6">
        <v>90</v>
      </c>
      <c r="B213" s="6">
        <v>3</v>
      </c>
      <c r="C213" s="1">
        <v>5</v>
      </c>
      <c r="D213" s="6">
        <v>0.8</v>
      </c>
      <c r="E213" s="1">
        <v>3</v>
      </c>
      <c r="F213" s="1">
        <v>2</v>
      </c>
      <c r="G213">
        <v>0.54</v>
      </c>
      <c r="H213">
        <v>0.47699999999999998</v>
      </c>
      <c r="I213">
        <v>0.46800000000000003</v>
      </c>
      <c r="J213">
        <v>0.46800000000000003</v>
      </c>
      <c r="K213">
        <v>0.41399999999999998</v>
      </c>
      <c r="Q213" s="6">
        <f t="shared" si="22"/>
        <v>0.47339999999999999</v>
      </c>
      <c r="R213" s="6">
        <f t="shared" si="23"/>
        <v>4.4819638552759451E-2</v>
      </c>
      <c r="T213">
        <v>0.18</v>
      </c>
      <c r="U213">
        <v>0.252</v>
      </c>
      <c r="V213">
        <v>0.26100000000000001</v>
      </c>
      <c r="W213">
        <v>0.27900000000000003</v>
      </c>
      <c r="X213">
        <v>0.28799999999999998</v>
      </c>
      <c r="AD213">
        <f t="shared" si="26"/>
        <v>0.252</v>
      </c>
      <c r="AE213">
        <f t="shared" si="27"/>
        <v>4.2690748412273175E-2</v>
      </c>
      <c r="AG213">
        <v>1</v>
      </c>
      <c r="AH213">
        <f>AVERAGE(G207:K210)</f>
        <v>0.5706</v>
      </c>
      <c r="AI213">
        <f>STDEV(G207:K210)</f>
        <v>4.045582386023705E-2</v>
      </c>
      <c r="AJ213">
        <f>AVERAGE(T207:X210)</f>
        <v>0.20369999999999999</v>
      </c>
      <c r="AK213">
        <f>STDEV(T207:X210)</f>
        <v>3.5548484311459815E-2</v>
      </c>
      <c r="AM213">
        <f>SUM(AH213,AJ213)</f>
        <v>0.77429999999999999</v>
      </c>
      <c r="AO213">
        <f>SUM(AH213,AJ213)/2*SQRT((AI213/AH213)^2+(AK213/AJ213)^2)</f>
        <v>7.292614026530668E-2</v>
      </c>
      <c r="AP213">
        <v>0.24966666666666668</v>
      </c>
      <c r="AR213">
        <v>5.5075705472861069E-3</v>
      </c>
      <c r="BK213" s="1">
        <v>2</v>
      </c>
      <c r="BL213">
        <v>0.72</v>
      </c>
      <c r="BM213">
        <v>0.72899999999999998</v>
      </c>
      <c r="BN213">
        <v>0.72899999999999998</v>
      </c>
      <c r="BO213">
        <v>0.747</v>
      </c>
      <c r="BP213">
        <v>0.70199999999999996</v>
      </c>
    </row>
    <row r="214" spans="1:68" x14ac:dyDescent="0.25">
      <c r="A214" s="6">
        <v>90</v>
      </c>
      <c r="B214" s="6">
        <v>3</v>
      </c>
      <c r="C214" s="1">
        <v>5</v>
      </c>
      <c r="D214" s="6">
        <v>0.8</v>
      </c>
      <c r="E214" s="1">
        <v>4</v>
      </c>
      <c r="F214" s="1">
        <v>2</v>
      </c>
      <c r="G214">
        <v>0.53100000000000003</v>
      </c>
      <c r="H214">
        <v>0.58499999999999996</v>
      </c>
      <c r="I214">
        <v>0.54900000000000004</v>
      </c>
      <c r="J214">
        <v>0.504</v>
      </c>
      <c r="K214">
        <v>0.46800000000000003</v>
      </c>
      <c r="Q214" s="6">
        <f t="shared" si="22"/>
        <v>0.52739999999999998</v>
      </c>
      <c r="R214" s="6">
        <f t="shared" si="23"/>
        <v>4.4365527157918437E-2</v>
      </c>
      <c r="T214">
        <v>0.19800000000000001</v>
      </c>
      <c r="U214">
        <v>0.189</v>
      </c>
      <c r="V214">
        <v>0.20699999999999999</v>
      </c>
      <c r="W214">
        <v>0.18</v>
      </c>
      <c r="X214">
        <v>0.22500000000000001</v>
      </c>
      <c r="AD214">
        <f t="shared" si="26"/>
        <v>0.19980000000000001</v>
      </c>
      <c r="AE214">
        <f t="shared" si="27"/>
        <v>1.7311845655504213E-2</v>
      </c>
      <c r="AG214">
        <v>2</v>
      </c>
      <c r="AH214">
        <f>AVERAGE(G211:K214)</f>
        <v>0.47924999999999995</v>
      </c>
      <c r="AI214">
        <f>STDEV(G211:K214)</f>
        <v>4.3298079451755435E-2</v>
      </c>
      <c r="AJ214">
        <f>AVERAGE(T211:X214)</f>
        <v>0.26775000000000004</v>
      </c>
      <c r="AK214">
        <f>STDEV(T211:X214)</f>
        <v>5.3593867481073962E-2</v>
      </c>
      <c r="AM214">
        <f>SUM(AH214,AJ214)</f>
        <v>0.747</v>
      </c>
      <c r="AO214">
        <f t="shared" ref="AO214:AO223" si="28">SUM(AH214,AJ214)/2*SQRT((AI214/AH214)^2+(AK214/AJ214)^2)</f>
        <v>8.2023755522841288E-2</v>
      </c>
      <c r="BK214" s="1">
        <v>2</v>
      </c>
      <c r="BL214">
        <v>0.72899999999999998</v>
      </c>
      <c r="BM214">
        <v>0.77400000000000002</v>
      </c>
      <c r="BN214">
        <v>0.75600000000000001</v>
      </c>
      <c r="BO214">
        <v>0.68400000000000005</v>
      </c>
      <c r="BP214">
        <v>0.69299999999999995</v>
      </c>
    </row>
    <row r="215" spans="1:68" x14ac:dyDescent="0.25">
      <c r="A215" s="6">
        <v>90</v>
      </c>
      <c r="B215" s="6">
        <v>3</v>
      </c>
      <c r="C215" s="6">
        <v>5</v>
      </c>
      <c r="D215" s="6">
        <v>0.8</v>
      </c>
      <c r="E215" s="6">
        <v>1</v>
      </c>
      <c r="F215" s="6">
        <v>3</v>
      </c>
      <c r="G215">
        <v>0.52200000000000002</v>
      </c>
      <c r="H215">
        <v>0.54</v>
      </c>
      <c r="I215">
        <v>0.52200000000000002</v>
      </c>
      <c r="J215">
        <v>0.52200000000000002</v>
      </c>
      <c r="K215">
        <v>0.51300000000000001</v>
      </c>
      <c r="Q215" s="6">
        <f t="shared" si="22"/>
        <v>0.52379999999999993</v>
      </c>
      <c r="R215" s="6">
        <f t="shared" si="23"/>
        <v>9.859006035092998E-3</v>
      </c>
      <c r="T215">
        <v>0.216</v>
      </c>
      <c r="U215">
        <v>0.20699999999999999</v>
      </c>
      <c r="V215">
        <v>0.22500000000000001</v>
      </c>
      <c r="W215">
        <v>0.24299999999999999</v>
      </c>
      <c r="X215">
        <v>0.27900000000000003</v>
      </c>
      <c r="AD215">
        <f t="shared" si="26"/>
        <v>0.23399999999999999</v>
      </c>
      <c r="AE215">
        <f t="shared" si="27"/>
        <v>2.8460498941515748E-2</v>
      </c>
      <c r="AG215">
        <v>3</v>
      </c>
      <c r="AH215">
        <f>AVERAGE(G215:K218)</f>
        <v>0.51974999999999993</v>
      </c>
      <c r="AI215">
        <f>STDEV(G215:K218)</f>
        <v>1.7731550827179279E-2</v>
      </c>
      <c r="AJ215">
        <f>AVERAGE(T215:X218)</f>
        <v>0.23759999999999998</v>
      </c>
      <c r="AK215">
        <f>STDEV(T214:X217)</f>
        <v>3.1296334071513499E-2</v>
      </c>
      <c r="AM215">
        <f>SUM(AH215,AJ215)</f>
        <v>0.75734999999999997</v>
      </c>
      <c r="AO215">
        <f t="shared" si="28"/>
        <v>5.1524371327899936E-2</v>
      </c>
      <c r="AP215" s="15" t="s">
        <v>28</v>
      </c>
      <c r="AQ215" s="15"/>
      <c r="AR215" s="15"/>
      <c r="BK215" s="6">
        <v>3</v>
      </c>
      <c r="BL215">
        <v>0.73799999999999999</v>
      </c>
      <c r="BM215">
        <v>0.747</v>
      </c>
      <c r="BN215">
        <v>0.747</v>
      </c>
      <c r="BO215">
        <v>0.76500000000000001</v>
      </c>
      <c r="BP215">
        <v>0.79200000000000004</v>
      </c>
    </row>
    <row r="216" spans="1:68" x14ac:dyDescent="0.25">
      <c r="A216" s="6">
        <v>90</v>
      </c>
      <c r="B216" s="6">
        <v>3</v>
      </c>
      <c r="C216" s="6">
        <v>5</v>
      </c>
      <c r="D216" s="6">
        <v>0.8</v>
      </c>
      <c r="E216" s="6">
        <v>2</v>
      </c>
      <c r="F216" s="6">
        <v>3</v>
      </c>
      <c r="G216">
        <v>0.495</v>
      </c>
      <c r="H216">
        <v>0.495</v>
      </c>
      <c r="I216">
        <v>0.52200000000000002</v>
      </c>
      <c r="J216">
        <v>0.504</v>
      </c>
      <c r="K216">
        <v>0.504</v>
      </c>
      <c r="Q216" s="6">
        <f t="shared" si="22"/>
        <v>0.504</v>
      </c>
      <c r="R216" s="6">
        <f t="shared" si="23"/>
        <v>1.1022703842524311E-2</v>
      </c>
      <c r="T216">
        <v>0.20699999999999999</v>
      </c>
      <c r="U216">
        <v>0.28799999999999998</v>
      </c>
      <c r="V216">
        <v>0.26100000000000001</v>
      </c>
      <c r="W216">
        <v>0.23400000000000001</v>
      </c>
      <c r="X216">
        <v>0.26100000000000001</v>
      </c>
      <c r="AD216">
        <f t="shared" si="26"/>
        <v>0.25019999999999998</v>
      </c>
      <c r="AE216">
        <f t="shared" si="27"/>
        <v>3.0784736477676881E-2</v>
      </c>
      <c r="AG216">
        <v>4</v>
      </c>
      <c r="AH216">
        <f>AVERAGE(G219:K222)</f>
        <v>0.53684999999999994</v>
      </c>
      <c r="AI216">
        <f>STDEV(G219:K222)</f>
        <v>5.2824710126985072E-2</v>
      </c>
      <c r="AJ216">
        <f>AVERAGE(T219:X222)</f>
        <v>0.21645000000000003</v>
      </c>
      <c r="AK216">
        <f>STDEV(T218:X221)</f>
        <v>2.9053489689844395E-2</v>
      </c>
      <c r="AM216">
        <f t="shared" ref="AM216:AM223" si="29">SUM(AH216,AJ216)</f>
        <v>0.75329999999999997</v>
      </c>
      <c r="AO216">
        <f t="shared" si="28"/>
        <v>6.2685954562407234E-2</v>
      </c>
      <c r="BK216" s="6">
        <v>3</v>
      </c>
      <c r="BL216">
        <v>0.70199999999999996</v>
      </c>
      <c r="BM216">
        <v>0.78300000000000003</v>
      </c>
      <c r="BN216">
        <v>0.78300000000000003</v>
      </c>
      <c r="BO216">
        <v>0.73799999999999999</v>
      </c>
      <c r="BP216">
        <v>0.76500000000000001</v>
      </c>
    </row>
    <row r="217" spans="1:68" x14ac:dyDescent="0.25">
      <c r="A217" s="6">
        <v>90</v>
      </c>
      <c r="B217" s="6">
        <v>3</v>
      </c>
      <c r="C217" s="6">
        <v>5</v>
      </c>
      <c r="D217" s="6">
        <v>0.8</v>
      </c>
      <c r="E217" s="6">
        <v>3</v>
      </c>
      <c r="F217" s="6">
        <v>3</v>
      </c>
      <c r="G217">
        <v>0.54</v>
      </c>
      <c r="H217">
        <v>0.56699999999999995</v>
      </c>
      <c r="I217">
        <v>0.53100000000000003</v>
      </c>
      <c r="J217">
        <v>0.52200000000000002</v>
      </c>
      <c r="K217">
        <v>0.495</v>
      </c>
      <c r="Q217" s="6">
        <f t="shared" si="22"/>
        <v>0.53100000000000003</v>
      </c>
      <c r="R217" s="6">
        <f t="shared" si="23"/>
        <v>2.6239283526803839E-2</v>
      </c>
      <c r="T217">
        <v>0.26100000000000001</v>
      </c>
      <c r="U217">
        <v>0.189</v>
      </c>
      <c r="V217">
        <v>0.19800000000000001</v>
      </c>
      <c r="W217">
        <v>0.23400000000000001</v>
      </c>
      <c r="X217">
        <v>0.24299999999999999</v>
      </c>
      <c r="AD217">
        <f t="shared" si="26"/>
        <v>0.22500000000000001</v>
      </c>
      <c r="AE217">
        <f t="shared" si="27"/>
        <v>3.0520484924063736E-2</v>
      </c>
      <c r="AG217">
        <v>5</v>
      </c>
      <c r="AH217">
        <f>AVERAGE(G223:K226)</f>
        <v>0.59985000000000011</v>
      </c>
      <c r="AI217">
        <f>STDEV(G223:K226)</f>
        <v>8.1408182053545108E-2</v>
      </c>
      <c r="AJ217">
        <f>AVERAGE(T223:X226)</f>
        <v>0.16200000000000003</v>
      </c>
      <c r="AK217">
        <f>STDEV(T223:X226)</f>
        <v>7.6757307212579465E-2</v>
      </c>
      <c r="AM217">
        <f t="shared" si="29"/>
        <v>0.76185000000000014</v>
      </c>
      <c r="AO217">
        <f t="shared" si="28"/>
        <v>0.18774416375233841</v>
      </c>
      <c r="BK217" s="6">
        <v>3</v>
      </c>
      <c r="BL217">
        <v>0.80100000000000005</v>
      </c>
      <c r="BM217">
        <v>0.75600000000000001</v>
      </c>
      <c r="BN217">
        <v>0.72899999999999998</v>
      </c>
      <c r="BO217">
        <v>0.75600000000000001</v>
      </c>
      <c r="BP217">
        <v>0.73799999999999999</v>
      </c>
    </row>
    <row r="218" spans="1:68" x14ac:dyDescent="0.25">
      <c r="A218" s="6">
        <v>90</v>
      </c>
      <c r="B218" s="6">
        <v>3</v>
      </c>
      <c r="C218" s="6">
        <v>5</v>
      </c>
      <c r="D218" s="6">
        <v>0.8</v>
      </c>
      <c r="E218" s="6">
        <v>4</v>
      </c>
      <c r="F218" s="6">
        <v>3</v>
      </c>
      <c r="G218">
        <v>0.53100000000000003</v>
      </c>
      <c r="H218">
        <v>0.52200000000000002</v>
      </c>
      <c r="I218">
        <v>0.52200000000000002</v>
      </c>
      <c r="J218">
        <v>0.52200000000000002</v>
      </c>
      <c r="K218">
        <v>0.504</v>
      </c>
      <c r="Q218" s="6">
        <f t="shared" si="22"/>
        <v>0.5202</v>
      </c>
      <c r="R218" s="6">
        <f t="shared" si="23"/>
        <v>9.859006035092998E-3</v>
      </c>
      <c r="T218">
        <v>0.22500000000000001</v>
      </c>
      <c r="U218">
        <v>0.27</v>
      </c>
      <c r="V218">
        <v>0.23400000000000001</v>
      </c>
      <c r="W218">
        <v>0.252</v>
      </c>
      <c r="X218">
        <v>0.22500000000000001</v>
      </c>
      <c r="AD218">
        <f t="shared" si="26"/>
        <v>0.2412</v>
      </c>
      <c r="AE218">
        <f t="shared" si="27"/>
        <v>1.9511535049810923E-2</v>
      </c>
      <c r="AG218">
        <v>6</v>
      </c>
      <c r="AH218">
        <f>AVERAGE(G227:K230)</f>
        <v>0.54944999999999999</v>
      </c>
      <c r="AI218">
        <f>STDEV(G227:K230)</f>
        <v>6.6808032136074058E-2</v>
      </c>
      <c r="AJ218">
        <f>AVERAGE(T227:X230)</f>
        <v>0.20789999999999997</v>
      </c>
      <c r="AK218">
        <f>STDEV(T227:X230)</f>
        <v>8.4169565696121468E-2</v>
      </c>
      <c r="AM218">
        <f t="shared" si="29"/>
        <v>0.75734999999999997</v>
      </c>
      <c r="AO218">
        <f t="shared" si="28"/>
        <v>0.16007372140529197</v>
      </c>
      <c r="BK218" s="6">
        <v>3</v>
      </c>
      <c r="BL218">
        <v>0.75600000000000001</v>
      </c>
      <c r="BM218">
        <v>0.79200000000000004</v>
      </c>
      <c r="BN218">
        <v>0.75600000000000001</v>
      </c>
      <c r="BO218">
        <v>0.77400000000000002</v>
      </c>
      <c r="BP218">
        <v>0.72899999999999998</v>
      </c>
    </row>
    <row r="219" spans="1:68" x14ac:dyDescent="0.25">
      <c r="A219" s="6">
        <v>90</v>
      </c>
      <c r="B219" s="6">
        <v>3</v>
      </c>
      <c r="C219" s="1">
        <v>5</v>
      </c>
      <c r="D219" s="6">
        <v>0.8</v>
      </c>
      <c r="E219" s="1">
        <v>1</v>
      </c>
      <c r="F219" s="1">
        <v>4</v>
      </c>
      <c r="G219">
        <v>0.504</v>
      </c>
      <c r="H219">
        <v>0.504</v>
      </c>
      <c r="I219">
        <v>0.53100000000000003</v>
      </c>
      <c r="J219">
        <v>0.495</v>
      </c>
      <c r="K219">
        <v>0.504</v>
      </c>
      <c r="Q219" s="6">
        <f t="shared" si="22"/>
        <v>0.50760000000000005</v>
      </c>
      <c r="R219" s="6">
        <f t="shared" si="23"/>
        <v>1.3649175799292803E-2</v>
      </c>
      <c r="T219">
        <v>0.23400000000000001</v>
      </c>
      <c r="U219">
        <v>0.252</v>
      </c>
      <c r="V219">
        <v>0.22500000000000001</v>
      </c>
      <c r="W219">
        <v>0.22500000000000001</v>
      </c>
      <c r="X219">
        <v>0.252</v>
      </c>
      <c r="AD219">
        <f t="shared" si="26"/>
        <v>0.23759999999999998</v>
      </c>
      <c r="AE219">
        <f t="shared" si="27"/>
        <v>1.3649175799292789E-2</v>
      </c>
      <c r="AG219">
        <v>7</v>
      </c>
      <c r="AH219">
        <f>AVERAGE(G231:K234)</f>
        <v>0.51840000000000008</v>
      </c>
      <c r="AI219">
        <f>STDEV(G231:K234)</f>
        <v>3.8153449572557861E-2</v>
      </c>
      <c r="AJ219">
        <f>AVERAGE(T231:X234)</f>
        <v>0.20400000000000001</v>
      </c>
      <c r="AK219">
        <f>STDEV(T231:X234)</f>
        <v>6.9934663385599713E-2</v>
      </c>
      <c r="AM219">
        <f t="shared" si="29"/>
        <v>0.72240000000000015</v>
      </c>
      <c r="AO219">
        <f t="shared" si="28"/>
        <v>0.12664694751215286</v>
      </c>
      <c r="BK219" s="1">
        <v>4</v>
      </c>
      <c r="BL219">
        <v>0.73799999999999999</v>
      </c>
      <c r="BM219">
        <v>0.75600000000000001</v>
      </c>
      <c r="BN219">
        <v>0.75600000000000001</v>
      </c>
      <c r="BO219">
        <v>0.72</v>
      </c>
      <c r="BP219">
        <v>0.75600000000000001</v>
      </c>
    </row>
    <row r="220" spans="1:68" x14ac:dyDescent="0.25">
      <c r="A220" s="6">
        <v>90</v>
      </c>
      <c r="B220" s="6">
        <v>3</v>
      </c>
      <c r="C220" s="1">
        <v>5</v>
      </c>
      <c r="D220" s="6">
        <v>0.8</v>
      </c>
      <c r="E220" s="1">
        <v>2</v>
      </c>
      <c r="F220" s="1">
        <v>4</v>
      </c>
      <c r="G220">
        <v>0.65700000000000003</v>
      </c>
      <c r="H220">
        <v>0.53100000000000003</v>
      </c>
      <c r="I220">
        <v>0.56699999999999995</v>
      </c>
      <c r="J220">
        <v>0.495</v>
      </c>
      <c r="K220">
        <v>0.46800000000000003</v>
      </c>
      <c r="Q220" s="6">
        <f t="shared" si="22"/>
        <v>0.54359999999999997</v>
      </c>
      <c r="R220" s="6">
        <f t="shared" si="23"/>
        <v>7.355814027012951E-2</v>
      </c>
      <c r="T220">
        <v>0.23400000000000001</v>
      </c>
      <c r="U220">
        <v>0.23400000000000001</v>
      </c>
      <c r="V220">
        <v>0.22500000000000001</v>
      </c>
      <c r="W220">
        <v>0.26100000000000001</v>
      </c>
      <c r="X220">
        <v>0.29699999999999999</v>
      </c>
      <c r="AD220">
        <f t="shared" si="26"/>
        <v>0.25020000000000003</v>
      </c>
      <c r="AE220">
        <f t="shared" si="27"/>
        <v>2.9439769020832757E-2</v>
      </c>
      <c r="AG220">
        <v>8</v>
      </c>
      <c r="AH220" t="e">
        <f>AVERAGE(G235:K238)</f>
        <v>#DIV/0!</v>
      </c>
      <c r="AI220" t="e">
        <f>STDEV(G235:K238)</f>
        <v>#DIV/0!</v>
      </c>
      <c r="AJ220" t="e">
        <f>AVERAGE(T235:X238)</f>
        <v>#DIV/0!</v>
      </c>
      <c r="AK220" t="e">
        <f>STDEV(T235:X238)</f>
        <v>#DIV/0!</v>
      </c>
      <c r="AM220" t="e">
        <f t="shared" si="29"/>
        <v>#DIV/0!</v>
      </c>
      <c r="AO220" t="e">
        <f t="shared" si="28"/>
        <v>#DIV/0!</v>
      </c>
      <c r="BK220" s="1">
        <v>4</v>
      </c>
      <c r="BL220">
        <v>0.89100000000000001</v>
      </c>
      <c r="BM220">
        <v>0.76500000000000001</v>
      </c>
      <c r="BN220">
        <v>0.79200000000000004</v>
      </c>
      <c r="BO220">
        <v>0.75600000000000001</v>
      </c>
      <c r="BP220">
        <v>0.76500000000000001</v>
      </c>
    </row>
    <row r="221" spans="1:68" x14ac:dyDescent="0.25">
      <c r="A221" s="6">
        <v>90</v>
      </c>
      <c r="B221" s="6">
        <v>3</v>
      </c>
      <c r="C221" s="1">
        <v>5</v>
      </c>
      <c r="D221" s="6">
        <v>0.8</v>
      </c>
      <c r="E221" s="1">
        <v>3</v>
      </c>
      <c r="F221" s="1">
        <v>4</v>
      </c>
      <c r="G221">
        <v>0.57599999999999996</v>
      </c>
      <c r="H221">
        <v>0.52200000000000002</v>
      </c>
      <c r="I221">
        <v>0.54</v>
      </c>
      <c r="J221">
        <v>0.51300000000000001</v>
      </c>
      <c r="K221">
        <v>0.45900000000000002</v>
      </c>
      <c r="Q221" s="6">
        <f t="shared" si="22"/>
        <v>0.52200000000000002</v>
      </c>
      <c r="R221" s="6">
        <f t="shared" si="23"/>
        <v>4.2690748412273105E-2</v>
      </c>
      <c r="T221">
        <v>0.17100000000000001</v>
      </c>
      <c r="U221">
        <v>0.18</v>
      </c>
      <c r="V221">
        <v>0.20699999999999999</v>
      </c>
      <c r="W221">
        <v>0.216</v>
      </c>
      <c r="X221">
        <v>0.26100000000000001</v>
      </c>
      <c r="AD221">
        <f t="shared" si="26"/>
        <v>0.20699999999999999</v>
      </c>
      <c r="AE221">
        <f t="shared" si="27"/>
        <v>3.5433035433053241E-2</v>
      </c>
      <c r="AG221">
        <v>9</v>
      </c>
      <c r="AH221" t="e">
        <f>AVERAGE(G239:K242)</f>
        <v>#DIV/0!</v>
      </c>
      <c r="AI221" t="e">
        <f>STDEV(G239:K242)</f>
        <v>#DIV/0!</v>
      </c>
      <c r="AJ221" t="e">
        <f>AVERAGE(T239:X242)</f>
        <v>#DIV/0!</v>
      </c>
      <c r="AK221" t="e">
        <f>STDEV(T239:X242)</f>
        <v>#DIV/0!</v>
      </c>
      <c r="AM221" t="e">
        <f t="shared" si="29"/>
        <v>#DIV/0!</v>
      </c>
      <c r="AO221" t="e">
        <f t="shared" si="28"/>
        <v>#DIV/0!</v>
      </c>
      <c r="BK221" s="1">
        <v>4</v>
      </c>
      <c r="BL221">
        <v>0.747</v>
      </c>
      <c r="BM221">
        <v>0.70199999999999996</v>
      </c>
      <c r="BN221">
        <v>0.747</v>
      </c>
      <c r="BO221">
        <v>0.72899999999999998</v>
      </c>
      <c r="BP221">
        <v>0.72</v>
      </c>
    </row>
    <row r="222" spans="1:68" x14ac:dyDescent="0.25">
      <c r="A222" s="6">
        <v>90</v>
      </c>
      <c r="B222" s="6">
        <v>3</v>
      </c>
      <c r="C222" s="1">
        <v>5</v>
      </c>
      <c r="D222" s="6">
        <v>0.8</v>
      </c>
      <c r="E222" s="1">
        <v>4</v>
      </c>
      <c r="F222" s="1">
        <v>4</v>
      </c>
      <c r="G222">
        <v>0.57599999999999996</v>
      </c>
      <c r="H222">
        <v>0.55800000000000005</v>
      </c>
      <c r="I222">
        <v>0.504</v>
      </c>
      <c r="J222">
        <v>0.58499999999999996</v>
      </c>
      <c r="K222">
        <v>0.64800000000000002</v>
      </c>
      <c r="Q222" s="6">
        <f t="shared" si="22"/>
        <v>0.57420000000000004</v>
      </c>
      <c r="R222" s="6">
        <f t="shared" si="23"/>
        <v>5.1857497047196562E-2</v>
      </c>
      <c r="T222">
        <v>4.4999999999999998E-2</v>
      </c>
      <c r="U222">
        <v>0.26100000000000001</v>
      </c>
      <c r="V222">
        <v>0.18</v>
      </c>
      <c r="W222">
        <v>0.126</v>
      </c>
      <c r="X222">
        <v>0.24299999999999999</v>
      </c>
      <c r="AD222">
        <f t="shared" si="26"/>
        <v>0.17099999999999999</v>
      </c>
      <c r="AE222">
        <f t="shared" si="27"/>
        <v>8.8410972169748275E-2</v>
      </c>
      <c r="AG222">
        <v>10</v>
      </c>
      <c r="AH222" t="e">
        <f>AVERAGE(G243:K246)</f>
        <v>#DIV/0!</v>
      </c>
      <c r="AI222" t="e">
        <f>STDEV(G243:K246)</f>
        <v>#DIV/0!</v>
      </c>
      <c r="AJ222" t="e">
        <f>AVERAGE(T243:X246)</f>
        <v>#DIV/0!</v>
      </c>
      <c r="AK222" t="e">
        <f>STDEV(T243:X246)</f>
        <v>#DIV/0!</v>
      </c>
      <c r="AM222" t="e">
        <f t="shared" si="29"/>
        <v>#DIV/0!</v>
      </c>
      <c r="AO222" t="e">
        <f t="shared" si="28"/>
        <v>#DIV/0!</v>
      </c>
      <c r="BK222" s="1">
        <v>4</v>
      </c>
      <c r="BL222">
        <v>0.621</v>
      </c>
      <c r="BM222">
        <v>0.81899999999999995</v>
      </c>
      <c r="BN222">
        <v>0.68400000000000005</v>
      </c>
      <c r="BO222">
        <v>0.71099999999999997</v>
      </c>
      <c r="BP222">
        <v>0.89100000000000001</v>
      </c>
    </row>
    <row r="223" spans="1:68" x14ac:dyDescent="0.25">
      <c r="A223" s="6">
        <v>90</v>
      </c>
      <c r="B223" s="6">
        <v>3</v>
      </c>
      <c r="C223" s="6">
        <v>5</v>
      </c>
      <c r="D223" s="6">
        <v>0.8</v>
      </c>
      <c r="E223" s="6">
        <v>1</v>
      </c>
      <c r="F223" s="6">
        <v>5</v>
      </c>
      <c r="G223">
        <v>0.59399999999999997</v>
      </c>
      <c r="H223">
        <v>0.58499999999999996</v>
      </c>
      <c r="I223">
        <v>0.54900000000000004</v>
      </c>
      <c r="J223">
        <v>0.54</v>
      </c>
      <c r="K223">
        <v>0.53100000000000003</v>
      </c>
      <c r="Q223" s="6">
        <f t="shared" si="22"/>
        <v>0.55979999999999996</v>
      </c>
      <c r="R223" s="6">
        <f t="shared" si="23"/>
        <v>2.8030340704315353E-2</v>
      </c>
      <c r="T223">
        <v>0.18</v>
      </c>
      <c r="U223">
        <v>0.14399999999999999</v>
      </c>
      <c r="V223">
        <v>0.18</v>
      </c>
      <c r="W223">
        <v>0.19800000000000001</v>
      </c>
      <c r="X223">
        <v>0.20699999999999999</v>
      </c>
      <c r="AD223">
        <f t="shared" si="26"/>
        <v>0.18179999999999999</v>
      </c>
      <c r="AE223">
        <f t="shared" si="27"/>
        <v>2.4149534156997852E-2</v>
      </c>
      <c r="AG223" t="s">
        <v>22</v>
      </c>
      <c r="AH223">
        <f>AVERAGE(G207:K246)</f>
        <v>0.53993333333333371</v>
      </c>
      <c r="AI223">
        <f>STDEV(G207:K246)</f>
        <v>6.3373590243081396E-2</v>
      </c>
      <c r="AJ223">
        <f>AVERAGE(T207:X246)</f>
        <v>0.21457777777777781</v>
      </c>
      <c r="AK223">
        <f>STDEV(T207:X245)</f>
        <v>6.659349466981189E-2</v>
      </c>
      <c r="AM223">
        <f t="shared" si="29"/>
        <v>0.75451111111111158</v>
      </c>
      <c r="AO223">
        <f t="shared" si="28"/>
        <v>0.12517351991895237</v>
      </c>
      <c r="BK223" s="6">
        <v>5</v>
      </c>
      <c r="BL223">
        <v>0.77400000000000002</v>
      </c>
      <c r="BM223">
        <v>0.72899999999999998</v>
      </c>
      <c r="BN223">
        <v>0.72899999999999998</v>
      </c>
      <c r="BO223">
        <v>0.73799999999999999</v>
      </c>
      <c r="BP223">
        <v>0.73799999999999999</v>
      </c>
    </row>
    <row r="224" spans="1:68" x14ac:dyDescent="0.25">
      <c r="A224" s="6">
        <v>90</v>
      </c>
      <c r="B224" s="6">
        <v>3</v>
      </c>
      <c r="C224" s="6">
        <v>5</v>
      </c>
      <c r="D224" s="6">
        <v>0.8</v>
      </c>
      <c r="E224" s="6">
        <v>2</v>
      </c>
      <c r="F224" s="6">
        <v>5</v>
      </c>
      <c r="G224">
        <v>0.55800000000000005</v>
      </c>
      <c r="H224">
        <v>0.53100000000000003</v>
      </c>
      <c r="I224">
        <v>0.53100000000000003</v>
      </c>
      <c r="J224">
        <v>0.52200000000000002</v>
      </c>
      <c r="K224">
        <v>0.54</v>
      </c>
      <c r="Q224" s="6">
        <f t="shared" si="22"/>
        <v>0.5364000000000001</v>
      </c>
      <c r="R224" s="6">
        <f t="shared" si="23"/>
        <v>1.3649175799292803E-2</v>
      </c>
      <c r="T224">
        <v>0.252</v>
      </c>
      <c r="U224">
        <v>0.17100000000000001</v>
      </c>
      <c r="V224">
        <v>0.26100000000000001</v>
      </c>
      <c r="W224">
        <v>0.20699999999999999</v>
      </c>
      <c r="X224">
        <v>0.216</v>
      </c>
      <c r="AD224">
        <f t="shared" si="26"/>
        <v>0.22139999999999999</v>
      </c>
      <c r="AE224">
        <f t="shared" si="27"/>
        <v>3.6335932628735475E-2</v>
      </c>
      <c r="AM224" s="11" t="s">
        <v>51</v>
      </c>
      <c r="AN224" s="11"/>
      <c r="AO224" s="11"/>
      <c r="BK224" s="6">
        <v>5</v>
      </c>
      <c r="BL224">
        <v>0.81</v>
      </c>
      <c r="BM224">
        <v>0.70199999999999996</v>
      </c>
      <c r="BN224">
        <v>0.79200000000000004</v>
      </c>
      <c r="BO224">
        <v>0.72899999999999998</v>
      </c>
      <c r="BP224">
        <v>0.75600000000000001</v>
      </c>
    </row>
    <row r="225" spans="1:68" x14ac:dyDescent="0.25">
      <c r="A225" s="6">
        <v>90</v>
      </c>
      <c r="B225" s="6">
        <v>3</v>
      </c>
      <c r="C225" s="6">
        <v>5</v>
      </c>
      <c r="D225" s="6">
        <v>0.8</v>
      </c>
      <c r="E225" s="6">
        <v>3</v>
      </c>
      <c r="F225" s="6">
        <v>5</v>
      </c>
      <c r="G225">
        <v>0.621</v>
      </c>
      <c r="H225">
        <v>0.59399999999999997</v>
      </c>
      <c r="I225">
        <v>0.56699999999999995</v>
      </c>
      <c r="J225">
        <v>0.55800000000000005</v>
      </c>
      <c r="K225">
        <v>0.55800000000000005</v>
      </c>
      <c r="Q225" s="6">
        <f t="shared" si="22"/>
        <v>0.57959999999999989</v>
      </c>
      <c r="R225" s="6">
        <f t="shared" si="23"/>
        <v>2.7446311227558411E-2</v>
      </c>
      <c r="T225">
        <v>0.216</v>
      </c>
      <c r="U225">
        <v>0.153</v>
      </c>
      <c r="V225">
        <v>0.189</v>
      </c>
      <c r="W225">
        <v>0.216</v>
      </c>
      <c r="X225">
        <v>0.189</v>
      </c>
      <c r="AD225">
        <f t="shared" si="26"/>
        <v>0.19260000000000002</v>
      </c>
      <c r="AE225">
        <f t="shared" si="27"/>
        <v>2.5928748523598159E-2</v>
      </c>
      <c r="BK225" s="6">
        <v>5</v>
      </c>
      <c r="BL225">
        <v>0.83699999999999997</v>
      </c>
      <c r="BM225">
        <v>0.747</v>
      </c>
      <c r="BN225">
        <v>0.75600000000000001</v>
      </c>
      <c r="BO225">
        <v>0.77400000000000002</v>
      </c>
      <c r="BP225">
        <v>0.747</v>
      </c>
    </row>
    <row r="226" spans="1:68" x14ac:dyDescent="0.25">
      <c r="A226" s="6">
        <v>90</v>
      </c>
      <c r="B226" s="6">
        <v>3</v>
      </c>
      <c r="C226" s="6">
        <v>5</v>
      </c>
      <c r="D226" s="6">
        <v>0.8</v>
      </c>
      <c r="E226" s="6">
        <v>4</v>
      </c>
      <c r="F226" s="6">
        <v>5</v>
      </c>
      <c r="G226">
        <v>0.72899999999999998</v>
      </c>
      <c r="H226">
        <v>0.63</v>
      </c>
      <c r="I226">
        <v>0.72899999999999998</v>
      </c>
      <c r="J226">
        <v>0.76500000000000001</v>
      </c>
      <c r="K226">
        <v>0.76500000000000001</v>
      </c>
      <c r="Q226" s="6">
        <f t="shared" si="22"/>
        <v>0.72360000000000002</v>
      </c>
      <c r="R226" s="6">
        <f t="shared" si="23"/>
        <v>5.5333534136181833E-2</v>
      </c>
      <c r="T226">
        <v>2.7E-2</v>
      </c>
      <c r="U226">
        <v>0</v>
      </c>
      <c r="V226">
        <v>8.1000000000000003E-2</v>
      </c>
      <c r="W226">
        <v>0</v>
      </c>
      <c r="X226">
        <v>0.153</v>
      </c>
      <c r="AD226">
        <f t="shared" si="26"/>
        <v>5.2200000000000003E-2</v>
      </c>
      <c r="AE226">
        <f t="shared" si="27"/>
        <v>6.5335289086373524E-2</v>
      </c>
      <c r="BK226" s="6">
        <v>5</v>
      </c>
      <c r="BL226">
        <v>0.75600000000000001</v>
      </c>
      <c r="BM226">
        <v>0.63</v>
      </c>
      <c r="BN226">
        <v>0.81</v>
      </c>
      <c r="BO226">
        <v>0.76500000000000001</v>
      </c>
      <c r="BP226">
        <v>0.91800000000000004</v>
      </c>
    </row>
    <row r="227" spans="1:68" x14ac:dyDescent="0.25">
      <c r="A227" s="6">
        <v>90</v>
      </c>
      <c r="B227" s="6">
        <v>3</v>
      </c>
      <c r="C227" s="1">
        <v>5</v>
      </c>
      <c r="D227" s="6">
        <v>0.8</v>
      </c>
      <c r="E227" s="1">
        <v>1</v>
      </c>
      <c r="F227" s="1">
        <v>6</v>
      </c>
      <c r="G227">
        <v>0.53100000000000003</v>
      </c>
      <c r="H227">
        <v>0.46800000000000003</v>
      </c>
      <c r="I227">
        <v>0.54</v>
      </c>
      <c r="J227">
        <v>0.51300000000000001</v>
      </c>
      <c r="K227">
        <v>0.504</v>
      </c>
      <c r="Q227" s="6">
        <f t="shared" si="22"/>
        <v>0.51119999999999999</v>
      </c>
      <c r="R227" s="6">
        <f t="shared" si="23"/>
        <v>2.8030340704315392E-2</v>
      </c>
      <c r="T227">
        <v>0.26100000000000001</v>
      </c>
      <c r="U227">
        <v>0.23400000000000001</v>
      </c>
      <c r="V227">
        <v>0.22500000000000001</v>
      </c>
      <c r="W227">
        <v>0.26100000000000001</v>
      </c>
      <c r="X227">
        <v>0.26100000000000001</v>
      </c>
      <c r="AD227">
        <f t="shared" si="26"/>
        <v>0.24840000000000001</v>
      </c>
      <c r="AE227">
        <f t="shared" si="27"/>
        <v>1.7544229820656135E-2</v>
      </c>
      <c r="BF227" s="42" t="s">
        <v>19</v>
      </c>
      <c r="BG227" s="42" t="s">
        <v>24</v>
      </c>
      <c r="BH227" s="42" t="s">
        <v>21</v>
      </c>
      <c r="BK227" s="1">
        <v>6</v>
      </c>
      <c r="BL227">
        <v>0.79200000000000004</v>
      </c>
      <c r="BM227">
        <v>0.70199999999999996</v>
      </c>
      <c r="BN227">
        <v>0.76500000000000001</v>
      </c>
      <c r="BO227">
        <v>0.77400000000000002</v>
      </c>
      <c r="BP227">
        <v>0.76500000000000001</v>
      </c>
    </row>
    <row r="228" spans="1:68" x14ac:dyDescent="0.25">
      <c r="A228" s="6">
        <v>90</v>
      </c>
      <c r="B228" s="6">
        <v>3</v>
      </c>
      <c r="C228" s="1">
        <v>5</v>
      </c>
      <c r="D228" s="6">
        <v>0.8</v>
      </c>
      <c r="E228" s="1">
        <v>2</v>
      </c>
      <c r="F228" s="1">
        <v>6</v>
      </c>
      <c r="G228">
        <v>0.54900000000000004</v>
      </c>
      <c r="H228">
        <v>0.55800000000000005</v>
      </c>
      <c r="I228">
        <v>0.52200000000000002</v>
      </c>
      <c r="J228">
        <v>0.55800000000000005</v>
      </c>
      <c r="K228">
        <v>0.621</v>
      </c>
      <c r="Q228" s="6">
        <f t="shared" si="22"/>
        <v>0.5616000000000001</v>
      </c>
      <c r="R228" s="6">
        <f t="shared" si="23"/>
        <v>3.6335932628735419E-2</v>
      </c>
      <c r="T228">
        <v>0.24299999999999999</v>
      </c>
      <c r="U228">
        <v>0.22500000000000001</v>
      </c>
      <c r="V228">
        <v>0.24299999999999999</v>
      </c>
      <c r="W228">
        <v>0.23400000000000001</v>
      </c>
      <c r="X228">
        <v>0.252</v>
      </c>
      <c r="AD228">
        <f t="shared" si="26"/>
        <v>0.2394</v>
      </c>
      <c r="AE228">
        <f t="shared" si="27"/>
        <v>1.0261578825892237E-2</v>
      </c>
      <c r="AH228" s="5" t="s">
        <v>20</v>
      </c>
      <c r="AI228" s="5" t="s">
        <v>21</v>
      </c>
      <c r="AJ228" s="5" t="s">
        <v>23</v>
      </c>
      <c r="AK228" s="5" t="s">
        <v>21</v>
      </c>
      <c r="AL228" s="5"/>
      <c r="AM228" s="5" t="s">
        <v>27</v>
      </c>
      <c r="AN228" s="5"/>
      <c r="AO228" s="5" t="s">
        <v>28</v>
      </c>
      <c r="AP228" s="5"/>
      <c r="BF228" s="42">
        <v>1</v>
      </c>
      <c r="BG228" s="42">
        <f>AVERAGE(BL207:BP210)</f>
        <v>0.77429999999999999</v>
      </c>
      <c r="BH228" s="42">
        <f>STDEV(BL207:BP210)</f>
        <v>1.6911845739474744E-2</v>
      </c>
      <c r="BK228" s="1">
        <v>6</v>
      </c>
      <c r="BL228">
        <v>0.79200000000000004</v>
      </c>
      <c r="BM228">
        <v>0.78300000000000003</v>
      </c>
      <c r="BN228">
        <v>0.76500000000000001</v>
      </c>
      <c r="BO228">
        <v>0.79200000000000004</v>
      </c>
      <c r="BP228">
        <v>0.873</v>
      </c>
    </row>
    <row r="229" spans="1:68" x14ac:dyDescent="0.25">
      <c r="A229" s="6">
        <v>90</v>
      </c>
      <c r="B229" s="6">
        <v>3</v>
      </c>
      <c r="C229" s="1">
        <v>5</v>
      </c>
      <c r="D229" s="6">
        <v>0.8</v>
      </c>
      <c r="E229" s="1">
        <v>3</v>
      </c>
      <c r="F229" s="1">
        <v>6</v>
      </c>
      <c r="G229">
        <v>0.55800000000000005</v>
      </c>
      <c r="H229">
        <v>0.51300000000000001</v>
      </c>
      <c r="I229">
        <v>0.53100000000000003</v>
      </c>
      <c r="J229">
        <v>0.40500000000000003</v>
      </c>
      <c r="K229">
        <v>0.58499999999999996</v>
      </c>
      <c r="Q229" s="6">
        <f t="shared" si="22"/>
        <v>0.51840000000000008</v>
      </c>
      <c r="R229" s="6">
        <f t="shared" si="23"/>
        <v>6.9013042245650205E-2</v>
      </c>
      <c r="T229">
        <v>0.126</v>
      </c>
      <c r="U229">
        <v>0.252</v>
      </c>
      <c r="V229">
        <v>0.216</v>
      </c>
      <c r="W229">
        <v>0.315</v>
      </c>
      <c r="X229">
        <v>0.28799999999999998</v>
      </c>
      <c r="AD229">
        <f t="shared" si="26"/>
        <v>0.2394</v>
      </c>
      <c r="AE229">
        <f t="shared" si="27"/>
        <v>7.3558140270129135E-2</v>
      </c>
      <c r="AH229" s="5">
        <f>AH223</f>
        <v>0.53993333333333371</v>
      </c>
      <c r="AI229" s="5">
        <f>AI223</f>
        <v>6.3373590243081396E-2</v>
      </c>
      <c r="AJ229" s="5">
        <f>AJ223</f>
        <v>0.21457777777777781</v>
      </c>
      <c r="AK229" s="5">
        <f>AK223</f>
        <v>6.659349466981189E-2</v>
      </c>
      <c r="AL229" s="5"/>
      <c r="AM229" s="5" t="s">
        <v>29</v>
      </c>
      <c r="AN229" s="5"/>
      <c r="AO229" s="5" t="s">
        <v>30</v>
      </c>
      <c r="AP229" s="5"/>
      <c r="BF229" s="42">
        <v>2</v>
      </c>
      <c r="BG229" s="42">
        <f>AVERAGE(BL211:BP214)</f>
        <v>0.74699999999999989</v>
      </c>
      <c r="BH229" s="42">
        <f>STDEV(BL211:BP214)</f>
        <v>3.1853282074966301E-2</v>
      </c>
      <c r="BK229" s="1">
        <v>6</v>
      </c>
      <c r="BL229">
        <v>0.68400000000000005</v>
      </c>
      <c r="BM229">
        <v>0.76500000000000001</v>
      </c>
      <c r="BN229">
        <v>0.747</v>
      </c>
      <c r="BO229">
        <v>0.72</v>
      </c>
      <c r="BP229">
        <v>0.873</v>
      </c>
    </row>
    <row r="230" spans="1:68" x14ac:dyDescent="0.25">
      <c r="A230" s="6">
        <v>90</v>
      </c>
      <c r="B230" s="6">
        <v>3</v>
      </c>
      <c r="C230" s="1">
        <v>5</v>
      </c>
      <c r="D230" s="6">
        <v>0.8</v>
      </c>
      <c r="E230" s="1">
        <v>4</v>
      </c>
      <c r="F230" s="1">
        <v>6</v>
      </c>
      <c r="G230">
        <v>0.54900000000000004</v>
      </c>
      <c r="H230">
        <v>0.72899999999999998</v>
      </c>
      <c r="I230">
        <v>0.56699999999999995</v>
      </c>
      <c r="J230">
        <v>0.53100000000000003</v>
      </c>
      <c r="K230">
        <v>0.65700000000000003</v>
      </c>
      <c r="Q230" s="6">
        <f t="shared" si="22"/>
        <v>0.60660000000000003</v>
      </c>
      <c r="R230" s="6">
        <f t="shared" si="23"/>
        <v>8.3849865831735593E-2</v>
      </c>
      <c r="T230">
        <v>7.1999999999999995E-2</v>
      </c>
      <c r="U230">
        <v>0.252</v>
      </c>
      <c r="V230">
        <v>0.153</v>
      </c>
      <c r="W230">
        <v>4.4999999999999998E-2</v>
      </c>
      <c r="X230">
        <v>0</v>
      </c>
      <c r="AD230">
        <f t="shared" si="26"/>
        <v>0.10440000000000001</v>
      </c>
      <c r="AE230">
        <f t="shared" si="27"/>
        <v>9.9530397366834625E-2</v>
      </c>
      <c r="BF230" s="42">
        <v>3</v>
      </c>
      <c r="BG230" s="42">
        <f>AVERAGE(BL215:BP218)</f>
        <v>0.75734999999999997</v>
      </c>
      <c r="BH230" s="42">
        <f>STDEV(BL215:BP218)</f>
        <v>2.5165295652210387E-2</v>
      </c>
      <c r="BK230" s="1">
        <v>6</v>
      </c>
      <c r="BL230">
        <v>0.621</v>
      </c>
      <c r="BM230">
        <v>0.98099999999999998</v>
      </c>
      <c r="BN230">
        <v>0.72</v>
      </c>
      <c r="BO230">
        <v>0.57599999999999996</v>
      </c>
      <c r="BP230">
        <v>0.65700000000000003</v>
      </c>
    </row>
    <row r="231" spans="1:68" x14ac:dyDescent="0.25">
      <c r="A231" s="6">
        <v>90</v>
      </c>
      <c r="B231" s="6">
        <v>3</v>
      </c>
      <c r="C231" s="6">
        <v>5</v>
      </c>
      <c r="D231" s="6">
        <v>0.8</v>
      </c>
      <c r="E231" s="6">
        <v>1</v>
      </c>
      <c r="F231" s="6">
        <v>7</v>
      </c>
      <c r="G231">
        <v>0.55800000000000005</v>
      </c>
      <c r="H231">
        <v>0.47699999999999998</v>
      </c>
      <c r="I231">
        <v>0.504</v>
      </c>
      <c r="J231">
        <v>0.504</v>
      </c>
      <c r="K231">
        <v>0.47699999999999998</v>
      </c>
      <c r="Q231" s="6">
        <f t="shared" si="22"/>
        <v>0.504</v>
      </c>
      <c r="R231" s="6">
        <f t="shared" si="23"/>
        <v>3.3068111527572934E-2</v>
      </c>
      <c r="T231">
        <v>0.20699999999999999</v>
      </c>
      <c r="U231">
        <v>0.24299999999999999</v>
      </c>
      <c r="V231">
        <v>0.22500000000000001</v>
      </c>
      <c r="W231">
        <v>0.252</v>
      </c>
      <c r="X231">
        <v>0.22500000000000001</v>
      </c>
      <c r="AD231">
        <f t="shared" si="26"/>
        <v>0.23039999999999999</v>
      </c>
      <c r="AE231">
        <f t="shared" si="27"/>
        <v>1.7544229820656138E-2</v>
      </c>
      <c r="BF231" s="42">
        <v>4</v>
      </c>
      <c r="BG231" s="42">
        <f>AVERAGE(BL219:BP222)</f>
        <v>0.75330000000000008</v>
      </c>
      <c r="BH231" s="42">
        <f>STDEV(BL219:BP222)</f>
        <v>6.2360665740344275E-2</v>
      </c>
      <c r="BK231" s="6">
        <v>7</v>
      </c>
      <c r="BL231">
        <v>0.76500000000000001</v>
      </c>
      <c r="BM231">
        <v>0.72</v>
      </c>
      <c r="BN231">
        <v>0.72899999999999998</v>
      </c>
      <c r="BO231">
        <v>0.75600000000000001</v>
      </c>
      <c r="BP231">
        <v>0.70199999999999996</v>
      </c>
    </row>
    <row r="232" spans="1:68" x14ac:dyDescent="0.25">
      <c r="A232" s="6">
        <v>90</v>
      </c>
      <c r="B232" s="6">
        <v>3</v>
      </c>
      <c r="C232" s="6">
        <v>5</v>
      </c>
      <c r="D232" s="6">
        <v>0.8</v>
      </c>
      <c r="E232" s="6">
        <v>2</v>
      </c>
      <c r="F232" s="6">
        <v>7</v>
      </c>
      <c r="G232">
        <v>0.621</v>
      </c>
      <c r="H232">
        <v>0.52200000000000002</v>
      </c>
      <c r="I232">
        <v>0.51300000000000001</v>
      </c>
      <c r="J232">
        <v>0.54</v>
      </c>
      <c r="K232">
        <v>0.54</v>
      </c>
      <c r="Q232" s="6">
        <f t="shared" si="22"/>
        <v>0.54720000000000002</v>
      </c>
      <c r="R232" s="6">
        <f t="shared" si="23"/>
        <v>4.2880065298457733E-2</v>
      </c>
      <c r="T232">
        <v>0</v>
      </c>
      <c r="U232">
        <v>0.11700000000000001</v>
      </c>
      <c r="V232">
        <v>0.24299999999999999</v>
      </c>
      <c r="W232">
        <v>0.252</v>
      </c>
      <c r="X232">
        <v>0.19800000000000001</v>
      </c>
      <c r="AD232">
        <f t="shared" si="26"/>
        <v>0.16200000000000001</v>
      </c>
      <c r="AE232">
        <f t="shared" si="27"/>
        <v>0.10514989300993126</v>
      </c>
      <c r="BF232" s="42">
        <v>5</v>
      </c>
      <c r="BG232" s="42">
        <f>AVERAGE(BL223:BP226)</f>
        <v>0.76185000000000014</v>
      </c>
      <c r="BH232" s="42">
        <f>STDEV(BL223:BP226)</f>
        <v>5.7016410380096541E-2</v>
      </c>
      <c r="BK232" s="6">
        <v>7</v>
      </c>
      <c r="BL232">
        <v>0.621</v>
      </c>
      <c r="BM232">
        <v>0.63900000000000001</v>
      </c>
      <c r="BN232">
        <v>0.75600000000000001</v>
      </c>
      <c r="BO232">
        <v>0.79200000000000004</v>
      </c>
      <c r="BP232">
        <v>0.73799999999999999</v>
      </c>
    </row>
    <row r="233" spans="1:68" x14ac:dyDescent="0.25">
      <c r="A233" s="6">
        <v>90</v>
      </c>
      <c r="B233" s="6">
        <v>3</v>
      </c>
      <c r="C233" s="6">
        <v>5</v>
      </c>
      <c r="D233" s="6">
        <v>0.8</v>
      </c>
      <c r="E233" s="6">
        <v>3</v>
      </c>
      <c r="F233" s="6">
        <v>7</v>
      </c>
      <c r="G233">
        <v>0.51300000000000001</v>
      </c>
      <c r="H233">
        <v>0.54</v>
      </c>
      <c r="I233">
        <v>0.504</v>
      </c>
      <c r="J233">
        <v>0.47699999999999998</v>
      </c>
      <c r="K233">
        <v>0.48599999999999999</v>
      </c>
      <c r="Q233" s="6">
        <f t="shared" si="22"/>
        <v>0.50399999999999989</v>
      </c>
      <c r="R233" s="6">
        <f t="shared" si="23"/>
        <v>2.4647515087732497E-2</v>
      </c>
      <c r="T233">
        <v>0.19800000000000001</v>
      </c>
      <c r="U233">
        <v>0.19800000000000001</v>
      </c>
      <c r="V233">
        <v>0.23400000000000001</v>
      </c>
      <c r="W233">
        <v>0.29699999999999999</v>
      </c>
      <c r="X233">
        <v>0.17100000000000001</v>
      </c>
      <c r="AD233">
        <f t="shared" si="26"/>
        <v>0.21960000000000002</v>
      </c>
      <c r="AE233">
        <f t="shared" si="27"/>
        <v>4.871652696980764E-2</v>
      </c>
      <c r="BF233" s="42">
        <v>6</v>
      </c>
      <c r="BG233" s="42">
        <f>AVERAGE(BL227:BP230)</f>
        <v>0.75735000000000008</v>
      </c>
      <c r="BH233" s="42">
        <f>STDEV(BL227:BP230)</f>
        <v>9.0154998109979331E-2</v>
      </c>
      <c r="BK233" s="6">
        <v>7</v>
      </c>
      <c r="BL233">
        <v>0.71099999999999997</v>
      </c>
      <c r="BM233">
        <v>0.73799999999999999</v>
      </c>
      <c r="BN233">
        <v>0.73799999999999999</v>
      </c>
      <c r="BO233">
        <v>0.77400000000000002</v>
      </c>
      <c r="BP233">
        <v>0.65700000000000003</v>
      </c>
    </row>
    <row r="234" spans="1:68" x14ac:dyDescent="0.25">
      <c r="A234" s="6">
        <v>90</v>
      </c>
      <c r="B234" s="6">
        <v>3</v>
      </c>
      <c r="C234" s="6">
        <v>5</v>
      </c>
      <c r="D234" s="6">
        <v>0.8</v>
      </c>
      <c r="E234" s="6">
        <v>4</v>
      </c>
      <c r="F234" s="6">
        <v>7</v>
      </c>
      <c r="G234" s="4"/>
      <c r="H234" s="4"/>
      <c r="I234" s="4"/>
      <c r="J234" s="4"/>
      <c r="K234" s="4"/>
      <c r="Q234" s="6" t="e">
        <f t="shared" si="22"/>
        <v>#DIV/0!</v>
      </c>
      <c r="R234" s="6" t="e">
        <f t="shared" si="23"/>
        <v>#DIV/0!</v>
      </c>
      <c r="T234" s="4"/>
      <c r="U234" s="4"/>
      <c r="V234" s="4"/>
      <c r="W234" s="4"/>
      <c r="X234" s="4"/>
      <c r="Z234" s="4" t="s">
        <v>40</v>
      </c>
      <c r="AA234" s="4"/>
      <c r="AB234" s="4"/>
      <c r="AD234" t="e">
        <f t="shared" si="26"/>
        <v>#DIV/0!</v>
      </c>
      <c r="AE234" t="e">
        <f t="shared" si="27"/>
        <v>#DIV/0!</v>
      </c>
      <c r="BF234" s="42">
        <v>7</v>
      </c>
      <c r="BG234" s="42">
        <f>AVERAGE(BL231:BP234)</f>
        <v>0.72239999999999993</v>
      </c>
      <c r="BH234" s="42">
        <f>STDEV(BL231:BP234)</f>
        <v>4.9583695476868778E-2</v>
      </c>
      <c r="BK234" s="6">
        <v>7</v>
      </c>
    </row>
    <row r="235" spans="1:68" x14ac:dyDescent="0.25">
      <c r="A235" s="6">
        <v>90</v>
      </c>
      <c r="B235" s="6">
        <v>3</v>
      </c>
      <c r="C235" s="1">
        <v>5</v>
      </c>
      <c r="D235" s="6">
        <v>0.8</v>
      </c>
      <c r="E235" s="1">
        <v>1</v>
      </c>
      <c r="F235" s="1">
        <v>8</v>
      </c>
      <c r="G235" s="4"/>
      <c r="H235" s="4"/>
      <c r="I235" s="4"/>
      <c r="J235" s="4"/>
      <c r="K235" s="4"/>
      <c r="Q235" s="6" t="e">
        <f t="shared" ref="Q235:Q298" si="30">AVERAGE(G235:K235)</f>
        <v>#DIV/0!</v>
      </c>
      <c r="R235" s="6" t="e">
        <f t="shared" ref="R235:R298" si="31">STDEV(G235:K235)</f>
        <v>#DIV/0!</v>
      </c>
      <c r="T235" s="4"/>
      <c r="U235" s="4"/>
      <c r="V235" s="4"/>
      <c r="W235" s="4"/>
      <c r="X235" s="4"/>
      <c r="AD235" t="e">
        <f t="shared" si="26"/>
        <v>#DIV/0!</v>
      </c>
      <c r="AE235" t="e">
        <f t="shared" si="27"/>
        <v>#DIV/0!</v>
      </c>
      <c r="BF235" s="42">
        <v>8</v>
      </c>
      <c r="BG235" s="42" t="e">
        <f>AVERAGE(BL235:BP238)</f>
        <v>#DIV/0!</v>
      </c>
      <c r="BH235" s="42" t="e">
        <f>STDEV(BL235:BP238)</f>
        <v>#DIV/0!</v>
      </c>
      <c r="BK235" s="1">
        <v>8</v>
      </c>
    </row>
    <row r="236" spans="1:68" x14ac:dyDescent="0.25">
      <c r="A236" s="6">
        <v>90</v>
      </c>
      <c r="B236" s="6">
        <v>3</v>
      </c>
      <c r="C236" s="1">
        <v>5</v>
      </c>
      <c r="D236" s="6">
        <v>0.8</v>
      </c>
      <c r="E236" s="1">
        <v>2</v>
      </c>
      <c r="F236" s="1">
        <v>8</v>
      </c>
      <c r="G236" s="4"/>
      <c r="H236" s="4"/>
      <c r="I236" s="4"/>
      <c r="J236" s="4"/>
      <c r="K236" s="4"/>
      <c r="Q236" s="6" t="e">
        <f t="shared" si="30"/>
        <v>#DIV/0!</v>
      </c>
      <c r="R236" s="6" t="e">
        <f t="shared" si="31"/>
        <v>#DIV/0!</v>
      </c>
      <c r="T236" s="4"/>
      <c r="U236" s="4"/>
      <c r="V236" s="4"/>
      <c r="W236" s="4"/>
      <c r="X236" s="4"/>
      <c r="AD236" t="e">
        <f t="shared" si="26"/>
        <v>#DIV/0!</v>
      </c>
      <c r="AE236" t="e">
        <f t="shared" si="27"/>
        <v>#DIV/0!</v>
      </c>
      <c r="BF236" s="42">
        <v>9</v>
      </c>
      <c r="BG236" s="42" t="e">
        <f>AVERAGE(BL239:BP242)</f>
        <v>#DIV/0!</v>
      </c>
      <c r="BH236" s="42" t="e">
        <f>STDEV(BL239:BP242)</f>
        <v>#DIV/0!</v>
      </c>
      <c r="BK236" s="1">
        <v>8</v>
      </c>
    </row>
    <row r="237" spans="1:68" x14ac:dyDescent="0.25">
      <c r="A237" s="6">
        <v>90</v>
      </c>
      <c r="B237" s="6">
        <v>3</v>
      </c>
      <c r="C237" s="1">
        <v>5</v>
      </c>
      <c r="D237" s="6">
        <v>0.8</v>
      </c>
      <c r="E237" s="1">
        <v>3</v>
      </c>
      <c r="F237" s="1">
        <v>8</v>
      </c>
      <c r="G237" s="4"/>
      <c r="H237" s="4"/>
      <c r="I237" s="4"/>
      <c r="J237" s="4"/>
      <c r="K237" s="4"/>
      <c r="Q237" s="6" t="e">
        <f t="shared" si="30"/>
        <v>#DIV/0!</v>
      </c>
      <c r="R237" s="6" t="e">
        <f t="shared" si="31"/>
        <v>#DIV/0!</v>
      </c>
      <c r="T237" s="4"/>
      <c r="U237" s="4"/>
      <c r="V237" s="4"/>
      <c r="W237" s="4"/>
      <c r="X237" s="4"/>
      <c r="AD237" t="e">
        <f t="shared" si="26"/>
        <v>#DIV/0!</v>
      </c>
      <c r="AE237" t="e">
        <f t="shared" si="27"/>
        <v>#DIV/0!</v>
      </c>
      <c r="BF237" s="42">
        <v>10</v>
      </c>
      <c r="BG237" s="42" t="e">
        <f>AVERAGE(BL243:BP246)</f>
        <v>#DIV/0!</v>
      </c>
      <c r="BH237" s="42" t="e">
        <f>STDEV(BL243:BP246)</f>
        <v>#DIV/0!</v>
      </c>
      <c r="BK237" s="1">
        <v>8</v>
      </c>
    </row>
    <row r="238" spans="1:68" x14ac:dyDescent="0.25">
      <c r="A238" s="6">
        <v>90</v>
      </c>
      <c r="B238" s="6">
        <v>3</v>
      </c>
      <c r="C238" s="1">
        <v>5</v>
      </c>
      <c r="D238" s="6">
        <v>0.8</v>
      </c>
      <c r="E238" s="1">
        <v>4</v>
      </c>
      <c r="F238" s="1">
        <v>8</v>
      </c>
      <c r="G238" s="4"/>
      <c r="H238" s="4"/>
      <c r="I238" s="4"/>
      <c r="J238" s="4"/>
      <c r="K238" s="4"/>
      <c r="Q238" s="6" t="e">
        <f t="shared" si="30"/>
        <v>#DIV/0!</v>
      </c>
      <c r="R238" s="6" t="e">
        <f t="shared" si="31"/>
        <v>#DIV/0!</v>
      </c>
      <c r="T238" s="4"/>
      <c r="U238" s="4"/>
      <c r="V238" s="4"/>
      <c r="W238" s="4"/>
      <c r="X238" s="4"/>
      <c r="AD238" t="e">
        <f t="shared" si="26"/>
        <v>#DIV/0!</v>
      </c>
      <c r="AE238" t="e">
        <f t="shared" si="27"/>
        <v>#DIV/0!</v>
      </c>
      <c r="BF238" s="42" t="s">
        <v>22</v>
      </c>
      <c r="BG238" s="42">
        <f>AVERAGE(BL207:BP246)</f>
        <v>0.75451111111111102</v>
      </c>
      <c r="BH238" s="42">
        <f>STDEV(BL207:BP246)</f>
        <v>5.374801164898016E-2</v>
      </c>
      <c r="BK238" s="1">
        <v>8</v>
      </c>
    </row>
    <row r="239" spans="1:68" x14ac:dyDescent="0.25">
      <c r="A239" s="6">
        <v>90</v>
      </c>
      <c r="B239" s="6">
        <v>3</v>
      </c>
      <c r="C239" s="6">
        <v>5</v>
      </c>
      <c r="D239" s="6">
        <v>0.8</v>
      </c>
      <c r="E239" s="6">
        <v>1</v>
      </c>
      <c r="F239" s="6">
        <v>9</v>
      </c>
      <c r="G239" s="4"/>
      <c r="H239" s="4"/>
      <c r="I239" s="4"/>
      <c r="J239" s="4"/>
      <c r="K239" s="4"/>
      <c r="Q239" s="6" t="e">
        <f t="shared" si="30"/>
        <v>#DIV/0!</v>
      </c>
      <c r="R239" s="6" t="e">
        <f t="shared" si="31"/>
        <v>#DIV/0!</v>
      </c>
      <c r="T239" s="4"/>
      <c r="U239" s="4"/>
      <c r="V239" s="4"/>
      <c r="W239" s="4"/>
      <c r="X239" s="4"/>
      <c r="AD239" t="e">
        <f t="shared" si="26"/>
        <v>#DIV/0!</v>
      </c>
      <c r="AE239" t="e">
        <f t="shared" si="27"/>
        <v>#DIV/0!</v>
      </c>
      <c r="BK239" s="6">
        <v>9</v>
      </c>
    </row>
    <row r="240" spans="1:68" x14ac:dyDescent="0.25">
      <c r="A240" s="6">
        <v>90</v>
      </c>
      <c r="B240" s="6">
        <v>3</v>
      </c>
      <c r="C240" s="6">
        <v>5</v>
      </c>
      <c r="D240" s="6">
        <v>0.8</v>
      </c>
      <c r="E240" s="6">
        <v>2</v>
      </c>
      <c r="F240" s="6">
        <v>9</v>
      </c>
      <c r="G240" s="4"/>
      <c r="H240" s="4"/>
      <c r="I240" s="4"/>
      <c r="J240" s="4"/>
      <c r="K240" s="4"/>
      <c r="Q240" s="6" t="e">
        <f t="shared" si="30"/>
        <v>#DIV/0!</v>
      </c>
      <c r="R240" s="6" t="e">
        <f t="shared" si="31"/>
        <v>#DIV/0!</v>
      </c>
      <c r="T240" s="4"/>
      <c r="U240" s="4"/>
      <c r="V240" s="4"/>
      <c r="W240" s="4"/>
      <c r="X240" s="4"/>
      <c r="AD240" t="e">
        <f t="shared" si="26"/>
        <v>#DIV/0!</v>
      </c>
      <c r="AE240" t="e">
        <f t="shared" si="27"/>
        <v>#DIV/0!</v>
      </c>
      <c r="BK240" s="6">
        <v>9</v>
      </c>
    </row>
    <row r="241" spans="1:68" x14ac:dyDescent="0.25">
      <c r="A241" s="6">
        <v>90</v>
      </c>
      <c r="B241" s="6">
        <v>3</v>
      </c>
      <c r="C241" s="6">
        <v>5</v>
      </c>
      <c r="D241" s="6">
        <v>0.8</v>
      </c>
      <c r="E241" s="6">
        <v>3</v>
      </c>
      <c r="F241" s="6">
        <v>9</v>
      </c>
      <c r="G241" s="4"/>
      <c r="H241" s="4"/>
      <c r="I241" s="4"/>
      <c r="J241" s="4"/>
      <c r="K241" s="4"/>
      <c r="Q241" s="6" t="e">
        <f t="shared" si="30"/>
        <v>#DIV/0!</v>
      </c>
      <c r="R241" s="6" t="e">
        <f t="shared" si="31"/>
        <v>#DIV/0!</v>
      </c>
      <c r="T241" s="4"/>
      <c r="U241" s="4"/>
      <c r="V241" s="4"/>
      <c r="W241" s="4"/>
      <c r="X241" s="4"/>
      <c r="AD241" t="e">
        <f t="shared" si="26"/>
        <v>#DIV/0!</v>
      </c>
      <c r="AE241" t="e">
        <f t="shared" si="27"/>
        <v>#DIV/0!</v>
      </c>
      <c r="BK241" s="6">
        <v>9</v>
      </c>
    </row>
    <row r="242" spans="1:68" x14ac:dyDescent="0.25">
      <c r="A242" s="6">
        <v>90</v>
      </c>
      <c r="B242" s="6">
        <v>3</v>
      </c>
      <c r="C242" s="6">
        <v>5</v>
      </c>
      <c r="D242" s="6">
        <v>0.8</v>
      </c>
      <c r="E242" s="6">
        <v>4</v>
      </c>
      <c r="F242" s="6">
        <v>9</v>
      </c>
      <c r="G242" s="4"/>
      <c r="H242" s="4"/>
      <c r="I242" s="4"/>
      <c r="J242" s="4"/>
      <c r="K242" s="4"/>
      <c r="Q242" s="6" t="e">
        <f t="shared" si="30"/>
        <v>#DIV/0!</v>
      </c>
      <c r="R242" s="6" t="e">
        <f t="shared" si="31"/>
        <v>#DIV/0!</v>
      </c>
      <c r="T242" s="4"/>
      <c r="U242" s="4"/>
      <c r="V242" s="4"/>
      <c r="W242" s="4"/>
      <c r="X242" s="4"/>
      <c r="AD242" t="e">
        <f t="shared" si="26"/>
        <v>#DIV/0!</v>
      </c>
      <c r="AE242" t="e">
        <f t="shared" si="27"/>
        <v>#DIV/0!</v>
      </c>
      <c r="BK242" s="6">
        <v>9</v>
      </c>
    </row>
    <row r="243" spans="1:68" x14ac:dyDescent="0.25">
      <c r="A243" s="6">
        <v>90</v>
      </c>
      <c r="B243" s="6">
        <v>3</v>
      </c>
      <c r="C243" s="1">
        <v>5</v>
      </c>
      <c r="D243" s="6">
        <v>0.8</v>
      </c>
      <c r="E243" s="1">
        <v>1</v>
      </c>
      <c r="F243" s="1">
        <v>10</v>
      </c>
      <c r="G243" s="4"/>
      <c r="H243" s="4"/>
      <c r="I243" s="4"/>
      <c r="J243" s="4"/>
      <c r="K243" s="4"/>
      <c r="Q243" s="6" t="e">
        <f t="shared" si="30"/>
        <v>#DIV/0!</v>
      </c>
      <c r="R243" s="6" t="e">
        <f t="shared" si="31"/>
        <v>#DIV/0!</v>
      </c>
      <c r="T243" s="4"/>
      <c r="U243" s="4"/>
      <c r="V243" s="4"/>
      <c r="W243" s="4"/>
      <c r="X243" s="4"/>
      <c r="AD243" t="e">
        <f t="shared" si="26"/>
        <v>#DIV/0!</v>
      </c>
      <c r="AE243" t="e">
        <f t="shared" si="27"/>
        <v>#DIV/0!</v>
      </c>
      <c r="BK243" s="1">
        <v>10</v>
      </c>
    </row>
    <row r="244" spans="1:68" x14ac:dyDescent="0.25">
      <c r="A244" s="6">
        <v>90</v>
      </c>
      <c r="B244" s="6">
        <v>3</v>
      </c>
      <c r="C244" s="1">
        <v>5</v>
      </c>
      <c r="D244" s="6">
        <v>0.8</v>
      </c>
      <c r="E244" s="1">
        <v>2</v>
      </c>
      <c r="F244" s="1">
        <v>10</v>
      </c>
      <c r="G244" s="4"/>
      <c r="H244" s="4"/>
      <c r="I244" s="4"/>
      <c r="J244" s="4"/>
      <c r="K244" s="4"/>
      <c r="Q244" s="6" t="e">
        <f t="shared" si="30"/>
        <v>#DIV/0!</v>
      </c>
      <c r="R244" s="6" t="e">
        <f t="shared" si="31"/>
        <v>#DIV/0!</v>
      </c>
      <c r="T244" s="4"/>
      <c r="U244" s="4"/>
      <c r="V244" s="4"/>
      <c r="W244" s="4"/>
      <c r="X244" s="4"/>
      <c r="AD244" t="e">
        <f t="shared" si="26"/>
        <v>#DIV/0!</v>
      </c>
      <c r="AE244" t="e">
        <f t="shared" si="27"/>
        <v>#DIV/0!</v>
      </c>
      <c r="BK244" s="1">
        <v>10</v>
      </c>
    </row>
    <row r="245" spans="1:68" x14ac:dyDescent="0.25">
      <c r="A245" s="6">
        <v>90</v>
      </c>
      <c r="B245" s="6">
        <v>3</v>
      </c>
      <c r="C245" s="1">
        <v>5</v>
      </c>
      <c r="D245" s="6">
        <v>0.8</v>
      </c>
      <c r="E245" s="1">
        <v>3</v>
      </c>
      <c r="F245" s="1">
        <v>10</v>
      </c>
      <c r="G245" s="4"/>
      <c r="H245" s="4"/>
      <c r="I245" s="4"/>
      <c r="J245" s="4"/>
      <c r="K245" s="4"/>
      <c r="Q245" s="6" t="e">
        <f t="shared" si="30"/>
        <v>#DIV/0!</v>
      </c>
      <c r="R245" s="6" t="e">
        <f t="shared" si="31"/>
        <v>#DIV/0!</v>
      </c>
      <c r="T245" s="4"/>
      <c r="U245" s="4"/>
      <c r="V245" s="4"/>
      <c r="W245" s="4"/>
      <c r="X245" s="4"/>
      <c r="AD245" t="e">
        <f t="shared" si="26"/>
        <v>#DIV/0!</v>
      </c>
      <c r="AE245" t="e">
        <f t="shared" si="27"/>
        <v>#DIV/0!</v>
      </c>
      <c r="BK245" s="1">
        <v>10</v>
      </c>
    </row>
    <row r="246" spans="1:68" x14ac:dyDescent="0.25">
      <c r="A246" s="6">
        <v>90</v>
      </c>
      <c r="B246" s="6">
        <v>3</v>
      </c>
      <c r="C246" s="1">
        <v>5</v>
      </c>
      <c r="D246" s="6">
        <v>0.8</v>
      </c>
      <c r="E246" s="1">
        <v>4</v>
      </c>
      <c r="F246" s="1">
        <v>10</v>
      </c>
      <c r="G246" s="4"/>
      <c r="H246" s="4"/>
      <c r="I246" s="4"/>
      <c r="J246" s="4"/>
      <c r="K246" s="4"/>
      <c r="Q246" s="6" t="e">
        <f t="shared" si="30"/>
        <v>#DIV/0!</v>
      </c>
      <c r="R246" s="6" t="e">
        <f t="shared" si="31"/>
        <v>#DIV/0!</v>
      </c>
      <c r="T246" s="4"/>
      <c r="U246" s="4"/>
      <c r="V246" s="4"/>
      <c r="W246" s="4"/>
      <c r="X246" s="4"/>
      <c r="AD246" t="e">
        <f t="shared" si="26"/>
        <v>#DIV/0!</v>
      </c>
      <c r="AE246" t="e">
        <f t="shared" si="27"/>
        <v>#DIV/0!</v>
      </c>
      <c r="BK246" s="1">
        <v>10</v>
      </c>
    </row>
    <row r="247" spans="1:68" s="7" customFormat="1" x14ac:dyDescent="0.25">
      <c r="Q247" s="6" t="e">
        <f t="shared" si="30"/>
        <v>#DIV/0!</v>
      </c>
      <c r="R247" s="6" t="e">
        <f t="shared" si="31"/>
        <v>#DIV/0!</v>
      </c>
      <c r="AD247" t="e">
        <f t="shared" si="26"/>
        <v>#DIV/0!</v>
      </c>
      <c r="AE247" t="e">
        <f t="shared" si="27"/>
        <v>#DIV/0!</v>
      </c>
      <c r="BF247" s="42"/>
      <c r="BG247" s="42"/>
      <c r="BH247" s="42"/>
    </row>
    <row r="248" spans="1:68" x14ac:dyDescent="0.25">
      <c r="A248" s="1">
        <v>90</v>
      </c>
      <c r="B248" s="1">
        <v>3</v>
      </c>
      <c r="C248" s="1">
        <v>7.5</v>
      </c>
      <c r="D248" s="1">
        <v>1.2</v>
      </c>
      <c r="E248" s="6">
        <v>1</v>
      </c>
      <c r="F248" s="6">
        <v>1</v>
      </c>
      <c r="G248">
        <v>0.70799999999999996</v>
      </c>
      <c r="H248">
        <v>0.79200000000000004</v>
      </c>
      <c r="I248">
        <v>0.67200000000000004</v>
      </c>
      <c r="J248">
        <v>0.67200000000000004</v>
      </c>
      <c r="K248">
        <v>0.55200000000000005</v>
      </c>
      <c r="Q248" s="6">
        <f t="shared" si="30"/>
        <v>0.67920000000000003</v>
      </c>
      <c r="R248" s="6">
        <f t="shared" si="31"/>
        <v>8.6366660234143591E-2</v>
      </c>
      <c r="T248">
        <v>0.45600000000000002</v>
      </c>
      <c r="U248">
        <v>0.48</v>
      </c>
      <c r="V248">
        <v>0.49199999999999999</v>
      </c>
      <c r="W248">
        <v>0.57599999999999996</v>
      </c>
      <c r="X248">
        <v>0.58799999999999997</v>
      </c>
      <c r="AD248">
        <f t="shared" si="26"/>
        <v>0.51839999999999997</v>
      </c>
      <c r="AE248">
        <f t="shared" si="27"/>
        <v>5.9638913470988271E-2</v>
      </c>
      <c r="AO248" t="s">
        <v>47</v>
      </c>
      <c r="AP248" t="s">
        <v>48</v>
      </c>
      <c r="AQ248" t="s">
        <v>49</v>
      </c>
      <c r="AR248" t="s">
        <v>50</v>
      </c>
      <c r="BK248" s="6">
        <v>1</v>
      </c>
      <c r="BL248">
        <v>1.1639999999999999</v>
      </c>
      <c r="BM248">
        <v>1.272</v>
      </c>
      <c r="BN248">
        <v>1.1639999999999999</v>
      </c>
      <c r="BO248">
        <v>1.248</v>
      </c>
      <c r="BP248">
        <v>1.1399999999999999</v>
      </c>
    </row>
    <row r="249" spans="1:68" x14ac:dyDescent="0.25">
      <c r="A249" s="1">
        <v>90</v>
      </c>
      <c r="B249" s="1">
        <v>3</v>
      </c>
      <c r="C249" s="1">
        <v>7.5</v>
      </c>
      <c r="D249" s="1">
        <v>1.2</v>
      </c>
      <c r="E249" s="6">
        <v>2</v>
      </c>
      <c r="F249" s="6">
        <v>1</v>
      </c>
      <c r="G249">
        <v>0.46800000000000003</v>
      </c>
      <c r="H249">
        <v>0.42</v>
      </c>
      <c r="I249">
        <v>0.432</v>
      </c>
      <c r="J249">
        <v>0.42</v>
      </c>
      <c r="K249">
        <v>0.432</v>
      </c>
      <c r="Q249" s="6">
        <f t="shared" si="30"/>
        <v>0.43440000000000001</v>
      </c>
      <c r="R249" s="6">
        <f t="shared" si="31"/>
        <v>1.9718012070185996E-2</v>
      </c>
      <c r="T249">
        <v>0.72</v>
      </c>
      <c r="U249">
        <v>0.66</v>
      </c>
      <c r="V249">
        <v>0.73199999999999998</v>
      </c>
      <c r="W249">
        <v>0.70799999999999996</v>
      </c>
      <c r="X249">
        <v>0.70799999999999996</v>
      </c>
      <c r="AD249">
        <f t="shared" si="26"/>
        <v>0.70560000000000012</v>
      </c>
      <c r="AE249">
        <f t="shared" si="27"/>
        <v>2.736421020237929E-2</v>
      </c>
      <c r="AO249">
        <f>A248</f>
        <v>90</v>
      </c>
      <c r="AP249">
        <f>B248</f>
        <v>3</v>
      </c>
      <c r="AQ249">
        <f>C248</f>
        <v>7.5</v>
      </c>
      <c r="AR249">
        <f>D248</f>
        <v>1.2</v>
      </c>
      <c r="BK249" s="6">
        <v>1</v>
      </c>
      <c r="BL249">
        <v>1.1879999999999999</v>
      </c>
      <c r="BM249">
        <v>1.08</v>
      </c>
      <c r="BN249">
        <v>1.1639999999999999</v>
      </c>
      <c r="BO249">
        <v>1.1279999999999999</v>
      </c>
      <c r="BP249">
        <v>1.1399999999999999</v>
      </c>
    </row>
    <row r="250" spans="1:68" x14ac:dyDescent="0.25">
      <c r="A250" s="1">
        <v>90</v>
      </c>
      <c r="B250" s="1">
        <v>3</v>
      </c>
      <c r="C250" s="1">
        <v>7.5</v>
      </c>
      <c r="D250" s="1">
        <v>1.2</v>
      </c>
      <c r="E250" s="6">
        <v>3</v>
      </c>
      <c r="F250" s="6">
        <v>1</v>
      </c>
      <c r="G250">
        <v>0.372</v>
      </c>
      <c r="H250">
        <v>0.36</v>
      </c>
      <c r="I250">
        <v>0.36</v>
      </c>
      <c r="J250">
        <v>0.38400000000000001</v>
      </c>
      <c r="K250">
        <v>0.39600000000000002</v>
      </c>
      <c r="Q250" s="6">
        <f t="shared" si="30"/>
        <v>0.37439999999999996</v>
      </c>
      <c r="R250" s="6">
        <f t="shared" si="31"/>
        <v>1.5646085772486371E-2</v>
      </c>
      <c r="T250">
        <v>0.73199999999999998</v>
      </c>
      <c r="U250">
        <v>0.76800000000000002</v>
      </c>
      <c r="V250">
        <v>0.76800000000000002</v>
      </c>
      <c r="W250">
        <v>0.74399999999999999</v>
      </c>
      <c r="X250">
        <v>0.74399999999999999</v>
      </c>
      <c r="AD250">
        <f t="shared" si="26"/>
        <v>0.75119999999999987</v>
      </c>
      <c r="AE250">
        <f t="shared" si="27"/>
        <v>1.6099689437998499E-2</v>
      </c>
      <c r="BK250" s="6">
        <v>1</v>
      </c>
      <c r="BL250">
        <v>1.1040000000000001</v>
      </c>
      <c r="BM250">
        <v>1.1279999999999999</v>
      </c>
      <c r="BN250">
        <v>1.1279999999999999</v>
      </c>
      <c r="BO250">
        <v>1.1279999999999999</v>
      </c>
      <c r="BP250">
        <v>1.1399999999999999</v>
      </c>
    </row>
    <row r="251" spans="1:68" x14ac:dyDescent="0.25">
      <c r="A251" s="1">
        <v>90</v>
      </c>
      <c r="B251" s="1">
        <v>3</v>
      </c>
      <c r="C251" s="1">
        <v>7.5</v>
      </c>
      <c r="D251" s="1">
        <v>1.2</v>
      </c>
      <c r="E251" s="6">
        <v>4</v>
      </c>
      <c r="F251" s="6">
        <v>1</v>
      </c>
      <c r="G251">
        <v>0.372</v>
      </c>
      <c r="H251">
        <v>0.216</v>
      </c>
      <c r="I251">
        <v>0.24</v>
      </c>
      <c r="J251">
        <v>0.26400000000000001</v>
      </c>
      <c r="K251">
        <v>0.28799999999999998</v>
      </c>
      <c r="Q251" s="6">
        <f t="shared" si="30"/>
        <v>0.27600000000000002</v>
      </c>
      <c r="R251" s="6">
        <f t="shared" si="31"/>
        <v>6.0000000000000046E-2</v>
      </c>
      <c r="T251">
        <v>0.876</v>
      </c>
      <c r="U251">
        <v>0.876</v>
      </c>
      <c r="V251">
        <v>0.92400000000000004</v>
      </c>
      <c r="W251">
        <v>0.82799999999999996</v>
      </c>
      <c r="X251">
        <v>0.78</v>
      </c>
      <c r="AD251">
        <f t="shared" si="26"/>
        <v>0.85680000000000001</v>
      </c>
      <c r="AE251">
        <f t="shared" si="27"/>
        <v>5.4728420404758629E-2</v>
      </c>
      <c r="BK251" s="6">
        <v>1</v>
      </c>
      <c r="BL251">
        <v>1.248</v>
      </c>
      <c r="BM251">
        <v>1.0920000000000001</v>
      </c>
      <c r="BN251">
        <v>1.1639999999999999</v>
      </c>
      <c r="BO251">
        <v>1.0920000000000001</v>
      </c>
      <c r="BP251">
        <v>1.0680000000000001</v>
      </c>
    </row>
    <row r="252" spans="1:68" x14ac:dyDescent="0.25">
      <c r="A252" s="1">
        <v>90</v>
      </c>
      <c r="B252" s="1">
        <v>3</v>
      </c>
      <c r="C252" s="1">
        <v>7.5</v>
      </c>
      <c r="D252" s="1">
        <v>1.2</v>
      </c>
      <c r="E252" s="1">
        <v>1</v>
      </c>
      <c r="F252" s="1">
        <v>2</v>
      </c>
      <c r="G252">
        <v>0.372</v>
      </c>
      <c r="H252">
        <v>0.372</v>
      </c>
      <c r="I252">
        <v>0.372</v>
      </c>
      <c r="J252">
        <v>0.34799999999999998</v>
      </c>
      <c r="K252">
        <v>0.38400000000000001</v>
      </c>
      <c r="Q252" s="6">
        <f t="shared" si="30"/>
        <v>0.36959999999999998</v>
      </c>
      <c r="R252" s="6">
        <f t="shared" si="31"/>
        <v>1.3145341380124E-2</v>
      </c>
      <c r="T252">
        <v>0.79200000000000004</v>
      </c>
      <c r="U252">
        <v>0.76800000000000002</v>
      </c>
      <c r="V252">
        <v>0.74399999999999999</v>
      </c>
      <c r="W252">
        <v>0.78</v>
      </c>
      <c r="X252">
        <v>0.75600000000000001</v>
      </c>
      <c r="AD252">
        <f t="shared" si="26"/>
        <v>0.76800000000000013</v>
      </c>
      <c r="AE252">
        <f t="shared" si="27"/>
        <v>1.8973665961010293E-2</v>
      </c>
      <c r="AH252" t="s">
        <v>25</v>
      </c>
      <c r="BK252" s="1">
        <v>2</v>
      </c>
      <c r="BL252">
        <v>1.1639999999999999</v>
      </c>
      <c r="BM252">
        <v>1.1399999999999999</v>
      </c>
      <c r="BN252">
        <v>1.1160000000000001</v>
      </c>
      <c r="BO252">
        <v>1.1279999999999999</v>
      </c>
      <c r="BP252">
        <v>1.1399999999999999</v>
      </c>
    </row>
    <row r="253" spans="1:68" x14ac:dyDescent="0.25">
      <c r="A253" s="1">
        <v>90</v>
      </c>
      <c r="B253" s="1">
        <v>3</v>
      </c>
      <c r="C253" s="1">
        <v>7.5</v>
      </c>
      <c r="D253" s="1">
        <v>1.2</v>
      </c>
      <c r="E253" s="1">
        <v>2</v>
      </c>
      <c r="F253" s="1">
        <v>2</v>
      </c>
      <c r="G253">
        <v>0.28799999999999998</v>
      </c>
      <c r="H253">
        <v>0.27600000000000002</v>
      </c>
      <c r="I253">
        <v>0.3</v>
      </c>
      <c r="J253">
        <v>0.22800000000000001</v>
      </c>
      <c r="K253">
        <v>0.27600000000000002</v>
      </c>
      <c r="Q253" s="6">
        <f t="shared" si="30"/>
        <v>0.27360000000000001</v>
      </c>
      <c r="R253" s="6">
        <f t="shared" si="31"/>
        <v>2.7364210202379304E-2</v>
      </c>
      <c r="T253">
        <v>0.86399999999999999</v>
      </c>
      <c r="U253">
        <v>0.876</v>
      </c>
      <c r="V253">
        <v>0.91200000000000003</v>
      </c>
      <c r="W253">
        <v>0.9</v>
      </c>
      <c r="X253">
        <v>0.84</v>
      </c>
      <c r="AD253">
        <f t="shared" si="26"/>
        <v>0.87840000000000007</v>
      </c>
      <c r="AE253">
        <f t="shared" si="27"/>
        <v>2.8649607327152E-2</v>
      </c>
      <c r="AG253" t="s">
        <v>19</v>
      </c>
      <c r="AH253" t="s">
        <v>20</v>
      </c>
      <c r="AI253" t="s">
        <v>21</v>
      </c>
      <c r="AJ253" t="s">
        <v>23</v>
      </c>
      <c r="AK253" t="s">
        <v>21</v>
      </c>
      <c r="AM253" s="11" t="s">
        <v>24</v>
      </c>
      <c r="AN253" s="11"/>
      <c r="AO253" s="11" t="s">
        <v>21</v>
      </c>
      <c r="AP253" s="15" t="s">
        <v>26</v>
      </c>
      <c r="AQ253" s="15"/>
      <c r="AR253" s="15" t="s">
        <v>21</v>
      </c>
      <c r="BK253" s="1">
        <v>2</v>
      </c>
      <c r="BL253">
        <v>1.1519999999999999</v>
      </c>
      <c r="BM253">
        <v>1.1519999999999999</v>
      </c>
      <c r="BN253">
        <v>1.212</v>
      </c>
      <c r="BO253">
        <v>1.1279999999999999</v>
      </c>
      <c r="BP253">
        <v>1.1160000000000001</v>
      </c>
    </row>
    <row r="254" spans="1:68" x14ac:dyDescent="0.25">
      <c r="A254" s="1">
        <v>90</v>
      </c>
      <c r="B254" s="1">
        <v>3</v>
      </c>
      <c r="C254" s="1">
        <v>7.5</v>
      </c>
      <c r="D254" s="1">
        <v>1.2</v>
      </c>
      <c r="E254" s="1">
        <v>3</v>
      </c>
      <c r="F254" s="1">
        <v>2</v>
      </c>
      <c r="G254">
        <v>0.3</v>
      </c>
      <c r="H254">
        <v>0.26400000000000001</v>
      </c>
      <c r="I254">
        <v>0.312</v>
      </c>
      <c r="J254">
        <v>0.28799999999999998</v>
      </c>
      <c r="K254">
        <v>0.312</v>
      </c>
      <c r="Q254" s="6">
        <f t="shared" si="30"/>
        <v>0.29520000000000002</v>
      </c>
      <c r="R254" s="6">
        <f t="shared" si="31"/>
        <v>2.0079840636817808E-2</v>
      </c>
      <c r="T254">
        <v>0.85199999999999998</v>
      </c>
      <c r="U254">
        <v>0.85199999999999998</v>
      </c>
      <c r="V254">
        <v>0.80400000000000005</v>
      </c>
      <c r="W254">
        <v>0.88800000000000001</v>
      </c>
      <c r="X254">
        <v>0.876</v>
      </c>
      <c r="AD254">
        <f t="shared" si="26"/>
        <v>0.85440000000000005</v>
      </c>
      <c r="AE254">
        <f t="shared" si="27"/>
        <v>3.2199378875996956E-2</v>
      </c>
      <c r="AG254">
        <v>1</v>
      </c>
      <c r="AH254">
        <f>AVERAGE(G248:K251)</f>
        <v>0.44100000000000011</v>
      </c>
      <c r="AI254">
        <f>STDEV(G248:K251)</f>
        <v>0.1604250931940378</v>
      </c>
      <c r="AJ254">
        <f>AVERAGE(T248:X251)</f>
        <v>0.70799999999999996</v>
      </c>
      <c r="AK254">
        <f>STDEV(T248:X251)</f>
        <v>0.13179888986035174</v>
      </c>
      <c r="AM254">
        <f>SUM(AH254,AJ254)</f>
        <v>1.149</v>
      </c>
      <c r="AO254">
        <f>SUM(AH254,AJ254)/2*SQRT((AI254/AH254)^2+(AK254/AJ254)^2)</f>
        <v>0.23476397148753775</v>
      </c>
      <c r="AP254">
        <v>0.14400000000000002</v>
      </c>
      <c r="AR254">
        <v>9.1651513899116757E-3</v>
      </c>
      <c r="BK254" s="1">
        <v>2</v>
      </c>
      <c r="BL254">
        <v>1.1519999999999999</v>
      </c>
      <c r="BM254">
        <v>1.1160000000000001</v>
      </c>
      <c r="BN254">
        <v>1.1160000000000001</v>
      </c>
      <c r="BO254">
        <v>1.1759999999999999</v>
      </c>
      <c r="BP254">
        <v>1.1879999999999999</v>
      </c>
    </row>
    <row r="255" spans="1:68" x14ac:dyDescent="0.25">
      <c r="A255" s="1">
        <v>90</v>
      </c>
      <c r="B255" s="1">
        <v>3</v>
      </c>
      <c r="C255" s="1">
        <v>7.5</v>
      </c>
      <c r="D255" s="1">
        <v>1.2</v>
      </c>
      <c r="E255" s="1">
        <v>4</v>
      </c>
      <c r="F255" s="1">
        <v>2</v>
      </c>
      <c r="G255">
        <v>0.46800000000000003</v>
      </c>
      <c r="H255">
        <v>0.54</v>
      </c>
      <c r="I255">
        <v>0.504</v>
      </c>
      <c r="J255">
        <v>0.52800000000000002</v>
      </c>
      <c r="K255">
        <v>0.49199999999999999</v>
      </c>
      <c r="Q255" s="6">
        <f t="shared" si="30"/>
        <v>0.50639999999999996</v>
      </c>
      <c r="R255" s="6">
        <f t="shared" si="31"/>
        <v>2.8649607327151976E-2</v>
      </c>
      <c r="T255">
        <v>0.624</v>
      </c>
      <c r="U255">
        <v>0.61199999999999999</v>
      </c>
      <c r="V255">
        <v>0.6</v>
      </c>
      <c r="W255">
        <v>0.66</v>
      </c>
      <c r="X255">
        <v>0.67200000000000004</v>
      </c>
      <c r="AD255">
        <f t="shared" si="26"/>
        <v>0.63360000000000005</v>
      </c>
      <c r="AE255">
        <f t="shared" si="27"/>
        <v>3.1061229853307507E-2</v>
      </c>
      <c r="AG255">
        <v>2</v>
      </c>
      <c r="AH255">
        <f>AVERAGE(G252:K255)</f>
        <v>0.36120000000000008</v>
      </c>
      <c r="AI255">
        <f>STDEV(G252:K255)</f>
        <v>9.5834067121523189E-2</v>
      </c>
      <c r="AJ255">
        <f>AVERAGE(T252:X255)</f>
        <v>0.78360000000000007</v>
      </c>
      <c r="AK255">
        <f>STDEV(T252:X255)</f>
        <v>0.10168185678871135</v>
      </c>
      <c r="AM255">
        <f>SUM(AH255,AJ255)</f>
        <v>1.1448</v>
      </c>
      <c r="AO255">
        <f t="shared" ref="AO255:AO264" si="32">SUM(AH255,AJ255)/2*SQRT((AI255/AH255)^2+(AK255/AJ255)^2)</f>
        <v>0.16906035885146564</v>
      </c>
      <c r="BK255" s="1">
        <v>2</v>
      </c>
      <c r="BL255">
        <v>1.0920000000000001</v>
      </c>
      <c r="BM255">
        <v>1.1519999999999999</v>
      </c>
      <c r="BN255">
        <v>1.1040000000000001</v>
      </c>
      <c r="BO255">
        <v>1.1879999999999999</v>
      </c>
      <c r="BP255">
        <v>1.1639999999999999</v>
      </c>
    </row>
    <row r="256" spans="1:68" x14ac:dyDescent="0.25">
      <c r="A256" s="1">
        <v>90</v>
      </c>
      <c r="B256" s="1">
        <v>3</v>
      </c>
      <c r="C256" s="1">
        <v>7.5</v>
      </c>
      <c r="D256" s="1">
        <v>1.2</v>
      </c>
      <c r="E256" s="6">
        <v>1</v>
      </c>
      <c r="F256" s="6">
        <v>3</v>
      </c>
      <c r="G256">
        <v>0.32400000000000001</v>
      </c>
      <c r="H256">
        <v>0.36</v>
      </c>
      <c r="I256">
        <v>0.372</v>
      </c>
      <c r="J256">
        <v>0.36</v>
      </c>
      <c r="K256">
        <v>0.372</v>
      </c>
      <c r="Q256" s="6">
        <f t="shared" si="30"/>
        <v>0.35759999999999997</v>
      </c>
      <c r="R256" s="6">
        <f t="shared" si="31"/>
        <v>1.9718012070185972E-2</v>
      </c>
      <c r="T256">
        <v>0.79200000000000004</v>
      </c>
      <c r="U256">
        <v>0.76800000000000002</v>
      </c>
      <c r="V256">
        <v>0.78</v>
      </c>
      <c r="W256">
        <v>0.73199999999999998</v>
      </c>
      <c r="X256">
        <v>0.70799999999999996</v>
      </c>
      <c r="AD256">
        <f t="shared" si="26"/>
        <v>0.75600000000000001</v>
      </c>
      <c r="AE256">
        <f t="shared" si="27"/>
        <v>3.4985711369071831E-2</v>
      </c>
      <c r="AG256">
        <v>3</v>
      </c>
      <c r="AH256">
        <f>AVERAGE(G256:K259)</f>
        <v>0.36540000000000006</v>
      </c>
      <c r="AI256">
        <f>STDEV(G256:K259)</f>
        <v>3.4708409416314749E-2</v>
      </c>
      <c r="AJ256">
        <f>AVERAGE(T256:X259)</f>
        <v>0.77400000000000013</v>
      </c>
      <c r="AK256">
        <f>STDEV(T255:X258)</f>
        <v>7.7130374929997372E-2</v>
      </c>
      <c r="AM256">
        <f>SUM(AH256,AJ256)</f>
        <v>1.1394000000000002</v>
      </c>
      <c r="AO256">
        <f t="shared" si="32"/>
        <v>7.8430671508276373E-2</v>
      </c>
      <c r="AP256" s="15" t="s">
        <v>28</v>
      </c>
      <c r="AQ256" s="15"/>
      <c r="AR256" s="15"/>
      <c r="BK256" s="6">
        <v>3</v>
      </c>
      <c r="BL256">
        <v>1.1160000000000001</v>
      </c>
      <c r="BM256">
        <v>1.1279999999999999</v>
      </c>
      <c r="BN256">
        <v>1.1519999999999999</v>
      </c>
      <c r="BO256">
        <v>1.0920000000000001</v>
      </c>
      <c r="BP256">
        <v>1.08</v>
      </c>
    </row>
    <row r="257" spans="1:68" x14ac:dyDescent="0.25">
      <c r="A257" s="1">
        <v>90</v>
      </c>
      <c r="B257" s="1">
        <v>3</v>
      </c>
      <c r="C257" s="1">
        <v>7.5</v>
      </c>
      <c r="D257" s="1">
        <v>1.2</v>
      </c>
      <c r="E257" s="6">
        <v>2</v>
      </c>
      <c r="F257" s="6">
        <v>3</v>
      </c>
      <c r="G257">
        <v>0.36</v>
      </c>
      <c r="H257">
        <v>0.42</v>
      </c>
      <c r="I257">
        <v>0.42</v>
      </c>
      <c r="J257">
        <v>0.38400000000000001</v>
      </c>
      <c r="K257">
        <v>0.39600000000000002</v>
      </c>
      <c r="Q257" s="6">
        <f t="shared" si="30"/>
        <v>0.39600000000000002</v>
      </c>
      <c r="R257" s="6">
        <f t="shared" si="31"/>
        <v>2.5455844122715704E-2</v>
      </c>
      <c r="T257">
        <v>0.75600000000000001</v>
      </c>
      <c r="U257">
        <v>0.70799999999999996</v>
      </c>
      <c r="V257">
        <v>0.73199999999999998</v>
      </c>
      <c r="W257">
        <v>0.74399999999999999</v>
      </c>
      <c r="X257">
        <v>0.74399999999999999</v>
      </c>
      <c r="AD257">
        <f t="shared" si="26"/>
        <v>0.7367999999999999</v>
      </c>
      <c r="AE257">
        <f t="shared" si="27"/>
        <v>1.8198901065723735E-2</v>
      </c>
      <c r="AG257">
        <v>4</v>
      </c>
      <c r="AH257">
        <f>AVERAGE(G260:K263)</f>
        <v>0.33899999999999997</v>
      </c>
      <c r="AI257">
        <f>STDEV(G260:K263)</f>
        <v>5.3222472499381446E-2</v>
      </c>
      <c r="AJ257">
        <f>AVERAGE(T260:X263)</f>
        <v>0.81840000000000013</v>
      </c>
      <c r="AK257">
        <f>STDEV(T259:X262)</f>
        <v>5.6096158044632805E-2</v>
      </c>
      <c r="AM257">
        <f t="shared" ref="AM257:AM264" si="33">SUM(AH257,AJ257)</f>
        <v>1.1574</v>
      </c>
      <c r="AO257">
        <f t="shared" si="32"/>
        <v>9.9136477291056319E-2</v>
      </c>
      <c r="BK257" s="6">
        <v>3</v>
      </c>
      <c r="BL257">
        <v>1.1160000000000001</v>
      </c>
      <c r="BM257">
        <v>1.1279999999999999</v>
      </c>
      <c r="BN257">
        <v>1.1519999999999999</v>
      </c>
      <c r="BO257">
        <v>1.1279999999999999</v>
      </c>
      <c r="BP257">
        <v>1.1399999999999999</v>
      </c>
    </row>
    <row r="258" spans="1:68" x14ac:dyDescent="0.25">
      <c r="A258" s="1">
        <v>90</v>
      </c>
      <c r="B258" s="1">
        <v>3</v>
      </c>
      <c r="C258" s="1">
        <v>7.5</v>
      </c>
      <c r="D258">
        <v>1.2</v>
      </c>
      <c r="E258" s="6">
        <v>3</v>
      </c>
      <c r="F258" s="6">
        <v>3</v>
      </c>
      <c r="G258">
        <v>0.42</v>
      </c>
      <c r="H258">
        <v>0.372</v>
      </c>
      <c r="I258">
        <v>0.34799999999999998</v>
      </c>
      <c r="J258">
        <v>0.312</v>
      </c>
      <c r="K258">
        <v>0.3</v>
      </c>
      <c r="Q258" s="6">
        <f t="shared" si="30"/>
        <v>0.35040000000000004</v>
      </c>
      <c r="R258" s="6">
        <f t="shared" si="31"/>
        <v>4.8299068313994845E-2</v>
      </c>
      <c r="T258">
        <v>0.76800000000000002</v>
      </c>
      <c r="U258">
        <v>0.82799999999999996</v>
      </c>
      <c r="V258">
        <v>0.81599999999999995</v>
      </c>
      <c r="W258">
        <v>0.86399999999999999</v>
      </c>
      <c r="X258">
        <v>0.86399999999999999</v>
      </c>
      <c r="AD258">
        <f t="shared" si="26"/>
        <v>0.82799999999999996</v>
      </c>
      <c r="AE258">
        <f t="shared" si="27"/>
        <v>3.9799497484264791E-2</v>
      </c>
      <c r="AG258">
        <v>5</v>
      </c>
      <c r="AH258">
        <f>AVERAGE(G264:K267)</f>
        <v>0.31500000000000006</v>
      </c>
      <c r="AI258">
        <f>STDEV(G264:K267)</f>
        <v>5.1485307050703734E-2</v>
      </c>
      <c r="AJ258">
        <f>AVERAGE(T264:X267)</f>
        <v>0.82860000000000011</v>
      </c>
      <c r="AK258">
        <f>STDEV(T264:X267)</f>
        <v>6.7487542710137502E-2</v>
      </c>
      <c r="AM258">
        <f t="shared" si="33"/>
        <v>1.1436000000000002</v>
      </c>
      <c r="AO258">
        <f t="shared" si="32"/>
        <v>0.10441908547694329</v>
      </c>
      <c r="BK258" s="6">
        <v>3</v>
      </c>
      <c r="BL258">
        <v>1.1879999999999999</v>
      </c>
      <c r="BM258">
        <v>1.2</v>
      </c>
      <c r="BN258">
        <v>1.1639999999999999</v>
      </c>
      <c r="BO258">
        <v>1.1759999999999999</v>
      </c>
      <c r="BP258">
        <v>1.1639999999999999</v>
      </c>
    </row>
    <row r="259" spans="1:68" x14ac:dyDescent="0.25">
      <c r="A259" s="1">
        <v>90</v>
      </c>
      <c r="B259" s="1">
        <v>3</v>
      </c>
      <c r="C259" s="1">
        <v>7.5</v>
      </c>
      <c r="D259">
        <v>1.2</v>
      </c>
      <c r="E259" s="6">
        <v>4</v>
      </c>
      <c r="F259" s="6">
        <v>3</v>
      </c>
      <c r="G259">
        <v>0.312</v>
      </c>
      <c r="H259">
        <v>0.38400000000000001</v>
      </c>
      <c r="I259">
        <v>0.372</v>
      </c>
      <c r="J259">
        <v>0.36</v>
      </c>
      <c r="K259">
        <v>0.36</v>
      </c>
      <c r="Q259" s="6">
        <f t="shared" si="30"/>
        <v>0.35759999999999997</v>
      </c>
      <c r="R259" s="6">
        <f t="shared" si="31"/>
        <v>2.7364210202379311E-2</v>
      </c>
      <c r="T259">
        <v>0.78</v>
      </c>
      <c r="U259">
        <v>0.75600000000000001</v>
      </c>
      <c r="V259">
        <v>0.78</v>
      </c>
      <c r="W259">
        <v>0.79200000000000004</v>
      </c>
      <c r="X259">
        <v>0.76800000000000002</v>
      </c>
      <c r="AD259">
        <f t="shared" si="26"/>
        <v>0.77519999999999989</v>
      </c>
      <c r="AE259">
        <f t="shared" si="27"/>
        <v>1.3682105101189668E-2</v>
      </c>
      <c r="AG259">
        <v>6</v>
      </c>
      <c r="AH259">
        <f>AVERAGE(G268:K271)</f>
        <v>0.36900000000000005</v>
      </c>
      <c r="AI259">
        <f>STDEV(G268:K271)</f>
        <v>7.0497480358109738E-2</v>
      </c>
      <c r="AJ259">
        <f>AVERAGE(T268:X271)</f>
        <v>0.79874999999999996</v>
      </c>
      <c r="AK259">
        <f>STDEV(T268:X271)</f>
        <v>0.12016518236424206</v>
      </c>
      <c r="AM259">
        <f t="shared" si="33"/>
        <v>1.1677500000000001</v>
      </c>
      <c r="AO259">
        <f t="shared" si="32"/>
        <v>0.14198225579773557</v>
      </c>
      <c r="BK259" s="6">
        <v>3</v>
      </c>
      <c r="BL259">
        <v>1.0920000000000001</v>
      </c>
      <c r="BM259">
        <v>1.1399999999999999</v>
      </c>
      <c r="BN259">
        <v>1.1519999999999999</v>
      </c>
      <c r="BO259">
        <v>1.1519999999999999</v>
      </c>
      <c r="BP259">
        <v>1.1279999999999999</v>
      </c>
    </row>
    <row r="260" spans="1:68" x14ac:dyDescent="0.25">
      <c r="A260" s="1">
        <v>90</v>
      </c>
      <c r="B260" s="1">
        <v>3</v>
      </c>
      <c r="C260" s="1">
        <v>7.5</v>
      </c>
      <c r="D260">
        <v>1.2</v>
      </c>
      <c r="E260" s="1">
        <v>1</v>
      </c>
      <c r="F260" s="1">
        <v>4</v>
      </c>
      <c r="G260">
        <v>0.27600000000000002</v>
      </c>
      <c r="H260">
        <v>0.32400000000000001</v>
      </c>
      <c r="I260">
        <v>0.33600000000000002</v>
      </c>
      <c r="J260">
        <v>0.42</v>
      </c>
      <c r="K260">
        <v>0.46800000000000003</v>
      </c>
      <c r="Q260" s="6">
        <f t="shared" si="30"/>
        <v>0.36480000000000001</v>
      </c>
      <c r="R260" s="6">
        <f t="shared" si="31"/>
        <v>7.7583503401173981E-2</v>
      </c>
      <c r="T260">
        <v>0.81599999999999995</v>
      </c>
      <c r="U260">
        <v>0.876</v>
      </c>
      <c r="V260">
        <v>0.80400000000000005</v>
      </c>
      <c r="W260">
        <v>0.84</v>
      </c>
      <c r="X260">
        <v>0.72</v>
      </c>
      <c r="AD260">
        <f t="shared" si="26"/>
        <v>0.81120000000000003</v>
      </c>
      <c r="AE260">
        <f t="shared" si="27"/>
        <v>5.7924088253506423E-2</v>
      </c>
      <c r="AG260">
        <v>7</v>
      </c>
      <c r="AH260">
        <f>AVERAGE(G272:K275)</f>
        <v>0.33840000000000009</v>
      </c>
      <c r="AI260">
        <f>STDEV(G272:K275)</f>
        <v>8.7543312588382868E-2</v>
      </c>
      <c r="AJ260">
        <f>AVERAGE(T272:X275)</f>
        <v>0.80640000000000001</v>
      </c>
      <c r="AK260">
        <f>STDEV(T272:X275)</f>
        <v>8.0035781471723494E-2</v>
      </c>
      <c r="AM260">
        <f t="shared" si="33"/>
        <v>1.1448</v>
      </c>
      <c r="AO260">
        <f t="shared" si="32"/>
        <v>0.15860255028750053</v>
      </c>
      <c r="BK260" s="1">
        <v>4</v>
      </c>
      <c r="BL260">
        <v>1.0920000000000001</v>
      </c>
      <c r="BM260">
        <v>1.2</v>
      </c>
      <c r="BN260">
        <v>1.1399999999999999</v>
      </c>
      <c r="BO260">
        <v>1.26</v>
      </c>
      <c r="BP260">
        <v>1.1879999999999999</v>
      </c>
    </row>
    <row r="261" spans="1:68" x14ac:dyDescent="0.25">
      <c r="A261" s="1">
        <v>90</v>
      </c>
      <c r="B261" s="1">
        <v>3</v>
      </c>
      <c r="C261" s="1">
        <v>7.5</v>
      </c>
      <c r="D261">
        <v>1.2</v>
      </c>
      <c r="E261" s="1">
        <v>2</v>
      </c>
      <c r="F261" s="1">
        <v>4</v>
      </c>
      <c r="G261">
        <v>0.28799999999999998</v>
      </c>
      <c r="H261">
        <v>0.33600000000000002</v>
      </c>
      <c r="I261">
        <v>0.33600000000000002</v>
      </c>
      <c r="J261">
        <v>0.312</v>
      </c>
      <c r="K261">
        <v>0.3</v>
      </c>
      <c r="Q261" s="6">
        <f t="shared" si="30"/>
        <v>0.31440000000000001</v>
      </c>
      <c r="R261" s="6">
        <f t="shared" si="31"/>
        <v>2.1466252583998001E-2</v>
      </c>
      <c r="T261">
        <v>0.80400000000000005</v>
      </c>
      <c r="U261">
        <v>0.86399999999999999</v>
      </c>
      <c r="V261">
        <v>0.82799999999999996</v>
      </c>
      <c r="W261">
        <v>0.88800000000000001</v>
      </c>
      <c r="X261">
        <v>0.74399999999999999</v>
      </c>
      <c r="AD261">
        <f t="shared" si="26"/>
        <v>0.8256</v>
      </c>
      <c r="AE261">
        <f t="shared" si="27"/>
        <v>5.5899910554490152E-2</v>
      </c>
      <c r="AG261">
        <v>8</v>
      </c>
      <c r="AH261">
        <f>AVERAGE(G276:K279)</f>
        <v>0.28740000000000004</v>
      </c>
      <c r="AI261">
        <f>STDEV(G276:K279)</f>
        <v>8.1988702687754697E-2</v>
      </c>
      <c r="AJ261">
        <f>AVERAGE(T276:X279)</f>
        <v>0.83940000000000003</v>
      </c>
      <c r="AK261">
        <f>STDEV(T276:X279)</f>
        <v>7.9453660774858673E-2</v>
      </c>
      <c r="AM261">
        <f t="shared" si="33"/>
        <v>1.1268</v>
      </c>
      <c r="AO261">
        <f t="shared" si="32"/>
        <v>0.16934156208301884</v>
      </c>
      <c r="BK261" s="1">
        <v>4</v>
      </c>
      <c r="BL261">
        <v>1.0920000000000001</v>
      </c>
      <c r="BM261">
        <v>1.2</v>
      </c>
      <c r="BN261">
        <v>1.1639999999999999</v>
      </c>
      <c r="BO261">
        <v>1.2</v>
      </c>
      <c r="BP261">
        <v>1.044</v>
      </c>
    </row>
    <row r="262" spans="1:68" x14ac:dyDescent="0.25">
      <c r="A262" s="1">
        <v>90</v>
      </c>
      <c r="B262" s="1">
        <v>3</v>
      </c>
      <c r="C262" s="1">
        <v>7.5</v>
      </c>
      <c r="D262">
        <v>1.2</v>
      </c>
      <c r="E262" s="1">
        <v>3</v>
      </c>
      <c r="F262" s="1">
        <v>4</v>
      </c>
      <c r="G262">
        <v>0.28799999999999998</v>
      </c>
      <c r="H262">
        <v>0.3</v>
      </c>
      <c r="I262">
        <v>0.3</v>
      </c>
      <c r="J262">
        <v>0.312</v>
      </c>
      <c r="K262">
        <v>0.44400000000000001</v>
      </c>
      <c r="Q262" s="6">
        <f t="shared" si="30"/>
        <v>0.32879999999999998</v>
      </c>
      <c r="R262" s="6">
        <f t="shared" si="31"/>
        <v>6.4955369293076756E-2</v>
      </c>
      <c r="T262">
        <v>0.81599999999999995</v>
      </c>
      <c r="U262">
        <v>0.84</v>
      </c>
      <c r="V262">
        <v>0.80400000000000005</v>
      </c>
      <c r="W262">
        <v>0.93600000000000005</v>
      </c>
      <c r="X262">
        <v>0.91200000000000003</v>
      </c>
      <c r="AD262">
        <f t="shared" si="26"/>
        <v>0.86159999999999992</v>
      </c>
      <c r="AE262">
        <f t="shared" si="27"/>
        <v>5.9032194605994473E-2</v>
      </c>
      <c r="AG262">
        <v>9</v>
      </c>
      <c r="AH262">
        <f>AVERAGE(G280:K283)</f>
        <v>0.35639999999999999</v>
      </c>
      <c r="AI262">
        <f>STDEV(G280:K283)</f>
        <v>9.3204020694840198E-2</v>
      </c>
      <c r="AJ262">
        <f>AVERAGE(T280:X283)</f>
        <v>0.76980000000000004</v>
      </c>
      <c r="AK262">
        <f>STDEV(T280:X283)</f>
        <v>0.1082645881746731</v>
      </c>
      <c r="AM262">
        <f t="shared" si="33"/>
        <v>1.1262000000000001</v>
      </c>
      <c r="AO262">
        <f t="shared" si="32"/>
        <v>0.16720351971429198</v>
      </c>
      <c r="BK262" s="1">
        <v>4</v>
      </c>
      <c r="BL262">
        <v>1.1040000000000001</v>
      </c>
      <c r="BM262">
        <v>1.1399999999999999</v>
      </c>
      <c r="BN262">
        <v>1.1040000000000001</v>
      </c>
      <c r="BO262">
        <v>1.248</v>
      </c>
      <c r="BP262">
        <v>1.3560000000000001</v>
      </c>
    </row>
    <row r="263" spans="1:68" x14ac:dyDescent="0.25">
      <c r="A263" s="1">
        <v>90</v>
      </c>
      <c r="B263" s="1">
        <v>3</v>
      </c>
      <c r="C263" s="1">
        <v>7.5</v>
      </c>
      <c r="D263">
        <v>1.2</v>
      </c>
      <c r="E263" s="1">
        <v>4</v>
      </c>
      <c r="F263" s="1">
        <v>4</v>
      </c>
      <c r="G263">
        <v>0.3</v>
      </c>
      <c r="H263">
        <v>0.34799999999999998</v>
      </c>
      <c r="I263">
        <v>0.36</v>
      </c>
      <c r="J263">
        <v>0.34799999999999998</v>
      </c>
      <c r="K263">
        <v>0.38400000000000001</v>
      </c>
      <c r="Q263" s="6">
        <f t="shared" si="30"/>
        <v>0.34799999999999998</v>
      </c>
      <c r="R263" s="6">
        <f t="shared" si="31"/>
        <v>3.0594117081556713E-2</v>
      </c>
      <c r="T263">
        <v>0.81599999999999995</v>
      </c>
      <c r="U263">
        <v>0.76800000000000002</v>
      </c>
      <c r="V263">
        <v>0.73199999999999998</v>
      </c>
      <c r="W263">
        <v>0.79200000000000004</v>
      </c>
      <c r="X263">
        <v>0.76800000000000002</v>
      </c>
      <c r="AD263">
        <f t="shared" si="26"/>
        <v>0.77519999999999989</v>
      </c>
      <c r="AE263">
        <f t="shared" si="27"/>
        <v>3.1292171544972706E-2</v>
      </c>
      <c r="AG263">
        <v>10</v>
      </c>
      <c r="AH263" t="e">
        <f>AVERAGE(G284:K287)</f>
        <v>#DIV/0!</v>
      </c>
      <c r="AI263" t="e">
        <f>STDEV(G284:K287)</f>
        <v>#DIV/0!</v>
      </c>
      <c r="AJ263" t="e">
        <f>AVERAGE(T284:X287)</f>
        <v>#DIV/0!</v>
      </c>
      <c r="AK263" t="e">
        <f>STDEV(T284:X287)</f>
        <v>#DIV/0!</v>
      </c>
      <c r="AM263" t="e">
        <f t="shared" si="33"/>
        <v>#DIV/0!</v>
      </c>
      <c r="AO263" t="e">
        <f t="shared" si="32"/>
        <v>#DIV/0!</v>
      </c>
      <c r="BK263" s="1">
        <v>4</v>
      </c>
      <c r="BL263">
        <v>1.1160000000000001</v>
      </c>
      <c r="BM263">
        <v>1.1160000000000001</v>
      </c>
      <c r="BN263">
        <v>1.0920000000000001</v>
      </c>
      <c r="BO263">
        <v>1.1399999999999999</v>
      </c>
      <c r="BP263">
        <v>1.1519999999999999</v>
      </c>
    </row>
    <row r="264" spans="1:68" x14ac:dyDescent="0.25">
      <c r="A264" s="1">
        <v>90</v>
      </c>
      <c r="B264" s="1">
        <v>3</v>
      </c>
      <c r="C264" s="1">
        <v>7.5</v>
      </c>
      <c r="D264">
        <v>1.2</v>
      </c>
      <c r="E264" s="6">
        <v>1</v>
      </c>
      <c r="F264" s="6">
        <v>5</v>
      </c>
      <c r="G264">
        <v>0.33600000000000002</v>
      </c>
      <c r="H264">
        <v>0.3</v>
      </c>
      <c r="I264">
        <v>0.36</v>
      </c>
      <c r="J264">
        <v>0.312</v>
      </c>
      <c r="K264">
        <v>0.28799999999999998</v>
      </c>
      <c r="Q264" s="6">
        <f t="shared" si="30"/>
        <v>0.31920000000000004</v>
      </c>
      <c r="R264" s="6">
        <f t="shared" si="31"/>
        <v>2.8899826989101516E-2</v>
      </c>
      <c r="T264">
        <v>0.82799999999999996</v>
      </c>
      <c r="U264">
        <v>0.76800000000000002</v>
      </c>
      <c r="V264">
        <v>0.79200000000000004</v>
      </c>
      <c r="W264">
        <v>0.82799999999999996</v>
      </c>
      <c r="X264">
        <v>0.876</v>
      </c>
      <c r="AD264">
        <f t="shared" si="26"/>
        <v>0.81839999999999991</v>
      </c>
      <c r="AE264">
        <f t="shared" si="27"/>
        <v>4.1046315303568948E-2</v>
      </c>
      <c r="AG264" t="s">
        <v>22</v>
      </c>
      <c r="AH264">
        <f>AVERAGE(G248:K287)</f>
        <v>0.35253333333333325</v>
      </c>
      <c r="AI264">
        <f>STDEV(G248:K287)</f>
        <v>9.4871768793284808E-2</v>
      </c>
      <c r="AJ264">
        <f>AVERAGE(T248:X287)</f>
        <v>0.79188333333333416</v>
      </c>
      <c r="AK264">
        <f>STDEV(T248:X286)</f>
        <v>9.7474206586762591E-2</v>
      </c>
      <c r="AM264">
        <f t="shared" si="33"/>
        <v>1.1444166666666673</v>
      </c>
      <c r="AO264">
        <f t="shared" si="32"/>
        <v>0.16933312998735287</v>
      </c>
      <c r="BK264" s="6">
        <v>5</v>
      </c>
      <c r="BL264">
        <v>1.1639999999999999</v>
      </c>
      <c r="BM264">
        <v>1.0680000000000001</v>
      </c>
      <c r="BN264">
        <v>1.1519999999999999</v>
      </c>
      <c r="BO264">
        <v>1.1399999999999999</v>
      </c>
      <c r="BP264">
        <v>1.1639999999999999</v>
      </c>
    </row>
    <row r="265" spans="1:68" x14ac:dyDescent="0.25">
      <c r="A265" s="1">
        <v>90</v>
      </c>
      <c r="B265" s="1">
        <v>3</v>
      </c>
      <c r="C265" s="1">
        <v>7.5</v>
      </c>
      <c r="D265">
        <v>1.2</v>
      </c>
      <c r="E265" s="6">
        <v>2</v>
      </c>
      <c r="F265" s="6">
        <v>5</v>
      </c>
      <c r="G265">
        <v>0.28799999999999998</v>
      </c>
      <c r="H265">
        <v>0.28799999999999998</v>
      </c>
      <c r="I265">
        <v>0.24</v>
      </c>
      <c r="J265">
        <v>0.39600000000000002</v>
      </c>
      <c r="K265">
        <v>0.27600000000000002</v>
      </c>
      <c r="Q265" s="6">
        <f t="shared" si="30"/>
        <v>0.29759999999999998</v>
      </c>
      <c r="R265" s="6">
        <f t="shared" si="31"/>
        <v>5.8419174934262755E-2</v>
      </c>
      <c r="T265">
        <v>0.79200000000000004</v>
      </c>
      <c r="U265">
        <v>0.9</v>
      </c>
      <c r="V265">
        <v>0.81599999999999995</v>
      </c>
      <c r="W265">
        <v>0.82799999999999996</v>
      </c>
      <c r="X265">
        <v>0.92400000000000004</v>
      </c>
      <c r="AD265">
        <f t="shared" si="26"/>
        <v>0.85199999999999998</v>
      </c>
      <c r="AE265">
        <f t="shared" si="27"/>
        <v>5.6920997883030851E-2</v>
      </c>
      <c r="AM265" s="11" t="s">
        <v>51</v>
      </c>
      <c r="AN265" s="11"/>
      <c r="AO265" s="11"/>
      <c r="BK265" s="6">
        <v>5</v>
      </c>
      <c r="BL265">
        <v>1.08</v>
      </c>
      <c r="BM265">
        <v>1.1879999999999999</v>
      </c>
      <c r="BN265">
        <v>1.056</v>
      </c>
      <c r="BO265">
        <v>1.224</v>
      </c>
      <c r="BP265">
        <v>1.2</v>
      </c>
    </row>
    <row r="266" spans="1:68" x14ac:dyDescent="0.25">
      <c r="A266" s="1">
        <v>90</v>
      </c>
      <c r="B266" s="1">
        <v>3</v>
      </c>
      <c r="C266" s="1">
        <v>7.5</v>
      </c>
      <c r="D266">
        <v>1.2</v>
      </c>
      <c r="E266" s="6">
        <v>3</v>
      </c>
      <c r="F266" s="6">
        <v>5</v>
      </c>
      <c r="G266">
        <v>0.26400000000000001</v>
      </c>
      <c r="H266">
        <v>0.27600000000000002</v>
      </c>
      <c r="I266">
        <v>0.3</v>
      </c>
      <c r="J266">
        <v>0.26400000000000001</v>
      </c>
      <c r="K266">
        <v>0.24</v>
      </c>
      <c r="Q266" s="6">
        <f t="shared" si="30"/>
        <v>0.26880000000000004</v>
      </c>
      <c r="R266" s="6">
        <f t="shared" si="31"/>
        <v>2.1799082549501938E-2</v>
      </c>
      <c r="T266">
        <v>0.84</v>
      </c>
      <c r="U266">
        <v>0.84</v>
      </c>
      <c r="V266">
        <v>0.86399999999999999</v>
      </c>
      <c r="W266">
        <v>0.9</v>
      </c>
      <c r="X266">
        <v>0.996</v>
      </c>
      <c r="AD266">
        <f t="shared" si="26"/>
        <v>0.8879999999999999</v>
      </c>
      <c r="AE266">
        <f t="shared" si="27"/>
        <v>6.5176682947201303E-2</v>
      </c>
      <c r="BK266" s="6">
        <v>5</v>
      </c>
      <c r="BL266">
        <v>1.1040000000000001</v>
      </c>
      <c r="BM266">
        <v>1.1160000000000001</v>
      </c>
      <c r="BN266">
        <v>1.1639999999999999</v>
      </c>
      <c r="BO266">
        <v>1.1639999999999999</v>
      </c>
      <c r="BP266">
        <v>1.236</v>
      </c>
    </row>
    <row r="267" spans="1:68" x14ac:dyDescent="0.25">
      <c r="A267" s="1">
        <v>90</v>
      </c>
      <c r="B267" s="1">
        <v>3</v>
      </c>
      <c r="C267" s="1">
        <v>7.5</v>
      </c>
      <c r="D267">
        <v>1.2</v>
      </c>
      <c r="E267" s="6">
        <v>4</v>
      </c>
      <c r="F267" s="6">
        <v>5</v>
      </c>
      <c r="G267">
        <v>0.39600000000000002</v>
      </c>
      <c r="H267">
        <v>0.36</v>
      </c>
      <c r="I267">
        <v>0.34799999999999998</v>
      </c>
      <c r="J267">
        <v>0.38400000000000001</v>
      </c>
      <c r="K267">
        <v>0.38400000000000001</v>
      </c>
      <c r="Q267" s="6">
        <f t="shared" si="30"/>
        <v>0.37439999999999996</v>
      </c>
      <c r="R267" s="6">
        <f t="shared" si="31"/>
        <v>1.9718012070185999E-2</v>
      </c>
      <c r="T267">
        <v>0.75600000000000001</v>
      </c>
      <c r="U267">
        <v>0.79200000000000004</v>
      </c>
      <c r="V267">
        <v>0.73199999999999998</v>
      </c>
      <c r="W267">
        <v>0.76800000000000002</v>
      </c>
      <c r="X267">
        <v>0.73199999999999998</v>
      </c>
      <c r="AD267">
        <f t="shared" si="26"/>
        <v>0.75600000000000001</v>
      </c>
      <c r="AE267">
        <f t="shared" si="27"/>
        <v>2.5455844122715732E-2</v>
      </c>
      <c r="BK267" s="6">
        <v>5</v>
      </c>
      <c r="BL267">
        <v>1.1519999999999999</v>
      </c>
      <c r="BM267">
        <v>1.1519999999999999</v>
      </c>
      <c r="BN267">
        <v>1.08</v>
      </c>
      <c r="BO267">
        <v>1.1519999999999999</v>
      </c>
      <c r="BP267">
        <v>1.1160000000000001</v>
      </c>
    </row>
    <row r="268" spans="1:68" x14ac:dyDescent="0.25">
      <c r="A268" s="1">
        <v>90</v>
      </c>
      <c r="B268" s="1">
        <v>3</v>
      </c>
      <c r="C268" s="1">
        <v>7.5</v>
      </c>
      <c r="D268" s="1">
        <v>1.2</v>
      </c>
      <c r="E268" s="1">
        <v>1</v>
      </c>
      <c r="F268" s="1">
        <v>6</v>
      </c>
      <c r="G268">
        <v>0.32400000000000001</v>
      </c>
      <c r="H268">
        <v>0.28799999999999998</v>
      </c>
      <c r="I268">
        <v>0.40799999999999997</v>
      </c>
      <c r="J268">
        <v>0.45600000000000002</v>
      </c>
      <c r="K268">
        <v>0.46800000000000003</v>
      </c>
      <c r="Q268" s="6">
        <f t="shared" si="30"/>
        <v>0.38879999999999998</v>
      </c>
      <c r="R268" s="6">
        <f t="shared" si="31"/>
        <v>7.9869894203009939E-2</v>
      </c>
      <c r="T268">
        <v>0.82799999999999996</v>
      </c>
      <c r="U268">
        <v>0.79200000000000004</v>
      </c>
      <c r="V268">
        <v>0.81599999999999995</v>
      </c>
      <c r="W268">
        <v>0.69599999999999995</v>
      </c>
      <c r="X268">
        <v>0.71099999999999997</v>
      </c>
      <c r="AD268">
        <f t="shared" si="26"/>
        <v>0.76859999999999995</v>
      </c>
      <c r="AE268">
        <f t="shared" si="27"/>
        <v>6.1055712263472943E-2</v>
      </c>
      <c r="BF268" s="42" t="s">
        <v>19</v>
      </c>
      <c r="BG268" s="42" t="s">
        <v>24</v>
      </c>
      <c r="BH268" s="42" t="s">
        <v>21</v>
      </c>
      <c r="BK268" s="1">
        <v>6</v>
      </c>
      <c r="BL268">
        <v>1.1519999999999999</v>
      </c>
      <c r="BM268">
        <v>1.08</v>
      </c>
      <c r="BN268">
        <v>1.224</v>
      </c>
      <c r="BO268">
        <v>1.1519999999999999</v>
      </c>
      <c r="BP268">
        <v>1.179</v>
      </c>
    </row>
    <row r="269" spans="1:68" x14ac:dyDescent="0.25">
      <c r="A269" s="1">
        <v>90</v>
      </c>
      <c r="B269" s="1">
        <v>3</v>
      </c>
      <c r="C269" s="1">
        <v>7.5</v>
      </c>
      <c r="D269" s="1">
        <v>1.2</v>
      </c>
      <c r="E269" s="1">
        <v>2</v>
      </c>
      <c r="F269" s="1">
        <v>6</v>
      </c>
      <c r="G269">
        <v>0.3</v>
      </c>
      <c r="H269">
        <v>0.33600000000000002</v>
      </c>
      <c r="I269">
        <v>0.34799999999999998</v>
      </c>
      <c r="J269">
        <v>0.28799999999999998</v>
      </c>
      <c r="K269">
        <v>0.48</v>
      </c>
      <c r="Q269" s="6">
        <f t="shared" si="30"/>
        <v>0.35039999999999999</v>
      </c>
      <c r="R269" s="6">
        <f t="shared" si="31"/>
        <v>7.6555861957135582E-2</v>
      </c>
      <c r="T269">
        <v>0.75600000000000001</v>
      </c>
      <c r="U269">
        <v>0.996</v>
      </c>
      <c r="V269">
        <v>0.74399999999999999</v>
      </c>
      <c r="W269">
        <v>0.85199999999999998</v>
      </c>
      <c r="X269">
        <v>0.74399999999999999</v>
      </c>
      <c r="AD269">
        <f t="shared" si="26"/>
        <v>0.81839999999999991</v>
      </c>
      <c r="AE269">
        <f t="shared" si="27"/>
        <v>0.10912744842614146</v>
      </c>
      <c r="AH269" s="5" t="s">
        <v>20</v>
      </c>
      <c r="AI269" s="5" t="s">
        <v>21</v>
      </c>
      <c r="AJ269" s="5" t="s">
        <v>23</v>
      </c>
      <c r="AK269" s="5" t="s">
        <v>21</v>
      </c>
      <c r="AL269" s="5"/>
      <c r="AM269" s="5" t="s">
        <v>27</v>
      </c>
      <c r="AN269" s="5"/>
      <c r="AO269" s="5" t="s">
        <v>28</v>
      </c>
      <c r="AP269" s="5"/>
      <c r="BF269" s="42">
        <v>1</v>
      </c>
      <c r="BG269" s="42">
        <f>AVERAGE(BL248:BP251)</f>
        <v>1.1490000000000002</v>
      </c>
      <c r="BH269" s="42">
        <f>STDEV(BL248:BP251)</f>
        <v>5.5726777084365152E-2</v>
      </c>
      <c r="BK269" s="1">
        <v>6</v>
      </c>
      <c r="BL269">
        <v>1.056</v>
      </c>
      <c r="BM269">
        <v>1.3320000000000001</v>
      </c>
      <c r="BN269">
        <v>1.0920000000000001</v>
      </c>
      <c r="BO269">
        <v>1.1399999999999999</v>
      </c>
      <c r="BP269">
        <v>1.224</v>
      </c>
    </row>
    <row r="270" spans="1:68" x14ac:dyDescent="0.25">
      <c r="A270" s="1">
        <v>90</v>
      </c>
      <c r="B270" s="1">
        <v>3</v>
      </c>
      <c r="C270" s="1">
        <v>7.5</v>
      </c>
      <c r="D270" s="1">
        <v>1.2</v>
      </c>
      <c r="E270" s="1">
        <v>3</v>
      </c>
      <c r="F270" s="1">
        <v>6</v>
      </c>
      <c r="G270">
        <v>0.36</v>
      </c>
      <c r="H270">
        <v>0.46800000000000003</v>
      </c>
      <c r="I270">
        <v>0.24</v>
      </c>
      <c r="J270">
        <v>0.45600000000000002</v>
      </c>
      <c r="K270">
        <v>0.36</v>
      </c>
      <c r="Q270" s="6">
        <f t="shared" si="30"/>
        <v>0.37679999999999997</v>
      </c>
      <c r="R270" s="6">
        <f t="shared" si="31"/>
        <v>9.2017389660867949E-2</v>
      </c>
      <c r="T270">
        <v>0.79200000000000004</v>
      </c>
      <c r="U270">
        <v>1.008</v>
      </c>
      <c r="V270">
        <v>0.68400000000000005</v>
      </c>
      <c r="W270">
        <v>1.1160000000000001</v>
      </c>
      <c r="X270">
        <v>0.624</v>
      </c>
      <c r="AD270">
        <f t="shared" si="26"/>
        <v>0.8448</v>
      </c>
      <c r="AE270">
        <f t="shared" si="27"/>
        <v>0.210701684853254</v>
      </c>
      <c r="AH270" s="5">
        <f>AH264</f>
        <v>0.35253333333333325</v>
      </c>
      <c r="AI270" s="5">
        <f>AI264</f>
        <v>9.4871768793284808E-2</v>
      </c>
      <c r="AJ270" s="5">
        <f>AJ264</f>
        <v>0.79188333333333416</v>
      </c>
      <c r="AK270" s="5">
        <f>AK264</f>
        <v>9.7474206586762591E-2</v>
      </c>
      <c r="AL270" s="5"/>
      <c r="AM270" s="5" t="s">
        <v>29</v>
      </c>
      <c r="AN270" s="5"/>
      <c r="AO270" s="5" t="s">
        <v>30</v>
      </c>
      <c r="AP270" s="5"/>
      <c r="BF270" s="42">
        <v>2</v>
      </c>
      <c r="BG270" s="42">
        <f>AVERAGE(BL252:BP255)</f>
        <v>1.1447999999999998</v>
      </c>
      <c r="BH270" s="42">
        <f>STDEV(BL252:BP255)</f>
        <v>3.1243694100612181E-2</v>
      </c>
      <c r="BK270" s="1">
        <v>6</v>
      </c>
      <c r="BL270">
        <v>1.1519999999999999</v>
      </c>
      <c r="BM270">
        <v>1.476</v>
      </c>
      <c r="BN270">
        <v>0.92400000000000004</v>
      </c>
      <c r="BO270">
        <v>1.5720000000000001</v>
      </c>
      <c r="BP270">
        <v>0.98399999999999999</v>
      </c>
    </row>
    <row r="271" spans="1:68" x14ac:dyDescent="0.25">
      <c r="A271" s="1">
        <v>90</v>
      </c>
      <c r="B271" s="1">
        <v>3</v>
      </c>
      <c r="C271" s="1">
        <v>7.5</v>
      </c>
      <c r="D271" s="1">
        <v>1.2</v>
      </c>
      <c r="E271" s="1">
        <v>4</v>
      </c>
      <c r="F271" s="1">
        <v>6</v>
      </c>
      <c r="G271">
        <v>0.372</v>
      </c>
      <c r="H271">
        <v>0.28799999999999998</v>
      </c>
      <c r="I271">
        <v>0.36</v>
      </c>
      <c r="J271">
        <v>0.39600000000000002</v>
      </c>
      <c r="K271">
        <v>0.38400000000000001</v>
      </c>
      <c r="Q271" s="6">
        <f t="shared" si="30"/>
        <v>0.36</v>
      </c>
      <c r="R271" s="6">
        <f t="shared" si="31"/>
        <v>4.2426406871193131E-2</v>
      </c>
      <c r="T271">
        <v>0.84</v>
      </c>
      <c r="U271">
        <v>0.69599999999999995</v>
      </c>
      <c r="V271">
        <v>0.74399999999999999</v>
      </c>
      <c r="W271">
        <v>0.76800000000000002</v>
      </c>
      <c r="X271">
        <v>0.76800000000000002</v>
      </c>
      <c r="AD271">
        <f t="shared" ref="AD271:AD334" si="34">AVERAGE(T271:X271)</f>
        <v>0.76319999999999999</v>
      </c>
      <c r="AE271">
        <f t="shared" ref="AE271:AE334" si="35">STDEV(T271:X271)</f>
        <v>5.2030760132829125E-2</v>
      </c>
      <c r="BF271" s="42">
        <v>3</v>
      </c>
      <c r="BG271" s="42">
        <f>AVERAGE(BL256:BP259)</f>
        <v>1.1394</v>
      </c>
      <c r="BH271" s="42">
        <f>STDEV(BL256:BP259)</f>
        <v>3.1503383276955094E-2</v>
      </c>
      <c r="BK271" s="1">
        <v>6</v>
      </c>
      <c r="BL271">
        <v>1.212</v>
      </c>
      <c r="BM271">
        <v>0.98399999999999999</v>
      </c>
      <c r="BN271">
        <v>1.1040000000000001</v>
      </c>
      <c r="BO271">
        <v>1.1639999999999999</v>
      </c>
      <c r="BP271">
        <v>1.1519999999999999</v>
      </c>
    </row>
    <row r="272" spans="1:68" x14ac:dyDescent="0.25">
      <c r="A272" s="1">
        <v>90</v>
      </c>
      <c r="B272" s="1">
        <v>3</v>
      </c>
      <c r="C272" s="1">
        <v>7.5</v>
      </c>
      <c r="D272" s="1">
        <v>1.2</v>
      </c>
      <c r="E272" s="6">
        <v>1</v>
      </c>
      <c r="F272" s="6">
        <v>7</v>
      </c>
      <c r="G272">
        <v>0.372</v>
      </c>
      <c r="H272">
        <v>0.46800000000000003</v>
      </c>
      <c r="I272">
        <v>0.34799999999999998</v>
      </c>
      <c r="J272">
        <v>0.108</v>
      </c>
      <c r="K272">
        <v>0.3</v>
      </c>
      <c r="Q272" s="6">
        <f t="shared" si="30"/>
        <v>0.31920000000000004</v>
      </c>
      <c r="R272" s="6">
        <f t="shared" si="31"/>
        <v>0.1329781937010725</v>
      </c>
      <c r="T272">
        <v>0.69599999999999995</v>
      </c>
      <c r="U272">
        <v>0.78</v>
      </c>
      <c r="V272">
        <v>0.91200000000000003</v>
      </c>
      <c r="W272">
        <v>0.93600000000000005</v>
      </c>
      <c r="X272">
        <v>0.72</v>
      </c>
      <c r="AD272">
        <f t="shared" si="34"/>
        <v>0.80879999999999996</v>
      </c>
      <c r="AE272">
        <f t="shared" si="35"/>
        <v>0.10985080791692001</v>
      </c>
      <c r="BF272" s="42">
        <v>4</v>
      </c>
      <c r="BG272" s="42">
        <f>AVERAGE(BL260:BP263)</f>
        <v>1.1574</v>
      </c>
      <c r="BH272" s="42">
        <f>STDEV(BL260:BP263)</f>
        <v>7.2678383088928517E-2</v>
      </c>
      <c r="BK272" s="6">
        <v>7</v>
      </c>
      <c r="BL272">
        <v>1.0680000000000001</v>
      </c>
      <c r="BM272">
        <v>1.248</v>
      </c>
      <c r="BN272">
        <v>1.26</v>
      </c>
      <c r="BO272">
        <v>1.044</v>
      </c>
      <c r="BP272">
        <v>1.02</v>
      </c>
    </row>
    <row r="273" spans="1:68" x14ac:dyDescent="0.25">
      <c r="A273" s="1">
        <v>90</v>
      </c>
      <c r="B273" s="1">
        <v>3</v>
      </c>
      <c r="C273" s="1">
        <v>7.5</v>
      </c>
      <c r="D273" s="1">
        <v>1.2</v>
      </c>
      <c r="E273" s="6">
        <v>2</v>
      </c>
      <c r="F273" s="6">
        <v>7</v>
      </c>
      <c r="G273">
        <v>0.432</v>
      </c>
      <c r="H273">
        <v>0.26400000000000001</v>
      </c>
      <c r="I273">
        <v>0.504</v>
      </c>
      <c r="J273">
        <v>0.32400000000000001</v>
      </c>
      <c r="K273">
        <v>0.252</v>
      </c>
      <c r="Q273" s="6">
        <f t="shared" si="30"/>
        <v>0.35520000000000002</v>
      </c>
      <c r="R273" s="6">
        <f t="shared" si="31"/>
        <v>0.10952260040740443</v>
      </c>
      <c r="T273">
        <v>0.76800000000000002</v>
      </c>
      <c r="U273">
        <v>0.70799999999999996</v>
      </c>
      <c r="V273">
        <v>0.74399999999999999</v>
      </c>
      <c r="W273">
        <v>0.9</v>
      </c>
      <c r="X273">
        <v>0.9</v>
      </c>
      <c r="AD273">
        <f t="shared" si="34"/>
        <v>0.80399999999999994</v>
      </c>
      <c r="AE273">
        <f t="shared" si="35"/>
        <v>9.019977827023748E-2</v>
      </c>
      <c r="BF273" s="42">
        <v>5</v>
      </c>
      <c r="BG273" s="42">
        <f>AVERAGE(BL264:BP267)</f>
        <v>1.1435999999999999</v>
      </c>
      <c r="BH273" s="42">
        <f>STDEV(BL264:BP267)</f>
        <v>4.9569090538783341E-2</v>
      </c>
      <c r="BK273" s="6">
        <v>7</v>
      </c>
      <c r="BL273">
        <v>1.2</v>
      </c>
      <c r="BM273">
        <v>0.97199999999999998</v>
      </c>
      <c r="BN273">
        <v>1.248</v>
      </c>
      <c r="BO273">
        <v>1.224</v>
      </c>
      <c r="BP273">
        <v>1.1519999999999999</v>
      </c>
    </row>
    <row r="274" spans="1:68" x14ac:dyDescent="0.25">
      <c r="A274" s="1">
        <v>90</v>
      </c>
      <c r="B274" s="1">
        <v>3</v>
      </c>
      <c r="C274" s="1">
        <v>7.5</v>
      </c>
      <c r="D274" s="1">
        <v>1.2</v>
      </c>
      <c r="E274" s="6">
        <v>3</v>
      </c>
      <c r="F274" s="6">
        <v>7</v>
      </c>
      <c r="G274">
        <v>0.42</v>
      </c>
      <c r="H274">
        <v>0.3</v>
      </c>
      <c r="I274">
        <v>0.39600000000000002</v>
      </c>
      <c r="J274">
        <v>0.312</v>
      </c>
      <c r="K274">
        <v>0.28799999999999998</v>
      </c>
      <c r="Q274" s="6">
        <f t="shared" si="30"/>
        <v>0.34320000000000006</v>
      </c>
      <c r="R274" s="6">
        <f t="shared" si="31"/>
        <v>6.0358926431804481E-2</v>
      </c>
      <c r="T274">
        <v>0.82799999999999996</v>
      </c>
      <c r="U274">
        <v>0.79200000000000004</v>
      </c>
      <c r="V274">
        <v>0.876</v>
      </c>
      <c r="W274">
        <v>0.88800000000000001</v>
      </c>
      <c r="X274">
        <v>0.9</v>
      </c>
      <c r="AD274">
        <f t="shared" si="34"/>
        <v>0.85680000000000001</v>
      </c>
      <c r="AE274">
        <f t="shared" si="35"/>
        <v>4.5378408962853688E-2</v>
      </c>
      <c r="BF274" s="42">
        <v>6</v>
      </c>
      <c r="BG274" s="42">
        <f>AVERAGE(BL268:BP271)</f>
        <v>1.1677499999999998</v>
      </c>
      <c r="BH274" s="42">
        <f>STDEV(BL268:BP271)</f>
        <v>0.1543297477890504</v>
      </c>
      <c r="BK274" s="6">
        <v>7</v>
      </c>
      <c r="BL274">
        <v>1.248</v>
      </c>
      <c r="BM274">
        <v>1.0920000000000001</v>
      </c>
      <c r="BN274">
        <v>1.272</v>
      </c>
      <c r="BO274">
        <v>1.2</v>
      </c>
      <c r="BP274">
        <v>1.1879999999999999</v>
      </c>
    </row>
    <row r="275" spans="1:68" x14ac:dyDescent="0.25">
      <c r="A275" s="1">
        <v>90</v>
      </c>
      <c r="B275" s="1">
        <v>3</v>
      </c>
      <c r="C275" s="1">
        <v>7.5</v>
      </c>
      <c r="D275" s="1">
        <v>1.2</v>
      </c>
      <c r="E275" s="6">
        <v>4</v>
      </c>
      <c r="F275" s="6">
        <v>7</v>
      </c>
      <c r="G275">
        <v>0.32400000000000001</v>
      </c>
      <c r="H275">
        <v>0.312</v>
      </c>
      <c r="I275">
        <v>0.312</v>
      </c>
      <c r="J275">
        <v>0.312</v>
      </c>
      <c r="K275">
        <v>0.42</v>
      </c>
      <c r="Q275" s="6">
        <f t="shared" si="30"/>
        <v>0.33599999999999997</v>
      </c>
      <c r="R275" s="6">
        <f t="shared" si="31"/>
        <v>4.724404724407099E-2</v>
      </c>
      <c r="T275">
        <v>0.80400000000000005</v>
      </c>
      <c r="U275">
        <v>0.72</v>
      </c>
      <c r="V275">
        <v>0.79200000000000004</v>
      </c>
      <c r="W275">
        <v>0.75600000000000001</v>
      </c>
      <c r="X275">
        <v>0.70799999999999996</v>
      </c>
      <c r="AD275">
        <f t="shared" si="34"/>
        <v>0.75600000000000001</v>
      </c>
      <c r="AE275">
        <f t="shared" si="35"/>
        <v>4.2426406871192889E-2</v>
      </c>
      <c r="BF275" s="42">
        <v>7</v>
      </c>
      <c r="BG275" s="42">
        <f>AVERAGE(BL272:BP275)</f>
        <v>1.1447999999999998</v>
      </c>
      <c r="BH275" s="42">
        <f>STDEV(BL272:BP275)</f>
        <v>9.2000915327254365E-2</v>
      </c>
      <c r="BK275" s="6">
        <v>7</v>
      </c>
      <c r="BL275">
        <v>1.1279999999999999</v>
      </c>
      <c r="BM275">
        <v>1.032</v>
      </c>
      <c r="BN275">
        <v>1.1040000000000001</v>
      </c>
      <c r="BO275">
        <v>1.0680000000000001</v>
      </c>
      <c r="BP275">
        <v>1.1279999999999999</v>
      </c>
    </row>
    <row r="276" spans="1:68" x14ac:dyDescent="0.25">
      <c r="A276" s="1">
        <v>90</v>
      </c>
      <c r="B276" s="1">
        <v>3</v>
      </c>
      <c r="C276" s="1">
        <v>7.5</v>
      </c>
      <c r="D276" s="1">
        <v>1.2</v>
      </c>
      <c r="E276" s="1">
        <v>1</v>
      </c>
      <c r="F276" s="1">
        <v>8</v>
      </c>
      <c r="G276">
        <v>0.3</v>
      </c>
      <c r="H276">
        <v>0.12</v>
      </c>
      <c r="I276">
        <v>0.252</v>
      </c>
      <c r="J276">
        <v>0.32400000000000001</v>
      </c>
      <c r="K276">
        <v>0.22800000000000001</v>
      </c>
      <c r="Q276" s="6">
        <f t="shared" si="30"/>
        <v>0.24479999999999999</v>
      </c>
      <c r="R276" s="6">
        <f t="shared" si="31"/>
        <v>7.9417882117316707E-2</v>
      </c>
      <c r="T276">
        <v>0.94799999999999995</v>
      </c>
      <c r="U276">
        <v>0.92400000000000004</v>
      </c>
      <c r="V276">
        <v>0.86399999999999999</v>
      </c>
      <c r="W276">
        <v>0.84</v>
      </c>
      <c r="X276">
        <v>0.88800000000000001</v>
      </c>
      <c r="AD276">
        <f t="shared" si="34"/>
        <v>0.89279999999999993</v>
      </c>
      <c r="AE276">
        <f t="shared" si="35"/>
        <v>4.3762998069145131E-2</v>
      </c>
      <c r="BF276" s="42">
        <v>8</v>
      </c>
      <c r="BG276" s="42">
        <f>AVERAGE(BL276:BP279)</f>
        <v>1.1267999999999998</v>
      </c>
      <c r="BH276" s="42">
        <f>STDEV(BL276:BP279)</f>
        <v>8.5289352701322096E-2</v>
      </c>
      <c r="BK276" s="1">
        <v>8</v>
      </c>
      <c r="BL276">
        <v>1.248</v>
      </c>
      <c r="BM276">
        <v>1.044</v>
      </c>
      <c r="BN276">
        <v>1.1160000000000001</v>
      </c>
      <c r="BO276">
        <v>1.1639999999999999</v>
      </c>
      <c r="BP276">
        <v>1.1160000000000001</v>
      </c>
    </row>
    <row r="277" spans="1:68" x14ac:dyDescent="0.25">
      <c r="A277" s="1">
        <v>90</v>
      </c>
      <c r="B277" s="1">
        <v>3</v>
      </c>
      <c r="C277" s="1">
        <v>7.5</v>
      </c>
      <c r="D277" s="1">
        <v>1.2</v>
      </c>
      <c r="E277" s="1">
        <v>2</v>
      </c>
      <c r="F277" s="1">
        <v>8</v>
      </c>
      <c r="G277">
        <v>0.27600000000000002</v>
      </c>
      <c r="H277">
        <v>0.22800000000000001</v>
      </c>
      <c r="I277">
        <v>0.504</v>
      </c>
      <c r="J277">
        <v>0.252</v>
      </c>
      <c r="K277">
        <v>0.27600000000000002</v>
      </c>
      <c r="Q277" s="6">
        <f t="shared" si="30"/>
        <v>0.30720000000000003</v>
      </c>
      <c r="R277" s="6">
        <f t="shared" si="31"/>
        <v>0.11179982110898026</v>
      </c>
      <c r="T277">
        <v>0.9</v>
      </c>
      <c r="U277">
        <v>0.82799999999999996</v>
      </c>
      <c r="V277">
        <v>0.76800000000000002</v>
      </c>
      <c r="W277">
        <v>0.67200000000000004</v>
      </c>
      <c r="X277">
        <v>0.84</v>
      </c>
      <c r="AD277">
        <f t="shared" si="34"/>
        <v>0.80159999999999998</v>
      </c>
      <c r="AE277">
        <f t="shared" si="35"/>
        <v>8.6283254458788219E-2</v>
      </c>
      <c r="BF277" s="42">
        <v>9</v>
      </c>
      <c r="BG277" s="42">
        <f>AVERAGE(BL280:BP283)</f>
        <v>1.1262000000000003</v>
      </c>
      <c r="BH277" s="42">
        <f>STDEV(BL280:BP283)</f>
        <v>0.16882242305545558</v>
      </c>
      <c r="BK277" s="1">
        <v>8</v>
      </c>
      <c r="BL277">
        <v>1.1759999999999999</v>
      </c>
      <c r="BM277">
        <v>1.056</v>
      </c>
      <c r="BN277">
        <v>1.272</v>
      </c>
      <c r="BO277">
        <v>0.92400000000000004</v>
      </c>
      <c r="BP277">
        <v>1.1160000000000001</v>
      </c>
    </row>
    <row r="278" spans="1:68" x14ac:dyDescent="0.25">
      <c r="A278" s="1">
        <v>90</v>
      </c>
      <c r="B278" s="1">
        <v>3</v>
      </c>
      <c r="C278" s="1">
        <v>7.5</v>
      </c>
      <c r="D278">
        <v>1.2</v>
      </c>
      <c r="E278" s="1">
        <v>3</v>
      </c>
      <c r="F278" s="1">
        <v>8</v>
      </c>
      <c r="G278">
        <v>0.32400000000000001</v>
      </c>
      <c r="H278">
        <v>0.26400000000000001</v>
      </c>
      <c r="I278">
        <v>0.16800000000000001</v>
      </c>
      <c r="J278">
        <v>0.24</v>
      </c>
      <c r="K278">
        <v>0.28799999999999998</v>
      </c>
      <c r="Q278" s="6">
        <f t="shared" si="30"/>
        <v>0.25680000000000003</v>
      </c>
      <c r="R278" s="6">
        <f t="shared" si="31"/>
        <v>5.8542292404722175E-2</v>
      </c>
      <c r="T278">
        <v>0.93600000000000005</v>
      </c>
      <c r="U278">
        <v>0.876</v>
      </c>
      <c r="V278">
        <v>0.9</v>
      </c>
      <c r="W278">
        <v>0.94799999999999995</v>
      </c>
      <c r="X278">
        <v>0.80400000000000005</v>
      </c>
      <c r="AD278">
        <f t="shared" si="34"/>
        <v>0.89280000000000004</v>
      </c>
      <c r="AE278">
        <f t="shared" si="35"/>
        <v>5.7299214654303925E-2</v>
      </c>
      <c r="BF278" s="42">
        <v>10</v>
      </c>
      <c r="BG278" s="42" t="e">
        <f>AVERAGE(BL284:BP287)</f>
        <v>#DIV/0!</v>
      </c>
      <c r="BH278" s="42" t="e">
        <f>STDEV(BL284:BP287)</f>
        <v>#DIV/0!</v>
      </c>
      <c r="BK278" s="1">
        <v>8</v>
      </c>
      <c r="BL278">
        <v>1.26</v>
      </c>
      <c r="BM278">
        <v>1.1399999999999999</v>
      </c>
      <c r="BN278">
        <v>1.0680000000000001</v>
      </c>
      <c r="BO278">
        <v>1.1879999999999999</v>
      </c>
      <c r="BP278">
        <v>1.0920000000000001</v>
      </c>
    </row>
    <row r="279" spans="1:68" x14ac:dyDescent="0.25">
      <c r="A279" s="1">
        <v>90</v>
      </c>
      <c r="B279" s="1">
        <v>3</v>
      </c>
      <c r="C279" s="1">
        <v>7.5</v>
      </c>
      <c r="D279">
        <v>1.2</v>
      </c>
      <c r="E279" s="1">
        <v>4</v>
      </c>
      <c r="F279" s="1">
        <v>8</v>
      </c>
      <c r="G279">
        <v>0.33600000000000002</v>
      </c>
      <c r="H279">
        <v>0.312</v>
      </c>
      <c r="I279">
        <v>0.3</v>
      </c>
      <c r="J279">
        <v>0.42</v>
      </c>
      <c r="K279">
        <v>0.33600000000000002</v>
      </c>
      <c r="Q279" s="6">
        <f t="shared" si="30"/>
        <v>0.34079999999999999</v>
      </c>
      <c r="R279" s="6">
        <f t="shared" si="31"/>
        <v>4.6938257317458945E-2</v>
      </c>
      <c r="T279">
        <v>0.76800000000000002</v>
      </c>
      <c r="U279">
        <v>0.79200000000000004</v>
      </c>
      <c r="V279">
        <v>0.70799999999999996</v>
      </c>
      <c r="W279">
        <v>0.74399999999999999</v>
      </c>
      <c r="X279">
        <v>0.84</v>
      </c>
      <c r="AD279">
        <f t="shared" si="34"/>
        <v>0.77039999999999986</v>
      </c>
      <c r="AE279">
        <f t="shared" si="35"/>
        <v>4.9767459247986534E-2</v>
      </c>
      <c r="BF279" s="42" t="s">
        <v>22</v>
      </c>
      <c r="BG279" s="42">
        <f>AVERAGE(BL248:BP287)</f>
        <v>1.1444166666666671</v>
      </c>
      <c r="BH279" s="42">
        <f>STDEV(BL248:BP287)</f>
        <v>9.34917243073764E-2</v>
      </c>
      <c r="BK279" s="1">
        <v>8</v>
      </c>
      <c r="BL279">
        <v>1.1040000000000001</v>
      </c>
      <c r="BM279">
        <v>1.1040000000000001</v>
      </c>
      <c r="BN279">
        <v>1.008</v>
      </c>
      <c r="BO279">
        <v>1.1639999999999999</v>
      </c>
      <c r="BP279">
        <v>1.1759999999999999</v>
      </c>
    </row>
    <row r="280" spans="1:68" x14ac:dyDescent="0.25">
      <c r="A280" s="1">
        <v>90</v>
      </c>
      <c r="B280" s="1">
        <v>3</v>
      </c>
      <c r="C280" s="1">
        <v>7.5</v>
      </c>
      <c r="D280">
        <v>1.2</v>
      </c>
      <c r="E280" s="6">
        <v>1</v>
      </c>
      <c r="F280" s="6">
        <v>9</v>
      </c>
      <c r="G280">
        <v>0.46800000000000003</v>
      </c>
      <c r="H280">
        <v>0.3</v>
      </c>
      <c r="I280">
        <v>0.34799999999999998</v>
      </c>
      <c r="J280">
        <v>0.38400000000000001</v>
      </c>
      <c r="K280">
        <v>0.14399999999999999</v>
      </c>
      <c r="Q280" s="6">
        <f t="shared" si="30"/>
        <v>0.32879999999999998</v>
      </c>
      <c r="R280" s="6">
        <f t="shared" si="31"/>
        <v>0.12017986520212107</v>
      </c>
      <c r="T280">
        <v>0.82799999999999996</v>
      </c>
      <c r="U280">
        <v>0.75600000000000001</v>
      </c>
      <c r="V280">
        <v>0.80400000000000005</v>
      </c>
      <c r="W280">
        <v>0.75600000000000001</v>
      </c>
      <c r="X280">
        <v>0.72</v>
      </c>
      <c r="AD280">
        <f t="shared" si="34"/>
        <v>0.77279999999999993</v>
      </c>
      <c r="AE280">
        <f t="shared" si="35"/>
        <v>4.2932505167995967E-2</v>
      </c>
      <c r="BK280" s="6">
        <v>9</v>
      </c>
      <c r="BL280">
        <v>1.296</v>
      </c>
      <c r="BM280">
        <v>1.056</v>
      </c>
      <c r="BN280">
        <v>1.1519999999999999</v>
      </c>
      <c r="BO280">
        <v>1.1399999999999999</v>
      </c>
      <c r="BP280">
        <v>0.86399999999999999</v>
      </c>
    </row>
    <row r="281" spans="1:68" x14ac:dyDescent="0.25">
      <c r="A281" s="1">
        <v>90</v>
      </c>
      <c r="B281" s="1">
        <v>3</v>
      </c>
      <c r="C281" s="1">
        <v>7.5</v>
      </c>
      <c r="D281">
        <v>1.2</v>
      </c>
      <c r="E281" s="6">
        <v>2</v>
      </c>
      <c r="F281" s="6">
        <v>9</v>
      </c>
      <c r="G281">
        <v>0.312</v>
      </c>
      <c r="H281">
        <v>0.28799999999999998</v>
      </c>
      <c r="I281">
        <v>0.32400000000000001</v>
      </c>
      <c r="J281">
        <v>0.52800000000000002</v>
      </c>
      <c r="K281">
        <v>0.27600000000000002</v>
      </c>
      <c r="Q281" s="6">
        <f t="shared" si="30"/>
        <v>0.34560000000000002</v>
      </c>
      <c r="R281" s="6">
        <f t="shared" si="31"/>
        <v>0.1037149940943933</v>
      </c>
      <c r="T281">
        <v>0.76800000000000002</v>
      </c>
      <c r="U281">
        <v>0.80400000000000005</v>
      </c>
      <c r="V281">
        <v>0.57599999999999996</v>
      </c>
      <c r="W281">
        <v>0.80400000000000005</v>
      </c>
      <c r="X281">
        <v>0.61199999999999999</v>
      </c>
      <c r="AD281">
        <f t="shared" si="34"/>
        <v>0.71279999999999999</v>
      </c>
      <c r="AE281">
        <f t="shared" si="35"/>
        <v>0.11017803773892566</v>
      </c>
      <c r="BK281" s="6">
        <v>9</v>
      </c>
      <c r="BL281">
        <v>1.08</v>
      </c>
      <c r="BM281">
        <v>1.0920000000000001</v>
      </c>
      <c r="BN281">
        <v>0.9</v>
      </c>
      <c r="BO281">
        <v>1.3320000000000001</v>
      </c>
      <c r="BP281">
        <v>0.88800000000000001</v>
      </c>
    </row>
    <row r="282" spans="1:68" x14ac:dyDescent="0.25">
      <c r="A282" s="1">
        <v>90</v>
      </c>
      <c r="B282" s="1">
        <v>3</v>
      </c>
      <c r="C282" s="1">
        <v>7.5</v>
      </c>
      <c r="D282">
        <v>1.2</v>
      </c>
      <c r="E282" s="6">
        <v>3</v>
      </c>
      <c r="F282" s="6">
        <v>9</v>
      </c>
      <c r="G282">
        <v>0.32400000000000001</v>
      </c>
      <c r="H282">
        <v>0.32400000000000001</v>
      </c>
      <c r="I282">
        <v>0.49199999999999999</v>
      </c>
      <c r="J282">
        <v>0.38400000000000001</v>
      </c>
      <c r="K282">
        <v>0.54</v>
      </c>
      <c r="Q282" s="6">
        <f t="shared" si="30"/>
        <v>0.4128</v>
      </c>
      <c r="R282" s="6">
        <f t="shared" si="31"/>
        <v>9.8808906481146874E-2</v>
      </c>
      <c r="T282">
        <v>0.98399999999999999</v>
      </c>
      <c r="U282">
        <v>0.80400000000000005</v>
      </c>
      <c r="V282">
        <v>0.69599999999999995</v>
      </c>
      <c r="W282">
        <v>0.76800000000000002</v>
      </c>
      <c r="X282">
        <v>1.056</v>
      </c>
      <c r="AD282">
        <f t="shared" si="34"/>
        <v>0.86159999999999992</v>
      </c>
      <c r="AE282">
        <f t="shared" si="35"/>
        <v>0.15188416639004906</v>
      </c>
      <c r="BK282" s="6">
        <v>9</v>
      </c>
      <c r="BL282">
        <v>1.3080000000000001</v>
      </c>
      <c r="BM282">
        <v>1.1279999999999999</v>
      </c>
      <c r="BN282">
        <v>1.1879999999999999</v>
      </c>
      <c r="BO282">
        <v>1.1519999999999999</v>
      </c>
      <c r="BP282">
        <v>1.5960000000000001</v>
      </c>
    </row>
    <row r="283" spans="1:68" x14ac:dyDescent="0.25">
      <c r="A283" s="1">
        <v>90</v>
      </c>
      <c r="B283" s="1">
        <v>3</v>
      </c>
      <c r="C283" s="1">
        <v>7.5</v>
      </c>
      <c r="D283">
        <v>1.2</v>
      </c>
      <c r="E283" s="6">
        <v>4</v>
      </c>
      <c r="F283" s="6">
        <v>9</v>
      </c>
      <c r="G283">
        <v>0.33600000000000002</v>
      </c>
      <c r="H283">
        <v>0.372</v>
      </c>
      <c r="I283">
        <v>0.36</v>
      </c>
      <c r="J283">
        <v>0.32400000000000001</v>
      </c>
      <c r="K283">
        <v>0.3</v>
      </c>
      <c r="Q283" s="6">
        <f t="shared" si="30"/>
        <v>0.33840000000000003</v>
      </c>
      <c r="R283" s="6">
        <f t="shared" si="31"/>
        <v>2.8649607327151969E-2</v>
      </c>
      <c r="T283">
        <v>0.78</v>
      </c>
      <c r="U283">
        <v>0.73199999999999998</v>
      </c>
      <c r="V283">
        <v>0.72</v>
      </c>
      <c r="W283">
        <v>0.66</v>
      </c>
      <c r="X283">
        <v>0.76800000000000002</v>
      </c>
      <c r="AD283">
        <f t="shared" si="34"/>
        <v>0.73199999999999998</v>
      </c>
      <c r="AE283">
        <f t="shared" si="35"/>
        <v>4.7244047244070865E-2</v>
      </c>
      <c r="BK283" s="6">
        <v>9</v>
      </c>
      <c r="BL283">
        <v>1.1160000000000001</v>
      </c>
      <c r="BM283">
        <v>1.1040000000000001</v>
      </c>
      <c r="BN283">
        <v>1.08</v>
      </c>
      <c r="BO283">
        <v>0.98399999999999999</v>
      </c>
      <c r="BP283">
        <v>1.0680000000000001</v>
      </c>
    </row>
    <row r="284" spans="1:68" x14ac:dyDescent="0.25">
      <c r="A284" s="1">
        <v>90</v>
      </c>
      <c r="B284" s="1">
        <v>3</v>
      </c>
      <c r="C284" s="1">
        <v>7.5</v>
      </c>
      <c r="D284">
        <v>1.2</v>
      </c>
      <c r="E284" s="1">
        <v>1</v>
      </c>
      <c r="F284" s="1">
        <v>10</v>
      </c>
      <c r="G284" s="4"/>
      <c r="H284" s="4"/>
      <c r="I284" s="4"/>
      <c r="J284" s="4"/>
      <c r="K284" s="4"/>
      <c r="Q284" s="6" t="e">
        <f t="shared" si="30"/>
        <v>#DIV/0!</v>
      </c>
      <c r="R284" s="6" t="e">
        <f t="shared" si="31"/>
        <v>#DIV/0!</v>
      </c>
      <c r="T284" s="4"/>
      <c r="U284" s="4"/>
      <c r="V284" s="4"/>
      <c r="W284" s="4"/>
      <c r="X284" s="4"/>
      <c r="AA284" s="4" t="s">
        <v>41</v>
      </c>
      <c r="AB284" s="4"/>
      <c r="AC284" s="4"/>
      <c r="AD284" t="e">
        <f t="shared" si="34"/>
        <v>#DIV/0!</v>
      </c>
      <c r="AE284" t="e">
        <f t="shared" si="35"/>
        <v>#DIV/0!</v>
      </c>
      <c r="BK284" s="1">
        <v>10</v>
      </c>
    </row>
    <row r="285" spans="1:68" x14ac:dyDescent="0.25">
      <c r="A285" s="1">
        <v>90</v>
      </c>
      <c r="B285" s="1">
        <v>3</v>
      </c>
      <c r="C285" s="1">
        <v>7.5</v>
      </c>
      <c r="D285">
        <v>1.2</v>
      </c>
      <c r="E285" s="1">
        <v>2</v>
      </c>
      <c r="F285" s="1">
        <v>10</v>
      </c>
      <c r="G285" s="4"/>
      <c r="H285" s="4"/>
      <c r="I285" s="4"/>
      <c r="J285" s="4"/>
      <c r="K285" s="4"/>
      <c r="Q285" s="6" t="e">
        <f t="shared" si="30"/>
        <v>#DIV/0!</v>
      </c>
      <c r="R285" s="6" t="e">
        <f t="shared" si="31"/>
        <v>#DIV/0!</v>
      </c>
      <c r="T285" s="4"/>
      <c r="U285" s="4"/>
      <c r="V285" s="4"/>
      <c r="W285" s="4"/>
      <c r="X285" s="4"/>
      <c r="AD285" t="e">
        <f t="shared" si="34"/>
        <v>#DIV/0!</v>
      </c>
      <c r="AE285" t="e">
        <f t="shared" si="35"/>
        <v>#DIV/0!</v>
      </c>
      <c r="BK285" s="1">
        <v>10</v>
      </c>
    </row>
    <row r="286" spans="1:68" x14ac:dyDescent="0.25">
      <c r="A286" s="1">
        <v>90</v>
      </c>
      <c r="B286" s="1">
        <v>3</v>
      </c>
      <c r="C286" s="1">
        <v>7.5</v>
      </c>
      <c r="D286">
        <v>1.2</v>
      </c>
      <c r="E286" s="1">
        <v>3</v>
      </c>
      <c r="F286" s="1">
        <v>10</v>
      </c>
      <c r="G286" s="4"/>
      <c r="H286" s="4"/>
      <c r="I286" s="4"/>
      <c r="J286" s="4"/>
      <c r="K286" s="4"/>
      <c r="Q286" s="6" t="e">
        <f t="shared" si="30"/>
        <v>#DIV/0!</v>
      </c>
      <c r="R286" s="6" t="e">
        <f t="shared" si="31"/>
        <v>#DIV/0!</v>
      </c>
      <c r="T286" s="4"/>
      <c r="U286" s="4"/>
      <c r="V286" s="4"/>
      <c r="W286" s="4"/>
      <c r="X286" s="4"/>
      <c r="AD286" t="e">
        <f t="shared" si="34"/>
        <v>#DIV/0!</v>
      </c>
      <c r="AE286" t="e">
        <f t="shared" si="35"/>
        <v>#DIV/0!</v>
      </c>
      <c r="BK286" s="1">
        <v>10</v>
      </c>
    </row>
    <row r="287" spans="1:68" x14ac:dyDescent="0.25">
      <c r="A287" s="1">
        <v>90</v>
      </c>
      <c r="B287" s="1">
        <v>3</v>
      </c>
      <c r="C287" s="1">
        <v>7.5</v>
      </c>
      <c r="D287">
        <v>1.2</v>
      </c>
      <c r="E287" s="1">
        <v>4</v>
      </c>
      <c r="F287" s="1">
        <v>10</v>
      </c>
      <c r="G287" s="4"/>
      <c r="H287" s="4"/>
      <c r="I287" s="4"/>
      <c r="J287" s="4"/>
      <c r="K287" s="4"/>
      <c r="Q287" s="6" t="e">
        <f t="shared" si="30"/>
        <v>#DIV/0!</v>
      </c>
      <c r="R287" s="6" t="e">
        <f t="shared" si="31"/>
        <v>#DIV/0!</v>
      </c>
      <c r="T287" s="4"/>
      <c r="U287" s="4"/>
      <c r="V287" s="4"/>
      <c r="W287" s="4"/>
      <c r="X287" s="4"/>
      <c r="AD287" t="e">
        <f t="shared" si="34"/>
        <v>#DIV/0!</v>
      </c>
      <c r="AE287" t="e">
        <f t="shared" si="35"/>
        <v>#DIV/0!</v>
      </c>
      <c r="BK287" s="1">
        <v>10</v>
      </c>
    </row>
    <row r="288" spans="1:68" x14ac:dyDescent="0.25">
      <c r="Q288" s="6" t="e">
        <f t="shared" si="30"/>
        <v>#DIV/0!</v>
      </c>
      <c r="R288" s="6" t="e">
        <f t="shared" si="31"/>
        <v>#DIV/0!</v>
      </c>
      <c r="AD288" t="e">
        <f t="shared" si="34"/>
        <v>#DIV/0!</v>
      </c>
      <c r="AE288" t="e">
        <f t="shared" si="35"/>
        <v>#DIV/0!</v>
      </c>
    </row>
    <row r="289" spans="1:68" x14ac:dyDescent="0.25">
      <c r="A289" s="6">
        <v>90</v>
      </c>
      <c r="B289" s="6">
        <v>3</v>
      </c>
      <c r="C289" s="6">
        <v>7.5</v>
      </c>
      <c r="D289" s="6">
        <v>1</v>
      </c>
      <c r="E289" s="6">
        <v>1</v>
      </c>
      <c r="F289" s="6">
        <v>1</v>
      </c>
      <c r="G289">
        <v>0.36899999999999999</v>
      </c>
      <c r="H289">
        <v>0.38700000000000001</v>
      </c>
      <c r="I289">
        <v>0.36</v>
      </c>
      <c r="J289">
        <v>0.378</v>
      </c>
      <c r="K289">
        <v>0.36899999999999999</v>
      </c>
      <c r="Q289" s="6">
        <f t="shared" si="30"/>
        <v>0.37260000000000004</v>
      </c>
      <c r="R289" s="6">
        <f t="shared" si="31"/>
        <v>1.0261578825892251E-2</v>
      </c>
      <c r="T289">
        <v>0.58499999999999996</v>
      </c>
      <c r="U289">
        <v>0.56699999999999995</v>
      </c>
      <c r="V289">
        <v>0.54900000000000004</v>
      </c>
      <c r="W289">
        <v>0.58499999999999996</v>
      </c>
      <c r="X289">
        <v>0.55800000000000005</v>
      </c>
      <c r="AD289">
        <f t="shared" si="34"/>
        <v>0.56880000000000008</v>
      </c>
      <c r="AE289">
        <f t="shared" si="35"/>
        <v>1.6099689437998447E-2</v>
      </c>
      <c r="AO289" t="s">
        <v>47</v>
      </c>
      <c r="AP289" t="s">
        <v>48</v>
      </c>
      <c r="AQ289" t="s">
        <v>49</v>
      </c>
      <c r="AR289" t="s">
        <v>50</v>
      </c>
      <c r="BK289" s="6">
        <v>1</v>
      </c>
      <c r="BL289">
        <v>0.95399999999999996</v>
      </c>
      <c r="BM289">
        <v>0.95399999999999996</v>
      </c>
      <c r="BN289">
        <v>0.90900000000000003</v>
      </c>
      <c r="BO289">
        <v>0.96299999999999997</v>
      </c>
      <c r="BP289">
        <v>0.92700000000000005</v>
      </c>
    </row>
    <row r="290" spans="1:68" x14ac:dyDescent="0.25">
      <c r="A290" s="6">
        <v>90</v>
      </c>
      <c r="B290" s="6">
        <v>3</v>
      </c>
      <c r="C290" s="6">
        <v>7.5</v>
      </c>
      <c r="D290" s="6">
        <v>1</v>
      </c>
      <c r="E290" s="6">
        <v>2</v>
      </c>
      <c r="F290" s="6">
        <v>1</v>
      </c>
      <c r="G290">
        <v>0.36</v>
      </c>
      <c r="H290">
        <v>0.36899999999999999</v>
      </c>
      <c r="I290">
        <v>0.34200000000000003</v>
      </c>
      <c r="J290">
        <v>0.36899999999999999</v>
      </c>
      <c r="K290">
        <v>0.36</v>
      </c>
      <c r="Q290" s="6">
        <f t="shared" si="30"/>
        <v>0.36</v>
      </c>
      <c r="R290" s="6">
        <f t="shared" si="31"/>
        <v>1.1022703842524288E-2</v>
      </c>
      <c r="T290">
        <v>0.58499999999999996</v>
      </c>
      <c r="U290">
        <v>0.58499999999999996</v>
      </c>
      <c r="V290">
        <v>0.61199999999999999</v>
      </c>
      <c r="W290">
        <v>0.59399999999999997</v>
      </c>
      <c r="X290">
        <v>0.60299999999999998</v>
      </c>
      <c r="AD290">
        <f t="shared" si="34"/>
        <v>0.5958</v>
      </c>
      <c r="AE290">
        <f t="shared" si="35"/>
        <v>1.1734564329364778E-2</v>
      </c>
      <c r="AO290">
        <f>A289</f>
        <v>90</v>
      </c>
      <c r="AP290">
        <f>B289</f>
        <v>3</v>
      </c>
      <c r="AQ290">
        <f>C289</f>
        <v>7.5</v>
      </c>
      <c r="AR290">
        <f>D289</f>
        <v>1</v>
      </c>
      <c r="BK290" s="6">
        <v>1</v>
      </c>
      <c r="BL290">
        <v>0.94499999999999995</v>
      </c>
      <c r="BM290">
        <v>0.95399999999999996</v>
      </c>
      <c r="BN290">
        <v>0.95399999999999996</v>
      </c>
      <c r="BO290">
        <v>0.96299999999999997</v>
      </c>
      <c r="BP290">
        <v>0.96299999999999997</v>
      </c>
    </row>
    <row r="291" spans="1:68" x14ac:dyDescent="0.25">
      <c r="A291" s="6">
        <v>90</v>
      </c>
      <c r="B291" s="6">
        <v>3</v>
      </c>
      <c r="C291" s="6">
        <v>7.5</v>
      </c>
      <c r="D291" s="6">
        <v>1</v>
      </c>
      <c r="E291" s="6">
        <v>3</v>
      </c>
      <c r="F291" s="6">
        <v>1</v>
      </c>
      <c r="G291">
        <v>0.33300000000000002</v>
      </c>
      <c r="H291">
        <v>0.36899999999999999</v>
      </c>
      <c r="I291">
        <v>0.34200000000000003</v>
      </c>
      <c r="J291">
        <v>0.35099999999999998</v>
      </c>
      <c r="K291">
        <v>0.36</v>
      </c>
      <c r="Q291" s="6">
        <f t="shared" si="30"/>
        <v>0.35099999999999998</v>
      </c>
      <c r="R291" s="6">
        <f t="shared" si="31"/>
        <v>1.4230249470757692E-2</v>
      </c>
      <c r="T291">
        <v>0.57599999999999996</v>
      </c>
      <c r="U291">
        <v>0.59399999999999997</v>
      </c>
      <c r="V291">
        <v>0.60299999999999998</v>
      </c>
      <c r="W291">
        <v>0.60299999999999998</v>
      </c>
      <c r="X291">
        <v>0.621</v>
      </c>
      <c r="AD291">
        <f t="shared" si="34"/>
        <v>0.59939999999999993</v>
      </c>
      <c r="AE291">
        <f t="shared" si="35"/>
        <v>1.634931191212647E-2</v>
      </c>
      <c r="BK291" s="6">
        <v>1</v>
      </c>
      <c r="BL291">
        <v>0.90900000000000003</v>
      </c>
      <c r="BM291">
        <v>0.96299999999999997</v>
      </c>
      <c r="BN291">
        <v>0.94499999999999995</v>
      </c>
      <c r="BO291">
        <v>0.95399999999999996</v>
      </c>
      <c r="BP291">
        <v>0.98099999999999998</v>
      </c>
    </row>
    <row r="292" spans="1:68" x14ac:dyDescent="0.25">
      <c r="A292" s="6">
        <v>90</v>
      </c>
      <c r="B292" s="6">
        <v>3</v>
      </c>
      <c r="C292" s="6">
        <v>7.5</v>
      </c>
      <c r="D292" s="6">
        <v>1</v>
      </c>
      <c r="E292" s="6">
        <v>4</v>
      </c>
      <c r="F292" s="6">
        <v>1</v>
      </c>
      <c r="G292">
        <v>0.54</v>
      </c>
      <c r="H292">
        <v>0.51300000000000001</v>
      </c>
      <c r="I292">
        <v>0.46800000000000003</v>
      </c>
      <c r="J292">
        <v>0.432</v>
      </c>
      <c r="K292">
        <v>0.38700000000000001</v>
      </c>
      <c r="Q292" s="6">
        <f t="shared" si="30"/>
        <v>0.46799999999999997</v>
      </c>
      <c r="R292" s="6">
        <f t="shared" si="31"/>
        <v>6.137181763643685E-2</v>
      </c>
      <c r="T292">
        <v>0.39600000000000002</v>
      </c>
      <c r="U292">
        <v>0.46800000000000003</v>
      </c>
      <c r="V292">
        <v>0.48599999999999999</v>
      </c>
      <c r="W292">
        <v>0.54</v>
      </c>
      <c r="X292">
        <v>0.54</v>
      </c>
      <c r="AD292">
        <f t="shared" si="34"/>
        <v>0.48600000000000004</v>
      </c>
      <c r="AE292">
        <f t="shared" si="35"/>
        <v>5.9699246226397294E-2</v>
      </c>
      <c r="BK292" s="6">
        <v>1</v>
      </c>
      <c r="BL292">
        <v>0.93600000000000005</v>
      </c>
      <c r="BM292">
        <v>0.98099999999999998</v>
      </c>
      <c r="BN292">
        <v>0.95399999999999996</v>
      </c>
      <c r="BO292">
        <v>0.97199999999999998</v>
      </c>
      <c r="BP292">
        <v>0.92700000000000005</v>
      </c>
    </row>
    <row r="293" spans="1:68" x14ac:dyDescent="0.25">
      <c r="A293" s="6">
        <v>90</v>
      </c>
      <c r="B293" s="6">
        <v>3</v>
      </c>
      <c r="C293" s="6">
        <v>7.5</v>
      </c>
      <c r="D293" s="1">
        <v>1</v>
      </c>
      <c r="E293" s="1">
        <v>1</v>
      </c>
      <c r="F293" s="1">
        <v>2</v>
      </c>
      <c r="G293" s="4"/>
      <c r="H293" s="4"/>
      <c r="I293" s="4"/>
      <c r="J293" s="4"/>
      <c r="K293" s="4"/>
      <c r="Q293" s="6" t="e">
        <f t="shared" si="30"/>
        <v>#DIV/0!</v>
      </c>
      <c r="R293" s="6" t="e">
        <f t="shared" si="31"/>
        <v>#DIV/0!</v>
      </c>
      <c r="T293" s="4"/>
      <c r="U293" s="4"/>
      <c r="V293" s="4"/>
      <c r="W293" s="4"/>
      <c r="X293" s="4"/>
      <c r="Z293" s="4" t="s">
        <v>42</v>
      </c>
      <c r="AA293" s="4"/>
      <c r="AD293" t="e">
        <f t="shared" si="34"/>
        <v>#DIV/0!</v>
      </c>
      <c r="AE293" t="e">
        <f t="shared" si="35"/>
        <v>#DIV/0!</v>
      </c>
      <c r="AH293" t="s">
        <v>25</v>
      </c>
      <c r="BK293" s="1">
        <v>2</v>
      </c>
    </row>
    <row r="294" spans="1:68" x14ac:dyDescent="0.25">
      <c r="A294" s="6">
        <v>90</v>
      </c>
      <c r="B294" s="6">
        <v>3</v>
      </c>
      <c r="C294" s="6">
        <v>7.5</v>
      </c>
      <c r="D294" s="1">
        <v>1</v>
      </c>
      <c r="E294" s="1">
        <v>2</v>
      </c>
      <c r="F294" s="1">
        <v>2</v>
      </c>
      <c r="G294" s="4"/>
      <c r="H294" s="4"/>
      <c r="I294" s="4"/>
      <c r="J294" s="4"/>
      <c r="K294" s="4"/>
      <c r="Q294" s="6" t="e">
        <f t="shared" si="30"/>
        <v>#DIV/0!</v>
      </c>
      <c r="R294" s="6" t="e">
        <f t="shared" si="31"/>
        <v>#DIV/0!</v>
      </c>
      <c r="T294" s="4"/>
      <c r="U294" s="4"/>
      <c r="V294" s="4"/>
      <c r="W294" s="4"/>
      <c r="X294" s="4"/>
      <c r="AD294" t="e">
        <f t="shared" si="34"/>
        <v>#DIV/0!</v>
      </c>
      <c r="AE294" t="e">
        <f t="shared" si="35"/>
        <v>#DIV/0!</v>
      </c>
      <c r="AG294" t="s">
        <v>19</v>
      </c>
      <c r="AH294" t="s">
        <v>20</v>
      </c>
      <c r="AI294" t="s">
        <v>21</v>
      </c>
      <c r="AJ294" t="s">
        <v>23</v>
      </c>
      <c r="AK294" t="s">
        <v>21</v>
      </c>
      <c r="AM294" s="11" t="s">
        <v>24</v>
      </c>
      <c r="AN294" s="11"/>
      <c r="AO294" s="11" t="s">
        <v>21</v>
      </c>
      <c r="AP294" s="15" t="s">
        <v>26</v>
      </c>
      <c r="AQ294" s="15"/>
      <c r="AR294" s="15" t="s">
        <v>21</v>
      </c>
      <c r="BK294" s="1">
        <v>2</v>
      </c>
    </row>
    <row r="295" spans="1:68" x14ac:dyDescent="0.25">
      <c r="A295" s="6">
        <v>90</v>
      </c>
      <c r="B295" s="6">
        <v>3</v>
      </c>
      <c r="C295" s="6">
        <v>7.5</v>
      </c>
      <c r="D295" s="1">
        <v>1</v>
      </c>
      <c r="E295" s="1">
        <v>3</v>
      </c>
      <c r="F295" s="1">
        <v>2</v>
      </c>
      <c r="G295" s="4"/>
      <c r="H295" s="4"/>
      <c r="I295" s="4"/>
      <c r="J295" s="4"/>
      <c r="K295" s="4"/>
      <c r="Q295" s="6" t="e">
        <f t="shared" si="30"/>
        <v>#DIV/0!</v>
      </c>
      <c r="R295" s="6" t="e">
        <f t="shared" si="31"/>
        <v>#DIV/0!</v>
      </c>
      <c r="T295" s="4"/>
      <c r="U295" s="4"/>
      <c r="V295" s="4"/>
      <c r="W295" s="4"/>
      <c r="X295" s="4"/>
      <c r="AD295" t="e">
        <f t="shared" si="34"/>
        <v>#DIV/0!</v>
      </c>
      <c r="AE295" t="e">
        <f t="shared" si="35"/>
        <v>#DIV/0!</v>
      </c>
      <c r="AG295">
        <v>1</v>
      </c>
      <c r="AH295">
        <f>AVERAGE(G289:K292)</f>
        <v>0.38790000000000002</v>
      </c>
      <c r="AI295">
        <f>STDEV(G289:K292)</f>
        <v>5.6537737746337698E-2</v>
      </c>
      <c r="AJ295">
        <f>AVERAGE(T289:X292)</f>
        <v>0.5625</v>
      </c>
      <c r="AK295">
        <f>STDEV(T289:X292)</f>
        <v>5.5594869130920786E-2</v>
      </c>
      <c r="AM295">
        <f>SUM(AH295,AJ295)</f>
        <v>0.95040000000000002</v>
      </c>
      <c r="AO295">
        <f>SUM(AH295,AJ295)/2*SQRT((AI295/AH295)^2+(AK295/AJ295)^2)</f>
        <v>8.3684420110944985E-2</v>
      </c>
      <c r="AP295">
        <v>0.14400000000000002</v>
      </c>
      <c r="AR295">
        <v>9.1651513899116757E-3</v>
      </c>
      <c r="BK295" s="1">
        <v>2</v>
      </c>
    </row>
    <row r="296" spans="1:68" x14ac:dyDescent="0.25">
      <c r="A296" s="6">
        <v>90</v>
      </c>
      <c r="B296" s="6">
        <v>3</v>
      </c>
      <c r="C296" s="6">
        <v>7.5</v>
      </c>
      <c r="D296" s="1">
        <v>1</v>
      </c>
      <c r="E296" s="1">
        <v>4</v>
      </c>
      <c r="F296" s="1">
        <v>2</v>
      </c>
      <c r="G296">
        <v>0.35099999999999998</v>
      </c>
      <c r="H296">
        <v>0.38700000000000001</v>
      </c>
      <c r="I296">
        <v>0.39600000000000002</v>
      </c>
      <c r="J296">
        <v>0.378</v>
      </c>
      <c r="K296">
        <v>0.38700000000000001</v>
      </c>
      <c r="Q296" s="6">
        <f t="shared" si="30"/>
        <v>0.37980000000000003</v>
      </c>
      <c r="R296" s="6">
        <f t="shared" si="31"/>
        <v>1.7311845655504227E-2</v>
      </c>
      <c r="T296">
        <v>0.55800000000000005</v>
      </c>
      <c r="U296">
        <v>0.57599999999999996</v>
      </c>
      <c r="V296">
        <v>0.55800000000000005</v>
      </c>
      <c r="W296">
        <v>0.56699999999999995</v>
      </c>
      <c r="X296">
        <v>0.61199999999999999</v>
      </c>
      <c r="AD296">
        <f t="shared" si="34"/>
        <v>0.57420000000000004</v>
      </c>
      <c r="AE296">
        <f t="shared" si="35"/>
        <v>2.2409819276379698E-2</v>
      </c>
      <c r="AG296">
        <v>2</v>
      </c>
      <c r="AH296">
        <f>AVERAGE(G293:K296)</f>
        <v>0.37980000000000003</v>
      </c>
      <c r="AI296">
        <f>STDEV(G293:K296)</f>
        <v>1.7311845655504227E-2</v>
      </c>
      <c r="AJ296">
        <f>AVERAGE(T293:X296)</f>
        <v>0.57420000000000004</v>
      </c>
      <c r="AK296">
        <f>STDEV(T293:X296)</f>
        <v>2.2409819276379698E-2</v>
      </c>
      <c r="AM296">
        <f>SUM(AH296,AJ296)</f>
        <v>0.95400000000000007</v>
      </c>
      <c r="AO296">
        <f t="shared" ref="AO296:AO305" si="36">SUM(AH296,AJ296)/2*SQRT((AI296/AH296)^2+(AK296/AJ296)^2)</f>
        <v>2.8623370867463888E-2</v>
      </c>
      <c r="BK296" s="1">
        <v>2</v>
      </c>
      <c r="BL296">
        <v>0.90900000000000003</v>
      </c>
      <c r="BM296">
        <v>0.96299999999999997</v>
      </c>
      <c r="BN296">
        <v>0.95399999999999996</v>
      </c>
      <c r="BO296">
        <v>0.94499999999999995</v>
      </c>
      <c r="BP296">
        <v>0.999</v>
      </c>
    </row>
    <row r="297" spans="1:68" x14ac:dyDescent="0.25">
      <c r="A297" s="6">
        <v>90</v>
      </c>
      <c r="B297" s="6">
        <v>3</v>
      </c>
      <c r="C297" s="6">
        <v>7.5</v>
      </c>
      <c r="D297" s="6">
        <v>1</v>
      </c>
      <c r="E297" s="6">
        <v>1</v>
      </c>
      <c r="F297" s="6">
        <v>3</v>
      </c>
      <c r="G297">
        <v>0.32400000000000001</v>
      </c>
      <c r="H297">
        <v>0.29699999999999999</v>
      </c>
      <c r="I297">
        <v>0.252</v>
      </c>
      <c r="J297">
        <v>0.252</v>
      </c>
      <c r="K297">
        <v>0.23400000000000001</v>
      </c>
      <c r="Q297" s="6">
        <f t="shared" si="30"/>
        <v>0.27179999999999999</v>
      </c>
      <c r="R297" s="6">
        <f t="shared" si="31"/>
        <v>3.7325594435990046E-2</v>
      </c>
      <c r="T297">
        <v>0.621</v>
      </c>
      <c r="U297">
        <v>0.56699999999999995</v>
      </c>
      <c r="V297">
        <v>0.67500000000000004</v>
      </c>
      <c r="W297">
        <v>0.70199999999999996</v>
      </c>
      <c r="X297">
        <v>0.66600000000000004</v>
      </c>
      <c r="AD297">
        <f t="shared" si="34"/>
        <v>0.6462</v>
      </c>
      <c r="AE297">
        <f t="shared" si="35"/>
        <v>5.3016035310083323E-2</v>
      </c>
      <c r="AG297">
        <v>3</v>
      </c>
      <c r="AH297">
        <f>AVERAGE(G297:K300)</f>
        <v>0.30285000000000001</v>
      </c>
      <c r="AI297">
        <f>STDEV(G297:K300)</f>
        <v>5.1101833317612678E-2</v>
      </c>
      <c r="AJ297">
        <f>AVERAGE(T297:X300)</f>
        <v>0.62505000000000011</v>
      </c>
      <c r="AK297">
        <f>STDEV(T296:X299)</f>
        <v>4.3760833245218157E-2</v>
      </c>
      <c r="AM297">
        <f>SUM(AH297,AJ297)</f>
        <v>0.92790000000000017</v>
      </c>
      <c r="AO297">
        <f t="shared" si="36"/>
        <v>8.4756480177467147E-2</v>
      </c>
      <c r="AP297" s="15" t="s">
        <v>28</v>
      </c>
      <c r="AQ297" s="15"/>
      <c r="AR297" s="15"/>
      <c r="BK297" s="6">
        <v>3</v>
      </c>
      <c r="BL297">
        <v>0.94499999999999995</v>
      </c>
      <c r="BM297">
        <v>0.86399999999999999</v>
      </c>
      <c r="BN297">
        <v>0.92700000000000005</v>
      </c>
      <c r="BO297">
        <v>0.95399999999999996</v>
      </c>
      <c r="BP297">
        <v>0.9</v>
      </c>
    </row>
    <row r="298" spans="1:68" x14ac:dyDescent="0.25">
      <c r="A298" s="6">
        <v>90</v>
      </c>
      <c r="B298" s="6">
        <v>3</v>
      </c>
      <c r="C298" s="6">
        <v>7.5</v>
      </c>
      <c r="D298" s="6">
        <v>1</v>
      </c>
      <c r="E298" s="6">
        <v>2</v>
      </c>
      <c r="F298" s="6">
        <v>3</v>
      </c>
      <c r="G298">
        <v>0.27900000000000003</v>
      </c>
      <c r="H298">
        <v>0.28799999999999998</v>
      </c>
      <c r="I298">
        <v>0.28799999999999998</v>
      </c>
      <c r="J298">
        <v>0.29699999999999999</v>
      </c>
      <c r="K298">
        <v>0.28799999999999998</v>
      </c>
      <c r="Q298" s="6">
        <f t="shared" si="30"/>
        <v>0.28799999999999998</v>
      </c>
      <c r="R298" s="6">
        <f t="shared" si="31"/>
        <v>6.3639610306789138E-3</v>
      </c>
      <c r="T298">
        <v>0.61199999999999999</v>
      </c>
      <c r="U298">
        <v>0.59399999999999997</v>
      </c>
      <c r="V298">
        <v>0.61199999999999999</v>
      </c>
      <c r="W298">
        <v>0.64800000000000002</v>
      </c>
      <c r="X298">
        <v>0.63900000000000001</v>
      </c>
      <c r="AD298">
        <f t="shared" si="34"/>
        <v>0.62100000000000011</v>
      </c>
      <c r="AE298">
        <f t="shared" si="35"/>
        <v>2.2045407685048621E-2</v>
      </c>
      <c r="AG298">
        <v>4</v>
      </c>
      <c r="AH298">
        <f>AVERAGE(G301:K304)</f>
        <v>0.28664999999999996</v>
      </c>
      <c r="AI298">
        <f>STDEV(G301:K304)</f>
        <v>6.014567841149486E-2</v>
      </c>
      <c r="AJ298">
        <f>AVERAGE(T301:X304)</f>
        <v>0.68535000000000001</v>
      </c>
      <c r="AK298">
        <f>STDEV(T300:X303)</f>
        <v>0.10888236046785814</v>
      </c>
      <c r="AM298">
        <f t="shared" ref="AM298:AM305" si="37">SUM(AH298,AJ298)</f>
        <v>0.97199999999999998</v>
      </c>
      <c r="AO298">
        <f t="shared" si="36"/>
        <v>0.1279072395906502</v>
      </c>
      <c r="BK298" s="6">
        <v>3</v>
      </c>
      <c r="BL298">
        <v>0.89100000000000001</v>
      </c>
      <c r="BM298">
        <v>0.88200000000000001</v>
      </c>
      <c r="BN298">
        <v>0.9</v>
      </c>
      <c r="BO298">
        <v>0.94499999999999995</v>
      </c>
      <c r="BP298">
        <v>0.92700000000000005</v>
      </c>
    </row>
    <row r="299" spans="1:68" x14ac:dyDescent="0.25">
      <c r="A299" s="6">
        <v>90</v>
      </c>
      <c r="B299" s="6">
        <v>3</v>
      </c>
      <c r="C299" s="6">
        <v>7.5</v>
      </c>
      <c r="D299" s="6">
        <v>1</v>
      </c>
      <c r="E299" s="6">
        <v>3</v>
      </c>
      <c r="F299" s="6">
        <v>3</v>
      </c>
      <c r="G299">
        <v>0.45</v>
      </c>
      <c r="H299">
        <v>0.29699999999999999</v>
      </c>
      <c r="I299">
        <v>0.27900000000000003</v>
      </c>
      <c r="J299">
        <v>0.252</v>
      </c>
      <c r="K299">
        <v>0.26100000000000001</v>
      </c>
      <c r="Q299" s="6">
        <f t="shared" ref="Q299:Q362" si="38">AVERAGE(G299:K299)</f>
        <v>0.30780000000000002</v>
      </c>
      <c r="R299" s="6">
        <f t="shared" ref="R299:R362" si="39">STDEV(G299:K299)</f>
        <v>8.134924707703195E-2</v>
      </c>
      <c r="T299">
        <v>0.56699999999999995</v>
      </c>
      <c r="U299">
        <v>0.65700000000000003</v>
      </c>
      <c r="V299">
        <v>0.65700000000000003</v>
      </c>
      <c r="W299">
        <v>0.63900000000000001</v>
      </c>
      <c r="X299">
        <v>0.65700000000000003</v>
      </c>
      <c r="AD299">
        <f t="shared" si="34"/>
        <v>0.63539999999999996</v>
      </c>
      <c r="AE299">
        <f t="shared" si="35"/>
        <v>3.902307009962188E-2</v>
      </c>
      <c r="AG299">
        <v>5</v>
      </c>
      <c r="AH299">
        <f>AVERAGE(G305:K308)</f>
        <v>0.29429999999999995</v>
      </c>
      <c r="AI299">
        <f>STDEV(G305:K308)</f>
        <v>7.0691397526223582E-2</v>
      </c>
      <c r="AJ299">
        <f>AVERAGE(T305:X308)</f>
        <v>0.64080000000000004</v>
      </c>
      <c r="AK299">
        <f>STDEV(T305:X308)</f>
        <v>8.7433944991873888E-2</v>
      </c>
      <c r="AM299">
        <f t="shared" si="37"/>
        <v>0.93510000000000004</v>
      </c>
      <c r="AO299">
        <f t="shared" si="36"/>
        <v>0.12916076219818701</v>
      </c>
      <c r="BK299" s="6">
        <v>3</v>
      </c>
      <c r="BL299">
        <v>1.0169999999999999</v>
      </c>
      <c r="BM299">
        <v>0.95399999999999996</v>
      </c>
      <c r="BN299">
        <v>0.93600000000000005</v>
      </c>
      <c r="BO299">
        <v>0.89100000000000001</v>
      </c>
      <c r="BP299">
        <v>0.91800000000000004</v>
      </c>
    </row>
    <row r="300" spans="1:68" x14ac:dyDescent="0.25">
      <c r="A300" s="6">
        <v>90</v>
      </c>
      <c r="B300" s="6">
        <v>3</v>
      </c>
      <c r="C300" s="6">
        <v>7.5</v>
      </c>
      <c r="D300" s="6">
        <v>1</v>
      </c>
      <c r="E300" s="6">
        <v>4</v>
      </c>
      <c r="F300" s="6">
        <v>3</v>
      </c>
      <c r="G300">
        <v>0.30599999999999999</v>
      </c>
      <c r="H300">
        <v>0.34200000000000003</v>
      </c>
      <c r="I300">
        <v>0.33300000000000002</v>
      </c>
      <c r="J300">
        <v>0.36</v>
      </c>
      <c r="K300">
        <v>0.378</v>
      </c>
      <c r="Q300" s="6">
        <f t="shared" si="38"/>
        <v>0.34380000000000005</v>
      </c>
      <c r="R300" s="6">
        <f t="shared" si="39"/>
        <v>2.7298351598585579E-2</v>
      </c>
      <c r="T300">
        <v>0.63</v>
      </c>
      <c r="U300">
        <v>0.60299999999999998</v>
      </c>
      <c r="V300">
        <v>0.60299999999999998</v>
      </c>
      <c r="W300">
        <v>0.58499999999999996</v>
      </c>
      <c r="X300">
        <v>0.56699999999999995</v>
      </c>
      <c r="AD300">
        <f t="shared" si="34"/>
        <v>0.59760000000000013</v>
      </c>
      <c r="AE300">
        <f t="shared" si="35"/>
        <v>2.3469128658729556E-2</v>
      </c>
      <c r="AG300">
        <v>6</v>
      </c>
      <c r="AH300">
        <f>AVERAGE(G309:K312)</f>
        <v>0.32624999999999998</v>
      </c>
      <c r="AI300">
        <f>STDEV(G309:K312)</f>
        <v>9.7234862169145259E-2</v>
      </c>
      <c r="AJ300">
        <f>AVERAGE(T309:X312)</f>
        <v>0.63405</v>
      </c>
      <c r="AK300">
        <f>STDEV(T309:X312)</f>
        <v>7.4070716566208936E-2</v>
      </c>
      <c r="AM300">
        <f t="shared" si="37"/>
        <v>0.96029999999999993</v>
      </c>
      <c r="AO300">
        <f t="shared" si="36"/>
        <v>0.15370340543453664</v>
      </c>
      <c r="BK300" s="6">
        <v>3</v>
      </c>
      <c r="BL300">
        <v>0.93600000000000005</v>
      </c>
      <c r="BM300">
        <v>0.94499999999999995</v>
      </c>
      <c r="BN300">
        <v>0.93600000000000005</v>
      </c>
      <c r="BO300">
        <v>0.94499999999999995</v>
      </c>
      <c r="BP300">
        <v>0.94499999999999995</v>
      </c>
    </row>
    <row r="301" spans="1:68" x14ac:dyDescent="0.25">
      <c r="A301" s="6">
        <v>90</v>
      </c>
      <c r="B301" s="6">
        <v>3</v>
      </c>
      <c r="C301" s="6">
        <v>7.5</v>
      </c>
      <c r="D301" s="1">
        <v>1</v>
      </c>
      <c r="E301" s="1">
        <v>1</v>
      </c>
      <c r="F301" s="1">
        <v>4</v>
      </c>
      <c r="G301">
        <v>0.28799999999999998</v>
      </c>
      <c r="H301">
        <v>0.28799999999999998</v>
      </c>
      <c r="I301">
        <v>0.315</v>
      </c>
      <c r="J301">
        <v>0.27900000000000003</v>
      </c>
      <c r="K301">
        <v>0.27900000000000003</v>
      </c>
      <c r="Q301" s="6">
        <f t="shared" si="38"/>
        <v>0.28979999999999995</v>
      </c>
      <c r="R301" s="6">
        <f t="shared" si="39"/>
        <v>1.4788509052639478E-2</v>
      </c>
      <c r="T301">
        <v>0.69299999999999995</v>
      </c>
      <c r="U301">
        <v>0.72899999999999998</v>
      </c>
      <c r="V301">
        <v>0.621</v>
      </c>
      <c r="W301">
        <v>0.65700000000000003</v>
      </c>
      <c r="X301">
        <v>0.64800000000000002</v>
      </c>
      <c r="AD301">
        <f t="shared" si="34"/>
        <v>0.66960000000000008</v>
      </c>
      <c r="AE301">
        <f t="shared" si="35"/>
        <v>4.202142310774349E-2</v>
      </c>
      <c r="AG301">
        <v>7</v>
      </c>
      <c r="AH301">
        <f>AVERAGE(G313:K316)</f>
        <v>0.32895000000000002</v>
      </c>
      <c r="AI301">
        <f>STDEV(G313:K316)</f>
        <v>0.10746479227610943</v>
      </c>
      <c r="AJ301">
        <f>AVERAGE(T313:X316)</f>
        <v>0.6120000000000001</v>
      </c>
      <c r="AK301">
        <f>STDEV(T313:X316)</f>
        <v>7.0745652646794416E-2</v>
      </c>
      <c r="AM301">
        <f t="shared" si="37"/>
        <v>0.94095000000000018</v>
      </c>
      <c r="AO301">
        <f t="shared" si="36"/>
        <v>0.16303799370938929</v>
      </c>
      <c r="BK301" s="1">
        <v>4</v>
      </c>
      <c r="BL301">
        <v>0.98099999999999998</v>
      </c>
      <c r="BM301">
        <v>1.0169999999999999</v>
      </c>
      <c r="BN301">
        <v>0.93600000000000005</v>
      </c>
      <c r="BO301">
        <v>0.93600000000000005</v>
      </c>
      <c r="BP301">
        <v>0.92700000000000005</v>
      </c>
    </row>
    <row r="302" spans="1:68" x14ac:dyDescent="0.25">
      <c r="A302" s="6">
        <v>90</v>
      </c>
      <c r="B302" s="6">
        <v>3</v>
      </c>
      <c r="C302" s="6">
        <v>7.5</v>
      </c>
      <c r="D302" s="1">
        <v>1</v>
      </c>
      <c r="E302" s="1">
        <v>2</v>
      </c>
      <c r="F302" s="1">
        <v>4</v>
      </c>
      <c r="G302">
        <v>0.26100000000000001</v>
      </c>
      <c r="H302">
        <v>0.28799999999999998</v>
      </c>
      <c r="I302">
        <v>0.29699999999999999</v>
      </c>
      <c r="J302">
        <v>0.35099999999999998</v>
      </c>
      <c r="K302">
        <v>6.3E-2</v>
      </c>
      <c r="Q302" s="6">
        <f t="shared" si="38"/>
        <v>0.25199999999999995</v>
      </c>
      <c r="R302" s="6">
        <f t="shared" si="39"/>
        <v>0.11059385154700066</v>
      </c>
      <c r="T302">
        <v>0.67500000000000004</v>
      </c>
      <c r="U302">
        <v>0.65700000000000003</v>
      </c>
      <c r="V302">
        <v>0.97199999999999998</v>
      </c>
      <c r="W302">
        <v>0.96299999999999997</v>
      </c>
      <c r="X302">
        <v>0.69299999999999995</v>
      </c>
      <c r="AD302">
        <f t="shared" si="34"/>
        <v>0.79200000000000004</v>
      </c>
      <c r="AE302">
        <f t="shared" si="35"/>
        <v>0.16074513989542491</v>
      </c>
      <c r="AG302">
        <v>8</v>
      </c>
      <c r="AH302" t="e">
        <f>AVERAGE(G317:K320)</f>
        <v>#DIV/0!</v>
      </c>
      <c r="AI302" t="e">
        <f>STDEV(G317:K320)</f>
        <v>#DIV/0!</v>
      </c>
      <c r="AJ302" t="e">
        <f>AVERAGE(T317:X320)</f>
        <v>#DIV/0!</v>
      </c>
      <c r="AK302" t="e">
        <f>STDEV(T317:X320)</f>
        <v>#DIV/0!</v>
      </c>
      <c r="AM302" t="e">
        <f t="shared" si="37"/>
        <v>#DIV/0!</v>
      </c>
      <c r="AO302" t="e">
        <f t="shared" si="36"/>
        <v>#DIV/0!</v>
      </c>
      <c r="BK302" s="1">
        <v>4</v>
      </c>
      <c r="BL302">
        <v>0.93600000000000005</v>
      </c>
      <c r="BM302">
        <v>0.94499999999999995</v>
      </c>
      <c r="BN302">
        <v>1.2689999999999999</v>
      </c>
      <c r="BO302">
        <v>1.3140000000000001</v>
      </c>
      <c r="BP302">
        <v>0.75600000000000001</v>
      </c>
    </row>
    <row r="303" spans="1:68" x14ac:dyDescent="0.25">
      <c r="A303" s="6">
        <v>90</v>
      </c>
      <c r="B303" s="6">
        <v>3</v>
      </c>
      <c r="C303" s="6">
        <v>7.5</v>
      </c>
      <c r="D303" s="1">
        <v>1</v>
      </c>
      <c r="E303" s="1">
        <v>3</v>
      </c>
      <c r="F303" s="1">
        <v>4</v>
      </c>
      <c r="G303">
        <v>0.28799999999999998</v>
      </c>
      <c r="H303">
        <v>0.28799999999999998</v>
      </c>
      <c r="I303">
        <v>0.26100000000000001</v>
      </c>
      <c r="J303">
        <v>0.27900000000000003</v>
      </c>
      <c r="K303">
        <v>0.32400000000000001</v>
      </c>
      <c r="Q303" s="6">
        <f t="shared" si="38"/>
        <v>0.28800000000000003</v>
      </c>
      <c r="R303" s="6">
        <f t="shared" si="39"/>
        <v>2.2945587811167529E-2</v>
      </c>
      <c r="T303">
        <v>0.67200000000000004</v>
      </c>
      <c r="U303">
        <v>0.61199999999999999</v>
      </c>
      <c r="V303">
        <v>0.68400000000000005</v>
      </c>
      <c r="W303">
        <v>0.66</v>
      </c>
      <c r="X303">
        <v>0.57599999999999996</v>
      </c>
      <c r="AD303">
        <f t="shared" si="34"/>
        <v>0.64080000000000004</v>
      </c>
      <c r="AE303">
        <f t="shared" si="35"/>
        <v>4.5378408962853736E-2</v>
      </c>
      <c r="AG303">
        <v>9</v>
      </c>
      <c r="AH303">
        <f>AVERAGE(G321:K324)</f>
        <v>0.32534999999999997</v>
      </c>
      <c r="AI303">
        <f>STDEV(G321:K324)</f>
        <v>5.7759278133701811E-2</v>
      </c>
      <c r="AJ303">
        <f>AVERAGE(T321:X324)</f>
        <v>0.60254999999999981</v>
      </c>
      <c r="AK303">
        <f>STDEV(T321:X324)</f>
        <v>8.358889059904534E-2</v>
      </c>
      <c r="AM303">
        <f t="shared" si="37"/>
        <v>0.92789999999999973</v>
      </c>
      <c r="AO303">
        <f t="shared" si="36"/>
        <v>0.10452936068439397</v>
      </c>
      <c r="BK303" s="1">
        <v>4</v>
      </c>
      <c r="BL303">
        <v>0.96</v>
      </c>
      <c r="BM303">
        <v>0.9</v>
      </c>
      <c r="BN303">
        <v>0.94499999999999995</v>
      </c>
      <c r="BO303">
        <v>0.93899999999999995</v>
      </c>
      <c r="BP303">
        <v>0.9</v>
      </c>
    </row>
    <row r="304" spans="1:68" x14ac:dyDescent="0.25">
      <c r="A304" s="6">
        <v>90</v>
      </c>
      <c r="B304" s="6">
        <v>3</v>
      </c>
      <c r="C304" s="6">
        <v>7.5</v>
      </c>
      <c r="D304" s="1">
        <v>1</v>
      </c>
      <c r="E304" s="1">
        <v>4</v>
      </c>
      <c r="F304" s="1">
        <v>4</v>
      </c>
      <c r="G304">
        <v>0.378</v>
      </c>
      <c r="H304">
        <v>0.33300000000000002</v>
      </c>
      <c r="I304">
        <v>0.27900000000000003</v>
      </c>
      <c r="J304">
        <v>0.29699999999999999</v>
      </c>
      <c r="K304">
        <v>0.29699999999999999</v>
      </c>
      <c r="Q304" s="6">
        <f t="shared" si="38"/>
        <v>0.31680000000000003</v>
      </c>
      <c r="R304" s="6">
        <f t="shared" si="39"/>
        <v>3.943602414037204E-2</v>
      </c>
      <c r="T304">
        <v>0.53100000000000003</v>
      </c>
      <c r="U304">
        <v>0.63900000000000001</v>
      </c>
      <c r="V304">
        <v>0.621</v>
      </c>
      <c r="W304">
        <v>0.68400000000000005</v>
      </c>
      <c r="X304">
        <v>0.72</v>
      </c>
      <c r="AD304">
        <f t="shared" si="34"/>
        <v>0.63900000000000001</v>
      </c>
      <c r="AE304">
        <f t="shared" si="35"/>
        <v>7.1718198527291513E-2</v>
      </c>
      <c r="AG304">
        <v>10</v>
      </c>
      <c r="AH304" t="e">
        <f>AVERAGE(G325:K328)</f>
        <v>#DIV/0!</v>
      </c>
      <c r="AI304" t="e">
        <f>STDEV(G325:K328)</f>
        <v>#DIV/0!</v>
      </c>
      <c r="AJ304" t="e">
        <f>AVERAGE(T325:X328)</f>
        <v>#DIV/0!</v>
      </c>
      <c r="AK304" t="e">
        <f>STDEV(T325:X328)</f>
        <v>#DIV/0!</v>
      </c>
      <c r="AM304" t="e">
        <f t="shared" si="37"/>
        <v>#DIV/0!</v>
      </c>
      <c r="AO304" t="e">
        <f t="shared" si="36"/>
        <v>#DIV/0!</v>
      </c>
      <c r="BK304" s="1">
        <v>4</v>
      </c>
      <c r="BL304">
        <v>0.90900000000000003</v>
      </c>
      <c r="BM304">
        <v>0.97199999999999998</v>
      </c>
      <c r="BN304">
        <v>0.9</v>
      </c>
      <c r="BO304">
        <v>0.98099999999999998</v>
      </c>
      <c r="BP304">
        <v>1.0169999999999999</v>
      </c>
    </row>
    <row r="305" spans="1:68" x14ac:dyDescent="0.25">
      <c r="A305" s="6">
        <v>90</v>
      </c>
      <c r="B305" s="6">
        <v>3</v>
      </c>
      <c r="C305" s="6">
        <v>7.5</v>
      </c>
      <c r="D305" s="6">
        <v>1</v>
      </c>
      <c r="E305" s="6">
        <v>1</v>
      </c>
      <c r="F305" s="6">
        <v>5</v>
      </c>
      <c r="G305">
        <v>0.36</v>
      </c>
      <c r="H305">
        <v>0.28799999999999998</v>
      </c>
      <c r="I305">
        <v>0.29699999999999999</v>
      </c>
      <c r="J305">
        <v>0.33300000000000002</v>
      </c>
      <c r="K305">
        <v>0.29699999999999999</v>
      </c>
      <c r="Q305" s="6">
        <f t="shared" si="38"/>
        <v>0.31499999999999995</v>
      </c>
      <c r="R305" s="6">
        <f t="shared" si="39"/>
        <v>3.0520484924063715E-2</v>
      </c>
      <c r="T305">
        <v>0.59399999999999997</v>
      </c>
      <c r="U305">
        <v>0.67500000000000004</v>
      </c>
      <c r="V305">
        <v>0.57599999999999996</v>
      </c>
      <c r="W305">
        <v>0.621</v>
      </c>
      <c r="X305">
        <v>0.67500000000000004</v>
      </c>
      <c r="AD305">
        <f t="shared" si="34"/>
        <v>0.62819999999999998</v>
      </c>
      <c r="AE305">
        <f t="shared" si="35"/>
        <v>4.5625650680291716E-2</v>
      </c>
      <c r="AG305" t="s">
        <v>22</v>
      </c>
      <c r="AH305">
        <f>AVERAGE(G289:K328)</f>
        <v>0.32375172413793102</v>
      </c>
      <c r="AI305">
        <f>STDEV(G289:K328)</f>
        <v>7.8617351335659488E-2</v>
      </c>
      <c r="AJ305">
        <f>AVERAGE(T289:X328)</f>
        <v>0.62149655172413731</v>
      </c>
      <c r="AK305">
        <f>STDEV(T289:X327)</f>
        <v>8.1919940943208161E-2</v>
      </c>
      <c r="AM305">
        <f t="shared" si="37"/>
        <v>0.94524827586206839</v>
      </c>
      <c r="AO305">
        <f t="shared" si="36"/>
        <v>0.13058594592422418</v>
      </c>
      <c r="BK305" s="6">
        <v>5</v>
      </c>
      <c r="BL305">
        <v>0.95399999999999996</v>
      </c>
      <c r="BM305">
        <v>0.96299999999999997</v>
      </c>
      <c r="BN305">
        <v>0.873</v>
      </c>
      <c r="BO305">
        <v>0.95399999999999996</v>
      </c>
      <c r="BP305">
        <v>0.97199999999999998</v>
      </c>
    </row>
    <row r="306" spans="1:68" x14ac:dyDescent="0.25">
      <c r="A306" s="6">
        <v>90</v>
      </c>
      <c r="B306" s="6">
        <v>3</v>
      </c>
      <c r="C306" s="6">
        <v>7.5</v>
      </c>
      <c r="D306" s="6">
        <v>1</v>
      </c>
      <c r="E306" s="6">
        <v>2</v>
      </c>
      <c r="F306" s="6">
        <v>5</v>
      </c>
      <c r="G306">
        <v>0.32400000000000001</v>
      </c>
      <c r="H306">
        <v>0.09</v>
      </c>
      <c r="I306">
        <v>0.28799999999999998</v>
      </c>
      <c r="J306">
        <v>0.27</v>
      </c>
      <c r="K306">
        <v>0.13500000000000001</v>
      </c>
      <c r="Q306" s="6">
        <f t="shared" si="38"/>
        <v>0.22139999999999999</v>
      </c>
      <c r="R306" s="6">
        <f t="shared" si="39"/>
        <v>0.102536822654108</v>
      </c>
      <c r="T306">
        <v>0.70199999999999996</v>
      </c>
      <c r="U306">
        <v>0.78300000000000003</v>
      </c>
      <c r="V306">
        <v>0.66600000000000004</v>
      </c>
      <c r="W306">
        <v>0.90900000000000003</v>
      </c>
      <c r="X306">
        <v>0.621</v>
      </c>
      <c r="AD306">
        <f t="shared" si="34"/>
        <v>0.73619999999999997</v>
      </c>
      <c r="AE306">
        <f t="shared" si="35"/>
        <v>0.11337856940357036</v>
      </c>
      <c r="AM306" s="11" t="s">
        <v>51</v>
      </c>
      <c r="AN306" s="11"/>
      <c r="AO306" s="11"/>
      <c r="BK306" s="6">
        <v>5</v>
      </c>
      <c r="BL306">
        <v>1.026</v>
      </c>
      <c r="BM306">
        <v>0.873</v>
      </c>
      <c r="BN306">
        <v>0.95399999999999996</v>
      </c>
      <c r="BO306">
        <v>1.179</v>
      </c>
      <c r="BP306">
        <v>0.75600000000000001</v>
      </c>
    </row>
    <row r="307" spans="1:68" x14ac:dyDescent="0.25">
      <c r="A307" s="6">
        <v>90</v>
      </c>
      <c r="B307" s="6">
        <v>3</v>
      </c>
      <c r="C307" s="6">
        <v>7.5</v>
      </c>
      <c r="D307" s="6">
        <v>1</v>
      </c>
      <c r="E307" s="6">
        <v>3</v>
      </c>
      <c r="F307" s="6">
        <v>5</v>
      </c>
      <c r="G307">
        <v>0.30599999999999999</v>
      </c>
      <c r="H307">
        <v>0.30599999999999999</v>
      </c>
      <c r="I307">
        <v>0.32400000000000001</v>
      </c>
      <c r="J307">
        <v>0.36</v>
      </c>
      <c r="K307">
        <v>0.41399999999999998</v>
      </c>
      <c r="Q307" s="6">
        <f t="shared" si="38"/>
        <v>0.34199999999999997</v>
      </c>
      <c r="R307" s="6">
        <f t="shared" si="39"/>
        <v>4.5891175622335328E-2</v>
      </c>
      <c r="T307">
        <v>0.48599999999999999</v>
      </c>
      <c r="U307">
        <v>0.57599999999999996</v>
      </c>
      <c r="V307">
        <v>0.60299999999999998</v>
      </c>
      <c r="W307">
        <v>0.56699999999999995</v>
      </c>
      <c r="X307">
        <v>0.59399999999999997</v>
      </c>
      <c r="AD307">
        <f t="shared" si="34"/>
        <v>0.56519999999999992</v>
      </c>
      <c r="AE307">
        <f t="shared" si="35"/>
        <v>4.650483845794972E-2</v>
      </c>
      <c r="BK307" s="6">
        <v>5</v>
      </c>
      <c r="BL307">
        <v>0.79200000000000004</v>
      </c>
      <c r="BM307">
        <v>0.88200000000000001</v>
      </c>
      <c r="BN307">
        <v>0.92700000000000005</v>
      </c>
      <c r="BO307">
        <v>0.92700000000000005</v>
      </c>
      <c r="BP307">
        <v>1.008</v>
      </c>
    </row>
    <row r="308" spans="1:68" x14ac:dyDescent="0.25">
      <c r="A308" s="6">
        <v>90</v>
      </c>
      <c r="B308" s="6">
        <v>3</v>
      </c>
      <c r="C308" s="6">
        <v>7.5</v>
      </c>
      <c r="D308" s="6">
        <v>1</v>
      </c>
      <c r="E308" s="6">
        <v>4</v>
      </c>
      <c r="F308" s="6">
        <v>5</v>
      </c>
      <c r="G308">
        <v>0.30599999999999999</v>
      </c>
      <c r="H308">
        <v>0.30599999999999999</v>
      </c>
      <c r="I308">
        <v>0.29699999999999999</v>
      </c>
      <c r="J308">
        <v>0.27900000000000003</v>
      </c>
      <c r="K308">
        <v>0.30599999999999999</v>
      </c>
      <c r="Q308" s="6">
        <f t="shared" si="38"/>
        <v>0.29880000000000007</v>
      </c>
      <c r="R308" s="6">
        <f t="shared" si="39"/>
        <v>1.1734564329364754E-2</v>
      </c>
      <c r="T308">
        <v>0.66600000000000004</v>
      </c>
      <c r="U308">
        <v>0.63</v>
      </c>
      <c r="V308">
        <v>0.61199999999999999</v>
      </c>
      <c r="W308">
        <v>0.63900000000000001</v>
      </c>
      <c r="X308">
        <v>0.621</v>
      </c>
      <c r="AD308">
        <f t="shared" si="34"/>
        <v>0.63359999999999994</v>
      </c>
      <c r="AE308">
        <f t="shared" si="35"/>
        <v>2.0719555979798427E-2</v>
      </c>
      <c r="BK308" s="6">
        <v>5</v>
      </c>
      <c r="BL308">
        <v>0.97199999999999998</v>
      </c>
      <c r="BM308">
        <v>0.93600000000000005</v>
      </c>
      <c r="BN308">
        <v>0.90900000000000003</v>
      </c>
      <c r="BO308">
        <v>0.91800000000000004</v>
      </c>
      <c r="BP308">
        <v>0.92700000000000005</v>
      </c>
    </row>
    <row r="309" spans="1:68" x14ac:dyDescent="0.25">
      <c r="A309" s="6">
        <v>90</v>
      </c>
      <c r="B309" s="6">
        <v>3</v>
      </c>
      <c r="C309" s="6">
        <v>7.5</v>
      </c>
      <c r="D309" s="1">
        <v>1</v>
      </c>
      <c r="E309" s="1">
        <v>1</v>
      </c>
      <c r="F309" s="1">
        <v>6</v>
      </c>
      <c r="G309">
        <v>0.30599999999999999</v>
      </c>
      <c r="H309">
        <v>0.27900000000000003</v>
      </c>
      <c r="I309">
        <v>0.27</v>
      </c>
      <c r="J309">
        <v>0.28799999999999998</v>
      </c>
      <c r="K309">
        <v>0.27</v>
      </c>
      <c r="Q309" s="6">
        <f t="shared" si="38"/>
        <v>0.28260000000000002</v>
      </c>
      <c r="R309" s="6">
        <f t="shared" si="39"/>
        <v>1.5059880477613346E-2</v>
      </c>
      <c r="T309">
        <v>0.621</v>
      </c>
      <c r="U309">
        <v>0.70199999999999996</v>
      </c>
      <c r="V309">
        <v>0.67500000000000004</v>
      </c>
      <c r="W309">
        <v>0.65700000000000003</v>
      </c>
      <c r="X309">
        <v>0.71099999999999997</v>
      </c>
      <c r="AD309">
        <f t="shared" si="34"/>
        <v>0.67320000000000002</v>
      </c>
      <c r="AE309">
        <f t="shared" si="35"/>
        <v>3.6224301235496574E-2</v>
      </c>
      <c r="BF309" s="42" t="s">
        <v>19</v>
      </c>
      <c r="BG309" s="42" t="s">
        <v>24</v>
      </c>
      <c r="BH309" s="42" t="s">
        <v>21</v>
      </c>
      <c r="BK309" s="1">
        <v>6</v>
      </c>
      <c r="BL309">
        <v>0.92700000000000005</v>
      </c>
      <c r="BM309">
        <v>0.98099999999999998</v>
      </c>
      <c r="BN309">
        <v>0.94499999999999995</v>
      </c>
      <c r="BO309">
        <v>0.94499999999999995</v>
      </c>
      <c r="BP309">
        <v>0.98099999999999998</v>
      </c>
    </row>
    <row r="310" spans="1:68" x14ac:dyDescent="0.25">
      <c r="A310" s="6">
        <v>90</v>
      </c>
      <c r="B310" s="6">
        <v>3</v>
      </c>
      <c r="C310" s="6">
        <v>7.5</v>
      </c>
      <c r="D310" s="1">
        <v>1</v>
      </c>
      <c r="E310" s="1">
        <v>2</v>
      </c>
      <c r="F310" s="1">
        <v>6</v>
      </c>
      <c r="G310">
        <v>7.1999999999999995E-2</v>
      </c>
      <c r="H310">
        <v>0.33300000000000002</v>
      </c>
      <c r="I310">
        <v>0.32400000000000001</v>
      </c>
      <c r="J310">
        <v>0.33300000000000002</v>
      </c>
      <c r="K310">
        <v>0.504</v>
      </c>
      <c r="Q310" s="6">
        <f t="shared" si="38"/>
        <v>0.31320000000000003</v>
      </c>
      <c r="R310" s="6">
        <f t="shared" si="39"/>
        <v>0.15450145630381618</v>
      </c>
      <c r="T310">
        <v>0.77400000000000002</v>
      </c>
      <c r="U310">
        <v>0.60299999999999998</v>
      </c>
      <c r="V310">
        <v>0.71099999999999997</v>
      </c>
      <c r="W310">
        <v>0.68400000000000005</v>
      </c>
      <c r="X310">
        <v>0.71099999999999997</v>
      </c>
      <c r="AD310">
        <f t="shared" si="34"/>
        <v>0.6966</v>
      </c>
      <c r="AE310">
        <f t="shared" si="35"/>
        <v>6.1897495910577839E-2</v>
      </c>
      <c r="AH310" s="5" t="s">
        <v>20</v>
      </c>
      <c r="AI310" s="5" t="s">
        <v>21</v>
      </c>
      <c r="AJ310" s="5" t="s">
        <v>23</v>
      </c>
      <c r="AK310" s="5" t="s">
        <v>21</v>
      </c>
      <c r="AL310" s="5"/>
      <c r="AM310" s="5" t="s">
        <v>27</v>
      </c>
      <c r="AN310" s="5"/>
      <c r="AO310" s="5" t="s">
        <v>28</v>
      </c>
      <c r="AP310" s="5"/>
      <c r="BF310" s="42">
        <v>1</v>
      </c>
      <c r="BG310" s="42">
        <f>AVERAGE(BL289:BP292)</f>
        <v>0.95040000000000013</v>
      </c>
      <c r="BH310" s="42">
        <f>STDEV(BL289:BP292)</f>
        <v>2.0314371371286027E-2</v>
      </c>
      <c r="BK310" s="1">
        <v>6</v>
      </c>
      <c r="BL310">
        <v>0.84599999999999997</v>
      </c>
      <c r="BM310">
        <v>0.93600000000000005</v>
      </c>
      <c r="BN310">
        <v>1.0349999999999999</v>
      </c>
      <c r="BO310">
        <v>1.0169999999999999</v>
      </c>
      <c r="BP310">
        <v>1.2150000000000001</v>
      </c>
    </row>
    <row r="311" spans="1:68" x14ac:dyDescent="0.25">
      <c r="A311" s="6">
        <v>90</v>
      </c>
      <c r="B311" s="6">
        <v>3</v>
      </c>
      <c r="C311" s="6">
        <v>7.5</v>
      </c>
      <c r="D311" s="1">
        <v>1</v>
      </c>
      <c r="E311" s="1">
        <v>3</v>
      </c>
      <c r="F311" s="1">
        <v>6</v>
      </c>
      <c r="G311">
        <v>0.30599999999999999</v>
      </c>
      <c r="H311">
        <v>0.48599999999999999</v>
      </c>
      <c r="I311">
        <v>0.252</v>
      </c>
      <c r="J311">
        <v>0.495</v>
      </c>
      <c r="K311">
        <v>0.432</v>
      </c>
      <c r="Q311" s="6">
        <f t="shared" si="38"/>
        <v>0.39419999999999999</v>
      </c>
      <c r="R311" s="6">
        <f t="shared" si="39"/>
        <v>0.10956368011343902</v>
      </c>
      <c r="T311">
        <v>0.504</v>
      </c>
      <c r="U311">
        <v>0.58499999999999996</v>
      </c>
      <c r="V311">
        <v>0.504</v>
      </c>
      <c r="W311">
        <v>0.59399999999999997</v>
      </c>
      <c r="X311">
        <v>0.55800000000000005</v>
      </c>
      <c r="AD311">
        <f t="shared" si="34"/>
        <v>0.54900000000000004</v>
      </c>
      <c r="AE311">
        <f t="shared" si="35"/>
        <v>4.3162483709814466E-2</v>
      </c>
      <c r="AH311" s="5">
        <f>AH305</f>
        <v>0.32375172413793102</v>
      </c>
      <c r="AI311" s="5">
        <f>AI305</f>
        <v>7.8617351335659488E-2</v>
      </c>
      <c r="AJ311" s="5">
        <f>AJ305</f>
        <v>0.62149655172413731</v>
      </c>
      <c r="AK311" s="5">
        <f>AK305</f>
        <v>8.1919940943208161E-2</v>
      </c>
      <c r="AL311" s="5"/>
      <c r="AM311" s="5" t="s">
        <v>29</v>
      </c>
      <c r="AN311" s="5"/>
      <c r="AO311" s="5" t="s">
        <v>30</v>
      </c>
      <c r="AP311" s="5"/>
      <c r="BF311" s="42">
        <v>2</v>
      </c>
      <c r="BG311" s="42">
        <f>AVERAGE(BL293:BP296)</f>
        <v>0.95399999999999996</v>
      </c>
      <c r="BH311" s="42">
        <f>STDEV(BL293:BP296)</f>
        <v>3.24499614791759E-2</v>
      </c>
      <c r="BK311" s="1">
        <v>6</v>
      </c>
      <c r="BL311">
        <v>0.81</v>
      </c>
      <c r="BM311">
        <v>1.071</v>
      </c>
      <c r="BN311">
        <v>0.75600000000000001</v>
      </c>
      <c r="BO311">
        <v>1.089</v>
      </c>
      <c r="BP311">
        <v>0.99</v>
      </c>
    </row>
    <row r="312" spans="1:68" x14ac:dyDescent="0.25">
      <c r="A312" s="6">
        <v>90</v>
      </c>
      <c r="B312" s="6">
        <v>3</v>
      </c>
      <c r="C312" s="6">
        <v>7.5</v>
      </c>
      <c r="D312" s="1">
        <v>1</v>
      </c>
      <c r="E312" s="1">
        <v>4</v>
      </c>
      <c r="F312" s="1">
        <v>6</v>
      </c>
      <c r="G312">
        <v>0.29699999999999999</v>
      </c>
      <c r="H312">
        <v>0.29699999999999999</v>
      </c>
      <c r="I312">
        <v>0.32400000000000001</v>
      </c>
      <c r="J312">
        <v>0.32400000000000001</v>
      </c>
      <c r="K312">
        <v>0.33300000000000002</v>
      </c>
      <c r="Q312" s="6">
        <f t="shared" si="38"/>
        <v>0.315</v>
      </c>
      <c r="R312" s="6">
        <f t="shared" si="39"/>
        <v>1.6837458240482751E-2</v>
      </c>
      <c r="T312">
        <v>0.69299999999999995</v>
      </c>
      <c r="U312">
        <v>0.54900000000000004</v>
      </c>
      <c r="V312">
        <v>0.59399999999999997</v>
      </c>
      <c r="W312">
        <v>0.61199999999999999</v>
      </c>
      <c r="X312">
        <v>0.63900000000000001</v>
      </c>
      <c r="AD312">
        <f t="shared" si="34"/>
        <v>0.61739999999999995</v>
      </c>
      <c r="AE312">
        <f t="shared" si="35"/>
        <v>5.3472422799046591E-2</v>
      </c>
      <c r="BF312" s="42">
        <v>3</v>
      </c>
      <c r="BG312" s="42">
        <f>AVERAGE(BL297:BP300)</f>
        <v>0.92789999999999995</v>
      </c>
      <c r="BH312" s="42">
        <f>STDEV(BL297:BP300)</f>
        <v>3.3662254357381516E-2</v>
      </c>
      <c r="BK312" s="1">
        <v>6</v>
      </c>
      <c r="BL312">
        <v>0.99</v>
      </c>
      <c r="BM312">
        <v>0.84599999999999997</v>
      </c>
      <c r="BN312">
        <v>0.91800000000000004</v>
      </c>
      <c r="BO312">
        <v>0.93600000000000005</v>
      </c>
      <c r="BP312">
        <v>0.97199999999999998</v>
      </c>
    </row>
    <row r="313" spans="1:68" x14ac:dyDescent="0.25">
      <c r="A313" s="6">
        <v>90</v>
      </c>
      <c r="B313" s="6">
        <v>3</v>
      </c>
      <c r="C313" s="6">
        <v>7.5</v>
      </c>
      <c r="D313" s="6">
        <v>1</v>
      </c>
      <c r="E313" s="6">
        <v>1</v>
      </c>
      <c r="F313" s="6">
        <v>7</v>
      </c>
      <c r="G313">
        <v>0.28799999999999998</v>
      </c>
      <c r="H313">
        <v>0.33300000000000002</v>
      </c>
      <c r="I313">
        <v>0.26100000000000001</v>
      </c>
      <c r="J313">
        <v>0.27900000000000003</v>
      </c>
      <c r="K313">
        <v>0.19800000000000001</v>
      </c>
      <c r="Q313" s="6">
        <f t="shared" si="38"/>
        <v>0.27179999999999999</v>
      </c>
      <c r="R313" s="6">
        <f t="shared" si="39"/>
        <v>4.9047935736379618E-2</v>
      </c>
      <c r="T313">
        <v>0.55800000000000005</v>
      </c>
      <c r="U313">
        <v>0.65700000000000003</v>
      </c>
      <c r="V313">
        <v>0.621</v>
      </c>
      <c r="W313">
        <v>0.70199999999999996</v>
      </c>
      <c r="X313">
        <v>0.65700000000000003</v>
      </c>
      <c r="AD313">
        <f t="shared" si="34"/>
        <v>0.63900000000000001</v>
      </c>
      <c r="AE313">
        <f t="shared" si="35"/>
        <v>5.3623688795158407E-2</v>
      </c>
      <c r="BF313" s="42">
        <v>4</v>
      </c>
      <c r="BG313" s="42">
        <f>AVERAGE(BL301:BP304)</f>
        <v>0.97200000000000009</v>
      </c>
      <c r="BH313" s="42">
        <f>STDEV(BL301:BP304)</f>
        <v>0.12229515633563678</v>
      </c>
      <c r="BK313" s="6">
        <v>7</v>
      </c>
      <c r="BL313">
        <v>0.84599999999999997</v>
      </c>
      <c r="BM313">
        <v>0.99</v>
      </c>
      <c r="BN313">
        <v>0.88200000000000001</v>
      </c>
      <c r="BO313">
        <v>0.98099999999999998</v>
      </c>
      <c r="BP313">
        <v>0.85499999999999998</v>
      </c>
    </row>
    <row r="314" spans="1:68" x14ac:dyDescent="0.25">
      <c r="A314" s="6">
        <v>90</v>
      </c>
      <c r="B314" s="6">
        <v>3</v>
      </c>
      <c r="C314" s="6">
        <v>7.5</v>
      </c>
      <c r="D314" s="6">
        <v>1</v>
      </c>
      <c r="E314" s="6">
        <v>2</v>
      </c>
      <c r="F314" s="6">
        <v>7</v>
      </c>
      <c r="G314">
        <v>0.315</v>
      </c>
      <c r="H314">
        <v>0.27900000000000003</v>
      </c>
      <c r="I314">
        <v>0.315</v>
      </c>
      <c r="J314">
        <v>0.34200000000000003</v>
      </c>
      <c r="K314">
        <v>0.30599999999999999</v>
      </c>
      <c r="Q314" s="6">
        <f t="shared" si="38"/>
        <v>0.31140000000000001</v>
      </c>
      <c r="R314" s="6">
        <f t="shared" si="39"/>
        <v>2.2589820716420041E-2</v>
      </c>
      <c r="T314">
        <v>0.58499999999999996</v>
      </c>
      <c r="U314">
        <v>0.621</v>
      </c>
      <c r="V314">
        <v>0.63900000000000001</v>
      </c>
      <c r="W314">
        <v>0.60299999999999998</v>
      </c>
      <c r="X314">
        <v>0.67500000000000004</v>
      </c>
      <c r="AD314">
        <f t="shared" si="34"/>
        <v>0.62460000000000004</v>
      </c>
      <c r="AE314">
        <f t="shared" si="35"/>
        <v>3.4623691311008453E-2</v>
      </c>
      <c r="BF314" s="42">
        <v>5</v>
      </c>
      <c r="BG314" s="42">
        <f>AVERAGE(BL305:BP308)</f>
        <v>0.93509999999999993</v>
      </c>
      <c r="BH314" s="42">
        <f>STDEV(BL305:BP308)</f>
        <v>8.6418747965936196E-2</v>
      </c>
      <c r="BK314" s="6">
        <v>7</v>
      </c>
      <c r="BL314">
        <v>0.9</v>
      </c>
      <c r="BM314">
        <v>0.9</v>
      </c>
      <c r="BN314">
        <v>0.95399999999999996</v>
      </c>
      <c r="BO314">
        <v>0.94499999999999995</v>
      </c>
      <c r="BP314">
        <v>0.98099999999999998</v>
      </c>
    </row>
    <row r="315" spans="1:68" x14ac:dyDescent="0.25">
      <c r="A315" s="6">
        <v>90</v>
      </c>
      <c r="B315" s="6">
        <v>3</v>
      </c>
      <c r="C315" s="6">
        <v>7.5</v>
      </c>
      <c r="D315" s="6">
        <v>1</v>
      </c>
      <c r="E315" s="6">
        <v>3</v>
      </c>
      <c r="F315" s="6">
        <v>7</v>
      </c>
      <c r="G315">
        <v>0.38700000000000001</v>
      </c>
      <c r="H315">
        <v>0.30599999999999999</v>
      </c>
      <c r="I315">
        <v>0.59399999999999997</v>
      </c>
      <c r="J315">
        <v>0.26100000000000001</v>
      </c>
      <c r="K315">
        <v>0.64800000000000002</v>
      </c>
      <c r="Q315" s="6">
        <f t="shared" si="38"/>
        <v>0.43920000000000003</v>
      </c>
      <c r="R315" s="6">
        <f t="shared" si="39"/>
        <v>0.17304825916489297</v>
      </c>
      <c r="T315">
        <v>0.63900000000000001</v>
      </c>
      <c r="U315">
        <v>0.48599999999999999</v>
      </c>
      <c r="V315">
        <v>0.47699999999999998</v>
      </c>
      <c r="W315">
        <v>0.441</v>
      </c>
      <c r="X315">
        <v>0.64800000000000002</v>
      </c>
      <c r="AD315">
        <f t="shared" si="34"/>
        <v>0.53820000000000001</v>
      </c>
      <c r="AE315">
        <f t="shared" si="35"/>
        <v>9.7640667756831903E-2</v>
      </c>
      <c r="BF315" s="42">
        <v>6</v>
      </c>
      <c r="BG315" s="42">
        <f>AVERAGE(BL309:BP312)</f>
        <v>0.96029999999999993</v>
      </c>
      <c r="BH315" s="42">
        <f>STDEV(BL309:BP312)</f>
        <v>0.10266147742638648</v>
      </c>
      <c r="BK315" s="6">
        <v>7</v>
      </c>
      <c r="BL315">
        <v>1.026</v>
      </c>
      <c r="BM315">
        <v>0.79200000000000004</v>
      </c>
      <c r="BN315">
        <v>1.071</v>
      </c>
      <c r="BO315">
        <v>0.70199999999999996</v>
      </c>
      <c r="BP315">
        <v>1.296</v>
      </c>
    </row>
    <row r="316" spans="1:68" x14ac:dyDescent="0.25">
      <c r="A316" s="6">
        <v>90</v>
      </c>
      <c r="B316" s="6">
        <v>3</v>
      </c>
      <c r="C316" s="6">
        <v>7.5</v>
      </c>
      <c r="D316" s="6">
        <v>1</v>
      </c>
      <c r="E316" s="6">
        <v>4</v>
      </c>
      <c r="F316" s="6">
        <v>7</v>
      </c>
      <c r="G316">
        <v>0.33300000000000002</v>
      </c>
      <c r="H316">
        <v>0.30599999999999999</v>
      </c>
      <c r="I316">
        <v>0.28799999999999998</v>
      </c>
      <c r="J316">
        <v>0.26100000000000001</v>
      </c>
      <c r="K316">
        <v>0.27900000000000003</v>
      </c>
      <c r="Q316" s="6">
        <f t="shared" si="38"/>
        <v>0.29339999999999999</v>
      </c>
      <c r="R316" s="6">
        <f t="shared" si="39"/>
        <v>2.7446311227558431E-2</v>
      </c>
      <c r="T316">
        <v>0.63</v>
      </c>
      <c r="U316">
        <v>0.63900000000000001</v>
      </c>
      <c r="V316">
        <v>0.61199999999999999</v>
      </c>
      <c r="W316">
        <v>0.67500000000000004</v>
      </c>
      <c r="X316">
        <v>0.67500000000000004</v>
      </c>
      <c r="AD316">
        <f t="shared" si="34"/>
        <v>0.6462</v>
      </c>
      <c r="AE316">
        <f t="shared" si="35"/>
        <v>2.8030340704315412E-2</v>
      </c>
      <c r="BF316" s="42">
        <v>7</v>
      </c>
      <c r="BG316" s="42">
        <f>AVERAGE(BL313:BP316)</f>
        <v>0.94094999999999973</v>
      </c>
      <c r="BH316" s="42">
        <f>STDEV(BL313:BP316)</f>
        <v>0.11718113509030782</v>
      </c>
      <c r="BK316" s="6">
        <v>7</v>
      </c>
      <c r="BL316">
        <v>0.96299999999999997</v>
      </c>
      <c r="BM316">
        <v>0.94499999999999995</v>
      </c>
      <c r="BN316">
        <v>0.9</v>
      </c>
      <c r="BO316">
        <v>0.93600000000000005</v>
      </c>
      <c r="BP316">
        <v>0.95399999999999996</v>
      </c>
    </row>
    <row r="317" spans="1:68" x14ac:dyDescent="0.25">
      <c r="A317" s="6">
        <v>90</v>
      </c>
      <c r="B317" s="6">
        <v>3</v>
      </c>
      <c r="C317" s="6">
        <v>7.5</v>
      </c>
      <c r="D317" s="1">
        <v>1</v>
      </c>
      <c r="E317" s="1">
        <v>1</v>
      </c>
      <c r="F317" s="1">
        <v>8</v>
      </c>
      <c r="G317" s="4"/>
      <c r="H317" s="4"/>
      <c r="I317" s="4"/>
      <c r="J317" s="4"/>
      <c r="K317" s="4"/>
      <c r="Q317" s="6" t="e">
        <f t="shared" si="38"/>
        <v>#DIV/0!</v>
      </c>
      <c r="R317" s="6" t="e">
        <f t="shared" si="39"/>
        <v>#DIV/0!</v>
      </c>
      <c r="T317" s="4"/>
      <c r="U317" s="4"/>
      <c r="V317" s="4"/>
      <c r="W317" s="4"/>
      <c r="X317" s="4"/>
      <c r="Z317" s="4" t="s">
        <v>42</v>
      </c>
      <c r="AA317" s="4"/>
      <c r="AD317" t="e">
        <f t="shared" si="34"/>
        <v>#DIV/0!</v>
      </c>
      <c r="AE317" t="e">
        <f t="shared" si="35"/>
        <v>#DIV/0!</v>
      </c>
      <c r="BF317" s="42">
        <v>8</v>
      </c>
      <c r="BG317" s="42" t="e">
        <f>AVERAGE(BL317:BP320)</f>
        <v>#DIV/0!</v>
      </c>
      <c r="BH317" s="42" t="e">
        <f>STDEV(BL317:BP320)</f>
        <v>#DIV/0!</v>
      </c>
      <c r="BK317" s="1">
        <v>8</v>
      </c>
    </row>
    <row r="318" spans="1:68" x14ac:dyDescent="0.25">
      <c r="A318" s="6">
        <v>90</v>
      </c>
      <c r="B318" s="6">
        <v>3</v>
      </c>
      <c r="C318" s="6">
        <v>7.5</v>
      </c>
      <c r="D318" s="1">
        <v>1</v>
      </c>
      <c r="E318" s="1">
        <v>2</v>
      </c>
      <c r="F318" s="1">
        <v>8</v>
      </c>
      <c r="G318" s="4"/>
      <c r="H318" s="4"/>
      <c r="I318" s="4"/>
      <c r="J318" s="4"/>
      <c r="K318" s="4"/>
      <c r="Q318" s="6" t="e">
        <f t="shared" si="38"/>
        <v>#DIV/0!</v>
      </c>
      <c r="R318" s="6" t="e">
        <f t="shared" si="39"/>
        <v>#DIV/0!</v>
      </c>
      <c r="T318" s="4"/>
      <c r="U318" s="4"/>
      <c r="V318" s="4"/>
      <c r="W318" s="4"/>
      <c r="X318" s="4"/>
      <c r="AD318" t="e">
        <f t="shared" si="34"/>
        <v>#DIV/0!</v>
      </c>
      <c r="AE318" t="e">
        <f t="shared" si="35"/>
        <v>#DIV/0!</v>
      </c>
      <c r="BF318" s="42">
        <v>9</v>
      </c>
      <c r="BG318" s="42">
        <f>AVERAGE(BL321:BP324)</f>
        <v>0.92789999999999995</v>
      </c>
      <c r="BH318" s="42">
        <f>STDEV(BL321:BP324)</f>
        <v>7.0860054815255785E-2</v>
      </c>
      <c r="BK318" s="1">
        <v>8</v>
      </c>
    </row>
    <row r="319" spans="1:68" x14ac:dyDescent="0.25">
      <c r="A319" s="6">
        <v>90</v>
      </c>
      <c r="B319" s="6">
        <v>3</v>
      </c>
      <c r="C319" s="6">
        <v>7.5</v>
      </c>
      <c r="D319" s="1">
        <v>1</v>
      </c>
      <c r="E319" s="1">
        <v>3</v>
      </c>
      <c r="F319" s="1">
        <v>8</v>
      </c>
      <c r="G319" s="4"/>
      <c r="H319" s="4"/>
      <c r="I319" s="4"/>
      <c r="J319" s="4"/>
      <c r="K319" s="4"/>
      <c r="Q319" s="6" t="e">
        <f t="shared" si="38"/>
        <v>#DIV/0!</v>
      </c>
      <c r="R319" s="6" t="e">
        <f t="shared" si="39"/>
        <v>#DIV/0!</v>
      </c>
      <c r="T319" s="4"/>
      <c r="U319" s="4"/>
      <c r="V319" s="4"/>
      <c r="W319" s="4"/>
      <c r="X319" s="4"/>
      <c r="AD319" t="e">
        <f t="shared" si="34"/>
        <v>#DIV/0!</v>
      </c>
      <c r="AE319" t="e">
        <f t="shared" si="35"/>
        <v>#DIV/0!</v>
      </c>
      <c r="BF319" s="42">
        <v>10</v>
      </c>
      <c r="BG319" s="42" t="e">
        <f>AVERAGE(BL325:BP328)</f>
        <v>#DIV/0!</v>
      </c>
      <c r="BH319" s="42" t="e">
        <f>STDEV(BL325:BP328)</f>
        <v>#DIV/0!</v>
      </c>
      <c r="BK319" s="1">
        <v>8</v>
      </c>
    </row>
    <row r="320" spans="1:68" x14ac:dyDescent="0.25">
      <c r="A320" s="6">
        <v>90</v>
      </c>
      <c r="B320" s="6">
        <v>3</v>
      </c>
      <c r="C320" s="6">
        <v>7.5</v>
      </c>
      <c r="D320" s="1">
        <v>1</v>
      </c>
      <c r="E320" s="1">
        <v>4</v>
      </c>
      <c r="F320" s="1">
        <v>8</v>
      </c>
      <c r="G320" s="4"/>
      <c r="H320" s="4"/>
      <c r="I320" s="4"/>
      <c r="J320" s="4"/>
      <c r="K320" s="4"/>
      <c r="Q320" s="6" t="e">
        <f t="shared" si="38"/>
        <v>#DIV/0!</v>
      </c>
      <c r="R320" s="6" t="e">
        <f t="shared" si="39"/>
        <v>#DIV/0!</v>
      </c>
      <c r="T320" s="4"/>
      <c r="U320" s="4"/>
      <c r="V320" s="4"/>
      <c r="W320" s="4"/>
      <c r="X320" s="4"/>
      <c r="AD320" t="e">
        <f t="shared" si="34"/>
        <v>#DIV/0!</v>
      </c>
      <c r="AE320" t="e">
        <f t="shared" si="35"/>
        <v>#DIV/0!</v>
      </c>
      <c r="BF320" s="42" t="s">
        <v>22</v>
      </c>
      <c r="BG320" s="42">
        <f>AVERAGE(BL289:BP328)</f>
        <v>0.94524827586206905</v>
      </c>
      <c r="BH320" s="42">
        <f>STDEV(BL289:BP328)</f>
        <v>8.5408213486962023E-2</v>
      </c>
      <c r="BK320" s="1">
        <v>8</v>
      </c>
    </row>
    <row r="321" spans="1:68" x14ac:dyDescent="0.25">
      <c r="A321" s="6">
        <v>90</v>
      </c>
      <c r="B321" s="6">
        <v>3</v>
      </c>
      <c r="C321" s="6">
        <v>7.5</v>
      </c>
      <c r="D321" s="6">
        <v>1</v>
      </c>
      <c r="E321" s="6">
        <v>1</v>
      </c>
      <c r="F321" s="6">
        <v>9</v>
      </c>
      <c r="G321">
        <v>0.45900000000000002</v>
      </c>
      <c r="H321">
        <v>0.32400000000000001</v>
      </c>
      <c r="I321">
        <v>0.26100000000000001</v>
      </c>
      <c r="J321">
        <v>0.35099999999999998</v>
      </c>
      <c r="K321">
        <v>0.315</v>
      </c>
      <c r="Q321" s="6">
        <f t="shared" si="38"/>
        <v>0.34199999999999997</v>
      </c>
      <c r="R321" s="6">
        <f t="shared" si="39"/>
        <v>7.3116345641723757E-2</v>
      </c>
      <c r="T321">
        <v>0.57599999999999996</v>
      </c>
      <c r="U321">
        <v>0.68400000000000005</v>
      </c>
      <c r="V321">
        <v>0.73799999999999999</v>
      </c>
      <c r="W321">
        <v>0.55800000000000005</v>
      </c>
      <c r="X321">
        <v>0.63</v>
      </c>
      <c r="AD321">
        <f t="shared" si="34"/>
        <v>0.63719999999999999</v>
      </c>
      <c r="AE321">
        <f t="shared" si="35"/>
        <v>7.4867883635107366E-2</v>
      </c>
      <c r="BK321" s="6">
        <v>9</v>
      </c>
      <c r="BL321">
        <v>1.0349999999999999</v>
      </c>
      <c r="BM321">
        <v>1.008</v>
      </c>
      <c r="BN321">
        <v>0.999</v>
      </c>
      <c r="BO321">
        <v>0.90900000000000003</v>
      </c>
      <c r="BP321">
        <v>0.94499999999999995</v>
      </c>
    </row>
    <row r="322" spans="1:68" x14ac:dyDescent="0.25">
      <c r="A322" s="6">
        <v>90</v>
      </c>
      <c r="B322" s="6">
        <v>3</v>
      </c>
      <c r="C322" s="6">
        <v>7.5</v>
      </c>
      <c r="D322" s="6">
        <v>1</v>
      </c>
      <c r="E322" s="6">
        <v>2</v>
      </c>
      <c r="F322" s="6">
        <v>9</v>
      </c>
      <c r="G322">
        <v>0.32400000000000001</v>
      </c>
      <c r="H322">
        <v>0.32400000000000001</v>
      </c>
      <c r="I322">
        <v>0.26100000000000001</v>
      </c>
      <c r="J322">
        <v>0.26100000000000001</v>
      </c>
      <c r="K322">
        <v>0.29699999999999999</v>
      </c>
      <c r="Q322" s="6">
        <f t="shared" si="38"/>
        <v>0.29339999999999999</v>
      </c>
      <c r="R322" s="6">
        <f t="shared" si="39"/>
        <v>3.1564220250150328E-2</v>
      </c>
      <c r="T322">
        <v>0.61199999999999999</v>
      </c>
      <c r="U322">
        <v>0.67500000000000004</v>
      </c>
      <c r="V322">
        <v>0.63900000000000001</v>
      </c>
      <c r="W322">
        <v>0.66600000000000004</v>
      </c>
      <c r="X322">
        <v>0.621</v>
      </c>
      <c r="AD322">
        <f t="shared" si="34"/>
        <v>0.64260000000000006</v>
      </c>
      <c r="AE322">
        <f t="shared" si="35"/>
        <v>2.7446311227558456E-2</v>
      </c>
      <c r="BK322" s="6">
        <v>9</v>
      </c>
      <c r="BL322">
        <v>0.93600000000000005</v>
      </c>
      <c r="BM322">
        <v>0.999</v>
      </c>
      <c r="BN322">
        <v>0.9</v>
      </c>
      <c r="BO322">
        <v>0.92700000000000005</v>
      </c>
      <c r="BP322">
        <v>0.91800000000000004</v>
      </c>
    </row>
    <row r="323" spans="1:68" x14ac:dyDescent="0.25">
      <c r="A323" s="6">
        <v>90</v>
      </c>
      <c r="B323" s="6">
        <v>3</v>
      </c>
      <c r="C323" s="6">
        <v>7.5</v>
      </c>
      <c r="D323" s="6">
        <v>1</v>
      </c>
      <c r="E323" s="6">
        <v>3</v>
      </c>
      <c r="F323" s="6">
        <v>9</v>
      </c>
      <c r="G323">
        <v>0.38700000000000001</v>
      </c>
      <c r="H323">
        <v>0.34200000000000003</v>
      </c>
      <c r="I323">
        <v>0.441</v>
      </c>
      <c r="J323">
        <v>0.40500000000000003</v>
      </c>
      <c r="K323">
        <v>0.29699999999999999</v>
      </c>
      <c r="Q323" s="6">
        <f t="shared" si="38"/>
        <v>0.37440000000000001</v>
      </c>
      <c r="R323" s="6">
        <f t="shared" si="39"/>
        <v>5.6060681408630783E-2</v>
      </c>
      <c r="T323">
        <v>0.45900000000000002</v>
      </c>
      <c r="U323">
        <v>0.504</v>
      </c>
      <c r="V323">
        <v>0.60299999999999998</v>
      </c>
      <c r="W323">
        <v>0.41399999999999998</v>
      </c>
      <c r="X323">
        <v>0.495</v>
      </c>
      <c r="AD323">
        <f t="shared" si="34"/>
        <v>0.495</v>
      </c>
      <c r="AE323">
        <f t="shared" si="35"/>
        <v>7.0003571337468026E-2</v>
      </c>
      <c r="BK323" s="6">
        <v>9</v>
      </c>
      <c r="BL323">
        <v>0.84599999999999997</v>
      </c>
      <c r="BM323">
        <v>0.84599999999999997</v>
      </c>
      <c r="BN323">
        <v>1.044</v>
      </c>
      <c r="BO323">
        <v>0.81899999999999995</v>
      </c>
      <c r="BP323">
        <v>0.79200000000000004</v>
      </c>
    </row>
    <row r="324" spans="1:68" x14ac:dyDescent="0.25">
      <c r="A324" s="6">
        <v>90</v>
      </c>
      <c r="B324" s="6">
        <v>3</v>
      </c>
      <c r="C324" s="6">
        <v>7.5</v>
      </c>
      <c r="D324" s="6">
        <v>1</v>
      </c>
      <c r="E324" s="6">
        <v>4</v>
      </c>
      <c r="F324" s="6">
        <v>9</v>
      </c>
      <c r="G324">
        <v>0.30599999999999999</v>
      </c>
      <c r="H324">
        <v>0.29699999999999999</v>
      </c>
      <c r="I324">
        <v>0.26100000000000001</v>
      </c>
      <c r="J324">
        <v>0.29699999999999999</v>
      </c>
      <c r="K324">
        <v>0.29699999999999999</v>
      </c>
      <c r="Q324" s="6">
        <f t="shared" si="38"/>
        <v>0.29159999999999997</v>
      </c>
      <c r="R324" s="6">
        <f t="shared" si="39"/>
        <v>1.7544229820656124E-2</v>
      </c>
      <c r="T324">
        <v>0.65700000000000003</v>
      </c>
      <c r="U324">
        <v>0.54900000000000004</v>
      </c>
      <c r="V324">
        <v>0.68400000000000005</v>
      </c>
      <c r="W324">
        <v>0.64800000000000002</v>
      </c>
      <c r="X324">
        <v>0.63900000000000001</v>
      </c>
      <c r="AD324">
        <f t="shared" si="34"/>
        <v>0.63540000000000008</v>
      </c>
      <c r="AE324">
        <f t="shared" si="35"/>
        <v>5.1149780058178163E-2</v>
      </c>
      <c r="BK324" s="6">
        <v>9</v>
      </c>
      <c r="BL324">
        <v>0.96299999999999997</v>
      </c>
      <c r="BM324">
        <v>0.84599999999999997</v>
      </c>
      <c r="BN324">
        <v>0.94499999999999995</v>
      </c>
      <c r="BO324">
        <v>0.94499999999999995</v>
      </c>
      <c r="BP324">
        <v>0.93600000000000005</v>
      </c>
    </row>
    <row r="325" spans="1:68" x14ac:dyDescent="0.25">
      <c r="A325" s="6">
        <v>90</v>
      </c>
      <c r="B325" s="6">
        <v>3</v>
      </c>
      <c r="C325" s="6">
        <v>7.5</v>
      </c>
      <c r="D325" s="1">
        <v>1</v>
      </c>
      <c r="E325" s="1">
        <v>1</v>
      </c>
      <c r="F325" s="1">
        <v>10</v>
      </c>
      <c r="G325" s="4"/>
      <c r="H325" s="4"/>
      <c r="I325" s="4"/>
      <c r="J325" s="4"/>
      <c r="K325" s="4"/>
      <c r="Q325" s="6" t="e">
        <f t="shared" si="38"/>
        <v>#DIV/0!</v>
      </c>
      <c r="R325" s="6" t="e">
        <f t="shared" si="39"/>
        <v>#DIV/0!</v>
      </c>
      <c r="T325" s="4"/>
      <c r="U325" s="4"/>
      <c r="V325" s="4"/>
      <c r="W325" s="4"/>
      <c r="X325" s="4"/>
      <c r="Z325" s="4" t="s">
        <v>41</v>
      </c>
      <c r="AA325" s="4"/>
      <c r="AB325" s="4"/>
      <c r="AD325" t="e">
        <f t="shared" si="34"/>
        <v>#DIV/0!</v>
      </c>
      <c r="AE325" t="e">
        <f t="shared" si="35"/>
        <v>#DIV/0!</v>
      </c>
      <c r="BK325" s="1">
        <v>10</v>
      </c>
    </row>
    <row r="326" spans="1:68" x14ac:dyDescent="0.25">
      <c r="A326" s="6">
        <v>90</v>
      </c>
      <c r="B326" s="6">
        <v>3</v>
      </c>
      <c r="C326" s="6">
        <v>7.5</v>
      </c>
      <c r="D326" s="1">
        <v>1</v>
      </c>
      <c r="E326" s="1">
        <v>2</v>
      </c>
      <c r="F326" s="1">
        <v>10</v>
      </c>
      <c r="G326" s="4"/>
      <c r="H326" s="4"/>
      <c r="I326" s="4"/>
      <c r="J326" s="4"/>
      <c r="K326" s="4"/>
      <c r="Q326" s="6" t="e">
        <f t="shared" si="38"/>
        <v>#DIV/0!</v>
      </c>
      <c r="R326" s="6" t="e">
        <f t="shared" si="39"/>
        <v>#DIV/0!</v>
      </c>
      <c r="T326" s="4"/>
      <c r="U326" s="4"/>
      <c r="V326" s="4"/>
      <c r="W326" s="4"/>
      <c r="X326" s="4"/>
      <c r="AD326" t="e">
        <f t="shared" si="34"/>
        <v>#DIV/0!</v>
      </c>
      <c r="AE326" t="e">
        <f t="shared" si="35"/>
        <v>#DIV/0!</v>
      </c>
      <c r="BK326" s="1">
        <v>10</v>
      </c>
    </row>
    <row r="327" spans="1:68" x14ac:dyDescent="0.25">
      <c r="A327" s="6">
        <v>90</v>
      </c>
      <c r="B327" s="6">
        <v>3</v>
      </c>
      <c r="C327" s="6">
        <v>7.5</v>
      </c>
      <c r="D327" s="1">
        <v>1</v>
      </c>
      <c r="E327" s="1">
        <v>3</v>
      </c>
      <c r="F327" s="1">
        <v>10</v>
      </c>
      <c r="G327" s="4"/>
      <c r="H327" s="4"/>
      <c r="I327" s="4"/>
      <c r="J327" s="4"/>
      <c r="K327" s="4"/>
      <c r="Q327" s="6" t="e">
        <f t="shared" si="38"/>
        <v>#DIV/0!</v>
      </c>
      <c r="R327" s="6" t="e">
        <f t="shared" si="39"/>
        <v>#DIV/0!</v>
      </c>
      <c r="T327" s="4"/>
      <c r="U327" s="4"/>
      <c r="V327" s="4"/>
      <c r="W327" s="4"/>
      <c r="X327" s="4"/>
      <c r="AD327" t="e">
        <f t="shared" si="34"/>
        <v>#DIV/0!</v>
      </c>
      <c r="AE327" t="e">
        <f t="shared" si="35"/>
        <v>#DIV/0!</v>
      </c>
      <c r="BK327" s="1">
        <v>10</v>
      </c>
    </row>
    <row r="328" spans="1:68" x14ac:dyDescent="0.25">
      <c r="A328" s="6">
        <v>90</v>
      </c>
      <c r="B328" s="6">
        <v>3</v>
      </c>
      <c r="C328" s="6">
        <v>7.5</v>
      </c>
      <c r="D328" s="1">
        <v>1</v>
      </c>
      <c r="E328" s="1">
        <v>4</v>
      </c>
      <c r="F328" s="1">
        <v>10</v>
      </c>
      <c r="G328" s="4"/>
      <c r="H328" s="4"/>
      <c r="I328" s="4"/>
      <c r="J328" s="4"/>
      <c r="K328" s="4"/>
      <c r="Q328" s="6" t="e">
        <f t="shared" si="38"/>
        <v>#DIV/0!</v>
      </c>
      <c r="R328" s="6" t="e">
        <f t="shared" si="39"/>
        <v>#DIV/0!</v>
      </c>
      <c r="T328" s="4"/>
      <c r="U328" s="4"/>
      <c r="V328" s="4"/>
      <c r="W328" s="4"/>
      <c r="X328" s="4"/>
      <c r="AD328" t="e">
        <f t="shared" si="34"/>
        <v>#DIV/0!</v>
      </c>
      <c r="AE328" t="e">
        <f t="shared" si="35"/>
        <v>#DIV/0!</v>
      </c>
      <c r="BK328" s="1">
        <v>10</v>
      </c>
    </row>
    <row r="329" spans="1:68" x14ac:dyDescent="0.25">
      <c r="Q329" s="6" t="e">
        <f t="shared" si="38"/>
        <v>#DIV/0!</v>
      </c>
      <c r="R329" s="6" t="e">
        <f t="shared" si="39"/>
        <v>#DIV/0!</v>
      </c>
      <c r="AD329" t="e">
        <f t="shared" si="34"/>
        <v>#DIV/0!</v>
      </c>
      <c r="AE329" t="e">
        <f t="shared" si="35"/>
        <v>#DIV/0!</v>
      </c>
    </row>
    <row r="330" spans="1:68" x14ac:dyDescent="0.25">
      <c r="A330" s="6">
        <v>90</v>
      </c>
      <c r="B330" s="6">
        <v>3</v>
      </c>
      <c r="C330" s="6">
        <v>7.5</v>
      </c>
      <c r="D330" s="6">
        <v>0.8</v>
      </c>
      <c r="E330" s="6">
        <v>1</v>
      </c>
      <c r="F330" s="6">
        <v>1</v>
      </c>
      <c r="G330">
        <v>0.378</v>
      </c>
      <c r="H330">
        <v>0.38400000000000001</v>
      </c>
      <c r="I330">
        <v>0.35399999999999998</v>
      </c>
      <c r="J330">
        <v>0.378</v>
      </c>
      <c r="K330">
        <v>0.36599999999999999</v>
      </c>
      <c r="Q330" s="6">
        <f t="shared" si="38"/>
        <v>0.37200000000000005</v>
      </c>
      <c r="R330" s="6">
        <f t="shared" si="39"/>
        <v>1.2000000000000011E-2</v>
      </c>
      <c r="T330">
        <v>0.40200000000000002</v>
      </c>
      <c r="U330">
        <v>0.39600000000000002</v>
      </c>
      <c r="V330">
        <v>0.39600000000000002</v>
      </c>
      <c r="W330">
        <v>0.40200000000000002</v>
      </c>
      <c r="X330">
        <v>0.41399999999999998</v>
      </c>
      <c r="AD330">
        <f t="shared" si="34"/>
        <v>0.40200000000000002</v>
      </c>
      <c r="AE330">
        <f t="shared" si="35"/>
        <v>7.3484692283495179E-3</v>
      </c>
      <c r="AO330" t="s">
        <v>47</v>
      </c>
      <c r="AP330" t="s">
        <v>48</v>
      </c>
      <c r="AQ330" t="s">
        <v>49</v>
      </c>
      <c r="AR330" t="s">
        <v>50</v>
      </c>
      <c r="BK330" s="6">
        <v>1</v>
      </c>
      <c r="BL330">
        <v>0.78</v>
      </c>
      <c r="BM330">
        <v>0.78</v>
      </c>
      <c r="BN330">
        <v>0.75</v>
      </c>
      <c r="BO330">
        <v>0.78</v>
      </c>
      <c r="BP330">
        <v>0.78</v>
      </c>
    </row>
    <row r="331" spans="1:68" x14ac:dyDescent="0.25">
      <c r="A331" s="6">
        <v>90</v>
      </c>
      <c r="B331" s="6">
        <v>3</v>
      </c>
      <c r="C331" s="6">
        <v>7.5</v>
      </c>
      <c r="D331" s="6">
        <v>0.8</v>
      </c>
      <c r="E331" s="6">
        <v>2</v>
      </c>
      <c r="F331" s="6">
        <v>1</v>
      </c>
      <c r="G331">
        <v>0.34799999999999998</v>
      </c>
      <c r="H331">
        <v>0.36599999999999999</v>
      </c>
      <c r="I331">
        <v>0.35399999999999998</v>
      </c>
      <c r="J331">
        <v>0.34799999999999998</v>
      </c>
      <c r="K331">
        <v>0.34799999999999998</v>
      </c>
      <c r="Q331" s="6">
        <f t="shared" si="38"/>
        <v>0.35279999999999995</v>
      </c>
      <c r="R331" s="6">
        <f t="shared" si="39"/>
        <v>7.8230428862431853E-3</v>
      </c>
      <c r="T331">
        <v>0.41399999999999998</v>
      </c>
      <c r="U331">
        <v>0.39</v>
      </c>
      <c r="V331">
        <v>0.432</v>
      </c>
      <c r="W331">
        <v>0.41399999999999998</v>
      </c>
      <c r="X331">
        <v>0.438</v>
      </c>
      <c r="AD331">
        <f t="shared" si="34"/>
        <v>0.41760000000000003</v>
      </c>
      <c r="AE331">
        <f t="shared" si="35"/>
        <v>1.8782971010998229E-2</v>
      </c>
      <c r="AO331">
        <f>A330</f>
        <v>90</v>
      </c>
      <c r="AP331">
        <f>B330</f>
        <v>3</v>
      </c>
      <c r="AQ331">
        <f>C330</f>
        <v>7.5</v>
      </c>
      <c r="AR331">
        <f>D330</f>
        <v>0.8</v>
      </c>
      <c r="BK331" s="6">
        <v>1</v>
      </c>
      <c r="BL331">
        <v>0.76200000000000001</v>
      </c>
      <c r="BM331">
        <v>0.75600000000000001</v>
      </c>
      <c r="BN331">
        <v>0.78600000000000003</v>
      </c>
      <c r="BO331">
        <v>0.76200000000000001</v>
      </c>
      <c r="BP331">
        <v>0.78600000000000003</v>
      </c>
    </row>
    <row r="332" spans="1:68" x14ac:dyDescent="0.25">
      <c r="A332" s="6">
        <v>90</v>
      </c>
      <c r="B332" s="6">
        <v>3</v>
      </c>
      <c r="C332" s="6">
        <v>7.5</v>
      </c>
      <c r="D332" s="6">
        <v>0.8</v>
      </c>
      <c r="E332" s="6">
        <v>3</v>
      </c>
      <c r="F332" s="6">
        <v>1</v>
      </c>
      <c r="G332">
        <v>0.33600000000000002</v>
      </c>
      <c r="H332">
        <v>0.34799999999999998</v>
      </c>
      <c r="I332">
        <v>0.32400000000000001</v>
      </c>
      <c r="J332">
        <v>0.33600000000000002</v>
      </c>
      <c r="K332">
        <v>0.34799999999999998</v>
      </c>
      <c r="Q332" s="6">
        <f t="shared" si="38"/>
        <v>0.33840000000000003</v>
      </c>
      <c r="R332" s="6">
        <f t="shared" si="39"/>
        <v>1.003992031840889E-2</v>
      </c>
      <c r="T332">
        <v>0.378</v>
      </c>
      <c r="U332">
        <v>0.45</v>
      </c>
      <c r="V332">
        <v>0.40799999999999997</v>
      </c>
      <c r="W332">
        <v>0.42</v>
      </c>
      <c r="X332">
        <v>0.40799999999999997</v>
      </c>
      <c r="AD332">
        <f t="shared" si="34"/>
        <v>0.4128</v>
      </c>
      <c r="AE332">
        <f t="shared" si="35"/>
        <v>2.5946097972527588E-2</v>
      </c>
      <c r="BK332" s="6">
        <v>1</v>
      </c>
      <c r="BL332">
        <v>0.71399999999999997</v>
      </c>
      <c r="BM332">
        <v>0.79800000000000004</v>
      </c>
      <c r="BN332">
        <v>0.73199999999999998</v>
      </c>
      <c r="BO332">
        <v>0.75600000000000001</v>
      </c>
      <c r="BP332">
        <v>0.75600000000000001</v>
      </c>
    </row>
    <row r="333" spans="1:68" x14ac:dyDescent="0.25">
      <c r="A333" s="6">
        <v>90</v>
      </c>
      <c r="B333" s="6">
        <v>3</v>
      </c>
      <c r="C333" s="6">
        <v>7.5</v>
      </c>
      <c r="D333" s="6">
        <v>0.8</v>
      </c>
      <c r="E333" s="6">
        <v>4</v>
      </c>
      <c r="F333" s="6">
        <v>1</v>
      </c>
      <c r="G333">
        <v>0.35399999999999998</v>
      </c>
      <c r="H333">
        <v>0.378</v>
      </c>
      <c r="I333">
        <v>0.36</v>
      </c>
      <c r="J333">
        <v>0.36</v>
      </c>
      <c r="K333">
        <v>0.34799999999999998</v>
      </c>
      <c r="Q333" s="6">
        <f t="shared" si="38"/>
        <v>0.36</v>
      </c>
      <c r="R333" s="6">
        <f t="shared" si="39"/>
        <v>1.1224972160321834E-2</v>
      </c>
      <c r="T333">
        <v>0.36599999999999999</v>
      </c>
      <c r="U333">
        <v>0.44400000000000001</v>
      </c>
      <c r="V333">
        <v>0.39600000000000002</v>
      </c>
      <c r="W333">
        <v>0.438</v>
      </c>
      <c r="X333">
        <v>0.378</v>
      </c>
      <c r="AD333">
        <f t="shared" si="34"/>
        <v>0.40439999999999998</v>
      </c>
      <c r="AE333">
        <f t="shared" si="35"/>
        <v>3.5139721114431172E-2</v>
      </c>
      <c r="BK333" s="6">
        <v>1</v>
      </c>
      <c r="BL333">
        <v>0.72</v>
      </c>
      <c r="BM333">
        <v>0.82199999999999995</v>
      </c>
      <c r="BN333">
        <v>0.75600000000000001</v>
      </c>
      <c r="BO333">
        <v>0.79800000000000004</v>
      </c>
      <c r="BP333">
        <v>0.72599999999999998</v>
      </c>
    </row>
    <row r="334" spans="1:68" x14ac:dyDescent="0.25">
      <c r="A334" s="6">
        <v>90</v>
      </c>
      <c r="B334" s="6">
        <v>3</v>
      </c>
      <c r="C334" s="6">
        <v>7.5</v>
      </c>
      <c r="D334" s="6">
        <v>0.8</v>
      </c>
      <c r="E334" s="1">
        <v>1</v>
      </c>
      <c r="F334" s="1">
        <v>2</v>
      </c>
      <c r="G334">
        <v>0.318</v>
      </c>
      <c r="H334">
        <v>0.30599999999999999</v>
      </c>
      <c r="I334">
        <v>0.32400000000000001</v>
      </c>
      <c r="J334">
        <v>0.32400000000000001</v>
      </c>
      <c r="K334">
        <v>0.32400000000000001</v>
      </c>
      <c r="Q334" s="6">
        <f t="shared" si="38"/>
        <v>0.31920000000000004</v>
      </c>
      <c r="R334" s="6">
        <f t="shared" si="39"/>
        <v>7.8230428862431853E-3</v>
      </c>
      <c r="T334">
        <v>0.46800000000000003</v>
      </c>
      <c r="U334">
        <v>0.432</v>
      </c>
      <c r="V334">
        <v>0.438</v>
      </c>
      <c r="W334">
        <v>0.44400000000000001</v>
      </c>
      <c r="X334">
        <v>0.44400000000000001</v>
      </c>
      <c r="AD334">
        <f t="shared" si="34"/>
        <v>0.44519999999999998</v>
      </c>
      <c r="AE334">
        <f t="shared" si="35"/>
        <v>1.3682105101189668E-2</v>
      </c>
      <c r="AH334" t="s">
        <v>25</v>
      </c>
      <c r="BK334" s="1">
        <v>2</v>
      </c>
      <c r="BL334">
        <v>0.78600000000000003</v>
      </c>
      <c r="BM334">
        <v>0.73799999999999999</v>
      </c>
      <c r="BN334">
        <v>0.76200000000000001</v>
      </c>
      <c r="BO334">
        <v>0.76800000000000002</v>
      </c>
      <c r="BP334">
        <v>0.76800000000000002</v>
      </c>
    </row>
    <row r="335" spans="1:68" x14ac:dyDescent="0.25">
      <c r="A335" s="6">
        <v>90</v>
      </c>
      <c r="B335" s="6">
        <v>3</v>
      </c>
      <c r="C335" s="6">
        <v>7.5</v>
      </c>
      <c r="D335" s="6">
        <v>0.8</v>
      </c>
      <c r="E335" s="1">
        <v>2</v>
      </c>
      <c r="F335" s="1">
        <v>2</v>
      </c>
      <c r="G335">
        <v>0.30599999999999999</v>
      </c>
      <c r="H335">
        <v>0.29699999999999999</v>
      </c>
      <c r="I335">
        <v>0.35099999999999998</v>
      </c>
      <c r="J335">
        <v>0.315</v>
      </c>
      <c r="K335">
        <v>0.33300000000000002</v>
      </c>
      <c r="Q335" s="6">
        <f t="shared" si="38"/>
        <v>0.32039999999999996</v>
      </c>
      <c r="R335" s="6">
        <f t="shared" si="39"/>
        <v>2.1674870241826134E-2</v>
      </c>
      <c r="T335">
        <v>0.46800000000000003</v>
      </c>
      <c r="U335">
        <v>0.36899999999999999</v>
      </c>
      <c r="V335">
        <v>0.45900000000000002</v>
      </c>
      <c r="W335">
        <v>0.46800000000000003</v>
      </c>
      <c r="X335">
        <v>0.42299999999999999</v>
      </c>
      <c r="AD335">
        <f t="shared" ref="AD335:AD398" si="40">AVERAGE(T335:X335)</f>
        <v>0.43739999999999996</v>
      </c>
      <c r="AE335">
        <f t="shared" ref="AE335:AE398" si="41">STDEV(T335:X335)</f>
        <v>4.2500588231223359E-2</v>
      </c>
      <c r="AG335" t="s">
        <v>19</v>
      </c>
      <c r="AH335" t="s">
        <v>20</v>
      </c>
      <c r="AI335" t="s">
        <v>21</v>
      </c>
      <c r="AJ335" t="s">
        <v>23</v>
      </c>
      <c r="AK335" t="s">
        <v>21</v>
      </c>
      <c r="AM335" s="11" t="s">
        <v>24</v>
      </c>
      <c r="AN335" s="11"/>
      <c r="AO335" s="11" t="s">
        <v>21</v>
      </c>
      <c r="AP335" s="15" t="s">
        <v>26</v>
      </c>
      <c r="AQ335" s="15"/>
      <c r="AR335" s="15" t="s">
        <v>21</v>
      </c>
      <c r="BK335" s="1">
        <v>2</v>
      </c>
      <c r="BL335">
        <v>0.77400000000000002</v>
      </c>
      <c r="BM335">
        <v>0.66600000000000004</v>
      </c>
      <c r="BN335">
        <v>0.81</v>
      </c>
      <c r="BO335">
        <v>0.78300000000000003</v>
      </c>
      <c r="BP335">
        <v>0.75600000000000001</v>
      </c>
    </row>
    <row r="336" spans="1:68" x14ac:dyDescent="0.25">
      <c r="A336" s="6">
        <v>90</v>
      </c>
      <c r="B336" s="6">
        <v>3</v>
      </c>
      <c r="C336" s="6">
        <v>7.5</v>
      </c>
      <c r="D336" s="6">
        <v>0.8</v>
      </c>
      <c r="E336" s="1">
        <v>3</v>
      </c>
      <c r="F336" s="1">
        <v>2</v>
      </c>
      <c r="G336">
        <v>0.29699999999999999</v>
      </c>
      <c r="H336">
        <v>0.28799999999999998</v>
      </c>
      <c r="I336">
        <v>0.35099999999999998</v>
      </c>
      <c r="J336">
        <v>0.315</v>
      </c>
      <c r="K336">
        <v>0.30599999999999999</v>
      </c>
      <c r="Q336" s="6">
        <f t="shared" si="38"/>
        <v>0.31140000000000001</v>
      </c>
      <c r="R336" s="6">
        <f t="shared" si="39"/>
        <v>2.4316660954991333E-2</v>
      </c>
      <c r="T336">
        <v>0.46800000000000003</v>
      </c>
      <c r="U336">
        <v>0.441</v>
      </c>
      <c r="V336">
        <v>0.432</v>
      </c>
      <c r="W336">
        <v>0.45900000000000002</v>
      </c>
      <c r="X336">
        <v>0.42299999999999999</v>
      </c>
      <c r="AD336">
        <f t="shared" si="40"/>
        <v>0.4446</v>
      </c>
      <c r="AE336">
        <f t="shared" si="41"/>
        <v>1.8662797217994964E-2</v>
      </c>
      <c r="AG336">
        <v>1</v>
      </c>
      <c r="AH336">
        <f>AVERAGE(G330:K333)</f>
        <v>0.35580000000000001</v>
      </c>
      <c r="AI336">
        <f>STDEV(G330:K333)</f>
        <v>1.5706518928206379E-2</v>
      </c>
      <c r="AJ336">
        <f>AVERAGE(T330:X333)</f>
        <v>0.40920000000000006</v>
      </c>
      <c r="AK336">
        <f>STDEV(T330:X333)</f>
        <v>2.3000228831813595E-2</v>
      </c>
      <c r="AM336">
        <f>SUM(AH336,AJ336)</f>
        <v>0.76500000000000012</v>
      </c>
      <c r="AO336">
        <f>SUM(AH336,AJ336)/2*SQRT((AI336/AH336)^2+(AK336/AJ336)^2)</f>
        <v>2.7337458539255434E-2</v>
      </c>
      <c r="AP336">
        <v>0.14400000000000002</v>
      </c>
      <c r="AR336">
        <v>9.1651513899116757E-3</v>
      </c>
      <c r="BK336" s="1">
        <v>2</v>
      </c>
      <c r="BL336">
        <v>0.76500000000000001</v>
      </c>
      <c r="BM336">
        <v>0.72899999999999998</v>
      </c>
      <c r="BN336">
        <v>0.78300000000000003</v>
      </c>
      <c r="BO336">
        <v>0.77400000000000002</v>
      </c>
      <c r="BP336">
        <v>0.72899999999999998</v>
      </c>
    </row>
    <row r="337" spans="1:68" x14ac:dyDescent="0.25">
      <c r="A337" s="6">
        <v>90</v>
      </c>
      <c r="B337" s="6">
        <v>3</v>
      </c>
      <c r="C337" s="6">
        <v>7.5</v>
      </c>
      <c r="D337" s="6">
        <v>0.8</v>
      </c>
      <c r="E337" s="1">
        <v>4</v>
      </c>
      <c r="F337" s="1">
        <v>2</v>
      </c>
      <c r="G337">
        <v>0.432</v>
      </c>
      <c r="H337">
        <v>0.29699999999999999</v>
      </c>
      <c r="I337">
        <v>0.29699999999999999</v>
      </c>
      <c r="J337">
        <v>0.32400000000000001</v>
      </c>
      <c r="K337">
        <v>0.32400000000000001</v>
      </c>
      <c r="Q337" s="6">
        <f t="shared" si="38"/>
        <v>0.33480000000000004</v>
      </c>
      <c r="R337" s="6">
        <f t="shared" si="39"/>
        <v>5.5988391653984761E-2</v>
      </c>
      <c r="T337">
        <v>0.42299999999999999</v>
      </c>
      <c r="U337">
        <v>0.38700000000000001</v>
      </c>
      <c r="V337">
        <v>0.46800000000000003</v>
      </c>
      <c r="W337">
        <v>0.441</v>
      </c>
      <c r="X337">
        <v>0.45900000000000002</v>
      </c>
      <c r="AD337">
        <f t="shared" si="40"/>
        <v>0.43559999999999999</v>
      </c>
      <c r="AE337">
        <f t="shared" si="41"/>
        <v>3.2199378875996977E-2</v>
      </c>
      <c r="AG337">
        <v>2</v>
      </c>
      <c r="AH337">
        <f>AVERAGE(G334:K337)</f>
        <v>0.32145000000000001</v>
      </c>
      <c r="AI337">
        <f>STDEV(G334:K337)</f>
        <v>3.1165897354235399E-2</v>
      </c>
      <c r="AJ337">
        <f>AVERAGE(T334:X337)</f>
        <v>0.44069999999999998</v>
      </c>
      <c r="AK337">
        <f>STDEV(T334:X337)</f>
        <v>2.7024550242131209E-2</v>
      </c>
      <c r="AM337">
        <f>SUM(AH337,AJ337)</f>
        <v>0.76214999999999999</v>
      </c>
      <c r="AO337">
        <f t="shared" ref="AO337:AO346" si="42">SUM(AH337,AJ337)/2*SQRT((AI337/AH337)^2+(AK337/AJ337)^2)</f>
        <v>4.3716579517157045E-2</v>
      </c>
      <c r="BK337" s="1">
        <v>2</v>
      </c>
      <c r="BL337">
        <v>0.85499999999999998</v>
      </c>
      <c r="BM337">
        <v>0.68400000000000005</v>
      </c>
      <c r="BN337">
        <v>0.76500000000000001</v>
      </c>
      <c r="BO337">
        <v>0.76500000000000001</v>
      </c>
      <c r="BP337">
        <v>0.78300000000000003</v>
      </c>
    </row>
    <row r="338" spans="1:68" x14ac:dyDescent="0.25">
      <c r="A338" s="6">
        <v>90</v>
      </c>
      <c r="B338" s="6">
        <v>3</v>
      </c>
      <c r="C338" s="6">
        <v>7.5</v>
      </c>
      <c r="D338" s="6">
        <v>0.8</v>
      </c>
      <c r="E338" s="6">
        <v>1</v>
      </c>
      <c r="F338" s="6">
        <v>3</v>
      </c>
      <c r="G338">
        <v>0.27900000000000003</v>
      </c>
      <c r="H338">
        <v>0.252</v>
      </c>
      <c r="I338">
        <v>0.28799999999999998</v>
      </c>
      <c r="J338">
        <v>0.252</v>
      </c>
      <c r="K338">
        <v>0.27900000000000003</v>
      </c>
      <c r="Q338" s="6">
        <f t="shared" si="38"/>
        <v>0.27</v>
      </c>
      <c r="R338" s="6">
        <f t="shared" si="39"/>
        <v>1.6837458240482734E-2</v>
      </c>
      <c r="T338">
        <v>0.47699999999999998</v>
      </c>
      <c r="U338">
        <v>0.45900000000000002</v>
      </c>
      <c r="V338">
        <v>0.46800000000000003</v>
      </c>
      <c r="W338">
        <v>0.47699999999999998</v>
      </c>
      <c r="X338">
        <v>0.45900000000000002</v>
      </c>
      <c r="AD338">
        <f t="shared" si="40"/>
        <v>0.46799999999999997</v>
      </c>
      <c r="AE338">
        <f t="shared" si="41"/>
        <v>8.9999999999999802E-3</v>
      </c>
      <c r="AG338">
        <v>3</v>
      </c>
      <c r="AH338">
        <f>AVERAGE(G338:K341)</f>
        <v>0.29294999999999999</v>
      </c>
      <c r="AI338">
        <f>STDEV(G338:K341)</f>
        <v>2.3263875316396489E-2</v>
      </c>
      <c r="AJ338">
        <f>AVERAGE(T338:X341)</f>
        <v>0.44640000000000002</v>
      </c>
      <c r="AK338">
        <f>STDEV(T337:X340)</f>
        <v>2.3614001199110227E-2</v>
      </c>
      <c r="AM338">
        <f>SUM(AH338,AJ338)</f>
        <v>0.73934999999999995</v>
      </c>
      <c r="AO338">
        <f t="shared" si="42"/>
        <v>3.5273685987760012E-2</v>
      </c>
      <c r="AP338" s="15" t="s">
        <v>28</v>
      </c>
      <c r="AQ338" s="15"/>
      <c r="AR338" s="15"/>
      <c r="BK338" s="6">
        <v>3</v>
      </c>
      <c r="BL338">
        <v>0.75600000000000001</v>
      </c>
      <c r="BM338">
        <v>0.71099999999999997</v>
      </c>
      <c r="BN338">
        <v>0.75600000000000001</v>
      </c>
      <c r="BO338">
        <v>0.72899999999999998</v>
      </c>
      <c r="BP338">
        <v>0.73799999999999999</v>
      </c>
    </row>
    <row r="339" spans="1:68" x14ac:dyDescent="0.25">
      <c r="A339" s="6">
        <v>90</v>
      </c>
      <c r="B339" s="6">
        <v>3</v>
      </c>
      <c r="C339" s="6">
        <v>7.5</v>
      </c>
      <c r="D339" s="6">
        <v>0.8</v>
      </c>
      <c r="E339" s="6">
        <v>2</v>
      </c>
      <c r="F339" s="6">
        <v>3</v>
      </c>
      <c r="G339">
        <v>0.27</v>
      </c>
      <c r="H339">
        <v>0.28799999999999998</v>
      </c>
      <c r="I339">
        <v>0.29699999999999999</v>
      </c>
      <c r="J339">
        <v>0.315</v>
      </c>
      <c r="K339">
        <v>0.28799999999999998</v>
      </c>
      <c r="Q339" s="6">
        <f t="shared" si="38"/>
        <v>0.29159999999999997</v>
      </c>
      <c r="R339" s="6">
        <f t="shared" si="39"/>
        <v>1.6349311912126453E-2</v>
      </c>
      <c r="T339">
        <v>0.45</v>
      </c>
      <c r="U339">
        <v>0.46800000000000003</v>
      </c>
      <c r="V339">
        <v>0.441</v>
      </c>
      <c r="W339">
        <v>0.41399999999999998</v>
      </c>
      <c r="X339">
        <v>0.432</v>
      </c>
      <c r="AD339">
        <f t="shared" si="40"/>
        <v>0.441</v>
      </c>
      <c r="AE339">
        <f t="shared" si="41"/>
        <v>2.0124611797498127E-2</v>
      </c>
      <c r="AG339">
        <v>4</v>
      </c>
      <c r="AH339">
        <f>AVERAGE(G342:K345)</f>
        <v>0.29880000000000001</v>
      </c>
      <c r="AI339">
        <f>STDEV(G342:K345)</f>
        <v>3.2594155110516339E-2</v>
      </c>
      <c r="AJ339">
        <f>AVERAGE(T342:X345)</f>
        <v>0.45585000000000003</v>
      </c>
      <c r="AK339">
        <f>STDEV(T341:X344)</f>
        <v>6.678409832792262E-2</v>
      </c>
      <c r="AM339">
        <f t="shared" ref="AM339:AM346" si="43">SUM(AH339,AJ339)</f>
        <v>0.75465000000000004</v>
      </c>
      <c r="AO339">
        <f t="shared" si="42"/>
        <v>6.8920243635734582E-2</v>
      </c>
      <c r="BK339" s="6">
        <v>3</v>
      </c>
      <c r="BL339">
        <v>0.72</v>
      </c>
      <c r="BM339">
        <v>0.75600000000000001</v>
      </c>
      <c r="BN339">
        <v>0.73799999999999999</v>
      </c>
      <c r="BO339">
        <v>0.72899999999999998</v>
      </c>
      <c r="BP339">
        <v>0.72</v>
      </c>
    </row>
    <row r="340" spans="1:68" x14ac:dyDescent="0.25">
      <c r="A340" s="6">
        <v>90</v>
      </c>
      <c r="B340" s="6">
        <v>3</v>
      </c>
      <c r="C340" s="6">
        <v>7.5</v>
      </c>
      <c r="D340" s="6">
        <v>0.8</v>
      </c>
      <c r="E340" s="6">
        <v>3</v>
      </c>
      <c r="F340" s="6">
        <v>3</v>
      </c>
      <c r="G340">
        <v>0.28799999999999998</v>
      </c>
      <c r="H340">
        <v>0.30599999999999999</v>
      </c>
      <c r="I340">
        <v>0.27900000000000003</v>
      </c>
      <c r="J340">
        <v>0.29699999999999999</v>
      </c>
      <c r="K340">
        <v>0.28799999999999998</v>
      </c>
      <c r="Q340" s="6">
        <f t="shared" si="38"/>
        <v>0.29159999999999997</v>
      </c>
      <c r="R340" s="6">
        <f t="shared" si="39"/>
        <v>1.0261578825892233E-2</v>
      </c>
      <c r="T340">
        <v>0.432</v>
      </c>
      <c r="U340">
        <v>0.45</v>
      </c>
      <c r="V340">
        <v>0.441</v>
      </c>
      <c r="W340">
        <v>0.432</v>
      </c>
      <c r="X340">
        <v>0.41399999999999998</v>
      </c>
      <c r="AD340">
        <f t="shared" si="40"/>
        <v>0.43380000000000002</v>
      </c>
      <c r="AE340">
        <f t="shared" si="41"/>
        <v>1.3349157276772204E-2</v>
      </c>
      <c r="AG340">
        <v>5</v>
      </c>
      <c r="AH340">
        <f>AVERAGE(G346:K349)</f>
        <v>0.30059999999999998</v>
      </c>
      <c r="AI340">
        <f>STDEV(G346:K349)</f>
        <v>2.8470483330154964E-2</v>
      </c>
      <c r="AJ340">
        <f>AVERAGE(T346:X349)</f>
        <v>0.46320000000000006</v>
      </c>
      <c r="AK340">
        <f>STDEV(T346:X349)</f>
        <v>2.7708254517761537E-2</v>
      </c>
      <c r="AM340">
        <f t="shared" si="43"/>
        <v>0.76380000000000003</v>
      </c>
      <c r="AO340">
        <f t="shared" si="42"/>
        <v>4.2780872470637048E-2</v>
      </c>
      <c r="BK340" s="6">
        <v>3</v>
      </c>
      <c r="BL340">
        <v>0.72</v>
      </c>
      <c r="BM340">
        <v>0.75600000000000001</v>
      </c>
      <c r="BN340">
        <v>0.72</v>
      </c>
      <c r="BO340">
        <v>0.72899999999999998</v>
      </c>
      <c r="BP340">
        <v>0.70199999999999996</v>
      </c>
    </row>
    <row r="341" spans="1:68" x14ac:dyDescent="0.25">
      <c r="A341" s="6">
        <v>90</v>
      </c>
      <c r="B341" s="6">
        <v>3</v>
      </c>
      <c r="C341" s="6">
        <v>7.5</v>
      </c>
      <c r="D341" s="6">
        <v>0.8</v>
      </c>
      <c r="E341" s="6">
        <v>4</v>
      </c>
      <c r="F341" s="6">
        <v>3</v>
      </c>
      <c r="G341">
        <v>0.35099999999999998</v>
      </c>
      <c r="H341">
        <v>0.29699999999999999</v>
      </c>
      <c r="I341">
        <v>0.315</v>
      </c>
      <c r="J341">
        <v>0.30599999999999999</v>
      </c>
      <c r="K341">
        <v>0.32400000000000001</v>
      </c>
      <c r="Q341" s="6">
        <f t="shared" si="38"/>
        <v>0.31859999999999999</v>
      </c>
      <c r="R341" s="6">
        <f t="shared" si="39"/>
        <v>2.0719555979798406E-2</v>
      </c>
      <c r="T341">
        <v>0.41399999999999998</v>
      </c>
      <c r="U341">
        <v>0.48599999999999999</v>
      </c>
      <c r="V341">
        <v>0.441</v>
      </c>
      <c r="W341">
        <v>0.432</v>
      </c>
      <c r="X341">
        <v>0.441</v>
      </c>
      <c r="AD341">
        <f t="shared" si="40"/>
        <v>0.44279999999999997</v>
      </c>
      <c r="AE341">
        <f t="shared" si="41"/>
        <v>2.6546186166754727E-2</v>
      </c>
      <c r="AG341">
        <v>6</v>
      </c>
      <c r="AH341">
        <f>AVERAGE(G350:K353)</f>
        <v>0.28980000000000006</v>
      </c>
      <c r="AI341">
        <f>STDEV(G350:K353)</f>
        <v>2.9141397575126328E-2</v>
      </c>
      <c r="AJ341">
        <f>AVERAGE(T350:X353)</f>
        <v>0.45269999999999999</v>
      </c>
      <c r="AK341">
        <f>STDEV(T350:X353)</f>
        <v>6.9105639955681072E-2</v>
      </c>
      <c r="AM341">
        <f t="shared" si="43"/>
        <v>0.74250000000000005</v>
      </c>
      <c r="AO341">
        <f t="shared" si="42"/>
        <v>6.7863019873469252E-2</v>
      </c>
      <c r="BK341" s="6">
        <v>3</v>
      </c>
      <c r="BL341">
        <v>0.76500000000000001</v>
      </c>
      <c r="BM341">
        <v>0.78300000000000003</v>
      </c>
      <c r="BN341">
        <v>0.75600000000000001</v>
      </c>
      <c r="BO341">
        <v>0.73799999999999999</v>
      </c>
      <c r="BP341">
        <v>0.76500000000000001</v>
      </c>
    </row>
    <row r="342" spans="1:68" x14ac:dyDescent="0.25">
      <c r="A342" s="6">
        <v>90</v>
      </c>
      <c r="B342" s="6">
        <v>3</v>
      </c>
      <c r="C342" s="6">
        <v>7.5</v>
      </c>
      <c r="D342" s="6">
        <v>0.8</v>
      </c>
      <c r="E342" s="1">
        <v>1</v>
      </c>
      <c r="F342" s="1">
        <v>4</v>
      </c>
      <c r="G342">
        <v>0.28799999999999998</v>
      </c>
      <c r="H342">
        <v>0.26100000000000001</v>
      </c>
      <c r="I342">
        <v>0.28799999999999998</v>
      </c>
      <c r="J342">
        <v>0.26100000000000001</v>
      </c>
      <c r="K342">
        <v>0.30599999999999999</v>
      </c>
      <c r="Q342" s="6">
        <f t="shared" si="38"/>
        <v>0.28079999999999999</v>
      </c>
      <c r="R342" s="6">
        <f t="shared" si="39"/>
        <v>1.9511535049810909E-2</v>
      </c>
      <c r="T342">
        <v>0.45900000000000002</v>
      </c>
      <c r="U342">
        <v>0.46800000000000003</v>
      </c>
      <c r="V342">
        <v>0.48599999999999999</v>
      </c>
      <c r="W342">
        <v>0.495</v>
      </c>
      <c r="X342">
        <v>0.47699999999999998</v>
      </c>
      <c r="AD342">
        <f t="shared" si="40"/>
        <v>0.47699999999999998</v>
      </c>
      <c r="AE342">
        <f t="shared" si="41"/>
        <v>1.4230249470757694E-2</v>
      </c>
      <c r="AG342">
        <v>7</v>
      </c>
      <c r="AH342">
        <f>AVERAGE(G354:K357)</f>
        <v>0.27239999999999998</v>
      </c>
      <c r="AI342">
        <f>STDEV(G354:K357)</f>
        <v>2.9939939879699482E-2</v>
      </c>
      <c r="AJ342">
        <f>AVERAGE(T354:X357)</f>
        <v>0.45419999999999999</v>
      </c>
      <c r="AK342">
        <f>STDEV(T354:X357)</f>
        <v>3.8163557785630305E-2</v>
      </c>
      <c r="AM342">
        <f t="shared" si="43"/>
        <v>0.72659999999999991</v>
      </c>
      <c r="AO342">
        <f t="shared" si="42"/>
        <v>5.0262335928453548E-2</v>
      </c>
      <c r="BK342" s="1">
        <v>4</v>
      </c>
      <c r="BL342">
        <v>0.747</v>
      </c>
      <c r="BM342">
        <v>0.72899999999999998</v>
      </c>
      <c r="BN342">
        <v>0.77400000000000002</v>
      </c>
      <c r="BO342">
        <v>0.75600000000000001</v>
      </c>
      <c r="BP342">
        <v>0.78300000000000003</v>
      </c>
    </row>
    <row r="343" spans="1:68" x14ac:dyDescent="0.25">
      <c r="A343" s="6">
        <v>90</v>
      </c>
      <c r="B343" s="6">
        <v>3</v>
      </c>
      <c r="C343" s="6">
        <v>7.5</v>
      </c>
      <c r="D343" s="6">
        <v>0.8</v>
      </c>
      <c r="E343" s="1">
        <v>2</v>
      </c>
      <c r="F343" s="1">
        <v>4</v>
      </c>
      <c r="G343">
        <v>0.315</v>
      </c>
      <c r="H343">
        <v>0.252</v>
      </c>
      <c r="I343">
        <v>0.32400000000000001</v>
      </c>
      <c r="J343">
        <v>0.252</v>
      </c>
      <c r="K343">
        <v>0.28799999999999998</v>
      </c>
      <c r="Q343" s="6">
        <f t="shared" si="38"/>
        <v>0.28620000000000001</v>
      </c>
      <c r="R343" s="6">
        <f t="shared" si="39"/>
        <v>3.3914598626550246E-2</v>
      </c>
      <c r="T343">
        <v>0.48599999999999999</v>
      </c>
      <c r="U343">
        <v>0.26100000000000001</v>
      </c>
      <c r="V343">
        <v>0.621</v>
      </c>
      <c r="W343">
        <v>0.53100000000000003</v>
      </c>
      <c r="X343">
        <v>0.432</v>
      </c>
      <c r="AD343">
        <f t="shared" si="40"/>
        <v>0.4662</v>
      </c>
      <c r="AE343">
        <f t="shared" si="41"/>
        <v>0.13400634313345031</v>
      </c>
      <c r="AG343">
        <v>8</v>
      </c>
      <c r="AH343">
        <f>AVERAGE(G358:K361)</f>
        <v>0.31590000000000001</v>
      </c>
      <c r="AI343">
        <f>STDEV(G358:K361)</f>
        <v>2.933096082909482E-2</v>
      </c>
      <c r="AJ343">
        <f>AVERAGE(T358:X361)</f>
        <v>0.41759999999999992</v>
      </c>
      <c r="AK343">
        <f>STDEV(T358:X361)</f>
        <v>5.6348913032995405E-2</v>
      </c>
      <c r="AM343">
        <f t="shared" si="43"/>
        <v>0.73349999999999993</v>
      </c>
      <c r="AO343">
        <f t="shared" si="42"/>
        <v>6.0071372195231607E-2</v>
      </c>
      <c r="BK343" s="1">
        <v>4</v>
      </c>
      <c r="BL343">
        <v>0.80100000000000005</v>
      </c>
      <c r="BM343">
        <v>0.51300000000000001</v>
      </c>
      <c r="BN343">
        <v>0.94499999999999995</v>
      </c>
      <c r="BO343">
        <v>0.78300000000000003</v>
      </c>
      <c r="BP343">
        <v>0.72</v>
      </c>
    </row>
    <row r="344" spans="1:68" x14ac:dyDescent="0.25">
      <c r="A344" s="6">
        <v>90</v>
      </c>
      <c r="B344" s="6">
        <v>3</v>
      </c>
      <c r="C344" s="6">
        <v>7.5</v>
      </c>
      <c r="D344" s="6">
        <v>0.8</v>
      </c>
      <c r="E344" s="1">
        <v>3</v>
      </c>
      <c r="F344" s="1">
        <v>4</v>
      </c>
      <c r="G344">
        <v>0.27</v>
      </c>
      <c r="H344">
        <v>0.29699999999999999</v>
      </c>
      <c r="I344">
        <v>0.27900000000000003</v>
      </c>
      <c r="J344">
        <v>0.29699999999999999</v>
      </c>
      <c r="K344">
        <v>0.33300000000000002</v>
      </c>
      <c r="Q344" s="6">
        <f t="shared" si="38"/>
        <v>0.29520000000000002</v>
      </c>
      <c r="R344" s="6">
        <f t="shared" si="39"/>
        <v>2.4149534156997728E-2</v>
      </c>
      <c r="T344">
        <v>0.47699999999999998</v>
      </c>
      <c r="U344">
        <v>0.42299999999999999</v>
      </c>
      <c r="V344">
        <v>0.52200000000000002</v>
      </c>
      <c r="W344">
        <v>0.441</v>
      </c>
      <c r="X344">
        <v>0.441</v>
      </c>
      <c r="AD344">
        <f t="shared" si="40"/>
        <v>0.46079999999999999</v>
      </c>
      <c r="AE344">
        <f t="shared" si="41"/>
        <v>3.9436024140371971E-2</v>
      </c>
      <c r="AG344">
        <v>9</v>
      </c>
      <c r="AH344">
        <f>AVERAGE(G362:K365)</f>
        <v>0.30464999999999998</v>
      </c>
      <c r="AI344">
        <f>STDEV(G362:K365)</f>
        <v>5.5269935674593262E-2</v>
      </c>
      <c r="AJ344">
        <f>AVERAGE(T362:X365)</f>
        <v>0.43200000000000005</v>
      </c>
      <c r="AK344">
        <f>STDEV(T362:X365)</f>
        <v>5.439330454152793E-2</v>
      </c>
      <c r="AM344">
        <f t="shared" si="43"/>
        <v>0.73665000000000003</v>
      </c>
      <c r="AO344">
        <f t="shared" si="42"/>
        <v>8.133817662545588E-2</v>
      </c>
      <c r="BK344" s="1">
        <v>4</v>
      </c>
      <c r="BL344">
        <v>0.747</v>
      </c>
      <c r="BM344">
        <v>0.72</v>
      </c>
      <c r="BN344">
        <v>0.80100000000000005</v>
      </c>
      <c r="BO344">
        <v>0.73799999999999999</v>
      </c>
      <c r="BP344">
        <v>0.77400000000000002</v>
      </c>
    </row>
    <row r="345" spans="1:68" x14ac:dyDescent="0.25">
      <c r="A345" s="6">
        <v>90</v>
      </c>
      <c r="B345" s="6">
        <v>3</v>
      </c>
      <c r="C345" s="6">
        <v>7.5</v>
      </c>
      <c r="D345" s="6">
        <v>0.8</v>
      </c>
      <c r="E345" s="1">
        <v>4</v>
      </c>
      <c r="F345" s="1">
        <v>4</v>
      </c>
      <c r="G345">
        <v>0.29699999999999999</v>
      </c>
      <c r="H345">
        <v>0.36</v>
      </c>
      <c r="I345">
        <v>0.30599999999999999</v>
      </c>
      <c r="J345">
        <v>0.35099999999999998</v>
      </c>
      <c r="K345">
        <v>0.35099999999999998</v>
      </c>
      <c r="Q345" s="6">
        <f t="shared" si="38"/>
        <v>0.33300000000000002</v>
      </c>
      <c r="R345" s="6">
        <f t="shared" si="39"/>
        <v>2.9163333142835368E-2</v>
      </c>
      <c r="T345">
        <v>0.45</v>
      </c>
      <c r="U345">
        <v>0.34200000000000003</v>
      </c>
      <c r="V345">
        <v>0.46800000000000003</v>
      </c>
      <c r="W345">
        <v>0.42299999999999999</v>
      </c>
      <c r="X345">
        <v>0.41399999999999998</v>
      </c>
      <c r="AD345">
        <f t="shared" si="40"/>
        <v>0.4194</v>
      </c>
      <c r="AE345">
        <f t="shared" si="41"/>
        <v>4.8299068313995705E-2</v>
      </c>
      <c r="AG345">
        <v>10</v>
      </c>
      <c r="AH345" t="e">
        <f>AVERAGE(G366:K369)</f>
        <v>#DIV/0!</v>
      </c>
      <c r="AI345" t="e">
        <f>STDEV(G366:K369)</f>
        <v>#DIV/0!</v>
      </c>
      <c r="AJ345" t="e">
        <f>AVERAGE(T366:X369)</f>
        <v>#DIV/0!</v>
      </c>
      <c r="AK345" t="e">
        <f>STDEV(T366:X369)</f>
        <v>#DIV/0!</v>
      </c>
      <c r="AM345" t="e">
        <f t="shared" si="43"/>
        <v>#DIV/0!</v>
      </c>
      <c r="AO345" t="e">
        <f t="shared" si="42"/>
        <v>#DIV/0!</v>
      </c>
      <c r="BK345" s="1">
        <v>4</v>
      </c>
      <c r="BL345">
        <v>0.747</v>
      </c>
      <c r="BM345">
        <v>0.70199999999999996</v>
      </c>
      <c r="BN345">
        <v>0.77400000000000002</v>
      </c>
      <c r="BO345">
        <v>0.77400000000000002</v>
      </c>
      <c r="BP345">
        <v>0.76500000000000001</v>
      </c>
    </row>
    <row r="346" spans="1:68" x14ac:dyDescent="0.25">
      <c r="A346" s="6">
        <v>90</v>
      </c>
      <c r="B346" s="6">
        <v>3</v>
      </c>
      <c r="C346" s="6">
        <v>7.5</v>
      </c>
      <c r="D346" s="6">
        <v>0.8</v>
      </c>
      <c r="E346" s="6">
        <v>1</v>
      </c>
      <c r="F346" s="6">
        <v>5</v>
      </c>
      <c r="G346">
        <v>0.252</v>
      </c>
      <c r="H346">
        <v>0.26400000000000001</v>
      </c>
      <c r="I346">
        <v>0.28199999999999997</v>
      </c>
      <c r="J346">
        <v>0.30599999999999999</v>
      </c>
      <c r="K346">
        <v>0.28799999999999998</v>
      </c>
      <c r="Q346" s="6">
        <f t="shared" si="38"/>
        <v>0.27840000000000004</v>
      </c>
      <c r="R346" s="6">
        <f t="shared" si="39"/>
        <v>2.1042813500100208E-2</v>
      </c>
      <c r="T346">
        <v>0.51</v>
      </c>
      <c r="U346">
        <v>0.498</v>
      </c>
      <c r="V346">
        <v>0.498</v>
      </c>
      <c r="W346">
        <v>0.46800000000000003</v>
      </c>
      <c r="X346">
        <v>0.438</v>
      </c>
      <c r="AD346">
        <f t="shared" si="40"/>
        <v>0.4824</v>
      </c>
      <c r="AE346">
        <f t="shared" si="41"/>
        <v>2.9271146202361122E-2</v>
      </c>
      <c r="AG346" t="s">
        <v>22</v>
      </c>
      <c r="AH346">
        <f>AVERAGE(G330:K369)</f>
        <v>0.30677142857142847</v>
      </c>
      <c r="AI346">
        <f>STDEV(G330:K369)</f>
        <v>3.8324001148620938E-2</v>
      </c>
      <c r="AJ346">
        <f>AVERAGE(T330:X369)</f>
        <v>0.44094857142857208</v>
      </c>
      <c r="AK346">
        <f>STDEV(T330:X368)</f>
        <v>4.9464171239925907E-2</v>
      </c>
      <c r="AM346">
        <f t="shared" si="43"/>
        <v>0.74772000000000061</v>
      </c>
      <c r="AO346">
        <f t="shared" si="42"/>
        <v>6.2771025348432222E-2</v>
      </c>
      <c r="BK346" s="6">
        <v>5</v>
      </c>
      <c r="BL346">
        <v>0.76200000000000001</v>
      </c>
      <c r="BM346">
        <v>0.76200000000000001</v>
      </c>
      <c r="BN346">
        <v>0.78</v>
      </c>
      <c r="BO346">
        <v>0.77400000000000002</v>
      </c>
      <c r="BP346">
        <v>0.72599999999999998</v>
      </c>
    </row>
    <row r="347" spans="1:68" x14ac:dyDescent="0.25">
      <c r="A347" s="6">
        <v>90</v>
      </c>
      <c r="B347" s="6">
        <v>3</v>
      </c>
      <c r="C347" s="6">
        <v>7.5</v>
      </c>
      <c r="D347" s="6">
        <v>0.8</v>
      </c>
      <c r="E347" s="6">
        <v>2</v>
      </c>
      <c r="F347" s="6">
        <v>5</v>
      </c>
      <c r="G347">
        <v>0.28199999999999997</v>
      </c>
      <c r="H347">
        <v>0.35399999999999998</v>
      </c>
      <c r="I347">
        <v>0.29399999999999998</v>
      </c>
      <c r="J347">
        <v>0.30599999999999999</v>
      </c>
      <c r="K347">
        <v>0.30599999999999999</v>
      </c>
      <c r="Q347" s="6">
        <f t="shared" si="38"/>
        <v>0.30840000000000001</v>
      </c>
      <c r="R347" s="6">
        <f t="shared" si="39"/>
        <v>2.7364210202379311E-2</v>
      </c>
      <c r="T347">
        <v>0.432</v>
      </c>
      <c r="U347">
        <v>0.45</v>
      </c>
      <c r="V347">
        <v>0.44400000000000001</v>
      </c>
      <c r="W347">
        <v>0.46200000000000002</v>
      </c>
      <c r="X347">
        <v>0.47399999999999998</v>
      </c>
      <c r="AD347">
        <f t="shared" si="40"/>
        <v>0.45240000000000002</v>
      </c>
      <c r="AE347">
        <f t="shared" si="41"/>
        <v>1.6211107303327553E-2</v>
      </c>
      <c r="AM347" s="11" t="s">
        <v>51</v>
      </c>
      <c r="AN347" s="11"/>
      <c r="AO347" s="11"/>
      <c r="BK347" s="6">
        <v>5</v>
      </c>
      <c r="BL347">
        <v>0.71399999999999997</v>
      </c>
      <c r="BM347">
        <v>0.80400000000000005</v>
      </c>
      <c r="BN347">
        <v>0.73799999999999999</v>
      </c>
      <c r="BO347">
        <v>0.76800000000000002</v>
      </c>
      <c r="BP347">
        <v>0.78</v>
      </c>
    </row>
    <row r="348" spans="1:68" x14ac:dyDescent="0.25">
      <c r="A348" s="6">
        <v>90</v>
      </c>
      <c r="B348" s="6">
        <v>3</v>
      </c>
      <c r="C348" s="6">
        <v>7.5</v>
      </c>
      <c r="D348" s="6">
        <v>0.8</v>
      </c>
      <c r="E348" s="6">
        <v>3</v>
      </c>
      <c r="F348" s="6">
        <v>5</v>
      </c>
      <c r="G348">
        <v>0.28799999999999998</v>
      </c>
      <c r="H348">
        <v>0.318</v>
      </c>
      <c r="I348">
        <v>0.29399999999999998</v>
      </c>
      <c r="J348">
        <v>0.36</v>
      </c>
      <c r="K348">
        <v>0.28199999999999997</v>
      </c>
      <c r="Q348" s="6">
        <f t="shared" si="38"/>
        <v>0.30839999999999995</v>
      </c>
      <c r="R348" s="6">
        <f t="shared" si="39"/>
        <v>3.1918646587848931E-2</v>
      </c>
      <c r="T348">
        <v>0.46200000000000002</v>
      </c>
      <c r="U348">
        <v>0.432</v>
      </c>
      <c r="V348">
        <v>0.44400000000000001</v>
      </c>
      <c r="W348">
        <v>0.432</v>
      </c>
      <c r="X348">
        <v>0.47399999999999998</v>
      </c>
      <c r="AD348">
        <f t="shared" si="40"/>
        <v>0.44879999999999998</v>
      </c>
      <c r="AE348">
        <f t="shared" si="41"/>
        <v>1.8686893802876921E-2</v>
      </c>
      <c r="BK348" s="6">
        <v>5</v>
      </c>
      <c r="BL348">
        <v>0.75</v>
      </c>
      <c r="BM348">
        <v>0.75</v>
      </c>
      <c r="BN348">
        <v>0.73799999999999999</v>
      </c>
      <c r="BO348">
        <v>0.79200000000000004</v>
      </c>
      <c r="BP348">
        <v>0.75600000000000001</v>
      </c>
    </row>
    <row r="349" spans="1:68" x14ac:dyDescent="0.25">
      <c r="A349" s="6">
        <v>90</v>
      </c>
      <c r="B349" s="6">
        <v>3</v>
      </c>
      <c r="C349" s="6">
        <v>7.5</v>
      </c>
      <c r="D349" s="6">
        <v>0.8</v>
      </c>
      <c r="E349" s="6">
        <v>4</v>
      </c>
      <c r="F349" s="6">
        <v>5</v>
      </c>
      <c r="G349">
        <v>0.34200000000000003</v>
      </c>
      <c r="H349">
        <v>0.26400000000000001</v>
      </c>
      <c r="I349">
        <v>0.312</v>
      </c>
      <c r="J349">
        <v>0.318</v>
      </c>
      <c r="K349">
        <v>0.3</v>
      </c>
      <c r="Q349" s="6">
        <f t="shared" si="38"/>
        <v>0.30720000000000003</v>
      </c>
      <c r="R349" s="6">
        <f t="shared" si="39"/>
        <v>2.8586710198971833E-2</v>
      </c>
      <c r="T349">
        <v>0.45600000000000002</v>
      </c>
      <c r="U349">
        <v>0.44400000000000001</v>
      </c>
      <c r="V349">
        <v>0.504</v>
      </c>
      <c r="W349">
        <v>0.51</v>
      </c>
      <c r="X349">
        <v>0.432</v>
      </c>
      <c r="AD349">
        <f t="shared" si="40"/>
        <v>0.46920000000000001</v>
      </c>
      <c r="AE349">
        <f t="shared" si="41"/>
        <v>3.559775273805918E-2</v>
      </c>
      <c r="BK349" s="6">
        <v>5</v>
      </c>
      <c r="BL349">
        <v>0.79800000000000004</v>
      </c>
      <c r="BM349">
        <v>0.70799999999999996</v>
      </c>
      <c r="BN349">
        <v>0.81599999999999995</v>
      </c>
      <c r="BO349">
        <v>0.82799999999999996</v>
      </c>
      <c r="BP349">
        <v>0.73199999999999998</v>
      </c>
    </row>
    <row r="350" spans="1:68" x14ac:dyDescent="0.25">
      <c r="A350" s="6">
        <v>90</v>
      </c>
      <c r="B350" s="6">
        <v>3</v>
      </c>
      <c r="C350" s="6">
        <v>7.5</v>
      </c>
      <c r="D350" s="6">
        <v>0.8</v>
      </c>
      <c r="E350" s="1">
        <v>1</v>
      </c>
      <c r="F350" s="1">
        <v>6</v>
      </c>
      <c r="G350">
        <v>0.27900000000000003</v>
      </c>
      <c r="H350">
        <v>0.29699999999999999</v>
      </c>
      <c r="I350">
        <v>0.27</v>
      </c>
      <c r="J350">
        <v>0.28799999999999998</v>
      </c>
      <c r="K350">
        <v>0.315</v>
      </c>
      <c r="Q350" s="6">
        <f t="shared" si="38"/>
        <v>0.2898</v>
      </c>
      <c r="R350" s="6">
        <f t="shared" si="39"/>
        <v>1.7311845655504199E-2</v>
      </c>
      <c r="T350">
        <v>0.441</v>
      </c>
      <c r="U350">
        <v>0.46800000000000003</v>
      </c>
      <c r="V350">
        <v>0.48599999999999999</v>
      </c>
      <c r="W350">
        <v>0.45900000000000002</v>
      </c>
      <c r="X350">
        <v>0.441</v>
      </c>
      <c r="AD350">
        <f t="shared" si="40"/>
        <v>0.45899999999999996</v>
      </c>
      <c r="AE350">
        <f t="shared" si="41"/>
        <v>1.9091883092036781E-2</v>
      </c>
      <c r="BF350" s="42" t="s">
        <v>19</v>
      </c>
      <c r="BG350" s="42" t="s">
        <v>24</v>
      </c>
      <c r="BH350" s="42" t="s">
        <v>21</v>
      </c>
      <c r="BK350" s="1">
        <v>6</v>
      </c>
      <c r="BL350">
        <v>0.72</v>
      </c>
      <c r="BM350">
        <v>0.76500000000000001</v>
      </c>
      <c r="BN350">
        <v>0.75600000000000001</v>
      </c>
      <c r="BO350">
        <v>0.747</v>
      </c>
      <c r="BP350">
        <v>0.75600000000000001</v>
      </c>
    </row>
    <row r="351" spans="1:68" x14ac:dyDescent="0.25">
      <c r="A351" s="6">
        <v>90</v>
      </c>
      <c r="B351" s="6">
        <v>3</v>
      </c>
      <c r="C351" s="6">
        <v>7.5</v>
      </c>
      <c r="D351" s="6">
        <v>0.8</v>
      </c>
      <c r="E351" s="1">
        <v>2</v>
      </c>
      <c r="F351" s="1">
        <v>6</v>
      </c>
      <c r="G351">
        <v>0.32400000000000001</v>
      </c>
      <c r="H351">
        <v>0.34200000000000003</v>
      </c>
      <c r="I351">
        <v>0.27900000000000003</v>
      </c>
      <c r="J351">
        <v>0.23400000000000001</v>
      </c>
      <c r="K351">
        <v>0.29699999999999999</v>
      </c>
      <c r="Q351" s="6">
        <f t="shared" si="38"/>
        <v>0.29520000000000002</v>
      </c>
      <c r="R351" s="6">
        <f t="shared" si="39"/>
        <v>4.1924932915867796E-2</v>
      </c>
      <c r="T351">
        <v>0.38700000000000001</v>
      </c>
      <c r="U351">
        <v>0.55800000000000005</v>
      </c>
      <c r="V351">
        <v>0.39600000000000002</v>
      </c>
      <c r="W351">
        <v>0.47699999999999998</v>
      </c>
      <c r="X351">
        <v>0.41399999999999998</v>
      </c>
      <c r="AD351">
        <f t="shared" si="40"/>
        <v>0.44640000000000002</v>
      </c>
      <c r="AE351">
        <f t="shared" si="41"/>
        <v>7.1605167411297535E-2</v>
      </c>
      <c r="AH351" s="5" t="s">
        <v>20</v>
      </c>
      <c r="AI351" s="5" t="s">
        <v>21</v>
      </c>
      <c r="AJ351" s="5" t="s">
        <v>23</v>
      </c>
      <c r="AK351" s="5" t="s">
        <v>21</v>
      </c>
      <c r="AL351" s="5"/>
      <c r="AM351" s="5" t="s">
        <v>27</v>
      </c>
      <c r="AN351" s="5"/>
      <c r="AO351" s="5" t="s">
        <v>28</v>
      </c>
      <c r="AP351" s="5"/>
      <c r="BF351" s="42">
        <v>1</v>
      </c>
      <c r="BG351" s="42">
        <f>AVERAGE(BL330:BP333)</f>
        <v>0.76500000000000001</v>
      </c>
      <c r="BH351" s="42">
        <f>STDEV(BL330:BP333)</f>
        <v>2.8108811130282539E-2</v>
      </c>
      <c r="BK351" s="1">
        <v>6</v>
      </c>
      <c r="BL351">
        <v>0.71099999999999997</v>
      </c>
      <c r="BM351">
        <v>0.9</v>
      </c>
      <c r="BN351">
        <v>0.67500000000000004</v>
      </c>
      <c r="BO351">
        <v>0.71099999999999997</v>
      </c>
      <c r="BP351">
        <v>0.71099999999999997</v>
      </c>
    </row>
    <row r="352" spans="1:68" x14ac:dyDescent="0.25">
      <c r="A352" s="6">
        <v>90</v>
      </c>
      <c r="B352" s="6">
        <v>3</v>
      </c>
      <c r="C352" s="6">
        <v>7.5</v>
      </c>
      <c r="D352" s="6">
        <v>0.8</v>
      </c>
      <c r="E352" s="1">
        <v>3</v>
      </c>
      <c r="F352" s="1">
        <v>6</v>
      </c>
      <c r="G352">
        <v>0.30599999999999999</v>
      </c>
      <c r="H352">
        <v>0.24299999999999999</v>
      </c>
      <c r="I352">
        <v>0.30599999999999999</v>
      </c>
      <c r="J352">
        <v>0.27</v>
      </c>
      <c r="K352">
        <v>0.30599999999999999</v>
      </c>
      <c r="Q352" s="6">
        <f t="shared" si="38"/>
        <v>0.28620000000000001</v>
      </c>
      <c r="R352" s="6">
        <f t="shared" si="39"/>
        <v>2.8743694960808357E-2</v>
      </c>
      <c r="T352">
        <v>0.432</v>
      </c>
      <c r="U352">
        <v>0.38700000000000001</v>
      </c>
      <c r="V352">
        <v>0.54</v>
      </c>
      <c r="W352">
        <v>0.441</v>
      </c>
      <c r="X352">
        <v>0.47699999999999998</v>
      </c>
      <c r="AD352">
        <f t="shared" si="40"/>
        <v>0.45540000000000003</v>
      </c>
      <c r="AE352">
        <f t="shared" si="41"/>
        <v>5.7134052893173456E-2</v>
      </c>
      <c r="AH352" s="5">
        <f>AH346</f>
        <v>0.30677142857142847</v>
      </c>
      <c r="AI352" s="5">
        <f>AI346</f>
        <v>3.8324001148620938E-2</v>
      </c>
      <c r="AJ352" s="5">
        <f>AJ346</f>
        <v>0.44094857142857208</v>
      </c>
      <c r="AK352" s="5">
        <f>AK346</f>
        <v>4.9464171239925907E-2</v>
      </c>
      <c r="AL352" s="5"/>
      <c r="AM352" s="5" t="s">
        <v>29</v>
      </c>
      <c r="AN352" s="5"/>
      <c r="AO352" s="5" t="s">
        <v>30</v>
      </c>
      <c r="AP352" s="5"/>
      <c r="BF352" s="42">
        <v>2</v>
      </c>
      <c r="BG352" s="42">
        <f>AVERAGE(BL334:BP337)</f>
        <v>0.76214999999999988</v>
      </c>
      <c r="BH352" s="42">
        <f>STDEV(BL334:BP337)</f>
        <v>4.0606293263872023E-2</v>
      </c>
      <c r="BK352" s="1">
        <v>6</v>
      </c>
      <c r="BL352">
        <v>0.73799999999999999</v>
      </c>
      <c r="BM352">
        <v>0.63</v>
      </c>
      <c r="BN352">
        <v>0.84599999999999997</v>
      </c>
      <c r="BO352">
        <v>0.71099999999999997</v>
      </c>
      <c r="BP352">
        <v>0.78300000000000003</v>
      </c>
    </row>
    <row r="353" spans="1:68" x14ac:dyDescent="0.25">
      <c r="A353" s="6">
        <v>90</v>
      </c>
      <c r="B353" s="6">
        <v>3</v>
      </c>
      <c r="C353" s="6">
        <v>7.5</v>
      </c>
      <c r="D353" s="6">
        <v>0.8</v>
      </c>
      <c r="E353" s="1">
        <v>4</v>
      </c>
      <c r="F353" s="1">
        <v>6</v>
      </c>
      <c r="G353">
        <v>0.315</v>
      </c>
      <c r="H353">
        <v>0.23400000000000001</v>
      </c>
      <c r="I353">
        <v>0.27900000000000003</v>
      </c>
      <c r="J353">
        <v>0.30599999999999999</v>
      </c>
      <c r="K353">
        <v>0.30599999999999999</v>
      </c>
      <c r="Q353" s="6">
        <f t="shared" si="38"/>
        <v>0.28800000000000003</v>
      </c>
      <c r="R353" s="6">
        <f t="shared" si="39"/>
        <v>3.3068111527572649E-2</v>
      </c>
      <c r="T353">
        <v>0.432</v>
      </c>
      <c r="U353">
        <v>0.33300000000000002</v>
      </c>
      <c r="V353">
        <v>0.64800000000000002</v>
      </c>
      <c r="W353">
        <v>0.42299999999999999</v>
      </c>
      <c r="X353">
        <v>0.41399999999999998</v>
      </c>
      <c r="AD353">
        <f t="shared" si="40"/>
        <v>0.45</v>
      </c>
      <c r="AE353">
        <f t="shared" si="41"/>
        <v>0.11751808371480538</v>
      </c>
      <c r="BF353" s="42">
        <v>3</v>
      </c>
      <c r="BG353" s="42">
        <f>AVERAGE(BL338:BP341)</f>
        <v>0.73935000000000006</v>
      </c>
      <c r="BH353" s="42">
        <f>STDEV(BL338:BP341)</f>
        <v>2.1312894540259222E-2</v>
      </c>
      <c r="BK353" s="1">
        <v>6</v>
      </c>
      <c r="BL353">
        <v>0.747</v>
      </c>
      <c r="BM353">
        <v>0.56699999999999995</v>
      </c>
      <c r="BN353">
        <v>0.92700000000000005</v>
      </c>
      <c r="BO353">
        <v>0.72899999999999998</v>
      </c>
      <c r="BP353">
        <v>0.72</v>
      </c>
    </row>
    <row r="354" spans="1:68" x14ac:dyDescent="0.25">
      <c r="A354" s="6">
        <v>90</v>
      </c>
      <c r="B354" s="6">
        <v>3</v>
      </c>
      <c r="C354" s="6">
        <v>7.5</v>
      </c>
      <c r="D354" s="6">
        <v>0.8</v>
      </c>
      <c r="E354" s="6">
        <v>1</v>
      </c>
      <c r="F354" s="6">
        <v>7</v>
      </c>
      <c r="G354">
        <v>0.27900000000000003</v>
      </c>
      <c r="H354">
        <v>0.315</v>
      </c>
      <c r="I354">
        <v>0.28799999999999998</v>
      </c>
      <c r="J354">
        <v>0.27</v>
      </c>
      <c r="K354">
        <v>0.33300000000000002</v>
      </c>
      <c r="Q354" s="6">
        <f t="shared" si="38"/>
        <v>0.29700000000000004</v>
      </c>
      <c r="R354" s="6">
        <f t="shared" si="39"/>
        <v>2.6239283526803849E-2</v>
      </c>
      <c r="T354">
        <v>0.42299999999999999</v>
      </c>
      <c r="U354">
        <v>0.441</v>
      </c>
      <c r="V354">
        <v>0.42299999999999999</v>
      </c>
      <c r="W354">
        <v>0.45</v>
      </c>
      <c r="X354">
        <v>0.41399999999999998</v>
      </c>
      <c r="AD354">
        <f t="shared" si="40"/>
        <v>0.43019999999999997</v>
      </c>
      <c r="AE354">
        <f t="shared" si="41"/>
        <v>1.4788509052639499E-2</v>
      </c>
      <c r="BF354" s="42">
        <v>4</v>
      </c>
      <c r="BG354" s="42">
        <f>AVERAGE(BL342:BP345)</f>
        <v>0.75465000000000004</v>
      </c>
      <c r="BH354" s="42">
        <f>STDEV(BL342:BP345)</f>
        <v>7.5541048443875852E-2</v>
      </c>
      <c r="BK354" s="6">
        <v>7</v>
      </c>
      <c r="BL354">
        <v>0.70199999999999996</v>
      </c>
      <c r="BM354">
        <v>0.75600000000000001</v>
      </c>
      <c r="BN354">
        <v>0.71099999999999997</v>
      </c>
      <c r="BO354">
        <v>0.72</v>
      </c>
      <c r="BP354">
        <v>0.747</v>
      </c>
    </row>
    <row r="355" spans="1:68" x14ac:dyDescent="0.25">
      <c r="A355" s="6">
        <v>90</v>
      </c>
      <c r="B355" s="6">
        <v>3</v>
      </c>
      <c r="C355" s="6">
        <v>7.5</v>
      </c>
      <c r="D355" s="6">
        <v>0.8</v>
      </c>
      <c r="E355" s="6">
        <v>2</v>
      </c>
      <c r="F355" s="6">
        <v>7</v>
      </c>
      <c r="G355">
        <v>0.24299999999999999</v>
      </c>
      <c r="H355">
        <v>0.23400000000000001</v>
      </c>
      <c r="I355">
        <v>0.29699999999999999</v>
      </c>
      <c r="J355">
        <v>0.27</v>
      </c>
      <c r="K355">
        <v>0.27</v>
      </c>
      <c r="Q355" s="6">
        <f t="shared" si="38"/>
        <v>0.26280000000000003</v>
      </c>
      <c r="R355" s="6">
        <f t="shared" si="39"/>
        <v>2.4973986465920885E-2</v>
      </c>
      <c r="T355">
        <v>0.47699999999999998</v>
      </c>
      <c r="U355">
        <v>0.45</v>
      </c>
      <c r="V355">
        <v>0.47699999999999998</v>
      </c>
      <c r="W355">
        <v>0.45</v>
      </c>
      <c r="X355">
        <v>0.45900000000000002</v>
      </c>
      <c r="AD355">
        <f t="shared" si="40"/>
        <v>0.46259999999999996</v>
      </c>
      <c r="AE355">
        <f t="shared" si="41"/>
        <v>1.3649175799292774E-2</v>
      </c>
      <c r="BF355" s="42">
        <v>5</v>
      </c>
      <c r="BG355" s="42">
        <f>AVERAGE(BL346:BP349)</f>
        <v>0.76380000000000003</v>
      </c>
      <c r="BH355" s="42">
        <f>STDEV(BL346:BP349)</f>
        <v>3.3156090176458902E-2</v>
      </c>
      <c r="BK355" s="6">
        <v>7</v>
      </c>
      <c r="BL355">
        <v>0.72</v>
      </c>
      <c r="BM355">
        <v>0.68400000000000005</v>
      </c>
      <c r="BN355">
        <v>0.77400000000000002</v>
      </c>
      <c r="BO355">
        <v>0.72</v>
      </c>
      <c r="BP355">
        <v>0.72899999999999998</v>
      </c>
    </row>
    <row r="356" spans="1:68" x14ac:dyDescent="0.25">
      <c r="A356" s="6">
        <v>90</v>
      </c>
      <c r="B356" s="6">
        <v>3</v>
      </c>
      <c r="C356" s="6">
        <v>7.5</v>
      </c>
      <c r="D356" s="6">
        <v>0.8</v>
      </c>
      <c r="E356" s="6">
        <v>3</v>
      </c>
      <c r="F356" s="6">
        <v>7</v>
      </c>
      <c r="G356">
        <v>0.252</v>
      </c>
      <c r="H356">
        <v>0.24299999999999999</v>
      </c>
      <c r="I356">
        <v>0.27900000000000003</v>
      </c>
      <c r="J356">
        <v>0.28799999999999998</v>
      </c>
      <c r="K356">
        <v>0.22500000000000001</v>
      </c>
      <c r="Q356" s="6">
        <f t="shared" si="38"/>
        <v>0.25740000000000002</v>
      </c>
      <c r="R356" s="6">
        <f t="shared" si="39"/>
        <v>2.5928748523598277E-2</v>
      </c>
      <c r="T356">
        <v>0.54</v>
      </c>
      <c r="U356">
        <v>0.39600000000000002</v>
      </c>
      <c r="V356">
        <v>0.441</v>
      </c>
      <c r="W356">
        <v>0.52200000000000002</v>
      </c>
      <c r="X356">
        <v>0.45</v>
      </c>
      <c r="AD356">
        <f t="shared" si="40"/>
        <v>0.46980000000000005</v>
      </c>
      <c r="AE356">
        <f t="shared" si="41"/>
        <v>5.9834772498940599E-2</v>
      </c>
      <c r="BF356" s="42">
        <v>6</v>
      </c>
      <c r="BG356" s="42">
        <f>AVERAGE(BL350:BP353)</f>
        <v>0.74250000000000005</v>
      </c>
      <c r="BH356" s="42">
        <f>STDEV(BL350:BP353)</f>
        <v>8.1210253436112836E-2</v>
      </c>
      <c r="BK356" s="6">
        <v>7</v>
      </c>
      <c r="BL356">
        <v>0.79200000000000004</v>
      </c>
      <c r="BM356">
        <v>0.63900000000000001</v>
      </c>
      <c r="BN356">
        <v>0.72</v>
      </c>
      <c r="BO356">
        <v>0.81</v>
      </c>
      <c r="BP356">
        <v>0.67500000000000004</v>
      </c>
    </row>
    <row r="357" spans="1:68" x14ac:dyDescent="0.25">
      <c r="A357" s="6">
        <v>90</v>
      </c>
      <c r="B357" s="6">
        <v>3</v>
      </c>
      <c r="C357" s="6">
        <v>7.5</v>
      </c>
      <c r="D357" s="6">
        <v>0.8</v>
      </c>
      <c r="E357" s="6">
        <v>4</v>
      </c>
      <c r="F357" s="6">
        <v>7</v>
      </c>
      <c r="G357" s="4"/>
      <c r="H357" s="4"/>
      <c r="I357" s="4"/>
      <c r="J357" s="4"/>
      <c r="K357" s="4"/>
      <c r="Q357" s="6" t="e">
        <f t="shared" si="38"/>
        <v>#DIV/0!</v>
      </c>
      <c r="R357" s="6" t="e">
        <f t="shared" si="39"/>
        <v>#DIV/0!</v>
      </c>
      <c r="T357" s="4"/>
      <c r="U357" s="4"/>
      <c r="V357" s="4"/>
      <c r="W357" s="4"/>
      <c r="X357" s="4"/>
      <c r="Z357" s="4" t="s">
        <v>42</v>
      </c>
      <c r="AA357" s="4"/>
      <c r="AD357" t="e">
        <f t="shared" si="40"/>
        <v>#DIV/0!</v>
      </c>
      <c r="AE357" t="e">
        <f t="shared" si="41"/>
        <v>#DIV/0!</v>
      </c>
      <c r="BF357" s="42">
        <v>7</v>
      </c>
      <c r="BG357" s="42">
        <f>AVERAGE(BL354:BP357)</f>
        <v>0.72660000000000002</v>
      </c>
      <c r="BH357" s="42">
        <f>STDEV(BL354:BP357)</f>
        <v>4.467309832870018E-2</v>
      </c>
      <c r="BK357" s="6">
        <v>7</v>
      </c>
    </row>
    <row r="358" spans="1:68" x14ac:dyDescent="0.25">
      <c r="A358" s="6">
        <v>90</v>
      </c>
      <c r="B358" s="6">
        <v>3</v>
      </c>
      <c r="C358" s="6">
        <v>7.5</v>
      </c>
      <c r="D358" s="6">
        <v>0.8</v>
      </c>
      <c r="E358" s="1">
        <v>1</v>
      </c>
      <c r="F358" s="1">
        <v>8</v>
      </c>
      <c r="G358">
        <v>0.29699999999999999</v>
      </c>
      <c r="H358">
        <v>0.28799999999999998</v>
      </c>
      <c r="I358">
        <v>0.28799999999999998</v>
      </c>
      <c r="J358">
        <v>0.26100000000000001</v>
      </c>
      <c r="K358">
        <v>0.35099999999999998</v>
      </c>
      <c r="Q358" s="6">
        <f t="shared" si="38"/>
        <v>0.29699999999999999</v>
      </c>
      <c r="R358" s="6">
        <f t="shared" si="39"/>
        <v>3.3068111527572892E-2</v>
      </c>
      <c r="T358">
        <v>0.47699999999999998</v>
      </c>
      <c r="U358">
        <v>0.45900000000000002</v>
      </c>
      <c r="V358">
        <v>0.47699999999999998</v>
      </c>
      <c r="W358">
        <v>0.45</v>
      </c>
      <c r="X358">
        <v>0.39600000000000002</v>
      </c>
      <c r="AD358">
        <f t="shared" si="40"/>
        <v>0.45179999999999998</v>
      </c>
      <c r="AE358">
        <f t="shared" si="41"/>
        <v>3.3312159941979128E-2</v>
      </c>
      <c r="BF358" s="42">
        <v>8</v>
      </c>
      <c r="BG358" s="42">
        <f>AVERAGE(BL358:BP361)</f>
        <v>0.73350000000000004</v>
      </c>
      <c r="BH358" s="42">
        <f>STDEV(BL358:BP361)</f>
        <v>5.435410215478341E-2</v>
      </c>
      <c r="BK358" s="1">
        <v>8</v>
      </c>
      <c r="BL358">
        <v>0.77400000000000002</v>
      </c>
      <c r="BM358">
        <v>0.747</v>
      </c>
      <c r="BN358">
        <v>0.76500000000000001</v>
      </c>
      <c r="BO358">
        <v>0.71099999999999997</v>
      </c>
      <c r="BP358">
        <v>0.747</v>
      </c>
    </row>
    <row r="359" spans="1:68" x14ac:dyDescent="0.25">
      <c r="A359" s="6">
        <v>90</v>
      </c>
      <c r="B359" s="6">
        <v>3</v>
      </c>
      <c r="C359" s="6">
        <v>7.5</v>
      </c>
      <c r="D359" s="6">
        <v>0.8</v>
      </c>
      <c r="E359" s="1">
        <v>2</v>
      </c>
      <c r="F359" s="1">
        <v>8</v>
      </c>
      <c r="G359">
        <v>0.315</v>
      </c>
      <c r="H359">
        <v>0.30599999999999999</v>
      </c>
      <c r="I359">
        <v>0.36</v>
      </c>
      <c r="J359">
        <v>0.29699999999999999</v>
      </c>
      <c r="K359">
        <v>0.34200000000000003</v>
      </c>
      <c r="Q359" s="6">
        <f t="shared" si="38"/>
        <v>0.32400000000000001</v>
      </c>
      <c r="R359" s="6">
        <f t="shared" si="39"/>
        <v>2.6239283526803856E-2</v>
      </c>
      <c r="T359">
        <v>0.35099999999999998</v>
      </c>
      <c r="U359">
        <v>0.40500000000000003</v>
      </c>
      <c r="V359">
        <v>0.48599999999999999</v>
      </c>
      <c r="W359">
        <v>0.42299999999999999</v>
      </c>
      <c r="X359">
        <v>0.378</v>
      </c>
      <c r="AD359">
        <f t="shared" si="40"/>
        <v>0.40860000000000002</v>
      </c>
      <c r="AE359">
        <f t="shared" si="41"/>
        <v>5.1149780058178045E-2</v>
      </c>
      <c r="BF359" s="42">
        <v>9</v>
      </c>
      <c r="BG359" s="42">
        <f>AVERAGE(BL362:BP365)</f>
        <v>0.73665000000000003</v>
      </c>
      <c r="BH359" s="42">
        <f>STDEV(BL362:BP365)</f>
        <v>3.765253189222123E-2</v>
      </c>
      <c r="BK359" s="1">
        <v>8</v>
      </c>
      <c r="BL359">
        <v>0.66600000000000004</v>
      </c>
      <c r="BM359">
        <v>0.71099999999999997</v>
      </c>
      <c r="BN359">
        <v>0.84599999999999997</v>
      </c>
      <c r="BO359">
        <v>0.72</v>
      </c>
      <c r="BP359">
        <v>0.72</v>
      </c>
    </row>
    <row r="360" spans="1:68" x14ac:dyDescent="0.25">
      <c r="A360" s="6">
        <v>90</v>
      </c>
      <c r="B360" s="6">
        <v>3</v>
      </c>
      <c r="C360" s="6">
        <v>7.5</v>
      </c>
      <c r="D360" s="6">
        <v>0.8</v>
      </c>
      <c r="E360" s="1">
        <v>3</v>
      </c>
      <c r="F360" s="1">
        <v>8</v>
      </c>
      <c r="G360">
        <v>0.33300000000000002</v>
      </c>
      <c r="H360">
        <v>0.33300000000000002</v>
      </c>
      <c r="I360">
        <v>0.252</v>
      </c>
      <c r="J360">
        <v>0.32400000000000001</v>
      </c>
      <c r="K360">
        <v>0.35099999999999998</v>
      </c>
      <c r="Q360" s="6">
        <f t="shared" si="38"/>
        <v>0.31859999999999999</v>
      </c>
      <c r="R360" s="6">
        <f t="shared" si="39"/>
        <v>3.8500649345173284E-2</v>
      </c>
      <c r="T360">
        <v>0.40500000000000003</v>
      </c>
      <c r="U360">
        <v>0.35099999999999998</v>
      </c>
      <c r="V360">
        <v>0.46800000000000003</v>
      </c>
      <c r="W360">
        <v>0.35099999999999998</v>
      </c>
      <c r="X360">
        <v>0.38700000000000001</v>
      </c>
      <c r="AD360">
        <f t="shared" si="40"/>
        <v>0.39239999999999997</v>
      </c>
      <c r="AE360">
        <f t="shared" si="41"/>
        <v>4.8299068313995705E-2</v>
      </c>
      <c r="BF360" s="42">
        <v>10</v>
      </c>
      <c r="BG360" s="42" t="e">
        <f>AVERAGE(BL366:BP369)</f>
        <v>#DIV/0!</v>
      </c>
      <c r="BH360" s="42" t="e">
        <f>STDEV(BL366:BP369)</f>
        <v>#DIV/0!</v>
      </c>
      <c r="BK360" s="1">
        <v>8</v>
      </c>
      <c r="BL360">
        <v>0.73799999999999999</v>
      </c>
      <c r="BM360">
        <v>0.68400000000000005</v>
      </c>
      <c r="BN360">
        <v>0.72</v>
      </c>
      <c r="BO360">
        <v>0.67500000000000004</v>
      </c>
      <c r="BP360">
        <v>0.73799999999999999</v>
      </c>
    </row>
    <row r="361" spans="1:68" x14ac:dyDescent="0.25">
      <c r="A361" s="6">
        <v>90</v>
      </c>
      <c r="B361" s="6">
        <v>3</v>
      </c>
      <c r="C361" s="6">
        <v>7.5</v>
      </c>
      <c r="D361" s="6">
        <v>0.8</v>
      </c>
      <c r="E361" s="1">
        <v>4</v>
      </c>
      <c r="F361" s="1">
        <v>8</v>
      </c>
      <c r="G361">
        <v>0.33300000000000002</v>
      </c>
      <c r="H361">
        <v>0.34200000000000003</v>
      </c>
      <c r="I361">
        <v>0.315</v>
      </c>
      <c r="J361">
        <v>0.32400000000000001</v>
      </c>
      <c r="K361">
        <v>0.30599999999999999</v>
      </c>
      <c r="Q361" s="6">
        <f t="shared" si="38"/>
        <v>0.32400000000000001</v>
      </c>
      <c r="R361" s="6">
        <f t="shared" si="39"/>
        <v>1.423024947075772E-2</v>
      </c>
      <c r="T361">
        <v>0.29699999999999999</v>
      </c>
      <c r="U361">
        <v>0.52200000000000002</v>
      </c>
      <c r="V361">
        <v>0.40500000000000003</v>
      </c>
      <c r="W361">
        <v>0.41399999999999998</v>
      </c>
      <c r="X361">
        <v>0.45</v>
      </c>
      <c r="AD361">
        <f t="shared" si="40"/>
        <v>0.41760000000000003</v>
      </c>
      <c r="AE361">
        <f t="shared" si="41"/>
        <v>8.1647412696300506E-2</v>
      </c>
      <c r="BF361" s="42" t="s">
        <v>22</v>
      </c>
      <c r="BG361" s="42">
        <f>AVERAGE(BL330:BP369)</f>
        <v>0.74771999999999983</v>
      </c>
      <c r="BH361" s="42">
        <f>STDEV(BL330:BP369)</f>
        <v>5.096749471223181E-2</v>
      </c>
      <c r="BK361" s="1">
        <v>8</v>
      </c>
      <c r="BL361">
        <v>0.63</v>
      </c>
      <c r="BM361">
        <v>0.86399999999999999</v>
      </c>
      <c r="BN361">
        <v>0.72</v>
      </c>
      <c r="BO361">
        <v>0.73799999999999999</v>
      </c>
      <c r="BP361">
        <v>0.75600000000000001</v>
      </c>
    </row>
    <row r="362" spans="1:68" x14ac:dyDescent="0.25">
      <c r="A362" s="6">
        <v>90</v>
      </c>
      <c r="B362" s="6">
        <v>3</v>
      </c>
      <c r="C362" s="6">
        <v>7.5</v>
      </c>
      <c r="D362" s="6">
        <v>0.8</v>
      </c>
      <c r="E362" s="6">
        <v>1</v>
      </c>
      <c r="F362" s="6">
        <v>9</v>
      </c>
      <c r="G362">
        <v>0.28799999999999998</v>
      </c>
      <c r="H362">
        <v>0.33300000000000002</v>
      </c>
      <c r="I362">
        <v>0.29699999999999999</v>
      </c>
      <c r="J362">
        <v>0.30599999999999999</v>
      </c>
      <c r="K362">
        <v>0.27900000000000003</v>
      </c>
      <c r="Q362" s="6">
        <f t="shared" si="38"/>
        <v>0.30060000000000003</v>
      </c>
      <c r="R362" s="6">
        <f t="shared" si="39"/>
        <v>2.0719555979798413E-2</v>
      </c>
      <c r="T362">
        <v>0.45900000000000002</v>
      </c>
      <c r="U362">
        <v>0.40500000000000003</v>
      </c>
      <c r="V362">
        <v>0.432</v>
      </c>
      <c r="W362">
        <v>0.441</v>
      </c>
      <c r="X362">
        <v>0.432</v>
      </c>
      <c r="AD362">
        <f t="shared" si="40"/>
        <v>0.43380000000000002</v>
      </c>
      <c r="AE362">
        <f t="shared" si="41"/>
        <v>1.9511535049810916E-2</v>
      </c>
      <c r="BK362" s="6">
        <v>9</v>
      </c>
      <c r="BL362">
        <v>0.747</v>
      </c>
      <c r="BM362">
        <v>0.73799999999999999</v>
      </c>
      <c r="BN362">
        <v>0.72899999999999998</v>
      </c>
      <c r="BO362">
        <v>0.747</v>
      </c>
      <c r="BP362">
        <v>0.71099999999999997</v>
      </c>
    </row>
    <row r="363" spans="1:68" x14ac:dyDescent="0.25">
      <c r="A363" s="6">
        <v>90</v>
      </c>
      <c r="B363" s="6">
        <v>3</v>
      </c>
      <c r="C363" s="6">
        <v>7.5</v>
      </c>
      <c r="D363" s="6">
        <v>0.8</v>
      </c>
      <c r="E363" s="6">
        <v>2</v>
      </c>
      <c r="F363" s="6">
        <v>9</v>
      </c>
      <c r="G363">
        <v>0.33300000000000002</v>
      </c>
      <c r="H363">
        <v>0.52200000000000002</v>
      </c>
      <c r="I363">
        <v>0.27</v>
      </c>
      <c r="J363">
        <v>0.27</v>
      </c>
      <c r="K363">
        <v>0.27</v>
      </c>
      <c r="Q363" s="6">
        <f t="shared" ref="Q363:Q426" si="44">AVERAGE(G363:K363)</f>
        <v>0.33300000000000002</v>
      </c>
      <c r="R363" s="6">
        <f t="shared" ref="R363:R426" si="45">STDEV(G363:K363)</f>
        <v>0.10911920087683914</v>
      </c>
      <c r="T363">
        <v>0.35099999999999998</v>
      </c>
      <c r="U363">
        <v>0.28799999999999998</v>
      </c>
      <c r="V363">
        <v>0.45900000000000002</v>
      </c>
      <c r="W363">
        <v>0.45900000000000002</v>
      </c>
      <c r="X363">
        <v>0.45</v>
      </c>
      <c r="AD363">
        <f t="shared" si="40"/>
        <v>0.40140000000000003</v>
      </c>
      <c r="AE363">
        <f t="shared" si="41"/>
        <v>7.80980153396999E-2</v>
      </c>
      <c r="BK363" s="6">
        <v>9</v>
      </c>
      <c r="BL363">
        <v>0.68400000000000005</v>
      </c>
      <c r="BM363">
        <v>0.81</v>
      </c>
      <c r="BN363">
        <v>0.72899999999999998</v>
      </c>
      <c r="BO363">
        <v>0.72899999999999998</v>
      </c>
      <c r="BP363">
        <v>0.72</v>
      </c>
    </row>
    <row r="364" spans="1:68" x14ac:dyDescent="0.25">
      <c r="A364" s="6">
        <v>90</v>
      </c>
      <c r="B364" s="6">
        <v>3</v>
      </c>
      <c r="C364" s="6">
        <v>7.5</v>
      </c>
      <c r="D364" s="6">
        <v>0.8</v>
      </c>
      <c r="E364" s="6">
        <v>3</v>
      </c>
      <c r="F364" s="6">
        <v>9</v>
      </c>
      <c r="G364">
        <v>0.32400000000000001</v>
      </c>
      <c r="H364">
        <v>0.30599999999999999</v>
      </c>
      <c r="I364">
        <v>0.29699999999999999</v>
      </c>
      <c r="J364">
        <v>0.27900000000000003</v>
      </c>
      <c r="K364">
        <v>0.27</v>
      </c>
      <c r="Q364" s="6">
        <f t="shared" si="44"/>
        <v>0.29520000000000002</v>
      </c>
      <c r="R364" s="6">
        <f t="shared" si="45"/>
        <v>2.1487205495363971E-2</v>
      </c>
      <c r="T364">
        <v>0.378</v>
      </c>
      <c r="U364">
        <v>0.441</v>
      </c>
      <c r="V364">
        <v>0.441</v>
      </c>
      <c r="W364">
        <v>0.47699999999999998</v>
      </c>
      <c r="X364">
        <v>0.45</v>
      </c>
      <c r="AD364">
        <f t="shared" si="40"/>
        <v>0.43740000000000007</v>
      </c>
      <c r="AE364">
        <f t="shared" si="41"/>
        <v>3.6335932628735419E-2</v>
      </c>
      <c r="BK364" s="6">
        <v>9</v>
      </c>
      <c r="BL364">
        <v>0.70199999999999996</v>
      </c>
      <c r="BM364">
        <v>0.747</v>
      </c>
      <c r="BN364">
        <v>0.73799999999999999</v>
      </c>
      <c r="BO364">
        <v>0.75600000000000001</v>
      </c>
      <c r="BP364">
        <v>0.72</v>
      </c>
    </row>
    <row r="365" spans="1:68" x14ac:dyDescent="0.25">
      <c r="A365" s="6">
        <v>90</v>
      </c>
      <c r="B365" s="6">
        <v>3</v>
      </c>
      <c r="C365" s="6">
        <v>7.5</v>
      </c>
      <c r="D365" s="6">
        <v>0.8</v>
      </c>
      <c r="E365" s="6">
        <v>4</v>
      </c>
      <c r="F365" s="6">
        <v>9</v>
      </c>
      <c r="G365">
        <v>0.315</v>
      </c>
      <c r="H365">
        <v>0.29699999999999999</v>
      </c>
      <c r="I365">
        <v>0.27900000000000003</v>
      </c>
      <c r="J365">
        <v>0.28799999999999998</v>
      </c>
      <c r="K365">
        <v>0.27</v>
      </c>
      <c r="Q365" s="6">
        <f t="shared" si="44"/>
        <v>0.2898</v>
      </c>
      <c r="R365" s="6">
        <f t="shared" si="45"/>
        <v>1.7311845655504199E-2</v>
      </c>
      <c r="T365">
        <v>0.441</v>
      </c>
      <c r="U365">
        <v>0.45</v>
      </c>
      <c r="V365">
        <v>0.54</v>
      </c>
      <c r="W365">
        <v>0.36</v>
      </c>
      <c r="X365">
        <v>0.48599999999999999</v>
      </c>
      <c r="AD365">
        <f t="shared" si="40"/>
        <v>0.45540000000000003</v>
      </c>
      <c r="AE365">
        <f t="shared" si="41"/>
        <v>6.6013634955211842E-2</v>
      </c>
      <c r="BK365" s="6">
        <v>9</v>
      </c>
      <c r="BL365">
        <v>0.75600000000000001</v>
      </c>
      <c r="BM365">
        <v>0.747</v>
      </c>
      <c r="BN365">
        <v>0.81899999999999995</v>
      </c>
      <c r="BO365">
        <v>0.64800000000000002</v>
      </c>
      <c r="BP365">
        <v>0.75600000000000001</v>
      </c>
    </row>
    <row r="366" spans="1:68" x14ac:dyDescent="0.25">
      <c r="A366" s="6">
        <v>90</v>
      </c>
      <c r="B366" s="6">
        <v>3</v>
      </c>
      <c r="C366" s="6">
        <v>7.5</v>
      </c>
      <c r="D366" s="6">
        <v>0.8</v>
      </c>
      <c r="E366" s="1">
        <v>1</v>
      </c>
      <c r="F366" s="1">
        <v>10</v>
      </c>
      <c r="G366" s="4"/>
      <c r="H366" s="4"/>
      <c r="I366" s="4"/>
      <c r="J366" s="4"/>
      <c r="K366" s="4"/>
      <c r="Q366" s="6" t="e">
        <f t="shared" si="44"/>
        <v>#DIV/0!</v>
      </c>
      <c r="R366" s="6" t="e">
        <f t="shared" si="45"/>
        <v>#DIV/0!</v>
      </c>
      <c r="T366" s="4"/>
      <c r="U366" s="4"/>
      <c r="V366" s="4"/>
      <c r="W366" s="4"/>
      <c r="X366" s="4"/>
      <c r="Z366" s="4" t="s">
        <v>43</v>
      </c>
      <c r="AA366" s="4"/>
      <c r="AB366" s="4"/>
      <c r="AD366" t="e">
        <f t="shared" si="40"/>
        <v>#DIV/0!</v>
      </c>
      <c r="AE366" t="e">
        <f t="shared" si="41"/>
        <v>#DIV/0!</v>
      </c>
      <c r="BK366" s="1">
        <v>10</v>
      </c>
    </row>
    <row r="367" spans="1:68" x14ac:dyDescent="0.25">
      <c r="A367" s="6">
        <v>90</v>
      </c>
      <c r="B367" s="6">
        <v>3</v>
      </c>
      <c r="C367" s="6">
        <v>7.5</v>
      </c>
      <c r="D367" s="6">
        <v>0.8</v>
      </c>
      <c r="E367" s="1">
        <v>2</v>
      </c>
      <c r="F367" s="1">
        <v>10</v>
      </c>
      <c r="G367" s="4"/>
      <c r="H367" s="4"/>
      <c r="I367" s="4"/>
      <c r="J367" s="4"/>
      <c r="K367" s="4"/>
      <c r="Q367" s="6" t="e">
        <f t="shared" si="44"/>
        <v>#DIV/0!</v>
      </c>
      <c r="R367" s="6" t="e">
        <f t="shared" si="45"/>
        <v>#DIV/0!</v>
      </c>
      <c r="T367" s="4"/>
      <c r="U367" s="4"/>
      <c r="V367" s="4"/>
      <c r="W367" s="4"/>
      <c r="X367" s="4"/>
      <c r="AD367" t="e">
        <f t="shared" si="40"/>
        <v>#DIV/0!</v>
      </c>
      <c r="AE367" t="e">
        <f t="shared" si="41"/>
        <v>#DIV/0!</v>
      </c>
      <c r="BK367" s="1">
        <v>10</v>
      </c>
    </row>
    <row r="368" spans="1:68" x14ac:dyDescent="0.25">
      <c r="A368" s="6">
        <v>90</v>
      </c>
      <c r="B368" s="6">
        <v>3</v>
      </c>
      <c r="C368" s="6">
        <v>7.5</v>
      </c>
      <c r="D368" s="6">
        <v>0.8</v>
      </c>
      <c r="E368" s="1">
        <v>3</v>
      </c>
      <c r="F368" s="1">
        <v>10</v>
      </c>
      <c r="G368" s="4"/>
      <c r="H368" s="4"/>
      <c r="I368" s="4"/>
      <c r="J368" s="4"/>
      <c r="K368" s="4"/>
      <c r="Q368" s="6" t="e">
        <f t="shared" si="44"/>
        <v>#DIV/0!</v>
      </c>
      <c r="R368" s="6" t="e">
        <f t="shared" si="45"/>
        <v>#DIV/0!</v>
      </c>
      <c r="T368" s="4"/>
      <c r="U368" s="4"/>
      <c r="V368" s="4"/>
      <c r="W368" s="4"/>
      <c r="X368" s="4"/>
      <c r="AD368" t="e">
        <f t="shared" si="40"/>
        <v>#DIV/0!</v>
      </c>
      <c r="AE368" t="e">
        <f t="shared" si="41"/>
        <v>#DIV/0!</v>
      </c>
      <c r="BK368" s="1">
        <v>10</v>
      </c>
    </row>
    <row r="369" spans="1:68" x14ac:dyDescent="0.25">
      <c r="A369" s="6">
        <v>90</v>
      </c>
      <c r="B369" s="6">
        <v>3</v>
      </c>
      <c r="C369" s="6">
        <v>7.5</v>
      </c>
      <c r="D369" s="6">
        <v>0.8</v>
      </c>
      <c r="E369" s="1">
        <v>4</v>
      </c>
      <c r="F369" s="1">
        <v>10</v>
      </c>
      <c r="G369" s="4"/>
      <c r="H369" s="4"/>
      <c r="I369" s="4"/>
      <c r="J369" s="4"/>
      <c r="K369" s="4"/>
      <c r="Q369" s="6" t="e">
        <f t="shared" si="44"/>
        <v>#DIV/0!</v>
      </c>
      <c r="R369" s="6" t="e">
        <f t="shared" si="45"/>
        <v>#DIV/0!</v>
      </c>
      <c r="T369" s="4"/>
      <c r="U369" s="4"/>
      <c r="V369" s="4"/>
      <c r="W369" s="4"/>
      <c r="X369" s="4"/>
      <c r="AD369" t="e">
        <f t="shared" si="40"/>
        <v>#DIV/0!</v>
      </c>
      <c r="AE369" t="e">
        <f t="shared" si="41"/>
        <v>#DIV/0!</v>
      </c>
      <c r="BK369" s="1">
        <v>10</v>
      </c>
    </row>
    <row r="370" spans="1:68" x14ac:dyDescent="0.25">
      <c r="Q370" s="6" t="e">
        <f t="shared" si="44"/>
        <v>#DIV/0!</v>
      </c>
      <c r="R370" s="6" t="e">
        <f t="shared" si="45"/>
        <v>#DIV/0!</v>
      </c>
      <c r="AD370" t="e">
        <f t="shared" si="40"/>
        <v>#DIV/0!</v>
      </c>
      <c r="AE370" t="e">
        <f t="shared" si="41"/>
        <v>#DIV/0!</v>
      </c>
      <c r="BI370" s="7"/>
      <c r="BJ370" s="7"/>
      <c r="BK370" s="7"/>
    </row>
    <row r="371" spans="1:68" x14ac:dyDescent="0.25">
      <c r="A371" s="6">
        <v>90</v>
      </c>
      <c r="B371" s="6">
        <v>3</v>
      </c>
      <c r="C371" s="6">
        <v>7.5</v>
      </c>
      <c r="D371" s="6">
        <v>0.7</v>
      </c>
      <c r="E371" s="6">
        <v>1</v>
      </c>
      <c r="F371" s="6">
        <v>1</v>
      </c>
      <c r="G371">
        <v>0.40799999999999997</v>
      </c>
      <c r="H371">
        <v>0.38400000000000001</v>
      </c>
      <c r="I371">
        <v>0.372</v>
      </c>
      <c r="J371">
        <v>0.372</v>
      </c>
      <c r="K371">
        <v>0.36599999999999999</v>
      </c>
      <c r="Q371" s="6">
        <f t="shared" si="44"/>
        <v>0.38040000000000002</v>
      </c>
      <c r="R371" s="6">
        <f t="shared" si="45"/>
        <v>1.6757088052522722E-2</v>
      </c>
      <c r="T371">
        <v>0.33</v>
      </c>
      <c r="U371">
        <v>0.372</v>
      </c>
      <c r="V371">
        <v>0.39</v>
      </c>
      <c r="W371">
        <v>0.40799999999999997</v>
      </c>
      <c r="X371">
        <v>0.38400000000000001</v>
      </c>
      <c r="AD371">
        <f t="shared" si="40"/>
        <v>0.37679999999999997</v>
      </c>
      <c r="AE371">
        <f t="shared" si="41"/>
        <v>2.9209587467131395E-2</v>
      </c>
      <c r="AO371" t="s">
        <v>47</v>
      </c>
      <c r="AP371" t="s">
        <v>48</v>
      </c>
      <c r="AQ371" t="s">
        <v>49</v>
      </c>
      <c r="AR371" t="s">
        <v>50</v>
      </c>
      <c r="BK371" s="6">
        <v>1</v>
      </c>
      <c r="BL371">
        <v>0.73799999999999999</v>
      </c>
      <c r="BM371">
        <v>0.75600000000000001</v>
      </c>
      <c r="BN371">
        <v>0.76200000000000001</v>
      </c>
      <c r="BO371">
        <v>0.78</v>
      </c>
      <c r="BP371">
        <v>0.75</v>
      </c>
    </row>
    <row r="372" spans="1:68" x14ac:dyDescent="0.25">
      <c r="A372" s="6">
        <v>90</v>
      </c>
      <c r="B372" s="6">
        <v>3</v>
      </c>
      <c r="C372" s="6">
        <v>7.5</v>
      </c>
      <c r="D372" s="6">
        <v>0.7</v>
      </c>
      <c r="E372" s="6">
        <v>2</v>
      </c>
      <c r="F372" s="6">
        <v>1</v>
      </c>
      <c r="G372">
        <v>0.39600000000000002</v>
      </c>
      <c r="H372">
        <v>0.372</v>
      </c>
      <c r="I372">
        <v>0.35399999999999998</v>
      </c>
      <c r="J372">
        <v>0.36</v>
      </c>
      <c r="K372">
        <v>0.372</v>
      </c>
      <c r="Q372" s="6">
        <f t="shared" si="44"/>
        <v>0.37079999999999991</v>
      </c>
      <c r="R372" s="6">
        <f t="shared" si="45"/>
        <v>1.6099689437998499E-2</v>
      </c>
      <c r="T372">
        <v>0.372</v>
      </c>
      <c r="U372">
        <v>0.40200000000000002</v>
      </c>
      <c r="V372">
        <v>0.40799999999999997</v>
      </c>
      <c r="W372">
        <v>0.40799999999999997</v>
      </c>
      <c r="X372">
        <v>0.40200000000000002</v>
      </c>
      <c r="AD372">
        <f t="shared" si="40"/>
        <v>0.39839999999999998</v>
      </c>
      <c r="AE372">
        <f t="shared" si="41"/>
        <v>1.5059880477613356E-2</v>
      </c>
      <c r="AO372">
        <f>A371</f>
        <v>90</v>
      </c>
      <c r="AP372">
        <f>B371</f>
        <v>3</v>
      </c>
      <c r="AQ372">
        <f>C371</f>
        <v>7.5</v>
      </c>
      <c r="AR372">
        <f>D371</f>
        <v>0.7</v>
      </c>
      <c r="BK372" s="6">
        <v>1</v>
      </c>
      <c r="BL372">
        <v>0.76800000000000002</v>
      </c>
      <c r="BM372">
        <v>0.77400000000000002</v>
      </c>
      <c r="BN372">
        <v>0.76200000000000001</v>
      </c>
      <c r="BO372">
        <v>0.76800000000000002</v>
      </c>
      <c r="BP372">
        <v>0.77400000000000002</v>
      </c>
    </row>
    <row r="373" spans="1:68" x14ac:dyDescent="0.25">
      <c r="A373" s="6">
        <v>90</v>
      </c>
      <c r="B373" s="6">
        <v>3</v>
      </c>
      <c r="C373" s="6">
        <v>7.5</v>
      </c>
      <c r="D373" s="6">
        <v>0.7</v>
      </c>
      <c r="E373" s="6">
        <v>3</v>
      </c>
      <c r="F373" s="6">
        <v>1</v>
      </c>
      <c r="G373">
        <v>0.41399999999999998</v>
      </c>
      <c r="H373">
        <v>0.36599999999999999</v>
      </c>
      <c r="I373">
        <v>0.378</v>
      </c>
      <c r="J373">
        <v>0.35399999999999998</v>
      </c>
      <c r="K373">
        <v>0.39600000000000002</v>
      </c>
      <c r="Q373" s="6">
        <f t="shared" si="44"/>
        <v>0.38159999999999999</v>
      </c>
      <c r="R373" s="6">
        <f t="shared" si="45"/>
        <v>2.3849528297222151E-2</v>
      </c>
      <c r="T373">
        <v>0.35399999999999998</v>
      </c>
      <c r="U373">
        <v>0.45</v>
      </c>
      <c r="V373">
        <v>0.33</v>
      </c>
      <c r="W373">
        <v>0.41399999999999998</v>
      </c>
      <c r="X373">
        <v>0.378</v>
      </c>
      <c r="AD373">
        <f t="shared" si="40"/>
        <v>0.38520000000000004</v>
      </c>
      <c r="AE373">
        <f t="shared" si="41"/>
        <v>4.769905659444406E-2</v>
      </c>
      <c r="BK373" s="6">
        <v>1</v>
      </c>
      <c r="BL373">
        <v>0.76800000000000002</v>
      </c>
      <c r="BM373">
        <v>0.81599999999999995</v>
      </c>
      <c r="BN373">
        <v>0.70799999999999996</v>
      </c>
      <c r="BO373">
        <v>0.76800000000000002</v>
      </c>
      <c r="BP373">
        <v>0.77400000000000002</v>
      </c>
    </row>
    <row r="374" spans="1:68" x14ac:dyDescent="0.25">
      <c r="A374" s="6">
        <v>90</v>
      </c>
      <c r="B374" s="6">
        <v>3</v>
      </c>
      <c r="C374" s="6">
        <v>7.5</v>
      </c>
      <c r="D374" s="6">
        <v>0.7</v>
      </c>
      <c r="E374" s="6">
        <v>4</v>
      </c>
      <c r="F374" s="6">
        <v>1</v>
      </c>
      <c r="G374">
        <v>0.39</v>
      </c>
      <c r="H374">
        <v>0.41399999999999998</v>
      </c>
      <c r="I374">
        <v>0.41399999999999998</v>
      </c>
      <c r="J374">
        <v>0.42</v>
      </c>
      <c r="K374">
        <v>0.40799999999999997</v>
      </c>
      <c r="Q374" s="6">
        <f t="shared" si="44"/>
        <v>0.40919999999999995</v>
      </c>
      <c r="R374" s="6">
        <f t="shared" si="45"/>
        <v>1.1541230437002793E-2</v>
      </c>
      <c r="T374">
        <v>0.372</v>
      </c>
      <c r="U374">
        <v>0.38400000000000001</v>
      </c>
      <c r="V374">
        <v>0.378</v>
      </c>
      <c r="W374">
        <v>0.45</v>
      </c>
      <c r="X374">
        <v>0.40200000000000002</v>
      </c>
      <c r="AD374">
        <f t="shared" si="40"/>
        <v>0.39719999999999994</v>
      </c>
      <c r="AE374">
        <f t="shared" si="41"/>
        <v>3.1578473680657845E-2</v>
      </c>
      <c r="BK374" s="6">
        <v>1</v>
      </c>
      <c r="BL374">
        <v>0.76200000000000001</v>
      </c>
      <c r="BM374">
        <v>0.79800000000000004</v>
      </c>
      <c r="BN374">
        <v>0.79200000000000004</v>
      </c>
      <c r="BO374">
        <v>0.87</v>
      </c>
      <c r="BP374">
        <v>0.81</v>
      </c>
    </row>
    <row r="375" spans="1:68" x14ac:dyDescent="0.25">
      <c r="A375" s="6">
        <v>90</v>
      </c>
      <c r="B375" s="6">
        <v>3</v>
      </c>
      <c r="C375" s="6">
        <v>7.5</v>
      </c>
      <c r="D375" s="6">
        <v>0.7</v>
      </c>
      <c r="E375" s="1">
        <v>1</v>
      </c>
      <c r="F375" s="1">
        <v>2</v>
      </c>
      <c r="G375">
        <v>0.28799999999999998</v>
      </c>
      <c r="H375">
        <v>0.30599999999999999</v>
      </c>
      <c r="I375">
        <v>0.28799999999999998</v>
      </c>
      <c r="J375">
        <v>0.32400000000000001</v>
      </c>
      <c r="K375">
        <v>0.30599999999999999</v>
      </c>
      <c r="Q375" s="6">
        <f t="shared" si="44"/>
        <v>0.3024</v>
      </c>
      <c r="R375" s="6">
        <f t="shared" si="45"/>
        <v>1.5059880477613374E-2</v>
      </c>
      <c r="T375">
        <v>0.45</v>
      </c>
      <c r="U375">
        <v>0.432</v>
      </c>
      <c r="V375">
        <v>0.432</v>
      </c>
      <c r="W375">
        <v>0.45</v>
      </c>
      <c r="X375">
        <v>0.45</v>
      </c>
      <c r="AD375">
        <f t="shared" si="40"/>
        <v>0.44279999999999997</v>
      </c>
      <c r="AE375">
        <f t="shared" si="41"/>
        <v>9.8590060350929997E-3</v>
      </c>
      <c r="AH375" t="s">
        <v>25</v>
      </c>
      <c r="BK375" s="1">
        <v>2</v>
      </c>
      <c r="BL375">
        <v>0.73799999999999999</v>
      </c>
      <c r="BM375">
        <v>0.73799999999999999</v>
      </c>
      <c r="BN375">
        <v>0.72</v>
      </c>
      <c r="BO375">
        <v>0.77400000000000002</v>
      </c>
      <c r="BP375">
        <v>0.75600000000000001</v>
      </c>
    </row>
    <row r="376" spans="1:68" x14ac:dyDescent="0.25">
      <c r="A376" s="6">
        <v>90</v>
      </c>
      <c r="B376" s="6">
        <v>3</v>
      </c>
      <c r="C376" s="6">
        <v>7.5</v>
      </c>
      <c r="D376" s="6">
        <v>0.7</v>
      </c>
      <c r="E376" s="1">
        <v>2</v>
      </c>
      <c r="F376" s="1">
        <v>2</v>
      </c>
      <c r="G376">
        <v>0.29699999999999999</v>
      </c>
      <c r="H376">
        <v>0.39600000000000002</v>
      </c>
      <c r="I376">
        <v>0.29699999999999999</v>
      </c>
      <c r="J376">
        <v>0.315</v>
      </c>
      <c r="K376">
        <v>0.315</v>
      </c>
      <c r="Q376" s="6">
        <f t="shared" si="44"/>
        <v>0.32399999999999995</v>
      </c>
      <c r="R376" s="6">
        <f t="shared" si="45"/>
        <v>4.1243181254602995E-2</v>
      </c>
      <c r="T376">
        <v>0.33300000000000002</v>
      </c>
      <c r="U376">
        <v>0.432</v>
      </c>
      <c r="V376">
        <v>0.45900000000000002</v>
      </c>
      <c r="W376">
        <v>0.432</v>
      </c>
      <c r="X376">
        <v>0.441</v>
      </c>
      <c r="AD376">
        <f t="shared" si="40"/>
        <v>0.4194</v>
      </c>
      <c r="AE376">
        <f t="shared" si="41"/>
        <v>4.9540892200282592E-2</v>
      </c>
      <c r="AG376" t="s">
        <v>19</v>
      </c>
      <c r="AH376" t="s">
        <v>20</v>
      </c>
      <c r="AI376" t="s">
        <v>21</v>
      </c>
      <c r="AJ376" t="s">
        <v>23</v>
      </c>
      <c r="AK376" t="s">
        <v>21</v>
      </c>
      <c r="AM376" s="11" t="s">
        <v>24</v>
      </c>
      <c r="AN376" s="11"/>
      <c r="AO376" s="11" t="s">
        <v>21</v>
      </c>
      <c r="AP376" s="15" t="s">
        <v>26</v>
      </c>
      <c r="AQ376" s="15"/>
      <c r="AR376" s="15" t="s">
        <v>21</v>
      </c>
      <c r="BK376" s="1">
        <v>2</v>
      </c>
      <c r="BL376">
        <v>0.63</v>
      </c>
      <c r="BM376">
        <v>0.82799999999999996</v>
      </c>
      <c r="BN376">
        <v>0.75600000000000001</v>
      </c>
      <c r="BO376">
        <v>0.747</v>
      </c>
      <c r="BP376">
        <v>0.75600000000000001</v>
      </c>
    </row>
    <row r="377" spans="1:68" x14ac:dyDescent="0.25">
      <c r="A377" s="6">
        <v>90</v>
      </c>
      <c r="B377" s="6">
        <v>3</v>
      </c>
      <c r="C377" s="6">
        <v>7.5</v>
      </c>
      <c r="D377" s="6">
        <v>0.7</v>
      </c>
      <c r="E377" s="1">
        <v>3</v>
      </c>
      <c r="F377" s="1">
        <v>2</v>
      </c>
      <c r="G377">
        <v>0.29699999999999999</v>
      </c>
      <c r="H377">
        <v>0.32400000000000001</v>
      </c>
      <c r="I377">
        <v>0.30599999999999999</v>
      </c>
      <c r="J377">
        <v>0.30599999999999999</v>
      </c>
      <c r="K377">
        <v>0.33300000000000002</v>
      </c>
      <c r="Q377" s="6">
        <f t="shared" si="44"/>
        <v>0.31320000000000003</v>
      </c>
      <c r="R377" s="6">
        <f t="shared" si="45"/>
        <v>1.4788509052639499E-2</v>
      </c>
      <c r="T377">
        <v>0.42299999999999999</v>
      </c>
      <c r="U377">
        <v>0.40500000000000003</v>
      </c>
      <c r="V377">
        <v>0.441</v>
      </c>
      <c r="W377">
        <v>0.441</v>
      </c>
      <c r="X377">
        <v>0.41399999999999998</v>
      </c>
      <c r="AD377">
        <f t="shared" si="40"/>
        <v>0.42480000000000001</v>
      </c>
      <c r="AE377">
        <f t="shared" si="41"/>
        <v>1.6099689437998482E-2</v>
      </c>
      <c r="AG377">
        <v>1</v>
      </c>
      <c r="AH377">
        <f>AVERAGE(G371:K374)</f>
        <v>0.38549999999999995</v>
      </c>
      <c r="AI377">
        <f>STDEV(G371:K374)</f>
        <v>2.1840329667841551E-2</v>
      </c>
      <c r="AJ377">
        <f>AVERAGE(T371:X374)</f>
        <v>0.38940000000000002</v>
      </c>
      <c r="AK377">
        <f>STDEV(T371:X374)</f>
        <v>3.162344233734142E-2</v>
      </c>
      <c r="AM377">
        <f>SUM(AH377,AJ377)</f>
        <v>0.77489999999999992</v>
      </c>
      <c r="AO377">
        <f>SUM(AH377,AJ377)/2*SQRT((AI377/AH377)^2+(AK377/AJ377)^2)</f>
        <v>3.8365208709995921E-2</v>
      </c>
      <c r="AP377">
        <v>0.14400000000000002</v>
      </c>
      <c r="AR377">
        <v>9.1651513899116757E-3</v>
      </c>
      <c r="BK377" s="1">
        <v>2</v>
      </c>
      <c r="BL377">
        <v>0.72</v>
      </c>
      <c r="BM377">
        <v>0.72899999999999998</v>
      </c>
      <c r="BN377">
        <v>0.747</v>
      </c>
      <c r="BO377">
        <v>0.747</v>
      </c>
      <c r="BP377">
        <v>0.747</v>
      </c>
    </row>
    <row r="378" spans="1:68" x14ac:dyDescent="0.25">
      <c r="A378" s="6">
        <v>90</v>
      </c>
      <c r="B378" s="6">
        <v>3</v>
      </c>
      <c r="C378" s="6">
        <v>7.5</v>
      </c>
      <c r="D378" s="6">
        <v>0.7</v>
      </c>
      <c r="E378" s="1">
        <v>4</v>
      </c>
      <c r="F378" s="1">
        <v>2</v>
      </c>
      <c r="G378">
        <v>0.29699999999999999</v>
      </c>
      <c r="H378">
        <v>0.42299999999999999</v>
      </c>
      <c r="I378">
        <v>0.30599999999999999</v>
      </c>
      <c r="J378">
        <v>0.34200000000000003</v>
      </c>
      <c r="K378">
        <v>0.35099999999999998</v>
      </c>
      <c r="Q378" s="6">
        <f t="shared" si="44"/>
        <v>0.34379999999999999</v>
      </c>
      <c r="R378" s="6">
        <f t="shared" si="45"/>
        <v>4.9866822637902056E-2</v>
      </c>
      <c r="T378">
        <v>0.36899999999999999</v>
      </c>
      <c r="U378">
        <v>0.36899999999999999</v>
      </c>
      <c r="V378">
        <v>0.42299999999999999</v>
      </c>
      <c r="W378">
        <v>0.432</v>
      </c>
      <c r="X378">
        <v>0.40500000000000003</v>
      </c>
      <c r="AD378">
        <f t="shared" si="40"/>
        <v>0.39960000000000001</v>
      </c>
      <c r="AE378">
        <f t="shared" si="41"/>
        <v>2.957701810527897E-2</v>
      </c>
      <c r="AG378">
        <v>2</v>
      </c>
      <c r="AH378">
        <f>AVERAGE(G375:K378)</f>
        <v>0.32084999999999997</v>
      </c>
      <c r="AI378">
        <f>STDEV(G375:K378)</f>
        <v>3.4951507760565055E-2</v>
      </c>
      <c r="AJ378">
        <f>AVERAGE(T375:X378)</f>
        <v>0.42164999999999991</v>
      </c>
      <c r="AK378">
        <f>STDEV(T375:X378)</f>
        <v>3.2023470011523537E-2</v>
      </c>
      <c r="AM378">
        <f>SUM(AH378,AJ378)</f>
        <v>0.74249999999999994</v>
      </c>
      <c r="AO378">
        <f t="shared" ref="AO378:AO387" si="46">SUM(AH378,AJ378)/2*SQRT((AI378/AH378)^2+(AK378/AJ378)^2)</f>
        <v>4.9300457588136185E-2</v>
      </c>
      <c r="BK378" s="1">
        <v>2</v>
      </c>
      <c r="BL378">
        <v>0.66600000000000004</v>
      </c>
      <c r="BM378">
        <v>0.79200000000000004</v>
      </c>
      <c r="BN378">
        <v>0.72899999999999998</v>
      </c>
      <c r="BO378">
        <v>0.77400000000000002</v>
      </c>
      <c r="BP378">
        <v>0.75600000000000001</v>
      </c>
    </row>
    <row r="379" spans="1:68" x14ac:dyDescent="0.25">
      <c r="A379" s="6">
        <v>90</v>
      </c>
      <c r="B379" s="6">
        <v>3</v>
      </c>
      <c r="C379" s="6">
        <v>7.5</v>
      </c>
      <c r="D379" s="6">
        <v>0.7</v>
      </c>
      <c r="E379" s="6">
        <v>1</v>
      </c>
      <c r="F379" s="6">
        <v>3</v>
      </c>
      <c r="G379">
        <v>0.378</v>
      </c>
      <c r="H379">
        <v>0.36</v>
      </c>
      <c r="I379">
        <v>0.35099999999999998</v>
      </c>
      <c r="J379">
        <v>0.35099999999999998</v>
      </c>
      <c r="K379">
        <v>0.35099999999999998</v>
      </c>
      <c r="Q379" s="6">
        <f t="shared" si="44"/>
        <v>0.35819999999999996</v>
      </c>
      <c r="R379" s="6">
        <f t="shared" si="45"/>
        <v>1.1734564329364778E-2</v>
      </c>
      <c r="T379">
        <v>0.36899999999999999</v>
      </c>
      <c r="U379">
        <v>0.34200000000000003</v>
      </c>
      <c r="V379">
        <v>0.38700000000000001</v>
      </c>
      <c r="W379">
        <v>0.40500000000000003</v>
      </c>
      <c r="X379">
        <v>0.378</v>
      </c>
      <c r="AD379">
        <f t="shared" si="40"/>
        <v>0.37620000000000003</v>
      </c>
      <c r="AE379">
        <f t="shared" si="41"/>
        <v>2.3295922389980614E-2</v>
      </c>
      <c r="AG379">
        <v>3</v>
      </c>
      <c r="AH379">
        <f>AVERAGE(G379:K382)</f>
        <v>0.33029999999999998</v>
      </c>
      <c r="AI379">
        <f>STDEV(G379:K382)</f>
        <v>2.9068159465931828E-2</v>
      </c>
      <c r="AJ379">
        <f>AVERAGE(T379:X382)</f>
        <v>0.40995000000000009</v>
      </c>
      <c r="AK379">
        <f>STDEV(T378:X381)</f>
        <v>2.7310061766393175E-2</v>
      </c>
      <c r="AM379">
        <f>SUM(AH379,AJ379)</f>
        <v>0.74025000000000007</v>
      </c>
      <c r="AO379">
        <f t="shared" si="46"/>
        <v>4.0852981085996547E-2</v>
      </c>
      <c r="AP379" s="15" t="s">
        <v>28</v>
      </c>
      <c r="AQ379" s="15"/>
      <c r="AR379" s="15"/>
      <c r="BK379" s="6">
        <v>3</v>
      </c>
      <c r="BL379">
        <v>0.747</v>
      </c>
      <c r="BM379">
        <v>0.70199999999999996</v>
      </c>
      <c r="BN379">
        <v>0.73799999999999999</v>
      </c>
      <c r="BO379">
        <v>0.75600000000000001</v>
      </c>
      <c r="BP379">
        <v>0.72899999999999998</v>
      </c>
    </row>
    <row r="380" spans="1:68" x14ac:dyDescent="0.25">
      <c r="A380" s="6">
        <v>90</v>
      </c>
      <c r="B380" s="6">
        <v>3</v>
      </c>
      <c r="C380" s="6">
        <v>7.5</v>
      </c>
      <c r="D380" s="6">
        <v>0.7</v>
      </c>
      <c r="E380" s="6">
        <v>2</v>
      </c>
      <c r="F380" s="6">
        <v>3</v>
      </c>
      <c r="G380">
        <v>0.33300000000000002</v>
      </c>
      <c r="H380">
        <v>0.30599999999999999</v>
      </c>
      <c r="I380">
        <v>0.28799999999999998</v>
      </c>
      <c r="J380">
        <v>0.28799999999999998</v>
      </c>
      <c r="K380">
        <v>0.30599999999999999</v>
      </c>
      <c r="Q380" s="6">
        <f t="shared" si="44"/>
        <v>0.30420000000000003</v>
      </c>
      <c r="R380" s="6">
        <f t="shared" si="45"/>
        <v>1.8444511378727293E-2</v>
      </c>
      <c r="T380">
        <v>0.41399999999999998</v>
      </c>
      <c r="U380">
        <v>0.41399999999999998</v>
      </c>
      <c r="V380">
        <v>0.41399999999999998</v>
      </c>
      <c r="W380">
        <v>0.45900000000000002</v>
      </c>
      <c r="X380">
        <v>0.41399999999999998</v>
      </c>
      <c r="AD380">
        <f t="shared" si="40"/>
        <v>0.42300000000000004</v>
      </c>
      <c r="AE380">
        <f t="shared" si="41"/>
        <v>2.0124611797498127E-2</v>
      </c>
      <c r="AG380">
        <v>4</v>
      </c>
      <c r="AH380" t="e">
        <f>AVERAGE(G383:K386)</f>
        <v>#DIV/0!</v>
      </c>
      <c r="AI380" t="e">
        <f>STDEV(G383:K386)</f>
        <v>#DIV/0!</v>
      </c>
      <c r="AJ380" t="e">
        <f>AVERAGE(T383:X386)</f>
        <v>#DIV/0!</v>
      </c>
      <c r="AK380">
        <f>STDEV(T382:X385)</f>
        <v>3.2073353426169827E-2</v>
      </c>
      <c r="AM380" t="e">
        <f t="shared" ref="AM380:AM387" si="47">SUM(AH380,AJ380)</f>
        <v>#DIV/0!</v>
      </c>
      <c r="AO380" t="e">
        <f t="shared" si="46"/>
        <v>#DIV/0!</v>
      </c>
      <c r="BK380" s="6">
        <v>3</v>
      </c>
      <c r="BL380">
        <v>0.747</v>
      </c>
      <c r="BM380">
        <v>0.72</v>
      </c>
      <c r="BN380">
        <v>0.70199999999999996</v>
      </c>
      <c r="BO380">
        <v>0.747</v>
      </c>
      <c r="BP380">
        <v>0.72</v>
      </c>
    </row>
    <row r="381" spans="1:68" x14ac:dyDescent="0.25">
      <c r="A381" s="6">
        <v>90</v>
      </c>
      <c r="B381" s="6">
        <v>3</v>
      </c>
      <c r="C381" s="6">
        <v>7.5</v>
      </c>
      <c r="D381" s="6">
        <v>0.7</v>
      </c>
      <c r="E381" s="6">
        <v>3</v>
      </c>
      <c r="F381" s="6">
        <v>3</v>
      </c>
      <c r="G381">
        <v>0.35099999999999998</v>
      </c>
      <c r="H381">
        <v>0.35099999999999998</v>
      </c>
      <c r="I381">
        <v>0.35099999999999998</v>
      </c>
      <c r="J381">
        <v>0.36</v>
      </c>
      <c r="K381">
        <v>0.30599999999999999</v>
      </c>
      <c r="Q381" s="6">
        <f t="shared" si="44"/>
        <v>0.34379999999999999</v>
      </c>
      <c r="R381" s="6">
        <f t="shared" si="45"/>
        <v>2.1487205495363974E-2</v>
      </c>
      <c r="T381">
        <v>0.40500000000000003</v>
      </c>
      <c r="U381">
        <v>0.378</v>
      </c>
      <c r="V381">
        <v>0.42299999999999999</v>
      </c>
      <c r="W381">
        <v>0.38700000000000001</v>
      </c>
      <c r="X381">
        <v>0.41399999999999998</v>
      </c>
      <c r="AD381">
        <f t="shared" si="40"/>
        <v>0.40140000000000003</v>
      </c>
      <c r="AE381">
        <f t="shared" si="41"/>
        <v>1.866279721799494E-2</v>
      </c>
      <c r="AG381">
        <v>5</v>
      </c>
      <c r="AH381" t="e">
        <f>AVERAGE(G387:K390)</f>
        <v>#DIV/0!</v>
      </c>
      <c r="AI381" t="e">
        <f>STDEV(G387:K390)</f>
        <v>#DIV/0!</v>
      </c>
      <c r="AJ381" t="e">
        <f>AVERAGE(T387:X390)</f>
        <v>#DIV/0!</v>
      </c>
      <c r="AK381" t="e">
        <f>STDEV(T387:X390)</f>
        <v>#DIV/0!</v>
      </c>
      <c r="AM381" t="e">
        <f t="shared" si="47"/>
        <v>#DIV/0!</v>
      </c>
      <c r="AO381" t="e">
        <f t="shared" si="46"/>
        <v>#DIV/0!</v>
      </c>
      <c r="BK381" s="6">
        <v>3</v>
      </c>
      <c r="BL381">
        <v>0.75600000000000001</v>
      </c>
      <c r="BM381">
        <v>0.72899999999999998</v>
      </c>
      <c r="BN381">
        <v>0.77400000000000002</v>
      </c>
      <c r="BO381">
        <v>0.747</v>
      </c>
      <c r="BP381">
        <v>0.72</v>
      </c>
    </row>
    <row r="382" spans="1:68" x14ac:dyDescent="0.25">
      <c r="A382" s="6">
        <v>90</v>
      </c>
      <c r="B382" s="6">
        <v>3</v>
      </c>
      <c r="C382" s="6">
        <v>7.5</v>
      </c>
      <c r="D382" s="6">
        <v>0.7</v>
      </c>
      <c r="E382" s="6">
        <v>4</v>
      </c>
      <c r="F382" s="6">
        <v>3</v>
      </c>
      <c r="G382">
        <v>0.34200000000000003</v>
      </c>
      <c r="H382">
        <v>0.28799999999999998</v>
      </c>
      <c r="I382">
        <v>0.28799999999999998</v>
      </c>
      <c r="J382">
        <v>0.315</v>
      </c>
      <c r="K382">
        <v>0.34200000000000003</v>
      </c>
      <c r="Q382" s="6">
        <f t="shared" si="44"/>
        <v>0.315</v>
      </c>
      <c r="R382" s="6">
        <f t="shared" si="45"/>
        <v>2.7000000000000024E-2</v>
      </c>
      <c r="T382">
        <v>0.40500000000000003</v>
      </c>
      <c r="U382">
        <v>0.45</v>
      </c>
      <c r="V382">
        <v>0.46800000000000003</v>
      </c>
      <c r="W382">
        <v>0.40500000000000003</v>
      </c>
      <c r="X382">
        <v>0.46800000000000003</v>
      </c>
      <c r="AD382">
        <f t="shared" si="40"/>
        <v>0.43920000000000003</v>
      </c>
      <c r="AE382">
        <f t="shared" si="41"/>
        <v>3.2073353426169827E-2</v>
      </c>
      <c r="AG382">
        <v>6</v>
      </c>
      <c r="AH382" t="e">
        <f>AVERAGE(G391:K394)</f>
        <v>#DIV/0!</v>
      </c>
      <c r="AI382" t="e">
        <f>STDEV(G391:K394)</f>
        <v>#DIV/0!</v>
      </c>
      <c r="AJ382" t="e">
        <f>AVERAGE(T391:X394)</f>
        <v>#DIV/0!</v>
      </c>
      <c r="AK382" t="e">
        <f>STDEV(T391:X394)</f>
        <v>#DIV/0!</v>
      </c>
      <c r="AM382" t="e">
        <f t="shared" si="47"/>
        <v>#DIV/0!</v>
      </c>
      <c r="AO382" t="e">
        <f t="shared" si="46"/>
        <v>#DIV/0!</v>
      </c>
      <c r="BK382" s="6">
        <v>3</v>
      </c>
      <c r="BL382">
        <v>0.747</v>
      </c>
      <c r="BM382">
        <v>0.73799999999999999</v>
      </c>
      <c r="BN382">
        <v>0.75600000000000001</v>
      </c>
      <c r="BO382">
        <v>0.72</v>
      </c>
      <c r="BP382">
        <v>0.81</v>
      </c>
    </row>
    <row r="383" spans="1:68" x14ac:dyDescent="0.25">
      <c r="A383" s="6">
        <v>90</v>
      </c>
      <c r="B383" s="6">
        <v>3</v>
      </c>
      <c r="C383" s="6">
        <v>7.5</v>
      </c>
      <c r="D383" s="6">
        <v>0.7</v>
      </c>
      <c r="E383" s="1">
        <v>1</v>
      </c>
      <c r="F383" s="1">
        <v>4</v>
      </c>
      <c r="G383" s="4"/>
      <c r="H383" s="4"/>
      <c r="I383" s="4"/>
      <c r="J383" s="4"/>
      <c r="K383" s="4"/>
      <c r="Q383" s="6" t="e">
        <f t="shared" si="44"/>
        <v>#DIV/0!</v>
      </c>
      <c r="R383" s="6" t="e">
        <f t="shared" si="45"/>
        <v>#DIV/0!</v>
      </c>
      <c r="T383" s="4"/>
      <c r="U383" s="4"/>
      <c r="V383" s="4"/>
      <c r="W383" s="4"/>
      <c r="X383" s="4"/>
      <c r="Z383" s="4" t="s">
        <v>42</v>
      </c>
      <c r="AA383" s="4"/>
      <c r="AD383" t="e">
        <f t="shared" si="40"/>
        <v>#DIV/0!</v>
      </c>
      <c r="AE383" t="e">
        <f t="shared" si="41"/>
        <v>#DIV/0!</v>
      </c>
      <c r="AG383">
        <v>7</v>
      </c>
      <c r="AH383" t="e">
        <f>AVERAGE(G395:K398)</f>
        <v>#DIV/0!</v>
      </c>
      <c r="AI383" t="e">
        <f>STDEV(G395:K398)</f>
        <v>#DIV/0!</v>
      </c>
      <c r="AJ383" t="e">
        <f>AVERAGE(T395:X398)</f>
        <v>#DIV/0!</v>
      </c>
      <c r="AK383" t="e">
        <f>STDEV(T395:X398)</f>
        <v>#DIV/0!</v>
      </c>
      <c r="AM383" t="e">
        <f t="shared" si="47"/>
        <v>#DIV/0!</v>
      </c>
      <c r="AO383" t="e">
        <f t="shared" si="46"/>
        <v>#DIV/0!</v>
      </c>
      <c r="BK383" s="1">
        <v>4</v>
      </c>
    </row>
    <row r="384" spans="1:68" x14ac:dyDescent="0.25">
      <c r="A384" s="6">
        <v>90</v>
      </c>
      <c r="B384" s="6">
        <v>3</v>
      </c>
      <c r="C384" s="6">
        <v>7.5</v>
      </c>
      <c r="D384" s="6">
        <v>0.7</v>
      </c>
      <c r="E384" s="1">
        <v>2</v>
      </c>
      <c r="F384" s="1">
        <v>4</v>
      </c>
      <c r="G384" s="4"/>
      <c r="H384" s="4"/>
      <c r="I384" s="4"/>
      <c r="J384" s="4"/>
      <c r="K384" s="4"/>
      <c r="Q384" s="6" t="e">
        <f t="shared" si="44"/>
        <v>#DIV/0!</v>
      </c>
      <c r="R384" s="6" t="e">
        <f t="shared" si="45"/>
        <v>#DIV/0!</v>
      </c>
      <c r="T384" s="4"/>
      <c r="U384" s="4"/>
      <c r="V384" s="4"/>
      <c r="W384" s="4"/>
      <c r="X384" s="4"/>
      <c r="AD384" t="e">
        <f t="shared" si="40"/>
        <v>#DIV/0!</v>
      </c>
      <c r="AE384" t="e">
        <f t="shared" si="41"/>
        <v>#DIV/0!</v>
      </c>
      <c r="AG384">
        <v>8</v>
      </c>
      <c r="AH384" t="e">
        <f>AVERAGE(G399:K402)</f>
        <v>#DIV/0!</v>
      </c>
      <c r="AI384" t="e">
        <f>STDEV(G399:K402)</f>
        <v>#DIV/0!</v>
      </c>
      <c r="AJ384" t="e">
        <f>AVERAGE(T399:X402)</f>
        <v>#DIV/0!</v>
      </c>
      <c r="AK384" t="e">
        <f>STDEV(T399:X402)</f>
        <v>#DIV/0!</v>
      </c>
      <c r="AM384" t="e">
        <f t="shared" si="47"/>
        <v>#DIV/0!</v>
      </c>
      <c r="AO384" t="e">
        <f t="shared" si="46"/>
        <v>#DIV/0!</v>
      </c>
      <c r="BK384" s="1">
        <v>4</v>
      </c>
    </row>
    <row r="385" spans="1:63" x14ac:dyDescent="0.25">
      <c r="A385" s="6">
        <v>90</v>
      </c>
      <c r="B385" s="6">
        <v>3</v>
      </c>
      <c r="C385" s="6">
        <v>7.5</v>
      </c>
      <c r="D385" s="6">
        <v>0.7</v>
      </c>
      <c r="E385" s="1">
        <v>3</v>
      </c>
      <c r="F385" s="1">
        <v>4</v>
      </c>
      <c r="G385" s="4"/>
      <c r="H385" s="4"/>
      <c r="I385" s="4"/>
      <c r="J385" s="4"/>
      <c r="K385" s="4"/>
      <c r="Q385" s="6" t="e">
        <f t="shared" si="44"/>
        <v>#DIV/0!</v>
      </c>
      <c r="R385" s="6" t="e">
        <f t="shared" si="45"/>
        <v>#DIV/0!</v>
      </c>
      <c r="T385" s="4"/>
      <c r="U385" s="4"/>
      <c r="V385" s="4"/>
      <c r="W385" s="4"/>
      <c r="X385" s="4"/>
      <c r="AD385" t="e">
        <f t="shared" si="40"/>
        <v>#DIV/0!</v>
      </c>
      <c r="AE385" t="e">
        <f t="shared" si="41"/>
        <v>#DIV/0!</v>
      </c>
      <c r="AG385">
        <v>9</v>
      </c>
      <c r="AH385" t="e">
        <f>AVERAGE(G403:K406)</f>
        <v>#DIV/0!</v>
      </c>
      <c r="AI385" t="e">
        <f>STDEV(G403:K406)</f>
        <v>#DIV/0!</v>
      </c>
      <c r="AJ385" t="e">
        <f>AVERAGE(T403:X406)</f>
        <v>#DIV/0!</v>
      </c>
      <c r="AK385" t="e">
        <f>STDEV(T403:X406)</f>
        <v>#DIV/0!</v>
      </c>
      <c r="AM385" t="e">
        <f t="shared" si="47"/>
        <v>#DIV/0!</v>
      </c>
      <c r="AO385" t="e">
        <f t="shared" si="46"/>
        <v>#DIV/0!</v>
      </c>
      <c r="BK385" s="1">
        <v>4</v>
      </c>
    </row>
    <row r="386" spans="1:63" x14ac:dyDescent="0.25">
      <c r="A386" s="6">
        <v>90</v>
      </c>
      <c r="B386" s="6">
        <v>3</v>
      </c>
      <c r="C386" s="6">
        <v>7.5</v>
      </c>
      <c r="D386" s="6">
        <v>0.7</v>
      </c>
      <c r="E386" s="1">
        <v>4</v>
      </c>
      <c r="F386" s="1">
        <v>4</v>
      </c>
      <c r="G386" s="4"/>
      <c r="H386" s="4"/>
      <c r="I386" s="4"/>
      <c r="J386" s="4"/>
      <c r="K386" s="4"/>
      <c r="Q386" s="6" t="e">
        <f t="shared" si="44"/>
        <v>#DIV/0!</v>
      </c>
      <c r="R386" s="6" t="e">
        <f t="shared" si="45"/>
        <v>#DIV/0!</v>
      </c>
      <c r="T386" s="4"/>
      <c r="U386" s="4"/>
      <c r="V386" s="4"/>
      <c r="W386" s="4"/>
      <c r="X386" s="4"/>
      <c r="AD386" t="e">
        <f t="shared" si="40"/>
        <v>#DIV/0!</v>
      </c>
      <c r="AE386" t="e">
        <f t="shared" si="41"/>
        <v>#DIV/0!</v>
      </c>
      <c r="AG386">
        <v>10</v>
      </c>
      <c r="AH386" t="e">
        <f>AVERAGE(G407:K410)</f>
        <v>#DIV/0!</v>
      </c>
      <c r="AI386" t="e">
        <f>STDEV(G407:K410)</f>
        <v>#DIV/0!</v>
      </c>
      <c r="AJ386" t="e">
        <f>AVERAGE(T407:X410)</f>
        <v>#DIV/0!</v>
      </c>
      <c r="AK386" t="e">
        <f>STDEV(T407:X410)</f>
        <v>#DIV/0!</v>
      </c>
      <c r="AM386" t="e">
        <f t="shared" si="47"/>
        <v>#DIV/0!</v>
      </c>
      <c r="AO386" t="e">
        <f t="shared" si="46"/>
        <v>#DIV/0!</v>
      </c>
      <c r="BK386" s="1">
        <v>4</v>
      </c>
    </row>
    <row r="387" spans="1:63" x14ac:dyDescent="0.25">
      <c r="A387" s="6">
        <v>90</v>
      </c>
      <c r="B387" s="6">
        <v>3</v>
      </c>
      <c r="C387" s="6">
        <v>7.5</v>
      </c>
      <c r="D387" s="6">
        <v>0.7</v>
      </c>
      <c r="E387" s="6">
        <v>1</v>
      </c>
      <c r="F387" s="6">
        <v>5</v>
      </c>
      <c r="G387" s="4"/>
      <c r="H387" s="4"/>
      <c r="I387" s="4"/>
      <c r="J387" s="4"/>
      <c r="K387" s="4"/>
      <c r="Q387" s="6" t="e">
        <f t="shared" si="44"/>
        <v>#DIV/0!</v>
      </c>
      <c r="R387" s="6" t="e">
        <f t="shared" si="45"/>
        <v>#DIV/0!</v>
      </c>
      <c r="T387" s="4"/>
      <c r="U387" s="4"/>
      <c r="V387" s="4"/>
      <c r="W387" s="4"/>
      <c r="X387" s="4"/>
      <c r="AD387" t="e">
        <f t="shared" si="40"/>
        <v>#DIV/0!</v>
      </c>
      <c r="AE387" t="e">
        <f t="shared" si="41"/>
        <v>#DIV/0!</v>
      </c>
      <c r="AG387" t="s">
        <v>22</v>
      </c>
      <c r="AH387">
        <f>AVERAGE(G371:K410)</f>
        <v>0.34554999999999991</v>
      </c>
      <c r="AI387">
        <f>STDEV(G371:K410)</f>
        <v>4.0568178645881789E-2</v>
      </c>
      <c r="AJ387">
        <f>AVERAGE(T371:X410)</f>
        <v>0.40700000000000014</v>
      </c>
      <c r="AK387">
        <f>STDEV(T371:X409)</f>
        <v>3.4355075119124355E-2</v>
      </c>
      <c r="AM387">
        <f t="shared" si="47"/>
        <v>0.75255000000000005</v>
      </c>
      <c r="AO387">
        <f t="shared" si="46"/>
        <v>5.4408254844288947E-2</v>
      </c>
      <c r="BK387" s="6">
        <v>5</v>
      </c>
    </row>
    <row r="388" spans="1:63" x14ac:dyDescent="0.25">
      <c r="A388" s="6">
        <v>90</v>
      </c>
      <c r="B388" s="6">
        <v>3</v>
      </c>
      <c r="C388" s="6">
        <v>7.5</v>
      </c>
      <c r="D388" s="6">
        <v>0.7</v>
      </c>
      <c r="E388" s="6">
        <v>2</v>
      </c>
      <c r="F388" s="6">
        <v>5</v>
      </c>
      <c r="G388" s="4"/>
      <c r="H388" s="4"/>
      <c r="I388" s="4"/>
      <c r="J388" s="4"/>
      <c r="K388" s="4"/>
      <c r="Q388" s="6" t="e">
        <f t="shared" si="44"/>
        <v>#DIV/0!</v>
      </c>
      <c r="R388" s="6" t="e">
        <f t="shared" si="45"/>
        <v>#DIV/0!</v>
      </c>
      <c r="T388" s="4"/>
      <c r="U388" s="4"/>
      <c r="V388" s="4"/>
      <c r="W388" s="4"/>
      <c r="X388" s="4"/>
      <c r="AD388" t="e">
        <f t="shared" si="40"/>
        <v>#DIV/0!</v>
      </c>
      <c r="AE388" t="e">
        <f t="shared" si="41"/>
        <v>#DIV/0!</v>
      </c>
      <c r="AM388" s="11" t="s">
        <v>51</v>
      </c>
      <c r="AN388" s="11"/>
      <c r="AO388" s="11"/>
      <c r="BK388" s="6">
        <v>5</v>
      </c>
    </row>
    <row r="389" spans="1:63" x14ac:dyDescent="0.25">
      <c r="A389" s="6">
        <v>90</v>
      </c>
      <c r="B389" s="6">
        <v>3</v>
      </c>
      <c r="C389" s="6">
        <v>7.5</v>
      </c>
      <c r="D389" s="6">
        <v>0.7</v>
      </c>
      <c r="E389" s="6">
        <v>3</v>
      </c>
      <c r="F389" s="6">
        <v>5</v>
      </c>
      <c r="G389" s="4"/>
      <c r="H389" s="4"/>
      <c r="I389" s="4"/>
      <c r="J389" s="4"/>
      <c r="K389" s="4"/>
      <c r="Q389" s="6" t="e">
        <f t="shared" si="44"/>
        <v>#DIV/0!</v>
      </c>
      <c r="R389" s="6" t="e">
        <f t="shared" si="45"/>
        <v>#DIV/0!</v>
      </c>
      <c r="T389" s="4"/>
      <c r="U389" s="4"/>
      <c r="V389" s="4"/>
      <c r="W389" s="4"/>
      <c r="X389" s="4"/>
      <c r="AD389" t="e">
        <f t="shared" si="40"/>
        <v>#DIV/0!</v>
      </c>
      <c r="AE389" t="e">
        <f t="shared" si="41"/>
        <v>#DIV/0!</v>
      </c>
      <c r="BK389" s="6">
        <v>5</v>
      </c>
    </row>
    <row r="390" spans="1:63" x14ac:dyDescent="0.25">
      <c r="A390" s="6">
        <v>90</v>
      </c>
      <c r="B390" s="6">
        <v>3</v>
      </c>
      <c r="C390" s="6">
        <v>7.5</v>
      </c>
      <c r="D390" s="6">
        <v>0.7</v>
      </c>
      <c r="E390" s="6">
        <v>4</v>
      </c>
      <c r="F390" s="6">
        <v>5</v>
      </c>
      <c r="G390" s="4"/>
      <c r="H390" s="4"/>
      <c r="I390" s="4"/>
      <c r="J390" s="4"/>
      <c r="K390" s="4"/>
      <c r="Q390" s="6" t="e">
        <f t="shared" si="44"/>
        <v>#DIV/0!</v>
      </c>
      <c r="R390" s="6" t="e">
        <f t="shared" si="45"/>
        <v>#DIV/0!</v>
      </c>
      <c r="T390" s="4"/>
      <c r="U390" s="4"/>
      <c r="V390" s="4"/>
      <c r="W390" s="4"/>
      <c r="X390" s="4"/>
      <c r="AD390" t="e">
        <f t="shared" si="40"/>
        <v>#DIV/0!</v>
      </c>
      <c r="AE390" t="e">
        <f t="shared" si="41"/>
        <v>#DIV/0!</v>
      </c>
      <c r="BK390" s="6">
        <v>5</v>
      </c>
    </row>
    <row r="391" spans="1:63" x14ac:dyDescent="0.25">
      <c r="A391" s="6">
        <v>90</v>
      </c>
      <c r="B391" s="6">
        <v>3</v>
      </c>
      <c r="C391" s="6">
        <v>7.5</v>
      </c>
      <c r="D391" s="6">
        <v>0.7</v>
      </c>
      <c r="E391" s="1">
        <v>1</v>
      </c>
      <c r="F391" s="1">
        <v>6</v>
      </c>
      <c r="G391" s="4"/>
      <c r="H391" s="4"/>
      <c r="I391" s="4"/>
      <c r="J391" s="4"/>
      <c r="K391" s="4"/>
      <c r="Q391" s="6" t="e">
        <f t="shared" si="44"/>
        <v>#DIV/0!</v>
      </c>
      <c r="R391" s="6" t="e">
        <f t="shared" si="45"/>
        <v>#DIV/0!</v>
      </c>
      <c r="T391" s="4"/>
      <c r="U391" s="4"/>
      <c r="V391" s="4"/>
      <c r="W391" s="4"/>
      <c r="X391" s="4"/>
      <c r="AD391" t="e">
        <f t="shared" si="40"/>
        <v>#DIV/0!</v>
      </c>
      <c r="AE391" t="e">
        <f t="shared" si="41"/>
        <v>#DIV/0!</v>
      </c>
      <c r="BF391" s="42" t="s">
        <v>19</v>
      </c>
      <c r="BG391" s="42" t="s">
        <v>24</v>
      </c>
      <c r="BH391" s="42" t="s">
        <v>21</v>
      </c>
      <c r="BK391" s="1">
        <v>6</v>
      </c>
    </row>
    <row r="392" spans="1:63" x14ac:dyDescent="0.25">
      <c r="A392" s="6">
        <v>90</v>
      </c>
      <c r="B392" s="6">
        <v>3</v>
      </c>
      <c r="C392" s="6">
        <v>7.5</v>
      </c>
      <c r="D392" s="6">
        <v>0.7</v>
      </c>
      <c r="E392" s="1">
        <v>2</v>
      </c>
      <c r="F392" s="1">
        <v>6</v>
      </c>
      <c r="G392" s="4"/>
      <c r="H392" s="4"/>
      <c r="I392" s="4"/>
      <c r="J392" s="4"/>
      <c r="K392" s="4"/>
      <c r="Q392" s="6" t="e">
        <f t="shared" si="44"/>
        <v>#DIV/0!</v>
      </c>
      <c r="R392" s="6" t="e">
        <f t="shared" si="45"/>
        <v>#DIV/0!</v>
      </c>
      <c r="T392" s="4"/>
      <c r="U392" s="4"/>
      <c r="V392" s="4"/>
      <c r="W392" s="4"/>
      <c r="X392" s="4"/>
      <c r="AD392" t="e">
        <f t="shared" si="40"/>
        <v>#DIV/0!</v>
      </c>
      <c r="AE392" t="e">
        <f t="shared" si="41"/>
        <v>#DIV/0!</v>
      </c>
      <c r="AH392" s="5" t="s">
        <v>20</v>
      </c>
      <c r="AI392" s="5" t="s">
        <v>21</v>
      </c>
      <c r="AJ392" s="5" t="s">
        <v>23</v>
      </c>
      <c r="AK392" s="5" t="s">
        <v>21</v>
      </c>
      <c r="AL392" s="5"/>
      <c r="AM392" s="5" t="s">
        <v>27</v>
      </c>
      <c r="AN392" s="5"/>
      <c r="AO392" s="5" t="s">
        <v>28</v>
      </c>
      <c r="AP392" s="5"/>
      <c r="BF392" s="42">
        <v>1</v>
      </c>
      <c r="BG392" s="42">
        <f>AVERAGE(BL371:BP374)</f>
        <v>0.77490000000000003</v>
      </c>
      <c r="BH392" s="42">
        <f>STDEV(BL371:BP374)</f>
        <v>3.2705866204864945E-2</v>
      </c>
      <c r="BK392" s="1">
        <v>6</v>
      </c>
    </row>
    <row r="393" spans="1:63" x14ac:dyDescent="0.25">
      <c r="A393" s="6">
        <v>90</v>
      </c>
      <c r="B393" s="6">
        <v>3</v>
      </c>
      <c r="C393" s="6">
        <v>7.5</v>
      </c>
      <c r="D393" s="6">
        <v>0.7</v>
      </c>
      <c r="E393" s="1">
        <v>3</v>
      </c>
      <c r="F393" s="1">
        <v>6</v>
      </c>
      <c r="G393" s="4"/>
      <c r="H393" s="4"/>
      <c r="I393" s="4"/>
      <c r="J393" s="4"/>
      <c r="K393" s="4"/>
      <c r="Q393" s="6" t="e">
        <f t="shared" si="44"/>
        <v>#DIV/0!</v>
      </c>
      <c r="R393" s="6" t="e">
        <f t="shared" si="45"/>
        <v>#DIV/0!</v>
      </c>
      <c r="T393" s="4"/>
      <c r="U393" s="4"/>
      <c r="V393" s="4"/>
      <c r="W393" s="4"/>
      <c r="X393" s="4"/>
      <c r="AD393" t="e">
        <f t="shared" si="40"/>
        <v>#DIV/0!</v>
      </c>
      <c r="AE393" t="e">
        <f t="shared" si="41"/>
        <v>#DIV/0!</v>
      </c>
      <c r="AH393" s="5">
        <f>AH387</f>
        <v>0.34554999999999991</v>
      </c>
      <c r="AI393" s="5">
        <f>AI387</f>
        <v>4.0568178645881789E-2</v>
      </c>
      <c r="AJ393" s="5">
        <f>AJ387</f>
        <v>0.40700000000000014</v>
      </c>
      <c r="AK393" s="5">
        <f>AK387</f>
        <v>3.4355075119124355E-2</v>
      </c>
      <c r="AL393" s="5"/>
      <c r="AM393" s="5" t="s">
        <v>29</v>
      </c>
      <c r="AN393" s="5"/>
      <c r="AO393" s="5" t="s">
        <v>30</v>
      </c>
      <c r="AP393" s="5"/>
      <c r="BF393" s="42">
        <v>2</v>
      </c>
      <c r="BG393" s="42">
        <f>AVERAGE(BL375:BP378)</f>
        <v>0.74249999999999994</v>
      </c>
      <c r="BH393" s="42">
        <f>STDEV(BL375:BP378)</f>
        <v>4.13464184154985E-2</v>
      </c>
      <c r="BK393" s="1">
        <v>6</v>
      </c>
    </row>
    <row r="394" spans="1:63" x14ac:dyDescent="0.25">
      <c r="A394" s="6">
        <v>90</v>
      </c>
      <c r="B394" s="6">
        <v>3</v>
      </c>
      <c r="C394" s="6">
        <v>7.5</v>
      </c>
      <c r="D394" s="6">
        <v>0.7</v>
      </c>
      <c r="E394" s="1">
        <v>4</v>
      </c>
      <c r="F394" s="1">
        <v>6</v>
      </c>
      <c r="G394" s="4"/>
      <c r="H394" s="4"/>
      <c r="I394" s="4"/>
      <c r="J394" s="4"/>
      <c r="K394" s="4"/>
      <c r="Q394" s="6" t="e">
        <f t="shared" si="44"/>
        <v>#DIV/0!</v>
      </c>
      <c r="R394" s="6" t="e">
        <f t="shared" si="45"/>
        <v>#DIV/0!</v>
      </c>
      <c r="T394" s="4"/>
      <c r="U394" s="4"/>
      <c r="V394" s="4"/>
      <c r="W394" s="4"/>
      <c r="X394" s="4"/>
      <c r="AD394" t="e">
        <f t="shared" si="40"/>
        <v>#DIV/0!</v>
      </c>
      <c r="AE394" t="e">
        <f t="shared" si="41"/>
        <v>#DIV/0!</v>
      </c>
      <c r="BF394" s="42">
        <v>3</v>
      </c>
      <c r="BG394" s="42">
        <f>AVERAGE(BL379:BP382)</f>
        <v>0.74024999999999985</v>
      </c>
      <c r="BH394" s="42">
        <f>STDEV(BL379:BP382)</f>
        <v>2.4926998679301444E-2</v>
      </c>
      <c r="BK394" s="1">
        <v>6</v>
      </c>
    </row>
    <row r="395" spans="1:63" x14ac:dyDescent="0.25">
      <c r="A395" s="6">
        <v>90</v>
      </c>
      <c r="B395" s="6">
        <v>3</v>
      </c>
      <c r="C395" s="6">
        <v>7.5</v>
      </c>
      <c r="D395" s="6">
        <v>0.7</v>
      </c>
      <c r="E395" s="6">
        <v>1</v>
      </c>
      <c r="F395" s="6">
        <v>7</v>
      </c>
      <c r="G395" s="9"/>
      <c r="H395" s="9"/>
      <c r="I395" s="9"/>
      <c r="J395" s="9"/>
      <c r="K395" s="9"/>
      <c r="Q395" s="6" t="e">
        <f t="shared" si="44"/>
        <v>#DIV/0!</v>
      </c>
      <c r="R395" s="6" t="e">
        <f t="shared" si="45"/>
        <v>#DIV/0!</v>
      </c>
      <c r="T395" s="9"/>
      <c r="U395" s="9"/>
      <c r="V395" s="9"/>
      <c r="W395" s="9"/>
      <c r="X395" s="9"/>
      <c r="Z395" s="9" t="s">
        <v>44</v>
      </c>
      <c r="AA395" s="9"/>
      <c r="AD395" t="e">
        <f t="shared" si="40"/>
        <v>#DIV/0!</v>
      </c>
      <c r="AE395" t="e">
        <f t="shared" si="41"/>
        <v>#DIV/0!</v>
      </c>
      <c r="BF395" s="42">
        <v>4</v>
      </c>
      <c r="BG395" s="42" t="e">
        <f>AVERAGE(BL383:BP386)</f>
        <v>#DIV/0!</v>
      </c>
      <c r="BH395" s="42" t="e">
        <f>STDEV(BL383:BP386)</f>
        <v>#DIV/0!</v>
      </c>
      <c r="BK395" s="6">
        <v>7</v>
      </c>
    </row>
    <row r="396" spans="1:63" x14ac:dyDescent="0.25">
      <c r="A396" s="6">
        <v>90</v>
      </c>
      <c r="B396" s="6">
        <v>3</v>
      </c>
      <c r="C396" s="6">
        <v>7.5</v>
      </c>
      <c r="D396" s="6">
        <v>0.7</v>
      </c>
      <c r="E396" s="6">
        <v>2</v>
      </c>
      <c r="F396" s="6">
        <v>7</v>
      </c>
      <c r="G396" s="9"/>
      <c r="H396" s="9"/>
      <c r="I396" s="9"/>
      <c r="J396" s="9"/>
      <c r="K396" s="9"/>
      <c r="Q396" s="6" t="e">
        <f t="shared" si="44"/>
        <v>#DIV/0!</v>
      </c>
      <c r="R396" s="6" t="e">
        <f t="shared" si="45"/>
        <v>#DIV/0!</v>
      </c>
      <c r="T396" s="9"/>
      <c r="U396" s="9"/>
      <c r="V396" s="9"/>
      <c r="W396" s="9"/>
      <c r="X396" s="9"/>
      <c r="AD396" t="e">
        <f t="shared" si="40"/>
        <v>#DIV/0!</v>
      </c>
      <c r="AE396" t="e">
        <f t="shared" si="41"/>
        <v>#DIV/0!</v>
      </c>
      <c r="BF396" s="42">
        <v>5</v>
      </c>
      <c r="BG396" s="42" t="e">
        <f>AVERAGE(BL387:BP390)</f>
        <v>#DIV/0!</v>
      </c>
      <c r="BH396" s="42" t="e">
        <f>STDEV(BL387:BP390)</f>
        <v>#DIV/0!</v>
      </c>
      <c r="BK396" s="6">
        <v>7</v>
      </c>
    </row>
    <row r="397" spans="1:63" x14ac:dyDescent="0.25">
      <c r="A397" s="6">
        <v>90</v>
      </c>
      <c r="B397" s="6">
        <v>3</v>
      </c>
      <c r="C397" s="6">
        <v>7.5</v>
      </c>
      <c r="D397" s="6">
        <v>0.7</v>
      </c>
      <c r="E397" s="6">
        <v>3</v>
      </c>
      <c r="F397" s="6">
        <v>7</v>
      </c>
      <c r="G397" s="9"/>
      <c r="H397" s="9"/>
      <c r="I397" s="9"/>
      <c r="J397" s="9"/>
      <c r="K397" s="9"/>
      <c r="Q397" s="6" t="e">
        <f t="shared" si="44"/>
        <v>#DIV/0!</v>
      </c>
      <c r="R397" s="6" t="e">
        <f t="shared" si="45"/>
        <v>#DIV/0!</v>
      </c>
      <c r="T397" s="9"/>
      <c r="U397" s="9"/>
      <c r="V397" s="9"/>
      <c r="W397" s="9"/>
      <c r="X397" s="9"/>
      <c r="AD397" t="e">
        <f t="shared" si="40"/>
        <v>#DIV/0!</v>
      </c>
      <c r="AE397" t="e">
        <f t="shared" si="41"/>
        <v>#DIV/0!</v>
      </c>
      <c r="BF397" s="42">
        <v>6</v>
      </c>
      <c r="BG397" s="42" t="e">
        <f>AVERAGE(BL391:BP394)</f>
        <v>#DIV/0!</v>
      </c>
      <c r="BH397" s="42" t="e">
        <f>STDEV(BL391:BP394)</f>
        <v>#DIV/0!</v>
      </c>
      <c r="BK397" s="6">
        <v>7</v>
      </c>
    </row>
    <row r="398" spans="1:63" x14ac:dyDescent="0.25">
      <c r="A398" s="6">
        <v>90</v>
      </c>
      <c r="B398" s="6">
        <v>3</v>
      </c>
      <c r="C398" s="6">
        <v>7.5</v>
      </c>
      <c r="D398" s="6">
        <v>0.7</v>
      </c>
      <c r="E398" s="6">
        <v>4</v>
      </c>
      <c r="F398" s="6">
        <v>7</v>
      </c>
      <c r="G398" s="9"/>
      <c r="H398" s="9"/>
      <c r="I398" s="9"/>
      <c r="J398" s="9"/>
      <c r="K398" s="9"/>
      <c r="Q398" s="6" t="e">
        <f t="shared" si="44"/>
        <v>#DIV/0!</v>
      </c>
      <c r="R398" s="6" t="e">
        <f t="shared" si="45"/>
        <v>#DIV/0!</v>
      </c>
      <c r="T398" s="9"/>
      <c r="U398" s="9"/>
      <c r="V398" s="9"/>
      <c r="W398" s="9"/>
      <c r="X398" s="9"/>
      <c r="AD398" t="e">
        <f t="shared" si="40"/>
        <v>#DIV/0!</v>
      </c>
      <c r="AE398" t="e">
        <f t="shared" si="41"/>
        <v>#DIV/0!</v>
      </c>
      <c r="BF398" s="42">
        <v>7</v>
      </c>
      <c r="BG398" s="42" t="e">
        <f>AVERAGE(BL395:BP398)</f>
        <v>#DIV/0!</v>
      </c>
      <c r="BH398" s="42" t="e">
        <f>STDEV(BL395:BP398)</f>
        <v>#DIV/0!</v>
      </c>
      <c r="BK398" s="6">
        <v>7</v>
      </c>
    </row>
    <row r="399" spans="1:63" x14ac:dyDescent="0.25">
      <c r="A399" s="6">
        <v>90</v>
      </c>
      <c r="B399" s="6">
        <v>3</v>
      </c>
      <c r="C399" s="6">
        <v>7.5</v>
      </c>
      <c r="D399" s="6">
        <v>0.7</v>
      </c>
      <c r="E399" s="1">
        <v>1</v>
      </c>
      <c r="F399" s="1">
        <v>8</v>
      </c>
      <c r="G399" s="9"/>
      <c r="H399" s="9"/>
      <c r="I399" s="9"/>
      <c r="J399" s="9"/>
      <c r="K399" s="9"/>
      <c r="Q399" s="6" t="e">
        <f t="shared" si="44"/>
        <v>#DIV/0!</v>
      </c>
      <c r="R399" s="6" t="e">
        <f t="shared" si="45"/>
        <v>#DIV/0!</v>
      </c>
      <c r="T399" s="9"/>
      <c r="U399" s="9"/>
      <c r="V399" s="9"/>
      <c r="W399" s="9"/>
      <c r="X399" s="9"/>
      <c r="AD399" t="e">
        <f t="shared" ref="AD399:AD462" si="48">AVERAGE(T399:X399)</f>
        <v>#DIV/0!</v>
      </c>
      <c r="AE399" t="e">
        <f t="shared" ref="AE399:AE462" si="49">STDEV(T399:X399)</f>
        <v>#DIV/0!</v>
      </c>
      <c r="BF399" s="42">
        <v>8</v>
      </c>
      <c r="BG399" s="42" t="e">
        <f>AVERAGE(BL399:BP402)</f>
        <v>#DIV/0!</v>
      </c>
      <c r="BH399" s="42" t="e">
        <f>STDEV(BL399:BP402)</f>
        <v>#DIV/0!</v>
      </c>
      <c r="BK399" s="1">
        <v>8</v>
      </c>
    </row>
    <row r="400" spans="1:63" x14ac:dyDescent="0.25">
      <c r="A400" s="6">
        <v>90</v>
      </c>
      <c r="B400" s="6">
        <v>3</v>
      </c>
      <c r="C400" s="6">
        <v>7.5</v>
      </c>
      <c r="D400" s="6">
        <v>0.7</v>
      </c>
      <c r="E400" s="1">
        <v>2</v>
      </c>
      <c r="F400" s="1">
        <v>8</v>
      </c>
      <c r="G400" s="9"/>
      <c r="H400" s="9"/>
      <c r="I400" s="9"/>
      <c r="J400" s="9"/>
      <c r="K400" s="9"/>
      <c r="Q400" s="6" t="e">
        <f t="shared" si="44"/>
        <v>#DIV/0!</v>
      </c>
      <c r="R400" s="6" t="e">
        <f t="shared" si="45"/>
        <v>#DIV/0!</v>
      </c>
      <c r="T400" s="9"/>
      <c r="U400" s="9"/>
      <c r="V400" s="9"/>
      <c r="W400" s="9"/>
      <c r="X400" s="9"/>
      <c r="AD400" t="e">
        <f t="shared" si="48"/>
        <v>#DIV/0!</v>
      </c>
      <c r="AE400" t="e">
        <f t="shared" si="49"/>
        <v>#DIV/0!</v>
      </c>
      <c r="BF400" s="42">
        <v>9</v>
      </c>
      <c r="BG400" s="42" t="e">
        <f>AVERAGE(BL403:BP406)</f>
        <v>#DIV/0!</v>
      </c>
      <c r="BH400" s="42" t="e">
        <f>STDEV(BL403:BP406)</f>
        <v>#DIV/0!</v>
      </c>
      <c r="BK400" s="1">
        <v>8</v>
      </c>
    </row>
    <row r="401" spans="1:68" x14ac:dyDescent="0.25">
      <c r="A401" s="6">
        <v>90</v>
      </c>
      <c r="B401" s="6">
        <v>3</v>
      </c>
      <c r="C401" s="6">
        <v>7.5</v>
      </c>
      <c r="D401" s="6">
        <v>0.7</v>
      </c>
      <c r="E401" s="1">
        <v>3</v>
      </c>
      <c r="F401" s="1">
        <v>8</v>
      </c>
      <c r="G401" s="9"/>
      <c r="H401" s="9"/>
      <c r="I401" s="9"/>
      <c r="J401" s="9"/>
      <c r="K401" s="9"/>
      <c r="Q401" s="6" t="e">
        <f t="shared" si="44"/>
        <v>#DIV/0!</v>
      </c>
      <c r="R401" s="6" t="e">
        <f t="shared" si="45"/>
        <v>#DIV/0!</v>
      </c>
      <c r="T401" s="9"/>
      <c r="U401" s="9"/>
      <c r="V401" s="9"/>
      <c r="W401" s="9"/>
      <c r="X401" s="9"/>
      <c r="AD401" t="e">
        <f t="shared" si="48"/>
        <v>#DIV/0!</v>
      </c>
      <c r="AE401" t="e">
        <f t="shared" si="49"/>
        <v>#DIV/0!</v>
      </c>
      <c r="BF401" s="42">
        <v>10</v>
      </c>
      <c r="BG401" s="42" t="e">
        <f>AVERAGE(BL407:BP410)</f>
        <v>#DIV/0!</v>
      </c>
      <c r="BH401" s="42" t="e">
        <f>STDEV(BL407:BP410)</f>
        <v>#DIV/0!</v>
      </c>
      <c r="BK401" s="1">
        <v>8</v>
      </c>
    </row>
    <row r="402" spans="1:68" x14ac:dyDescent="0.25">
      <c r="A402" s="6">
        <v>90</v>
      </c>
      <c r="B402" s="6">
        <v>3</v>
      </c>
      <c r="C402" s="6">
        <v>7.5</v>
      </c>
      <c r="D402" s="6">
        <v>0.7</v>
      </c>
      <c r="E402" s="1">
        <v>4</v>
      </c>
      <c r="F402" s="1">
        <v>8</v>
      </c>
      <c r="G402" s="9"/>
      <c r="H402" s="9"/>
      <c r="I402" s="9"/>
      <c r="J402" s="9"/>
      <c r="K402" s="9"/>
      <c r="Q402" s="6" t="e">
        <f t="shared" si="44"/>
        <v>#DIV/0!</v>
      </c>
      <c r="R402" s="6" t="e">
        <f t="shared" si="45"/>
        <v>#DIV/0!</v>
      </c>
      <c r="T402" s="9"/>
      <c r="U402" s="9"/>
      <c r="V402" s="9"/>
      <c r="W402" s="9"/>
      <c r="X402" s="9"/>
      <c r="AD402" t="e">
        <f t="shared" si="48"/>
        <v>#DIV/0!</v>
      </c>
      <c r="AE402" t="e">
        <f t="shared" si="49"/>
        <v>#DIV/0!</v>
      </c>
      <c r="BF402" s="42" t="s">
        <v>22</v>
      </c>
      <c r="BG402" s="42">
        <f>AVERAGE(BL371:BP410)</f>
        <v>0.75254999999999983</v>
      </c>
      <c r="BH402" s="42">
        <f>STDEV(BL371:BP410)</f>
        <v>3.6741619590996415E-2</v>
      </c>
      <c r="BK402" s="1">
        <v>8</v>
      </c>
    </row>
    <row r="403" spans="1:68" x14ac:dyDescent="0.25">
      <c r="A403" s="6">
        <v>90</v>
      </c>
      <c r="B403" s="6">
        <v>3</v>
      </c>
      <c r="C403" s="6">
        <v>7.5</v>
      </c>
      <c r="D403" s="6">
        <v>0.7</v>
      </c>
      <c r="E403" s="6">
        <v>1</v>
      </c>
      <c r="F403" s="6">
        <v>9</v>
      </c>
      <c r="G403" s="9"/>
      <c r="H403" s="9"/>
      <c r="I403" s="9"/>
      <c r="J403" s="9"/>
      <c r="K403" s="9"/>
      <c r="Q403" s="6" t="e">
        <f t="shared" si="44"/>
        <v>#DIV/0!</v>
      </c>
      <c r="R403" s="6" t="e">
        <f t="shared" si="45"/>
        <v>#DIV/0!</v>
      </c>
      <c r="T403" s="9"/>
      <c r="U403" s="9"/>
      <c r="V403" s="9"/>
      <c r="W403" s="9"/>
      <c r="X403" s="9"/>
      <c r="AD403" t="e">
        <f t="shared" si="48"/>
        <v>#DIV/0!</v>
      </c>
      <c r="AE403" t="e">
        <f t="shared" si="49"/>
        <v>#DIV/0!</v>
      </c>
      <c r="BK403" s="6">
        <v>9</v>
      </c>
    </row>
    <row r="404" spans="1:68" x14ac:dyDescent="0.25">
      <c r="A404" s="6">
        <v>90</v>
      </c>
      <c r="B404" s="6">
        <v>3</v>
      </c>
      <c r="C404" s="6">
        <v>7.5</v>
      </c>
      <c r="D404" s="6">
        <v>0.7</v>
      </c>
      <c r="E404" s="6">
        <v>2</v>
      </c>
      <c r="F404" s="6">
        <v>9</v>
      </c>
      <c r="G404" s="9"/>
      <c r="H404" s="9"/>
      <c r="I404" s="9"/>
      <c r="J404" s="9"/>
      <c r="K404" s="9"/>
      <c r="Q404" s="6" t="e">
        <f t="shared" si="44"/>
        <v>#DIV/0!</v>
      </c>
      <c r="R404" s="6" t="e">
        <f t="shared" si="45"/>
        <v>#DIV/0!</v>
      </c>
      <c r="T404" s="9"/>
      <c r="U404" s="9"/>
      <c r="V404" s="9"/>
      <c r="W404" s="9"/>
      <c r="X404" s="9"/>
      <c r="AD404" t="e">
        <f t="shared" si="48"/>
        <v>#DIV/0!</v>
      </c>
      <c r="AE404" t="e">
        <f t="shared" si="49"/>
        <v>#DIV/0!</v>
      </c>
      <c r="BK404" s="6">
        <v>9</v>
      </c>
    </row>
    <row r="405" spans="1:68" x14ac:dyDescent="0.25">
      <c r="A405" s="6">
        <v>90</v>
      </c>
      <c r="B405" s="6">
        <v>3</v>
      </c>
      <c r="C405" s="6">
        <v>7.5</v>
      </c>
      <c r="D405" s="6">
        <v>0.7</v>
      </c>
      <c r="E405" s="6">
        <v>3</v>
      </c>
      <c r="F405" s="6">
        <v>9</v>
      </c>
      <c r="G405" s="9"/>
      <c r="H405" s="9"/>
      <c r="I405" s="9"/>
      <c r="J405" s="9"/>
      <c r="K405" s="9"/>
      <c r="Q405" s="6" t="e">
        <f t="shared" si="44"/>
        <v>#DIV/0!</v>
      </c>
      <c r="R405" s="6" t="e">
        <f t="shared" si="45"/>
        <v>#DIV/0!</v>
      </c>
      <c r="T405" s="9"/>
      <c r="U405" s="9"/>
      <c r="V405" s="9"/>
      <c r="W405" s="9"/>
      <c r="X405" s="9"/>
      <c r="AD405" t="e">
        <f t="shared" si="48"/>
        <v>#DIV/0!</v>
      </c>
      <c r="AE405" t="e">
        <f t="shared" si="49"/>
        <v>#DIV/0!</v>
      </c>
      <c r="BK405" s="6">
        <v>9</v>
      </c>
    </row>
    <row r="406" spans="1:68" x14ac:dyDescent="0.25">
      <c r="A406" s="6">
        <v>90</v>
      </c>
      <c r="B406" s="6">
        <v>3</v>
      </c>
      <c r="C406" s="6">
        <v>7.5</v>
      </c>
      <c r="D406" s="6">
        <v>0.7</v>
      </c>
      <c r="E406" s="6">
        <v>4</v>
      </c>
      <c r="F406" s="6">
        <v>9</v>
      </c>
      <c r="G406" s="9"/>
      <c r="H406" s="9"/>
      <c r="I406" s="9"/>
      <c r="J406" s="9"/>
      <c r="K406" s="9"/>
      <c r="Q406" s="6" t="e">
        <f t="shared" si="44"/>
        <v>#DIV/0!</v>
      </c>
      <c r="R406" s="6" t="e">
        <f t="shared" si="45"/>
        <v>#DIV/0!</v>
      </c>
      <c r="T406" s="9"/>
      <c r="U406" s="9"/>
      <c r="V406" s="9"/>
      <c r="W406" s="9"/>
      <c r="X406" s="9"/>
      <c r="AD406" t="e">
        <f t="shared" si="48"/>
        <v>#DIV/0!</v>
      </c>
      <c r="AE406" t="e">
        <f t="shared" si="49"/>
        <v>#DIV/0!</v>
      </c>
      <c r="BK406" s="6">
        <v>9</v>
      </c>
    </row>
    <row r="407" spans="1:68" x14ac:dyDescent="0.25">
      <c r="A407" s="6">
        <v>90</v>
      </c>
      <c r="B407" s="6">
        <v>3</v>
      </c>
      <c r="C407" s="6">
        <v>7.5</v>
      </c>
      <c r="D407" s="6">
        <v>0.7</v>
      </c>
      <c r="E407" s="1">
        <v>1</v>
      </c>
      <c r="F407" s="1">
        <v>10</v>
      </c>
      <c r="G407" s="9"/>
      <c r="H407" s="9"/>
      <c r="I407" s="9"/>
      <c r="J407" s="9"/>
      <c r="K407" s="9"/>
      <c r="Q407" s="6" t="e">
        <f t="shared" si="44"/>
        <v>#DIV/0!</v>
      </c>
      <c r="R407" s="6" t="e">
        <f t="shared" si="45"/>
        <v>#DIV/0!</v>
      </c>
      <c r="T407" s="9"/>
      <c r="U407" s="9"/>
      <c r="V407" s="9"/>
      <c r="W407" s="9"/>
      <c r="X407" s="9"/>
      <c r="AD407" t="e">
        <f t="shared" si="48"/>
        <v>#DIV/0!</v>
      </c>
      <c r="AE407" t="e">
        <f t="shared" si="49"/>
        <v>#DIV/0!</v>
      </c>
      <c r="BK407" s="1">
        <v>10</v>
      </c>
    </row>
    <row r="408" spans="1:68" x14ac:dyDescent="0.25">
      <c r="A408" s="6">
        <v>90</v>
      </c>
      <c r="B408" s="6">
        <v>3</v>
      </c>
      <c r="C408" s="6">
        <v>7.5</v>
      </c>
      <c r="D408" s="6">
        <v>0.7</v>
      </c>
      <c r="E408" s="1">
        <v>2</v>
      </c>
      <c r="F408" s="1">
        <v>10</v>
      </c>
      <c r="G408" s="9"/>
      <c r="H408" s="9"/>
      <c r="I408" s="9"/>
      <c r="J408" s="9"/>
      <c r="K408" s="9"/>
      <c r="Q408" s="6" t="e">
        <f t="shared" si="44"/>
        <v>#DIV/0!</v>
      </c>
      <c r="R408" s="6" t="e">
        <f t="shared" si="45"/>
        <v>#DIV/0!</v>
      </c>
      <c r="T408" s="9"/>
      <c r="U408" s="9"/>
      <c r="V408" s="9"/>
      <c r="W408" s="9"/>
      <c r="X408" s="9"/>
      <c r="AD408" t="e">
        <f t="shared" si="48"/>
        <v>#DIV/0!</v>
      </c>
      <c r="AE408" t="e">
        <f t="shared" si="49"/>
        <v>#DIV/0!</v>
      </c>
      <c r="BK408" s="1">
        <v>10</v>
      </c>
    </row>
    <row r="409" spans="1:68" x14ac:dyDescent="0.25">
      <c r="A409" s="6">
        <v>90</v>
      </c>
      <c r="B409" s="6">
        <v>3</v>
      </c>
      <c r="C409" s="6">
        <v>7.5</v>
      </c>
      <c r="D409" s="6">
        <v>0.7</v>
      </c>
      <c r="E409" s="1">
        <v>3</v>
      </c>
      <c r="F409" s="1">
        <v>10</v>
      </c>
      <c r="G409" s="9"/>
      <c r="H409" s="9"/>
      <c r="I409" s="9"/>
      <c r="J409" s="9"/>
      <c r="K409" s="9"/>
      <c r="Q409" s="6" t="e">
        <f t="shared" si="44"/>
        <v>#DIV/0!</v>
      </c>
      <c r="R409" s="6" t="e">
        <f t="shared" si="45"/>
        <v>#DIV/0!</v>
      </c>
      <c r="T409" s="9"/>
      <c r="U409" s="9"/>
      <c r="V409" s="9"/>
      <c r="W409" s="9"/>
      <c r="X409" s="9"/>
      <c r="AD409" t="e">
        <f t="shared" si="48"/>
        <v>#DIV/0!</v>
      </c>
      <c r="AE409" t="e">
        <f t="shared" si="49"/>
        <v>#DIV/0!</v>
      </c>
      <c r="BK409" s="1">
        <v>10</v>
      </c>
    </row>
    <row r="410" spans="1:68" x14ac:dyDescent="0.25">
      <c r="A410" s="6">
        <v>90</v>
      </c>
      <c r="B410" s="6">
        <v>3</v>
      </c>
      <c r="C410" s="6">
        <v>7.5</v>
      </c>
      <c r="D410" s="6">
        <v>0.7</v>
      </c>
      <c r="E410" s="1">
        <v>4</v>
      </c>
      <c r="F410" s="1">
        <v>10</v>
      </c>
      <c r="G410" s="9"/>
      <c r="H410" s="9"/>
      <c r="I410" s="9"/>
      <c r="J410" s="9"/>
      <c r="K410" s="9"/>
      <c r="Q410" s="6" t="e">
        <f t="shared" si="44"/>
        <v>#DIV/0!</v>
      </c>
      <c r="R410" s="6" t="e">
        <f t="shared" si="45"/>
        <v>#DIV/0!</v>
      </c>
      <c r="T410" s="9"/>
      <c r="U410" s="9"/>
      <c r="V410" s="9"/>
      <c r="W410" s="9"/>
      <c r="X410" s="9"/>
      <c r="AD410" t="e">
        <f t="shared" si="48"/>
        <v>#DIV/0!</v>
      </c>
      <c r="AE410" t="e">
        <f t="shared" si="49"/>
        <v>#DIV/0!</v>
      </c>
      <c r="BK410" s="1">
        <v>10</v>
      </c>
    </row>
    <row r="411" spans="1:68" x14ac:dyDescent="0.25">
      <c r="Q411" s="6" t="e">
        <f t="shared" si="44"/>
        <v>#DIV/0!</v>
      </c>
      <c r="R411" s="6" t="e">
        <f t="shared" si="45"/>
        <v>#DIV/0!</v>
      </c>
      <c r="AD411" t="e">
        <f t="shared" si="48"/>
        <v>#DIV/0!</v>
      </c>
      <c r="AE411" t="e">
        <f t="shared" si="49"/>
        <v>#DIV/0!</v>
      </c>
    </row>
    <row r="412" spans="1:68" x14ac:dyDescent="0.25">
      <c r="A412" s="6">
        <v>90</v>
      </c>
      <c r="B412" s="6">
        <v>3</v>
      </c>
      <c r="C412" s="6">
        <v>7.5</v>
      </c>
      <c r="D412" s="6">
        <v>0.6</v>
      </c>
      <c r="E412" s="6">
        <v>1</v>
      </c>
      <c r="F412" s="6">
        <v>1</v>
      </c>
      <c r="G412">
        <v>0.372</v>
      </c>
      <c r="H412">
        <v>0.38400000000000001</v>
      </c>
      <c r="I412">
        <v>0.41399999999999998</v>
      </c>
      <c r="J412">
        <v>0.39600000000000002</v>
      </c>
      <c r="K412">
        <v>0.36</v>
      </c>
      <c r="Q412" s="6">
        <f t="shared" si="44"/>
        <v>0.38519999999999993</v>
      </c>
      <c r="R412" s="6">
        <f t="shared" si="45"/>
        <v>2.0957099035887574E-2</v>
      </c>
      <c r="T412">
        <v>0.22800000000000001</v>
      </c>
      <c r="U412">
        <v>0.16200000000000001</v>
      </c>
      <c r="V412">
        <v>0.156</v>
      </c>
      <c r="W412">
        <v>0.222</v>
      </c>
      <c r="X412">
        <v>0.186</v>
      </c>
      <c r="AD412">
        <f t="shared" si="48"/>
        <v>0.1908</v>
      </c>
      <c r="AE412">
        <f t="shared" si="49"/>
        <v>3.3244548425268174E-2</v>
      </c>
      <c r="AO412" t="s">
        <v>47</v>
      </c>
      <c r="AP412" t="s">
        <v>48</v>
      </c>
      <c r="AQ412" t="s">
        <v>49</v>
      </c>
      <c r="AR412" t="s">
        <v>50</v>
      </c>
      <c r="BK412" s="6">
        <v>1</v>
      </c>
      <c r="BL412">
        <v>0.6</v>
      </c>
      <c r="BM412">
        <v>0.54600000000000004</v>
      </c>
      <c r="BN412">
        <v>0.56999999999999995</v>
      </c>
      <c r="BO412">
        <v>0.61799999999999999</v>
      </c>
      <c r="BP412">
        <v>0.54600000000000004</v>
      </c>
    </row>
    <row r="413" spans="1:68" x14ac:dyDescent="0.25">
      <c r="A413" s="6">
        <v>90</v>
      </c>
      <c r="B413" s="6">
        <v>3</v>
      </c>
      <c r="C413" s="6">
        <v>7.5</v>
      </c>
      <c r="D413" s="6">
        <v>0.6</v>
      </c>
      <c r="E413" s="6">
        <v>2</v>
      </c>
      <c r="F413" s="6">
        <v>1</v>
      </c>
      <c r="G413">
        <v>0.36599999999999999</v>
      </c>
      <c r="H413">
        <v>0.378</v>
      </c>
      <c r="I413">
        <v>0.39</v>
      </c>
      <c r="J413">
        <v>0.39</v>
      </c>
      <c r="K413">
        <v>0.36599999999999999</v>
      </c>
      <c r="Q413" s="6">
        <f t="shared" si="44"/>
        <v>0.378</v>
      </c>
      <c r="R413" s="6">
        <f t="shared" si="45"/>
        <v>1.2000000000000011E-2</v>
      </c>
      <c r="T413">
        <v>0.222</v>
      </c>
      <c r="U413">
        <v>0.21</v>
      </c>
      <c r="V413">
        <v>0.246</v>
      </c>
      <c r="W413">
        <v>0.16200000000000001</v>
      </c>
      <c r="X413">
        <v>0.216</v>
      </c>
      <c r="AD413">
        <f t="shared" si="48"/>
        <v>0.2112</v>
      </c>
      <c r="AE413">
        <f t="shared" si="49"/>
        <v>3.071156134096709E-2</v>
      </c>
      <c r="AO413">
        <f>A412</f>
        <v>90</v>
      </c>
      <c r="AP413">
        <f>B412</f>
        <v>3</v>
      </c>
      <c r="AQ413">
        <f>C412</f>
        <v>7.5</v>
      </c>
      <c r="AR413">
        <f>D412</f>
        <v>0.6</v>
      </c>
      <c r="BK413" s="6">
        <v>1</v>
      </c>
      <c r="BL413">
        <v>0.58799999999999997</v>
      </c>
      <c r="BM413">
        <v>0.58799999999999997</v>
      </c>
      <c r="BN413">
        <v>0.63600000000000001</v>
      </c>
      <c r="BO413">
        <v>0.55200000000000005</v>
      </c>
      <c r="BP413">
        <v>0.58199999999999996</v>
      </c>
    </row>
    <row r="414" spans="1:68" x14ac:dyDescent="0.25">
      <c r="A414" s="6">
        <v>90</v>
      </c>
      <c r="B414" s="6">
        <v>3</v>
      </c>
      <c r="C414" s="6">
        <v>7.5</v>
      </c>
      <c r="D414" s="6">
        <v>0.6</v>
      </c>
      <c r="E414" s="6">
        <v>3</v>
      </c>
      <c r="F414" s="6">
        <v>1</v>
      </c>
      <c r="G414">
        <v>0.36599999999999999</v>
      </c>
      <c r="H414">
        <v>0.36</v>
      </c>
      <c r="I414">
        <v>0.36</v>
      </c>
      <c r="J414">
        <v>0.36</v>
      </c>
      <c r="K414">
        <v>0.378</v>
      </c>
      <c r="Q414" s="6">
        <f t="shared" si="44"/>
        <v>0.36479999999999996</v>
      </c>
      <c r="R414" s="6">
        <f t="shared" si="45"/>
        <v>7.8230428862431853E-3</v>
      </c>
      <c r="T414">
        <v>0.222</v>
      </c>
      <c r="U414">
        <v>0.22800000000000001</v>
      </c>
      <c r="V414">
        <v>0.20399999999999999</v>
      </c>
      <c r="W414">
        <v>0.19800000000000001</v>
      </c>
      <c r="X414">
        <v>0.216</v>
      </c>
      <c r="AD414">
        <f t="shared" si="48"/>
        <v>0.21360000000000001</v>
      </c>
      <c r="AE414">
        <f t="shared" si="49"/>
        <v>1.2441864811996635E-2</v>
      </c>
      <c r="BK414" s="6">
        <v>1</v>
      </c>
      <c r="BL414">
        <v>0.58799999999999997</v>
      </c>
      <c r="BM414">
        <v>0.58799999999999997</v>
      </c>
      <c r="BN414">
        <v>0.56399999999999995</v>
      </c>
      <c r="BO414">
        <v>0.55800000000000005</v>
      </c>
      <c r="BP414">
        <v>0.59399999999999997</v>
      </c>
    </row>
    <row r="415" spans="1:68" x14ac:dyDescent="0.25">
      <c r="A415" s="6">
        <v>90</v>
      </c>
      <c r="B415" s="6">
        <v>3</v>
      </c>
      <c r="C415" s="6">
        <v>7.5</v>
      </c>
      <c r="D415" s="6">
        <v>0.6</v>
      </c>
      <c r="E415" s="6">
        <v>4</v>
      </c>
      <c r="F415" s="6">
        <v>1</v>
      </c>
      <c r="G415">
        <v>0.378</v>
      </c>
      <c r="H415">
        <v>0.39600000000000002</v>
      </c>
      <c r="I415">
        <v>0.38400000000000001</v>
      </c>
      <c r="J415">
        <v>0.372</v>
      </c>
      <c r="K415">
        <v>0.36599999999999999</v>
      </c>
      <c r="Q415" s="6">
        <f t="shared" si="44"/>
        <v>0.37919999999999998</v>
      </c>
      <c r="R415" s="6">
        <f t="shared" si="45"/>
        <v>1.1541230437002817E-2</v>
      </c>
      <c r="T415">
        <v>0.18</v>
      </c>
      <c r="U415">
        <v>0.21</v>
      </c>
      <c r="V415">
        <v>0.186</v>
      </c>
      <c r="W415">
        <v>0.22800000000000001</v>
      </c>
      <c r="X415">
        <v>0.19800000000000001</v>
      </c>
      <c r="AD415">
        <f t="shared" si="48"/>
        <v>0.20039999999999999</v>
      </c>
      <c r="AE415">
        <f t="shared" si="49"/>
        <v>1.9256167843057458E-2</v>
      </c>
      <c r="BK415" s="6">
        <v>1</v>
      </c>
      <c r="BL415">
        <v>0.55800000000000005</v>
      </c>
      <c r="BM415">
        <v>0.60599999999999998</v>
      </c>
      <c r="BN415">
        <v>0.56999999999999995</v>
      </c>
      <c r="BO415">
        <v>0.6</v>
      </c>
      <c r="BP415">
        <v>0.56399999999999995</v>
      </c>
    </row>
    <row r="416" spans="1:68" x14ac:dyDescent="0.25">
      <c r="A416" s="6">
        <v>90</v>
      </c>
      <c r="B416" s="6">
        <v>3</v>
      </c>
      <c r="C416" s="6">
        <v>7.5</v>
      </c>
      <c r="D416" s="6">
        <v>0.6</v>
      </c>
      <c r="E416" s="1">
        <v>1</v>
      </c>
      <c r="F416" s="1">
        <v>2</v>
      </c>
      <c r="G416">
        <v>0.34799999999999998</v>
      </c>
      <c r="H416">
        <v>0.33600000000000002</v>
      </c>
      <c r="I416">
        <v>0.34200000000000003</v>
      </c>
      <c r="J416">
        <v>0.35399999999999998</v>
      </c>
      <c r="K416">
        <v>0.36</v>
      </c>
      <c r="Q416" s="6">
        <f t="shared" si="44"/>
        <v>0.34799999999999998</v>
      </c>
      <c r="R416" s="6">
        <f t="shared" si="45"/>
        <v>9.4868329805051204E-3</v>
      </c>
      <c r="T416">
        <v>0.21</v>
      </c>
      <c r="U416">
        <v>0.222</v>
      </c>
      <c r="V416">
        <v>0.19800000000000001</v>
      </c>
      <c r="W416">
        <v>0.222</v>
      </c>
      <c r="X416">
        <v>0.20399999999999999</v>
      </c>
      <c r="AD416">
        <f t="shared" si="48"/>
        <v>0.2112</v>
      </c>
      <c r="AE416">
        <f t="shared" si="49"/>
        <v>1.0733126291998992E-2</v>
      </c>
      <c r="AH416" t="s">
        <v>25</v>
      </c>
      <c r="BK416" s="1">
        <v>2</v>
      </c>
      <c r="BL416">
        <v>0.55800000000000005</v>
      </c>
      <c r="BM416">
        <v>0.55800000000000005</v>
      </c>
      <c r="BN416">
        <v>0.54</v>
      </c>
      <c r="BO416">
        <v>0.57599999999999996</v>
      </c>
      <c r="BP416">
        <v>0.56399999999999995</v>
      </c>
    </row>
    <row r="417" spans="1:68" x14ac:dyDescent="0.25">
      <c r="A417" s="6">
        <v>90</v>
      </c>
      <c r="B417" s="6">
        <v>3</v>
      </c>
      <c r="C417" s="6">
        <v>7.5</v>
      </c>
      <c r="D417" s="6">
        <v>0.6</v>
      </c>
      <c r="E417" s="1">
        <v>2</v>
      </c>
      <c r="F417" s="1">
        <v>2</v>
      </c>
      <c r="G417">
        <v>1.2999999999999999E-2</v>
      </c>
      <c r="H417">
        <v>0.35399999999999998</v>
      </c>
      <c r="I417">
        <v>0.34799999999999998</v>
      </c>
      <c r="J417">
        <v>0.34799999999999998</v>
      </c>
      <c r="K417">
        <v>0.34200000000000003</v>
      </c>
      <c r="Q417" s="6">
        <f t="shared" si="44"/>
        <v>0.28100000000000003</v>
      </c>
      <c r="R417" s="6">
        <f t="shared" si="45"/>
        <v>0.14987661592123031</v>
      </c>
      <c r="T417">
        <v>0.14399999999999999</v>
      </c>
      <c r="U417">
        <v>0.20399999999999999</v>
      </c>
      <c r="V417">
        <v>0.22800000000000001</v>
      </c>
      <c r="W417">
        <v>0.19800000000000001</v>
      </c>
      <c r="X417">
        <v>0.22800000000000001</v>
      </c>
      <c r="AD417">
        <f t="shared" si="48"/>
        <v>0.20039999999999999</v>
      </c>
      <c r="AE417">
        <f t="shared" si="49"/>
        <v>3.4362770551863389E-2</v>
      </c>
      <c r="AG417" t="s">
        <v>19</v>
      </c>
      <c r="AH417" t="s">
        <v>20</v>
      </c>
      <c r="AI417" t="s">
        <v>21</v>
      </c>
      <c r="AJ417" t="s">
        <v>23</v>
      </c>
      <c r="AK417" t="s">
        <v>21</v>
      </c>
      <c r="AM417" s="11" t="s">
        <v>24</v>
      </c>
      <c r="AN417" s="11"/>
      <c r="AO417" s="11" t="s">
        <v>21</v>
      </c>
      <c r="AP417" s="15" t="s">
        <v>26</v>
      </c>
      <c r="AQ417" s="15"/>
      <c r="AR417" s="15" t="s">
        <v>21</v>
      </c>
      <c r="BK417" s="1">
        <v>2</v>
      </c>
      <c r="BL417">
        <v>0.157</v>
      </c>
      <c r="BM417">
        <v>0.55800000000000005</v>
      </c>
      <c r="BN417">
        <v>0.57599999999999996</v>
      </c>
      <c r="BO417">
        <v>0.54600000000000004</v>
      </c>
      <c r="BP417">
        <v>0.56999999999999995</v>
      </c>
    </row>
    <row r="418" spans="1:68" x14ac:dyDescent="0.25">
      <c r="A418" s="6">
        <v>90</v>
      </c>
      <c r="B418" s="6">
        <v>3</v>
      </c>
      <c r="C418" s="6">
        <v>7.5</v>
      </c>
      <c r="D418" s="6">
        <v>0.6</v>
      </c>
      <c r="E418" s="1">
        <v>3</v>
      </c>
      <c r="F418" s="1">
        <v>2</v>
      </c>
      <c r="G418">
        <v>0.36</v>
      </c>
      <c r="H418">
        <v>0.34200000000000003</v>
      </c>
      <c r="I418">
        <v>0.32400000000000001</v>
      </c>
      <c r="J418">
        <v>0.33600000000000002</v>
      </c>
      <c r="K418">
        <v>0.34799999999999998</v>
      </c>
      <c r="Q418" s="6">
        <f t="shared" si="44"/>
        <v>0.34199999999999997</v>
      </c>
      <c r="R418" s="6">
        <f t="shared" si="45"/>
        <v>1.3416407864998724E-2</v>
      </c>
      <c r="T418">
        <v>0.14399999999999999</v>
      </c>
      <c r="U418">
        <v>0.20399999999999999</v>
      </c>
      <c r="V418">
        <v>0.22800000000000001</v>
      </c>
      <c r="W418">
        <v>0.24</v>
      </c>
      <c r="X418">
        <v>0.222</v>
      </c>
      <c r="AD418">
        <f t="shared" si="48"/>
        <v>0.20760000000000001</v>
      </c>
      <c r="AE418">
        <f t="shared" si="49"/>
        <v>3.7852344709409895E-2</v>
      </c>
      <c r="AG418">
        <v>1</v>
      </c>
      <c r="AH418">
        <f>AVERAGE(G412:K415)</f>
        <v>0.37680000000000008</v>
      </c>
      <c r="AI418">
        <f>STDEV(G412:K415)</f>
        <v>1.49017837152046E-2</v>
      </c>
      <c r="AJ418">
        <f>AVERAGE(T412:X415)</f>
        <v>0.20400000000000004</v>
      </c>
      <c r="AK418">
        <f>STDEV(T412:X415)</f>
        <v>2.5080921665260388E-2</v>
      </c>
      <c r="AM418">
        <f>SUM(AH418,AJ418)</f>
        <v>0.58080000000000009</v>
      </c>
      <c r="AO418">
        <f>SUM(AH418,AJ418)/2*SQRT((AI418/AH418)^2+(AK418/AJ418)^2)</f>
        <v>3.7505144274467647E-2</v>
      </c>
      <c r="AP418">
        <v>0.14400000000000002</v>
      </c>
      <c r="AR418">
        <v>9.1651513899116757E-3</v>
      </c>
      <c r="BK418" s="1">
        <v>2</v>
      </c>
      <c r="BL418">
        <v>0.504</v>
      </c>
      <c r="BM418">
        <v>0.54600000000000004</v>
      </c>
      <c r="BN418">
        <v>0.55200000000000005</v>
      </c>
      <c r="BO418">
        <v>0.57599999999999996</v>
      </c>
      <c r="BP418">
        <v>0.56999999999999995</v>
      </c>
    </row>
    <row r="419" spans="1:68" x14ac:dyDescent="0.25">
      <c r="A419" s="6">
        <v>90</v>
      </c>
      <c r="B419" s="6">
        <v>3</v>
      </c>
      <c r="C419" s="6">
        <v>7.5</v>
      </c>
      <c r="D419" s="6">
        <v>0.6</v>
      </c>
      <c r="E419" s="1">
        <v>4</v>
      </c>
      <c r="F419" s="1">
        <v>2</v>
      </c>
      <c r="G419">
        <v>0.35399999999999998</v>
      </c>
      <c r="H419">
        <v>0.36</v>
      </c>
      <c r="I419">
        <v>0.32400000000000001</v>
      </c>
      <c r="J419">
        <v>0.34200000000000003</v>
      </c>
      <c r="K419">
        <v>0.318</v>
      </c>
      <c r="Q419" s="6">
        <f t="shared" si="44"/>
        <v>0.33960000000000001</v>
      </c>
      <c r="R419" s="6">
        <f t="shared" si="45"/>
        <v>1.8297540818372277E-2</v>
      </c>
      <c r="T419">
        <v>0.192</v>
      </c>
      <c r="U419">
        <v>0.23400000000000001</v>
      </c>
      <c r="V419">
        <v>0.24</v>
      </c>
      <c r="W419">
        <v>0.24</v>
      </c>
      <c r="X419">
        <v>0.222</v>
      </c>
      <c r="AD419">
        <f t="shared" si="48"/>
        <v>0.22560000000000002</v>
      </c>
      <c r="AE419">
        <f t="shared" si="49"/>
        <v>2.016928357676593E-2</v>
      </c>
      <c r="AG419">
        <v>2</v>
      </c>
      <c r="AH419">
        <f>AVERAGE(G416:K419)</f>
        <v>0.32764999999999994</v>
      </c>
      <c r="AI419">
        <f>STDEV(G416:K419)</f>
        <v>7.5032115930797505E-2</v>
      </c>
      <c r="AJ419">
        <f>AVERAGE(T416:X419)</f>
        <v>0.21120000000000005</v>
      </c>
      <c r="AK419">
        <f>STDEV(T416:X419)</f>
        <v>2.7364210202378881E-2</v>
      </c>
      <c r="AM419">
        <f>SUM(AH419,AJ419)</f>
        <v>0.53885000000000005</v>
      </c>
      <c r="AO419">
        <f t="shared" ref="AO419:AO428" si="50">SUM(AH419,AJ419)/2*SQRT((AI419/AH419)^2+(AK419/AJ419)^2)</f>
        <v>7.0889276877479659E-2</v>
      </c>
      <c r="BK419" s="1">
        <v>2</v>
      </c>
      <c r="BL419">
        <v>0.54600000000000004</v>
      </c>
      <c r="BM419">
        <v>0.59399999999999997</v>
      </c>
      <c r="BN419">
        <v>0.56399999999999995</v>
      </c>
      <c r="BO419">
        <v>0.58199999999999996</v>
      </c>
      <c r="BP419">
        <v>0.54</v>
      </c>
    </row>
    <row r="420" spans="1:68" x14ac:dyDescent="0.25">
      <c r="A420" s="6">
        <v>90</v>
      </c>
      <c r="B420" s="6">
        <v>3</v>
      </c>
      <c r="C420" s="6">
        <v>7.5</v>
      </c>
      <c r="D420" s="6">
        <v>0.6</v>
      </c>
      <c r="E420" s="6">
        <v>1</v>
      </c>
      <c r="F420" s="6">
        <v>3</v>
      </c>
      <c r="G420">
        <v>0.35399999999999998</v>
      </c>
      <c r="H420">
        <v>0.38400000000000001</v>
      </c>
      <c r="I420">
        <v>0.39</v>
      </c>
      <c r="J420">
        <v>0.35399999999999998</v>
      </c>
      <c r="K420">
        <v>0.35399999999999998</v>
      </c>
      <c r="Q420" s="6">
        <f t="shared" si="44"/>
        <v>0.36720000000000008</v>
      </c>
      <c r="R420" s="6">
        <f t="shared" si="45"/>
        <v>1.8198901065723735E-2</v>
      </c>
      <c r="T420">
        <v>0.23400000000000001</v>
      </c>
      <c r="U420">
        <v>0.20399999999999999</v>
      </c>
      <c r="V420">
        <v>0.22800000000000001</v>
      </c>
      <c r="W420">
        <v>0.222</v>
      </c>
      <c r="X420">
        <v>0.19800000000000001</v>
      </c>
      <c r="AD420">
        <f t="shared" si="48"/>
        <v>0.2172</v>
      </c>
      <c r="AE420">
        <f t="shared" si="49"/>
        <v>1.5530614926653747E-2</v>
      </c>
      <c r="AG420">
        <v>3</v>
      </c>
      <c r="AH420">
        <f>AVERAGE(G420:K423)</f>
        <v>0.34710000000000002</v>
      </c>
      <c r="AI420">
        <f>STDEV(G420:K423)</f>
        <v>1.9493318693444946E-2</v>
      </c>
      <c r="AJ420">
        <f>AVERAGE(T420:X423)</f>
        <v>0.22800000000000006</v>
      </c>
      <c r="AK420">
        <f>STDEV(T419:X422)</f>
        <v>1.5138309715837879E-2</v>
      </c>
      <c r="AM420">
        <f>SUM(AH420,AJ420)</f>
        <v>0.57510000000000006</v>
      </c>
      <c r="AO420">
        <f t="shared" si="50"/>
        <v>2.5006016906596634E-2</v>
      </c>
      <c r="AP420" s="15" t="s">
        <v>28</v>
      </c>
      <c r="AQ420" s="15"/>
      <c r="AR420" s="15"/>
      <c r="BK420" s="6">
        <v>3</v>
      </c>
      <c r="BL420">
        <v>0.58799999999999997</v>
      </c>
      <c r="BM420">
        <v>0.58799999999999997</v>
      </c>
      <c r="BN420">
        <v>0.61799999999999999</v>
      </c>
      <c r="BO420">
        <v>0.57599999999999996</v>
      </c>
      <c r="BP420">
        <v>0.55200000000000005</v>
      </c>
    </row>
    <row r="421" spans="1:68" x14ac:dyDescent="0.25">
      <c r="A421" s="6">
        <v>90</v>
      </c>
      <c r="B421" s="6">
        <v>3</v>
      </c>
      <c r="C421" s="6">
        <v>7.5</v>
      </c>
      <c r="D421" s="6">
        <v>0.6</v>
      </c>
      <c r="E421" s="6">
        <v>2</v>
      </c>
      <c r="F421" s="6">
        <v>3</v>
      </c>
      <c r="G421">
        <v>0.35399999999999998</v>
      </c>
      <c r="H421">
        <v>0.34200000000000003</v>
      </c>
      <c r="I421">
        <v>0.33600000000000002</v>
      </c>
      <c r="J421">
        <v>0.318</v>
      </c>
      <c r="K421">
        <v>0.33</v>
      </c>
      <c r="Q421" s="6">
        <f t="shared" si="44"/>
        <v>0.33600000000000002</v>
      </c>
      <c r="R421" s="6">
        <f t="shared" si="45"/>
        <v>1.3416407864998732E-2</v>
      </c>
      <c r="T421">
        <v>0.22800000000000001</v>
      </c>
      <c r="U421">
        <v>0.23400000000000001</v>
      </c>
      <c r="V421">
        <v>0.24</v>
      </c>
      <c r="W421">
        <v>0.22800000000000001</v>
      </c>
      <c r="X421">
        <v>0.252</v>
      </c>
      <c r="AD421">
        <f t="shared" si="48"/>
        <v>0.2364</v>
      </c>
      <c r="AE421">
        <f t="shared" si="49"/>
        <v>1.0039920318408902E-2</v>
      </c>
      <c r="AG421">
        <v>4</v>
      </c>
      <c r="AH421">
        <f>AVERAGE(G424:K427)</f>
        <v>0.33929999999999993</v>
      </c>
      <c r="AI421">
        <f>STDEV(G424:K427)</f>
        <v>1.3830172963868749E-2</v>
      </c>
      <c r="AJ421">
        <f>AVERAGE(T424:X427)</f>
        <v>0.22409999999999997</v>
      </c>
      <c r="AK421">
        <f>STDEV(T423:X426)</f>
        <v>1.5262958256407642E-2</v>
      </c>
      <c r="AM421">
        <f t="shared" ref="AM421:AM428" si="51">SUM(AH421,AJ421)</f>
        <v>0.5633999999999999</v>
      </c>
      <c r="AO421">
        <f t="shared" si="50"/>
        <v>2.2359463413980787E-2</v>
      </c>
      <c r="BK421" s="6">
        <v>3</v>
      </c>
      <c r="BL421">
        <v>0.58199999999999996</v>
      </c>
      <c r="BM421">
        <v>0.57599999999999996</v>
      </c>
      <c r="BN421">
        <v>0.57599999999999996</v>
      </c>
      <c r="BO421">
        <v>0.54600000000000004</v>
      </c>
      <c r="BP421">
        <v>0.58199999999999996</v>
      </c>
    </row>
    <row r="422" spans="1:68" x14ac:dyDescent="0.25">
      <c r="A422" s="6">
        <v>90</v>
      </c>
      <c r="B422" s="6">
        <v>3</v>
      </c>
      <c r="C422" s="6">
        <v>7.5</v>
      </c>
      <c r="D422" s="6">
        <v>0.6</v>
      </c>
      <c r="E422" s="6">
        <v>3</v>
      </c>
      <c r="F422" s="6">
        <v>3</v>
      </c>
      <c r="G422">
        <v>0.33600000000000002</v>
      </c>
      <c r="H422">
        <v>0.34799999999999998</v>
      </c>
      <c r="I422">
        <v>0.33</v>
      </c>
      <c r="J422">
        <v>0.32400000000000001</v>
      </c>
      <c r="K422">
        <v>0.33</v>
      </c>
      <c r="Q422" s="6">
        <f t="shared" si="44"/>
        <v>0.33360000000000001</v>
      </c>
      <c r="R422" s="6">
        <f t="shared" si="45"/>
        <v>9.0994505328618469E-3</v>
      </c>
      <c r="T422">
        <v>0.22800000000000001</v>
      </c>
      <c r="U422">
        <v>0.246</v>
      </c>
      <c r="V422">
        <v>0.23400000000000001</v>
      </c>
      <c r="W422">
        <v>0.23400000000000001</v>
      </c>
      <c r="X422">
        <v>0.22800000000000001</v>
      </c>
      <c r="AD422">
        <f t="shared" si="48"/>
        <v>0.23399999999999999</v>
      </c>
      <c r="AE422">
        <f t="shared" si="49"/>
        <v>7.3484692283495292E-3</v>
      </c>
      <c r="AG422">
        <v>5</v>
      </c>
      <c r="AH422" t="e">
        <f>AVERAGE(G428:K431)</f>
        <v>#DIV/0!</v>
      </c>
      <c r="AI422" t="e">
        <f>STDEV(G428:K431)</f>
        <v>#DIV/0!</v>
      </c>
      <c r="AJ422" t="e">
        <f>AVERAGE(T428:X431)</f>
        <v>#DIV/0!</v>
      </c>
      <c r="AK422" t="e">
        <f>STDEV(T428:X431)</f>
        <v>#DIV/0!</v>
      </c>
      <c r="AM422" t="e">
        <f t="shared" si="51"/>
        <v>#DIV/0!</v>
      </c>
      <c r="AO422" t="e">
        <f t="shared" si="50"/>
        <v>#DIV/0!</v>
      </c>
      <c r="BK422" s="6">
        <v>3</v>
      </c>
      <c r="BL422">
        <v>0.56399999999999995</v>
      </c>
      <c r="BM422">
        <v>0.59399999999999997</v>
      </c>
      <c r="BN422">
        <v>0.56399999999999995</v>
      </c>
      <c r="BO422">
        <v>0.55800000000000005</v>
      </c>
      <c r="BP422">
        <v>0.55800000000000005</v>
      </c>
    </row>
    <row r="423" spans="1:68" x14ac:dyDescent="0.25">
      <c r="A423" s="6">
        <v>90</v>
      </c>
      <c r="B423" s="6">
        <v>3</v>
      </c>
      <c r="C423" s="6">
        <v>7.5</v>
      </c>
      <c r="D423" s="6">
        <v>0.6</v>
      </c>
      <c r="E423" s="6">
        <v>4</v>
      </c>
      <c r="F423" s="6">
        <v>3</v>
      </c>
      <c r="G423">
        <v>0.36599999999999999</v>
      </c>
      <c r="H423">
        <v>0.36599999999999999</v>
      </c>
      <c r="I423">
        <v>0.36</v>
      </c>
      <c r="J423">
        <v>0.33</v>
      </c>
      <c r="K423">
        <v>0.33600000000000002</v>
      </c>
      <c r="Q423" s="6">
        <f t="shared" si="44"/>
        <v>0.35160000000000002</v>
      </c>
      <c r="R423" s="6">
        <f t="shared" si="45"/>
        <v>1.7285832349065503E-2</v>
      </c>
      <c r="T423">
        <v>0.216</v>
      </c>
      <c r="U423">
        <v>0.222</v>
      </c>
      <c r="V423">
        <v>0.222</v>
      </c>
      <c r="W423">
        <v>0.24</v>
      </c>
      <c r="X423">
        <v>0.222</v>
      </c>
      <c r="AD423">
        <f t="shared" si="48"/>
        <v>0.22440000000000002</v>
      </c>
      <c r="AE423">
        <f t="shared" si="49"/>
        <v>9.0994505328618573E-3</v>
      </c>
      <c r="AG423">
        <v>6</v>
      </c>
      <c r="AH423" t="e">
        <f>AVERAGE(G432:K435)</f>
        <v>#DIV/0!</v>
      </c>
      <c r="AI423" t="e">
        <f>STDEV(G432:K435)</f>
        <v>#DIV/0!</v>
      </c>
      <c r="AJ423" t="e">
        <f>AVERAGE(T432:X435)</f>
        <v>#DIV/0!</v>
      </c>
      <c r="AK423" t="e">
        <f>STDEV(T432:X435)</f>
        <v>#DIV/0!</v>
      </c>
      <c r="AM423" t="e">
        <f t="shared" si="51"/>
        <v>#DIV/0!</v>
      </c>
      <c r="AO423" t="e">
        <f t="shared" si="50"/>
        <v>#DIV/0!</v>
      </c>
      <c r="BK423" s="6">
        <v>3</v>
      </c>
      <c r="BL423">
        <v>0.58199999999999996</v>
      </c>
      <c r="BM423">
        <v>0.58799999999999997</v>
      </c>
      <c r="BN423">
        <v>0.58199999999999996</v>
      </c>
      <c r="BO423">
        <v>0.56999999999999995</v>
      </c>
      <c r="BP423">
        <v>0.55800000000000005</v>
      </c>
    </row>
    <row r="424" spans="1:68" x14ac:dyDescent="0.25">
      <c r="A424" s="6">
        <v>90</v>
      </c>
      <c r="B424" s="6">
        <v>3</v>
      </c>
      <c r="C424" s="6">
        <v>7.5</v>
      </c>
      <c r="D424" s="6">
        <v>0.6</v>
      </c>
      <c r="E424" s="1">
        <v>1</v>
      </c>
      <c r="F424" s="1">
        <v>4</v>
      </c>
      <c r="G424">
        <v>0.318</v>
      </c>
      <c r="H424">
        <v>0.372</v>
      </c>
      <c r="I424">
        <v>0.34200000000000003</v>
      </c>
      <c r="J424">
        <v>0.34799999999999998</v>
      </c>
      <c r="K424">
        <v>0.36</v>
      </c>
      <c r="Q424" s="6">
        <f t="shared" si="44"/>
        <v>0.34799999999999998</v>
      </c>
      <c r="R424" s="6">
        <f t="shared" si="45"/>
        <v>2.0346989949375796E-2</v>
      </c>
      <c r="T424">
        <v>0.23400000000000001</v>
      </c>
      <c r="U424">
        <v>0.19800000000000001</v>
      </c>
      <c r="V424">
        <v>0.216</v>
      </c>
      <c r="W424">
        <v>0.216</v>
      </c>
      <c r="X424">
        <v>0.186</v>
      </c>
      <c r="AD424">
        <f t="shared" si="48"/>
        <v>0.21000000000000002</v>
      </c>
      <c r="AE424">
        <f t="shared" si="49"/>
        <v>1.8493242008906931E-2</v>
      </c>
      <c r="AG424">
        <v>7</v>
      </c>
      <c r="AH424" t="e">
        <f>AVERAGE(G436:K439)</f>
        <v>#DIV/0!</v>
      </c>
      <c r="AI424" t="e">
        <f>STDEV(G436:K439)</f>
        <v>#DIV/0!</v>
      </c>
      <c r="AJ424" t="e">
        <f>AVERAGE(T436:X439)</f>
        <v>#DIV/0!</v>
      </c>
      <c r="AK424" t="e">
        <f>STDEV(T436:X439)</f>
        <v>#DIV/0!</v>
      </c>
      <c r="AM424" t="e">
        <f t="shared" si="51"/>
        <v>#DIV/0!</v>
      </c>
      <c r="AO424" t="e">
        <f t="shared" si="50"/>
        <v>#DIV/0!</v>
      </c>
      <c r="BK424" s="1">
        <v>4</v>
      </c>
      <c r="BL424">
        <v>0.55200000000000005</v>
      </c>
      <c r="BM424">
        <v>0.56999999999999995</v>
      </c>
      <c r="BN424">
        <v>0.55800000000000005</v>
      </c>
      <c r="BO424">
        <v>0.56399999999999995</v>
      </c>
      <c r="BP424">
        <v>0.54600000000000004</v>
      </c>
    </row>
    <row r="425" spans="1:68" x14ac:dyDescent="0.25">
      <c r="A425" s="6">
        <v>90</v>
      </c>
      <c r="B425" s="6">
        <v>3</v>
      </c>
      <c r="C425" s="6">
        <v>7.5</v>
      </c>
      <c r="D425" s="6">
        <v>0.6</v>
      </c>
      <c r="E425" s="1">
        <v>2</v>
      </c>
      <c r="F425" s="1">
        <v>4</v>
      </c>
      <c r="G425">
        <v>0.32400000000000001</v>
      </c>
      <c r="H425">
        <v>0.33</v>
      </c>
      <c r="I425">
        <v>0.34200000000000003</v>
      </c>
      <c r="J425">
        <v>0.32400000000000001</v>
      </c>
      <c r="K425">
        <v>0.34200000000000003</v>
      </c>
      <c r="Q425" s="6">
        <f t="shared" si="44"/>
        <v>0.33240000000000003</v>
      </c>
      <c r="R425" s="6">
        <f t="shared" si="45"/>
        <v>9.0994505328618677E-3</v>
      </c>
      <c r="T425">
        <v>0.23400000000000001</v>
      </c>
      <c r="U425">
        <v>0.216</v>
      </c>
      <c r="V425">
        <v>0.222</v>
      </c>
      <c r="W425">
        <v>0.21</v>
      </c>
      <c r="X425">
        <v>0.246</v>
      </c>
      <c r="AD425">
        <f t="shared" si="48"/>
        <v>0.22560000000000002</v>
      </c>
      <c r="AE425">
        <f t="shared" si="49"/>
        <v>1.4449913494550758E-2</v>
      </c>
      <c r="AG425">
        <v>8</v>
      </c>
      <c r="AH425" t="e">
        <f>AVERAGE(G440:K443)</f>
        <v>#DIV/0!</v>
      </c>
      <c r="AI425" t="e">
        <f>STDEV(G440:K443)</f>
        <v>#DIV/0!</v>
      </c>
      <c r="AJ425" t="e">
        <f>AVERAGE(T440:X443)</f>
        <v>#DIV/0!</v>
      </c>
      <c r="AK425" t="e">
        <f>STDEV(T440:X443)</f>
        <v>#DIV/0!</v>
      </c>
      <c r="AM425" t="e">
        <f t="shared" si="51"/>
        <v>#DIV/0!</v>
      </c>
      <c r="AO425" t="e">
        <f t="shared" si="50"/>
        <v>#DIV/0!</v>
      </c>
      <c r="BK425" s="1">
        <v>4</v>
      </c>
      <c r="BL425">
        <v>0.55800000000000005</v>
      </c>
      <c r="BM425">
        <v>0.54600000000000004</v>
      </c>
      <c r="BN425">
        <v>0.56399999999999995</v>
      </c>
      <c r="BO425">
        <v>0.53400000000000003</v>
      </c>
      <c r="BP425">
        <v>0.58799999999999997</v>
      </c>
    </row>
    <row r="426" spans="1:68" x14ac:dyDescent="0.25">
      <c r="A426" s="6">
        <v>90</v>
      </c>
      <c r="B426" s="6">
        <v>3</v>
      </c>
      <c r="C426" s="6">
        <v>7.5</v>
      </c>
      <c r="D426" s="6">
        <v>0.6</v>
      </c>
      <c r="E426" s="1">
        <v>3</v>
      </c>
      <c r="F426" s="1">
        <v>4</v>
      </c>
      <c r="G426">
        <v>0.33600000000000002</v>
      </c>
      <c r="H426">
        <v>0.318</v>
      </c>
      <c r="I426">
        <v>0.34799999999999998</v>
      </c>
      <c r="J426">
        <v>0.34200000000000003</v>
      </c>
      <c r="K426">
        <v>0.33600000000000002</v>
      </c>
      <c r="Q426" s="6">
        <f t="shared" si="44"/>
        <v>0.33600000000000002</v>
      </c>
      <c r="R426" s="6">
        <f t="shared" si="45"/>
        <v>1.1224972160321818E-2</v>
      </c>
      <c r="T426">
        <v>0.20399999999999999</v>
      </c>
      <c r="U426">
        <v>0.23400000000000001</v>
      </c>
      <c r="V426">
        <v>0.23400000000000001</v>
      </c>
      <c r="W426">
        <v>0.23400000000000001</v>
      </c>
      <c r="X426">
        <v>0.24</v>
      </c>
      <c r="AD426">
        <f t="shared" si="48"/>
        <v>0.22919999999999999</v>
      </c>
      <c r="AE426">
        <f t="shared" si="49"/>
        <v>1.4324803663575993E-2</v>
      </c>
      <c r="AG426">
        <v>9</v>
      </c>
      <c r="AH426" t="e">
        <f>AVERAGE(G444:K447)</f>
        <v>#DIV/0!</v>
      </c>
      <c r="AI426" t="e">
        <f>STDEV(G444:K447)</f>
        <v>#DIV/0!</v>
      </c>
      <c r="AJ426" t="e">
        <f>AVERAGE(T444:X447)</f>
        <v>#DIV/0!</v>
      </c>
      <c r="AK426" t="e">
        <f>STDEV(T444:X447)</f>
        <v>#DIV/0!</v>
      </c>
      <c r="AM426" t="e">
        <f t="shared" si="51"/>
        <v>#DIV/0!</v>
      </c>
      <c r="AO426" t="e">
        <f t="shared" si="50"/>
        <v>#DIV/0!</v>
      </c>
      <c r="BK426" s="1">
        <v>4</v>
      </c>
      <c r="BL426">
        <v>0.54</v>
      </c>
      <c r="BM426">
        <v>0.55200000000000005</v>
      </c>
      <c r="BN426">
        <v>0.58199999999999996</v>
      </c>
      <c r="BO426">
        <v>0.57599999999999996</v>
      </c>
      <c r="BP426">
        <v>0.57599999999999996</v>
      </c>
    </row>
    <row r="427" spans="1:68" x14ac:dyDescent="0.25">
      <c r="A427" s="6">
        <v>90</v>
      </c>
      <c r="B427" s="6">
        <v>3</v>
      </c>
      <c r="C427" s="6">
        <v>7.5</v>
      </c>
      <c r="D427" s="6">
        <v>0.6</v>
      </c>
      <c r="E427" s="1">
        <v>4</v>
      </c>
      <c r="F427" s="1">
        <v>4</v>
      </c>
      <c r="G427">
        <v>0.33600000000000002</v>
      </c>
      <c r="H427">
        <v>0.34799999999999998</v>
      </c>
      <c r="I427">
        <v>0.34799999999999998</v>
      </c>
      <c r="J427">
        <v>0.32400000000000001</v>
      </c>
      <c r="K427">
        <v>0.34799999999999998</v>
      </c>
      <c r="Q427" s="6">
        <f t="shared" ref="Q427:Q490" si="52">AVERAGE(G427:K427)</f>
        <v>0.34080000000000005</v>
      </c>
      <c r="R427" s="6">
        <f t="shared" ref="R427:R490" si="53">STDEV(G427:K427)</f>
        <v>1.0733126291998973E-2</v>
      </c>
      <c r="T427">
        <v>0.246</v>
      </c>
      <c r="U427">
        <v>0.24</v>
      </c>
      <c r="V427">
        <v>0.216</v>
      </c>
      <c r="W427">
        <v>0.22800000000000001</v>
      </c>
      <c r="X427">
        <v>0.22800000000000001</v>
      </c>
      <c r="AD427">
        <f t="shared" si="48"/>
        <v>0.23159999999999997</v>
      </c>
      <c r="AE427">
        <f t="shared" si="49"/>
        <v>1.1696153213770755E-2</v>
      </c>
      <c r="AG427">
        <v>10</v>
      </c>
      <c r="AH427" t="e">
        <f>AVERAGE(G448:K451)</f>
        <v>#DIV/0!</v>
      </c>
      <c r="AI427" t="e">
        <f>STDEV(G448:K451)</f>
        <v>#DIV/0!</v>
      </c>
      <c r="AJ427" t="e">
        <f>AVERAGE(T448:X451)</f>
        <v>#DIV/0!</v>
      </c>
      <c r="AK427" t="e">
        <f>STDEV(T448:X451)</f>
        <v>#DIV/0!</v>
      </c>
      <c r="AM427" t="e">
        <f t="shared" si="51"/>
        <v>#DIV/0!</v>
      </c>
      <c r="AO427" t="e">
        <f t="shared" si="50"/>
        <v>#DIV/0!</v>
      </c>
      <c r="BK427" s="1">
        <v>4</v>
      </c>
      <c r="BL427">
        <v>0.58199999999999996</v>
      </c>
      <c r="BM427">
        <v>0.58799999999999997</v>
      </c>
      <c r="BN427">
        <v>0.56399999999999995</v>
      </c>
      <c r="BO427">
        <v>0.55200000000000005</v>
      </c>
      <c r="BP427">
        <v>0.57599999999999996</v>
      </c>
    </row>
    <row r="428" spans="1:68" x14ac:dyDescent="0.25">
      <c r="A428" s="6">
        <v>90</v>
      </c>
      <c r="B428" s="6">
        <v>3</v>
      </c>
      <c r="C428" s="6">
        <v>7.5</v>
      </c>
      <c r="D428" s="6">
        <v>0.6</v>
      </c>
      <c r="E428" s="6">
        <v>1</v>
      </c>
      <c r="F428" s="6">
        <v>5</v>
      </c>
      <c r="G428" s="4"/>
      <c r="H428" s="4"/>
      <c r="I428" s="4"/>
      <c r="J428" s="4"/>
      <c r="K428" s="4"/>
      <c r="Q428" s="6" t="e">
        <f t="shared" si="52"/>
        <v>#DIV/0!</v>
      </c>
      <c r="R428" s="6" t="e">
        <f t="shared" si="53"/>
        <v>#DIV/0!</v>
      </c>
      <c r="T428" s="4"/>
      <c r="U428" s="4"/>
      <c r="V428" s="4"/>
      <c r="W428" s="4"/>
      <c r="X428" s="4"/>
      <c r="Z428" t="s">
        <v>42</v>
      </c>
      <c r="AD428" t="e">
        <f t="shared" si="48"/>
        <v>#DIV/0!</v>
      </c>
      <c r="AE428" t="e">
        <f t="shared" si="49"/>
        <v>#DIV/0!</v>
      </c>
      <c r="AG428" t="s">
        <v>22</v>
      </c>
      <c r="AH428">
        <f>AVERAGE(G412:K451)</f>
        <v>0.34771249999999976</v>
      </c>
      <c r="AI428">
        <f>STDEV(G412:K451)</f>
        <v>4.3346468108354338E-2</v>
      </c>
      <c r="AJ428">
        <f>AVERAGE(T412:X451)</f>
        <v>0.21682499999999999</v>
      </c>
      <c r="AK428">
        <f>STDEV(T412:X450)</f>
        <v>2.2986388377318069E-2</v>
      </c>
      <c r="AM428">
        <f t="shared" si="51"/>
        <v>0.56453749999999969</v>
      </c>
      <c r="AO428">
        <f t="shared" si="50"/>
        <v>4.6191656522014082E-2</v>
      </c>
      <c r="BK428" s="6">
        <v>5</v>
      </c>
    </row>
    <row r="429" spans="1:68" x14ac:dyDescent="0.25">
      <c r="A429" s="6">
        <v>90</v>
      </c>
      <c r="B429" s="6">
        <v>3</v>
      </c>
      <c r="C429" s="6">
        <v>7.5</v>
      </c>
      <c r="D429" s="6">
        <v>0.6</v>
      </c>
      <c r="E429" s="6">
        <v>2</v>
      </c>
      <c r="F429" s="6">
        <v>5</v>
      </c>
      <c r="G429" s="4"/>
      <c r="H429" s="4"/>
      <c r="I429" s="4"/>
      <c r="J429" s="4"/>
      <c r="K429" s="4"/>
      <c r="Q429" s="6" t="e">
        <f t="shared" si="52"/>
        <v>#DIV/0!</v>
      </c>
      <c r="R429" s="6" t="e">
        <f t="shared" si="53"/>
        <v>#DIV/0!</v>
      </c>
      <c r="T429" s="4"/>
      <c r="U429" s="4"/>
      <c r="V429" s="4"/>
      <c r="W429" s="4"/>
      <c r="X429" s="4"/>
      <c r="AD429" t="e">
        <f t="shared" si="48"/>
        <v>#DIV/0!</v>
      </c>
      <c r="AE429" t="e">
        <f t="shared" si="49"/>
        <v>#DIV/0!</v>
      </c>
      <c r="AM429" s="11" t="s">
        <v>51</v>
      </c>
      <c r="AN429" s="11"/>
      <c r="AO429" s="11"/>
      <c r="BK429" s="6">
        <v>5</v>
      </c>
    </row>
    <row r="430" spans="1:68" x14ac:dyDescent="0.25">
      <c r="A430" s="6">
        <v>90</v>
      </c>
      <c r="B430" s="6">
        <v>3</v>
      </c>
      <c r="C430" s="6">
        <v>7.5</v>
      </c>
      <c r="D430" s="6">
        <v>0.6</v>
      </c>
      <c r="E430" s="6">
        <v>3</v>
      </c>
      <c r="F430" s="6">
        <v>5</v>
      </c>
      <c r="G430" s="4"/>
      <c r="H430" s="4"/>
      <c r="I430" s="4"/>
      <c r="J430" s="4"/>
      <c r="K430" s="4"/>
      <c r="Q430" s="6" t="e">
        <f t="shared" si="52"/>
        <v>#DIV/0!</v>
      </c>
      <c r="R430" s="6" t="e">
        <f t="shared" si="53"/>
        <v>#DIV/0!</v>
      </c>
      <c r="T430" s="4"/>
      <c r="U430" s="4"/>
      <c r="V430" s="4"/>
      <c r="W430" s="4"/>
      <c r="X430" s="4"/>
      <c r="AD430" t="e">
        <f t="shared" si="48"/>
        <v>#DIV/0!</v>
      </c>
      <c r="AE430" t="e">
        <f t="shared" si="49"/>
        <v>#DIV/0!</v>
      </c>
      <c r="BK430" s="6">
        <v>5</v>
      </c>
    </row>
    <row r="431" spans="1:68" x14ac:dyDescent="0.25">
      <c r="A431" s="6">
        <v>90</v>
      </c>
      <c r="B431" s="6">
        <v>3</v>
      </c>
      <c r="C431" s="6">
        <v>7.5</v>
      </c>
      <c r="D431" s="6">
        <v>0.6</v>
      </c>
      <c r="E431" s="6">
        <v>4</v>
      </c>
      <c r="F431" s="6">
        <v>5</v>
      </c>
      <c r="G431" s="4"/>
      <c r="H431" s="4"/>
      <c r="I431" s="4"/>
      <c r="J431" s="4"/>
      <c r="K431" s="4"/>
      <c r="Q431" s="6" t="e">
        <f t="shared" si="52"/>
        <v>#DIV/0!</v>
      </c>
      <c r="R431" s="6" t="e">
        <f t="shared" si="53"/>
        <v>#DIV/0!</v>
      </c>
      <c r="T431" s="4"/>
      <c r="U431" s="4"/>
      <c r="V431" s="4"/>
      <c r="W431" s="4"/>
      <c r="X431" s="4"/>
      <c r="AD431" t="e">
        <f t="shared" si="48"/>
        <v>#DIV/0!</v>
      </c>
      <c r="AE431" t="e">
        <f t="shared" si="49"/>
        <v>#DIV/0!</v>
      </c>
      <c r="BK431" s="6">
        <v>5</v>
      </c>
    </row>
    <row r="432" spans="1:68" x14ac:dyDescent="0.25">
      <c r="A432" s="6">
        <v>90</v>
      </c>
      <c r="B432" s="6">
        <v>3</v>
      </c>
      <c r="C432" s="6">
        <v>7.5</v>
      </c>
      <c r="D432" s="6">
        <v>0.6</v>
      </c>
      <c r="E432" s="1">
        <v>1</v>
      </c>
      <c r="F432" s="1">
        <v>6</v>
      </c>
      <c r="G432" s="4"/>
      <c r="H432" s="4"/>
      <c r="I432" s="4"/>
      <c r="J432" s="4"/>
      <c r="K432" s="4"/>
      <c r="Q432" s="6" t="e">
        <f t="shared" si="52"/>
        <v>#DIV/0!</v>
      </c>
      <c r="R432" s="6" t="e">
        <f t="shared" si="53"/>
        <v>#DIV/0!</v>
      </c>
      <c r="T432" s="4"/>
      <c r="U432" s="4"/>
      <c r="V432" s="4"/>
      <c r="W432" s="4"/>
      <c r="X432" s="4"/>
      <c r="AD432" t="e">
        <f t="shared" si="48"/>
        <v>#DIV/0!</v>
      </c>
      <c r="AE432" t="e">
        <f t="shared" si="49"/>
        <v>#DIV/0!</v>
      </c>
      <c r="BF432" s="42" t="s">
        <v>19</v>
      </c>
      <c r="BG432" s="42" t="s">
        <v>24</v>
      </c>
      <c r="BH432" s="42" t="s">
        <v>21</v>
      </c>
      <c r="BK432" s="1">
        <v>6</v>
      </c>
    </row>
    <row r="433" spans="1:63" x14ac:dyDescent="0.25">
      <c r="A433" s="6">
        <v>90</v>
      </c>
      <c r="B433" s="6">
        <v>3</v>
      </c>
      <c r="C433" s="6">
        <v>7.5</v>
      </c>
      <c r="D433" s="6">
        <v>0.6</v>
      </c>
      <c r="E433" s="1">
        <v>2</v>
      </c>
      <c r="F433" s="1">
        <v>6</v>
      </c>
      <c r="G433" s="4"/>
      <c r="H433" s="4"/>
      <c r="I433" s="4"/>
      <c r="J433" s="4"/>
      <c r="K433" s="4"/>
      <c r="Q433" s="6" t="e">
        <f t="shared" si="52"/>
        <v>#DIV/0!</v>
      </c>
      <c r="R433" s="6" t="e">
        <f t="shared" si="53"/>
        <v>#DIV/0!</v>
      </c>
      <c r="T433" s="4"/>
      <c r="U433" s="4"/>
      <c r="V433" s="4"/>
      <c r="W433" s="4"/>
      <c r="X433" s="4"/>
      <c r="AD433" t="e">
        <f t="shared" si="48"/>
        <v>#DIV/0!</v>
      </c>
      <c r="AE433" t="e">
        <f t="shared" si="49"/>
        <v>#DIV/0!</v>
      </c>
      <c r="AH433" s="5" t="s">
        <v>20</v>
      </c>
      <c r="AI433" s="5" t="s">
        <v>21</v>
      </c>
      <c r="AJ433" s="5" t="s">
        <v>23</v>
      </c>
      <c r="AK433" s="5" t="s">
        <v>21</v>
      </c>
      <c r="AL433" s="5"/>
      <c r="AM433" s="5" t="s">
        <v>27</v>
      </c>
      <c r="AN433" s="5"/>
      <c r="AO433" s="5" t="s">
        <v>28</v>
      </c>
      <c r="AP433" s="5"/>
      <c r="BF433" s="42">
        <v>1</v>
      </c>
      <c r="BG433" s="42">
        <f>AVERAGE(BL412:BP415)</f>
        <v>0.58079999999999998</v>
      </c>
      <c r="BH433" s="42">
        <f>STDEV(BL412:BP415)</f>
        <v>2.4360451123642348E-2</v>
      </c>
      <c r="BK433" s="1">
        <v>6</v>
      </c>
    </row>
    <row r="434" spans="1:63" x14ac:dyDescent="0.25">
      <c r="A434" s="6">
        <v>90</v>
      </c>
      <c r="B434" s="6">
        <v>3</v>
      </c>
      <c r="C434" s="6">
        <v>7.5</v>
      </c>
      <c r="D434" s="6">
        <v>0.6</v>
      </c>
      <c r="E434" s="1">
        <v>3</v>
      </c>
      <c r="F434" s="1">
        <v>6</v>
      </c>
      <c r="G434" s="4"/>
      <c r="H434" s="4"/>
      <c r="I434" s="4"/>
      <c r="J434" s="4"/>
      <c r="K434" s="4"/>
      <c r="Q434" s="6" t="e">
        <f t="shared" si="52"/>
        <v>#DIV/0!</v>
      </c>
      <c r="R434" s="6" t="e">
        <f t="shared" si="53"/>
        <v>#DIV/0!</v>
      </c>
      <c r="T434" s="4"/>
      <c r="U434" s="4"/>
      <c r="V434" s="4"/>
      <c r="W434" s="4"/>
      <c r="X434" s="4"/>
      <c r="AD434" t="e">
        <f t="shared" si="48"/>
        <v>#DIV/0!</v>
      </c>
      <c r="AE434" t="e">
        <f t="shared" si="49"/>
        <v>#DIV/0!</v>
      </c>
      <c r="AH434" s="5">
        <f>AH428</f>
        <v>0.34771249999999976</v>
      </c>
      <c r="AI434" s="5">
        <f>AI428</f>
        <v>4.3346468108354338E-2</v>
      </c>
      <c r="AJ434" s="5">
        <f>AJ428</f>
        <v>0.21682499999999999</v>
      </c>
      <c r="AK434" s="5">
        <f>AK428</f>
        <v>2.2986388377318069E-2</v>
      </c>
      <c r="AL434" s="5"/>
      <c r="AM434" s="5" t="s">
        <v>29</v>
      </c>
      <c r="AN434" s="5"/>
      <c r="AO434" s="5" t="s">
        <v>30</v>
      </c>
      <c r="AP434" s="5"/>
      <c r="BF434" s="42">
        <v>2</v>
      </c>
      <c r="BG434" s="42">
        <f>AVERAGE(BL416:BP419)</f>
        <v>0.53885000000000005</v>
      </c>
      <c r="BH434" s="42">
        <f>STDEV(BL416:BP419)</f>
        <v>9.1967542901658345E-2</v>
      </c>
      <c r="BK434" s="1">
        <v>6</v>
      </c>
    </row>
    <row r="435" spans="1:63" x14ac:dyDescent="0.25">
      <c r="A435" s="6">
        <v>90</v>
      </c>
      <c r="B435" s="6">
        <v>3</v>
      </c>
      <c r="C435" s="6">
        <v>7.5</v>
      </c>
      <c r="D435" s="6">
        <v>0.6</v>
      </c>
      <c r="E435" s="1">
        <v>4</v>
      </c>
      <c r="F435" s="1">
        <v>6</v>
      </c>
      <c r="G435" s="4"/>
      <c r="H435" s="4"/>
      <c r="I435" s="4"/>
      <c r="J435" s="4"/>
      <c r="K435" s="4"/>
      <c r="Q435" s="6" t="e">
        <f t="shared" si="52"/>
        <v>#DIV/0!</v>
      </c>
      <c r="R435" s="6" t="e">
        <f t="shared" si="53"/>
        <v>#DIV/0!</v>
      </c>
      <c r="T435" s="4"/>
      <c r="U435" s="4"/>
      <c r="V435" s="4"/>
      <c r="W435" s="4"/>
      <c r="X435" s="4"/>
      <c r="AD435" t="e">
        <f t="shared" si="48"/>
        <v>#DIV/0!</v>
      </c>
      <c r="AE435" t="e">
        <f t="shared" si="49"/>
        <v>#DIV/0!</v>
      </c>
      <c r="BF435" s="42">
        <v>3</v>
      </c>
      <c r="BG435" s="42">
        <f>AVERAGE(BL420:BP423)</f>
        <v>0.57510000000000006</v>
      </c>
      <c r="BH435" s="42">
        <f>STDEV(BL420:BP423)</f>
        <v>1.6889423660354622E-2</v>
      </c>
      <c r="BK435" s="1">
        <v>6</v>
      </c>
    </row>
    <row r="436" spans="1:63" x14ac:dyDescent="0.25">
      <c r="A436" s="6">
        <v>90</v>
      </c>
      <c r="B436" s="6">
        <v>3</v>
      </c>
      <c r="C436" s="6">
        <v>7.5</v>
      </c>
      <c r="D436" s="6">
        <v>0.6</v>
      </c>
      <c r="E436" s="6">
        <v>1</v>
      </c>
      <c r="F436" s="6">
        <v>7</v>
      </c>
      <c r="G436" s="9"/>
      <c r="H436" s="9"/>
      <c r="I436" s="9"/>
      <c r="J436" s="9"/>
      <c r="K436" s="9"/>
      <c r="Q436" s="6" t="e">
        <f t="shared" si="52"/>
        <v>#DIV/0!</v>
      </c>
      <c r="R436" s="6" t="e">
        <f t="shared" si="53"/>
        <v>#DIV/0!</v>
      </c>
      <c r="T436" s="9"/>
      <c r="U436" s="9"/>
      <c r="V436" s="9"/>
      <c r="W436" s="9"/>
      <c r="X436" s="9"/>
      <c r="Z436" t="s">
        <v>31</v>
      </c>
      <c r="AD436" t="e">
        <f t="shared" si="48"/>
        <v>#DIV/0!</v>
      </c>
      <c r="AE436" t="e">
        <f t="shared" si="49"/>
        <v>#DIV/0!</v>
      </c>
      <c r="BF436" s="42">
        <v>4</v>
      </c>
      <c r="BG436" s="42">
        <f>AVERAGE(BL424:BP427)</f>
        <v>0.56340000000000001</v>
      </c>
      <c r="BH436" s="42">
        <f>STDEV(BL424:BP427)</f>
        <v>1.6040737612650287E-2</v>
      </c>
      <c r="BK436" s="6">
        <v>7</v>
      </c>
    </row>
    <row r="437" spans="1:63" x14ac:dyDescent="0.25">
      <c r="A437" s="6">
        <v>90</v>
      </c>
      <c r="B437" s="6">
        <v>3</v>
      </c>
      <c r="C437" s="6">
        <v>7.5</v>
      </c>
      <c r="D437" s="6">
        <v>0.6</v>
      </c>
      <c r="E437" s="6">
        <v>2</v>
      </c>
      <c r="F437" s="6">
        <v>7</v>
      </c>
      <c r="G437" s="9"/>
      <c r="H437" s="9"/>
      <c r="I437" s="9"/>
      <c r="J437" s="9"/>
      <c r="K437" s="9"/>
      <c r="Q437" s="6" t="e">
        <f t="shared" si="52"/>
        <v>#DIV/0!</v>
      </c>
      <c r="R437" s="6" t="e">
        <f t="shared" si="53"/>
        <v>#DIV/0!</v>
      </c>
      <c r="T437" s="9"/>
      <c r="U437" s="9"/>
      <c r="V437" s="9"/>
      <c r="W437" s="9"/>
      <c r="X437" s="9"/>
      <c r="AD437" t="e">
        <f t="shared" si="48"/>
        <v>#DIV/0!</v>
      </c>
      <c r="AE437" t="e">
        <f t="shared" si="49"/>
        <v>#DIV/0!</v>
      </c>
      <c r="BF437" s="42">
        <v>5</v>
      </c>
      <c r="BG437" s="42" t="e">
        <f>AVERAGE(BL428:BP431)</f>
        <v>#DIV/0!</v>
      </c>
      <c r="BH437" s="42" t="e">
        <f>STDEV(BL428:BP431)</f>
        <v>#DIV/0!</v>
      </c>
      <c r="BK437" s="6">
        <v>7</v>
      </c>
    </row>
    <row r="438" spans="1:63" x14ac:dyDescent="0.25">
      <c r="A438" s="6">
        <v>90</v>
      </c>
      <c r="B438" s="6">
        <v>3</v>
      </c>
      <c r="C438" s="6">
        <v>7.5</v>
      </c>
      <c r="D438" s="6">
        <v>0.6</v>
      </c>
      <c r="E438" s="6">
        <v>3</v>
      </c>
      <c r="F438" s="6">
        <v>7</v>
      </c>
      <c r="G438" s="9"/>
      <c r="H438" s="9"/>
      <c r="I438" s="9"/>
      <c r="J438" s="9"/>
      <c r="K438" s="9"/>
      <c r="Q438" s="6" t="e">
        <f t="shared" si="52"/>
        <v>#DIV/0!</v>
      </c>
      <c r="R438" s="6" t="e">
        <f t="shared" si="53"/>
        <v>#DIV/0!</v>
      </c>
      <c r="T438" s="9"/>
      <c r="U438" s="9"/>
      <c r="V438" s="9"/>
      <c r="W438" s="9"/>
      <c r="X438" s="9"/>
      <c r="AD438" t="e">
        <f t="shared" si="48"/>
        <v>#DIV/0!</v>
      </c>
      <c r="AE438" t="e">
        <f t="shared" si="49"/>
        <v>#DIV/0!</v>
      </c>
      <c r="BF438" s="42">
        <v>6</v>
      </c>
      <c r="BG438" s="42" t="e">
        <f>AVERAGE(BL432:BP435)</f>
        <v>#DIV/0!</v>
      </c>
      <c r="BH438" s="42" t="e">
        <f>STDEV(BL432:BP435)</f>
        <v>#DIV/0!</v>
      </c>
      <c r="BK438" s="6">
        <v>7</v>
      </c>
    </row>
    <row r="439" spans="1:63" x14ac:dyDescent="0.25">
      <c r="A439" s="6">
        <v>90</v>
      </c>
      <c r="B439" s="6">
        <v>3</v>
      </c>
      <c r="C439" s="6">
        <v>7.5</v>
      </c>
      <c r="D439" s="6">
        <v>0.6</v>
      </c>
      <c r="E439" s="6">
        <v>4</v>
      </c>
      <c r="F439" s="6">
        <v>7</v>
      </c>
      <c r="G439" s="9"/>
      <c r="H439" s="9"/>
      <c r="I439" s="9"/>
      <c r="J439" s="9"/>
      <c r="K439" s="9"/>
      <c r="Q439" s="6" t="e">
        <f t="shared" si="52"/>
        <v>#DIV/0!</v>
      </c>
      <c r="R439" s="6" t="e">
        <f t="shared" si="53"/>
        <v>#DIV/0!</v>
      </c>
      <c r="T439" s="9"/>
      <c r="U439" s="9"/>
      <c r="V439" s="9"/>
      <c r="W439" s="9"/>
      <c r="X439" s="9"/>
      <c r="AD439" t="e">
        <f t="shared" si="48"/>
        <v>#DIV/0!</v>
      </c>
      <c r="AE439" t="e">
        <f t="shared" si="49"/>
        <v>#DIV/0!</v>
      </c>
      <c r="BF439" s="42">
        <v>7</v>
      </c>
      <c r="BG439" s="42" t="e">
        <f>AVERAGE(BL436:BP439)</f>
        <v>#DIV/0!</v>
      </c>
      <c r="BH439" s="42" t="e">
        <f>STDEV(BL436:BP439)</f>
        <v>#DIV/0!</v>
      </c>
      <c r="BK439" s="6">
        <v>7</v>
      </c>
    </row>
    <row r="440" spans="1:63" x14ac:dyDescent="0.25">
      <c r="A440" s="6">
        <v>90</v>
      </c>
      <c r="B440" s="6">
        <v>3</v>
      </c>
      <c r="C440" s="6">
        <v>7.5</v>
      </c>
      <c r="D440" s="6">
        <v>0.6</v>
      </c>
      <c r="E440" s="1">
        <v>1</v>
      </c>
      <c r="F440" s="1">
        <v>8</v>
      </c>
      <c r="G440" s="9"/>
      <c r="H440" s="9"/>
      <c r="I440" s="9"/>
      <c r="J440" s="9"/>
      <c r="K440" s="9"/>
      <c r="Q440" s="6" t="e">
        <f t="shared" si="52"/>
        <v>#DIV/0!</v>
      </c>
      <c r="R440" s="6" t="e">
        <f t="shared" si="53"/>
        <v>#DIV/0!</v>
      </c>
      <c r="T440" s="9"/>
      <c r="U440" s="9"/>
      <c r="V440" s="9"/>
      <c r="W440" s="9"/>
      <c r="X440" s="9"/>
      <c r="AD440" t="e">
        <f t="shared" si="48"/>
        <v>#DIV/0!</v>
      </c>
      <c r="AE440" t="e">
        <f t="shared" si="49"/>
        <v>#DIV/0!</v>
      </c>
      <c r="BF440" s="42">
        <v>8</v>
      </c>
      <c r="BG440" s="42" t="e">
        <f>AVERAGE(BL440:BP443)</f>
        <v>#DIV/0!</v>
      </c>
      <c r="BH440" s="42" t="e">
        <f>STDEV(BL440:BP443)</f>
        <v>#DIV/0!</v>
      </c>
      <c r="BK440" s="1">
        <v>8</v>
      </c>
    </row>
    <row r="441" spans="1:63" x14ac:dyDescent="0.25">
      <c r="A441" s="6">
        <v>90</v>
      </c>
      <c r="B441" s="6">
        <v>3</v>
      </c>
      <c r="C441" s="6">
        <v>7.5</v>
      </c>
      <c r="D441" s="6">
        <v>0.6</v>
      </c>
      <c r="E441" s="1">
        <v>2</v>
      </c>
      <c r="F441" s="1">
        <v>8</v>
      </c>
      <c r="G441" s="9"/>
      <c r="H441" s="9"/>
      <c r="I441" s="9"/>
      <c r="J441" s="9"/>
      <c r="K441" s="9"/>
      <c r="Q441" s="6" t="e">
        <f t="shared" si="52"/>
        <v>#DIV/0!</v>
      </c>
      <c r="R441" s="6" t="e">
        <f t="shared" si="53"/>
        <v>#DIV/0!</v>
      </c>
      <c r="T441" s="9"/>
      <c r="U441" s="9"/>
      <c r="V441" s="9"/>
      <c r="W441" s="9"/>
      <c r="X441" s="9"/>
      <c r="AD441" t="e">
        <f t="shared" si="48"/>
        <v>#DIV/0!</v>
      </c>
      <c r="AE441" t="e">
        <f t="shared" si="49"/>
        <v>#DIV/0!</v>
      </c>
      <c r="BF441" s="42">
        <v>9</v>
      </c>
      <c r="BG441" s="42" t="e">
        <f>AVERAGE(BL444:BP447)</f>
        <v>#DIV/0!</v>
      </c>
      <c r="BH441" s="42" t="e">
        <f>STDEV(BL444:BP447)</f>
        <v>#DIV/0!</v>
      </c>
      <c r="BK441" s="1">
        <v>8</v>
      </c>
    </row>
    <row r="442" spans="1:63" x14ac:dyDescent="0.25">
      <c r="A442" s="6">
        <v>90</v>
      </c>
      <c r="B442" s="6">
        <v>3</v>
      </c>
      <c r="C442" s="6">
        <v>7.5</v>
      </c>
      <c r="D442" s="6">
        <v>0.6</v>
      </c>
      <c r="E442" s="1">
        <v>3</v>
      </c>
      <c r="F442" s="1">
        <v>8</v>
      </c>
      <c r="G442" s="9"/>
      <c r="H442" s="9"/>
      <c r="I442" s="9"/>
      <c r="J442" s="9"/>
      <c r="K442" s="9"/>
      <c r="Q442" s="6" t="e">
        <f t="shared" si="52"/>
        <v>#DIV/0!</v>
      </c>
      <c r="R442" s="6" t="e">
        <f t="shared" si="53"/>
        <v>#DIV/0!</v>
      </c>
      <c r="T442" s="9"/>
      <c r="U442" s="9"/>
      <c r="V442" s="9"/>
      <c r="W442" s="9"/>
      <c r="X442" s="9"/>
      <c r="AD442" t="e">
        <f t="shared" si="48"/>
        <v>#DIV/0!</v>
      </c>
      <c r="AE442" t="e">
        <f t="shared" si="49"/>
        <v>#DIV/0!</v>
      </c>
      <c r="BF442" s="42">
        <v>10</v>
      </c>
      <c r="BG442" s="42" t="e">
        <f>AVERAGE(BL448:BP451)</f>
        <v>#DIV/0!</v>
      </c>
      <c r="BH442" s="42" t="e">
        <f>STDEV(BL448:BP451)</f>
        <v>#DIV/0!</v>
      </c>
      <c r="BK442" s="1">
        <v>8</v>
      </c>
    </row>
    <row r="443" spans="1:63" x14ac:dyDescent="0.25">
      <c r="A443" s="6">
        <v>90</v>
      </c>
      <c r="B443" s="6">
        <v>3</v>
      </c>
      <c r="C443" s="6">
        <v>7.5</v>
      </c>
      <c r="D443" s="6">
        <v>0.6</v>
      </c>
      <c r="E443" s="1">
        <v>4</v>
      </c>
      <c r="F443" s="1">
        <v>8</v>
      </c>
      <c r="G443" s="9"/>
      <c r="H443" s="9"/>
      <c r="I443" s="9"/>
      <c r="J443" s="9"/>
      <c r="K443" s="9"/>
      <c r="Q443" s="6" t="e">
        <f t="shared" si="52"/>
        <v>#DIV/0!</v>
      </c>
      <c r="R443" s="6" t="e">
        <f t="shared" si="53"/>
        <v>#DIV/0!</v>
      </c>
      <c r="T443" s="9"/>
      <c r="U443" s="9"/>
      <c r="V443" s="9"/>
      <c r="W443" s="9"/>
      <c r="X443" s="9"/>
      <c r="AD443" t="e">
        <f t="shared" si="48"/>
        <v>#DIV/0!</v>
      </c>
      <c r="AE443" t="e">
        <f t="shared" si="49"/>
        <v>#DIV/0!</v>
      </c>
      <c r="BF443" s="42" t="s">
        <v>22</v>
      </c>
      <c r="BG443" s="42">
        <f>AVERAGE(BL412:BP451)</f>
        <v>0.56453750000000003</v>
      </c>
      <c r="BH443" s="42">
        <f>STDEV(BL412:BP451)</f>
        <v>5.0695153377313763E-2</v>
      </c>
      <c r="BK443" s="1">
        <v>8</v>
      </c>
    </row>
    <row r="444" spans="1:63" x14ac:dyDescent="0.25">
      <c r="A444" s="6">
        <v>90</v>
      </c>
      <c r="B444" s="6">
        <v>3</v>
      </c>
      <c r="C444" s="6">
        <v>7.5</v>
      </c>
      <c r="D444" s="6">
        <v>0.6</v>
      </c>
      <c r="E444" s="6">
        <v>1</v>
      </c>
      <c r="F444" s="6">
        <v>9</v>
      </c>
      <c r="G444" s="9"/>
      <c r="H444" s="9"/>
      <c r="I444" s="9"/>
      <c r="J444" s="9"/>
      <c r="K444" s="9"/>
      <c r="Q444" s="6" t="e">
        <f t="shared" si="52"/>
        <v>#DIV/0!</v>
      </c>
      <c r="R444" s="6" t="e">
        <f t="shared" si="53"/>
        <v>#DIV/0!</v>
      </c>
      <c r="T444" s="9"/>
      <c r="U444" s="9"/>
      <c r="V444" s="9"/>
      <c r="W444" s="9"/>
      <c r="X444" s="9"/>
      <c r="AD444" t="e">
        <f t="shared" si="48"/>
        <v>#DIV/0!</v>
      </c>
      <c r="AE444" t="e">
        <f t="shared" si="49"/>
        <v>#DIV/0!</v>
      </c>
      <c r="BK444" s="6">
        <v>9</v>
      </c>
    </row>
    <row r="445" spans="1:63" x14ac:dyDescent="0.25">
      <c r="A445" s="6">
        <v>90</v>
      </c>
      <c r="B445" s="6">
        <v>3</v>
      </c>
      <c r="C445" s="6">
        <v>7.5</v>
      </c>
      <c r="D445" s="6">
        <v>0.6</v>
      </c>
      <c r="E445" s="6">
        <v>2</v>
      </c>
      <c r="F445" s="6">
        <v>9</v>
      </c>
      <c r="G445" s="9"/>
      <c r="H445" s="9"/>
      <c r="I445" s="9"/>
      <c r="J445" s="9"/>
      <c r="K445" s="9"/>
      <c r="Q445" s="6" t="e">
        <f t="shared" si="52"/>
        <v>#DIV/0!</v>
      </c>
      <c r="R445" s="6" t="e">
        <f t="shared" si="53"/>
        <v>#DIV/0!</v>
      </c>
      <c r="T445" s="9"/>
      <c r="U445" s="9"/>
      <c r="V445" s="9"/>
      <c r="W445" s="9"/>
      <c r="X445" s="9"/>
      <c r="AD445" t="e">
        <f t="shared" si="48"/>
        <v>#DIV/0!</v>
      </c>
      <c r="AE445" t="e">
        <f t="shared" si="49"/>
        <v>#DIV/0!</v>
      </c>
      <c r="BK445" s="6">
        <v>9</v>
      </c>
    </row>
    <row r="446" spans="1:63" x14ac:dyDescent="0.25">
      <c r="A446" s="6">
        <v>90</v>
      </c>
      <c r="B446" s="6">
        <v>3</v>
      </c>
      <c r="C446" s="6">
        <v>7.5</v>
      </c>
      <c r="D446" s="6">
        <v>0.6</v>
      </c>
      <c r="E446" s="6">
        <v>3</v>
      </c>
      <c r="F446" s="6">
        <v>9</v>
      </c>
      <c r="G446" s="9"/>
      <c r="H446" s="9"/>
      <c r="I446" s="9"/>
      <c r="J446" s="9"/>
      <c r="K446" s="9"/>
      <c r="Q446" s="6" t="e">
        <f t="shared" si="52"/>
        <v>#DIV/0!</v>
      </c>
      <c r="R446" s="6" t="e">
        <f t="shared" si="53"/>
        <v>#DIV/0!</v>
      </c>
      <c r="T446" s="9"/>
      <c r="U446" s="9"/>
      <c r="V446" s="9"/>
      <c r="W446" s="9"/>
      <c r="X446" s="9"/>
      <c r="AD446" t="e">
        <f t="shared" si="48"/>
        <v>#DIV/0!</v>
      </c>
      <c r="AE446" t="e">
        <f t="shared" si="49"/>
        <v>#DIV/0!</v>
      </c>
      <c r="BK446" s="6">
        <v>9</v>
      </c>
    </row>
    <row r="447" spans="1:63" x14ac:dyDescent="0.25">
      <c r="A447" s="6">
        <v>90</v>
      </c>
      <c r="B447" s="6">
        <v>3</v>
      </c>
      <c r="C447" s="6">
        <v>7.5</v>
      </c>
      <c r="D447" s="6">
        <v>0.6</v>
      </c>
      <c r="E447" s="6">
        <v>4</v>
      </c>
      <c r="F447" s="6">
        <v>9</v>
      </c>
      <c r="G447" s="9"/>
      <c r="H447" s="9"/>
      <c r="I447" s="9"/>
      <c r="J447" s="9"/>
      <c r="K447" s="9"/>
      <c r="Q447" s="6" t="e">
        <f t="shared" si="52"/>
        <v>#DIV/0!</v>
      </c>
      <c r="R447" s="6" t="e">
        <f t="shared" si="53"/>
        <v>#DIV/0!</v>
      </c>
      <c r="T447" s="9"/>
      <c r="U447" s="9"/>
      <c r="V447" s="9"/>
      <c r="W447" s="9"/>
      <c r="X447" s="9"/>
      <c r="AD447" t="e">
        <f t="shared" si="48"/>
        <v>#DIV/0!</v>
      </c>
      <c r="AE447" t="e">
        <f t="shared" si="49"/>
        <v>#DIV/0!</v>
      </c>
      <c r="BK447" s="6">
        <v>9</v>
      </c>
    </row>
    <row r="448" spans="1:63" x14ac:dyDescent="0.25">
      <c r="A448" s="6">
        <v>90</v>
      </c>
      <c r="B448" s="6">
        <v>3</v>
      </c>
      <c r="C448" s="6">
        <v>7.5</v>
      </c>
      <c r="D448" s="6">
        <v>0.6</v>
      </c>
      <c r="E448" s="1">
        <v>1</v>
      </c>
      <c r="F448" s="1">
        <v>10</v>
      </c>
      <c r="G448" s="9"/>
      <c r="H448" s="9"/>
      <c r="I448" s="9"/>
      <c r="J448" s="9"/>
      <c r="K448" s="9"/>
      <c r="Q448" s="6" t="e">
        <f t="shared" si="52"/>
        <v>#DIV/0!</v>
      </c>
      <c r="R448" s="6" t="e">
        <f t="shared" si="53"/>
        <v>#DIV/0!</v>
      </c>
      <c r="T448" s="9"/>
      <c r="U448" s="9"/>
      <c r="V448" s="9"/>
      <c r="W448" s="9"/>
      <c r="X448" s="9"/>
      <c r="AD448" t="e">
        <f t="shared" si="48"/>
        <v>#DIV/0!</v>
      </c>
      <c r="AE448" t="e">
        <f t="shared" si="49"/>
        <v>#DIV/0!</v>
      </c>
      <c r="BK448" s="1">
        <v>10</v>
      </c>
    </row>
    <row r="449" spans="1:63" x14ac:dyDescent="0.25">
      <c r="A449" s="6">
        <v>90</v>
      </c>
      <c r="B449" s="6">
        <v>3</v>
      </c>
      <c r="C449" s="6">
        <v>7.5</v>
      </c>
      <c r="D449" s="6">
        <v>0.6</v>
      </c>
      <c r="E449" s="1">
        <v>2</v>
      </c>
      <c r="F449" s="1">
        <v>10</v>
      </c>
      <c r="G449" s="9"/>
      <c r="H449" s="9"/>
      <c r="I449" s="9"/>
      <c r="J449" s="9"/>
      <c r="K449" s="9"/>
      <c r="Q449" s="6" t="e">
        <f t="shared" si="52"/>
        <v>#DIV/0!</v>
      </c>
      <c r="R449" s="6" t="e">
        <f t="shared" si="53"/>
        <v>#DIV/0!</v>
      </c>
      <c r="T449" s="9"/>
      <c r="U449" s="9"/>
      <c r="V449" s="9"/>
      <c r="W449" s="9"/>
      <c r="X449" s="9"/>
      <c r="AD449" t="e">
        <f t="shared" si="48"/>
        <v>#DIV/0!</v>
      </c>
      <c r="AE449" t="e">
        <f t="shared" si="49"/>
        <v>#DIV/0!</v>
      </c>
      <c r="BK449" s="1">
        <v>10</v>
      </c>
    </row>
    <row r="450" spans="1:63" x14ac:dyDescent="0.25">
      <c r="A450" s="6">
        <v>90</v>
      </c>
      <c r="B450" s="6">
        <v>3</v>
      </c>
      <c r="C450" s="6">
        <v>7.5</v>
      </c>
      <c r="D450" s="6">
        <v>0.6</v>
      </c>
      <c r="E450" s="1">
        <v>3</v>
      </c>
      <c r="F450" s="1">
        <v>10</v>
      </c>
      <c r="G450" s="9"/>
      <c r="H450" s="9"/>
      <c r="I450" s="9"/>
      <c r="J450" s="9"/>
      <c r="K450" s="9"/>
      <c r="Q450" s="6" t="e">
        <f t="shared" si="52"/>
        <v>#DIV/0!</v>
      </c>
      <c r="R450" s="6" t="e">
        <f t="shared" si="53"/>
        <v>#DIV/0!</v>
      </c>
      <c r="T450" s="9"/>
      <c r="U450" s="9"/>
      <c r="V450" s="9"/>
      <c r="W450" s="9"/>
      <c r="X450" s="9"/>
      <c r="AD450" t="e">
        <f t="shared" si="48"/>
        <v>#DIV/0!</v>
      </c>
      <c r="AE450" t="e">
        <f t="shared" si="49"/>
        <v>#DIV/0!</v>
      </c>
      <c r="BK450" s="1">
        <v>10</v>
      </c>
    </row>
    <row r="451" spans="1:63" x14ac:dyDescent="0.25">
      <c r="A451" s="6">
        <v>90</v>
      </c>
      <c r="B451" s="6">
        <v>3</v>
      </c>
      <c r="C451" s="6">
        <v>7.5</v>
      </c>
      <c r="D451" s="6">
        <v>0.6</v>
      </c>
      <c r="E451" s="1">
        <v>4</v>
      </c>
      <c r="F451" s="1">
        <v>10</v>
      </c>
      <c r="G451" s="9"/>
      <c r="H451" s="9"/>
      <c r="I451" s="9"/>
      <c r="J451" s="9"/>
      <c r="K451" s="9"/>
      <c r="Q451" s="6" t="e">
        <f t="shared" si="52"/>
        <v>#DIV/0!</v>
      </c>
      <c r="R451" s="6" t="e">
        <f t="shared" si="53"/>
        <v>#DIV/0!</v>
      </c>
      <c r="T451" s="9"/>
      <c r="U451" s="9"/>
      <c r="V451" s="9"/>
      <c r="W451" s="9"/>
      <c r="X451" s="9"/>
      <c r="AD451" t="e">
        <f t="shared" si="48"/>
        <v>#DIV/0!</v>
      </c>
      <c r="AE451" t="e">
        <f t="shared" si="49"/>
        <v>#DIV/0!</v>
      </c>
      <c r="BK451" s="1">
        <v>10</v>
      </c>
    </row>
    <row r="452" spans="1:63" x14ac:dyDescent="0.25">
      <c r="Q452" s="6" t="e">
        <f t="shared" si="52"/>
        <v>#DIV/0!</v>
      </c>
      <c r="R452" s="6" t="e">
        <f t="shared" si="53"/>
        <v>#DIV/0!</v>
      </c>
      <c r="AD452" t="e">
        <f t="shared" si="48"/>
        <v>#DIV/0!</v>
      </c>
      <c r="AE452" t="e">
        <f t="shared" si="49"/>
        <v>#DIV/0!</v>
      </c>
    </row>
    <row r="453" spans="1:63" x14ac:dyDescent="0.25">
      <c r="A453" s="6">
        <v>90</v>
      </c>
      <c r="B453" s="6">
        <v>3</v>
      </c>
      <c r="C453" s="6">
        <v>7.5</v>
      </c>
      <c r="D453" s="6">
        <v>0.5</v>
      </c>
      <c r="E453" s="6">
        <v>1</v>
      </c>
      <c r="F453" s="6">
        <v>1</v>
      </c>
      <c r="G453" s="10"/>
      <c r="H453" s="10"/>
      <c r="I453" s="10"/>
      <c r="J453" s="10"/>
      <c r="K453" s="10"/>
      <c r="Q453" s="6" t="e">
        <f t="shared" si="52"/>
        <v>#DIV/0!</v>
      </c>
      <c r="R453" s="6" t="e">
        <f t="shared" si="53"/>
        <v>#DIV/0!</v>
      </c>
      <c r="T453">
        <v>0</v>
      </c>
      <c r="U453">
        <v>0</v>
      </c>
      <c r="V453">
        <v>0</v>
      </c>
      <c r="W453">
        <v>0</v>
      </c>
      <c r="X453">
        <v>0</v>
      </c>
      <c r="Z453" s="10" t="s">
        <v>32</v>
      </c>
      <c r="AD453">
        <f t="shared" si="48"/>
        <v>0</v>
      </c>
      <c r="AE453">
        <f t="shared" si="49"/>
        <v>0</v>
      </c>
      <c r="AO453" t="s">
        <v>47</v>
      </c>
      <c r="AP453" t="s">
        <v>48</v>
      </c>
      <c r="AQ453" t="s">
        <v>49</v>
      </c>
      <c r="AR453" t="s">
        <v>50</v>
      </c>
      <c r="BK453" s="6">
        <v>1</v>
      </c>
    </row>
    <row r="454" spans="1:63" x14ac:dyDescent="0.25">
      <c r="A454" s="6">
        <v>90</v>
      </c>
      <c r="B454" s="6">
        <v>3</v>
      </c>
      <c r="C454" s="6">
        <v>7.5</v>
      </c>
      <c r="D454" s="6">
        <v>0.5</v>
      </c>
      <c r="E454" s="6">
        <v>2</v>
      </c>
      <c r="F454" s="6">
        <v>1</v>
      </c>
      <c r="G454" s="10"/>
      <c r="H454" s="10"/>
      <c r="I454" s="10"/>
      <c r="J454" s="10"/>
      <c r="K454" s="10"/>
      <c r="Q454" s="6" t="e">
        <f t="shared" si="52"/>
        <v>#DIV/0!</v>
      </c>
      <c r="R454" s="6" t="e">
        <f t="shared" si="53"/>
        <v>#DIV/0!</v>
      </c>
      <c r="T454">
        <v>0</v>
      </c>
      <c r="U454">
        <v>0</v>
      </c>
      <c r="V454">
        <v>0</v>
      </c>
      <c r="W454">
        <v>0</v>
      </c>
      <c r="X454">
        <v>0</v>
      </c>
      <c r="AD454">
        <f t="shared" si="48"/>
        <v>0</v>
      </c>
      <c r="AE454">
        <f t="shared" si="49"/>
        <v>0</v>
      </c>
      <c r="AO454">
        <f>A453</f>
        <v>90</v>
      </c>
      <c r="AP454">
        <f>B453</f>
        <v>3</v>
      </c>
      <c r="AQ454">
        <f>C453</f>
        <v>7.5</v>
      </c>
      <c r="AR454">
        <f>D453</f>
        <v>0.5</v>
      </c>
      <c r="BK454" s="6">
        <v>1</v>
      </c>
    </row>
    <row r="455" spans="1:63" x14ac:dyDescent="0.25">
      <c r="A455" s="6">
        <v>90</v>
      </c>
      <c r="B455" s="6">
        <v>3</v>
      </c>
      <c r="C455" s="6">
        <v>7.5</v>
      </c>
      <c r="D455" s="6">
        <v>0.5</v>
      </c>
      <c r="E455" s="6">
        <v>3</v>
      </c>
      <c r="F455" s="6">
        <v>1</v>
      </c>
      <c r="G455" s="10"/>
      <c r="H455" s="10"/>
      <c r="I455" s="10"/>
      <c r="J455" s="10"/>
      <c r="K455" s="10"/>
      <c r="Q455" s="6" t="e">
        <f t="shared" si="52"/>
        <v>#DIV/0!</v>
      </c>
      <c r="R455" s="6" t="e">
        <f t="shared" si="53"/>
        <v>#DIV/0!</v>
      </c>
      <c r="T455">
        <v>0</v>
      </c>
      <c r="U455">
        <v>0</v>
      </c>
      <c r="V455">
        <v>0</v>
      </c>
      <c r="W455">
        <v>0</v>
      </c>
      <c r="X455">
        <v>0</v>
      </c>
      <c r="AD455">
        <f t="shared" si="48"/>
        <v>0</v>
      </c>
      <c r="AE455">
        <f t="shared" si="49"/>
        <v>0</v>
      </c>
      <c r="BK455" s="6">
        <v>1</v>
      </c>
    </row>
    <row r="456" spans="1:63" x14ac:dyDescent="0.25">
      <c r="A456" s="6">
        <v>90</v>
      </c>
      <c r="B456" s="6">
        <v>3</v>
      </c>
      <c r="C456" s="6">
        <v>7.5</v>
      </c>
      <c r="D456" s="6">
        <v>0.5</v>
      </c>
      <c r="E456" s="6">
        <v>4</v>
      </c>
      <c r="F456" s="6">
        <v>1</v>
      </c>
      <c r="G456" s="10"/>
      <c r="H456" s="10"/>
      <c r="I456" s="10"/>
      <c r="J456" s="10"/>
      <c r="K456" s="10"/>
      <c r="Q456" s="6" t="e">
        <f t="shared" si="52"/>
        <v>#DIV/0!</v>
      </c>
      <c r="R456" s="6" t="e">
        <f t="shared" si="53"/>
        <v>#DIV/0!</v>
      </c>
      <c r="T456">
        <v>0</v>
      </c>
      <c r="U456">
        <v>0</v>
      </c>
      <c r="V456">
        <v>0</v>
      </c>
      <c r="W456">
        <v>0</v>
      </c>
      <c r="X456">
        <v>0</v>
      </c>
      <c r="AD456">
        <f t="shared" si="48"/>
        <v>0</v>
      </c>
      <c r="AE456">
        <f t="shared" si="49"/>
        <v>0</v>
      </c>
      <c r="BK456" s="6">
        <v>1</v>
      </c>
    </row>
    <row r="457" spans="1:63" x14ac:dyDescent="0.25">
      <c r="A457" s="6">
        <v>90</v>
      </c>
      <c r="B457" s="6">
        <v>3</v>
      </c>
      <c r="C457" s="6">
        <v>7.5</v>
      </c>
      <c r="D457" s="6">
        <v>0.5</v>
      </c>
      <c r="E457" s="1">
        <v>1</v>
      </c>
      <c r="F457" s="1">
        <v>2</v>
      </c>
      <c r="G457" s="10"/>
      <c r="H457" s="10"/>
      <c r="I457" s="10"/>
      <c r="J457" s="10"/>
      <c r="K457" s="10"/>
      <c r="Q457" s="6" t="e">
        <f t="shared" si="52"/>
        <v>#DIV/0!</v>
      </c>
      <c r="R457" s="6" t="e">
        <f t="shared" si="53"/>
        <v>#DIV/0!</v>
      </c>
      <c r="T457">
        <v>0</v>
      </c>
      <c r="U457">
        <v>0</v>
      </c>
      <c r="V457">
        <v>0</v>
      </c>
      <c r="W457">
        <v>0</v>
      </c>
      <c r="X457">
        <v>0</v>
      </c>
      <c r="AD457">
        <f t="shared" si="48"/>
        <v>0</v>
      </c>
      <c r="AE457">
        <f t="shared" si="49"/>
        <v>0</v>
      </c>
      <c r="AH457" t="s">
        <v>25</v>
      </c>
      <c r="BK457" s="1">
        <v>2</v>
      </c>
    </row>
    <row r="458" spans="1:63" x14ac:dyDescent="0.25">
      <c r="A458" s="6">
        <v>90</v>
      </c>
      <c r="B458" s="6">
        <v>3</v>
      </c>
      <c r="C458" s="6">
        <v>7.5</v>
      </c>
      <c r="D458" s="6">
        <v>0.5</v>
      </c>
      <c r="E458" s="1">
        <v>2</v>
      </c>
      <c r="F458" s="1">
        <v>2</v>
      </c>
      <c r="G458" s="10"/>
      <c r="H458" s="10"/>
      <c r="I458" s="10"/>
      <c r="J458" s="10"/>
      <c r="K458" s="10"/>
      <c r="Q458" s="6" t="e">
        <f t="shared" si="52"/>
        <v>#DIV/0!</v>
      </c>
      <c r="R458" s="6" t="e">
        <f t="shared" si="53"/>
        <v>#DIV/0!</v>
      </c>
      <c r="T458">
        <v>0</v>
      </c>
      <c r="U458">
        <v>0</v>
      </c>
      <c r="V458">
        <v>0</v>
      </c>
      <c r="W458">
        <v>0</v>
      </c>
      <c r="X458">
        <v>0</v>
      </c>
      <c r="AD458">
        <f t="shared" si="48"/>
        <v>0</v>
      </c>
      <c r="AE458">
        <f t="shared" si="49"/>
        <v>0</v>
      </c>
      <c r="AG458" t="s">
        <v>19</v>
      </c>
      <c r="AH458" t="s">
        <v>20</v>
      </c>
      <c r="AI458" t="s">
        <v>21</v>
      </c>
      <c r="AJ458" t="s">
        <v>23</v>
      </c>
      <c r="AK458" t="s">
        <v>21</v>
      </c>
      <c r="AM458" s="11" t="s">
        <v>24</v>
      </c>
      <c r="AN458" s="11"/>
      <c r="AO458" s="11" t="s">
        <v>21</v>
      </c>
      <c r="AP458" s="15" t="s">
        <v>26</v>
      </c>
      <c r="AQ458" s="15"/>
      <c r="AR458" s="15" t="s">
        <v>21</v>
      </c>
      <c r="BK458" s="1">
        <v>2</v>
      </c>
    </row>
    <row r="459" spans="1:63" x14ac:dyDescent="0.25">
      <c r="A459" s="6">
        <v>90</v>
      </c>
      <c r="B459" s="6">
        <v>3</v>
      </c>
      <c r="C459" s="6">
        <v>7.5</v>
      </c>
      <c r="D459" s="6">
        <v>0.5</v>
      </c>
      <c r="E459" s="1">
        <v>3</v>
      </c>
      <c r="F459" s="1">
        <v>2</v>
      </c>
      <c r="G459" s="10"/>
      <c r="H459" s="10"/>
      <c r="I459" s="10"/>
      <c r="J459" s="10"/>
      <c r="K459" s="10"/>
      <c r="Q459" s="6" t="e">
        <f t="shared" si="52"/>
        <v>#DIV/0!</v>
      </c>
      <c r="R459" s="6" t="e">
        <f t="shared" si="53"/>
        <v>#DIV/0!</v>
      </c>
      <c r="T459">
        <v>0</v>
      </c>
      <c r="U459">
        <v>0</v>
      </c>
      <c r="V459">
        <v>0</v>
      </c>
      <c r="W459">
        <v>0</v>
      </c>
      <c r="X459">
        <v>0</v>
      </c>
      <c r="AD459">
        <f t="shared" si="48"/>
        <v>0</v>
      </c>
      <c r="AE459">
        <f t="shared" si="49"/>
        <v>0</v>
      </c>
      <c r="AG459">
        <v>1</v>
      </c>
      <c r="AH459" t="e">
        <f>AVERAGE(G453:K456)</f>
        <v>#DIV/0!</v>
      </c>
      <c r="AI459" t="e">
        <f>STDEV(G453:K456)</f>
        <v>#DIV/0!</v>
      </c>
      <c r="AJ459">
        <f>AVERAGE(T453:X456)</f>
        <v>0</v>
      </c>
      <c r="AK459">
        <f>STDEV(T453:X456)</f>
        <v>0</v>
      </c>
      <c r="AM459" t="e">
        <f>SUM(AH459,AJ459)</f>
        <v>#DIV/0!</v>
      </c>
      <c r="AO459" t="e">
        <f>SUM(AH459,AJ459)/2*SQRT((AI459/AH459)^2+(AK459/AJ459)^2)</f>
        <v>#DIV/0!</v>
      </c>
      <c r="AP459">
        <v>0.14400000000000002</v>
      </c>
      <c r="AR459">
        <v>9.1651513899116757E-3</v>
      </c>
      <c r="BK459" s="1">
        <v>2</v>
      </c>
    </row>
    <row r="460" spans="1:63" x14ac:dyDescent="0.25">
      <c r="A460" s="6">
        <v>90</v>
      </c>
      <c r="B460" s="6">
        <v>3</v>
      </c>
      <c r="C460" s="6">
        <v>7.5</v>
      </c>
      <c r="D460" s="6">
        <v>0.5</v>
      </c>
      <c r="E460" s="1">
        <v>4</v>
      </c>
      <c r="F460" s="1">
        <v>2</v>
      </c>
      <c r="G460" s="10"/>
      <c r="H460" s="10"/>
      <c r="I460" s="10"/>
      <c r="J460" s="10"/>
      <c r="K460" s="10"/>
      <c r="Q460" s="6" t="e">
        <f t="shared" si="52"/>
        <v>#DIV/0!</v>
      </c>
      <c r="R460" s="6" t="e">
        <f t="shared" si="53"/>
        <v>#DIV/0!</v>
      </c>
      <c r="T460">
        <v>0</v>
      </c>
      <c r="U460">
        <v>0</v>
      </c>
      <c r="V460">
        <v>0</v>
      </c>
      <c r="W460">
        <v>0</v>
      </c>
      <c r="X460">
        <v>0</v>
      </c>
      <c r="AD460">
        <f t="shared" si="48"/>
        <v>0</v>
      </c>
      <c r="AE460">
        <f t="shared" si="49"/>
        <v>0</v>
      </c>
      <c r="AG460">
        <v>2</v>
      </c>
      <c r="AH460" t="e">
        <f>AVERAGE(G457:K460)</f>
        <v>#DIV/0!</v>
      </c>
      <c r="AI460" t="e">
        <f>STDEV(G457:K460)</f>
        <v>#DIV/0!</v>
      </c>
      <c r="AJ460">
        <f>AVERAGE(T457:X460)</f>
        <v>0</v>
      </c>
      <c r="AK460">
        <f>STDEV(T457:X460)</f>
        <v>0</v>
      </c>
      <c r="AM460" t="e">
        <f>SUM(AH460,AJ460)</f>
        <v>#DIV/0!</v>
      </c>
      <c r="AO460" t="e">
        <f t="shared" ref="AO460:AO469" si="54">SUM(AH460,AJ460)/2*SQRT((AI460/AH460)^2+(AK460/AJ460)^2)</f>
        <v>#DIV/0!</v>
      </c>
      <c r="BK460" s="1">
        <v>2</v>
      </c>
    </row>
    <row r="461" spans="1:63" x14ac:dyDescent="0.25">
      <c r="A461" s="6">
        <v>90</v>
      </c>
      <c r="B461" s="6">
        <v>3</v>
      </c>
      <c r="C461" s="6">
        <v>7.5</v>
      </c>
      <c r="D461" s="6">
        <v>0.5</v>
      </c>
      <c r="E461" s="6">
        <v>1</v>
      </c>
      <c r="F461" s="6">
        <v>3</v>
      </c>
      <c r="G461" s="10"/>
      <c r="H461" s="10"/>
      <c r="I461" s="10"/>
      <c r="J461" s="10"/>
      <c r="K461" s="10"/>
      <c r="Q461" s="6" t="e">
        <f t="shared" si="52"/>
        <v>#DIV/0!</v>
      </c>
      <c r="R461" s="6" t="e">
        <f t="shared" si="53"/>
        <v>#DIV/0!</v>
      </c>
      <c r="T461">
        <v>0</v>
      </c>
      <c r="U461">
        <v>0</v>
      </c>
      <c r="V461">
        <v>0</v>
      </c>
      <c r="W461">
        <v>0</v>
      </c>
      <c r="X461">
        <v>0</v>
      </c>
      <c r="AD461">
        <f t="shared" si="48"/>
        <v>0</v>
      </c>
      <c r="AE461">
        <f t="shared" si="49"/>
        <v>0</v>
      </c>
      <c r="AG461">
        <v>3</v>
      </c>
      <c r="AH461" t="e">
        <f>AVERAGE(G461:K464)</f>
        <v>#DIV/0!</v>
      </c>
      <c r="AI461" t="e">
        <f>STDEV(G461:K464)</f>
        <v>#DIV/0!</v>
      </c>
      <c r="AJ461">
        <f>AVERAGE(T461:X464)</f>
        <v>0</v>
      </c>
      <c r="AK461">
        <f>STDEV(T460:X463)</f>
        <v>0</v>
      </c>
      <c r="AM461" t="e">
        <f>SUM(AH461,AJ461)</f>
        <v>#DIV/0!</v>
      </c>
      <c r="AO461" t="e">
        <f t="shared" si="54"/>
        <v>#DIV/0!</v>
      </c>
      <c r="AP461" s="15" t="s">
        <v>28</v>
      </c>
      <c r="AQ461" s="15"/>
      <c r="AR461" s="15"/>
      <c r="BK461" s="6">
        <v>3</v>
      </c>
    </row>
    <row r="462" spans="1:63" x14ac:dyDescent="0.25">
      <c r="A462" s="6">
        <v>90</v>
      </c>
      <c r="B462" s="6">
        <v>3</v>
      </c>
      <c r="C462" s="6">
        <v>7.5</v>
      </c>
      <c r="D462" s="6">
        <v>0.5</v>
      </c>
      <c r="E462" s="6">
        <v>2</v>
      </c>
      <c r="F462" s="6">
        <v>3</v>
      </c>
      <c r="G462" s="10"/>
      <c r="H462" s="10"/>
      <c r="I462" s="10"/>
      <c r="J462" s="10"/>
      <c r="K462" s="10"/>
      <c r="Q462" s="6" t="e">
        <f t="shared" si="52"/>
        <v>#DIV/0!</v>
      </c>
      <c r="R462" s="6" t="e">
        <f t="shared" si="53"/>
        <v>#DIV/0!</v>
      </c>
      <c r="T462">
        <v>0</v>
      </c>
      <c r="U462">
        <v>0</v>
      </c>
      <c r="V462">
        <v>0</v>
      </c>
      <c r="W462">
        <v>0</v>
      </c>
      <c r="X462">
        <v>0</v>
      </c>
      <c r="AD462">
        <f t="shared" si="48"/>
        <v>0</v>
      </c>
      <c r="AE462">
        <f t="shared" si="49"/>
        <v>0</v>
      </c>
      <c r="AG462">
        <v>4</v>
      </c>
      <c r="AH462" t="e">
        <f>AVERAGE(G465:K468)</f>
        <v>#DIV/0!</v>
      </c>
      <c r="AI462" t="e">
        <f>STDEV(G465:K468)</f>
        <v>#DIV/0!</v>
      </c>
      <c r="AJ462">
        <f>AVERAGE(T465:X468)</f>
        <v>0</v>
      </c>
      <c r="AK462">
        <f>STDEV(T464:X467)</f>
        <v>0</v>
      </c>
      <c r="AM462" t="e">
        <f t="shared" ref="AM462:AM469" si="55">SUM(AH462,AJ462)</f>
        <v>#DIV/0!</v>
      </c>
      <c r="AO462" t="e">
        <f t="shared" si="54"/>
        <v>#DIV/0!</v>
      </c>
      <c r="BK462" s="6">
        <v>3</v>
      </c>
    </row>
    <row r="463" spans="1:63" x14ac:dyDescent="0.25">
      <c r="A463" s="6">
        <v>90</v>
      </c>
      <c r="B463" s="6">
        <v>3</v>
      </c>
      <c r="C463" s="6">
        <v>7.5</v>
      </c>
      <c r="D463" s="6">
        <v>0.5</v>
      </c>
      <c r="E463" s="6">
        <v>3</v>
      </c>
      <c r="F463" s="6">
        <v>3</v>
      </c>
      <c r="G463" s="10"/>
      <c r="H463" s="10"/>
      <c r="I463" s="10"/>
      <c r="J463" s="10"/>
      <c r="K463" s="10"/>
      <c r="Q463" s="6" t="e">
        <f t="shared" si="52"/>
        <v>#DIV/0!</v>
      </c>
      <c r="R463" s="6" t="e">
        <f t="shared" si="53"/>
        <v>#DIV/0!</v>
      </c>
      <c r="T463">
        <v>0</v>
      </c>
      <c r="U463">
        <v>0</v>
      </c>
      <c r="V463">
        <v>0</v>
      </c>
      <c r="W463">
        <v>0</v>
      </c>
      <c r="X463">
        <v>0</v>
      </c>
      <c r="AD463">
        <f t="shared" ref="AD463:AD526" si="56">AVERAGE(T463:X463)</f>
        <v>0</v>
      </c>
      <c r="AE463">
        <f t="shared" ref="AE463:AE526" si="57">STDEV(T463:X463)</f>
        <v>0</v>
      </c>
      <c r="AG463">
        <v>5</v>
      </c>
      <c r="AH463" t="e">
        <f>AVERAGE(G469:K472)</f>
        <v>#DIV/0!</v>
      </c>
      <c r="AI463" t="e">
        <f>STDEV(G469:K472)</f>
        <v>#DIV/0!</v>
      </c>
      <c r="AJ463" t="e">
        <f>AVERAGE(T469:X472)</f>
        <v>#DIV/0!</v>
      </c>
      <c r="AK463" t="e">
        <f>STDEV(T469:X472)</f>
        <v>#DIV/0!</v>
      </c>
      <c r="AM463" t="e">
        <f t="shared" si="55"/>
        <v>#DIV/0!</v>
      </c>
      <c r="AO463" t="e">
        <f t="shared" si="54"/>
        <v>#DIV/0!</v>
      </c>
      <c r="BK463" s="6">
        <v>3</v>
      </c>
    </row>
    <row r="464" spans="1:63" x14ac:dyDescent="0.25">
      <c r="A464" s="6">
        <v>90</v>
      </c>
      <c r="B464" s="6">
        <v>3</v>
      </c>
      <c r="C464" s="6">
        <v>7.5</v>
      </c>
      <c r="D464" s="6">
        <v>0.5</v>
      </c>
      <c r="E464" s="6">
        <v>4</v>
      </c>
      <c r="F464" s="6">
        <v>3</v>
      </c>
      <c r="G464" s="10"/>
      <c r="H464" s="10"/>
      <c r="I464" s="10"/>
      <c r="J464" s="10"/>
      <c r="K464" s="10"/>
      <c r="Q464" s="6" t="e">
        <f t="shared" si="52"/>
        <v>#DIV/0!</v>
      </c>
      <c r="R464" s="6" t="e">
        <f t="shared" si="53"/>
        <v>#DIV/0!</v>
      </c>
      <c r="T464">
        <v>0</v>
      </c>
      <c r="U464">
        <v>0</v>
      </c>
      <c r="V464">
        <v>0</v>
      </c>
      <c r="W464">
        <v>0</v>
      </c>
      <c r="X464">
        <v>0</v>
      </c>
      <c r="AD464">
        <f t="shared" si="56"/>
        <v>0</v>
      </c>
      <c r="AE464">
        <f t="shared" si="57"/>
        <v>0</v>
      </c>
      <c r="AG464">
        <v>6</v>
      </c>
      <c r="AH464" t="e">
        <f>AVERAGE(G473:K476)</f>
        <v>#DIV/0!</v>
      </c>
      <c r="AI464" t="e">
        <f>STDEV(G473:K476)</f>
        <v>#DIV/0!</v>
      </c>
      <c r="AJ464" t="e">
        <f>AVERAGE(T473:X476)</f>
        <v>#DIV/0!</v>
      </c>
      <c r="AK464" t="e">
        <f>STDEV(T473:X476)</f>
        <v>#DIV/0!</v>
      </c>
      <c r="AM464" t="e">
        <f t="shared" si="55"/>
        <v>#DIV/0!</v>
      </c>
      <c r="AO464" t="e">
        <f t="shared" si="54"/>
        <v>#DIV/0!</v>
      </c>
      <c r="BK464" s="6">
        <v>3</v>
      </c>
    </row>
    <row r="465" spans="1:63" x14ac:dyDescent="0.25">
      <c r="A465" s="6">
        <v>90</v>
      </c>
      <c r="B465" s="6">
        <v>3</v>
      </c>
      <c r="C465" s="6">
        <v>7.5</v>
      </c>
      <c r="D465" s="6">
        <v>0.5</v>
      </c>
      <c r="E465" s="1">
        <v>1</v>
      </c>
      <c r="F465" s="1">
        <v>4</v>
      </c>
      <c r="G465" s="10"/>
      <c r="H465" s="10"/>
      <c r="I465" s="10"/>
      <c r="J465" s="10"/>
      <c r="K465" s="10"/>
      <c r="Q465" s="6" t="e">
        <f t="shared" si="52"/>
        <v>#DIV/0!</v>
      </c>
      <c r="R465" s="6" t="e">
        <f t="shared" si="53"/>
        <v>#DIV/0!</v>
      </c>
      <c r="T465">
        <v>0</v>
      </c>
      <c r="U465">
        <v>0</v>
      </c>
      <c r="V465">
        <v>0</v>
      </c>
      <c r="W465">
        <v>0</v>
      </c>
      <c r="X465">
        <v>0</v>
      </c>
      <c r="AD465">
        <f t="shared" si="56"/>
        <v>0</v>
      </c>
      <c r="AE465">
        <f t="shared" si="57"/>
        <v>0</v>
      </c>
      <c r="AG465">
        <v>7</v>
      </c>
      <c r="AH465" t="e">
        <f>AVERAGE(G477:K480)</f>
        <v>#DIV/0!</v>
      </c>
      <c r="AI465" t="e">
        <f>STDEV(G477:K480)</f>
        <v>#DIV/0!</v>
      </c>
      <c r="AJ465" t="e">
        <f>AVERAGE(T477:X480)</f>
        <v>#DIV/0!</v>
      </c>
      <c r="AK465" t="e">
        <f>STDEV(T477:X480)</f>
        <v>#DIV/0!</v>
      </c>
      <c r="AM465" t="e">
        <f t="shared" si="55"/>
        <v>#DIV/0!</v>
      </c>
      <c r="AO465" t="e">
        <f t="shared" si="54"/>
        <v>#DIV/0!</v>
      </c>
      <c r="BK465" s="1">
        <v>4</v>
      </c>
    </row>
    <row r="466" spans="1:63" x14ac:dyDescent="0.25">
      <c r="A466" s="6">
        <v>90</v>
      </c>
      <c r="B466" s="6">
        <v>3</v>
      </c>
      <c r="C466" s="6">
        <v>7.5</v>
      </c>
      <c r="D466" s="6">
        <v>0.5</v>
      </c>
      <c r="E466" s="1">
        <v>2</v>
      </c>
      <c r="F466" s="1">
        <v>4</v>
      </c>
      <c r="G466" s="10"/>
      <c r="H466" s="10"/>
      <c r="I466" s="10"/>
      <c r="J466" s="10"/>
      <c r="K466" s="10"/>
      <c r="Q466" s="6" t="e">
        <f t="shared" si="52"/>
        <v>#DIV/0!</v>
      </c>
      <c r="R466" s="6" t="e">
        <f t="shared" si="53"/>
        <v>#DIV/0!</v>
      </c>
      <c r="T466">
        <v>0</v>
      </c>
      <c r="U466">
        <v>0</v>
      </c>
      <c r="V466">
        <v>0</v>
      </c>
      <c r="W466">
        <v>0</v>
      </c>
      <c r="X466">
        <v>0</v>
      </c>
      <c r="AD466">
        <f t="shared" si="56"/>
        <v>0</v>
      </c>
      <c r="AE466">
        <f t="shared" si="57"/>
        <v>0</v>
      </c>
      <c r="AG466">
        <v>8</v>
      </c>
      <c r="AH466" t="e">
        <f>AVERAGE(G481:K484)</f>
        <v>#DIV/0!</v>
      </c>
      <c r="AI466" t="e">
        <f>STDEV(G481:K484)</f>
        <v>#DIV/0!</v>
      </c>
      <c r="AJ466" t="e">
        <f>AVERAGE(T481:X484)</f>
        <v>#DIV/0!</v>
      </c>
      <c r="AK466" t="e">
        <f>STDEV(T481:X484)</f>
        <v>#DIV/0!</v>
      </c>
      <c r="AM466" t="e">
        <f t="shared" si="55"/>
        <v>#DIV/0!</v>
      </c>
      <c r="AO466" t="e">
        <f t="shared" si="54"/>
        <v>#DIV/0!</v>
      </c>
      <c r="BK466" s="1">
        <v>4</v>
      </c>
    </row>
    <row r="467" spans="1:63" x14ac:dyDescent="0.25">
      <c r="A467" s="6">
        <v>90</v>
      </c>
      <c r="B467" s="6">
        <v>3</v>
      </c>
      <c r="C467" s="6">
        <v>7.5</v>
      </c>
      <c r="D467" s="6">
        <v>0.5</v>
      </c>
      <c r="E467" s="1">
        <v>3</v>
      </c>
      <c r="F467" s="1">
        <v>4</v>
      </c>
      <c r="G467" s="10"/>
      <c r="H467" s="10"/>
      <c r="I467" s="10"/>
      <c r="J467" s="10"/>
      <c r="K467" s="10"/>
      <c r="Q467" s="6" t="e">
        <f t="shared" si="52"/>
        <v>#DIV/0!</v>
      </c>
      <c r="R467" s="6" t="e">
        <f t="shared" si="53"/>
        <v>#DIV/0!</v>
      </c>
      <c r="T467">
        <v>0</v>
      </c>
      <c r="U467">
        <v>0</v>
      </c>
      <c r="V467">
        <v>0</v>
      </c>
      <c r="W467">
        <v>0</v>
      </c>
      <c r="X467">
        <v>0</v>
      </c>
      <c r="AD467">
        <f t="shared" si="56"/>
        <v>0</v>
      </c>
      <c r="AE467">
        <f t="shared" si="57"/>
        <v>0</v>
      </c>
      <c r="AG467">
        <v>9</v>
      </c>
      <c r="AH467" t="e">
        <f>AVERAGE(G485:K488)</f>
        <v>#DIV/0!</v>
      </c>
      <c r="AI467" t="e">
        <f>STDEV(G485:K488)</f>
        <v>#DIV/0!</v>
      </c>
      <c r="AJ467" t="e">
        <f>AVERAGE(T485:X488)</f>
        <v>#DIV/0!</v>
      </c>
      <c r="AK467" t="e">
        <f>STDEV(T485:X488)</f>
        <v>#DIV/0!</v>
      </c>
      <c r="AM467" t="e">
        <f t="shared" si="55"/>
        <v>#DIV/0!</v>
      </c>
      <c r="AO467" t="e">
        <f t="shared" si="54"/>
        <v>#DIV/0!</v>
      </c>
      <c r="BK467" s="1">
        <v>4</v>
      </c>
    </row>
    <row r="468" spans="1:63" x14ac:dyDescent="0.25">
      <c r="A468" s="6">
        <v>90</v>
      </c>
      <c r="B468" s="6">
        <v>3</v>
      </c>
      <c r="C468" s="6">
        <v>7.5</v>
      </c>
      <c r="D468" s="6">
        <v>0.5</v>
      </c>
      <c r="E468" s="1">
        <v>4</v>
      </c>
      <c r="F468" s="1">
        <v>4</v>
      </c>
      <c r="G468" s="10"/>
      <c r="H468" s="10"/>
      <c r="I468" s="10"/>
      <c r="J468" s="10"/>
      <c r="K468" s="10"/>
      <c r="Q468" s="6" t="e">
        <f t="shared" si="52"/>
        <v>#DIV/0!</v>
      </c>
      <c r="R468" s="6" t="e">
        <f t="shared" si="53"/>
        <v>#DIV/0!</v>
      </c>
      <c r="T468">
        <v>0</v>
      </c>
      <c r="U468">
        <v>0</v>
      </c>
      <c r="V468">
        <v>0</v>
      </c>
      <c r="W468">
        <v>0</v>
      </c>
      <c r="X468">
        <v>0</v>
      </c>
      <c r="AD468">
        <f t="shared" si="56"/>
        <v>0</v>
      </c>
      <c r="AE468">
        <f t="shared" si="57"/>
        <v>0</v>
      </c>
      <c r="AG468">
        <v>10</v>
      </c>
      <c r="AH468" t="e">
        <f>AVERAGE(G489:K492)</f>
        <v>#DIV/0!</v>
      </c>
      <c r="AI468" t="e">
        <f>STDEV(G489:K492)</f>
        <v>#DIV/0!</v>
      </c>
      <c r="AJ468" t="e">
        <f>AVERAGE(T489:X492)</f>
        <v>#DIV/0!</v>
      </c>
      <c r="AK468" t="e">
        <f>STDEV(T489:X492)</f>
        <v>#DIV/0!</v>
      </c>
      <c r="AM468" t="e">
        <f t="shared" si="55"/>
        <v>#DIV/0!</v>
      </c>
      <c r="AO468" t="e">
        <f t="shared" si="54"/>
        <v>#DIV/0!</v>
      </c>
      <c r="BK468" s="1">
        <v>4</v>
      </c>
    </row>
    <row r="469" spans="1:63" x14ac:dyDescent="0.25">
      <c r="A469" s="6">
        <v>90</v>
      </c>
      <c r="B469" s="6">
        <v>3</v>
      </c>
      <c r="C469" s="6">
        <v>7.5</v>
      </c>
      <c r="D469" s="6">
        <v>0.5</v>
      </c>
      <c r="E469" s="6">
        <v>1</v>
      </c>
      <c r="F469" s="6">
        <v>5</v>
      </c>
      <c r="G469" s="4"/>
      <c r="H469" s="4"/>
      <c r="I469" s="4"/>
      <c r="J469" s="4"/>
      <c r="K469" s="4"/>
      <c r="Q469" s="6" t="e">
        <f t="shared" si="52"/>
        <v>#DIV/0!</v>
      </c>
      <c r="R469" s="6" t="e">
        <f t="shared" si="53"/>
        <v>#DIV/0!</v>
      </c>
      <c r="T469" s="4"/>
      <c r="U469" s="4"/>
      <c r="V469" s="4"/>
      <c r="W469" s="4"/>
      <c r="X469" s="4"/>
      <c r="Z469" s="4" t="s">
        <v>42</v>
      </c>
      <c r="AA469" s="4"/>
      <c r="AD469" t="e">
        <f t="shared" si="56"/>
        <v>#DIV/0!</v>
      </c>
      <c r="AE469" t="e">
        <f t="shared" si="57"/>
        <v>#DIV/0!</v>
      </c>
      <c r="AG469" t="s">
        <v>22</v>
      </c>
      <c r="AH469" t="e">
        <f>AVERAGE(G453:K492)</f>
        <v>#DIV/0!</v>
      </c>
      <c r="AI469" t="e">
        <f>STDEV(G453:K492)</f>
        <v>#DIV/0!</v>
      </c>
      <c r="AJ469">
        <f>AVERAGE(T453:X492)</f>
        <v>0</v>
      </c>
      <c r="AK469">
        <f>STDEV(T453:X491)</f>
        <v>0</v>
      </c>
      <c r="AM469" t="e">
        <f t="shared" si="55"/>
        <v>#DIV/0!</v>
      </c>
      <c r="AO469" t="e">
        <f t="shared" si="54"/>
        <v>#DIV/0!</v>
      </c>
      <c r="BK469" s="6">
        <v>5</v>
      </c>
    </row>
    <row r="470" spans="1:63" x14ac:dyDescent="0.25">
      <c r="A470" s="6">
        <v>90</v>
      </c>
      <c r="B470" s="6">
        <v>3</v>
      </c>
      <c r="C470" s="6">
        <v>7.5</v>
      </c>
      <c r="D470" s="6">
        <v>0.5</v>
      </c>
      <c r="E470" s="6">
        <v>2</v>
      </c>
      <c r="F470" s="6">
        <v>5</v>
      </c>
      <c r="G470" s="4"/>
      <c r="H470" s="4"/>
      <c r="I470" s="4"/>
      <c r="J470" s="4"/>
      <c r="K470" s="4"/>
      <c r="Q470" s="6" t="e">
        <f t="shared" si="52"/>
        <v>#DIV/0!</v>
      </c>
      <c r="R470" s="6" t="e">
        <f t="shared" si="53"/>
        <v>#DIV/0!</v>
      </c>
      <c r="T470" s="4"/>
      <c r="U470" s="4"/>
      <c r="V470" s="4"/>
      <c r="W470" s="4"/>
      <c r="X470" s="4"/>
      <c r="AD470" t="e">
        <f t="shared" si="56"/>
        <v>#DIV/0!</v>
      </c>
      <c r="AE470" t="e">
        <f t="shared" si="57"/>
        <v>#DIV/0!</v>
      </c>
      <c r="AM470" s="11" t="s">
        <v>51</v>
      </c>
      <c r="AN470" s="11"/>
      <c r="AO470" s="11"/>
      <c r="BK470" s="6">
        <v>5</v>
      </c>
    </row>
    <row r="471" spans="1:63" x14ac:dyDescent="0.25">
      <c r="A471" s="6">
        <v>90</v>
      </c>
      <c r="B471" s="6">
        <v>3</v>
      </c>
      <c r="C471" s="6">
        <v>7.5</v>
      </c>
      <c r="D471" s="6">
        <v>0.5</v>
      </c>
      <c r="E471" s="6">
        <v>3</v>
      </c>
      <c r="F471" s="6">
        <v>5</v>
      </c>
      <c r="G471" s="4"/>
      <c r="H471" s="4"/>
      <c r="I471" s="4"/>
      <c r="J471" s="4"/>
      <c r="K471" s="4"/>
      <c r="Q471" s="6" t="e">
        <f t="shared" si="52"/>
        <v>#DIV/0!</v>
      </c>
      <c r="R471" s="6" t="e">
        <f t="shared" si="53"/>
        <v>#DIV/0!</v>
      </c>
      <c r="T471" s="4"/>
      <c r="U471" s="4"/>
      <c r="V471" s="4"/>
      <c r="W471" s="4"/>
      <c r="X471" s="4"/>
      <c r="AD471" t="e">
        <f t="shared" si="56"/>
        <v>#DIV/0!</v>
      </c>
      <c r="AE471" t="e">
        <f t="shared" si="57"/>
        <v>#DIV/0!</v>
      </c>
      <c r="BK471" s="6">
        <v>5</v>
      </c>
    </row>
    <row r="472" spans="1:63" x14ac:dyDescent="0.25">
      <c r="A472" s="6">
        <v>90</v>
      </c>
      <c r="B472" s="6">
        <v>3</v>
      </c>
      <c r="C472" s="6">
        <v>7.5</v>
      </c>
      <c r="D472" s="6">
        <v>0.5</v>
      </c>
      <c r="E472" s="6">
        <v>4</v>
      </c>
      <c r="F472" s="6">
        <v>5</v>
      </c>
      <c r="G472" s="4"/>
      <c r="H472" s="4"/>
      <c r="I472" s="4"/>
      <c r="J472" s="4"/>
      <c r="K472" s="4"/>
      <c r="Q472" s="6" t="e">
        <f t="shared" si="52"/>
        <v>#DIV/0!</v>
      </c>
      <c r="R472" s="6" t="e">
        <f t="shared" si="53"/>
        <v>#DIV/0!</v>
      </c>
      <c r="T472" s="4"/>
      <c r="U472" s="4"/>
      <c r="V472" s="4"/>
      <c r="W472" s="4"/>
      <c r="X472" s="4"/>
      <c r="AD472" t="e">
        <f t="shared" si="56"/>
        <v>#DIV/0!</v>
      </c>
      <c r="AE472" t="e">
        <f t="shared" si="57"/>
        <v>#DIV/0!</v>
      </c>
      <c r="BK472" s="6">
        <v>5</v>
      </c>
    </row>
    <row r="473" spans="1:63" x14ac:dyDescent="0.25">
      <c r="A473" s="6">
        <v>90</v>
      </c>
      <c r="B473" s="6">
        <v>3</v>
      </c>
      <c r="C473" s="6">
        <v>7.5</v>
      </c>
      <c r="D473" s="6">
        <v>0.5</v>
      </c>
      <c r="E473" s="1">
        <v>1</v>
      </c>
      <c r="F473" s="1">
        <v>6</v>
      </c>
      <c r="G473" s="4"/>
      <c r="H473" s="4"/>
      <c r="I473" s="4"/>
      <c r="J473" s="4"/>
      <c r="K473" s="4"/>
      <c r="Q473" s="6" t="e">
        <f t="shared" si="52"/>
        <v>#DIV/0!</v>
      </c>
      <c r="R473" s="6" t="e">
        <f t="shared" si="53"/>
        <v>#DIV/0!</v>
      </c>
      <c r="T473" s="4"/>
      <c r="U473" s="4"/>
      <c r="V473" s="4"/>
      <c r="W473" s="4"/>
      <c r="X473" s="4"/>
      <c r="AD473" t="e">
        <f t="shared" si="56"/>
        <v>#DIV/0!</v>
      </c>
      <c r="AE473" t="e">
        <f t="shared" si="57"/>
        <v>#DIV/0!</v>
      </c>
      <c r="BF473" s="42" t="s">
        <v>19</v>
      </c>
      <c r="BG473" s="42" t="s">
        <v>24</v>
      </c>
      <c r="BH473" s="42" t="s">
        <v>21</v>
      </c>
      <c r="BK473" s="1">
        <v>6</v>
      </c>
    </row>
    <row r="474" spans="1:63" x14ac:dyDescent="0.25">
      <c r="A474" s="6">
        <v>90</v>
      </c>
      <c r="B474" s="6">
        <v>3</v>
      </c>
      <c r="C474" s="6">
        <v>7.5</v>
      </c>
      <c r="D474" s="6">
        <v>0.5</v>
      </c>
      <c r="E474" s="1">
        <v>2</v>
      </c>
      <c r="F474" s="1">
        <v>6</v>
      </c>
      <c r="G474" s="4"/>
      <c r="H474" s="4"/>
      <c r="I474" s="4"/>
      <c r="J474" s="4"/>
      <c r="K474" s="4"/>
      <c r="Q474" s="6" t="e">
        <f t="shared" si="52"/>
        <v>#DIV/0!</v>
      </c>
      <c r="R474" s="6" t="e">
        <f t="shared" si="53"/>
        <v>#DIV/0!</v>
      </c>
      <c r="T474" s="4"/>
      <c r="U474" s="4"/>
      <c r="V474" s="4"/>
      <c r="W474" s="4"/>
      <c r="X474" s="4"/>
      <c r="AD474" t="e">
        <f t="shared" si="56"/>
        <v>#DIV/0!</v>
      </c>
      <c r="AE474" t="e">
        <f t="shared" si="57"/>
        <v>#DIV/0!</v>
      </c>
      <c r="AH474" s="5" t="s">
        <v>20</v>
      </c>
      <c r="AI474" s="5" t="s">
        <v>21</v>
      </c>
      <c r="AJ474" s="5" t="s">
        <v>23</v>
      </c>
      <c r="AK474" s="5" t="s">
        <v>21</v>
      </c>
      <c r="AL474" s="5"/>
      <c r="AM474" s="5" t="s">
        <v>27</v>
      </c>
      <c r="AN474" s="5"/>
      <c r="AO474" s="5" t="s">
        <v>28</v>
      </c>
      <c r="AP474" s="5"/>
      <c r="BF474" s="42">
        <v>1</v>
      </c>
      <c r="BG474" s="42" t="e">
        <f>AVERAGE(BL453:BP456)</f>
        <v>#DIV/0!</v>
      </c>
      <c r="BH474" s="42" t="e">
        <f>STDEV(BL453:BP456)</f>
        <v>#DIV/0!</v>
      </c>
      <c r="BK474" s="1">
        <v>6</v>
      </c>
    </row>
    <row r="475" spans="1:63" x14ac:dyDescent="0.25">
      <c r="A475" s="6">
        <v>90</v>
      </c>
      <c r="B475" s="6">
        <v>3</v>
      </c>
      <c r="C475" s="6">
        <v>7.5</v>
      </c>
      <c r="D475" s="6">
        <v>0.5</v>
      </c>
      <c r="E475" s="1">
        <v>3</v>
      </c>
      <c r="F475" s="1">
        <v>6</v>
      </c>
      <c r="G475" s="4"/>
      <c r="H475" s="4"/>
      <c r="I475" s="4"/>
      <c r="J475" s="4"/>
      <c r="K475" s="4"/>
      <c r="Q475" s="6" t="e">
        <f t="shared" si="52"/>
        <v>#DIV/0!</v>
      </c>
      <c r="R475" s="6" t="e">
        <f t="shared" si="53"/>
        <v>#DIV/0!</v>
      </c>
      <c r="T475" s="4"/>
      <c r="U475" s="4"/>
      <c r="V475" s="4"/>
      <c r="W475" s="4"/>
      <c r="X475" s="4"/>
      <c r="AD475" t="e">
        <f t="shared" si="56"/>
        <v>#DIV/0!</v>
      </c>
      <c r="AE475" t="e">
        <f t="shared" si="57"/>
        <v>#DIV/0!</v>
      </c>
      <c r="AH475" s="5" t="e">
        <f>AH469</f>
        <v>#DIV/0!</v>
      </c>
      <c r="AI475" s="5" t="e">
        <f>AI469</f>
        <v>#DIV/0!</v>
      </c>
      <c r="AJ475" s="5">
        <f>AJ469</f>
        <v>0</v>
      </c>
      <c r="AK475" s="5">
        <f>AK469</f>
        <v>0</v>
      </c>
      <c r="AL475" s="5"/>
      <c r="AM475" s="5" t="s">
        <v>29</v>
      </c>
      <c r="AN475" s="5"/>
      <c r="AO475" s="5" t="s">
        <v>30</v>
      </c>
      <c r="AP475" s="5"/>
      <c r="BF475" s="42">
        <v>2</v>
      </c>
      <c r="BG475" s="42" t="e">
        <f>AVERAGE(BL457:BP460)</f>
        <v>#DIV/0!</v>
      </c>
      <c r="BH475" s="42" t="e">
        <f>STDEV(BL457:BP460)</f>
        <v>#DIV/0!</v>
      </c>
      <c r="BK475" s="1">
        <v>6</v>
      </c>
    </row>
    <row r="476" spans="1:63" x14ac:dyDescent="0.25">
      <c r="A476" s="6">
        <v>90</v>
      </c>
      <c r="B476" s="6">
        <v>3</v>
      </c>
      <c r="C476" s="6">
        <v>7.5</v>
      </c>
      <c r="D476" s="6">
        <v>0.5</v>
      </c>
      <c r="E476" s="1">
        <v>4</v>
      </c>
      <c r="F476" s="1">
        <v>6</v>
      </c>
      <c r="G476" s="4"/>
      <c r="H476" s="4"/>
      <c r="I476" s="4"/>
      <c r="J476" s="4"/>
      <c r="K476" s="4"/>
      <c r="Q476" s="6" t="e">
        <f t="shared" si="52"/>
        <v>#DIV/0!</v>
      </c>
      <c r="R476" s="6" t="e">
        <f t="shared" si="53"/>
        <v>#DIV/0!</v>
      </c>
      <c r="T476" s="4"/>
      <c r="U476" s="4"/>
      <c r="V476" s="4"/>
      <c r="W476" s="4"/>
      <c r="X476" s="4"/>
      <c r="AD476" t="e">
        <f t="shared" si="56"/>
        <v>#DIV/0!</v>
      </c>
      <c r="AE476" t="e">
        <f t="shared" si="57"/>
        <v>#DIV/0!</v>
      </c>
      <c r="BF476" s="42">
        <v>3</v>
      </c>
      <c r="BG476" s="42" t="e">
        <f>AVERAGE(BL461:BP464)</f>
        <v>#DIV/0!</v>
      </c>
      <c r="BH476" s="42" t="e">
        <f>STDEV(BL461:BP464)</f>
        <v>#DIV/0!</v>
      </c>
      <c r="BK476" s="1">
        <v>6</v>
      </c>
    </row>
    <row r="477" spans="1:63" x14ac:dyDescent="0.25">
      <c r="A477" s="6">
        <v>90</v>
      </c>
      <c r="B477" s="6">
        <v>3</v>
      </c>
      <c r="C477" s="6">
        <v>7.5</v>
      </c>
      <c r="D477" s="6">
        <v>0.5</v>
      </c>
      <c r="E477" s="6">
        <v>1</v>
      </c>
      <c r="F477" s="6">
        <v>7</v>
      </c>
      <c r="G477" s="9"/>
      <c r="H477" s="9"/>
      <c r="I477" s="9"/>
      <c r="J477" s="9"/>
      <c r="K477" s="9"/>
      <c r="Q477" s="6" t="e">
        <f t="shared" si="52"/>
        <v>#DIV/0!</v>
      </c>
      <c r="R477" s="6" t="e">
        <f t="shared" si="53"/>
        <v>#DIV/0!</v>
      </c>
      <c r="T477" s="9"/>
      <c r="U477" s="9"/>
      <c r="V477" s="9"/>
      <c r="W477" s="9"/>
      <c r="X477" s="9"/>
      <c r="Z477" s="9" t="s">
        <v>44</v>
      </c>
      <c r="AD477" t="e">
        <f t="shared" si="56"/>
        <v>#DIV/0!</v>
      </c>
      <c r="AE477" t="e">
        <f t="shared" si="57"/>
        <v>#DIV/0!</v>
      </c>
      <c r="BF477" s="42">
        <v>4</v>
      </c>
      <c r="BG477" s="42" t="e">
        <f>AVERAGE(BL465:BP468)</f>
        <v>#DIV/0!</v>
      </c>
      <c r="BH477" s="42" t="e">
        <f>STDEV(BL465:BP468)</f>
        <v>#DIV/0!</v>
      </c>
      <c r="BK477" s="6">
        <v>7</v>
      </c>
    </row>
    <row r="478" spans="1:63" x14ac:dyDescent="0.25">
      <c r="A478" s="6">
        <v>90</v>
      </c>
      <c r="B478" s="6">
        <v>3</v>
      </c>
      <c r="C478" s="6">
        <v>7.5</v>
      </c>
      <c r="D478" s="6">
        <v>0.5</v>
      </c>
      <c r="E478" s="6">
        <v>2</v>
      </c>
      <c r="F478" s="6">
        <v>7</v>
      </c>
      <c r="G478" s="9"/>
      <c r="H478" s="9"/>
      <c r="I478" s="9"/>
      <c r="J478" s="9"/>
      <c r="K478" s="9"/>
      <c r="Q478" s="6" t="e">
        <f t="shared" si="52"/>
        <v>#DIV/0!</v>
      </c>
      <c r="R478" s="6" t="e">
        <f t="shared" si="53"/>
        <v>#DIV/0!</v>
      </c>
      <c r="T478" s="9"/>
      <c r="U478" s="9"/>
      <c r="V478" s="9"/>
      <c r="W478" s="9"/>
      <c r="X478" s="9"/>
      <c r="AD478" t="e">
        <f t="shared" si="56"/>
        <v>#DIV/0!</v>
      </c>
      <c r="AE478" t="e">
        <f t="shared" si="57"/>
        <v>#DIV/0!</v>
      </c>
      <c r="BF478" s="42">
        <v>5</v>
      </c>
      <c r="BG478" s="42" t="e">
        <f>AVERAGE(BL469:BP472)</f>
        <v>#DIV/0!</v>
      </c>
      <c r="BH478" s="42" t="e">
        <f>STDEV(BL469:BP472)</f>
        <v>#DIV/0!</v>
      </c>
      <c r="BK478" s="6">
        <v>7</v>
      </c>
    </row>
    <row r="479" spans="1:63" x14ac:dyDescent="0.25">
      <c r="A479" s="6">
        <v>90</v>
      </c>
      <c r="B479" s="6">
        <v>3</v>
      </c>
      <c r="C479" s="6">
        <v>7.5</v>
      </c>
      <c r="D479" s="6">
        <v>0.5</v>
      </c>
      <c r="E479" s="6">
        <v>3</v>
      </c>
      <c r="F479" s="6">
        <v>7</v>
      </c>
      <c r="G479" s="9"/>
      <c r="H479" s="9"/>
      <c r="I479" s="9"/>
      <c r="J479" s="9"/>
      <c r="K479" s="9"/>
      <c r="Q479" s="6" t="e">
        <f t="shared" si="52"/>
        <v>#DIV/0!</v>
      </c>
      <c r="R479" s="6" t="e">
        <f t="shared" si="53"/>
        <v>#DIV/0!</v>
      </c>
      <c r="T479" s="9"/>
      <c r="U479" s="9"/>
      <c r="V479" s="9"/>
      <c r="W479" s="9"/>
      <c r="X479" s="9"/>
      <c r="AD479" t="e">
        <f t="shared" si="56"/>
        <v>#DIV/0!</v>
      </c>
      <c r="AE479" t="e">
        <f t="shared" si="57"/>
        <v>#DIV/0!</v>
      </c>
      <c r="BF479" s="42">
        <v>6</v>
      </c>
      <c r="BG479" s="42" t="e">
        <f>AVERAGE(BL473:BP476)</f>
        <v>#DIV/0!</v>
      </c>
      <c r="BH479" s="42" t="e">
        <f>STDEV(BL473:BP476)</f>
        <v>#DIV/0!</v>
      </c>
      <c r="BK479" s="6">
        <v>7</v>
      </c>
    </row>
    <row r="480" spans="1:63" x14ac:dyDescent="0.25">
      <c r="A480" s="6">
        <v>90</v>
      </c>
      <c r="B480" s="6">
        <v>3</v>
      </c>
      <c r="C480" s="6">
        <v>7.5</v>
      </c>
      <c r="D480" s="6">
        <v>0.5</v>
      </c>
      <c r="E480" s="6">
        <v>4</v>
      </c>
      <c r="F480" s="6">
        <v>7</v>
      </c>
      <c r="G480" s="9"/>
      <c r="H480" s="9"/>
      <c r="I480" s="9"/>
      <c r="J480" s="9"/>
      <c r="K480" s="9"/>
      <c r="Q480" s="6" t="e">
        <f t="shared" si="52"/>
        <v>#DIV/0!</v>
      </c>
      <c r="R480" s="6" t="e">
        <f t="shared" si="53"/>
        <v>#DIV/0!</v>
      </c>
      <c r="T480" s="9"/>
      <c r="U480" s="9"/>
      <c r="V480" s="9"/>
      <c r="W480" s="9"/>
      <c r="X480" s="9"/>
      <c r="AD480" t="e">
        <f t="shared" si="56"/>
        <v>#DIV/0!</v>
      </c>
      <c r="AE480" t="e">
        <f t="shared" si="57"/>
        <v>#DIV/0!</v>
      </c>
      <c r="BF480" s="42">
        <v>7</v>
      </c>
      <c r="BG480" s="42" t="e">
        <f>AVERAGE(BL477:BP480)</f>
        <v>#DIV/0!</v>
      </c>
      <c r="BH480" s="42" t="e">
        <f>STDEV(BL477:BP480)</f>
        <v>#DIV/0!</v>
      </c>
      <c r="BK480" s="6">
        <v>7</v>
      </c>
    </row>
    <row r="481" spans="1:68" x14ac:dyDescent="0.25">
      <c r="A481" s="6">
        <v>90</v>
      </c>
      <c r="B481" s="6">
        <v>3</v>
      </c>
      <c r="C481" s="6">
        <v>7.5</v>
      </c>
      <c r="D481" s="6">
        <v>0.5</v>
      </c>
      <c r="E481" s="1">
        <v>1</v>
      </c>
      <c r="F481" s="1">
        <v>8</v>
      </c>
      <c r="G481" s="9"/>
      <c r="H481" s="9"/>
      <c r="I481" s="9"/>
      <c r="J481" s="9"/>
      <c r="K481" s="9"/>
      <c r="Q481" s="6" t="e">
        <f t="shared" si="52"/>
        <v>#DIV/0!</v>
      </c>
      <c r="R481" s="6" t="e">
        <f t="shared" si="53"/>
        <v>#DIV/0!</v>
      </c>
      <c r="T481" s="9"/>
      <c r="U481" s="9"/>
      <c r="V481" s="9"/>
      <c r="W481" s="9"/>
      <c r="X481" s="9"/>
      <c r="AD481" t="e">
        <f t="shared" si="56"/>
        <v>#DIV/0!</v>
      </c>
      <c r="AE481" t="e">
        <f t="shared" si="57"/>
        <v>#DIV/0!</v>
      </c>
      <c r="BF481" s="42">
        <v>8</v>
      </c>
      <c r="BG481" s="42" t="e">
        <f>AVERAGE(BL481:BP484)</f>
        <v>#DIV/0!</v>
      </c>
      <c r="BH481" s="42" t="e">
        <f>STDEV(BL481:BP484)</f>
        <v>#DIV/0!</v>
      </c>
      <c r="BK481" s="1">
        <v>8</v>
      </c>
    </row>
    <row r="482" spans="1:68" x14ac:dyDescent="0.25">
      <c r="A482" s="6">
        <v>90</v>
      </c>
      <c r="B482" s="6">
        <v>3</v>
      </c>
      <c r="C482" s="6">
        <v>7.5</v>
      </c>
      <c r="D482" s="6">
        <v>0.5</v>
      </c>
      <c r="E482" s="1">
        <v>2</v>
      </c>
      <c r="F482" s="1">
        <v>8</v>
      </c>
      <c r="G482" s="9"/>
      <c r="H482" s="9"/>
      <c r="I482" s="9"/>
      <c r="J482" s="9"/>
      <c r="K482" s="9"/>
      <c r="Q482" s="6" t="e">
        <f t="shared" si="52"/>
        <v>#DIV/0!</v>
      </c>
      <c r="R482" s="6" t="e">
        <f t="shared" si="53"/>
        <v>#DIV/0!</v>
      </c>
      <c r="T482" s="9"/>
      <c r="U482" s="9"/>
      <c r="V482" s="9"/>
      <c r="W482" s="9"/>
      <c r="X482" s="9"/>
      <c r="AD482" t="e">
        <f t="shared" si="56"/>
        <v>#DIV/0!</v>
      </c>
      <c r="AE482" t="e">
        <f t="shared" si="57"/>
        <v>#DIV/0!</v>
      </c>
      <c r="BF482" s="42">
        <v>9</v>
      </c>
      <c r="BG482" s="42" t="e">
        <f>AVERAGE(BL485:BP488)</f>
        <v>#DIV/0!</v>
      </c>
      <c r="BH482" s="42" t="e">
        <f>STDEV(BL485:BP488)</f>
        <v>#DIV/0!</v>
      </c>
      <c r="BK482" s="1">
        <v>8</v>
      </c>
    </row>
    <row r="483" spans="1:68" x14ac:dyDescent="0.25">
      <c r="A483" s="6">
        <v>90</v>
      </c>
      <c r="B483" s="6">
        <v>3</v>
      </c>
      <c r="C483" s="6">
        <v>7.5</v>
      </c>
      <c r="D483" s="6">
        <v>0.5</v>
      </c>
      <c r="E483" s="1">
        <v>3</v>
      </c>
      <c r="F483" s="1">
        <v>8</v>
      </c>
      <c r="G483" s="9"/>
      <c r="H483" s="9"/>
      <c r="I483" s="9"/>
      <c r="J483" s="9"/>
      <c r="K483" s="9"/>
      <c r="Q483" s="6" t="e">
        <f t="shared" si="52"/>
        <v>#DIV/0!</v>
      </c>
      <c r="R483" s="6" t="e">
        <f t="shared" si="53"/>
        <v>#DIV/0!</v>
      </c>
      <c r="T483" s="9"/>
      <c r="U483" s="9"/>
      <c r="V483" s="9"/>
      <c r="W483" s="9"/>
      <c r="X483" s="9"/>
      <c r="AD483" t="e">
        <f t="shared" si="56"/>
        <v>#DIV/0!</v>
      </c>
      <c r="AE483" t="e">
        <f t="shared" si="57"/>
        <v>#DIV/0!</v>
      </c>
      <c r="BF483" s="42">
        <v>10</v>
      </c>
      <c r="BG483" s="42" t="e">
        <f>AVERAGE(BL489:BP492)</f>
        <v>#DIV/0!</v>
      </c>
      <c r="BH483" s="42" t="e">
        <f>STDEV(BL489:BP492)</f>
        <v>#DIV/0!</v>
      </c>
      <c r="BK483" s="1">
        <v>8</v>
      </c>
    </row>
    <row r="484" spans="1:68" x14ac:dyDescent="0.25">
      <c r="A484" s="6">
        <v>90</v>
      </c>
      <c r="B484" s="6">
        <v>3</v>
      </c>
      <c r="C484" s="6">
        <v>7.5</v>
      </c>
      <c r="D484" s="6">
        <v>0.5</v>
      </c>
      <c r="E484" s="1">
        <v>4</v>
      </c>
      <c r="F484" s="1">
        <v>8</v>
      </c>
      <c r="G484" s="9"/>
      <c r="H484" s="9"/>
      <c r="I484" s="9"/>
      <c r="J484" s="9"/>
      <c r="K484" s="9"/>
      <c r="Q484" s="6" t="e">
        <f t="shared" si="52"/>
        <v>#DIV/0!</v>
      </c>
      <c r="R484" s="6" t="e">
        <f t="shared" si="53"/>
        <v>#DIV/0!</v>
      </c>
      <c r="T484" s="9"/>
      <c r="U484" s="9"/>
      <c r="V484" s="9"/>
      <c r="W484" s="9"/>
      <c r="X484" s="9"/>
      <c r="AD484" t="e">
        <f t="shared" si="56"/>
        <v>#DIV/0!</v>
      </c>
      <c r="AE484" t="e">
        <f t="shared" si="57"/>
        <v>#DIV/0!</v>
      </c>
      <c r="BF484" s="42" t="s">
        <v>22</v>
      </c>
      <c r="BG484" s="42" t="e">
        <f>AVERAGE(BL453:BP492)</f>
        <v>#DIV/0!</v>
      </c>
      <c r="BH484" s="42" t="e">
        <f>STDEV(BL453:BP492)</f>
        <v>#DIV/0!</v>
      </c>
      <c r="BK484" s="1">
        <v>8</v>
      </c>
    </row>
    <row r="485" spans="1:68" x14ac:dyDescent="0.25">
      <c r="A485" s="6">
        <v>90</v>
      </c>
      <c r="B485" s="6">
        <v>3</v>
      </c>
      <c r="C485" s="6">
        <v>7.5</v>
      </c>
      <c r="D485" s="6">
        <v>0.5</v>
      </c>
      <c r="E485" s="6">
        <v>1</v>
      </c>
      <c r="F485" s="6">
        <v>9</v>
      </c>
      <c r="G485" s="9"/>
      <c r="H485" s="9"/>
      <c r="I485" s="9"/>
      <c r="J485" s="9"/>
      <c r="K485" s="9"/>
      <c r="Q485" s="6" t="e">
        <f t="shared" si="52"/>
        <v>#DIV/0!</v>
      </c>
      <c r="R485" s="6" t="e">
        <f t="shared" si="53"/>
        <v>#DIV/0!</v>
      </c>
      <c r="T485" s="9"/>
      <c r="U485" s="9"/>
      <c r="V485" s="9"/>
      <c r="W485" s="9"/>
      <c r="X485" s="9"/>
      <c r="AD485" t="e">
        <f t="shared" si="56"/>
        <v>#DIV/0!</v>
      </c>
      <c r="AE485" t="e">
        <f t="shared" si="57"/>
        <v>#DIV/0!</v>
      </c>
      <c r="BK485" s="6">
        <v>9</v>
      </c>
    </row>
    <row r="486" spans="1:68" x14ac:dyDescent="0.25">
      <c r="A486" s="6">
        <v>90</v>
      </c>
      <c r="B486" s="6">
        <v>3</v>
      </c>
      <c r="C486" s="6">
        <v>7.5</v>
      </c>
      <c r="D486" s="6">
        <v>0.5</v>
      </c>
      <c r="E486" s="6">
        <v>2</v>
      </c>
      <c r="F486" s="6">
        <v>9</v>
      </c>
      <c r="G486" s="9"/>
      <c r="H486" s="9"/>
      <c r="I486" s="9"/>
      <c r="J486" s="9"/>
      <c r="K486" s="9"/>
      <c r="Q486" s="6" t="e">
        <f t="shared" si="52"/>
        <v>#DIV/0!</v>
      </c>
      <c r="R486" s="6" t="e">
        <f t="shared" si="53"/>
        <v>#DIV/0!</v>
      </c>
      <c r="T486" s="9"/>
      <c r="U486" s="9"/>
      <c r="V486" s="9"/>
      <c r="W486" s="9"/>
      <c r="X486" s="9"/>
      <c r="AD486" t="e">
        <f t="shared" si="56"/>
        <v>#DIV/0!</v>
      </c>
      <c r="AE486" t="e">
        <f t="shared" si="57"/>
        <v>#DIV/0!</v>
      </c>
      <c r="BK486" s="6">
        <v>9</v>
      </c>
    </row>
    <row r="487" spans="1:68" x14ac:dyDescent="0.25">
      <c r="A487" s="6">
        <v>90</v>
      </c>
      <c r="B487" s="6">
        <v>3</v>
      </c>
      <c r="C487" s="6">
        <v>7.5</v>
      </c>
      <c r="D487" s="6">
        <v>0.5</v>
      </c>
      <c r="E487" s="6">
        <v>3</v>
      </c>
      <c r="F487" s="6">
        <v>9</v>
      </c>
      <c r="G487" s="9"/>
      <c r="H487" s="9"/>
      <c r="I487" s="9"/>
      <c r="J487" s="9"/>
      <c r="K487" s="9"/>
      <c r="Q487" s="6" t="e">
        <f t="shared" si="52"/>
        <v>#DIV/0!</v>
      </c>
      <c r="R487" s="6" t="e">
        <f t="shared" si="53"/>
        <v>#DIV/0!</v>
      </c>
      <c r="T487" s="9"/>
      <c r="U487" s="9"/>
      <c r="V487" s="9"/>
      <c r="W487" s="9"/>
      <c r="X487" s="9"/>
      <c r="AD487" t="e">
        <f t="shared" si="56"/>
        <v>#DIV/0!</v>
      </c>
      <c r="AE487" t="e">
        <f t="shared" si="57"/>
        <v>#DIV/0!</v>
      </c>
      <c r="BK487" s="6">
        <v>9</v>
      </c>
    </row>
    <row r="488" spans="1:68" x14ac:dyDescent="0.25">
      <c r="A488" s="6">
        <v>90</v>
      </c>
      <c r="B488" s="6">
        <v>3</v>
      </c>
      <c r="C488" s="6">
        <v>7.5</v>
      </c>
      <c r="D488" s="6">
        <v>0.5</v>
      </c>
      <c r="E488" s="6">
        <v>4</v>
      </c>
      <c r="F488" s="6">
        <v>9</v>
      </c>
      <c r="G488" s="9"/>
      <c r="H488" s="9"/>
      <c r="I488" s="9"/>
      <c r="J488" s="9"/>
      <c r="K488" s="9"/>
      <c r="Q488" s="6" t="e">
        <f t="shared" si="52"/>
        <v>#DIV/0!</v>
      </c>
      <c r="R488" s="6" t="e">
        <f t="shared" si="53"/>
        <v>#DIV/0!</v>
      </c>
      <c r="T488" s="9"/>
      <c r="U488" s="9"/>
      <c r="V488" s="9"/>
      <c r="W488" s="9"/>
      <c r="X488" s="9"/>
      <c r="AD488" t="e">
        <f t="shared" si="56"/>
        <v>#DIV/0!</v>
      </c>
      <c r="AE488" t="e">
        <f t="shared" si="57"/>
        <v>#DIV/0!</v>
      </c>
      <c r="BK488" s="6">
        <v>9</v>
      </c>
    </row>
    <row r="489" spans="1:68" x14ac:dyDescent="0.25">
      <c r="A489" s="6">
        <v>90</v>
      </c>
      <c r="B489" s="6">
        <v>3</v>
      </c>
      <c r="C489" s="6">
        <v>7.5</v>
      </c>
      <c r="D489" s="6">
        <v>0.5</v>
      </c>
      <c r="E489" s="1">
        <v>1</v>
      </c>
      <c r="F489" s="1">
        <v>10</v>
      </c>
      <c r="G489" s="9"/>
      <c r="H489" s="9"/>
      <c r="I489" s="9"/>
      <c r="J489" s="9"/>
      <c r="K489" s="9"/>
      <c r="Q489" s="6" t="e">
        <f t="shared" si="52"/>
        <v>#DIV/0!</v>
      </c>
      <c r="R489" s="6" t="e">
        <f t="shared" si="53"/>
        <v>#DIV/0!</v>
      </c>
      <c r="T489" s="9"/>
      <c r="U489" s="9"/>
      <c r="V489" s="9"/>
      <c r="W489" s="9"/>
      <c r="X489" s="9"/>
      <c r="AD489" t="e">
        <f t="shared" si="56"/>
        <v>#DIV/0!</v>
      </c>
      <c r="AE489" t="e">
        <f t="shared" si="57"/>
        <v>#DIV/0!</v>
      </c>
      <c r="BK489" s="1">
        <v>10</v>
      </c>
    </row>
    <row r="490" spans="1:68" x14ac:dyDescent="0.25">
      <c r="A490" s="6">
        <v>90</v>
      </c>
      <c r="B490" s="6">
        <v>3</v>
      </c>
      <c r="C490" s="6">
        <v>7.5</v>
      </c>
      <c r="D490" s="6">
        <v>0.5</v>
      </c>
      <c r="E490" s="1">
        <v>2</v>
      </c>
      <c r="F490" s="1">
        <v>10</v>
      </c>
      <c r="G490" s="9"/>
      <c r="H490" s="9"/>
      <c r="I490" s="9"/>
      <c r="J490" s="9"/>
      <c r="K490" s="9"/>
      <c r="Q490" s="6" t="e">
        <f t="shared" si="52"/>
        <v>#DIV/0!</v>
      </c>
      <c r="R490" s="6" t="e">
        <f t="shared" si="53"/>
        <v>#DIV/0!</v>
      </c>
      <c r="T490" s="9"/>
      <c r="U490" s="9"/>
      <c r="V490" s="9"/>
      <c r="W490" s="9"/>
      <c r="X490" s="9"/>
      <c r="AD490" t="e">
        <f t="shared" si="56"/>
        <v>#DIV/0!</v>
      </c>
      <c r="AE490" t="e">
        <f t="shared" si="57"/>
        <v>#DIV/0!</v>
      </c>
      <c r="BK490" s="1">
        <v>10</v>
      </c>
    </row>
    <row r="491" spans="1:68" x14ac:dyDescent="0.25">
      <c r="A491" s="6">
        <v>90</v>
      </c>
      <c r="B491" s="6">
        <v>3</v>
      </c>
      <c r="C491" s="6">
        <v>7.5</v>
      </c>
      <c r="D491" s="6">
        <v>0.5</v>
      </c>
      <c r="E491" s="1">
        <v>3</v>
      </c>
      <c r="F491" s="1">
        <v>10</v>
      </c>
      <c r="G491" s="9"/>
      <c r="H491" s="9"/>
      <c r="I491" s="9"/>
      <c r="J491" s="9"/>
      <c r="K491" s="9"/>
      <c r="Q491" s="6" t="e">
        <f t="shared" ref="Q491:Q554" si="58">AVERAGE(G491:K491)</f>
        <v>#DIV/0!</v>
      </c>
      <c r="R491" s="6" t="e">
        <f t="shared" ref="R491:R554" si="59">STDEV(G491:K491)</f>
        <v>#DIV/0!</v>
      </c>
      <c r="T491" s="9"/>
      <c r="U491" s="9"/>
      <c r="V491" s="9"/>
      <c r="W491" s="9"/>
      <c r="X491" s="9"/>
      <c r="AD491" t="e">
        <f t="shared" si="56"/>
        <v>#DIV/0!</v>
      </c>
      <c r="AE491" t="e">
        <f t="shared" si="57"/>
        <v>#DIV/0!</v>
      </c>
      <c r="BK491" s="1">
        <v>10</v>
      </c>
    </row>
    <row r="492" spans="1:68" x14ac:dyDescent="0.25">
      <c r="A492" s="6">
        <v>90</v>
      </c>
      <c r="B492" s="6">
        <v>3</v>
      </c>
      <c r="C492" s="6">
        <v>7.5</v>
      </c>
      <c r="D492" s="6">
        <v>0.5</v>
      </c>
      <c r="E492" s="1">
        <v>4</v>
      </c>
      <c r="F492" s="1">
        <v>10</v>
      </c>
      <c r="G492" s="9"/>
      <c r="H492" s="9"/>
      <c r="I492" s="9"/>
      <c r="J492" s="9"/>
      <c r="K492" s="9"/>
      <c r="Q492" s="6" t="e">
        <f t="shared" si="58"/>
        <v>#DIV/0!</v>
      </c>
      <c r="R492" s="6" t="e">
        <f t="shared" si="59"/>
        <v>#DIV/0!</v>
      </c>
      <c r="T492" s="9"/>
      <c r="U492" s="9"/>
      <c r="V492" s="9"/>
      <c r="W492" s="9"/>
      <c r="X492" s="9"/>
      <c r="AD492" t="e">
        <f t="shared" si="56"/>
        <v>#DIV/0!</v>
      </c>
      <c r="AE492" t="e">
        <f t="shared" si="57"/>
        <v>#DIV/0!</v>
      </c>
      <c r="BK492" s="1">
        <v>10</v>
      </c>
    </row>
    <row r="493" spans="1:68" s="7" customFormat="1" x14ac:dyDescent="0.25">
      <c r="Q493" s="6" t="e">
        <f t="shared" si="58"/>
        <v>#DIV/0!</v>
      </c>
      <c r="R493" s="6" t="e">
        <f t="shared" si="59"/>
        <v>#DIV/0!</v>
      </c>
      <c r="AD493" t="e">
        <f t="shared" si="56"/>
        <v>#DIV/0!</v>
      </c>
      <c r="AE493" t="e">
        <f t="shared" si="57"/>
        <v>#DIV/0!</v>
      </c>
      <c r="BF493" s="42"/>
      <c r="BG493" s="42"/>
      <c r="BH493" s="42"/>
    </row>
    <row r="494" spans="1:68" x14ac:dyDescent="0.25">
      <c r="A494" s="1">
        <v>90</v>
      </c>
      <c r="B494" s="1">
        <v>4</v>
      </c>
      <c r="C494" s="1">
        <v>5</v>
      </c>
      <c r="D494" s="1">
        <v>1.2</v>
      </c>
      <c r="E494" s="6">
        <v>1</v>
      </c>
      <c r="F494" s="6">
        <v>1</v>
      </c>
      <c r="G494">
        <v>0.27600000000000002</v>
      </c>
      <c r="H494">
        <v>0.27600000000000002</v>
      </c>
      <c r="I494">
        <v>0.26400000000000001</v>
      </c>
      <c r="J494">
        <v>0.27600000000000002</v>
      </c>
      <c r="K494">
        <v>0.28799999999999998</v>
      </c>
      <c r="Q494" s="6">
        <f t="shared" si="58"/>
        <v>0.27600000000000002</v>
      </c>
      <c r="R494" s="6">
        <f t="shared" si="59"/>
        <v>8.4852813742385576E-3</v>
      </c>
      <c r="T494">
        <v>0.88800000000000001</v>
      </c>
      <c r="U494">
        <v>0.876</v>
      </c>
      <c r="V494">
        <v>0.88800000000000001</v>
      </c>
      <c r="W494">
        <v>0.85199999999999998</v>
      </c>
      <c r="X494">
        <v>0.85199999999999998</v>
      </c>
      <c r="AD494">
        <f t="shared" si="56"/>
        <v>0.87119999999999997</v>
      </c>
      <c r="AE494">
        <f t="shared" si="57"/>
        <v>1.8198901065723735E-2</v>
      </c>
      <c r="AO494" t="s">
        <v>47</v>
      </c>
      <c r="AP494" t="s">
        <v>48</v>
      </c>
      <c r="AQ494" t="s">
        <v>49</v>
      </c>
      <c r="AR494" t="s">
        <v>50</v>
      </c>
      <c r="BK494" s="6">
        <v>1</v>
      </c>
      <c r="BL494">
        <v>1.1639999999999999</v>
      </c>
      <c r="BM494">
        <v>1.1519999999999999</v>
      </c>
      <c r="BN494">
        <v>1.1519999999999999</v>
      </c>
      <c r="BO494">
        <v>1.1279999999999999</v>
      </c>
      <c r="BP494">
        <v>1.1399999999999999</v>
      </c>
    </row>
    <row r="495" spans="1:68" x14ac:dyDescent="0.25">
      <c r="A495" s="1">
        <v>90</v>
      </c>
      <c r="B495" s="1">
        <v>4</v>
      </c>
      <c r="C495" s="1">
        <v>5</v>
      </c>
      <c r="D495" s="1">
        <v>1.2</v>
      </c>
      <c r="E495" s="6">
        <v>2</v>
      </c>
      <c r="F495" s="6">
        <v>1</v>
      </c>
      <c r="G495">
        <v>0.24</v>
      </c>
      <c r="H495">
        <v>0.252</v>
      </c>
      <c r="I495">
        <v>0.22800000000000001</v>
      </c>
      <c r="J495">
        <v>0.252</v>
      </c>
      <c r="K495">
        <v>0.27600000000000002</v>
      </c>
      <c r="Q495" s="6">
        <f t="shared" si="58"/>
        <v>0.24959999999999999</v>
      </c>
      <c r="R495" s="6">
        <f t="shared" si="59"/>
        <v>1.7798876369029597E-2</v>
      </c>
      <c r="T495">
        <v>0.86399999999999999</v>
      </c>
      <c r="U495">
        <v>0.91200000000000003</v>
      </c>
      <c r="V495">
        <v>0.876</v>
      </c>
      <c r="W495">
        <v>0.9</v>
      </c>
      <c r="X495">
        <v>0.876</v>
      </c>
      <c r="AD495">
        <f t="shared" si="56"/>
        <v>0.88559999999999994</v>
      </c>
      <c r="AE495">
        <f t="shared" si="57"/>
        <v>1.9718012070185999E-2</v>
      </c>
      <c r="AO495">
        <f>A494</f>
        <v>90</v>
      </c>
      <c r="AP495">
        <f>B494</f>
        <v>4</v>
      </c>
      <c r="AQ495">
        <f>C494</f>
        <v>5</v>
      </c>
      <c r="AR495">
        <f>D494</f>
        <v>1.2</v>
      </c>
      <c r="BK495" s="6">
        <v>1</v>
      </c>
      <c r="BL495">
        <v>1.1040000000000001</v>
      </c>
      <c r="BM495">
        <v>1.1639999999999999</v>
      </c>
      <c r="BN495">
        <v>1.1040000000000001</v>
      </c>
      <c r="BO495">
        <v>1.1519999999999999</v>
      </c>
      <c r="BP495">
        <v>1.1519999999999999</v>
      </c>
    </row>
    <row r="496" spans="1:68" x14ac:dyDescent="0.25">
      <c r="A496" s="1">
        <v>90</v>
      </c>
      <c r="B496" s="1">
        <v>4</v>
      </c>
      <c r="C496" s="1">
        <v>5</v>
      </c>
      <c r="D496" s="1">
        <v>1.2</v>
      </c>
      <c r="E496" s="6">
        <v>3</v>
      </c>
      <c r="F496" s="6">
        <v>1</v>
      </c>
      <c r="G496">
        <v>0.26400000000000001</v>
      </c>
      <c r="H496">
        <v>0.3</v>
      </c>
      <c r="I496">
        <v>0.252</v>
      </c>
      <c r="J496">
        <v>0.24</v>
      </c>
      <c r="K496">
        <v>0.27600000000000002</v>
      </c>
      <c r="Q496" s="6">
        <f t="shared" si="58"/>
        <v>0.26640000000000003</v>
      </c>
      <c r="R496" s="6">
        <f t="shared" si="59"/>
        <v>2.3082460874005613E-2</v>
      </c>
      <c r="T496">
        <v>0.88800000000000001</v>
      </c>
      <c r="U496">
        <v>0.876</v>
      </c>
      <c r="V496">
        <v>0.876</v>
      </c>
      <c r="W496">
        <v>0.85199999999999998</v>
      </c>
      <c r="X496">
        <v>0.81599999999999995</v>
      </c>
      <c r="AD496">
        <f t="shared" si="56"/>
        <v>0.86159999999999992</v>
      </c>
      <c r="AE496">
        <f t="shared" si="57"/>
        <v>2.8649607327152E-2</v>
      </c>
      <c r="BK496" s="6">
        <v>1</v>
      </c>
      <c r="BL496">
        <v>1.1519999999999999</v>
      </c>
      <c r="BM496">
        <v>1.1759999999999999</v>
      </c>
      <c r="BN496">
        <v>1.1279999999999999</v>
      </c>
      <c r="BO496">
        <v>1.0920000000000001</v>
      </c>
      <c r="BP496">
        <v>1.0920000000000001</v>
      </c>
    </row>
    <row r="497" spans="1:68" x14ac:dyDescent="0.25">
      <c r="A497" s="1">
        <v>90</v>
      </c>
      <c r="B497" s="1">
        <v>4</v>
      </c>
      <c r="C497" s="1">
        <v>5</v>
      </c>
      <c r="D497" s="1">
        <v>1.2</v>
      </c>
      <c r="E497" s="6">
        <v>4</v>
      </c>
      <c r="F497" s="6">
        <v>1</v>
      </c>
      <c r="G497">
        <v>0.252</v>
      </c>
      <c r="H497">
        <v>0.24</v>
      </c>
      <c r="I497">
        <v>0.252</v>
      </c>
      <c r="J497">
        <v>0.252</v>
      </c>
      <c r="K497">
        <v>0.26400000000000001</v>
      </c>
      <c r="Q497" s="6">
        <f t="shared" si="58"/>
        <v>0.252</v>
      </c>
      <c r="R497" s="6">
        <f t="shared" si="59"/>
        <v>8.4852813742385784E-3</v>
      </c>
      <c r="T497">
        <v>0.91200000000000003</v>
      </c>
      <c r="U497">
        <v>0.86399999999999999</v>
      </c>
      <c r="V497">
        <v>0.88800000000000001</v>
      </c>
      <c r="W497">
        <v>0.85199999999999998</v>
      </c>
      <c r="X497">
        <v>0.86399999999999999</v>
      </c>
      <c r="AD497">
        <f t="shared" si="56"/>
        <v>0.876</v>
      </c>
      <c r="AE497">
        <f t="shared" si="57"/>
        <v>2.4000000000000021E-2</v>
      </c>
      <c r="BK497" s="6">
        <v>1</v>
      </c>
      <c r="BL497">
        <v>1.1639999999999999</v>
      </c>
      <c r="BM497">
        <v>1.1040000000000001</v>
      </c>
      <c r="BN497">
        <v>1.1399999999999999</v>
      </c>
      <c r="BO497">
        <v>1.1040000000000001</v>
      </c>
      <c r="BP497">
        <v>1.1279999999999999</v>
      </c>
    </row>
    <row r="498" spans="1:68" x14ac:dyDescent="0.25">
      <c r="A498" s="1">
        <v>90</v>
      </c>
      <c r="B498" s="1">
        <v>4</v>
      </c>
      <c r="C498" s="1">
        <v>5</v>
      </c>
      <c r="D498" s="1">
        <v>1.2</v>
      </c>
      <c r="E498" s="1">
        <v>1</v>
      </c>
      <c r="F498" s="1">
        <v>2</v>
      </c>
      <c r="G498">
        <v>0.24</v>
      </c>
      <c r="H498">
        <v>0.22800000000000001</v>
      </c>
      <c r="I498">
        <v>0.22800000000000001</v>
      </c>
      <c r="J498">
        <v>0.22800000000000001</v>
      </c>
      <c r="K498">
        <v>0.22800000000000001</v>
      </c>
      <c r="Q498" s="6">
        <f t="shared" si="58"/>
        <v>0.23039999999999999</v>
      </c>
      <c r="R498" s="6">
        <f t="shared" si="59"/>
        <v>5.3665631459994872E-3</v>
      </c>
      <c r="T498">
        <v>0.91200000000000003</v>
      </c>
      <c r="U498">
        <v>0.94799999999999995</v>
      </c>
      <c r="V498">
        <v>0.94799999999999995</v>
      </c>
      <c r="W498">
        <v>0.92400000000000004</v>
      </c>
      <c r="X498">
        <v>0.85199999999999998</v>
      </c>
      <c r="AD498">
        <f t="shared" si="56"/>
        <v>0.91679999999999995</v>
      </c>
      <c r="AE498">
        <f t="shared" si="57"/>
        <v>3.943602414037195E-2</v>
      </c>
      <c r="AH498" t="s">
        <v>25</v>
      </c>
      <c r="BK498" s="1">
        <v>2</v>
      </c>
      <c r="BL498">
        <v>1.1519999999999999</v>
      </c>
      <c r="BM498">
        <v>1.1759999999999999</v>
      </c>
      <c r="BN498">
        <v>1.1759999999999999</v>
      </c>
      <c r="BO498">
        <v>1.1519999999999999</v>
      </c>
      <c r="BP498">
        <v>1.08</v>
      </c>
    </row>
    <row r="499" spans="1:68" x14ac:dyDescent="0.25">
      <c r="A499" s="1">
        <v>90</v>
      </c>
      <c r="B499" s="1">
        <v>4</v>
      </c>
      <c r="C499" s="1">
        <v>5</v>
      </c>
      <c r="D499" s="1">
        <v>1.2</v>
      </c>
      <c r="E499" s="1">
        <v>2</v>
      </c>
      <c r="F499" s="1">
        <v>2</v>
      </c>
      <c r="G499">
        <v>0.22800000000000001</v>
      </c>
      <c r="H499">
        <v>0.22800000000000001</v>
      </c>
      <c r="I499">
        <v>0.20399999999999999</v>
      </c>
      <c r="J499">
        <v>0.216</v>
      </c>
      <c r="K499">
        <v>0.26400000000000001</v>
      </c>
      <c r="Q499" s="6">
        <f t="shared" si="58"/>
        <v>0.22800000000000004</v>
      </c>
      <c r="R499" s="6">
        <f t="shared" si="59"/>
        <v>2.2449944320643657E-2</v>
      </c>
      <c r="T499">
        <v>0.91200000000000003</v>
      </c>
      <c r="U499">
        <v>0.91200000000000003</v>
      </c>
      <c r="V499">
        <v>0.93600000000000005</v>
      </c>
      <c r="W499">
        <v>0.92400000000000004</v>
      </c>
      <c r="X499">
        <v>0.93600000000000005</v>
      </c>
      <c r="AD499">
        <f t="shared" si="56"/>
        <v>0.92400000000000004</v>
      </c>
      <c r="AE499">
        <f t="shared" si="57"/>
        <v>1.2000000000000011E-2</v>
      </c>
      <c r="AG499" t="s">
        <v>19</v>
      </c>
      <c r="AH499" t="s">
        <v>20</v>
      </c>
      <c r="AI499" t="s">
        <v>21</v>
      </c>
      <c r="AJ499" t="s">
        <v>23</v>
      </c>
      <c r="AK499" t="s">
        <v>21</v>
      </c>
      <c r="AM499" s="11" t="s">
        <v>24</v>
      </c>
      <c r="AN499" s="11"/>
      <c r="AO499" s="11" t="s">
        <v>21</v>
      </c>
      <c r="AP499" s="15" t="s">
        <v>26</v>
      </c>
      <c r="AQ499" s="15"/>
      <c r="AR499" s="15" t="s">
        <v>21</v>
      </c>
      <c r="BK499" s="1">
        <v>2</v>
      </c>
      <c r="BL499">
        <v>1.1399999999999999</v>
      </c>
      <c r="BM499">
        <v>1.1399999999999999</v>
      </c>
      <c r="BN499">
        <v>1.1399999999999999</v>
      </c>
      <c r="BO499">
        <v>1.1399999999999999</v>
      </c>
      <c r="BP499">
        <v>1.2</v>
      </c>
    </row>
    <row r="500" spans="1:68" x14ac:dyDescent="0.25">
      <c r="A500" s="1">
        <v>90</v>
      </c>
      <c r="B500" s="1">
        <v>4</v>
      </c>
      <c r="C500" s="1">
        <v>5</v>
      </c>
      <c r="D500" s="1">
        <v>1.2</v>
      </c>
      <c r="E500" s="1">
        <v>3</v>
      </c>
      <c r="F500" s="1">
        <v>2</v>
      </c>
      <c r="G500">
        <v>0.22800000000000001</v>
      </c>
      <c r="H500">
        <v>0.252</v>
      </c>
      <c r="I500">
        <v>0.22800000000000001</v>
      </c>
      <c r="J500">
        <v>0.24</v>
      </c>
      <c r="K500">
        <v>0.24</v>
      </c>
      <c r="Q500" s="6">
        <f t="shared" si="58"/>
        <v>0.23759999999999998</v>
      </c>
      <c r="R500" s="6">
        <f t="shared" si="59"/>
        <v>1.0039920318408902E-2</v>
      </c>
      <c r="T500">
        <v>0.93600000000000005</v>
      </c>
      <c r="U500">
        <v>0.876</v>
      </c>
      <c r="V500">
        <v>0.88800000000000001</v>
      </c>
      <c r="W500">
        <v>0.86399999999999999</v>
      </c>
      <c r="X500">
        <v>0.88800000000000001</v>
      </c>
      <c r="AD500">
        <f t="shared" si="56"/>
        <v>0.89039999999999997</v>
      </c>
      <c r="AE500">
        <f t="shared" si="57"/>
        <v>2.7364210202379335E-2</v>
      </c>
      <c r="AG500">
        <v>1</v>
      </c>
      <c r="AH500">
        <f>AVERAGE(G494:K497)</f>
        <v>0.26100000000000001</v>
      </c>
      <c r="AI500">
        <f>STDEV(G494:K497)</f>
        <v>1.8209309360006525E-2</v>
      </c>
      <c r="AJ500">
        <f>AVERAGE(T494:X497)</f>
        <v>0.87360000000000004</v>
      </c>
      <c r="AK500">
        <f>STDEV(T494:X497)</f>
        <v>2.2901160623312038E-2</v>
      </c>
      <c r="AM500">
        <f>SUM(AH500,AJ500)</f>
        <v>1.1346000000000001</v>
      </c>
      <c r="AO500">
        <f>SUM(AH500,AJ500)/2*SQRT((AI500/AH500)^2+(AK500/AJ500)^2)</f>
        <v>4.2280827983353086E-2</v>
      </c>
      <c r="AP500">
        <v>0.38199999999999995</v>
      </c>
      <c r="AR500">
        <v>1.0000000000000009E-3</v>
      </c>
      <c r="BK500" s="1">
        <v>2</v>
      </c>
      <c r="BL500">
        <v>1.1639999999999999</v>
      </c>
      <c r="BM500">
        <v>1.1279999999999999</v>
      </c>
      <c r="BN500">
        <v>1.1160000000000001</v>
      </c>
      <c r="BO500">
        <v>1.1040000000000001</v>
      </c>
      <c r="BP500">
        <v>1.1279999999999999</v>
      </c>
    </row>
    <row r="501" spans="1:68" x14ac:dyDescent="0.25">
      <c r="A501" s="1">
        <v>90</v>
      </c>
      <c r="B501" s="1">
        <v>4</v>
      </c>
      <c r="C501" s="1">
        <v>5</v>
      </c>
      <c r="D501" s="1">
        <v>1.2</v>
      </c>
      <c r="E501" s="1">
        <v>4</v>
      </c>
      <c r="F501" s="1">
        <v>2</v>
      </c>
      <c r="G501">
        <v>0.216</v>
      </c>
      <c r="H501">
        <v>0.192</v>
      </c>
      <c r="I501">
        <v>0.20399999999999999</v>
      </c>
      <c r="J501">
        <v>0.20399999999999999</v>
      </c>
      <c r="K501">
        <v>0.22800000000000001</v>
      </c>
      <c r="Q501" s="6">
        <f t="shared" si="58"/>
        <v>0.20880000000000001</v>
      </c>
      <c r="R501" s="6">
        <f t="shared" si="59"/>
        <v>1.3682105101189659E-2</v>
      </c>
      <c r="T501">
        <v>0.876</v>
      </c>
      <c r="U501">
        <v>0.97199999999999998</v>
      </c>
      <c r="V501">
        <v>0.91200000000000003</v>
      </c>
      <c r="W501">
        <v>0.91200000000000003</v>
      </c>
      <c r="X501">
        <v>0.93600000000000005</v>
      </c>
      <c r="AD501">
        <f t="shared" si="56"/>
        <v>0.92159999999999997</v>
      </c>
      <c r="AE501">
        <f t="shared" si="57"/>
        <v>3.5394914889006292E-2</v>
      </c>
      <c r="AG501">
        <v>2</v>
      </c>
      <c r="AH501">
        <f>AVERAGE(G498:K501)</f>
        <v>0.22620000000000001</v>
      </c>
      <c r="AI501">
        <f>STDEV(G498:K501)</f>
        <v>1.7092934828537541E-2</v>
      </c>
      <c r="AJ501">
        <f>AVERAGE(T498:X501)</f>
        <v>0.91319999999999979</v>
      </c>
      <c r="AK501">
        <f>STDEV(T498:X501)</f>
        <v>3.1122170131342237E-2</v>
      </c>
      <c r="AM501">
        <f>SUM(AH501,AJ501)</f>
        <v>1.1393999999999997</v>
      </c>
      <c r="AO501">
        <f t="shared" ref="AO501:AO510" si="60">SUM(AH501,AJ501)/2*SQRT((AI501/AH501)^2+(AK501/AJ501)^2)</f>
        <v>4.7225439997244704E-2</v>
      </c>
      <c r="BK501" s="1">
        <v>2</v>
      </c>
      <c r="BL501">
        <v>1.0920000000000001</v>
      </c>
      <c r="BM501">
        <v>1.1639999999999999</v>
      </c>
      <c r="BN501">
        <v>1.1160000000000001</v>
      </c>
      <c r="BO501">
        <v>1.1160000000000001</v>
      </c>
      <c r="BP501">
        <v>1.1639999999999999</v>
      </c>
    </row>
    <row r="502" spans="1:68" x14ac:dyDescent="0.25">
      <c r="A502" s="1">
        <v>90</v>
      </c>
      <c r="B502" s="1">
        <v>4</v>
      </c>
      <c r="C502" s="1">
        <v>5</v>
      </c>
      <c r="D502" s="1">
        <v>1.2</v>
      </c>
      <c r="E502" s="6">
        <v>1</v>
      </c>
      <c r="F502" s="6">
        <v>3</v>
      </c>
      <c r="G502">
        <v>0.24</v>
      </c>
      <c r="H502">
        <v>0.22800000000000001</v>
      </c>
      <c r="I502">
        <v>0.216</v>
      </c>
      <c r="J502">
        <v>0.216</v>
      </c>
      <c r="K502">
        <v>0.20399999999999999</v>
      </c>
      <c r="Q502" s="6">
        <f t="shared" si="58"/>
        <v>0.22079999999999997</v>
      </c>
      <c r="R502" s="6">
        <f t="shared" si="59"/>
        <v>1.3682105101189657E-2</v>
      </c>
      <c r="T502">
        <v>0.91200000000000003</v>
      </c>
      <c r="U502">
        <v>0.91200000000000003</v>
      </c>
      <c r="V502">
        <v>0.91200000000000003</v>
      </c>
      <c r="W502">
        <v>0.91200000000000003</v>
      </c>
      <c r="X502">
        <v>0.91200000000000003</v>
      </c>
      <c r="AD502">
        <f t="shared" si="56"/>
        <v>0.91200000000000014</v>
      </c>
      <c r="AE502">
        <f t="shared" si="57"/>
        <v>1.2412670766236366E-16</v>
      </c>
      <c r="AG502">
        <v>3</v>
      </c>
      <c r="AH502">
        <f>AVERAGE(G502:K505)</f>
        <v>0.21960000000000007</v>
      </c>
      <c r="AI502">
        <f>STDEV(G502:K505)</f>
        <v>1.1080566202519666E-2</v>
      </c>
      <c r="AJ502">
        <f>AVERAGE(T502:X505)</f>
        <v>0.9071999999999999</v>
      </c>
      <c r="AK502">
        <f>STDEV(T501:X504)</f>
        <v>2.290116062331202E-2</v>
      </c>
      <c r="AM502">
        <f>SUM(AH502,AJ502)</f>
        <v>1.1268</v>
      </c>
      <c r="AO502">
        <f t="shared" si="60"/>
        <v>3.1787213297843293E-2</v>
      </c>
      <c r="AP502" s="15" t="s">
        <v>28</v>
      </c>
      <c r="AQ502" s="15"/>
      <c r="AR502" s="15"/>
      <c r="BK502" s="6">
        <v>3</v>
      </c>
      <c r="BL502">
        <v>1.1519999999999999</v>
      </c>
      <c r="BM502">
        <v>1.1399999999999999</v>
      </c>
      <c r="BN502">
        <v>1.1279999999999999</v>
      </c>
      <c r="BO502">
        <v>1.1279999999999999</v>
      </c>
      <c r="BP502">
        <v>1.1160000000000001</v>
      </c>
    </row>
    <row r="503" spans="1:68" x14ac:dyDescent="0.25">
      <c r="A503" s="1">
        <v>90</v>
      </c>
      <c r="B503" s="1">
        <v>4</v>
      </c>
      <c r="C503" s="1">
        <v>5</v>
      </c>
      <c r="D503" s="1">
        <v>1.2</v>
      </c>
      <c r="E503" s="6">
        <v>2</v>
      </c>
      <c r="F503" s="6">
        <v>3</v>
      </c>
      <c r="G503">
        <v>0.216</v>
      </c>
      <c r="H503">
        <v>0.22800000000000001</v>
      </c>
      <c r="I503">
        <v>0.216</v>
      </c>
      <c r="J503">
        <v>0.24</v>
      </c>
      <c r="K503">
        <v>0.216</v>
      </c>
      <c r="Q503" s="6">
        <f t="shared" si="58"/>
        <v>0.22320000000000001</v>
      </c>
      <c r="R503" s="6">
        <f t="shared" si="59"/>
        <v>1.0733126291998988E-2</v>
      </c>
      <c r="T503">
        <v>0.93600000000000005</v>
      </c>
      <c r="U503">
        <v>0.876</v>
      </c>
      <c r="V503">
        <v>0.91200000000000003</v>
      </c>
      <c r="W503">
        <v>0.88800000000000001</v>
      </c>
      <c r="X503">
        <v>0.92400000000000004</v>
      </c>
      <c r="AD503">
        <f t="shared" si="56"/>
        <v>0.90720000000000012</v>
      </c>
      <c r="AE503">
        <f t="shared" si="57"/>
        <v>2.4883729623993288E-2</v>
      </c>
      <c r="AG503">
        <v>4</v>
      </c>
      <c r="AH503">
        <f>AVERAGE(G506:K509)</f>
        <v>0.22620000000000001</v>
      </c>
      <c r="AI503">
        <f>STDEV(G506:K509)</f>
        <v>3.616278983182921E-2</v>
      </c>
      <c r="AJ503">
        <f>AVERAGE(T506:X509)</f>
        <v>0.90240000000000009</v>
      </c>
      <c r="AK503">
        <f>STDEV(T505:X508)</f>
        <v>4.6377853153826497E-2</v>
      </c>
      <c r="AM503">
        <f t="shared" ref="AM503:AM510" si="61">SUM(AH503,AJ503)</f>
        <v>1.1286</v>
      </c>
      <c r="AO503">
        <f t="shared" si="60"/>
        <v>9.4762128675805274E-2</v>
      </c>
      <c r="BK503" s="6">
        <v>3</v>
      </c>
      <c r="BL503">
        <v>1.1519999999999999</v>
      </c>
      <c r="BM503">
        <v>1.1040000000000001</v>
      </c>
      <c r="BN503">
        <v>1.1279999999999999</v>
      </c>
      <c r="BO503">
        <v>1.1279999999999999</v>
      </c>
      <c r="BP503">
        <v>1.1399999999999999</v>
      </c>
    </row>
    <row r="504" spans="1:68" x14ac:dyDescent="0.25">
      <c r="A504" s="1">
        <v>90</v>
      </c>
      <c r="B504" s="1">
        <v>4</v>
      </c>
      <c r="C504">
        <v>5</v>
      </c>
      <c r="D504">
        <v>1.2</v>
      </c>
      <c r="E504" s="6">
        <v>3</v>
      </c>
      <c r="F504" s="6">
        <v>3</v>
      </c>
      <c r="G504">
        <v>0.20399999999999999</v>
      </c>
      <c r="H504">
        <v>0.216</v>
      </c>
      <c r="I504">
        <v>0.216</v>
      </c>
      <c r="J504">
        <v>0.24</v>
      </c>
      <c r="K504">
        <v>0.22800000000000001</v>
      </c>
      <c r="Q504" s="6">
        <f t="shared" si="58"/>
        <v>0.22080000000000002</v>
      </c>
      <c r="R504" s="6">
        <f t="shared" si="59"/>
        <v>1.3682105101189659E-2</v>
      </c>
      <c r="T504">
        <v>0.88800000000000001</v>
      </c>
      <c r="U504">
        <v>0.92400000000000004</v>
      </c>
      <c r="V504">
        <v>0.88800000000000001</v>
      </c>
      <c r="W504">
        <v>0.9</v>
      </c>
      <c r="X504">
        <v>0.88800000000000001</v>
      </c>
      <c r="AD504">
        <f t="shared" si="56"/>
        <v>0.89760000000000006</v>
      </c>
      <c r="AE504">
        <f t="shared" si="57"/>
        <v>1.5646085772486371E-2</v>
      </c>
      <c r="AG504">
        <v>5</v>
      </c>
      <c r="AH504">
        <f>AVERAGE(G510:K513)</f>
        <v>0.23279999999999998</v>
      </c>
      <c r="AI504">
        <f>STDEV(G510:K513)</f>
        <v>2.6804555779313451E-2</v>
      </c>
      <c r="AJ504">
        <f>AVERAGE(T510:X513)</f>
        <v>0.88319999999999987</v>
      </c>
      <c r="AK504">
        <f>STDEV(T510:X513)</f>
        <v>2.9496833014660037E-2</v>
      </c>
      <c r="AM504">
        <f t="shared" si="61"/>
        <v>1.1159999999999999</v>
      </c>
      <c r="AO504">
        <f t="shared" si="60"/>
        <v>6.6896238962879898E-2</v>
      </c>
      <c r="BK504" s="6">
        <v>3</v>
      </c>
      <c r="BL504">
        <v>1.0920000000000001</v>
      </c>
      <c r="BM504">
        <v>1.1399999999999999</v>
      </c>
      <c r="BN504">
        <v>1.1040000000000001</v>
      </c>
      <c r="BO504">
        <v>1.1399999999999999</v>
      </c>
      <c r="BP504">
        <v>1.1160000000000001</v>
      </c>
    </row>
    <row r="505" spans="1:68" x14ac:dyDescent="0.25">
      <c r="A505" s="1">
        <v>90</v>
      </c>
      <c r="B505" s="1">
        <v>4</v>
      </c>
      <c r="C505">
        <v>5</v>
      </c>
      <c r="D505">
        <v>1.2</v>
      </c>
      <c r="E505" s="6">
        <v>4</v>
      </c>
      <c r="F505" s="6">
        <v>3</v>
      </c>
      <c r="G505">
        <v>0.216</v>
      </c>
      <c r="H505">
        <v>0.20399999999999999</v>
      </c>
      <c r="I505">
        <v>0.216</v>
      </c>
      <c r="J505">
        <v>0.216</v>
      </c>
      <c r="K505">
        <v>0.216</v>
      </c>
      <c r="Q505" s="6">
        <f t="shared" si="58"/>
        <v>0.21360000000000001</v>
      </c>
      <c r="R505" s="6">
        <f t="shared" si="59"/>
        <v>5.3665631459995002E-3</v>
      </c>
      <c r="T505">
        <v>0.92400000000000004</v>
      </c>
      <c r="U505">
        <v>0.9</v>
      </c>
      <c r="V505">
        <v>0.92400000000000004</v>
      </c>
      <c r="W505">
        <v>0.91200000000000003</v>
      </c>
      <c r="X505">
        <v>0.9</v>
      </c>
      <c r="AD505">
        <f t="shared" si="56"/>
        <v>0.91200000000000014</v>
      </c>
      <c r="AE505">
        <f t="shared" si="57"/>
        <v>1.2000000000000011E-2</v>
      </c>
      <c r="AG505">
        <v>6</v>
      </c>
      <c r="AH505">
        <f>AVERAGE(G514:K517)</f>
        <v>0.24540000000000001</v>
      </c>
      <c r="AI505">
        <f>STDEV(G514:K517)</f>
        <v>4.7440156208138864E-2</v>
      </c>
      <c r="AJ505">
        <f>AVERAGE(T514:X517)</f>
        <v>0.88080000000000014</v>
      </c>
      <c r="AK505">
        <f>STDEV(T514:X517)</f>
        <v>4.072190668682555E-2</v>
      </c>
      <c r="AM505">
        <f t="shared" si="61"/>
        <v>1.1262000000000001</v>
      </c>
      <c r="AO505">
        <f t="shared" si="60"/>
        <v>0.11192694271227482</v>
      </c>
      <c r="BK505" s="6">
        <v>3</v>
      </c>
      <c r="BL505">
        <v>1.1399999999999999</v>
      </c>
      <c r="BM505">
        <v>1.1040000000000001</v>
      </c>
      <c r="BN505">
        <v>1.1399999999999999</v>
      </c>
      <c r="BO505">
        <v>1.1279999999999999</v>
      </c>
      <c r="BP505">
        <v>1.1160000000000001</v>
      </c>
    </row>
    <row r="506" spans="1:68" x14ac:dyDescent="0.25">
      <c r="A506" s="1">
        <v>90</v>
      </c>
      <c r="B506" s="1">
        <v>4</v>
      </c>
      <c r="C506">
        <v>5</v>
      </c>
      <c r="D506">
        <v>1.2</v>
      </c>
      <c r="E506" s="1">
        <v>1</v>
      </c>
      <c r="F506" s="1">
        <v>4</v>
      </c>
      <c r="G506">
        <v>0.20399999999999999</v>
      </c>
      <c r="H506">
        <v>0.192</v>
      </c>
      <c r="I506">
        <v>0.22800000000000001</v>
      </c>
      <c r="J506">
        <v>0.18</v>
      </c>
      <c r="K506">
        <v>0.22800000000000001</v>
      </c>
      <c r="Q506" s="6">
        <f t="shared" si="58"/>
        <v>0.2064</v>
      </c>
      <c r="R506" s="6">
        <f t="shared" si="59"/>
        <v>2.1466252583997987E-2</v>
      </c>
      <c r="T506">
        <v>0.996</v>
      </c>
      <c r="U506">
        <v>0.88800000000000001</v>
      </c>
      <c r="V506">
        <v>0.96</v>
      </c>
      <c r="W506">
        <v>0.88800000000000001</v>
      </c>
      <c r="X506">
        <v>0.92400000000000004</v>
      </c>
      <c r="AD506">
        <f t="shared" si="56"/>
        <v>0.93119999999999992</v>
      </c>
      <c r="AE506">
        <f t="shared" si="57"/>
        <v>4.6938257317459056E-2</v>
      </c>
      <c r="AG506">
        <v>7</v>
      </c>
      <c r="AH506">
        <f>AVERAGE(G518:K521)</f>
        <v>0.21660000000000004</v>
      </c>
      <c r="AI506">
        <f>STDEV(G518:K521)</f>
        <v>3.7032560353232095E-2</v>
      </c>
      <c r="AJ506">
        <f>AVERAGE(T518:X521)</f>
        <v>0.88560000000000016</v>
      </c>
      <c r="AK506">
        <f>STDEV(T518:X521)</f>
        <v>3.98185357525071E-2</v>
      </c>
      <c r="AM506">
        <f t="shared" si="61"/>
        <v>1.1022000000000003</v>
      </c>
      <c r="AO506">
        <f t="shared" si="60"/>
        <v>9.7426414347031184E-2</v>
      </c>
      <c r="BK506" s="1">
        <v>4</v>
      </c>
      <c r="BL506">
        <v>1.2</v>
      </c>
      <c r="BM506">
        <v>1.08</v>
      </c>
      <c r="BN506">
        <v>1.1879999999999999</v>
      </c>
      <c r="BO506">
        <v>1.0680000000000001</v>
      </c>
      <c r="BP506">
        <v>1.1519999999999999</v>
      </c>
    </row>
    <row r="507" spans="1:68" x14ac:dyDescent="0.25">
      <c r="A507" s="1">
        <v>90</v>
      </c>
      <c r="B507" s="1">
        <v>4</v>
      </c>
      <c r="C507">
        <v>5</v>
      </c>
      <c r="D507">
        <v>1.2</v>
      </c>
      <c r="E507" s="1">
        <v>2</v>
      </c>
      <c r="F507" s="1">
        <v>4</v>
      </c>
      <c r="G507">
        <v>0.24</v>
      </c>
      <c r="H507">
        <v>0.24</v>
      </c>
      <c r="I507">
        <v>0.24</v>
      </c>
      <c r="J507">
        <v>0.18</v>
      </c>
      <c r="K507">
        <v>0.252</v>
      </c>
      <c r="Q507" s="6">
        <f t="shared" si="58"/>
        <v>0.23039999999999999</v>
      </c>
      <c r="R507" s="6">
        <f t="shared" si="59"/>
        <v>2.8649607327152153E-2</v>
      </c>
      <c r="T507">
        <v>0.88800000000000001</v>
      </c>
      <c r="U507">
        <v>0.9</v>
      </c>
      <c r="V507">
        <v>0.93600000000000005</v>
      </c>
      <c r="W507">
        <v>0.92400000000000004</v>
      </c>
      <c r="X507">
        <v>0.88800000000000001</v>
      </c>
      <c r="AD507">
        <f t="shared" si="56"/>
        <v>0.90720000000000012</v>
      </c>
      <c r="AE507">
        <f t="shared" si="57"/>
        <v>2.1799082549501959E-2</v>
      </c>
      <c r="AG507">
        <v>8</v>
      </c>
      <c r="AH507">
        <f>AVERAGE(G522:K525)</f>
        <v>0.2676</v>
      </c>
      <c r="AI507">
        <f>STDEV(G522:K525)</f>
        <v>7.3055422364408359E-2</v>
      </c>
      <c r="AJ507">
        <f>AVERAGE(T522:X525)</f>
        <v>0.85800000000000021</v>
      </c>
      <c r="AK507">
        <f>STDEV(T522:X525)</f>
        <v>8.3366028673807546E-2</v>
      </c>
      <c r="AM507">
        <f t="shared" si="61"/>
        <v>1.1256000000000002</v>
      </c>
      <c r="AO507">
        <f t="shared" si="60"/>
        <v>0.1630867366766928</v>
      </c>
      <c r="BK507" s="1">
        <v>4</v>
      </c>
      <c r="BL507">
        <v>1.1279999999999999</v>
      </c>
      <c r="BM507">
        <v>1.1399999999999999</v>
      </c>
      <c r="BN507">
        <v>1.1759999999999999</v>
      </c>
      <c r="BO507">
        <v>1.1040000000000001</v>
      </c>
      <c r="BP507">
        <v>1.1399999999999999</v>
      </c>
    </row>
    <row r="508" spans="1:68" x14ac:dyDescent="0.25">
      <c r="A508" s="1">
        <v>90</v>
      </c>
      <c r="B508" s="1">
        <v>4</v>
      </c>
      <c r="C508">
        <v>5</v>
      </c>
      <c r="D508">
        <v>1.2</v>
      </c>
      <c r="E508" s="1">
        <v>3</v>
      </c>
      <c r="F508" s="1">
        <v>4</v>
      </c>
      <c r="G508">
        <v>0.26400000000000001</v>
      </c>
      <c r="H508">
        <v>0.252</v>
      </c>
      <c r="I508">
        <v>0.20399999999999999</v>
      </c>
      <c r="J508">
        <v>0.216</v>
      </c>
      <c r="K508">
        <v>0.28799999999999998</v>
      </c>
      <c r="Q508" s="6">
        <f t="shared" si="58"/>
        <v>0.24479999999999999</v>
      </c>
      <c r="R508" s="6">
        <f t="shared" si="59"/>
        <v>3.4571664698131145E-2</v>
      </c>
      <c r="T508">
        <v>0.876</v>
      </c>
      <c r="U508">
        <v>0.876</v>
      </c>
      <c r="V508">
        <v>0.93600000000000005</v>
      </c>
      <c r="W508">
        <v>0.996</v>
      </c>
      <c r="X508">
        <v>0.78</v>
      </c>
      <c r="AD508">
        <f t="shared" si="56"/>
        <v>0.89280000000000004</v>
      </c>
      <c r="AE508">
        <f t="shared" si="57"/>
        <v>8.0319362547271247E-2</v>
      </c>
      <c r="AG508">
        <v>9</v>
      </c>
      <c r="AH508">
        <f>AVERAGE(G526:K529)</f>
        <v>0.25619999999999998</v>
      </c>
      <c r="AI508">
        <f>STDEV(G526:K529)</f>
        <v>5.9971572212876051E-2</v>
      </c>
      <c r="AJ508">
        <f>AVERAGE(T526:X529)</f>
        <v>0.88139999999999996</v>
      </c>
      <c r="AK508">
        <f>STDEV(T526:X529)</f>
        <v>3.9025497737815107E-2</v>
      </c>
      <c r="AM508">
        <f t="shared" si="61"/>
        <v>1.1375999999999999</v>
      </c>
      <c r="AO508">
        <f t="shared" si="60"/>
        <v>0.13550623375954807</v>
      </c>
      <c r="BK508" s="1">
        <v>4</v>
      </c>
      <c r="BL508">
        <v>1.1399999999999999</v>
      </c>
      <c r="BM508">
        <v>1.1279999999999999</v>
      </c>
      <c r="BN508">
        <v>1.1399999999999999</v>
      </c>
      <c r="BO508">
        <v>1.212</v>
      </c>
      <c r="BP508">
        <v>1.0680000000000001</v>
      </c>
    </row>
    <row r="509" spans="1:68" x14ac:dyDescent="0.25">
      <c r="A509" s="1">
        <v>90</v>
      </c>
      <c r="B509" s="1">
        <v>4</v>
      </c>
      <c r="C509">
        <v>5</v>
      </c>
      <c r="D509">
        <v>1.2</v>
      </c>
      <c r="E509" s="1">
        <v>4</v>
      </c>
      <c r="F509" s="1">
        <v>4</v>
      </c>
      <c r="G509">
        <v>0.252</v>
      </c>
      <c r="H509">
        <v>0.13200000000000001</v>
      </c>
      <c r="I509">
        <v>0.26400000000000001</v>
      </c>
      <c r="J509">
        <v>0.22800000000000001</v>
      </c>
      <c r="K509">
        <v>0.24</v>
      </c>
      <c r="Q509" s="6">
        <f t="shared" si="58"/>
        <v>0.22320000000000001</v>
      </c>
      <c r="R509" s="6">
        <f t="shared" si="59"/>
        <v>5.2718118327572935E-2</v>
      </c>
      <c r="T509">
        <v>0.86399999999999999</v>
      </c>
      <c r="U509">
        <v>0.93600000000000005</v>
      </c>
      <c r="V509">
        <v>0.88800000000000001</v>
      </c>
      <c r="W509">
        <v>0.86399999999999999</v>
      </c>
      <c r="X509">
        <v>0.84</v>
      </c>
      <c r="AD509">
        <f t="shared" si="56"/>
        <v>0.87840000000000007</v>
      </c>
      <c r="AE509">
        <f t="shared" si="57"/>
        <v>3.6397802131447471E-2</v>
      </c>
      <c r="AG509">
        <v>10</v>
      </c>
      <c r="AH509">
        <f>AVERAGE(G530:K533)</f>
        <v>0.27299999999999991</v>
      </c>
      <c r="AI509">
        <f>STDEV(G530:K533)</f>
        <v>6.7307620589898531E-2</v>
      </c>
      <c r="AJ509">
        <f>AVERAGE(T530:X533)</f>
        <v>0.80640000000000023</v>
      </c>
      <c r="AK509">
        <f>STDEV(T530:X533)</f>
        <v>7.9656102947872759E-2</v>
      </c>
      <c r="AM509">
        <f t="shared" si="61"/>
        <v>1.0794000000000001</v>
      </c>
      <c r="AO509">
        <f t="shared" si="60"/>
        <v>0.14334437369771125</v>
      </c>
      <c r="BK509" s="1">
        <v>4</v>
      </c>
      <c r="BL509">
        <v>1.1160000000000001</v>
      </c>
      <c r="BM509">
        <v>1.0680000000000001</v>
      </c>
      <c r="BN509">
        <v>1.1519999999999999</v>
      </c>
      <c r="BO509">
        <v>1.0920000000000001</v>
      </c>
      <c r="BP509">
        <v>1.08</v>
      </c>
    </row>
    <row r="510" spans="1:68" x14ac:dyDescent="0.25">
      <c r="A510" s="1">
        <v>90</v>
      </c>
      <c r="B510" s="1">
        <v>4</v>
      </c>
      <c r="C510">
        <v>5</v>
      </c>
      <c r="D510">
        <v>1.2</v>
      </c>
      <c r="E510" s="6">
        <v>1</v>
      </c>
      <c r="F510" s="6">
        <v>5</v>
      </c>
      <c r="G510">
        <v>0.28799999999999998</v>
      </c>
      <c r="H510">
        <v>0.216</v>
      </c>
      <c r="I510">
        <v>0.216</v>
      </c>
      <c r="J510">
        <v>0.22800000000000001</v>
      </c>
      <c r="K510">
        <v>0.22800000000000001</v>
      </c>
      <c r="Q510" s="6">
        <f t="shared" si="58"/>
        <v>0.23519999999999999</v>
      </c>
      <c r="R510" s="6">
        <f t="shared" si="59"/>
        <v>3.0119760955227129E-2</v>
      </c>
      <c r="T510">
        <v>0.876</v>
      </c>
      <c r="U510">
        <v>0.9</v>
      </c>
      <c r="V510">
        <v>0.91200000000000003</v>
      </c>
      <c r="W510">
        <v>0.88800000000000001</v>
      </c>
      <c r="X510">
        <v>0.85199999999999998</v>
      </c>
      <c r="AD510">
        <f t="shared" si="56"/>
        <v>0.88559999999999994</v>
      </c>
      <c r="AE510">
        <f t="shared" si="57"/>
        <v>2.3082460874005634E-2</v>
      </c>
      <c r="AG510" t="s">
        <v>22</v>
      </c>
      <c r="AH510">
        <f>AVERAGE(G494:K533)</f>
        <v>0.24246000000000009</v>
      </c>
      <c r="AI510">
        <f>STDEV(G494:K533)</f>
        <v>4.7853507613911613E-2</v>
      </c>
      <c r="AJ510">
        <f>AVERAGE(T494:X533)</f>
        <v>0.87918000000000229</v>
      </c>
      <c r="AK510">
        <f>STDEV(T494:X532)</f>
        <v>5.0354240773128785E-2</v>
      </c>
      <c r="AM510">
        <f t="shared" si="61"/>
        <v>1.1216400000000024</v>
      </c>
      <c r="AO510">
        <f t="shared" si="60"/>
        <v>0.11525349027381143</v>
      </c>
      <c r="BK510" s="6">
        <v>5</v>
      </c>
      <c r="BL510">
        <v>1.1639999999999999</v>
      </c>
      <c r="BM510">
        <v>1.1160000000000001</v>
      </c>
      <c r="BN510">
        <v>1.1279999999999999</v>
      </c>
      <c r="BO510">
        <v>1.1160000000000001</v>
      </c>
      <c r="BP510">
        <v>1.08</v>
      </c>
    </row>
    <row r="511" spans="1:68" x14ac:dyDescent="0.25">
      <c r="A511" s="1">
        <v>90</v>
      </c>
      <c r="B511" s="1">
        <v>4</v>
      </c>
      <c r="C511">
        <v>5</v>
      </c>
      <c r="D511">
        <v>1.2</v>
      </c>
      <c r="E511" s="6">
        <v>2</v>
      </c>
      <c r="F511" s="6">
        <v>5</v>
      </c>
      <c r="G511">
        <v>0.24</v>
      </c>
      <c r="H511">
        <v>0.216</v>
      </c>
      <c r="I511">
        <v>0.252</v>
      </c>
      <c r="J511">
        <v>0.24</v>
      </c>
      <c r="K511">
        <v>0.252</v>
      </c>
      <c r="Q511" s="6">
        <f t="shared" si="58"/>
        <v>0.24</v>
      </c>
      <c r="R511" s="6">
        <f t="shared" si="59"/>
        <v>1.4696938456699071E-2</v>
      </c>
      <c r="T511">
        <v>0.91200000000000003</v>
      </c>
      <c r="U511">
        <v>0.93600000000000005</v>
      </c>
      <c r="V511">
        <v>0.88800000000000001</v>
      </c>
      <c r="W511">
        <v>0.85199999999999998</v>
      </c>
      <c r="X511">
        <v>0.84</v>
      </c>
      <c r="AD511">
        <f t="shared" si="56"/>
        <v>0.88559999999999994</v>
      </c>
      <c r="AE511">
        <f t="shared" si="57"/>
        <v>4.0159681273635658E-2</v>
      </c>
      <c r="AM511" s="11" t="s">
        <v>51</v>
      </c>
      <c r="AN511" s="11"/>
      <c r="AO511" s="11"/>
      <c r="BK511" s="6">
        <v>5</v>
      </c>
      <c r="BL511">
        <v>1.1519999999999999</v>
      </c>
      <c r="BM511">
        <v>1.1519999999999999</v>
      </c>
      <c r="BN511">
        <v>1.1399999999999999</v>
      </c>
      <c r="BO511">
        <v>1.0920000000000001</v>
      </c>
      <c r="BP511">
        <v>1.0920000000000001</v>
      </c>
    </row>
    <row r="512" spans="1:68" x14ac:dyDescent="0.25">
      <c r="A512" s="1">
        <v>90</v>
      </c>
      <c r="B512" s="1">
        <v>4</v>
      </c>
      <c r="C512">
        <v>5</v>
      </c>
      <c r="D512">
        <v>1.2</v>
      </c>
      <c r="E512" s="6">
        <v>3</v>
      </c>
      <c r="F512" s="6">
        <v>5</v>
      </c>
      <c r="G512">
        <v>0.252</v>
      </c>
      <c r="H512">
        <v>0.20399999999999999</v>
      </c>
      <c r="I512">
        <v>0.27600000000000002</v>
      </c>
      <c r="J512">
        <v>0.216</v>
      </c>
      <c r="K512">
        <v>0.252</v>
      </c>
      <c r="Q512" s="6">
        <f t="shared" si="58"/>
        <v>0.24</v>
      </c>
      <c r="R512" s="6">
        <f t="shared" si="59"/>
        <v>2.9393876913398436E-2</v>
      </c>
      <c r="T512">
        <v>0.876</v>
      </c>
      <c r="U512">
        <v>0.9</v>
      </c>
      <c r="V512">
        <v>0.876</v>
      </c>
      <c r="W512">
        <v>0.88800000000000001</v>
      </c>
      <c r="X512">
        <v>0.876</v>
      </c>
      <c r="AD512">
        <f t="shared" si="56"/>
        <v>0.8832000000000001</v>
      </c>
      <c r="AE512">
        <f t="shared" si="57"/>
        <v>1.0733126291999E-2</v>
      </c>
      <c r="BK512" s="6">
        <v>5</v>
      </c>
      <c r="BL512">
        <v>1.1279999999999999</v>
      </c>
      <c r="BM512">
        <v>1.1040000000000001</v>
      </c>
      <c r="BN512">
        <v>1.1519999999999999</v>
      </c>
      <c r="BO512">
        <v>1.1040000000000001</v>
      </c>
      <c r="BP512">
        <v>1.1279999999999999</v>
      </c>
    </row>
    <row r="513" spans="1:68" x14ac:dyDescent="0.25">
      <c r="A513" s="1">
        <v>90</v>
      </c>
      <c r="B513" s="1">
        <v>4</v>
      </c>
      <c r="C513">
        <v>5</v>
      </c>
      <c r="D513">
        <v>1.2</v>
      </c>
      <c r="E513" s="6">
        <v>4</v>
      </c>
      <c r="F513" s="6">
        <v>5</v>
      </c>
      <c r="G513">
        <v>0.192</v>
      </c>
      <c r="H513">
        <v>0.252</v>
      </c>
      <c r="I513">
        <v>0.18</v>
      </c>
      <c r="J513">
        <v>0.24</v>
      </c>
      <c r="K513">
        <v>0.216</v>
      </c>
      <c r="Q513" s="6">
        <f t="shared" si="58"/>
        <v>0.21600000000000003</v>
      </c>
      <c r="R513" s="6">
        <f t="shared" si="59"/>
        <v>3.0594117081556585E-2</v>
      </c>
      <c r="T513">
        <v>0.92400000000000004</v>
      </c>
      <c r="U513">
        <v>0.92400000000000004</v>
      </c>
      <c r="V513">
        <v>0.86399999999999999</v>
      </c>
      <c r="W513">
        <v>0.84</v>
      </c>
      <c r="X513">
        <v>0.84</v>
      </c>
      <c r="AD513">
        <f t="shared" si="56"/>
        <v>0.87840000000000007</v>
      </c>
      <c r="AE513">
        <f t="shared" si="57"/>
        <v>4.2764471234893145E-2</v>
      </c>
      <c r="BK513" s="6">
        <v>5</v>
      </c>
      <c r="BL513">
        <v>1.1160000000000001</v>
      </c>
      <c r="BM513">
        <v>1.1759999999999999</v>
      </c>
      <c r="BN513">
        <v>1.044</v>
      </c>
      <c r="BO513">
        <v>1.08</v>
      </c>
      <c r="BP513">
        <v>1.056</v>
      </c>
    </row>
    <row r="514" spans="1:68" x14ac:dyDescent="0.25">
      <c r="A514" s="1">
        <v>90</v>
      </c>
      <c r="B514" s="1">
        <v>4</v>
      </c>
      <c r="C514" s="1">
        <v>5</v>
      </c>
      <c r="D514" s="1">
        <v>1.2</v>
      </c>
      <c r="E514" s="1">
        <v>1</v>
      </c>
      <c r="F514" s="1">
        <v>6</v>
      </c>
      <c r="G514">
        <v>0.216</v>
      </c>
      <c r="H514">
        <v>0.18</v>
      </c>
      <c r="I514">
        <v>0.216</v>
      </c>
      <c r="J514">
        <v>0.192</v>
      </c>
      <c r="K514">
        <v>0.312</v>
      </c>
      <c r="Q514" s="6">
        <f t="shared" si="58"/>
        <v>0.22320000000000001</v>
      </c>
      <c r="R514" s="6">
        <f t="shared" si="59"/>
        <v>5.2030760132828917E-2</v>
      </c>
      <c r="T514">
        <v>0.94799999999999995</v>
      </c>
      <c r="U514">
        <v>0.86399999999999999</v>
      </c>
      <c r="V514">
        <v>0.93600000000000005</v>
      </c>
      <c r="W514">
        <v>0.876</v>
      </c>
      <c r="X514">
        <v>0.9</v>
      </c>
      <c r="AD514">
        <f t="shared" si="56"/>
        <v>0.90480000000000005</v>
      </c>
      <c r="AE514">
        <f t="shared" si="57"/>
        <v>3.6595081636744575E-2</v>
      </c>
      <c r="BF514" s="42" t="s">
        <v>19</v>
      </c>
      <c r="BG514" s="42" t="s">
        <v>24</v>
      </c>
      <c r="BH514" s="42" t="s">
        <v>21</v>
      </c>
      <c r="BK514" s="1">
        <v>6</v>
      </c>
      <c r="BL514">
        <v>1.1639999999999999</v>
      </c>
      <c r="BM514">
        <v>1.044</v>
      </c>
      <c r="BN514">
        <v>1.1519999999999999</v>
      </c>
      <c r="BO514">
        <v>1.0680000000000001</v>
      </c>
      <c r="BP514">
        <v>1.212</v>
      </c>
    </row>
    <row r="515" spans="1:68" x14ac:dyDescent="0.25">
      <c r="A515" s="1">
        <v>90</v>
      </c>
      <c r="B515" s="1">
        <v>4</v>
      </c>
      <c r="C515" s="1">
        <v>5</v>
      </c>
      <c r="D515" s="1">
        <v>1.2</v>
      </c>
      <c r="E515" s="1">
        <v>2</v>
      </c>
      <c r="F515" s="1">
        <v>6</v>
      </c>
      <c r="G515">
        <v>0.252</v>
      </c>
      <c r="H515">
        <v>0.216</v>
      </c>
      <c r="I515">
        <v>0.20399999999999999</v>
      </c>
      <c r="J515">
        <v>0.20399999999999999</v>
      </c>
      <c r="K515">
        <v>0.24</v>
      </c>
      <c r="Q515" s="6">
        <f t="shared" si="58"/>
        <v>0.22319999999999998</v>
      </c>
      <c r="R515" s="6">
        <f t="shared" si="59"/>
        <v>2.1799082549501945E-2</v>
      </c>
      <c r="T515">
        <v>0.92400000000000004</v>
      </c>
      <c r="U515">
        <v>0.86399999999999999</v>
      </c>
      <c r="V515">
        <v>0.91200000000000003</v>
      </c>
      <c r="W515">
        <v>0.85199999999999998</v>
      </c>
      <c r="X515">
        <v>0.92400000000000004</v>
      </c>
      <c r="AD515">
        <f t="shared" si="56"/>
        <v>0.8952</v>
      </c>
      <c r="AE515">
        <f t="shared" si="57"/>
        <v>3.4571664698131069E-2</v>
      </c>
      <c r="AH515" s="5" t="s">
        <v>20</v>
      </c>
      <c r="AI515" s="5" t="s">
        <v>21</v>
      </c>
      <c r="AJ515" s="5" t="s">
        <v>23</v>
      </c>
      <c r="AK515" s="5" t="s">
        <v>21</v>
      </c>
      <c r="AL515" s="5"/>
      <c r="AM515" s="5" t="s">
        <v>27</v>
      </c>
      <c r="AN515" s="5"/>
      <c r="AO515" s="5" t="s">
        <v>28</v>
      </c>
      <c r="AP515" s="5"/>
      <c r="BF515" s="42">
        <v>1</v>
      </c>
      <c r="BG515" s="42">
        <f>AVERAGE(BL494:BP497)</f>
        <v>1.1346000000000001</v>
      </c>
      <c r="BH515" s="42">
        <f>STDEV(BL494:BP497)</f>
        <v>2.654172484777003E-2</v>
      </c>
      <c r="BK515" s="1">
        <v>6</v>
      </c>
      <c r="BL515">
        <v>1.1759999999999999</v>
      </c>
      <c r="BM515">
        <v>1.08</v>
      </c>
      <c r="BN515">
        <v>1.1160000000000001</v>
      </c>
      <c r="BO515">
        <v>1.056</v>
      </c>
      <c r="BP515">
        <v>1.1639999999999999</v>
      </c>
    </row>
    <row r="516" spans="1:68" x14ac:dyDescent="0.25">
      <c r="A516" s="1">
        <v>90</v>
      </c>
      <c r="B516" s="1">
        <v>4</v>
      </c>
      <c r="C516" s="1">
        <v>5</v>
      </c>
      <c r="D516" s="1">
        <v>1.2</v>
      </c>
      <c r="E516" s="1">
        <v>3</v>
      </c>
      <c r="F516" s="1">
        <v>6</v>
      </c>
      <c r="G516">
        <v>0.27600000000000002</v>
      </c>
      <c r="H516">
        <v>0.216</v>
      </c>
      <c r="I516">
        <v>0.216</v>
      </c>
      <c r="J516">
        <v>0.24</v>
      </c>
      <c r="K516">
        <v>0.312</v>
      </c>
      <c r="Q516" s="6">
        <f t="shared" si="58"/>
        <v>0.252</v>
      </c>
      <c r="R516" s="6">
        <f t="shared" si="59"/>
        <v>4.1569219381652978E-2</v>
      </c>
      <c r="T516">
        <v>0.9</v>
      </c>
      <c r="U516">
        <v>0.85199999999999998</v>
      </c>
      <c r="V516">
        <v>0.91200000000000003</v>
      </c>
      <c r="W516">
        <v>0.88800000000000001</v>
      </c>
      <c r="X516">
        <v>0.86399999999999999</v>
      </c>
      <c r="AD516">
        <f t="shared" si="56"/>
        <v>0.8832000000000001</v>
      </c>
      <c r="AE516">
        <f t="shared" si="57"/>
        <v>2.4883729623993288E-2</v>
      </c>
      <c r="AH516" s="5">
        <f>AH510</f>
        <v>0.24246000000000009</v>
      </c>
      <c r="AI516" s="5">
        <f>AI510</f>
        <v>4.7853507613911613E-2</v>
      </c>
      <c r="AJ516" s="5">
        <f>AJ510</f>
        <v>0.87918000000000229</v>
      </c>
      <c r="AK516" s="5">
        <f>AK510</f>
        <v>5.0354240773128785E-2</v>
      </c>
      <c r="AL516" s="5"/>
      <c r="AM516" s="5" t="s">
        <v>29</v>
      </c>
      <c r="AN516" s="5"/>
      <c r="AO516" s="5" t="s">
        <v>30</v>
      </c>
      <c r="AP516" s="5"/>
      <c r="BF516" s="42">
        <v>2</v>
      </c>
      <c r="BG516" s="42">
        <f>AVERAGE(BL498:BP501)</f>
        <v>1.1394</v>
      </c>
      <c r="BH516" s="42">
        <f>STDEV(BL498:BP501)</f>
        <v>3.02766194316757E-2</v>
      </c>
      <c r="BK516" s="1">
        <v>6</v>
      </c>
      <c r="BL516">
        <v>1.1759999999999999</v>
      </c>
      <c r="BM516">
        <v>1.0680000000000001</v>
      </c>
      <c r="BN516">
        <v>1.1279999999999999</v>
      </c>
      <c r="BO516">
        <v>1.1279999999999999</v>
      </c>
      <c r="BP516">
        <v>1.1759999999999999</v>
      </c>
    </row>
    <row r="517" spans="1:68" x14ac:dyDescent="0.25">
      <c r="A517" s="1">
        <v>90</v>
      </c>
      <c r="B517" s="1">
        <v>4</v>
      </c>
      <c r="C517" s="1">
        <v>5</v>
      </c>
      <c r="D517" s="1">
        <v>1.2</v>
      </c>
      <c r="E517" s="1">
        <v>4</v>
      </c>
      <c r="F517" s="1">
        <v>6</v>
      </c>
      <c r="G517">
        <v>0.3</v>
      </c>
      <c r="H517">
        <v>0.34799999999999998</v>
      </c>
      <c r="I517">
        <v>0.27600000000000002</v>
      </c>
      <c r="J517">
        <v>0.20399999999999999</v>
      </c>
      <c r="K517">
        <v>0.28799999999999998</v>
      </c>
      <c r="Q517" s="6">
        <f t="shared" si="58"/>
        <v>0.28320000000000001</v>
      </c>
      <c r="R517" s="6">
        <f t="shared" si="59"/>
        <v>5.2030760132829187E-2</v>
      </c>
      <c r="T517">
        <v>0.85199999999999998</v>
      </c>
      <c r="U517">
        <v>0.79200000000000004</v>
      </c>
      <c r="V517">
        <v>0.9</v>
      </c>
      <c r="W517">
        <v>0.84</v>
      </c>
      <c r="X517">
        <v>0.81599999999999995</v>
      </c>
      <c r="AD517">
        <f t="shared" si="56"/>
        <v>0.84000000000000008</v>
      </c>
      <c r="AE517">
        <f t="shared" si="57"/>
        <v>4.0693979898751613E-2</v>
      </c>
      <c r="BF517" s="42">
        <v>3</v>
      </c>
      <c r="BG517" s="42">
        <f>AVERAGE(BL502:BP505)</f>
        <v>1.1268</v>
      </c>
      <c r="BH517" s="42">
        <f>STDEV(BL502:BP505)</f>
        <v>1.6925844455338502E-2</v>
      </c>
      <c r="BK517" s="1">
        <v>6</v>
      </c>
      <c r="BL517">
        <v>1.1519999999999999</v>
      </c>
      <c r="BM517">
        <v>1.1399999999999999</v>
      </c>
      <c r="BN517">
        <v>1.1759999999999999</v>
      </c>
      <c r="BO517">
        <v>1.044</v>
      </c>
      <c r="BP517">
        <v>1.1040000000000001</v>
      </c>
    </row>
    <row r="518" spans="1:68" x14ac:dyDescent="0.25">
      <c r="A518" s="1">
        <v>90</v>
      </c>
      <c r="B518" s="1">
        <v>4</v>
      </c>
      <c r="C518" s="1">
        <v>5</v>
      </c>
      <c r="D518" s="1">
        <v>1.2</v>
      </c>
      <c r="E518" s="6">
        <v>1</v>
      </c>
      <c r="F518" s="6">
        <v>7</v>
      </c>
      <c r="G518">
        <v>0.192</v>
      </c>
      <c r="H518">
        <v>0.20399999999999999</v>
      </c>
      <c r="I518">
        <v>0.24</v>
      </c>
      <c r="J518">
        <v>0.216</v>
      </c>
      <c r="K518">
        <v>0.192</v>
      </c>
      <c r="Q518" s="6">
        <f t="shared" si="58"/>
        <v>0.20880000000000001</v>
      </c>
      <c r="R518" s="6">
        <f t="shared" si="59"/>
        <v>2.0079840636817808E-2</v>
      </c>
      <c r="T518">
        <v>0.9</v>
      </c>
      <c r="U518">
        <v>0.91200000000000003</v>
      </c>
      <c r="V518">
        <v>0.9</v>
      </c>
      <c r="W518">
        <v>0.85199999999999998</v>
      </c>
      <c r="X518">
        <v>0.84</v>
      </c>
      <c r="AD518">
        <f t="shared" si="56"/>
        <v>0.88080000000000003</v>
      </c>
      <c r="AE518">
        <f t="shared" si="57"/>
        <v>3.2422214606655141E-2</v>
      </c>
      <c r="BF518" s="42">
        <v>4</v>
      </c>
      <c r="BG518" s="42">
        <f>AVERAGE(BL506:BP509)</f>
        <v>1.1286</v>
      </c>
      <c r="BH518" s="42">
        <f>STDEV(BL506:BP509)</f>
        <v>4.4300885104618701E-2</v>
      </c>
      <c r="BK518" s="6">
        <v>7</v>
      </c>
      <c r="BL518">
        <v>1.0920000000000001</v>
      </c>
      <c r="BM518">
        <v>1.1160000000000001</v>
      </c>
      <c r="BN518">
        <v>1.1399999999999999</v>
      </c>
      <c r="BO518">
        <v>1.0680000000000001</v>
      </c>
      <c r="BP518">
        <v>1.032</v>
      </c>
    </row>
    <row r="519" spans="1:68" x14ac:dyDescent="0.25">
      <c r="A519" s="1">
        <v>90</v>
      </c>
      <c r="B519" s="1">
        <v>4</v>
      </c>
      <c r="C519" s="1">
        <v>5</v>
      </c>
      <c r="D519" s="1">
        <v>1.2</v>
      </c>
      <c r="E519" s="6">
        <v>2</v>
      </c>
      <c r="F519" s="6">
        <v>7</v>
      </c>
      <c r="G519">
        <v>0.192</v>
      </c>
      <c r="H519">
        <v>0.20399999999999999</v>
      </c>
      <c r="I519">
        <v>0.22800000000000001</v>
      </c>
      <c r="J519">
        <v>0.22800000000000001</v>
      </c>
      <c r="K519">
        <v>0.22800000000000001</v>
      </c>
      <c r="Q519" s="6">
        <f t="shared" si="58"/>
        <v>0.21600000000000003</v>
      </c>
      <c r="R519" s="6">
        <f t="shared" si="59"/>
        <v>1.6970562748477146E-2</v>
      </c>
      <c r="T519">
        <v>0.93600000000000005</v>
      </c>
      <c r="U519">
        <v>0.85199999999999998</v>
      </c>
      <c r="V519">
        <v>0.876</v>
      </c>
      <c r="W519">
        <v>0.88800000000000001</v>
      </c>
      <c r="X519">
        <v>0.84</v>
      </c>
      <c r="AD519">
        <f t="shared" si="56"/>
        <v>0.87840000000000007</v>
      </c>
      <c r="AE519">
        <f t="shared" si="57"/>
        <v>3.7373787605753883E-2</v>
      </c>
      <c r="BF519" s="42">
        <v>5</v>
      </c>
      <c r="BG519" s="42">
        <f>AVERAGE(BL510:BP513)</f>
        <v>1.1160000000000001</v>
      </c>
      <c r="BH519" s="42">
        <f>STDEV(BL510:BP513)</f>
        <v>3.5255458703880853E-2</v>
      </c>
      <c r="BK519" s="6">
        <v>7</v>
      </c>
      <c r="BL519">
        <v>1.1279999999999999</v>
      </c>
      <c r="BM519">
        <v>1.056</v>
      </c>
      <c r="BN519">
        <v>1.1040000000000001</v>
      </c>
      <c r="BO519">
        <v>1.1160000000000001</v>
      </c>
      <c r="BP519">
        <v>1.0680000000000001</v>
      </c>
    </row>
    <row r="520" spans="1:68" x14ac:dyDescent="0.25">
      <c r="A520" s="1">
        <v>90</v>
      </c>
      <c r="B520" s="1">
        <v>4</v>
      </c>
      <c r="C520" s="1">
        <v>5</v>
      </c>
      <c r="D520" s="1">
        <v>1.2</v>
      </c>
      <c r="E520" s="6">
        <v>3</v>
      </c>
      <c r="F520" s="6">
        <v>7</v>
      </c>
      <c r="G520">
        <v>0.26400000000000001</v>
      </c>
      <c r="H520">
        <v>0.20399999999999999</v>
      </c>
      <c r="I520">
        <v>0.252</v>
      </c>
      <c r="J520">
        <v>0.24</v>
      </c>
      <c r="K520">
        <v>0.28799999999999998</v>
      </c>
      <c r="Q520" s="6">
        <f t="shared" si="58"/>
        <v>0.24959999999999999</v>
      </c>
      <c r="R520" s="6">
        <f t="shared" si="59"/>
        <v>3.1061229853307289E-2</v>
      </c>
      <c r="T520">
        <v>0.84</v>
      </c>
      <c r="U520">
        <v>0.876</v>
      </c>
      <c r="V520">
        <v>0.876</v>
      </c>
      <c r="W520">
        <v>0.86399999999999999</v>
      </c>
      <c r="X520">
        <v>0.81599999999999995</v>
      </c>
      <c r="AD520">
        <f t="shared" si="56"/>
        <v>0.85440000000000005</v>
      </c>
      <c r="AE520">
        <f t="shared" si="57"/>
        <v>2.6015380066414583E-2</v>
      </c>
      <c r="BF520" s="42">
        <v>6</v>
      </c>
      <c r="BG520" s="42">
        <f>AVERAGE(BL514:BP517)</f>
        <v>1.1262000000000001</v>
      </c>
      <c r="BH520" s="42">
        <f>STDEV(BL514:BP517)</f>
        <v>5.1101138106596687E-2</v>
      </c>
      <c r="BK520" s="6">
        <v>7</v>
      </c>
      <c r="BL520">
        <v>1.1040000000000001</v>
      </c>
      <c r="BM520">
        <v>1.08</v>
      </c>
      <c r="BN520">
        <v>1.1279999999999999</v>
      </c>
      <c r="BO520">
        <v>1.1040000000000001</v>
      </c>
      <c r="BP520">
        <v>1.1040000000000001</v>
      </c>
    </row>
    <row r="521" spans="1:68" x14ac:dyDescent="0.25">
      <c r="A521" s="1">
        <v>90</v>
      </c>
      <c r="B521" s="1">
        <v>4</v>
      </c>
      <c r="C521" s="1">
        <v>5</v>
      </c>
      <c r="D521" s="1">
        <v>1.2</v>
      </c>
      <c r="E521" s="6">
        <v>4</v>
      </c>
      <c r="F521" s="6">
        <v>7</v>
      </c>
      <c r="G521">
        <v>0.216</v>
      </c>
      <c r="H521">
        <v>0.18</v>
      </c>
      <c r="I521">
        <v>0.216</v>
      </c>
      <c r="J521">
        <v>0.24</v>
      </c>
      <c r="K521">
        <v>0.108</v>
      </c>
      <c r="Q521" s="6">
        <f t="shared" si="58"/>
        <v>0.192</v>
      </c>
      <c r="R521" s="6">
        <f t="shared" si="59"/>
        <v>5.1613951602255757E-2</v>
      </c>
      <c r="T521">
        <v>0.91200000000000003</v>
      </c>
      <c r="U521">
        <v>0.92400000000000004</v>
      </c>
      <c r="V521">
        <v>0.93600000000000005</v>
      </c>
      <c r="W521">
        <v>0.9</v>
      </c>
      <c r="X521">
        <v>0.97199999999999998</v>
      </c>
      <c r="AD521">
        <f t="shared" si="56"/>
        <v>0.92880000000000007</v>
      </c>
      <c r="AE521">
        <f t="shared" si="57"/>
        <v>2.7626074639731196E-2</v>
      </c>
      <c r="BF521" s="42">
        <v>7</v>
      </c>
      <c r="BG521" s="42">
        <f>AVERAGE(BL518:BP521)</f>
        <v>1.1022000000000003</v>
      </c>
      <c r="BH521" s="42">
        <f>STDEV(BL518:BP521)</f>
        <v>3.0969594596534214E-2</v>
      </c>
      <c r="BK521" s="6">
        <v>7</v>
      </c>
      <c r="BL521">
        <v>1.1279999999999999</v>
      </c>
      <c r="BM521">
        <v>1.1040000000000001</v>
      </c>
      <c r="BN521">
        <v>1.1519999999999999</v>
      </c>
      <c r="BO521">
        <v>1.1399999999999999</v>
      </c>
      <c r="BP521">
        <v>1.08</v>
      </c>
    </row>
    <row r="522" spans="1:68" x14ac:dyDescent="0.25">
      <c r="A522" s="1">
        <v>90</v>
      </c>
      <c r="B522" s="1">
        <v>4</v>
      </c>
      <c r="C522" s="1">
        <v>5</v>
      </c>
      <c r="D522" s="1">
        <v>1.2</v>
      </c>
      <c r="E522" s="1">
        <v>1</v>
      </c>
      <c r="F522" s="1">
        <v>8</v>
      </c>
      <c r="G522">
        <v>0.20399999999999999</v>
      </c>
      <c r="H522">
        <v>0.32400000000000001</v>
      </c>
      <c r="I522">
        <v>0.26400000000000001</v>
      </c>
      <c r="J522">
        <v>0.20399999999999999</v>
      </c>
      <c r="K522">
        <v>0.312</v>
      </c>
      <c r="Q522" s="6">
        <f t="shared" si="58"/>
        <v>0.2616</v>
      </c>
      <c r="R522" s="6">
        <f t="shared" si="59"/>
        <v>5.7173420397943556E-2</v>
      </c>
      <c r="T522">
        <v>0.93600000000000005</v>
      </c>
      <c r="U522">
        <v>0.74399999999999999</v>
      </c>
      <c r="V522">
        <v>0.96</v>
      </c>
      <c r="W522">
        <v>0.85199999999999998</v>
      </c>
      <c r="X522">
        <v>0.86399999999999999</v>
      </c>
      <c r="AD522">
        <f t="shared" si="56"/>
        <v>0.87119999999999997</v>
      </c>
      <c r="AE522">
        <f t="shared" si="57"/>
        <v>8.4682938069011282E-2</v>
      </c>
      <c r="BF522" s="42">
        <v>8</v>
      </c>
      <c r="BG522" s="42">
        <f>AVERAGE(BL522:BP525)</f>
        <v>1.1256000000000002</v>
      </c>
      <c r="BH522" s="42">
        <f>STDEV(BL522:BP525)</f>
        <v>9.753509489841132E-2</v>
      </c>
      <c r="BK522" s="1">
        <v>8</v>
      </c>
      <c r="BL522">
        <v>1.1399999999999999</v>
      </c>
      <c r="BM522">
        <v>1.0680000000000001</v>
      </c>
      <c r="BN522">
        <v>1.224</v>
      </c>
      <c r="BO522">
        <v>1.056</v>
      </c>
      <c r="BP522">
        <v>1.1759999999999999</v>
      </c>
    </row>
    <row r="523" spans="1:68" x14ac:dyDescent="0.25">
      <c r="A523" s="1">
        <v>90</v>
      </c>
      <c r="B523" s="1">
        <v>4</v>
      </c>
      <c r="C523" s="1">
        <v>5</v>
      </c>
      <c r="D523" s="1">
        <v>1.2</v>
      </c>
      <c r="E523" s="1">
        <v>2</v>
      </c>
      <c r="F523" s="1">
        <v>8</v>
      </c>
      <c r="G523">
        <v>0.24</v>
      </c>
      <c r="H523">
        <v>0.44400000000000001</v>
      </c>
      <c r="I523">
        <v>0.22800000000000001</v>
      </c>
      <c r="J523">
        <v>0.14399999999999999</v>
      </c>
      <c r="K523">
        <v>0.3</v>
      </c>
      <c r="Q523" s="6">
        <f t="shared" si="58"/>
        <v>0.2712</v>
      </c>
      <c r="R523" s="6">
        <f t="shared" si="59"/>
        <v>0.11147735195993848</v>
      </c>
      <c r="T523">
        <v>0.64800000000000002</v>
      </c>
      <c r="U523">
        <v>0.91200000000000003</v>
      </c>
      <c r="V523">
        <v>0.97199999999999998</v>
      </c>
      <c r="W523">
        <v>0.91200000000000003</v>
      </c>
      <c r="X523">
        <v>0.876</v>
      </c>
      <c r="AD523">
        <f t="shared" si="56"/>
        <v>0.8640000000000001</v>
      </c>
      <c r="AE523">
        <f t="shared" si="57"/>
        <v>0.12557069721873812</v>
      </c>
      <c r="BF523" s="42">
        <v>9</v>
      </c>
      <c r="BG523" s="42">
        <f>AVERAGE(BL526:BP529)</f>
        <v>1.1375999999999999</v>
      </c>
      <c r="BH523" s="42">
        <f>STDEV(BL526:BP529)</f>
        <v>7.6253317442932469E-2</v>
      </c>
      <c r="BK523" s="1">
        <v>8</v>
      </c>
      <c r="BL523">
        <v>0.88800000000000001</v>
      </c>
      <c r="BM523">
        <v>1.3560000000000001</v>
      </c>
      <c r="BN523">
        <v>1.2</v>
      </c>
      <c r="BO523">
        <v>1.056</v>
      </c>
      <c r="BP523">
        <v>1.1759999999999999</v>
      </c>
    </row>
    <row r="524" spans="1:68" x14ac:dyDescent="0.25">
      <c r="A524" s="1">
        <v>90</v>
      </c>
      <c r="B524" s="1">
        <v>4</v>
      </c>
      <c r="C524">
        <v>5</v>
      </c>
      <c r="D524">
        <v>1.2</v>
      </c>
      <c r="E524" s="1">
        <v>3</v>
      </c>
      <c r="F524" s="1">
        <v>8</v>
      </c>
      <c r="G524">
        <v>0.252</v>
      </c>
      <c r="H524">
        <v>0.18</v>
      </c>
      <c r="I524">
        <v>0.3</v>
      </c>
      <c r="J524">
        <v>0.34799999999999998</v>
      </c>
      <c r="K524">
        <v>0.20399999999999999</v>
      </c>
      <c r="Q524" s="6">
        <f t="shared" si="58"/>
        <v>0.25680000000000003</v>
      </c>
      <c r="R524" s="6">
        <f t="shared" si="59"/>
        <v>6.8725541103726473E-2</v>
      </c>
      <c r="T524">
        <v>0.94799999999999995</v>
      </c>
      <c r="U524">
        <v>0.86399999999999999</v>
      </c>
      <c r="V524">
        <v>0.84</v>
      </c>
      <c r="W524">
        <v>0.80400000000000005</v>
      </c>
      <c r="X524">
        <v>0.85199999999999998</v>
      </c>
      <c r="AD524">
        <f t="shared" si="56"/>
        <v>0.86159999999999992</v>
      </c>
      <c r="AE524">
        <f t="shared" si="57"/>
        <v>5.3261618450813127E-2</v>
      </c>
      <c r="BF524" s="42">
        <v>10</v>
      </c>
      <c r="BG524" s="42">
        <f>AVERAGE(BL530:BP533)</f>
        <v>1.0793999999999999</v>
      </c>
      <c r="BH524" s="42">
        <f>STDEV(BL530:BP533)</f>
        <v>7.5842218488538157E-2</v>
      </c>
      <c r="BK524" s="1">
        <v>8</v>
      </c>
      <c r="BL524">
        <v>1.2</v>
      </c>
      <c r="BM524">
        <v>1.044</v>
      </c>
      <c r="BN524">
        <v>1.1399999999999999</v>
      </c>
      <c r="BO524">
        <v>1.1519999999999999</v>
      </c>
      <c r="BP524">
        <v>1.056</v>
      </c>
    </row>
    <row r="525" spans="1:68" x14ac:dyDescent="0.25">
      <c r="A525" s="1">
        <v>90</v>
      </c>
      <c r="B525" s="1">
        <v>4</v>
      </c>
      <c r="C525">
        <v>5</v>
      </c>
      <c r="D525">
        <v>1.2</v>
      </c>
      <c r="E525" s="1">
        <v>4</v>
      </c>
      <c r="F525" s="1">
        <v>8</v>
      </c>
      <c r="G525">
        <v>0.252</v>
      </c>
      <c r="H525">
        <v>0.38400000000000001</v>
      </c>
      <c r="I525">
        <v>0.26400000000000001</v>
      </c>
      <c r="J525">
        <v>0.20399999999999999</v>
      </c>
      <c r="K525">
        <v>0.3</v>
      </c>
      <c r="Q525" s="6">
        <f t="shared" si="58"/>
        <v>0.28080000000000005</v>
      </c>
      <c r="R525" s="6">
        <f t="shared" si="59"/>
        <v>6.7135683507356769E-2</v>
      </c>
      <c r="T525">
        <v>0.876</v>
      </c>
      <c r="U525">
        <v>0.75600000000000001</v>
      </c>
      <c r="V525">
        <v>0.94799999999999995</v>
      </c>
      <c r="W525">
        <v>0.82799999999999996</v>
      </c>
      <c r="X525">
        <v>0.76800000000000002</v>
      </c>
      <c r="AD525">
        <f t="shared" si="56"/>
        <v>0.83520000000000005</v>
      </c>
      <c r="AE525">
        <f t="shared" si="57"/>
        <v>7.941788211731661E-2</v>
      </c>
      <c r="BF525" s="42" t="s">
        <v>22</v>
      </c>
      <c r="BG525" s="42">
        <f>AVERAGE(BL494:BP533)</f>
        <v>1.1216400000000006</v>
      </c>
      <c r="BH525" s="42">
        <f>STDEV(BL494:BP533)</f>
        <v>5.6103551065962411E-2</v>
      </c>
      <c r="BK525" s="1">
        <v>8</v>
      </c>
      <c r="BL525">
        <v>1.1279999999999999</v>
      </c>
      <c r="BM525">
        <v>1.1399999999999999</v>
      </c>
      <c r="BN525">
        <v>1.212</v>
      </c>
      <c r="BO525">
        <v>1.032</v>
      </c>
      <c r="BP525">
        <v>1.0680000000000001</v>
      </c>
    </row>
    <row r="526" spans="1:68" x14ac:dyDescent="0.25">
      <c r="A526" s="1">
        <v>90</v>
      </c>
      <c r="B526" s="1">
        <v>4</v>
      </c>
      <c r="C526">
        <v>5</v>
      </c>
      <c r="D526">
        <v>1.2</v>
      </c>
      <c r="E526" s="6">
        <v>1</v>
      </c>
      <c r="F526" s="6">
        <v>9</v>
      </c>
      <c r="G526">
        <v>0.22800000000000001</v>
      </c>
      <c r="H526">
        <v>0.216</v>
      </c>
      <c r="I526">
        <v>0.22800000000000001</v>
      </c>
      <c r="J526">
        <v>0.39600000000000002</v>
      </c>
      <c r="K526">
        <v>0.22800000000000001</v>
      </c>
      <c r="Q526" s="6">
        <f t="shared" si="58"/>
        <v>0.25919999999999999</v>
      </c>
      <c r="R526" s="6">
        <f t="shared" si="59"/>
        <v>7.6649853228822465E-2</v>
      </c>
      <c r="T526">
        <v>0.82799999999999996</v>
      </c>
      <c r="U526">
        <v>0.92400000000000004</v>
      </c>
      <c r="V526">
        <v>0.88800000000000001</v>
      </c>
      <c r="W526">
        <v>0.85199999999999998</v>
      </c>
      <c r="X526">
        <v>0.84</v>
      </c>
      <c r="AD526">
        <f t="shared" si="56"/>
        <v>0.86639999999999995</v>
      </c>
      <c r="AE526">
        <f t="shared" si="57"/>
        <v>3.9253025361110742E-2</v>
      </c>
      <c r="BK526" s="6">
        <v>9</v>
      </c>
      <c r="BL526">
        <v>1.056</v>
      </c>
      <c r="BM526">
        <v>1.1399999999999999</v>
      </c>
      <c r="BN526">
        <v>1.1160000000000001</v>
      </c>
      <c r="BO526">
        <v>1.248</v>
      </c>
      <c r="BP526">
        <v>1.0680000000000001</v>
      </c>
    </row>
    <row r="527" spans="1:68" x14ac:dyDescent="0.25">
      <c r="A527" s="1">
        <v>90</v>
      </c>
      <c r="B527" s="1">
        <v>4</v>
      </c>
      <c r="C527">
        <v>5</v>
      </c>
      <c r="D527">
        <v>1.2</v>
      </c>
      <c r="E527" s="6">
        <v>2</v>
      </c>
      <c r="F527" s="6">
        <v>9</v>
      </c>
      <c r="G527">
        <v>0.20399999999999999</v>
      </c>
      <c r="H527">
        <v>0.22800000000000001</v>
      </c>
      <c r="I527">
        <v>0.36</v>
      </c>
      <c r="J527">
        <v>0.27600000000000002</v>
      </c>
      <c r="K527">
        <v>0.27600000000000002</v>
      </c>
      <c r="Q527" s="6">
        <f t="shared" si="58"/>
        <v>0.26880000000000004</v>
      </c>
      <c r="R527" s="6">
        <f t="shared" si="59"/>
        <v>5.9759518070345886E-2</v>
      </c>
      <c r="T527">
        <v>0.876</v>
      </c>
      <c r="U527">
        <v>0.88800000000000001</v>
      </c>
      <c r="V527">
        <v>0.91200000000000003</v>
      </c>
      <c r="W527">
        <v>0.9</v>
      </c>
      <c r="X527">
        <v>0.88800000000000001</v>
      </c>
      <c r="AD527">
        <f t="shared" ref="AD527:AD590" si="62">AVERAGE(T527:X527)</f>
        <v>0.89280000000000004</v>
      </c>
      <c r="AE527">
        <f t="shared" ref="AE527:AE590" si="63">STDEV(T527:X527)</f>
        <v>1.3682105101189668E-2</v>
      </c>
      <c r="BK527" s="6">
        <v>9</v>
      </c>
      <c r="BL527">
        <v>1.08</v>
      </c>
      <c r="BM527">
        <v>1.1160000000000001</v>
      </c>
      <c r="BN527">
        <v>1.272</v>
      </c>
      <c r="BO527">
        <v>1.1759999999999999</v>
      </c>
      <c r="BP527">
        <v>1.1639999999999999</v>
      </c>
    </row>
    <row r="528" spans="1:68" x14ac:dyDescent="0.25">
      <c r="A528" s="1">
        <v>90</v>
      </c>
      <c r="B528" s="1">
        <v>4</v>
      </c>
      <c r="C528">
        <v>5</v>
      </c>
      <c r="D528">
        <v>1.2</v>
      </c>
      <c r="E528" s="6">
        <v>3</v>
      </c>
      <c r="F528" s="6">
        <v>9</v>
      </c>
      <c r="G528">
        <v>0.28799999999999998</v>
      </c>
      <c r="H528">
        <v>0.26400000000000001</v>
      </c>
      <c r="I528">
        <v>0.26400000000000001</v>
      </c>
      <c r="J528">
        <v>0.216</v>
      </c>
      <c r="K528">
        <v>0.22800000000000001</v>
      </c>
      <c r="Q528" s="6">
        <f t="shared" si="58"/>
        <v>0.252</v>
      </c>
      <c r="R528" s="6">
        <f t="shared" si="59"/>
        <v>2.93938769133982E-2</v>
      </c>
      <c r="T528">
        <v>0.88800000000000001</v>
      </c>
      <c r="U528">
        <v>0.91200000000000003</v>
      </c>
      <c r="V528">
        <v>0.85199999999999998</v>
      </c>
      <c r="W528">
        <v>0.85199999999999998</v>
      </c>
      <c r="X528">
        <v>0.88800000000000001</v>
      </c>
      <c r="AD528">
        <f t="shared" si="62"/>
        <v>0.87840000000000007</v>
      </c>
      <c r="AE528">
        <f t="shared" si="63"/>
        <v>2.6015380066414583E-2</v>
      </c>
      <c r="BK528" s="6">
        <v>9</v>
      </c>
      <c r="BL528">
        <v>1.1759999999999999</v>
      </c>
      <c r="BM528">
        <v>1.1759999999999999</v>
      </c>
      <c r="BN528">
        <v>1.1160000000000001</v>
      </c>
      <c r="BO528">
        <v>1.0680000000000001</v>
      </c>
      <c r="BP528">
        <v>1.1160000000000001</v>
      </c>
    </row>
    <row r="529" spans="1:68" x14ac:dyDescent="0.25">
      <c r="A529" s="1">
        <v>90</v>
      </c>
      <c r="B529" s="1">
        <v>4</v>
      </c>
      <c r="C529">
        <v>5</v>
      </c>
      <c r="D529">
        <v>1.2</v>
      </c>
      <c r="E529" s="6">
        <v>4</v>
      </c>
      <c r="F529" s="6">
        <v>9</v>
      </c>
      <c r="G529">
        <v>0.216</v>
      </c>
      <c r="H529">
        <v>0.12</v>
      </c>
      <c r="I529">
        <v>0.28799999999999998</v>
      </c>
      <c r="J529">
        <v>0.27600000000000002</v>
      </c>
      <c r="K529">
        <v>0.32400000000000001</v>
      </c>
      <c r="Q529" s="6">
        <f t="shared" si="58"/>
        <v>0.24479999999999999</v>
      </c>
      <c r="R529" s="6">
        <f t="shared" si="59"/>
        <v>7.9869894203009939E-2</v>
      </c>
      <c r="T529">
        <v>0.97199999999999998</v>
      </c>
      <c r="U529">
        <v>0.82799999999999996</v>
      </c>
      <c r="V529">
        <v>0.92400000000000004</v>
      </c>
      <c r="W529">
        <v>0.81599999999999995</v>
      </c>
      <c r="X529">
        <v>0.9</v>
      </c>
      <c r="AD529">
        <f t="shared" si="62"/>
        <v>0.8879999999999999</v>
      </c>
      <c r="AE529">
        <f t="shared" si="63"/>
        <v>6.5726706900619949E-2</v>
      </c>
      <c r="BK529" s="6">
        <v>9</v>
      </c>
      <c r="BL529">
        <v>1.1879999999999999</v>
      </c>
      <c r="BM529">
        <v>0.94799999999999995</v>
      </c>
      <c r="BN529">
        <v>1.212</v>
      </c>
      <c r="BO529">
        <v>1.0920000000000001</v>
      </c>
      <c r="BP529">
        <v>1.224</v>
      </c>
    </row>
    <row r="530" spans="1:68" x14ac:dyDescent="0.25">
      <c r="A530" s="1">
        <v>90</v>
      </c>
      <c r="B530" s="1">
        <v>4</v>
      </c>
      <c r="C530">
        <v>5</v>
      </c>
      <c r="D530">
        <v>1.2</v>
      </c>
      <c r="E530" s="1">
        <v>1</v>
      </c>
      <c r="F530" s="1">
        <v>10</v>
      </c>
      <c r="G530">
        <v>0.192</v>
      </c>
      <c r="H530">
        <v>0.22800000000000001</v>
      </c>
      <c r="I530">
        <v>0.24</v>
      </c>
      <c r="J530">
        <v>0.39600000000000002</v>
      </c>
      <c r="K530">
        <v>0.312</v>
      </c>
      <c r="Q530" s="6">
        <f t="shared" si="58"/>
        <v>0.27360000000000001</v>
      </c>
      <c r="R530" s="6">
        <f t="shared" si="59"/>
        <v>8.1122130149546723E-2</v>
      </c>
      <c r="T530">
        <v>0.97199999999999998</v>
      </c>
      <c r="U530">
        <v>0.876</v>
      </c>
      <c r="V530">
        <v>0.80400000000000005</v>
      </c>
      <c r="W530">
        <v>0.78</v>
      </c>
      <c r="X530">
        <v>0.85199999999999998</v>
      </c>
      <c r="AD530">
        <f t="shared" si="62"/>
        <v>0.85680000000000012</v>
      </c>
      <c r="AE530">
        <f t="shared" si="63"/>
        <v>7.4747575211507669E-2</v>
      </c>
      <c r="BK530" s="1">
        <v>10</v>
      </c>
      <c r="BL530">
        <v>1.1639999999999999</v>
      </c>
      <c r="BM530">
        <v>1.1040000000000001</v>
      </c>
      <c r="BN530">
        <v>1.044</v>
      </c>
      <c r="BO530">
        <v>1.1759999999999999</v>
      </c>
      <c r="BP530">
        <v>1.1639999999999999</v>
      </c>
    </row>
    <row r="531" spans="1:68" x14ac:dyDescent="0.25">
      <c r="A531" s="1">
        <v>90</v>
      </c>
      <c r="B531" s="1">
        <v>4</v>
      </c>
      <c r="C531">
        <v>5</v>
      </c>
      <c r="D531">
        <v>1.2</v>
      </c>
      <c r="E531" s="1">
        <v>2</v>
      </c>
      <c r="F531" s="1">
        <v>10</v>
      </c>
      <c r="G531">
        <v>0.18</v>
      </c>
      <c r="H531">
        <v>0.24</v>
      </c>
      <c r="I531">
        <v>0.3</v>
      </c>
      <c r="J531">
        <v>0.252</v>
      </c>
      <c r="K531">
        <v>0.28799999999999998</v>
      </c>
      <c r="Q531" s="6">
        <f t="shared" si="58"/>
        <v>0.252</v>
      </c>
      <c r="R531" s="6">
        <f t="shared" si="59"/>
        <v>4.7244047244070698E-2</v>
      </c>
      <c r="T531">
        <v>0.85199999999999998</v>
      </c>
      <c r="U531">
        <v>0.79200000000000004</v>
      </c>
      <c r="V531">
        <v>0.94799999999999995</v>
      </c>
      <c r="W531">
        <v>0.84</v>
      </c>
      <c r="X531">
        <v>0.69599999999999995</v>
      </c>
      <c r="AD531">
        <f t="shared" si="62"/>
        <v>0.8256</v>
      </c>
      <c r="AE531">
        <f t="shared" si="63"/>
        <v>9.1939110285014183E-2</v>
      </c>
      <c r="BK531" s="1">
        <v>10</v>
      </c>
      <c r="BL531">
        <v>1.032</v>
      </c>
      <c r="BM531">
        <v>1.032</v>
      </c>
      <c r="BN531">
        <v>1.248</v>
      </c>
      <c r="BO531">
        <v>1.0920000000000001</v>
      </c>
      <c r="BP531">
        <v>0.98399999999999999</v>
      </c>
    </row>
    <row r="532" spans="1:68" x14ac:dyDescent="0.25">
      <c r="A532" s="1">
        <v>90</v>
      </c>
      <c r="B532" s="1">
        <v>4</v>
      </c>
      <c r="C532">
        <v>5</v>
      </c>
      <c r="D532">
        <v>1.2</v>
      </c>
      <c r="E532" s="1">
        <v>3</v>
      </c>
      <c r="F532" s="1">
        <v>10</v>
      </c>
      <c r="G532">
        <v>0.3</v>
      </c>
      <c r="H532">
        <v>0.3</v>
      </c>
      <c r="I532">
        <v>0.216</v>
      </c>
      <c r="J532">
        <v>0.3</v>
      </c>
      <c r="K532">
        <v>0.24</v>
      </c>
      <c r="Q532" s="6">
        <f t="shared" si="58"/>
        <v>0.2712</v>
      </c>
      <c r="R532" s="6">
        <f t="shared" si="59"/>
        <v>4.0338567153531978E-2</v>
      </c>
      <c r="T532">
        <v>0.79200000000000004</v>
      </c>
      <c r="U532">
        <v>0.81599999999999995</v>
      </c>
      <c r="V532">
        <v>0.85199999999999998</v>
      </c>
      <c r="W532">
        <v>0.84</v>
      </c>
      <c r="X532">
        <v>0.72</v>
      </c>
      <c r="AD532">
        <f t="shared" si="62"/>
        <v>0.80399999999999994</v>
      </c>
      <c r="AE532">
        <f t="shared" si="63"/>
        <v>5.2306787322488078E-2</v>
      </c>
      <c r="BK532" s="1">
        <v>10</v>
      </c>
      <c r="BL532">
        <v>1.0920000000000001</v>
      </c>
      <c r="BM532">
        <v>1.1160000000000001</v>
      </c>
      <c r="BN532">
        <v>1.0680000000000001</v>
      </c>
      <c r="BO532">
        <v>1.1399999999999999</v>
      </c>
      <c r="BP532">
        <v>0.96</v>
      </c>
    </row>
    <row r="533" spans="1:68" x14ac:dyDescent="0.25">
      <c r="A533" s="1">
        <v>90</v>
      </c>
      <c r="B533" s="1">
        <v>4</v>
      </c>
      <c r="C533">
        <v>5</v>
      </c>
      <c r="D533">
        <v>1.2</v>
      </c>
      <c r="E533" s="1">
        <v>4</v>
      </c>
      <c r="F533" s="1">
        <v>10</v>
      </c>
      <c r="G533">
        <v>0.42</v>
      </c>
      <c r="H533">
        <v>0.372</v>
      </c>
      <c r="I533">
        <v>0.27600000000000002</v>
      </c>
      <c r="J533">
        <v>0.18</v>
      </c>
      <c r="K533">
        <v>0.22800000000000001</v>
      </c>
      <c r="Q533" s="6">
        <f t="shared" si="58"/>
        <v>0.29520000000000002</v>
      </c>
      <c r="R533" s="6">
        <f t="shared" si="59"/>
        <v>9.9534918495973013E-2</v>
      </c>
      <c r="T533">
        <v>0.67200000000000004</v>
      </c>
      <c r="U533">
        <v>0.72</v>
      </c>
      <c r="V533">
        <v>0.69599999999999995</v>
      </c>
      <c r="W533">
        <v>0.82799999999999996</v>
      </c>
      <c r="X533">
        <v>0.78</v>
      </c>
      <c r="AD533">
        <f t="shared" si="62"/>
        <v>0.73919999999999997</v>
      </c>
      <c r="AE533">
        <f t="shared" si="63"/>
        <v>6.3837293175697848E-2</v>
      </c>
      <c r="BK533" s="1">
        <v>10</v>
      </c>
      <c r="BL533">
        <v>1.0920000000000001</v>
      </c>
      <c r="BM533">
        <v>1.0920000000000001</v>
      </c>
      <c r="BN533">
        <v>0.97199999999999998</v>
      </c>
      <c r="BO533">
        <v>1.008</v>
      </c>
      <c r="BP533">
        <v>1.008</v>
      </c>
    </row>
    <row r="534" spans="1:68" x14ac:dyDescent="0.25">
      <c r="Q534" s="6" t="e">
        <f t="shared" si="58"/>
        <v>#DIV/0!</v>
      </c>
      <c r="R534" s="6" t="e">
        <f t="shared" si="59"/>
        <v>#DIV/0!</v>
      </c>
      <c r="AD534" t="e">
        <f t="shared" si="62"/>
        <v>#DIV/0!</v>
      </c>
      <c r="AE534" t="e">
        <f t="shared" si="63"/>
        <v>#DIV/0!</v>
      </c>
    </row>
    <row r="535" spans="1:68" x14ac:dyDescent="0.25">
      <c r="A535" s="6">
        <v>90</v>
      </c>
      <c r="B535" s="6">
        <v>4</v>
      </c>
      <c r="C535" s="6">
        <v>5</v>
      </c>
      <c r="D535" s="6">
        <v>1</v>
      </c>
      <c r="E535" s="6">
        <v>1</v>
      </c>
      <c r="F535" s="6">
        <v>1</v>
      </c>
      <c r="G535">
        <v>0.26100000000000001</v>
      </c>
      <c r="H535">
        <v>0.24299999999999999</v>
      </c>
      <c r="I535">
        <v>0.252</v>
      </c>
      <c r="J535">
        <v>0.27</v>
      </c>
      <c r="K535">
        <v>0.27900000000000003</v>
      </c>
      <c r="Q535" s="6">
        <f t="shared" si="58"/>
        <v>0.26100000000000001</v>
      </c>
      <c r="R535" s="6">
        <f t="shared" si="59"/>
        <v>1.423024947075772E-2</v>
      </c>
      <c r="T535">
        <v>0.67500000000000004</v>
      </c>
      <c r="U535">
        <v>0.68400000000000005</v>
      </c>
      <c r="V535">
        <v>0.70199999999999996</v>
      </c>
      <c r="W535">
        <v>0.68400000000000005</v>
      </c>
      <c r="X535">
        <v>0.70199999999999996</v>
      </c>
      <c r="AD535">
        <f t="shared" si="62"/>
        <v>0.68940000000000001</v>
      </c>
      <c r="AE535">
        <f t="shared" si="63"/>
        <v>1.2074767078498817E-2</v>
      </c>
      <c r="AO535" t="s">
        <v>47</v>
      </c>
      <c r="AP535" t="s">
        <v>48</v>
      </c>
      <c r="AQ535" t="s">
        <v>49</v>
      </c>
      <c r="AR535" t="s">
        <v>50</v>
      </c>
      <c r="BK535" s="6">
        <v>1</v>
      </c>
      <c r="BL535">
        <v>0.93600000000000005</v>
      </c>
      <c r="BM535">
        <v>0.92700000000000005</v>
      </c>
      <c r="BN535">
        <v>0.95399999999999996</v>
      </c>
      <c r="BO535">
        <v>0.95399999999999996</v>
      </c>
      <c r="BP535">
        <v>0.98099999999999998</v>
      </c>
    </row>
    <row r="536" spans="1:68" x14ac:dyDescent="0.25">
      <c r="A536" s="6">
        <v>90</v>
      </c>
      <c r="B536" s="6">
        <v>4</v>
      </c>
      <c r="C536" s="6">
        <v>5</v>
      </c>
      <c r="D536" s="6">
        <v>1</v>
      </c>
      <c r="E536" s="6">
        <v>2</v>
      </c>
      <c r="F536" s="6">
        <v>1</v>
      </c>
      <c r="G536">
        <v>0.26100000000000001</v>
      </c>
      <c r="H536">
        <v>0.26100000000000001</v>
      </c>
      <c r="I536">
        <v>0.27</v>
      </c>
      <c r="J536">
        <v>0.26100000000000001</v>
      </c>
      <c r="K536">
        <v>0.27</v>
      </c>
      <c r="Q536" s="6">
        <f t="shared" si="58"/>
        <v>0.2646</v>
      </c>
      <c r="R536" s="6">
        <f t="shared" si="59"/>
        <v>4.9295030175464999E-3</v>
      </c>
      <c r="T536">
        <v>0.69299999999999995</v>
      </c>
      <c r="U536">
        <v>0.69299999999999995</v>
      </c>
      <c r="V536">
        <v>0.70199999999999996</v>
      </c>
      <c r="W536">
        <v>0.67500000000000004</v>
      </c>
      <c r="X536">
        <v>0.68400000000000005</v>
      </c>
      <c r="AD536">
        <f t="shared" si="62"/>
        <v>0.68940000000000001</v>
      </c>
      <c r="AE536">
        <f t="shared" si="63"/>
        <v>1.0261578825892197E-2</v>
      </c>
      <c r="AO536">
        <f>A535</f>
        <v>90</v>
      </c>
      <c r="AP536">
        <f>B535</f>
        <v>4</v>
      </c>
      <c r="AQ536">
        <f>C535</f>
        <v>5</v>
      </c>
      <c r="AR536">
        <f>D535</f>
        <v>1</v>
      </c>
      <c r="BK536" s="6">
        <v>1</v>
      </c>
      <c r="BL536">
        <v>0.95399999999999996</v>
      </c>
      <c r="BM536">
        <v>0.95399999999999996</v>
      </c>
      <c r="BN536">
        <v>0.97199999999999998</v>
      </c>
      <c r="BO536">
        <v>0.93600000000000005</v>
      </c>
      <c r="BP536">
        <v>0.95399999999999996</v>
      </c>
    </row>
    <row r="537" spans="1:68" x14ac:dyDescent="0.25">
      <c r="A537" s="6">
        <v>90</v>
      </c>
      <c r="B537" s="6">
        <v>4</v>
      </c>
      <c r="C537" s="6">
        <v>5</v>
      </c>
      <c r="D537" s="6">
        <v>1</v>
      </c>
      <c r="E537" s="6">
        <v>3</v>
      </c>
      <c r="F537" s="6">
        <v>1</v>
      </c>
      <c r="G537">
        <v>0.23400000000000001</v>
      </c>
      <c r="H537">
        <v>0.24299999999999999</v>
      </c>
      <c r="I537">
        <v>0.24299999999999999</v>
      </c>
      <c r="J537">
        <v>0.24299999999999999</v>
      </c>
      <c r="K537">
        <v>0.26100000000000001</v>
      </c>
      <c r="Q537" s="6">
        <f t="shared" si="58"/>
        <v>0.24479999999999999</v>
      </c>
      <c r="R537" s="6">
        <f t="shared" si="59"/>
        <v>9.859006035092991E-3</v>
      </c>
      <c r="T537">
        <v>0.69299999999999995</v>
      </c>
      <c r="U537">
        <v>0.69299999999999995</v>
      </c>
      <c r="V537">
        <v>0.68400000000000005</v>
      </c>
      <c r="W537">
        <v>0.67500000000000004</v>
      </c>
      <c r="X537">
        <v>0.65700000000000003</v>
      </c>
      <c r="AD537">
        <f t="shared" si="62"/>
        <v>0.6804</v>
      </c>
      <c r="AE537">
        <f t="shared" si="63"/>
        <v>1.5059880477613327E-2</v>
      </c>
      <c r="BK537" s="6">
        <v>1</v>
      </c>
      <c r="BL537">
        <v>0.92700000000000005</v>
      </c>
      <c r="BM537">
        <v>0.93600000000000005</v>
      </c>
      <c r="BN537">
        <v>0.92700000000000005</v>
      </c>
      <c r="BO537">
        <v>0.91800000000000004</v>
      </c>
      <c r="BP537">
        <v>0.91800000000000004</v>
      </c>
    </row>
    <row r="538" spans="1:68" x14ac:dyDescent="0.25">
      <c r="A538" s="6">
        <v>90</v>
      </c>
      <c r="B538" s="6">
        <v>4</v>
      </c>
      <c r="C538" s="6">
        <v>5</v>
      </c>
      <c r="D538" s="6">
        <v>1</v>
      </c>
      <c r="E538" s="6">
        <v>4</v>
      </c>
      <c r="F538" s="6">
        <v>1</v>
      </c>
      <c r="G538">
        <v>0.252</v>
      </c>
      <c r="H538">
        <v>0.252</v>
      </c>
      <c r="I538">
        <v>0.23400000000000001</v>
      </c>
      <c r="J538">
        <v>0.252</v>
      </c>
      <c r="K538">
        <v>0.26100000000000001</v>
      </c>
      <c r="Q538" s="6">
        <f t="shared" si="58"/>
        <v>0.25019999999999998</v>
      </c>
      <c r="R538" s="6">
        <f t="shared" si="59"/>
        <v>9.8590060350929876E-3</v>
      </c>
      <c r="T538">
        <v>0.70199999999999996</v>
      </c>
      <c r="U538">
        <v>0.72</v>
      </c>
      <c r="V538">
        <v>0.71099999999999997</v>
      </c>
      <c r="W538">
        <v>0.69299999999999995</v>
      </c>
      <c r="X538">
        <v>0.69299999999999995</v>
      </c>
      <c r="AD538">
        <f t="shared" si="62"/>
        <v>0.70379999999999998</v>
      </c>
      <c r="AE538">
        <f t="shared" si="63"/>
        <v>1.1734564329364778E-2</v>
      </c>
      <c r="BK538" s="6">
        <v>1</v>
      </c>
      <c r="BL538">
        <v>0.95399999999999996</v>
      </c>
      <c r="BM538">
        <v>0.97199999999999998</v>
      </c>
      <c r="BN538">
        <v>0.94499999999999995</v>
      </c>
      <c r="BO538">
        <v>0.94499999999999995</v>
      </c>
      <c r="BP538">
        <v>0.95399999999999996</v>
      </c>
    </row>
    <row r="539" spans="1:68" x14ac:dyDescent="0.25">
      <c r="A539" s="6">
        <v>90</v>
      </c>
      <c r="B539" s="6">
        <v>4</v>
      </c>
      <c r="C539" s="1">
        <v>5</v>
      </c>
      <c r="D539" s="1">
        <v>1</v>
      </c>
      <c r="E539" s="1">
        <v>1</v>
      </c>
      <c r="F539" s="1">
        <v>2</v>
      </c>
      <c r="G539">
        <v>0.26100000000000001</v>
      </c>
      <c r="H539">
        <v>0.189</v>
      </c>
      <c r="I539">
        <v>0.20699999999999999</v>
      </c>
      <c r="J539">
        <v>0.19800000000000001</v>
      </c>
      <c r="K539">
        <v>0.19800000000000001</v>
      </c>
      <c r="Q539" s="6">
        <f t="shared" si="58"/>
        <v>0.21059999999999998</v>
      </c>
      <c r="R539" s="6">
        <f t="shared" si="59"/>
        <v>2.8884251764586477E-2</v>
      </c>
      <c r="T539">
        <v>0.72899999999999998</v>
      </c>
      <c r="U539">
        <v>0.747</v>
      </c>
      <c r="V539">
        <v>0.73799999999999999</v>
      </c>
      <c r="W539">
        <v>0.747</v>
      </c>
      <c r="X539">
        <v>0.69299999999999995</v>
      </c>
      <c r="AD539">
        <f t="shared" si="62"/>
        <v>0.73080000000000001</v>
      </c>
      <c r="AE539">
        <f t="shared" si="63"/>
        <v>2.2409819276379736E-2</v>
      </c>
      <c r="AH539" t="s">
        <v>25</v>
      </c>
      <c r="BK539" s="1">
        <v>2</v>
      </c>
      <c r="BL539">
        <v>0.99</v>
      </c>
      <c r="BM539">
        <v>0.93600000000000005</v>
      </c>
      <c r="BN539">
        <v>0.94499999999999995</v>
      </c>
      <c r="BO539">
        <v>0.94499999999999995</v>
      </c>
      <c r="BP539">
        <v>0.89100000000000001</v>
      </c>
    </row>
    <row r="540" spans="1:68" x14ac:dyDescent="0.25">
      <c r="A540" s="6">
        <v>90</v>
      </c>
      <c r="B540" s="6">
        <v>4</v>
      </c>
      <c r="C540" s="1">
        <v>5</v>
      </c>
      <c r="D540" s="1">
        <v>1</v>
      </c>
      <c r="E540" s="1">
        <v>2</v>
      </c>
      <c r="F540" s="1">
        <v>2</v>
      </c>
      <c r="G540">
        <v>0.18</v>
      </c>
      <c r="H540">
        <v>0.189</v>
      </c>
      <c r="I540">
        <v>0.22500000000000001</v>
      </c>
      <c r="J540">
        <v>0.19800000000000001</v>
      </c>
      <c r="K540">
        <v>0.252</v>
      </c>
      <c r="Q540" s="6">
        <f t="shared" si="58"/>
        <v>0.20880000000000001</v>
      </c>
      <c r="R540" s="6">
        <f t="shared" si="59"/>
        <v>2.9439769020833111E-2</v>
      </c>
      <c r="T540">
        <v>0.72899999999999998</v>
      </c>
      <c r="U540">
        <v>0.77400000000000002</v>
      </c>
      <c r="V540">
        <v>0.72899999999999998</v>
      </c>
      <c r="W540">
        <v>0.72899999999999998</v>
      </c>
      <c r="X540">
        <v>0.72899999999999998</v>
      </c>
      <c r="AD540">
        <f t="shared" si="62"/>
        <v>0.7380000000000001</v>
      </c>
      <c r="AE540">
        <f t="shared" si="63"/>
        <v>2.0124611797498124E-2</v>
      </c>
      <c r="AG540" t="s">
        <v>19</v>
      </c>
      <c r="AH540" t="s">
        <v>20</v>
      </c>
      <c r="AI540" t="s">
        <v>21</v>
      </c>
      <c r="AJ540" t="s">
        <v>23</v>
      </c>
      <c r="AK540" t="s">
        <v>21</v>
      </c>
      <c r="AM540" s="11" t="s">
        <v>24</v>
      </c>
      <c r="AN540" s="11"/>
      <c r="AO540" s="11" t="s">
        <v>21</v>
      </c>
      <c r="AP540" s="15" t="s">
        <v>26</v>
      </c>
      <c r="AQ540" s="15"/>
      <c r="AR540" s="15" t="s">
        <v>21</v>
      </c>
      <c r="BK540" s="1">
        <v>2</v>
      </c>
      <c r="BL540">
        <v>0.90900000000000003</v>
      </c>
      <c r="BM540">
        <v>0.96299999999999997</v>
      </c>
      <c r="BN540">
        <v>0.95399999999999996</v>
      </c>
      <c r="BO540">
        <v>0.92700000000000005</v>
      </c>
      <c r="BP540">
        <v>0.98099999999999998</v>
      </c>
    </row>
    <row r="541" spans="1:68" x14ac:dyDescent="0.25">
      <c r="A541" s="6">
        <v>90</v>
      </c>
      <c r="B541" s="6">
        <v>4</v>
      </c>
      <c r="C541" s="1">
        <v>5</v>
      </c>
      <c r="D541" s="1">
        <v>1</v>
      </c>
      <c r="E541" s="1">
        <v>3</v>
      </c>
      <c r="F541" s="1">
        <v>2</v>
      </c>
      <c r="G541">
        <v>0.19800000000000001</v>
      </c>
      <c r="H541">
        <v>0.19800000000000001</v>
      </c>
      <c r="I541">
        <v>0.23400000000000001</v>
      </c>
      <c r="J541">
        <v>0.189</v>
      </c>
      <c r="K541">
        <v>0.24299999999999999</v>
      </c>
      <c r="Q541" s="6">
        <f t="shared" si="58"/>
        <v>0.21239999999999998</v>
      </c>
      <c r="R541" s="6">
        <f t="shared" si="59"/>
        <v>2.431666095499168E-2</v>
      </c>
      <c r="T541">
        <v>0.73799999999999999</v>
      </c>
      <c r="U541">
        <v>0.77400000000000002</v>
      </c>
      <c r="V541">
        <v>0.747</v>
      </c>
      <c r="W541">
        <v>0.747</v>
      </c>
      <c r="X541">
        <v>0.71099999999999997</v>
      </c>
      <c r="AD541">
        <f t="shared" si="62"/>
        <v>0.74339999999999995</v>
      </c>
      <c r="AE541">
        <f t="shared" si="63"/>
        <v>2.2589820716420059E-2</v>
      </c>
      <c r="AG541">
        <v>1</v>
      </c>
      <c r="AH541">
        <f>AVERAGE(G535:K538)</f>
        <v>0.25514999999999999</v>
      </c>
      <c r="AI541">
        <f>STDEV(G535:K538)</f>
        <v>1.2482724904948908E-2</v>
      </c>
      <c r="AJ541">
        <f>AVERAGE(T535:X538)</f>
        <v>0.69074999999999998</v>
      </c>
      <c r="AK541">
        <f>STDEV(T535:X538)</f>
        <v>1.4267648351206422E-2</v>
      </c>
      <c r="AM541">
        <f>SUM(AH541,AJ541)</f>
        <v>0.94589999999999996</v>
      </c>
      <c r="AO541">
        <f>SUM(AH541,AJ541)/2*SQRT((AI541/AH541)^2+(AK541/AJ541)^2)</f>
        <v>2.5115869669522985E-2</v>
      </c>
      <c r="AP541">
        <v>0.38199999999999995</v>
      </c>
      <c r="AR541">
        <v>1.0000000000000009E-3</v>
      </c>
      <c r="BK541" s="1">
        <v>2</v>
      </c>
      <c r="BL541">
        <v>0.93600000000000005</v>
      </c>
      <c r="BM541">
        <v>0.97199999999999998</v>
      </c>
      <c r="BN541">
        <v>0.98099999999999998</v>
      </c>
      <c r="BO541">
        <v>0.93600000000000005</v>
      </c>
      <c r="BP541">
        <v>0.95399999999999996</v>
      </c>
    </row>
    <row r="542" spans="1:68" x14ac:dyDescent="0.25">
      <c r="A542" s="6">
        <v>90</v>
      </c>
      <c r="B542" s="6">
        <v>4</v>
      </c>
      <c r="C542" s="1">
        <v>5</v>
      </c>
      <c r="D542" s="1">
        <v>1</v>
      </c>
      <c r="E542" s="1">
        <v>4</v>
      </c>
      <c r="F542" s="1">
        <v>2</v>
      </c>
      <c r="G542">
        <v>0.20699999999999999</v>
      </c>
      <c r="H542">
        <v>0.19800000000000001</v>
      </c>
      <c r="I542">
        <v>0.23400000000000001</v>
      </c>
      <c r="J542">
        <v>0.19800000000000001</v>
      </c>
      <c r="K542">
        <v>0.27900000000000003</v>
      </c>
      <c r="Q542" s="6">
        <f t="shared" si="58"/>
        <v>0.22320000000000001</v>
      </c>
      <c r="R542" s="6">
        <f t="shared" si="59"/>
        <v>3.4506521122825304E-2</v>
      </c>
      <c r="T542">
        <v>0.68400000000000005</v>
      </c>
      <c r="U542">
        <v>0.80100000000000005</v>
      </c>
      <c r="V542">
        <v>0.70199999999999996</v>
      </c>
      <c r="W542">
        <v>0.72899999999999998</v>
      </c>
      <c r="X542">
        <v>0.69299999999999995</v>
      </c>
      <c r="AD542">
        <f t="shared" si="62"/>
        <v>0.72180000000000011</v>
      </c>
      <c r="AE542">
        <f t="shared" si="63"/>
        <v>4.7367710520986782E-2</v>
      </c>
      <c r="AG542">
        <v>2</v>
      </c>
      <c r="AH542">
        <f>AVERAGE(G539:K542)</f>
        <v>0.21374999999999997</v>
      </c>
      <c r="AI542">
        <f>STDEV(G539:K542)</f>
        <v>2.7682171728008909E-2</v>
      </c>
      <c r="AJ542">
        <f>AVERAGE(T539:X542)</f>
        <v>0.73350000000000004</v>
      </c>
      <c r="AK542">
        <f>STDEV(T539:X542)</f>
        <v>2.8980029421364618E-2</v>
      </c>
      <c r="AM542">
        <f>SUM(AH542,AJ542)</f>
        <v>0.94725000000000004</v>
      </c>
      <c r="AO542">
        <f t="shared" ref="AO542:AO551" si="64">SUM(AH542,AJ542)/2*SQRT((AI542/AH542)^2+(AK542/AJ542)^2)</f>
        <v>6.4128727869044236E-2</v>
      </c>
      <c r="BK542" s="1">
        <v>2</v>
      </c>
      <c r="BL542">
        <v>0.89100000000000001</v>
      </c>
      <c r="BM542">
        <v>0.999</v>
      </c>
      <c r="BN542">
        <v>0.93600000000000005</v>
      </c>
      <c r="BO542">
        <v>0.92700000000000005</v>
      </c>
      <c r="BP542">
        <v>0.97199999999999998</v>
      </c>
    </row>
    <row r="543" spans="1:68" x14ac:dyDescent="0.25">
      <c r="A543" s="6">
        <v>90</v>
      </c>
      <c r="B543" s="6">
        <v>4</v>
      </c>
      <c r="C543" s="6">
        <v>5</v>
      </c>
      <c r="D543" s="6">
        <v>1</v>
      </c>
      <c r="E543" s="6">
        <v>1</v>
      </c>
      <c r="F543" s="6">
        <v>3</v>
      </c>
      <c r="G543">
        <v>0.20699999999999999</v>
      </c>
      <c r="H543">
        <v>0.20699999999999999</v>
      </c>
      <c r="I543">
        <v>0.19800000000000001</v>
      </c>
      <c r="J543">
        <v>0.216</v>
      </c>
      <c r="K543">
        <v>0.22500000000000001</v>
      </c>
      <c r="Q543" s="6">
        <f t="shared" si="58"/>
        <v>0.21059999999999998</v>
      </c>
      <c r="R543" s="6">
        <f t="shared" si="59"/>
        <v>1.0261578825892242E-2</v>
      </c>
      <c r="T543">
        <v>0.71099999999999997</v>
      </c>
      <c r="U543">
        <v>0.72899999999999998</v>
      </c>
      <c r="V543">
        <v>0.73799999999999999</v>
      </c>
      <c r="W543">
        <v>0.72</v>
      </c>
      <c r="X543">
        <v>0.72</v>
      </c>
      <c r="AD543">
        <f t="shared" si="62"/>
        <v>0.72359999999999991</v>
      </c>
      <c r="AE543">
        <f t="shared" si="63"/>
        <v>1.0261578825892251E-2</v>
      </c>
      <c r="AG543">
        <v>3</v>
      </c>
      <c r="AH543">
        <f>AVERAGE(G543:K546)</f>
        <v>0.21780000000000005</v>
      </c>
      <c r="AI543">
        <f>STDEV(G543:K546)</f>
        <v>1.8375040279225457E-2</v>
      </c>
      <c r="AJ543">
        <f>AVERAGE(T543:X546)</f>
        <v>0.71324999999999994</v>
      </c>
      <c r="AK543">
        <f>STDEV(T542:X545)</f>
        <v>2.6377023494341678E-2</v>
      </c>
      <c r="AM543">
        <f>SUM(AH543,AJ543)</f>
        <v>0.93104999999999993</v>
      </c>
      <c r="AO543">
        <f t="shared" si="64"/>
        <v>4.288227512257068E-2</v>
      </c>
      <c r="AP543" s="15" t="s">
        <v>28</v>
      </c>
      <c r="AQ543" s="15"/>
      <c r="AR543" s="15"/>
      <c r="BK543" s="6">
        <v>3</v>
      </c>
      <c r="BL543">
        <v>0.91800000000000004</v>
      </c>
      <c r="BM543">
        <v>0.93600000000000005</v>
      </c>
      <c r="BN543">
        <v>0.93600000000000005</v>
      </c>
      <c r="BO543">
        <v>0.93600000000000005</v>
      </c>
      <c r="BP543">
        <v>0.94499999999999995</v>
      </c>
    </row>
    <row r="544" spans="1:68" x14ac:dyDescent="0.25">
      <c r="A544" s="6">
        <v>90</v>
      </c>
      <c r="B544" s="6">
        <v>4</v>
      </c>
      <c r="C544" s="6">
        <v>5</v>
      </c>
      <c r="D544" s="6">
        <v>1</v>
      </c>
      <c r="E544" s="6">
        <v>2</v>
      </c>
      <c r="F544" s="6">
        <v>3</v>
      </c>
      <c r="G544">
        <v>0.20699999999999999</v>
      </c>
      <c r="H544">
        <v>0.189</v>
      </c>
      <c r="I544">
        <v>0.216</v>
      </c>
      <c r="J544">
        <v>0.20699999999999999</v>
      </c>
      <c r="K544">
        <v>0.22500000000000001</v>
      </c>
      <c r="Q544" s="6">
        <f t="shared" si="58"/>
        <v>0.20880000000000001</v>
      </c>
      <c r="R544" s="6">
        <f t="shared" si="59"/>
        <v>1.3349157276772196E-2</v>
      </c>
      <c r="T544">
        <v>0.73799999999999999</v>
      </c>
      <c r="U544">
        <v>0.73799999999999999</v>
      </c>
      <c r="V544">
        <v>0.71099999999999997</v>
      </c>
      <c r="W544">
        <v>0.71099999999999997</v>
      </c>
      <c r="X544">
        <v>0.68400000000000005</v>
      </c>
      <c r="AD544">
        <f t="shared" si="62"/>
        <v>0.71639999999999993</v>
      </c>
      <c r="AE544">
        <f t="shared" si="63"/>
        <v>2.2589820716420021E-2</v>
      </c>
      <c r="AG544">
        <v>4</v>
      </c>
      <c r="AH544">
        <f>AVERAGE(G547:K550)</f>
        <v>0.23940000000000006</v>
      </c>
      <c r="AI544">
        <f>STDEV(G547:K550)</f>
        <v>1.6875394732225411E-2</v>
      </c>
      <c r="AJ544">
        <f>AVERAGE(T547:X550)</f>
        <v>0.70200000000000007</v>
      </c>
      <c r="AK544">
        <f>STDEV(T546:X549)</f>
        <v>1.9997105053640014E-2</v>
      </c>
      <c r="AM544">
        <f t="shared" ref="AM544:AM551" si="65">SUM(AH544,AJ544)</f>
        <v>0.94140000000000013</v>
      </c>
      <c r="AO544">
        <f t="shared" si="64"/>
        <v>3.5786634464874782E-2</v>
      </c>
      <c r="BK544" s="6">
        <v>3</v>
      </c>
      <c r="BL544">
        <v>0.94499999999999995</v>
      </c>
      <c r="BM544">
        <v>0.92700000000000005</v>
      </c>
      <c r="BN544">
        <v>0.92700000000000005</v>
      </c>
      <c r="BO544">
        <v>0.91800000000000004</v>
      </c>
      <c r="BP544">
        <v>0.90900000000000003</v>
      </c>
    </row>
    <row r="545" spans="1:68" x14ac:dyDescent="0.25">
      <c r="A545" s="6">
        <v>90</v>
      </c>
      <c r="B545" s="6">
        <v>4</v>
      </c>
      <c r="C545" s="6">
        <v>5</v>
      </c>
      <c r="D545" s="6">
        <v>1</v>
      </c>
      <c r="E545" s="6">
        <v>3</v>
      </c>
      <c r="F545" s="6">
        <v>3</v>
      </c>
      <c r="G545">
        <v>0.20699999999999999</v>
      </c>
      <c r="H545">
        <v>0.216</v>
      </c>
      <c r="I545">
        <v>0.216</v>
      </c>
      <c r="J545">
        <v>0.19800000000000001</v>
      </c>
      <c r="K545">
        <v>0.26100000000000001</v>
      </c>
      <c r="Q545" s="6">
        <f t="shared" si="58"/>
        <v>0.21959999999999996</v>
      </c>
      <c r="R545" s="6">
        <f t="shared" si="59"/>
        <v>2.4316660954991336E-2</v>
      </c>
      <c r="T545">
        <v>0.72</v>
      </c>
      <c r="U545">
        <v>0.73799999999999999</v>
      </c>
      <c r="V545">
        <v>0.70199999999999996</v>
      </c>
      <c r="W545">
        <v>0.70199999999999996</v>
      </c>
      <c r="X545">
        <v>0.69299999999999995</v>
      </c>
      <c r="AD545">
        <f t="shared" si="62"/>
        <v>0.71100000000000008</v>
      </c>
      <c r="AE545">
        <f t="shared" si="63"/>
        <v>1.8000000000000016E-2</v>
      </c>
      <c r="AG545">
        <v>5</v>
      </c>
      <c r="AH545">
        <f>AVERAGE(G551:K554)</f>
        <v>0.24885000000000002</v>
      </c>
      <c r="AI545">
        <f>STDEV(G551:K554)</f>
        <v>2.4303508518643747E-2</v>
      </c>
      <c r="AJ545">
        <f>AVERAGE(T551:X554)</f>
        <v>0.69300000000000006</v>
      </c>
      <c r="AK545">
        <f>STDEV(T551:X554)</f>
        <v>2.1457424184453681E-2</v>
      </c>
      <c r="AM545">
        <f t="shared" si="65"/>
        <v>0.94185000000000008</v>
      </c>
      <c r="AO545">
        <f t="shared" si="64"/>
        <v>4.8248169143067177E-2</v>
      </c>
      <c r="BK545" s="6">
        <v>3</v>
      </c>
      <c r="BL545">
        <v>0.92700000000000005</v>
      </c>
      <c r="BM545">
        <v>0.95399999999999996</v>
      </c>
      <c r="BN545">
        <v>0.91800000000000004</v>
      </c>
      <c r="BO545">
        <v>0.9</v>
      </c>
      <c r="BP545">
        <v>0.95399999999999996</v>
      </c>
    </row>
    <row r="546" spans="1:68" x14ac:dyDescent="0.25">
      <c r="A546" s="6">
        <v>90</v>
      </c>
      <c r="B546" s="6">
        <v>4</v>
      </c>
      <c r="C546" s="6">
        <v>5</v>
      </c>
      <c r="D546" s="6">
        <v>1</v>
      </c>
      <c r="E546" s="6">
        <v>4</v>
      </c>
      <c r="F546" s="6">
        <v>3</v>
      </c>
      <c r="G546">
        <v>0.20699999999999999</v>
      </c>
      <c r="H546">
        <v>0.22500000000000001</v>
      </c>
      <c r="I546">
        <v>0.23400000000000001</v>
      </c>
      <c r="J546">
        <v>0.252</v>
      </c>
      <c r="K546">
        <v>0.24299999999999999</v>
      </c>
      <c r="Q546" s="6">
        <f t="shared" si="58"/>
        <v>0.23220000000000002</v>
      </c>
      <c r="R546" s="6">
        <f t="shared" si="59"/>
        <v>1.7311845655504213E-2</v>
      </c>
      <c r="T546">
        <v>0.72</v>
      </c>
      <c r="U546">
        <v>0.72</v>
      </c>
      <c r="V546">
        <v>0.69299999999999995</v>
      </c>
      <c r="W546">
        <v>0.69299999999999995</v>
      </c>
      <c r="X546">
        <v>0.68400000000000005</v>
      </c>
      <c r="AD546">
        <f t="shared" si="62"/>
        <v>0.70200000000000007</v>
      </c>
      <c r="AE546">
        <f t="shared" si="63"/>
        <v>1.6837458240482724E-2</v>
      </c>
      <c r="AG546">
        <v>6</v>
      </c>
      <c r="AH546">
        <f>AVERAGE(G555:K558)</f>
        <v>0.24254999999999999</v>
      </c>
      <c r="AI546">
        <f>STDEV(G555:K558)</f>
        <v>3.2050084161150579E-2</v>
      </c>
      <c r="AJ546">
        <f>AVERAGE(T555:X558)</f>
        <v>0.69255000000000011</v>
      </c>
      <c r="AK546">
        <f>STDEV(T555:X558)</f>
        <v>4.7755379966967826E-2</v>
      </c>
      <c r="AM546">
        <f t="shared" si="65"/>
        <v>0.93510000000000004</v>
      </c>
      <c r="AO546">
        <f t="shared" si="64"/>
        <v>6.9687499922668927E-2</v>
      </c>
      <c r="BK546" s="6">
        <v>3</v>
      </c>
      <c r="BL546">
        <v>0.92700000000000005</v>
      </c>
      <c r="BM546">
        <v>0.94499999999999995</v>
      </c>
      <c r="BN546">
        <v>0.92700000000000005</v>
      </c>
      <c r="BO546">
        <v>0.94499999999999995</v>
      </c>
      <c r="BP546">
        <v>0.92700000000000005</v>
      </c>
    </row>
    <row r="547" spans="1:68" x14ac:dyDescent="0.25">
      <c r="A547" s="6">
        <v>90</v>
      </c>
      <c r="B547" s="6">
        <v>4</v>
      </c>
      <c r="C547" s="1">
        <v>5</v>
      </c>
      <c r="D547" s="1">
        <v>1</v>
      </c>
      <c r="E547" s="1">
        <v>1</v>
      </c>
      <c r="F547" s="1">
        <v>4</v>
      </c>
      <c r="G547">
        <v>0.24299999999999999</v>
      </c>
      <c r="H547">
        <v>0.252</v>
      </c>
      <c r="I547">
        <v>0.22500000000000001</v>
      </c>
      <c r="J547">
        <v>0.252</v>
      </c>
      <c r="K547">
        <v>0.22500000000000001</v>
      </c>
      <c r="Q547" s="6">
        <f t="shared" si="58"/>
        <v>0.2394</v>
      </c>
      <c r="R547" s="6">
        <f t="shared" si="59"/>
        <v>1.3649175799292788E-2</v>
      </c>
      <c r="T547">
        <v>0.67500000000000004</v>
      </c>
      <c r="U547">
        <v>0.72</v>
      </c>
      <c r="V547">
        <v>0.70199999999999996</v>
      </c>
      <c r="W547">
        <v>0.72</v>
      </c>
      <c r="X547">
        <v>0.68400000000000005</v>
      </c>
      <c r="AD547">
        <f t="shared" si="62"/>
        <v>0.70020000000000004</v>
      </c>
      <c r="AE547">
        <f t="shared" si="63"/>
        <v>2.0523157651784446E-2</v>
      </c>
      <c r="AG547">
        <v>7</v>
      </c>
      <c r="AH547">
        <f>AVERAGE(G559:K562)</f>
        <v>0.24705000000000008</v>
      </c>
      <c r="AI547">
        <f>STDEV(G559:K562)</f>
        <v>2.8976351519271235E-2</v>
      </c>
      <c r="AJ547">
        <f>AVERAGE(T559:X562)</f>
        <v>0.69435000000000002</v>
      </c>
      <c r="AK547">
        <f>STDEV(T559:X562)</f>
        <v>3.2551618926511802E-2</v>
      </c>
      <c r="AM547">
        <f t="shared" si="65"/>
        <v>0.94140000000000013</v>
      </c>
      <c r="AO547">
        <f t="shared" si="64"/>
        <v>5.9454849128163761E-2</v>
      </c>
      <c r="BK547" s="1">
        <v>4</v>
      </c>
      <c r="BL547">
        <v>0.91800000000000004</v>
      </c>
      <c r="BM547">
        <v>0.97199999999999998</v>
      </c>
      <c r="BN547">
        <v>0.92700000000000005</v>
      </c>
      <c r="BO547">
        <v>0.97199999999999998</v>
      </c>
      <c r="BP547">
        <v>0.90900000000000003</v>
      </c>
    </row>
    <row r="548" spans="1:68" x14ac:dyDescent="0.25">
      <c r="A548" s="6">
        <v>90</v>
      </c>
      <c r="B548" s="6">
        <v>4</v>
      </c>
      <c r="C548" s="1">
        <v>5</v>
      </c>
      <c r="D548" s="1">
        <v>1</v>
      </c>
      <c r="E548" s="1">
        <v>2</v>
      </c>
      <c r="F548" s="1">
        <v>4</v>
      </c>
      <c r="G548">
        <v>0.26100000000000001</v>
      </c>
      <c r="H548">
        <v>0.22500000000000001</v>
      </c>
      <c r="I548">
        <v>0.24299999999999999</v>
      </c>
      <c r="J548">
        <v>0.26100000000000001</v>
      </c>
      <c r="K548">
        <v>0.22500000000000001</v>
      </c>
      <c r="Q548" s="6">
        <f t="shared" si="58"/>
        <v>0.24300000000000002</v>
      </c>
      <c r="R548" s="6">
        <f t="shared" si="59"/>
        <v>1.8000000000000002E-2</v>
      </c>
      <c r="T548">
        <v>0.68400000000000005</v>
      </c>
      <c r="U548">
        <v>0.69299999999999995</v>
      </c>
      <c r="V548">
        <v>0.71099999999999997</v>
      </c>
      <c r="W548">
        <v>0.67500000000000004</v>
      </c>
      <c r="X548">
        <v>0.69299999999999995</v>
      </c>
      <c r="AD548">
        <f t="shared" si="62"/>
        <v>0.69120000000000004</v>
      </c>
      <c r="AE548">
        <f t="shared" si="63"/>
        <v>1.3349157276772158E-2</v>
      </c>
      <c r="AG548">
        <v>8</v>
      </c>
      <c r="AH548">
        <f>AVERAGE(G563:K566)</f>
        <v>0.26415</v>
      </c>
      <c r="AI548">
        <f>STDEV(G563:K566)</f>
        <v>3.6502739623212078E-2</v>
      </c>
      <c r="AJ548">
        <f>AVERAGE(T563:X566)</f>
        <v>0.68085000000000018</v>
      </c>
      <c r="AK548">
        <f>STDEV(T563:X566)</f>
        <v>6.085035570539981E-2</v>
      </c>
      <c r="AM548">
        <f t="shared" si="65"/>
        <v>0.94500000000000017</v>
      </c>
      <c r="AO548">
        <f t="shared" si="64"/>
        <v>7.7760423350205596E-2</v>
      </c>
      <c r="BK548" s="1">
        <v>4</v>
      </c>
      <c r="BL548">
        <v>0.94499999999999995</v>
      </c>
      <c r="BM548">
        <v>0.91800000000000004</v>
      </c>
      <c r="BN548">
        <v>0.95399999999999996</v>
      </c>
      <c r="BO548">
        <v>0.93600000000000005</v>
      </c>
      <c r="BP548">
        <v>0.91800000000000004</v>
      </c>
    </row>
    <row r="549" spans="1:68" x14ac:dyDescent="0.25">
      <c r="A549" s="6">
        <v>90</v>
      </c>
      <c r="B549" s="6">
        <v>4</v>
      </c>
      <c r="C549" s="1">
        <v>5</v>
      </c>
      <c r="D549" s="1">
        <v>1</v>
      </c>
      <c r="E549" s="1">
        <v>3</v>
      </c>
      <c r="F549" s="1">
        <v>4</v>
      </c>
      <c r="G549">
        <v>0.216</v>
      </c>
      <c r="H549">
        <v>0.216</v>
      </c>
      <c r="I549">
        <v>0.22500000000000001</v>
      </c>
      <c r="J549">
        <v>0.26100000000000001</v>
      </c>
      <c r="K549">
        <v>0.24299999999999999</v>
      </c>
      <c r="Q549" s="6">
        <f t="shared" si="58"/>
        <v>0.23220000000000002</v>
      </c>
      <c r="R549" s="6">
        <f t="shared" si="59"/>
        <v>1.9511535049810923E-2</v>
      </c>
      <c r="T549">
        <v>0.747</v>
      </c>
      <c r="U549">
        <v>0.72</v>
      </c>
      <c r="V549">
        <v>0.72</v>
      </c>
      <c r="W549">
        <v>0.69299999999999995</v>
      </c>
      <c r="X549">
        <v>0.67500000000000004</v>
      </c>
      <c r="AD549">
        <f t="shared" si="62"/>
        <v>0.71100000000000008</v>
      </c>
      <c r="AE549">
        <f t="shared" si="63"/>
        <v>2.7739863013360382E-2</v>
      </c>
      <c r="AG549">
        <v>9</v>
      </c>
      <c r="AH549">
        <f>AVERAGE(G567:K570)</f>
        <v>0.29969999999999997</v>
      </c>
      <c r="AI549">
        <f>STDEV(G567:K570)</f>
        <v>6.7797764285448842E-2</v>
      </c>
      <c r="AJ549">
        <f>AVERAGE(T567:X570)</f>
        <v>0.66374999999999995</v>
      </c>
      <c r="AK549">
        <f>STDEV(T567:X570)</f>
        <v>5.0565096137240959E-2</v>
      </c>
      <c r="AM549">
        <f t="shared" si="65"/>
        <v>0.96344999999999992</v>
      </c>
      <c r="AO549">
        <f t="shared" si="64"/>
        <v>0.11498853976456076</v>
      </c>
      <c r="BK549" s="1">
        <v>4</v>
      </c>
      <c r="BL549">
        <v>0.96299999999999997</v>
      </c>
      <c r="BM549">
        <v>0.93600000000000005</v>
      </c>
      <c r="BN549">
        <v>0.94499999999999995</v>
      </c>
      <c r="BO549">
        <v>0.95399999999999996</v>
      </c>
      <c r="BP549">
        <v>0.91800000000000004</v>
      </c>
    </row>
    <row r="550" spans="1:68" x14ac:dyDescent="0.25">
      <c r="A550" s="6">
        <v>90</v>
      </c>
      <c r="B550" s="6">
        <v>4</v>
      </c>
      <c r="C550" s="1">
        <v>5</v>
      </c>
      <c r="D550" s="1">
        <v>1</v>
      </c>
      <c r="E550" s="1">
        <v>4</v>
      </c>
      <c r="F550" s="1">
        <v>4</v>
      </c>
      <c r="G550">
        <v>0.23400000000000001</v>
      </c>
      <c r="H550">
        <v>0.216</v>
      </c>
      <c r="I550">
        <v>0.24299999999999999</v>
      </c>
      <c r="J550">
        <v>0.26100000000000001</v>
      </c>
      <c r="K550">
        <v>0.26100000000000001</v>
      </c>
      <c r="Q550" s="6">
        <f t="shared" si="58"/>
        <v>0.24300000000000002</v>
      </c>
      <c r="R550" s="6">
        <f t="shared" si="59"/>
        <v>1.9091883092036788E-2</v>
      </c>
      <c r="T550">
        <v>0.69299999999999995</v>
      </c>
      <c r="U550">
        <v>0.71099999999999997</v>
      </c>
      <c r="V550">
        <v>0.747</v>
      </c>
      <c r="W550">
        <v>0.67500000000000004</v>
      </c>
      <c r="X550">
        <v>0.70199999999999996</v>
      </c>
      <c r="AD550">
        <f t="shared" si="62"/>
        <v>0.70559999999999989</v>
      </c>
      <c r="AE550">
        <f t="shared" si="63"/>
        <v>2.6698314553544378E-2</v>
      </c>
      <c r="AG550">
        <v>10</v>
      </c>
      <c r="AH550">
        <f>AVERAGE(G571:K574)</f>
        <v>0.29520000000000002</v>
      </c>
      <c r="AI550">
        <f>STDEV(G571:K574)</f>
        <v>5.3492350658270328E-2</v>
      </c>
      <c r="AJ550">
        <f>AVERAGE(T571:X574)</f>
        <v>0.64710000000000001</v>
      </c>
      <c r="AK550">
        <f>STDEV(T571:X574)</f>
        <v>8.2945067427342381E-2</v>
      </c>
      <c r="AM550">
        <f t="shared" si="65"/>
        <v>0.94230000000000003</v>
      </c>
      <c r="AO550">
        <f t="shared" si="64"/>
        <v>0.10457626143297254</v>
      </c>
      <c r="BK550" s="1">
        <v>4</v>
      </c>
      <c r="BL550">
        <v>0.92700000000000005</v>
      </c>
      <c r="BM550">
        <v>0.92700000000000005</v>
      </c>
      <c r="BN550">
        <v>0.99</v>
      </c>
      <c r="BO550">
        <v>0.93600000000000005</v>
      </c>
      <c r="BP550">
        <v>0.96299999999999997</v>
      </c>
    </row>
    <row r="551" spans="1:68" x14ac:dyDescent="0.25">
      <c r="A551" s="6">
        <v>90</v>
      </c>
      <c r="B551" s="6">
        <v>4</v>
      </c>
      <c r="C551" s="6">
        <v>5</v>
      </c>
      <c r="D551" s="6">
        <v>1</v>
      </c>
      <c r="E551" s="6">
        <v>1</v>
      </c>
      <c r="F551" s="6">
        <v>5</v>
      </c>
      <c r="G551">
        <v>0.216</v>
      </c>
      <c r="H551">
        <v>0.22500000000000001</v>
      </c>
      <c r="I551">
        <v>0.24299999999999999</v>
      </c>
      <c r="J551">
        <v>0.252</v>
      </c>
      <c r="K551">
        <v>0.27</v>
      </c>
      <c r="Q551" s="6">
        <f t="shared" si="58"/>
        <v>0.2412</v>
      </c>
      <c r="R551" s="6">
        <f t="shared" si="59"/>
        <v>2.1487205495363985E-2</v>
      </c>
      <c r="T551">
        <v>0.69299999999999995</v>
      </c>
      <c r="U551">
        <v>0.70199999999999996</v>
      </c>
      <c r="V551">
        <v>0.68400000000000005</v>
      </c>
      <c r="W551">
        <v>0.70199999999999996</v>
      </c>
      <c r="X551">
        <v>0.66600000000000004</v>
      </c>
      <c r="AD551">
        <f t="shared" si="62"/>
        <v>0.68940000000000001</v>
      </c>
      <c r="AE551">
        <f t="shared" si="63"/>
        <v>1.505988047761332E-2</v>
      </c>
      <c r="AG551" t="s">
        <v>22</v>
      </c>
      <c r="AH551">
        <f>AVERAGE(G535:K574)</f>
        <v>0.25236000000000031</v>
      </c>
      <c r="AI551">
        <f>STDEV(G535:K574)</f>
        <v>4.4117025736089964E-2</v>
      </c>
      <c r="AJ551">
        <f>AVERAGE(T535:X574)</f>
        <v>0.69110999999999867</v>
      </c>
      <c r="AK551">
        <f>STDEV(T535:X573)</f>
        <v>4.5458865860567868E-2</v>
      </c>
      <c r="AM551">
        <f t="shared" si="65"/>
        <v>0.94346999999999892</v>
      </c>
      <c r="AO551">
        <f t="shared" si="64"/>
        <v>8.8112006677500632E-2</v>
      </c>
      <c r="BK551" s="6">
        <v>5</v>
      </c>
      <c r="BL551">
        <v>0.90900000000000003</v>
      </c>
      <c r="BM551">
        <v>0.92700000000000005</v>
      </c>
      <c r="BN551">
        <v>0.92700000000000005</v>
      </c>
      <c r="BO551">
        <v>0.95399999999999996</v>
      </c>
      <c r="BP551">
        <v>0.93600000000000005</v>
      </c>
    </row>
    <row r="552" spans="1:68" x14ac:dyDescent="0.25">
      <c r="A552" s="6">
        <v>90</v>
      </c>
      <c r="B552" s="6">
        <v>4</v>
      </c>
      <c r="C552" s="6">
        <v>5</v>
      </c>
      <c r="D552" s="6">
        <v>1</v>
      </c>
      <c r="E552" s="6">
        <v>2</v>
      </c>
      <c r="F552" s="6">
        <v>5</v>
      </c>
      <c r="G552">
        <v>0.24299999999999999</v>
      </c>
      <c r="H552">
        <v>0.22500000000000001</v>
      </c>
      <c r="I552">
        <v>0.27900000000000003</v>
      </c>
      <c r="J552">
        <v>0.216</v>
      </c>
      <c r="K552">
        <v>0.28799999999999998</v>
      </c>
      <c r="Q552" s="6">
        <f t="shared" si="58"/>
        <v>0.25019999999999998</v>
      </c>
      <c r="R552" s="6">
        <f t="shared" si="59"/>
        <v>3.2073353426170161E-2</v>
      </c>
      <c r="T552">
        <v>0.71099999999999997</v>
      </c>
      <c r="U552">
        <v>0.72899999999999998</v>
      </c>
      <c r="V552">
        <v>0.70199999999999996</v>
      </c>
      <c r="W552">
        <v>0.68400000000000005</v>
      </c>
      <c r="X552">
        <v>0.72899999999999998</v>
      </c>
      <c r="AD552">
        <f t="shared" si="62"/>
        <v>0.71100000000000008</v>
      </c>
      <c r="AE552">
        <f t="shared" si="63"/>
        <v>1.9091883092036761E-2</v>
      </c>
      <c r="AM552" s="11" t="s">
        <v>51</v>
      </c>
      <c r="AN552" s="11"/>
      <c r="AO552" s="11"/>
      <c r="BK552" s="6">
        <v>5</v>
      </c>
      <c r="BL552">
        <v>0.95399999999999996</v>
      </c>
      <c r="BM552">
        <v>0.95399999999999996</v>
      </c>
      <c r="BN552">
        <v>0.98099999999999998</v>
      </c>
      <c r="BO552">
        <v>0.9</v>
      </c>
      <c r="BP552">
        <v>1.0169999999999999</v>
      </c>
    </row>
    <row r="553" spans="1:68" x14ac:dyDescent="0.25">
      <c r="A553" s="6">
        <v>90</v>
      </c>
      <c r="B553" s="6">
        <v>4</v>
      </c>
      <c r="C553" s="6">
        <v>5</v>
      </c>
      <c r="D553" s="6">
        <v>1</v>
      </c>
      <c r="E553" s="6">
        <v>3</v>
      </c>
      <c r="F553" s="6">
        <v>5</v>
      </c>
      <c r="G553">
        <v>0.23400000000000001</v>
      </c>
      <c r="H553">
        <v>0.24299999999999999</v>
      </c>
      <c r="I553">
        <v>0.252</v>
      </c>
      <c r="J553">
        <v>0.24299999999999999</v>
      </c>
      <c r="K553">
        <v>0.28799999999999998</v>
      </c>
      <c r="Q553" s="6">
        <f t="shared" si="58"/>
        <v>0.252</v>
      </c>
      <c r="R553" s="6">
        <f t="shared" si="59"/>
        <v>2.1106870919205423E-2</v>
      </c>
      <c r="T553">
        <v>0.67500000000000004</v>
      </c>
      <c r="U553">
        <v>0.72</v>
      </c>
      <c r="V553">
        <v>0.65700000000000003</v>
      </c>
      <c r="W553">
        <v>0.67500000000000004</v>
      </c>
      <c r="X553">
        <v>0.67500000000000004</v>
      </c>
      <c r="AD553">
        <f t="shared" si="62"/>
        <v>0.6804</v>
      </c>
      <c r="AE553">
        <f t="shared" si="63"/>
        <v>2.3469128658729507E-2</v>
      </c>
      <c r="BK553" s="6">
        <v>5</v>
      </c>
      <c r="BL553">
        <v>0.90900000000000003</v>
      </c>
      <c r="BM553">
        <v>0.96299999999999997</v>
      </c>
      <c r="BN553">
        <v>0.90900000000000003</v>
      </c>
      <c r="BO553">
        <v>0.91800000000000004</v>
      </c>
      <c r="BP553">
        <v>0.96299999999999997</v>
      </c>
    </row>
    <row r="554" spans="1:68" x14ac:dyDescent="0.25">
      <c r="A554" s="6">
        <v>90</v>
      </c>
      <c r="B554" s="6">
        <v>4</v>
      </c>
      <c r="C554" s="6">
        <v>5</v>
      </c>
      <c r="D554" s="6">
        <v>1</v>
      </c>
      <c r="E554" s="6">
        <v>4</v>
      </c>
      <c r="F554" s="6">
        <v>5</v>
      </c>
      <c r="G554">
        <v>0.22500000000000001</v>
      </c>
      <c r="H554">
        <v>0.252</v>
      </c>
      <c r="I554">
        <v>0.27</v>
      </c>
      <c r="J554">
        <v>0.22500000000000001</v>
      </c>
      <c r="K554">
        <v>0.28799999999999998</v>
      </c>
      <c r="Q554" s="6">
        <f t="shared" si="58"/>
        <v>0.252</v>
      </c>
      <c r="R554" s="6">
        <f t="shared" si="59"/>
        <v>2.7739863013360386E-2</v>
      </c>
      <c r="T554">
        <v>0.71099999999999997</v>
      </c>
      <c r="U554">
        <v>0.70199999999999996</v>
      </c>
      <c r="V554">
        <v>0.69299999999999995</v>
      </c>
      <c r="W554">
        <v>0.65700000000000003</v>
      </c>
      <c r="X554">
        <v>0.69299999999999995</v>
      </c>
      <c r="AD554">
        <f t="shared" si="62"/>
        <v>0.69120000000000004</v>
      </c>
      <c r="AE554">
        <f t="shared" si="63"/>
        <v>2.0523157651784456E-2</v>
      </c>
      <c r="BK554" s="6">
        <v>5</v>
      </c>
      <c r="BL554">
        <v>0.93600000000000005</v>
      </c>
      <c r="BM554">
        <v>0.95399999999999996</v>
      </c>
      <c r="BN554">
        <v>0.96299999999999997</v>
      </c>
      <c r="BO554">
        <v>0.88200000000000001</v>
      </c>
      <c r="BP554">
        <v>0.98099999999999998</v>
      </c>
    </row>
    <row r="555" spans="1:68" x14ac:dyDescent="0.25">
      <c r="A555" s="6">
        <v>90</v>
      </c>
      <c r="B555" s="6">
        <v>4</v>
      </c>
      <c r="C555" s="1">
        <v>5</v>
      </c>
      <c r="D555" s="1">
        <v>1</v>
      </c>
      <c r="E555" s="1">
        <v>1</v>
      </c>
      <c r="F555" s="1">
        <v>6</v>
      </c>
      <c r="G555">
        <v>0.23400000000000001</v>
      </c>
      <c r="H555">
        <v>0.22500000000000001</v>
      </c>
      <c r="I555">
        <v>0.252</v>
      </c>
      <c r="J555">
        <v>0.22500000000000001</v>
      </c>
      <c r="K555">
        <v>0.29699999999999999</v>
      </c>
      <c r="Q555" s="6">
        <f t="shared" ref="Q555:Q618" si="66">AVERAGE(G555:K555)</f>
        <v>0.24660000000000001</v>
      </c>
      <c r="R555" s="6">
        <f t="shared" ref="R555:R618" si="67">STDEV(G555:K555)</f>
        <v>3.0253925365148798E-2</v>
      </c>
      <c r="T555">
        <v>0.72899999999999998</v>
      </c>
      <c r="U555">
        <v>0.73799999999999999</v>
      </c>
      <c r="V555">
        <v>0.66600000000000004</v>
      </c>
      <c r="W555">
        <v>0.67500000000000004</v>
      </c>
      <c r="X555">
        <v>0.64800000000000002</v>
      </c>
      <c r="AD555">
        <f t="shared" si="62"/>
        <v>0.69120000000000004</v>
      </c>
      <c r="AE555">
        <f t="shared" si="63"/>
        <v>3.994621383810984E-2</v>
      </c>
      <c r="BF555" s="42" t="s">
        <v>19</v>
      </c>
      <c r="BG555" s="42" t="s">
        <v>24</v>
      </c>
      <c r="BH555" s="42" t="s">
        <v>21</v>
      </c>
      <c r="BK555" s="1">
        <v>6</v>
      </c>
      <c r="BL555">
        <v>0.96299999999999997</v>
      </c>
      <c r="BM555">
        <v>0.96299999999999997</v>
      </c>
      <c r="BN555">
        <v>0.91800000000000004</v>
      </c>
      <c r="BO555">
        <v>0.9</v>
      </c>
      <c r="BP555">
        <v>0.94499999999999995</v>
      </c>
    </row>
    <row r="556" spans="1:68" x14ac:dyDescent="0.25">
      <c r="A556" s="6">
        <v>90</v>
      </c>
      <c r="B556" s="6">
        <v>4</v>
      </c>
      <c r="C556" s="1">
        <v>5</v>
      </c>
      <c r="D556" s="1">
        <v>1</v>
      </c>
      <c r="E556" s="1">
        <v>2</v>
      </c>
      <c r="F556" s="1">
        <v>6</v>
      </c>
      <c r="G556">
        <v>0.20699999999999999</v>
      </c>
      <c r="H556">
        <v>0.23400000000000001</v>
      </c>
      <c r="I556">
        <v>0.26100000000000001</v>
      </c>
      <c r="J556">
        <v>0.29699999999999999</v>
      </c>
      <c r="K556">
        <v>0.252</v>
      </c>
      <c r="Q556" s="6">
        <f t="shared" si="66"/>
        <v>0.25019999999999998</v>
      </c>
      <c r="R556" s="6">
        <f t="shared" si="67"/>
        <v>3.3312159941979225E-2</v>
      </c>
      <c r="T556">
        <v>0.71099999999999997</v>
      </c>
      <c r="U556">
        <v>0.66600000000000004</v>
      </c>
      <c r="V556">
        <v>0.75600000000000001</v>
      </c>
      <c r="W556">
        <v>0.66600000000000004</v>
      </c>
      <c r="X556">
        <v>0.70199999999999996</v>
      </c>
      <c r="AD556">
        <f t="shared" si="62"/>
        <v>0.70019999999999993</v>
      </c>
      <c r="AE556">
        <f t="shared" si="63"/>
        <v>3.732559443598988E-2</v>
      </c>
      <c r="AH556" s="5" t="s">
        <v>20</v>
      </c>
      <c r="AI556" s="5" t="s">
        <v>21</v>
      </c>
      <c r="AJ556" s="5" t="s">
        <v>23</v>
      </c>
      <c r="AK556" s="5" t="s">
        <v>21</v>
      </c>
      <c r="AL556" s="5"/>
      <c r="AM556" s="5" t="s">
        <v>27</v>
      </c>
      <c r="AN556" s="5"/>
      <c r="AO556" s="5" t="s">
        <v>28</v>
      </c>
      <c r="AP556" s="5"/>
      <c r="BF556" s="42">
        <v>1</v>
      </c>
      <c r="BG556" s="42">
        <f>AVERAGE(BL535:BP538)</f>
        <v>0.94589999999999996</v>
      </c>
      <c r="BH556" s="42">
        <f>STDEV(BL535:BP538)</f>
        <v>1.7737560503958201E-2</v>
      </c>
      <c r="BK556" s="1">
        <v>6</v>
      </c>
      <c r="BL556">
        <v>0.91800000000000004</v>
      </c>
      <c r="BM556">
        <v>0.9</v>
      </c>
      <c r="BN556">
        <v>1.0169999999999999</v>
      </c>
      <c r="BO556">
        <v>0.96299999999999997</v>
      </c>
      <c r="BP556">
        <v>0.95399999999999996</v>
      </c>
    </row>
    <row r="557" spans="1:68" x14ac:dyDescent="0.25">
      <c r="A557" s="6">
        <v>90</v>
      </c>
      <c r="B557" s="6">
        <v>4</v>
      </c>
      <c r="C557" s="1">
        <v>5</v>
      </c>
      <c r="D557" s="1">
        <v>1</v>
      </c>
      <c r="E557" s="1">
        <v>3</v>
      </c>
      <c r="F557" s="1">
        <v>6</v>
      </c>
      <c r="G557">
        <v>0.27</v>
      </c>
      <c r="H557">
        <v>0.20699999999999999</v>
      </c>
      <c r="I557">
        <v>0.189</v>
      </c>
      <c r="J557">
        <v>0.26100000000000001</v>
      </c>
      <c r="K557">
        <v>0.27</v>
      </c>
      <c r="Q557" s="6">
        <f t="shared" si="66"/>
        <v>0.2394</v>
      </c>
      <c r="R557" s="6">
        <f t="shared" si="67"/>
        <v>3.8500649345173284E-2</v>
      </c>
      <c r="T557">
        <v>0.69299999999999995</v>
      </c>
      <c r="U557">
        <v>0.621</v>
      </c>
      <c r="V557">
        <v>0.75600000000000001</v>
      </c>
      <c r="W557">
        <v>0.70199999999999996</v>
      </c>
      <c r="X557">
        <v>0.66600000000000004</v>
      </c>
      <c r="AD557">
        <f t="shared" si="62"/>
        <v>0.68759999999999999</v>
      </c>
      <c r="AE557">
        <f t="shared" si="63"/>
        <v>4.9540892200282377E-2</v>
      </c>
      <c r="AH557" s="5">
        <f>AH551</f>
        <v>0.25236000000000031</v>
      </c>
      <c r="AI557" s="5">
        <f>AI551</f>
        <v>4.4117025736089964E-2</v>
      </c>
      <c r="AJ557" s="5">
        <f>AJ551</f>
        <v>0.69110999999999867</v>
      </c>
      <c r="AK557" s="5">
        <f>AK551</f>
        <v>4.5458865860567868E-2</v>
      </c>
      <c r="AL557" s="5"/>
      <c r="AM557" s="5" t="s">
        <v>29</v>
      </c>
      <c r="AN557" s="5"/>
      <c r="AO557" s="5" t="s">
        <v>30</v>
      </c>
      <c r="AP557" s="5"/>
      <c r="BF557" s="42">
        <v>2</v>
      </c>
      <c r="BG557" s="42">
        <f>AVERAGE(BL539:BP542)</f>
        <v>0.94725000000000004</v>
      </c>
      <c r="BH557" s="42">
        <f>STDEV(BL539:BP542)</f>
        <v>3.0327814227033779E-2</v>
      </c>
      <c r="BK557" s="1">
        <v>6</v>
      </c>
      <c r="BL557">
        <v>0.96299999999999997</v>
      </c>
      <c r="BM557">
        <v>0.82799999999999996</v>
      </c>
      <c r="BN557">
        <v>0.94499999999999995</v>
      </c>
      <c r="BO557">
        <v>0.96299999999999997</v>
      </c>
      <c r="BP557">
        <v>0.93600000000000005</v>
      </c>
    </row>
    <row r="558" spans="1:68" x14ac:dyDescent="0.25">
      <c r="A558" s="6">
        <v>90</v>
      </c>
      <c r="B558" s="6">
        <v>4</v>
      </c>
      <c r="C558" s="1">
        <v>5</v>
      </c>
      <c r="D558" s="1">
        <v>1</v>
      </c>
      <c r="E558" s="1">
        <v>4</v>
      </c>
      <c r="F558" s="1">
        <v>6</v>
      </c>
      <c r="G558">
        <v>0.22500000000000001</v>
      </c>
      <c r="H558">
        <v>0.18</v>
      </c>
      <c r="I558">
        <v>0.24299999999999999</v>
      </c>
      <c r="J558">
        <v>0.27</v>
      </c>
      <c r="K558">
        <v>0.252</v>
      </c>
      <c r="Q558" s="6">
        <f t="shared" si="66"/>
        <v>0.23399999999999999</v>
      </c>
      <c r="R558" s="6">
        <f t="shared" si="67"/>
        <v>3.4270978976387714E-2</v>
      </c>
      <c r="T558">
        <v>0.66600000000000004</v>
      </c>
      <c r="U558">
        <v>0.63900000000000001</v>
      </c>
      <c r="V558">
        <v>0.81899999999999995</v>
      </c>
      <c r="W558">
        <v>0.67500000000000004</v>
      </c>
      <c r="X558">
        <v>0.65700000000000003</v>
      </c>
      <c r="AD558">
        <f t="shared" si="62"/>
        <v>0.69120000000000004</v>
      </c>
      <c r="AE558">
        <f t="shared" si="63"/>
        <v>7.2671865257470825E-2</v>
      </c>
      <c r="BF558" s="42">
        <v>3</v>
      </c>
      <c r="BG558" s="42">
        <f>AVERAGE(BL543:BP546)</f>
        <v>0.93105000000000016</v>
      </c>
      <c r="BH558" s="42">
        <f>STDEV(BL543:BP546)</f>
        <v>1.4445815274582727E-2</v>
      </c>
      <c r="BK558" s="1">
        <v>6</v>
      </c>
      <c r="BL558">
        <v>0.89100000000000001</v>
      </c>
      <c r="BM558">
        <v>0.81899999999999995</v>
      </c>
      <c r="BN558">
        <v>1.0620000000000001</v>
      </c>
      <c r="BO558">
        <v>0.94499999999999995</v>
      </c>
      <c r="BP558">
        <v>0.90900000000000003</v>
      </c>
    </row>
    <row r="559" spans="1:68" x14ac:dyDescent="0.25">
      <c r="A559" s="6">
        <v>90</v>
      </c>
      <c r="B559" s="6">
        <v>4</v>
      </c>
      <c r="C559" s="6">
        <v>5</v>
      </c>
      <c r="D559" s="6">
        <v>1</v>
      </c>
      <c r="E559" s="6">
        <v>1</v>
      </c>
      <c r="F559" s="6">
        <v>7</v>
      </c>
      <c r="G559">
        <v>0.216</v>
      </c>
      <c r="H559">
        <v>0.27</v>
      </c>
      <c r="I559">
        <v>0.216</v>
      </c>
      <c r="J559">
        <v>0.27</v>
      </c>
      <c r="K559">
        <v>0.252</v>
      </c>
      <c r="Q559" s="6">
        <f t="shared" si="66"/>
        <v>0.24479999999999999</v>
      </c>
      <c r="R559" s="6">
        <f t="shared" si="67"/>
        <v>2.7298351598585593E-2</v>
      </c>
      <c r="T559">
        <v>0.69299999999999995</v>
      </c>
      <c r="U559">
        <v>0.71099999999999997</v>
      </c>
      <c r="V559">
        <v>0.69299999999999995</v>
      </c>
      <c r="W559">
        <v>0.67500000000000004</v>
      </c>
      <c r="X559">
        <v>0.61199999999999999</v>
      </c>
      <c r="AD559">
        <f t="shared" si="62"/>
        <v>0.67680000000000007</v>
      </c>
      <c r="AE559">
        <f t="shared" si="63"/>
        <v>3.8395312213862762E-2</v>
      </c>
      <c r="BF559" s="42">
        <v>4</v>
      </c>
      <c r="BG559" s="42">
        <f>AVERAGE(BL547:BP550)</f>
        <v>0.94140000000000001</v>
      </c>
      <c r="BH559" s="42">
        <f>STDEV(BL547:BP550)</f>
        <v>2.2314498473083859E-2</v>
      </c>
      <c r="BK559" s="6">
        <v>7</v>
      </c>
      <c r="BL559">
        <v>0.90900000000000003</v>
      </c>
      <c r="BM559">
        <v>0.98099999999999998</v>
      </c>
      <c r="BN559">
        <v>0.90900000000000003</v>
      </c>
      <c r="BO559">
        <v>0.94499999999999995</v>
      </c>
      <c r="BP559">
        <v>0.86399999999999999</v>
      </c>
    </row>
    <row r="560" spans="1:68" x14ac:dyDescent="0.25">
      <c r="A560" s="6">
        <v>90</v>
      </c>
      <c r="B560" s="6">
        <v>4</v>
      </c>
      <c r="C560" s="6">
        <v>5</v>
      </c>
      <c r="D560" s="6">
        <v>1</v>
      </c>
      <c r="E560" s="6">
        <v>2</v>
      </c>
      <c r="F560" s="6">
        <v>7</v>
      </c>
      <c r="G560">
        <v>0.27</v>
      </c>
      <c r="H560">
        <v>0.189</v>
      </c>
      <c r="I560">
        <v>0.26100000000000001</v>
      </c>
      <c r="J560">
        <v>0.216</v>
      </c>
      <c r="K560">
        <v>0.22500000000000001</v>
      </c>
      <c r="Q560" s="6">
        <f t="shared" si="66"/>
        <v>0.23220000000000002</v>
      </c>
      <c r="R560" s="6">
        <f t="shared" si="67"/>
        <v>3.3312159941979017E-2</v>
      </c>
      <c r="T560">
        <v>0.747</v>
      </c>
      <c r="U560">
        <v>0.67500000000000004</v>
      </c>
      <c r="V560">
        <v>0.73799999999999999</v>
      </c>
      <c r="W560">
        <v>0.71099999999999997</v>
      </c>
      <c r="X560">
        <v>0.70199999999999996</v>
      </c>
      <c r="AD560">
        <f t="shared" si="62"/>
        <v>0.71460000000000001</v>
      </c>
      <c r="AE560">
        <f t="shared" si="63"/>
        <v>2.8884251764586172E-2</v>
      </c>
      <c r="BF560" s="42">
        <v>5</v>
      </c>
      <c r="BG560" s="42">
        <f>AVERAGE(BL551:BP554)</f>
        <v>0.94184999999999997</v>
      </c>
      <c r="BH560" s="42">
        <f>STDEV(BL551:BP554)</f>
        <v>3.2682322599936399E-2</v>
      </c>
      <c r="BK560" s="6">
        <v>7</v>
      </c>
      <c r="BL560">
        <v>1.0169999999999999</v>
      </c>
      <c r="BM560">
        <v>0.86399999999999999</v>
      </c>
      <c r="BN560">
        <v>0.999</v>
      </c>
      <c r="BO560">
        <v>0.92700000000000005</v>
      </c>
      <c r="BP560">
        <v>0.92700000000000005</v>
      </c>
    </row>
    <row r="561" spans="1:68" x14ac:dyDescent="0.25">
      <c r="A561" s="6">
        <v>90</v>
      </c>
      <c r="B561" s="6">
        <v>4</v>
      </c>
      <c r="C561" s="6">
        <v>5</v>
      </c>
      <c r="D561" s="6">
        <v>1</v>
      </c>
      <c r="E561" s="6">
        <v>3</v>
      </c>
      <c r="F561" s="6">
        <v>7</v>
      </c>
      <c r="G561">
        <v>0.216</v>
      </c>
      <c r="H561">
        <v>0.22500000000000001</v>
      </c>
      <c r="I561">
        <v>0.26100000000000001</v>
      </c>
      <c r="J561">
        <v>0.24299999999999999</v>
      </c>
      <c r="K561">
        <v>0.26100000000000001</v>
      </c>
      <c r="Q561" s="6">
        <f t="shared" si="66"/>
        <v>0.2412</v>
      </c>
      <c r="R561" s="6">
        <f t="shared" si="67"/>
        <v>2.0523157651784488E-2</v>
      </c>
      <c r="T561">
        <v>0.68400000000000005</v>
      </c>
      <c r="U561">
        <v>0.72</v>
      </c>
      <c r="V561">
        <v>0.71099999999999997</v>
      </c>
      <c r="W561">
        <v>0.71099999999999997</v>
      </c>
      <c r="X561">
        <v>0.70199999999999996</v>
      </c>
      <c r="AD561">
        <f t="shared" si="62"/>
        <v>0.70559999999999989</v>
      </c>
      <c r="AE561">
        <f t="shared" si="63"/>
        <v>1.3649175799292758E-2</v>
      </c>
      <c r="BF561" s="42">
        <v>6</v>
      </c>
      <c r="BG561" s="42">
        <f>AVERAGE(BL555:BP558)</f>
        <v>0.93509999999999993</v>
      </c>
      <c r="BH561" s="42">
        <f>STDEV(BL555:BP558)</f>
        <v>5.5241003077900669E-2</v>
      </c>
      <c r="BK561" s="6">
        <v>7</v>
      </c>
      <c r="BL561">
        <v>0.9</v>
      </c>
      <c r="BM561">
        <v>0.94499999999999995</v>
      </c>
      <c r="BN561">
        <v>0.97199999999999998</v>
      </c>
      <c r="BO561">
        <v>0.95399999999999996</v>
      </c>
      <c r="BP561">
        <v>0.96299999999999997</v>
      </c>
    </row>
    <row r="562" spans="1:68" x14ac:dyDescent="0.25">
      <c r="A562" s="6">
        <v>90</v>
      </c>
      <c r="B562" s="6">
        <v>4</v>
      </c>
      <c r="C562" s="6">
        <v>5</v>
      </c>
      <c r="D562" s="6">
        <v>1</v>
      </c>
      <c r="E562" s="6">
        <v>4</v>
      </c>
      <c r="F562" s="6">
        <v>7</v>
      </c>
      <c r="G562">
        <v>0.29699999999999999</v>
      </c>
      <c r="H562">
        <v>0.24299999999999999</v>
      </c>
      <c r="I562">
        <v>0.27</v>
      </c>
      <c r="J562">
        <v>0.24299999999999999</v>
      </c>
      <c r="K562">
        <v>0.29699999999999999</v>
      </c>
      <c r="Q562" s="6">
        <f t="shared" si="66"/>
        <v>0.26999999999999996</v>
      </c>
      <c r="R562" s="6">
        <f t="shared" si="67"/>
        <v>2.6999999999999996E-2</v>
      </c>
      <c r="T562">
        <v>0.67500000000000004</v>
      </c>
      <c r="U562">
        <v>0.70199999999999996</v>
      </c>
      <c r="V562">
        <v>0.72899999999999998</v>
      </c>
      <c r="W562">
        <v>0.64800000000000002</v>
      </c>
      <c r="X562">
        <v>0.64800000000000002</v>
      </c>
      <c r="AD562">
        <f t="shared" si="62"/>
        <v>0.6804</v>
      </c>
      <c r="AE562">
        <f t="shared" si="63"/>
        <v>3.5203692988094282E-2</v>
      </c>
      <c r="BF562" s="42">
        <v>7</v>
      </c>
      <c r="BG562" s="42">
        <f>AVERAGE(BL559:BP562)</f>
        <v>0.94139999999999979</v>
      </c>
      <c r="BH562" s="42">
        <f>STDEV(BL559:BP562)</f>
        <v>4.3053699639305998E-2</v>
      </c>
      <c r="BK562" s="6">
        <v>7</v>
      </c>
      <c r="BL562">
        <v>0.97199999999999998</v>
      </c>
      <c r="BM562">
        <v>0.94499999999999995</v>
      </c>
      <c r="BN562">
        <v>0.999</v>
      </c>
      <c r="BO562">
        <v>0.89100000000000001</v>
      </c>
      <c r="BP562">
        <v>0.94499999999999995</v>
      </c>
    </row>
    <row r="563" spans="1:68" x14ac:dyDescent="0.25">
      <c r="A563" s="6">
        <v>90</v>
      </c>
      <c r="B563" s="6">
        <v>4</v>
      </c>
      <c r="C563" s="1">
        <v>5</v>
      </c>
      <c r="D563" s="1">
        <v>1</v>
      </c>
      <c r="E563" s="1">
        <v>1</v>
      </c>
      <c r="F563" s="1">
        <v>8</v>
      </c>
      <c r="G563">
        <v>0.27</v>
      </c>
      <c r="H563">
        <v>0.216</v>
      </c>
      <c r="I563">
        <v>0.22500000000000001</v>
      </c>
      <c r="J563">
        <v>0.22500000000000001</v>
      </c>
      <c r="K563">
        <v>0.27900000000000003</v>
      </c>
      <c r="Q563" s="6">
        <f t="shared" si="66"/>
        <v>0.24299999999999997</v>
      </c>
      <c r="R563" s="6">
        <f t="shared" si="67"/>
        <v>2.9163333142835677E-2</v>
      </c>
      <c r="T563">
        <v>0.71099999999999997</v>
      </c>
      <c r="U563">
        <v>0.747</v>
      </c>
      <c r="V563">
        <v>0.69299999999999995</v>
      </c>
      <c r="W563">
        <v>0.63</v>
      </c>
      <c r="X563">
        <v>0.67500000000000004</v>
      </c>
      <c r="AD563">
        <f t="shared" si="62"/>
        <v>0.69119999999999993</v>
      </c>
      <c r="AE563">
        <f t="shared" si="63"/>
        <v>4.3349740483652255E-2</v>
      </c>
      <c r="BF563" s="42">
        <v>8</v>
      </c>
      <c r="BG563" s="42">
        <f>AVERAGE(BL563:BP566)</f>
        <v>0.94500000000000028</v>
      </c>
      <c r="BH563" s="42">
        <f>STDEV(BL563:BP566)</f>
        <v>5.9627792883944021E-2</v>
      </c>
      <c r="BK563" s="1">
        <v>8</v>
      </c>
      <c r="BL563">
        <v>0.98099999999999998</v>
      </c>
      <c r="BM563">
        <v>0.96299999999999997</v>
      </c>
      <c r="BN563">
        <v>0.91800000000000004</v>
      </c>
      <c r="BO563">
        <v>0.85499999999999998</v>
      </c>
      <c r="BP563">
        <v>0.95399999999999996</v>
      </c>
    </row>
    <row r="564" spans="1:68" x14ac:dyDescent="0.25">
      <c r="A564" s="6">
        <v>90</v>
      </c>
      <c r="B564" s="6">
        <v>4</v>
      </c>
      <c r="C564" s="1">
        <v>5</v>
      </c>
      <c r="D564" s="1">
        <v>1</v>
      </c>
      <c r="E564" s="1">
        <v>2</v>
      </c>
      <c r="F564" s="1">
        <v>8</v>
      </c>
      <c r="G564">
        <v>0.22500000000000001</v>
      </c>
      <c r="H564">
        <v>0.252</v>
      </c>
      <c r="I564">
        <v>0.36899999999999999</v>
      </c>
      <c r="J564">
        <v>0.27900000000000003</v>
      </c>
      <c r="K564">
        <v>0.28799999999999998</v>
      </c>
      <c r="Q564" s="6">
        <f t="shared" si="66"/>
        <v>0.28260000000000002</v>
      </c>
      <c r="R564" s="6">
        <f t="shared" si="67"/>
        <v>5.4224533193011633E-2</v>
      </c>
      <c r="T564">
        <v>0.69299999999999995</v>
      </c>
      <c r="U564">
        <v>0.71099999999999997</v>
      </c>
      <c r="V564">
        <v>0.64800000000000002</v>
      </c>
      <c r="W564">
        <v>0.61199999999999999</v>
      </c>
      <c r="X564">
        <v>0.66600000000000004</v>
      </c>
      <c r="AD564">
        <f t="shared" si="62"/>
        <v>0.66600000000000004</v>
      </c>
      <c r="AE564">
        <f t="shared" si="63"/>
        <v>3.8710463701691802E-2</v>
      </c>
      <c r="BF564" s="42">
        <v>9</v>
      </c>
      <c r="BG564" s="42">
        <f>AVERAGE(BL567:BP570)</f>
        <v>0.96345000000000014</v>
      </c>
      <c r="BH564" s="42">
        <f>STDEV(BL567:BP570)</f>
        <v>5.5439369442757243E-2</v>
      </c>
      <c r="BK564" s="1">
        <v>8</v>
      </c>
      <c r="BL564">
        <v>0.91800000000000004</v>
      </c>
      <c r="BM564">
        <v>0.96299999999999997</v>
      </c>
      <c r="BN564">
        <v>1.0169999999999999</v>
      </c>
      <c r="BO564">
        <v>0.89100000000000001</v>
      </c>
      <c r="BP564">
        <v>0.95399999999999996</v>
      </c>
    </row>
    <row r="565" spans="1:68" x14ac:dyDescent="0.25">
      <c r="A565" s="6">
        <v>90</v>
      </c>
      <c r="B565" s="6">
        <v>4</v>
      </c>
      <c r="C565" s="1">
        <v>5</v>
      </c>
      <c r="D565" s="1">
        <v>1</v>
      </c>
      <c r="E565" s="1">
        <v>3</v>
      </c>
      <c r="F565" s="1">
        <v>8</v>
      </c>
      <c r="G565">
        <v>0.24299999999999999</v>
      </c>
      <c r="H565">
        <v>0.252</v>
      </c>
      <c r="I565">
        <v>0.26100000000000001</v>
      </c>
      <c r="J565">
        <v>0.28799999999999998</v>
      </c>
      <c r="K565">
        <v>0.27</v>
      </c>
      <c r="Q565" s="6">
        <f t="shared" si="66"/>
        <v>0.26280000000000003</v>
      </c>
      <c r="R565" s="6">
        <f t="shared" si="67"/>
        <v>1.7311845655504206E-2</v>
      </c>
      <c r="T565">
        <v>0.71099999999999997</v>
      </c>
      <c r="U565">
        <v>0.65700000000000003</v>
      </c>
      <c r="V565">
        <v>0.66600000000000004</v>
      </c>
      <c r="W565">
        <v>0.66600000000000004</v>
      </c>
      <c r="X565">
        <v>0.66600000000000004</v>
      </c>
      <c r="AD565">
        <f t="shared" si="62"/>
        <v>0.67319999999999991</v>
      </c>
      <c r="AE565">
        <f t="shared" si="63"/>
        <v>2.1487205495363947E-2</v>
      </c>
      <c r="BF565" s="42">
        <v>10</v>
      </c>
      <c r="BG565" s="42">
        <f>AVERAGE(BL571:BP574)</f>
        <v>0.94230000000000003</v>
      </c>
      <c r="BH565" s="42">
        <f>STDEV(BL571:BP574)</f>
        <v>0.10165995951416221</v>
      </c>
      <c r="BK565" s="1">
        <v>8</v>
      </c>
      <c r="BL565">
        <v>0.95399999999999996</v>
      </c>
      <c r="BM565">
        <v>0.90900000000000003</v>
      </c>
      <c r="BN565">
        <v>0.92700000000000005</v>
      </c>
      <c r="BO565">
        <v>0.95399999999999996</v>
      </c>
      <c r="BP565">
        <v>0.93600000000000005</v>
      </c>
    </row>
    <row r="566" spans="1:68" x14ac:dyDescent="0.25">
      <c r="A566" s="6">
        <v>90</v>
      </c>
      <c r="B566" s="6">
        <v>4</v>
      </c>
      <c r="C566" s="1">
        <v>5</v>
      </c>
      <c r="D566" s="1">
        <v>1</v>
      </c>
      <c r="E566" s="1">
        <v>4</v>
      </c>
      <c r="F566" s="1">
        <v>8</v>
      </c>
      <c r="G566">
        <v>0.30599999999999999</v>
      </c>
      <c r="H566">
        <v>0.252</v>
      </c>
      <c r="I566">
        <v>0.216</v>
      </c>
      <c r="J566">
        <v>0.28799999999999998</v>
      </c>
      <c r="K566">
        <v>0.27900000000000003</v>
      </c>
      <c r="Q566" s="6">
        <f t="shared" si="66"/>
        <v>0.26820000000000005</v>
      </c>
      <c r="R566" s="6">
        <f t="shared" si="67"/>
        <v>3.5088459641312096E-2</v>
      </c>
      <c r="T566">
        <v>0.72</v>
      </c>
      <c r="U566">
        <v>0.54900000000000004</v>
      </c>
      <c r="V566">
        <v>0.86399999999999999</v>
      </c>
      <c r="W566">
        <v>0.67500000000000004</v>
      </c>
      <c r="X566">
        <v>0.65700000000000003</v>
      </c>
      <c r="AD566">
        <f t="shared" si="62"/>
        <v>0.69299999999999995</v>
      </c>
      <c r="AE566">
        <f t="shared" si="63"/>
        <v>0.11437438524424985</v>
      </c>
      <c r="BF566" s="42" t="s">
        <v>22</v>
      </c>
      <c r="BG566" s="42">
        <f>AVERAGE(BL535:BP574)</f>
        <v>0.94346999999999981</v>
      </c>
      <c r="BH566" s="42">
        <f>STDEV(BL535:BP574)</f>
        <v>4.9411400836884951E-2</v>
      </c>
      <c r="BK566" s="1">
        <v>8</v>
      </c>
      <c r="BL566">
        <v>1.026</v>
      </c>
      <c r="BM566">
        <v>0.80100000000000005</v>
      </c>
      <c r="BN566">
        <v>1.08</v>
      </c>
      <c r="BO566">
        <v>0.96299999999999997</v>
      </c>
      <c r="BP566">
        <v>0.93600000000000005</v>
      </c>
    </row>
    <row r="567" spans="1:68" x14ac:dyDescent="0.25">
      <c r="A567" s="6">
        <v>90</v>
      </c>
      <c r="B567" s="6">
        <v>4</v>
      </c>
      <c r="C567" s="6">
        <v>5</v>
      </c>
      <c r="D567" s="6">
        <v>1</v>
      </c>
      <c r="E567" s="6">
        <v>1</v>
      </c>
      <c r="F567" s="6">
        <v>9</v>
      </c>
      <c r="G567">
        <v>0.27900000000000003</v>
      </c>
      <c r="H567">
        <v>0.23400000000000001</v>
      </c>
      <c r="I567">
        <v>0.504</v>
      </c>
      <c r="J567">
        <v>0.27900000000000003</v>
      </c>
      <c r="K567">
        <v>0.38700000000000001</v>
      </c>
      <c r="Q567" s="6">
        <f t="shared" si="66"/>
        <v>0.33659999999999995</v>
      </c>
      <c r="R567" s="6">
        <f t="shared" si="67"/>
        <v>0.10923049024883144</v>
      </c>
      <c r="T567">
        <v>0.68400000000000005</v>
      </c>
      <c r="U567">
        <v>0.58499999999999996</v>
      </c>
      <c r="V567">
        <v>0.54900000000000004</v>
      </c>
      <c r="W567">
        <v>0.64800000000000002</v>
      </c>
      <c r="X567">
        <v>0.61199999999999999</v>
      </c>
      <c r="AD567">
        <f t="shared" si="62"/>
        <v>0.61560000000000004</v>
      </c>
      <c r="AE567">
        <f t="shared" si="63"/>
        <v>5.2709581671646771E-2</v>
      </c>
      <c r="BK567" s="6">
        <v>9</v>
      </c>
      <c r="BL567">
        <v>0.96299999999999997</v>
      </c>
      <c r="BM567">
        <v>0.81899999999999995</v>
      </c>
      <c r="BN567">
        <v>1.0529999999999999</v>
      </c>
      <c r="BO567">
        <v>0.92700000000000005</v>
      </c>
      <c r="BP567">
        <v>0.999</v>
      </c>
    </row>
    <row r="568" spans="1:68" x14ac:dyDescent="0.25">
      <c r="A568" s="6">
        <v>90</v>
      </c>
      <c r="B568" s="6">
        <v>4</v>
      </c>
      <c r="C568" s="6">
        <v>5</v>
      </c>
      <c r="D568" s="6">
        <v>1</v>
      </c>
      <c r="E568" s="6">
        <v>2</v>
      </c>
      <c r="F568" s="6">
        <v>9</v>
      </c>
      <c r="G568">
        <v>0.29699999999999999</v>
      </c>
      <c r="H568">
        <v>0.27</v>
      </c>
      <c r="I568">
        <v>0.19800000000000001</v>
      </c>
      <c r="J568">
        <v>0.252</v>
      </c>
      <c r="K568">
        <v>0.27900000000000003</v>
      </c>
      <c r="Q568" s="6">
        <f t="shared" si="66"/>
        <v>0.25919999999999999</v>
      </c>
      <c r="R568" s="6">
        <f t="shared" si="67"/>
        <v>3.7864231142333046E-2</v>
      </c>
      <c r="T568">
        <v>0.67500000000000004</v>
      </c>
      <c r="U568">
        <v>0.72</v>
      </c>
      <c r="V568">
        <v>0.72899999999999998</v>
      </c>
      <c r="W568">
        <v>0.73799999999999999</v>
      </c>
      <c r="X568">
        <v>0.69299999999999995</v>
      </c>
      <c r="AD568">
        <f t="shared" si="62"/>
        <v>0.71100000000000008</v>
      </c>
      <c r="AE568">
        <f t="shared" si="63"/>
        <v>2.6239283526803835E-2</v>
      </c>
      <c r="BK568" s="6">
        <v>9</v>
      </c>
      <c r="BL568">
        <v>0.97199999999999998</v>
      </c>
      <c r="BM568">
        <v>0.99</v>
      </c>
      <c r="BN568">
        <v>0.92700000000000005</v>
      </c>
      <c r="BO568">
        <v>0.99</v>
      </c>
      <c r="BP568">
        <v>0.97199999999999998</v>
      </c>
    </row>
    <row r="569" spans="1:68" x14ac:dyDescent="0.25">
      <c r="A569" s="6">
        <v>90</v>
      </c>
      <c r="B569" s="6">
        <v>4</v>
      </c>
      <c r="C569" s="6">
        <v>5</v>
      </c>
      <c r="D569" s="6">
        <v>1</v>
      </c>
      <c r="E569" s="6">
        <v>3</v>
      </c>
      <c r="F569" s="6">
        <v>9</v>
      </c>
      <c r="G569">
        <v>0.39600000000000002</v>
      </c>
      <c r="H569">
        <v>0.27900000000000003</v>
      </c>
      <c r="I569">
        <v>0.27900000000000003</v>
      </c>
      <c r="J569">
        <v>0.26100000000000001</v>
      </c>
      <c r="K569">
        <v>0.27</v>
      </c>
      <c r="Q569" s="6">
        <f t="shared" si="66"/>
        <v>0.29700000000000004</v>
      </c>
      <c r="R569" s="6">
        <f t="shared" si="67"/>
        <v>5.5843531406958823E-2</v>
      </c>
      <c r="T569">
        <v>0.67500000000000004</v>
      </c>
      <c r="U569">
        <v>0.69299999999999995</v>
      </c>
      <c r="V569">
        <v>0.64800000000000002</v>
      </c>
      <c r="W569">
        <v>0.68400000000000005</v>
      </c>
      <c r="X569">
        <v>0.66600000000000004</v>
      </c>
      <c r="AD569">
        <f t="shared" si="62"/>
        <v>0.67320000000000002</v>
      </c>
      <c r="AE569">
        <f t="shared" si="63"/>
        <v>1.7311845655504195E-2</v>
      </c>
      <c r="BK569" s="6">
        <v>9</v>
      </c>
      <c r="BL569">
        <v>1.071</v>
      </c>
      <c r="BM569">
        <v>0.97199999999999998</v>
      </c>
      <c r="BN569">
        <v>0.92700000000000005</v>
      </c>
      <c r="BO569">
        <v>0.94499999999999995</v>
      </c>
      <c r="BP569">
        <v>0.93600000000000005</v>
      </c>
    </row>
    <row r="570" spans="1:68" x14ac:dyDescent="0.25">
      <c r="A570" s="6">
        <v>90</v>
      </c>
      <c r="B570" s="6">
        <v>4</v>
      </c>
      <c r="C570" s="6">
        <v>5</v>
      </c>
      <c r="D570" s="6">
        <v>1</v>
      </c>
      <c r="E570" s="6">
        <v>4</v>
      </c>
      <c r="F570" s="6">
        <v>9</v>
      </c>
      <c r="G570">
        <v>0.30599999999999999</v>
      </c>
      <c r="H570">
        <v>0.29699999999999999</v>
      </c>
      <c r="I570">
        <v>0.26100000000000001</v>
      </c>
      <c r="J570">
        <v>0.36899999999999999</v>
      </c>
      <c r="K570">
        <v>0.29699999999999999</v>
      </c>
      <c r="Q570" s="6">
        <f t="shared" si="66"/>
        <v>0.30599999999999999</v>
      </c>
      <c r="R570" s="6">
        <f t="shared" si="67"/>
        <v>3.9230090491866043E-2</v>
      </c>
      <c r="T570">
        <v>0.70199999999999996</v>
      </c>
      <c r="U570">
        <v>0.65700000000000003</v>
      </c>
      <c r="V570">
        <v>0.70199999999999996</v>
      </c>
      <c r="W570">
        <v>0.63</v>
      </c>
      <c r="X570">
        <v>0.58499999999999996</v>
      </c>
      <c r="AD570">
        <f t="shared" si="62"/>
        <v>0.6552</v>
      </c>
      <c r="AE570">
        <f t="shared" si="63"/>
        <v>4.9866822637902243E-2</v>
      </c>
      <c r="BK570" s="6">
        <v>9</v>
      </c>
      <c r="BL570">
        <v>1.008</v>
      </c>
      <c r="BM570">
        <v>0.95399999999999996</v>
      </c>
      <c r="BN570">
        <v>0.96299999999999997</v>
      </c>
      <c r="BO570">
        <v>0.999</v>
      </c>
      <c r="BP570">
        <v>0.88200000000000001</v>
      </c>
    </row>
    <row r="571" spans="1:68" x14ac:dyDescent="0.25">
      <c r="A571" s="6">
        <v>90</v>
      </c>
      <c r="B571" s="6">
        <v>4</v>
      </c>
      <c r="C571" s="1">
        <v>5</v>
      </c>
      <c r="D571" s="1">
        <v>1</v>
      </c>
      <c r="E571" s="1">
        <v>1</v>
      </c>
      <c r="F571" s="1">
        <v>10</v>
      </c>
      <c r="G571">
        <v>0.29699999999999999</v>
      </c>
      <c r="H571">
        <v>0.23400000000000001</v>
      </c>
      <c r="I571">
        <v>0.36899999999999999</v>
      </c>
      <c r="J571">
        <v>0.252</v>
      </c>
      <c r="K571">
        <v>0.27</v>
      </c>
      <c r="Q571" s="6">
        <f t="shared" si="66"/>
        <v>0.28440000000000004</v>
      </c>
      <c r="R571" s="6">
        <f t="shared" si="67"/>
        <v>5.2709581671646605E-2</v>
      </c>
      <c r="T571">
        <v>0.747</v>
      </c>
      <c r="U571">
        <v>0.58499999999999996</v>
      </c>
      <c r="V571">
        <v>0.57599999999999996</v>
      </c>
      <c r="W571">
        <v>0.70199999999999996</v>
      </c>
      <c r="X571">
        <v>0.73799999999999999</v>
      </c>
      <c r="AD571">
        <f t="shared" si="62"/>
        <v>0.66959999999999997</v>
      </c>
      <c r="AE571">
        <f t="shared" si="63"/>
        <v>8.312219920093486E-2</v>
      </c>
      <c r="BK571" s="1">
        <v>10</v>
      </c>
      <c r="BL571">
        <v>1.044</v>
      </c>
      <c r="BM571">
        <v>0.81899999999999995</v>
      </c>
      <c r="BN571">
        <v>0.94499999999999995</v>
      </c>
      <c r="BO571">
        <v>0.95399999999999996</v>
      </c>
      <c r="BP571">
        <v>1.008</v>
      </c>
    </row>
    <row r="572" spans="1:68" x14ac:dyDescent="0.25">
      <c r="A572" s="6">
        <v>90</v>
      </c>
      <c r="B572" s="6">
        <v>4</v>
      </c>
      <c r="C572" s="1">
        <v>5</v>
      </c>
      <c r="D572" s="1">
        <v>1</v>
      </c>
      <c r="E572" s="1">
        <v>2</v>
      </c>
      <c r="F572" s="1">
        <v>10</v>
      </c>
      <c r="G572">
        <v>0.24299999999999999</v>
      </c>
      <c r="H572">
        <v>0.20699999999999999</v>
      </c>
      <c r="I572">
        <v>0.28799999999999998</v>
      </c>
      <c r="J572">
        <v>0.27</v>
      </c>
      <c r="K572">
        <v>0.315</v>
      </c>
      <c r="Q572" s="6">
        <f t="shared" si="66"/>
        <v>0.2646</v>
      </c>
      <c r="R572" s="6">
        <f t="shared" si="67"/>
        <v>4.1536730733171566E-2</v>
      </c>
      <c r="T572">
        <v>0.66600000000000004</v>
      </c>
      <c r="U572">
        <v>0.68400000000000005</v>
      </c>
      <c r="V572">
        <v>0.63</v>
      </c>
      <c r="W572">
        <v>0.621</v>
      </c>
      <c r="X572">
        <v>0.621</v>
      </c>
      <c r="AD572">
        <f t="shared" si="62"/>
        <v>0.64439999999999997</v>
      </c>
      <c r="AE572">
        <f t="shared" si="63"/>
        <v>2.888425176458621E-2</v>
      </c>
      <c r="BK572" s="1">
        <v>10</v>
      </c>
      <c r="BL572">
        <v>0.90900000000000003</v>
      </c>
      <c r="BM572">
        <v>0.89100000000000001</v>
      </c>
      <c r="BN572">
        <v>0.91800000000000004</v>
      </c>
      <c r="BO572">
        <v>0.89100000000000001</v>
      </c>
      <c r="BP572">
        <v>0.93600000000000005</v>
      </c>
    </row>
    <row r="573" spans="1:68" x14ac:dyDescent="0.25">
      <c r="A573" s="6">
        <v>90</v>
      </c>
      <c r="B573" s="6">
        <v>4</v>
      </c>
      <c r="C573" s="1">
        <v>5</v>
      </c>
      <c r="D573" s="1">
        <v>1</v>
      </c>
      <c r="E573" s="1">
        <v>3</v>
      </c>
      <c r="F573" s="1">
        <v>10</v>
      </c>
      <c r="G573">
        <v>0.27900000000000003</v>
      </c>
      <c r="H573">
        <v>0.315</v>
      </c>
      <c r="I573">
        <v>0.32400000000000001</v>
      </c>
      <c r="J573">
        <v>0.27900000000000003</v>
      </c>
      <c r="K573">
        <v>0.32400000000000001</v>
      </c>
      <c r="Q573" s="6">
        <f t="shared" si="66"/>
        <v>0.30420000000000003</v>
      </c>
      <c r="R573" s="6">
        <f t="shared" si="67"/>
        <v>2.3295922389980604E-2</v>
      </c>
      <c r="T573">
        <v>0.47699999999999998</v>
      </c>
      <c r="U573">
        <v>0.63900000000000001</v>
      </c>
      <c r="V573">
        <v>0.65700000000000003</v>
      </c>
      <c r="W573">
        <v>0.58499999999999996</v>
      </c>
      <c r="X573">
        <v>0.63</v>
      </c>
      <c r="AD573">
        <f t="shared" si="62"/>
        <v>0.59760000000000002</v>
      </c>
      <c r="AE573">
        <f t="shared" si="63"/>
        <v>7.2448602470993551E-2</v>
      </c>
      <c r="BK573" s="1">
        <v>10</v>
      </c>
      <c r="BL573">
        <v>0.75600000000000001</v>
      </c>
      <c r="BM573">
        <v>0.95399999999999996</v>
      </c>
      <c r="BN573">
        <v>0.98099999999999998</v>
      </c>
      <c r="BO573">
        <v>0.86399999999999999</v>
      </c>
      <c r="BP573">
        <v>0.95399999999999996</v>
      </c>
    </row>
    <row r="574" spans="1:68" x14ac:dyDescent="0.25">
      <c r="A574" s="6">
        <v>90</v>
      </c>
      <c r="B574" s="6">
        <v>4</v>
      </c>
      <c r="C574" s="1">
        <v>5</v>
      </c>
      <c r="D574" s="1">
        <v>1</v>
      </c>
      <c r="E574" s="1">
        <v>4</v>
      </c>
      <c r="F574" s="1">
        <v>10</v>
      </c>
      <c r="G574">
        <v>0.33300000000000002</v>
      </c>
      <c r="H574">
        <v>0.20699999999999999</v>
      </c>
      <c r="I574">
        <v>0.378</v>
      </c>
      <c r="J574">
        <v>0.40500000000000003</v>
      </c>
      <c r="K574">
        <v>0.315</v>
      </c>
      <c r="Q574" s="6">
        <f t="shared" si="66"/>
        <v>0.3276</v>
      </c>
      <c r="R574" s="6">
        <f t="shared" si="67"/>
        <v>7.6261392591533736E-2</v>
      </c>
      <c r="T574">
        <v>0.55800000000000005</v>
      </c>
      <c r="U574">
        <v>0.59399999999999997</v>
      </c>
      <c r="V574">
        <v>0.67500000000000004</v>
      </c>
      <c r="W574">
        <v>0.68400000000000005</v>
      </c>
      <c r="X574">
        <v>0.873</v>
      </c>
      <c r="AD574">
        <f t="shared" si="62"/>
        <v>0.67680000000000007</v>
      </c>
      <c r="AE574">
        <f t="shared" si="63"/>
        <v>0.12198237577617489</v>
      </c>
      <c r="BK574" s="1">
        <v>10</v>
      </c>
      <c r="BL574">
        <v>0.89100000000000001</v>
      </c>
      <c r="BM574">
        <v>0.80100000000000005</v>
      </c>
      <c r="BN574">
        <v>1.0529999999999999</v>
      </c>
      <c r="BO574">
        <v>1.089</v>
      </c>
      <c r="BP574">
        <v>1.1879999999999999</v>
      </c>
    </row>
    <row r="575" spans="1:68" x14ac:dyDescent="0.25">
      <c r="Q575" s="6" t="e">
        <f t="shared" si="66"/>
        <v>#DIV/0!</v>
      </c>
      <c r="R575" s="6" t="e">
        <f t="shared" si="67"/>
        <v>#DIV/0!</v>
      </c>
      <c r="AD575" t="e">
        <f t="shared" si="62"/>
        <v>#DIV/0!</v>
      </c>
      <c r="AE575" t="e">
        <f t="shared" si="63"/>
        <v>#DIV/0!</v>
      </c>
    </row>
    <row r="576" spans="1:68" x14ac:dyDescent="0.25">
      <c r="A576" s="6">
        <v>90</v>
      </c>
      <c r="B576" s="6">
        <v>4</v>
      </c>
      <c r="C576" s="6">
        <v>5</v>
      </c>
      <c r="D576" s="6">
        <v>0.8</v>
      </c>
      <c r="E576" s="6">
        <v>1</v>
      </c>
      <c r="F576" s="6">
        <v>1</v>
      </c>
      <c r="G576">
        <v>0.23400000000000001</v>
      </c>
      <c r="H576">
        <v>0.24299999999999999</v>
      </c>
      <c r="I576">
        <v>0.26100000000000001</v>
      </c>
      <c r="J576">
        <v>0.27</v>
      </c>
      <c r="K576">
        <v>0.252</v>
      </c>
      <c r="Q576" s="6">
        <f t="shared" si="66"/>
        <v>0.252</v>
      </c>
      <c r="R576" s="6">
        <f t="shared" si="67"/>
        <v>1.4230249470757711E-2</v>
      </c>
      <c r="T576">
        <v>0.51</v>
      </c>
      <c r="U576">
        <v>0.51600000000000001</v>
      </c>
      <c r="V576">
        <v>0.498</v>
      </c>
      <c r="W576">
        <v>0.53400000000000003</v>
      </c>
      <c r="X576">
        <v>0.504</v>
      </c>
      <c r="AD576">
        <f t="shared" si="62"/>
        <v>0.51239999999999997</v>
      </c>
      <c r="AE576">
        <f t="shared" si="63"/>
        <v>1.3813037319865619E-2</v>
      </c>
      <c r="AO576" t="s">
        <v>47</v>
      </c>
      <c r="AP576" t="s">
        <v>48</v>
      </c>
      <c r="AQ576" t="s">
        <v>49</v>
      </c>
      <c r="AR576" t="s">
        <v>50</v>
      </c>
      <c r="BK576" s="6">
        <v>1</v>
      </c>
      <c r="BL576">
        <v>0.74399999999999999</v>
      </c>
      <c r="BM576">
        <v>0.75900000000000001</v>
      </c>
      <c r="BN576">
        <v>0.75900000000000001</v>
      </c>
      <c r="BO576">
        <v>0.80400000000000005</v>
      </c>
      <c r="BP576">
        <v>0.75600000000000001</v>
      </c>
    </row>
    <row r="577" spans="1:68" x14ac:dyDescent="0.25">
      <c r="A577" s="6">
        <v>90</v>
      </c>
      <c r="B577" s="6">
        <v>4</v>
      </c>
      <c r="C577" s="6">
        <v>5</v>
      </c>
      <c r="D577" s="6">
        <v>0.8</v>
      </c>
      <c r="E577" s="6">
        <v>2</v>
      </c>
      <c r="F577" s="6">
        <v>1</v>
      </c>
      <c r="G577">
        <v>0.23400000000000001</v>
      </c>
      <c r="H577">
        <v>0.23400000000000001</v>
      </c>
      <c r="I577">
        <v>0.252</v>
      </c>
      <c r="J577">
        <v>0.24</v>
      </c>
      <c r="K577">
        <v>0.246</v>
      </c>
      <c r="Q577" s="6">
        <f t="shared" si="66"/>
        <v>0.2412</v>
      </c>
      <c r="R577" s="6">
        <f t="shared" si="67"/>
        <v>7.8230428862431731E-3</v>
      </c>
      <c r="T577">
        <v>0.53400000000000003</v>
      </c>
      <c r="U577">
        <v>0.51600000000000001</v>
      </c>
      <c r="V577">
        <v>0.52200000000000002</v>
      </c>
      <c r="W577">
        <v>0.504</v>
      </c>
      <c r="X577">
        <v>0.51600000000000001</v>
      </c>
      <c r="AD577">
        <f t="shared" si="62"/>
        <v>0.51839999999999997</v>
      </c>
      <c r="AE577">
        <f t="shared" si="63"/>
        <v>1.0899541274750979E-2</v>
      </c>
      <c r="AO577">
        <f>A576</f>
        <v>90</v>
      </c>
      <c r="AP577">
        <f>B576</f>
        <v>4</v>
      </c>
      <c r="AQ577">
        <f>C576</f>
        <v>5</v>
      </c>
      <c r="AR577">
        <f>D576</f>
        <v>0.8</v>
      </c>
      <c r="BK577" s="6">
        <v>1</v>
      </c>
      <c r="BL577">
        <v>0.76800000000000002</v>
      </c>
      <c r="BM577">
        <v>0.75</v>
      </c>
      <c r="BN577">
        <v>0.77400000000000002</v>
      </c>
      <c r="BO577">
        <v>0.74399999999999999</v>
      </c>
      <c r="BP577">
        <v>0.76200000000000001</v>
      </c>
    </row>
    <row r="578" spans="1:68" x14ac:dyDescent="0.25">
      <c r="A578" s="6">
        <v>90</v>
      </c>
      <c r="B578" s="6">
        <v>4</v>
      </c>
      <c r="C578" s="6">
        <v>5</v>
      </c>
      <c r="D578" s="6">
        <v>0.8</v>
      </c>
      <c r="E578" s="6">
        <v>3</v>
      </c>
      <c r="F578" s="6">
        <v>1</v>
      </c>
      <c r="G578">
        <v>0.27600000000000002</v>
      </c>
      <c r="H578">
        <v>0.24</v>
      </c>
      <c r="I578">
        <v>0.22800000000000001</v>
      </c>
      <c r="J578">
        <v>0.24</v>
      </c>
      <c r="K578">
        <v>0.25800000000000001</v>
      </c>
      <c r="Q578" s="6">
        <f t="shared" si="66"/>
        <v>0.24840000000000001</v>
      </c>
      <c r="R578" s="6">
        <f t="shared" si="67"/>
        <v>1.8782971010998243E-2</v>
      </c>
      <c r="T578">
        <v>0.51600000000000001</v>
      </c>
      <c r="U578">
        <v>0.51600000000000001</v>
      </c>
      <c r="V578">
        <v>0.53400000000000003</v>
      </c>
      <c r="W578">
        <v>0.51600000000000001</v>
      </c>
      <c r="X578">
        <v>0.498</v>
      </c>
      <c r="AD578">
        <f t="shared" si="62"/>
        <v>0.51600000000000001</v>
      </c>
      <c r="AE578">
        <f t="shared" si="63"/>
        <v>1.2727922061357866E-2</v>
      </c>
      <c r="BK578" s="6">
        <v>1</v>
      </c>
      <c r="BL578">
        <v>0.79200000000000004</v>
      </c>
      <c r="BM578">
        <v>0.75600000000000001</v>
      </c>
      <c r="BN578">
        <v>0.76200000000000001</v>
      </c>
      <c r="BO578">
        <v>0.75600000000000001</v>
      </c>
      <c r="BP578">
        <v>0.75600000000000001</v>
      </c>
    </row>
    <row r="579" spans="1:68" x14ac:dyDescent="0.25">
      <c r="A579" s="6">
        <v>90</v>
      </c>
      <c r="B579" s="6">
        <v>4</v>
      </c>
      <c r="C579" s="6">
        <v>5</v>
      </c>
      <c r="D579" s="6">
        <v>0.8</v>
      </c>
      <c r="E579" s="6">
        <v>4</v>
      </c>
      <c r="F579" s="6">
        <v>1</v>
      </c>
      <c r="G579">
        <v>0.26400000000000001</v>
      </c>
      <c r="H579">
        <v>0.246</v>
      </c>
      <c r="I579">
        <v>0.24</v>
      </c>
      <c r="J579">
        <v>0.25800000000000001</v>
      </c>
      <c r="K579">
        <v>0.25800000000000001</v>
      </c>
      <c r="Q579" s="6">
        <f t="shared" si="66"/>
        <v>0.25319999999999998</v>
      </c>
      <c r="R579" s="6">
        <f t="shared" si="67"/>
        <v>9.8590060350929997E-3</v>
      </c>
      <c r="T579">
        <v>0.504</v>
      </c>
      <c r="U579">
        <v>0.504</v>
      </c>
      <c r="V579">
        <v>0.51600000000000001</v>
      </c>
      <c r="W579">
        <v>0.498</v>
      </c>
      <c r="X579">
        <v>0.51</v>
      </c>
      <c r="AD579">
        <f t="shared" si="62"/>
        <v>0.50639999999999996</v>
      </c>
      <c r="AE579">
        <f t="shared" si="63"/>
        <v>6.8410525505948339E-3</v>
      </c>
      <c r="BK579" s="6">
        <v>1</v>
      </c>
      <c r="BL579">
        <v>0.76800000000000002</v>
      </c>
      <c r="BM579">
        <v>0.75</v>
      </c>
      <c r="BN579">
        <v>0.75600000000000001</v>
      </c>
      <c r="BO579">
        <v>0.75600000000000001</v>
      </c>
      <c r="BP579">
        <v>0.76800000000000002</v>
      </c>
    </row>
    <row r="580" spans="1:68" x14ac:dyDescent="0.25">
      <c r="A580" s="6">
        <v>90</v>
      </c>
      <c r="B580" s="6">
        <v>4</v>
      </c>
      <c r="C580" s="1">
        <v>5</v>
      </c>
      <c r="D580" s="6">
        <v>0.8</v>
      </c>
      <c r="E580" s="1">
        <v>1</v>
      </c>
      <c r="F580" s="1">
        <v>2</v>
      </c>
      <c r="G580">
        <v>0.20699999999999999</v>
      </c>
      <c r="H580">
        <v>0.22500000000000001</v>
      </c>
      <c r="I580">
        <v>0.216</v>
      </c>
      <c r="J580">
        <v>0.20699999999999999</v>
      </c>
      <c r="K580">
        <v>0.22500000000000001</v>
      </c>
      <c r="Q580" s="6">
        <f t="shared" si="66"/>
        <v>0.21600000000000003</v>
      </c>
      <c r="R580" s="6">
        <f t="shared" si="67"/>
        <v>9.000000000000008E-3</v>
      </c>
      <c r="T580">
        <v>0.54</v>
      </c>
      <c r="U580">
        <v>0.52200000000000002</v>
      </c>
      <c r="V580">
        <v>0.55800000000000005</v>
      </c>
      <c r="W580">
        <v>0.52200000000000002</v>
      </c>
      <c r="X580">
        <v>0.51300000000000001</v>
      </c>
      <c r="AD580">
        <f t="shared" si="62"/>
        <v>0.53100000000000003</v>
      </c>
      <c r="AE580">
        <f t="shared" si="63"/>
        <v>1.8000000000000016E-2</v>
      </c>
      <c r="AH580" t="s">
        <v>25</v>
      </c>
      <c r="BK580" s="1">
        <v>2</v>
      </c>
      <c r="BL580">
        <v>0.747</v>
      </c>
      <c r="BM580">
        <v>0.747</v>
      </c>
      <c r="BN580">
        <v>0.77400000000000002</v>
      </c>
      <c r="BO580">
        <v>0.72899999999999998</v>
      </c>
      <c r="BP580">
        <v>0.73799999999999999</v>
      </c>
    </row>
    <row r="581" spans="1:68" x14ac:dyDescent="0.25">
      <c r="A581" s="6">
        <v>90</v>
      </c>
      <c r="B581" s="6">
        <v>4</v>
      </c>
      <c r="C581" s="1">
        <v>5</v>
      </c>
      <c r="D581" s="6">
        <v>0.8</v>
      </c>
      <c r="E581" s="1">
        <v>2</v>
      </c>
      <c r="F581" s="1">
        <v>2</v>
      </c>
      <c r="G581">
        <v>0.20699999999999999</v>
      </c>
      <c r="H581">
        <v>0.216</v>
      </c>
      <c r="I581">
        <v>0.216</v>
      </c>
      <c r="J581">
        <v>0.23400000000000001</v>
      </c>
      <c r="K581">
        <v>0.216</v>
      </c>
      <c r="Q581" s="6">
        <f t="shared" si="66"/>
        <v>0.21779999999999999</v>
      </c>
      <c r="R581" s="6">
        <f t="shared" si="67"/>
        <v>9.8590060350929997E-3</v>
      </c>
      <c r="T581">
        <v>0.48599999999999999</v>
      </c>
      <c r="U581">
        <v>0.55800000000000005</v>
      </c>
      <c r="V581">
        <v>0.53100000000000003</v>
      </c>
      <c r="W581">
        <v>0.54</v>
      </c>
      <c r="X581">
        <v>0.54</v>
      </c>
      <c r="AD581">
        <f t="shared" si="62"/>
        <v>0.53100000000000003</v>
      </c>
      <c r="AE581">
        <f t="shared" si="63"/>
        <v>2.7000000000000027E-2</v>
      </c>
      <c r="AG581" t="s">
        <v>19</v>
      </c>
      <c r="AH581" t="s">
        <v>20</v>
      </c>
      <c r="AI581" t="s">
        <v>21</v>
      </c>
      <c r="AJ581" t="s">
        <v>23</v>
      </c>
      <c r="AK581" t="s">
        <v>21</v>
      </c>
      <c r="AM581" s="11" t="s">
        <v>24</v>
      </c>
      <c r="AN581" s="11"/>
      <c r="AO581" s="11" t="s">
        <v>21</v>
      </c>
      <c r="AP581" s="15" t="s">
        <v>26</v>
      </c>
      <c r="AQ581" s="15"/>
      <c r="AR581" s="15" t="s">
        <v>21</v>
      </c>
      <c r="BK581" s="1">
        <v>2</v>
      </c>
      <c r="BL581">
        <v>0.69299999999999995</v>
      </c>
      <c r="BM581">
        <v>0.77400000000000002</v>
      </c>
      <c r="BN581">
        <v>0.747</v>
      </c>
      <c r="BO581">
        <v>0.77400000000000002</v>
      </c>
      <c r="BP581">
        <v>0.75600000000000001</v>
      </c>
    </row>
    <row r="582" spans="1:68" x14ac:dyDescent="0.25">
      <c r="A582" s="6">
        <v>90</v>
      </c>
      <c r="B582" s="6">
        <v>4</v>
      </c>
      <c r="C582" s="1">
        <v>5</v>
      </c>
      <c r="D582" s="6">
        <v>0.8</v>
      </c>
      <c r="E582" s="1">
        <v>3</v>
      </c>
      <c r="F582" s="1">
        <v>2</v>
      </c>
      <c r="G582">
        <v>0.19800000000000001</v>
      </c>
      <c r="H582">
        <v>0.19800000000000001</v>
      </c>
      <c r="I582">
        <v>0.22500000000000001</v>
      </c>
      <c r="J582">
        <v>0.216</v>
      </c>
      <c r="K582">
        <v>0.216</v>
      </c>
      <c r="Q582" s="6">
        <f t="shared" si="66"/>
        <v>0.21059999999999998</v>
      </c>
      <c r="R582" s="6">
        <f t="shared" si="67"/>
        <v>1.207476707849886E-2</v>
      </c>
      <c r="T582">
        <v>0.54</v>
      </c>
      <c r="U582">
        <v>0.53100000000000003</v>
      </c>
      <c r="V582">
        <v>0.54900000000000004</v>
      </c>
      <c r="W582">
        <v>0.53100000000000003</v>
      </c>
      <c r="X582">
        <v>0.52200000000000002</v>
      </c>
      <c r="AD582">
        <f t="shared" si="62"/>
        <v>0.53459999999999996</v>
      </c>
      <c r="AE582">
        <f t="shared" si="63"/>
        <v>1.0261578825892251E-2</v>
      </c>
      <c r="AG582">
        <v>1</v>
      </c>
      <c r="AH582">
        <f>AVERAGE(G576:K579)</f>
        <v>0.2487</v>
      </c>
      <c r="AI582">
        <f>STDEV(G576:K579)</f>
        <v>1.3163346239103734E-2</v>
      </c>
      <c r="AJ582">
        <f>AVERAGE(T576:X579)</f>
        <v>0.51329999999999987</v>
      </c>
      <c r="AK582">
        <f>STDEV(T576:X579)</f>
        <v>1.1429877744891155E-2</v>
      </c>
      <c r="AM582">
        <f>SUM(AH582,AJ582)</f>
        <v>0.7619999999999999</v>
      </c>
      <c r="AO582">
        <f>SUM(AH582,AJ582)/2*SQRT((AI582/AH582)^2+(AK582/AJ582)^2)</f>
        <v>2.18777522158052E-2</v>
      </c>
      <c r="AP582">
        <v>0.38199999999999995</v>
      </c>
      <c r="AR582">
        <v>1.0000000000000009E-3</v>
      </c>
      <c r="BK582" s="1">
        <v>2</v>
      </c>
      <c r="BL582">
        <v>0.73799999999999999</v>
      </c>
      <c r="BM582">
        <v>0.72899999999999998</v>
      </c>
      <c r="BN582">
        <v>0.77400000000000002</v>
      </c>
      <c r="BO582">
        <v>0.747</v>
      </c>
      <c r="BP582">
        <v>0.73799999999999999</v>
      </c>
    </row>
    <row r="583" spans="1:68" x14ac:dyDescent="0.25">
      <c r="A583" s="6">
        <v>90</v>
      </c>
      <c r="B583" s="6">
        <v>4</v>
      </c>
      <c r="C583" s="1">
        <v>5</v>
      </c>
      <c r="D583" s="6">
        <v>0.8</v>
      </c>
      <c r="E583" s="1">
        <v>4</v>
      </c>
      <c r="F583" s="1">
        <v>2</v>
      </c>
      <c r="G583">
        <v>0.216</v>
      </c>
      <c r="H583">
        <v>0.216</v>
      </c>
      <c r="I583">
        <v>0.22500000000000001</v>
      </c>
      <c r="J583">
        <v>0.22500000000000001</v>
      </c>
      <c r="K583">
        <v>0.24299999999999999</v>
      </c>
      <c r="Q583" s="6">
        <f t="shared" si="66"/>
        <v>0.22500000000000001</v>
      </c>
      <c r="R583" s="6">
        <f t="shared" si="67"/>
        <v>1.10227038425243E-2</v>
      </c>
      <c r="T583">
        <v>0.59399999999999997</v>
      </c>
      <c r="U583">
        <v>0.504</v>
      </c>
      <c r="V583">
        <v>0.52200000000000002</v>
      </c>
      <c r="W583">
        <v>0.51300000000000001</v>
      </c>
      <c r="X583">
        <v>0.51300000000000001</v>
      </c>
      <c r="AD583">
        <f t="shared" si="62"/>
        <v>0.5292</v>
      </c>
      <c r="AE583">
        <f t="shared" si="63"/>
        <v>3.6779070135064575E-2</v>
      </c>
      <c r="AG583">
        <v>2</v>
      </c>
      <c r="AH583">
        <f>AVERAGE(G580:K583)</f>
        <v>0.21735000000000007</v>
      </c>
      <c r="AI583">
        <f>STDEV(G580:K583)</f>
        <v>1.1032368643892249E-2</v>
      </c>
      <c r="AJ583">
        <f>AVERAGE(T580:X583)</f>
        <v>0.53144999999999998</v>
      </c>
      <c r="AK583">
        <f>STDEV(T580:X583)</f>
        <v>2.3079895557548968E-2</v>
      </c>
      <c r="AM583">
        <f>SUM(AH583,AJ583)</f>
        <v>0.74880000000000002</v>
      </c>
      <c r="AO583">
        <f t="shared" ref="AO583:AO592" si="68">SUM(AH583,AJ583)/2*SQRT((AI583/AH583)^2+(AK583/AJ583)^2)</f>
        <v>2.5010464891851689E-2</v>
      </c>
      <c r="BK583" s="1">
        <v>2</v>
      </c>
      <c r="BL583">
        <v>0.81</v>
      </c>
      <c r="BM583">
        <v>0.72</v>
      </c>
      <c r="BN583">
        <v>0.747</v>
      </c>
      <c r="BO583">
        <v>0.73799999999999999</v>
      </c>
      <c r="BP583">
        <v>0.75600000000000001</v>
      </c>
    </row>
    <row r="584" spans="1:68" x14ac:dyDescent="0.25">
      <c r="A584" s="6">
        <v>90</v>
      </c>
      <c r="B584" s="6">
        <v>4</v>
      </c>
      <c r="C584" s="6">
        <v>5</v>
      </c>
      <c r="D584" s="6">
        <v>0.8</v>
      </c>
      <c r="E584" s="6">
        <v>1</v>
      </c>
      <c r="F584" s="6">
        <v>3</v>
      </c>
      <c r="G584">
        <v>0.23400000000000001</v>
      </c>
      <c r="H584">
        <v>0.216</v>
      </c>
      <c r="I584">
        <v>0.22500000000000001</v>
      </c>
      <c r="J584">
        <v>0.22500000000000001</v>
      </c>
      <c r="K584">
        <v>0.22500000000000001</v>
      </c>
      <c r="Q584" s="6">
        <f t="shared" si="66"/>
        <v>0.22500000000000001</v>
      </c>
      <c r="R584" s="6">
        <f t="shared" si="67"/>
        <v>6.3639610306789329E-3</v>
      </c>
      <c r="T584">
        <v>0.54900000000000004</v>
      </c>
      <c r="U584">
        <v>0.51300000000000001</v>
      </c>
      <c r="V584">
        <v>0.52200000000000002</v>
      </c>
      <c r="W584">
        <v>0.53100000000000003</v>
      </c>
      <c r="X584">
        <v>0.52200000000000002</v>
      </c>
      <c r="AD584">
        <f t="shared" si="62"/>
        <v>0.52740000000000009</v>
      </c>
      <c r="AE584">
        <f t="shared" si="63"/>
        <v>1.3649175799292803E-2</v>
      </c>
      <c r="AG584">
        <v>3</v>
      </c>
      <c r="AH584">
        <f>AVERAGE(G584:K587)</f>
        <v>0.23400000000000004</v>
      </c>
      <c r="AI584">
        <f>STDEV(G584:K587)</f>
        <v>1.052815773358083E-2</v>
      </c>
      <c r="AJ584">
        <f>AVERAGE(T584:X587)</f>
        <v>0.51975000000000005</v>
      </c>
      <c r="AK584">
        <f>STDEV(T583:X586)</f>
        <v>2.2805816432609795E-2</v>
      </c>
      <c r="AM584">
        <f>SUM(AH584,AJ584)</f>
        <v>0.75375000000000014</v>
      </c>
      <c r="AO584">
        <f t="shared" si="68"/>
        <v>2.3685052707583802E-2</v>
      </c>
      <c r="AP584" s="15" t="s">
        <v>28</v>
      </c>
      <c r="AQ584" s="15"/>
      <c r="AR584" s="15"/>
      <c r="BK584" s="6">
        <v>3</v>
      </c>
      <c r="BL584">
        <v>0.78300000000000003</v>
      </c>
      <c r="BM584">
        <v>0.72899999999999998</v>
      </c>
      <c r="BN584">
        <v>0.747</v>
      </c>
      <c r="BO584">
        <v>0.75600000000000001</v>
      </c>
      <c r="BP584">
        <v>0.747</v>
      </c>
    </row>
    <row r="585" spans="1:68" x14ac:dyDescent="0.25">
      <c r="A585" s="6">
        <v>90</v>
      </c>
      <c r="B585" s="6">
        <v>4</v>
      </c>
      <c r="C585" s="6">
        <v>5</v>
      </c>
      <c r="D585" s="6">
        <v>0.8</v>
      </c>
      <c r="E585" s="6">
        <v>2</v>
      </c>
      <c r="F585" s="6">
        <v>3</v>
      </c>
      <c r="G585">
        <v>0.24299999999999999</v>
      </c>
      <c r="H585">
        <v>0.22500000000000001</v>
      </c>
      <c r="I585">
        <v>0.252</v>
      </c>
      <c r="J585">
        <v>0.22500000000000001</v>
      </c>
      <c r="K585">
        <v>0.24299999999999999</v>
      </c>
      <c r="Q585" s="6">
        <f t="shared" si="66"/>
        <v>0.23759999999999998</v>
      </c>
      <c r="R585" s="6">
        <f t="shared" si="67"/>
        <v>1.207476707849886E-2</v>
      </c>
      <c r="T585">
        <v>0.52200000000000002</v>
      </c>
      <c r="U585">
        <v>0.495</v>
      </c>
      <c r="V585">
        <v>0.52200000000000002</v>
      </c>
      <c r="W585">
        <v>0.504</v>
      </c>
      <c r="X585">
        <v>0.53100000000000003</v>
      </c>
      <c r="AD585">
        <f t="shared" si="62"/>
        <v>0.51480000000000004</v>
      </c>
      <c r="AE585">
        <f t="shared" si="63"/>
        <v>1.4788509052639499E-2</v>
      </c>
      <c r="AG585">
        <v>4</v>
      </c>
      <c r="AH585">
        <f>AVERAGE(G588:K591)</f>
        <v>0.24300000000000002</v>
      </c>
      <c r="AI585">
        <f>STDEV(G588:K591)</f>
        <v>1.6257791654271016E-2</v>
      </c>
      <c r="AJ585">
        <f>AVERAGE(T588:X591)</f>
        <v>0.5121</v>
      </c>
      <c r="AK585">
        <f>STDEV(T587:X590)</f>
        <v>1.8719817812878656E-2</v>
      </c>
      <c r="AM585">
        <f t="shared" ref="AM585:AM592" si="69">SUM(AH585,AJ585)</f>
        <v>0.75509999999999999</v>
      </c>
      <c r="AO585">
        <f t="shared" si="68"/>
        <v>2.8784268039116243E-2</v>
      </c>
      <c r="BK585" s="6">
        <v>3</v>
      </c>
      <c r="BL585">
        <v>0.76500000000000001</v>
      </c>
      <c r="BM585">
        <v>0.72</v>
      </c>
      <c r="BN585">
        <v>0.77400000000000002</v>
      </c>
      <c r="BO585">
        <v>0.72899999999999998</v>
      </c>
      <c r="BP585">
        <v>0.77400000000000002</v>
      </c>
    </row>
    <row r="586" spans="1:68" x14ac:dyDescent="0.25">
      <c r="A586" s="6">
        <v>90</v>
      </c>
      <c r="B586" s="6">
        <v>4</v>
      </c>
      <c r="C586" s="6">
        <v>5</v>
      </c>
      <c r="D586" s="6">
        <v>0.8</v>
      </c>
      <c r="E586" s="6">
        <v>3</v>
      </c>
      <c r="F586" s="6">
        <v>3</v>
      </c>
      <c r="G586">
        <v>0.22500000000000001</v>
      </c>
      <c r="H586">
        <v>0.22500000000000001</v>
      </c>
      <c r="I586">
        <v>0.23400000000000001</v>
      </c>
      <c r="J586">
        <v>0.24299999999999999</v>
      </c>
      <c r="K586">
        <v>0.252</v>
      </c>
      <c r="Q586" s="6">
        <f t="shared" si="66"/>
        <v>0.23580000000000001</v>
      </c>
      <c r="R586" s="6">
        <f t="shared" si="67"/>
        <v>1.1734564329364764E-2</v>
      </c>
      <c r="T586">
        <v>0.504</v>
      </c>
      <c r="U586">
        <v>0.54900000000000004</v>
      </c>
      <c r="V586">
        <v>0.504</v>
      </c>
      <c r="W586">
        <v>0.53100000000000003</v>
      </c>
      <c r="X586">
        <v>0.495</v>
      </c>
      <c r="AD586">
        <f t="shared" si="62"/>
        <v>0.51660000000000006</v>
      </c>
      <c r="AE586">
        <f t="shared" si="63"/>
        <v>2.2589820716420062E-2</v>
      </c>
      <c r="AG586">
        <v>5</v>
      </c>
      <c r="AH586">
        <f>AVERAGE(G592:K595)</f>
        <v>0.25650000000000001</v>
      </c>
      <c r="AI586">
        <f>STDEV(G592:K595)</f>
        <v>3.165188944223022E-2</v>
      </c>
      <c r="AJ586">
        <f>AVERAGE(T592:X595)</f>
        <v>0.48194999999999988</v>
      </c>
      <c r="AK586">
        <f>STDEV(T592:X595)</f>
        <v>3.1648522040822399E-2</v>
      </c>
      <c r="AM586">
        <f t="shared" si="69"/>
        <v>0.73844999999999983</v>
      </c>
      <c r="AO586">
        <f t="shared" si="68"/>
        <v>5.1611787674192437E-2</v>
      </c>
      <c r="BK586" s="6">
        <v>3</v>
      </c>
      <c r="BL586">
        <v>0.72899999999999998</v>
      </c>
      <c r="BM586">
        <v>0.77400000000000002</v>
      </c>
      <c r="BN586">
        <v>0.73799999999999999</v>
      </c>
      <c r="BO586">
        <v>0.77400000000000002</v>
      </c>
      <c r="BP586">
        <v>0.747</v>
      </c>
    </row>
    <row r="587" spans="1:68" x14ac:dyDescent="0.25">
      <c r="A587" s="6">
        <v>90</v>
      </c>
      <c r="B587" s="6">
        <v>4</v>
      </c>
      <c r="C587" s="6">
        <v>5</v>
      </c>
      <c r="D587" s="6">
        <v>0.8</v>
      </c>
      <c r="E587" s="6">
        <v>4</v>
      </c>
      <c r="F587" s="6">
        <v>3</v>
      </c>
      <c r="G587">
        <v>0.23400000000000001</v>
      </c>
      <c r="H587">
        <v>0.24299999999999999</v>
      </c>
      <c r="I587">
        <v>0.22500000000000001</v>
      </c>
      <c r="J587">
        <v>0.24299999999999999</v>
      </c>
      <c r="K587">
        <v>0.24299999999999999</v>
      </c>
      <c r="Q587" s="6">
        <f t="shared" si="66"/>
        <v>0.23759999999999998</v>
      </c>
      <c r="R587" s="6">
        <f t="shared" si="67"/>
        <v>8.0498447189992356E-3</v>
      </c>
      <c r="T587">
        <v>0.52200000000000002</v>
      </c>
      <c r="U587">
        <v>0.53100000000000003</v>
      </c>
      <c r="V587">
        <v>0.504</v>
      </c>
      <c r="W587">
        <v>0.54</v>
      </c>
      <c r="X587">
        <v>0.504</v>
      </c>
      <c r="AD587">
        <f t="shared" si="62"/>
        <v>0.5202</v>
      </c>
      <c r="AE587">
        <f t="shared" si="63"/>
        <v>1.6099689437998499E-2</v>
      </c>
      <c r="AG587">
        <v>6</v>
      </c>
      <c r="AH587">
        <f>AVERAGE(G596:K599)</f>
        <v>0.27584999999999998</v>
      </c>
      <c r="AI587">
        <f>STDEV(G596:K599)</f>
        <v>4.2543197860651631E-2</v>
      </c>
      <c r="AJ587">
        <f>AVERAGE(T596:X599)</f>
        <v>0.46710000000000013</v>
      </c>
      <c r="AK587">
        <f>STDEV(T596:X599)</f>
        <v>7.1100299799500305E-2</v>
      </c>
      <c r="AM587">
        <f t="shared" si="69"/>
        <v>0.74295000000000011</v>
      </c>
      <c r="AO587">
        <f t="shared" si="68"/>
        <v>8.0495687949364986E-2</v>
      </c>
      <c r="BK587" s="6">
        <v>3</v>
      </c>
      <c r="BL587">
        <v>0.75600000000000001</v>
      </c>
      <c r="BM587">
        <v>0.77400000000000002</v>
      </c>
      <c r="BN587">
        <v>0.72899999999999998</v>
      </c>
      <c r="BO587">
        <v>0.78300000000000003</v>
      </c>
      <c r="BP587">
        <v>0.747</v>
      </c>
    </row>
    <row r="588" spans="1:68" x14ac:dyDescent="0.25">
      <c r="A588" s="6">
        <v>90</v>
      </c>
      <c r="B588" s="6">
        <v>4</v>
      </c>
      <c r="C588" s="1">
        <v>5</v>
      </c>
      <c r="D588" s="6">
        <v>0.8</v>
      </c>
      <c r="E588" s="1">
        <v>1</v>
      </c>
      <c r="F588" s="1">
        <v>4</v>
      </c>
      <c r="G588">
        <v>0.22500000000000001</v>
      </c>
      <c r="H588">
        <v>0.23400000000000001</v>
      </c>
      <c r="I588">
        <v>0.23400000000000001</v>
      </c>
      <c r="J588">
        <v>0.23400000000000001</v>
      </c>
      <c r="K588">
        <v>0.252</v>
      </c>
      <c r="Q588" s="6">
        <f t="shared" si="66"/>
        <v>0.23580000000000001</v>
      </c>
      <c r="R588" s="6">
        <f t="shared" si="67"/>
        <v>9.8590060350929876E-3</v>
      </c>
      <c r="T588">
        <v>0.54</v>
      </c>
      <c r="U588">
        <v>0.504</v>
      </c>
      <c r="V588">
        <v>0.52200000000000002</v>
      </c>
      <c r="W588">
        <v>0.51300000000000001</v>
      </c>
      <c r="X588">
        <v>0.51300000000000001</v>
      </c>
      <c r="AD588">
        <f t="shared" si="62"/>
        <v>0.51839999999999997</v>
      </c>
      <c r="AE588">
        <f t="shared" si="63"/>
        <v>1.3649175799292803E-2</v>
      </c>
      <c r="AG588">
        <v>7</v>
      </c>
      <c r="AH588">
        <f>AVERAGE(G600:K603)</f>
        <v>0.25965000000000005</v>
      </c>
      <c r="AI588">
        <f>STDEV(G600:K603)</f>
        <v>5.4571319824321673E-2</v>
      </c>
      <c r="AJ588">
        <f>AVERAGE(T600:X603)</f>
        <v>0.50490000000000002</v>
      </c>
      <c r="AK588">
        <f>STDEV(T600:X603)</f>
        <v>3.129973936330023E-2</v>
      </c>
      <c r="AM588">
        <f t="shared" si="69"/>
        <v>0.76455000000000006</v>
      </c>
      <c r="AO588">
        <f t="shared" si="68"/>
        <v>8.3765805105694022E-2</v>
      </c>
      <c r="BK588" s="1">
        <v>4</v>
      </c>
      <c r="BL588">
        <v>0.76500000000000001</v>
      </c>
      <c r="BM588">
        <v>0.73799999999999999</v>
      </c>
      <c r="BN588">
        <v>0.75600000000000001</v>
      </c>
      <c r="BO588">
        <v>0.747</v>
      </c>
      <c r="BP588">
        <v>0.76500000000000001</v>
      </c>
    </row>
    <row r="589" spans="1:68" x14ac:dyDescent="0.25">
      <c r="A589" s="6">
        <v>90</v>
      </c>
      <c r="B589" s="6">
        <v>4</v>
      </c>
      <c r="C589" s="1">
        <v>5</v>
      </c>
      <c r="D589" s="6">
        <v>0.8</v>
      </c>
      <c r="E589" s="1">
        <v>2</v>
      </c>
      <c r="F589" s="1">
        <v>4</v>
      </c>
      <c r="G589">
        <v>0.216</v>
      </c>
      <c r="H589">
        <v>0.22500000000000001</v>
      </c>
      <c r="I589">
        <v>0.252</v>
      </c>
      <c r="J589">
        <v>0.252</v>
      </c>
      <c r="K589">
        <v>0.27</v>
      </c>
      <c r="Q589" s="6">
        <f t="shared" si="66"/>
        <v>0.24300000000000002</v>
      </c>
      <c r="R589" s="6">
        <f t="shared" si="67"/>
        <v>2.2045407685048608E-2</v>
      </c>
      <c r="T589">
        <v>0.54900000000000004</v>
      </c>
      <c r="U589">
        <v>0.504</v>
      </c>
      <c r="V589">
        <v>0.51300000000000001</v>
      </c>
      <c r="W589">
        <v>0.47699999999999998</v>
      </c>
      <c r="X589">
        <v>0.495</v>
      </c>
      <c r="AD589">
        <f t="shared" si="62"/>
        <v>0.50759999999999994</v>
      </c>
      <c r="AE589">
        <f t="shared" si="63"/>
        <v>2.6698314553544409E-2</v>
      </c>
      <c r="AG589">
        <v>8</v>
      </c>
      <c r="AH589">
        <f>AVERAGE(G604:K607)</f>
        <v>0.26910000000000001</v>
      </c>
      <c r="AI589">
        <f>STDEV(G604:K607)</f>
        <v>5.6537737746337795E-2</v>
      </c>
      <c r="AJ589">
        <f>AVERAGE(T604:X607)</f>
        <v>0.47115000000000001</v>
      </c>
      <c r="AK589">
        <f>STDEV(T604:X607)</f>
        <v>7.5541048443875949E-2</v>
      </c>
      <c r="AM589">
        <f t="shared" si="69"/>
        <v>0.74025000000000007</v>
      </c>
      <c r="AO589">
        <f t="shared" si="68"/>
        <v>9.7819855645634987E-2</v>
      </c>
      <c r="BK589" s="1">
        <v>4</v>
      </c>
      <c r="BL589">
        <v>0.76500000000000001</v>
      </c>
      <c r="BM589">
        <v>0.72899999999999998</v>
      </c>
      <c r="BN589">
        <v>0.76500000000000001</v>
      </c>
      <c r="BO589">
        <v>0.72899999999999998</v>
      </c>
      <c r="BP589">
        <v>0.76500000000000001</v>
      </c>
    </row>
    <row r="590" spans="1:68" x14ac:dyDescent="0.25">
      <c r="A590" s="6">
        <v>90</v>
      </c>
      <c r="B590" s="6">
        <v>4</v>
      </c>
      <c r="C590" s="1">
        <v>5</v>
      </c>
      <c r="D590" s="6">
        <v>0.8</v>
      </c>
      <c r="E590" s="1">
        <v>3</v>
      </c>
      <c r="F590" s="1">
        <v>4</v>
      </c>
      <c r="G590">
        <v>0.22500000000000001</v>
      </c>
      <c r="H590">
        <v>0.24299999999999999</v>
      </c>
      <c r="I590">
        <v>0.22500000000000001</v>
      </c>
      <c r="J590">
        <v>0.252</v>
      </c>
      <c r="K590">
        <v>0.26100000000000001</v>
      </c>
      <c r="Q590" s="6">
        <f t="shared" si="66"/>
        <v>0.2412</v>
      </c>
      <c r="R590" s="6">
        <f t="shared" si="67"/>
        <v>1.6099689437998485E-2</v>
      </c>
      <c r="T590">
        <v>0.54</v>
      </c>
      <c r="U590">
        <v>0.52200000000000002</v>
      </c>
      <c r="V590">
        <v>0.52200000000000002</v>
      </c>
      <c r="W590">
        <v>0.51300000000000001</v>
      </c>
      <c r="X590">
        <v>0.48599999999999999</v>
      </c>
      <c r="AD590">
        <f t="shared" si="62"/>
        <v>0.51660000000000006</v>
      </c>
      <c r="AE590">
        <f t="shared" si="63"/>
        <v>1.9718012070185996E-2</v>
      </c>
      <c r="AG590">
        <v>9</v>
      </c>
      <c r="AH590">
        <f>AVERAGE(G608:K611)</f>
        <v>0.31409999999999999</v>
      </c>
      <c r="AI590">
        <f>STDEV(G608:K611)</f>
        <v>8.1021049896405309E-2</v>
      </c>
      <c r="AJ590">
        <f>AVERAGE(T608:X611)</f>
        <v>0.4194</v>
      </c>
      <c r="AK590">
        <f>STDEV(T608:X611)</f>
        <v>8.5799889584029121E-2</v>
      </c>
      <c r="AM590">
        <f t="shared" si="69"/>
        <v>0.73350000000000004</v>
      </c>
      <c r="AO590">
        <f t="shared" si="68"/>
        <v>0.1207429472670747</v>
      </c>
      <c r="BK590" s="1">
        <v>4</v>
      </c>
      <c r="BL590">
        <v>0.76500000000000001</v>
      </c>
      <c r="BM590">
        <v>0.76500000000000001</v>
      </c>
      <c r="BN590">
        <v>0.747</v>
      </c>
      <c r="BO590">
        <v>0.76500000000000001</v>
      </c>
      <c r="BP590">
        <v>0.747</v>
      </c>
    </row>
    <row r="591" spans="1:68" x14ac:dyDescent="0.25">
      <c r="A591" s="6">
        <v>90</v>
      </c>
      <c r="B591" s="6">
        <v>4</v>
      </c>
      <c r="C591" s="1">
        <v>5</v>
      </c>
      <c r="D591" s="6">
        <v>0.8</v>
      </c>
      <c r="E591" s="1">
        <v>4</v>
      </c>
      <c r="F591" s="1">
        <v>4</v>
      </c>
      <c r="G591">
        <v>0.24299999999999999</v>
      </c>
      <c r="H591">
        <v>0.24299999999999999</v>
      </c>
      <c r="I591">
        <v>0.24299999999999999</v>
      </c>
      <c r="J591">
        <v>0.27900000000000003</v>
      </c>
      <c r="K591">
        <v>0.252</v>
      </c>
      <c r="Q591" s="6">
        <f t="shared" si="66"/>
        <v>0.252</v>
      </c>
      <c r="R591" s="6">
        <f t="shared" si="67"/>
        <v>1.558845726811991E-2</v>
      </c>
      <c r="T591">
        <v>0.53100000000000003</v>
      </c>
      <c r="U591">
        <v>0.495</v>
      </c>
      <c r="V591">
        <v>0.54</v>
      </c>
      <c r="W591">
        <v>0.441</v>
      </c>
      <c r="X591">
        <v>0.52200000000000002</v>
      </c>
      <c r="AD591">
        <f t="shared" ref="AD591:AD654" si="70">AVERAGE(T591:X591)</f>
        <v>0.50580000000000003</v>
      </c>
      <c r="AE591">
        <f t="shared" ref="AE591:AE654" si="71">STDEV(T591:X591)</f>
        <v>3.9946213838109881E-2</v>
      </c>
      <c r="AG591">
        <v>10</v>
      </c>
      <c r="AH591">
        <f>AVERAGE(G612:K615)</f>
        <v>0.35865000000000002</v>
      </c>
      <c r="AI591">
        <f>STDEV(G612:K615)</f>
        <v>9.6769000582233256E-2</v>
      </c>
      <c r="AJ591">
        <f>AVERAGE(T612:X615)</f>
        <v>0.39915</v>
      </c>
      <c r="AK591">
        <f>STDEV(T612:X615)</f>
        <v>8.3731572992446962E-2</v>
      </c>
      <c r="AM591">
        <f t="shared" si="69"/>
        <v>0.75780000000000003</v>
      </c>
      <c r="AO591">
        <f t="shared" si="68"/>
        <v>0.12949587872813514</v>
      </c>
      <c r="BK591" s="1">
        <v>4</v>
      </c>
      <c r="BL591">
        <v>0.77400000000000002</v>
      </c>
      <c r="BM591">
        <v>0.73799999999999999</v>
      </c>
      <c r="BN591">
        <v>0.78300000000000003</v>
      </c>
      <c r="BO591">
        <v>0.72</v>
      </c>
      <c r="BP591">
        <v>0.77400000000000002</v>
      </c>
    </row>
    <row r="592" spans="1:68" x14ac:dyDescent="0.25">
      <c r="A592" s="6">
        <v>90</v>
      </c>
      <c r="B592" s="6">
        <v>4</v>
      </c>
      <c r="C592" s="6">
        <v>5</v>
      </c>
      <c r="D592" s="6">
        <v>0.8</v>
      </c>
      <c r="E592" s="6">
        <v>1</v>
      </c>
      <c r="F592" s="6">
        <v>5</v>
      </c>
      <c r="G592">
        <v>0.23400000000000001</v>
      </c>
      <c r="H592">
        <v>0.23400000000000001</v>
      </c>
      <c r="I592">
        <v>0.24299999999999999</v>
      </c>
      <c r="J592">
        <v>0.23400000000000001</v>
      </c>
      <c r="K592">
        <v>0.27900000000000003</v>
      </c>
      <c r="Q592" s="6">
        <f t="shared" si="66"/>
        <v>0.24480000000000005</v>
      </c>
      <c r="R592" s="6">
        <f t="shared" si="67"/>
        <v>1.9511535049810926E-2</v>
      </c>
      <c r="T592">
        <v>0.47699999999999998</v>
      </c>
      <c r="U592">
        <v>0.504</v>
      </c>
      <c r="V592">
        <v>0.495</v>
      </c>
      <c r="W592">
        <v>0.504</v>
      </c>
      <c r="X592">
        <v>0.48599999999999999</v>
      </c>
      <c r="AD592">
        <f t="shared" si="70"/>
        <v>0.49320000000000003</v>
      </c>
      <c r="AE592">
        <f t="shared" si="71"/>
        <v>1.1734564329364778E-2</v>
      </c>
      <c r="AG592" t="s">
        <v>22</v>
      </c>
      <c r="AH592">
        <f>AVERAGE(G576:K615)</f>
        <v>0.26769000000000032</v>
      </c>
      <c r="AI592">
        <f>STDEV(G576:K615)</f>
        <v>6.311132303697313E-2</v>
      </c>
      <c r="AJ592">
        <f>AVERAGE(T576:X615)</f>
        <v>0.48202500000000048</v>
      </c>
      <c r="AK592">
        <f>STDEV(T576:X614)</f>
        <v>6.5288100619283959E-2</v>
      </c>
      <c r="AM592">
        <f t="shared" si="69"/>
        <v>0.7497150000000008</v>
      </c>
      <c r="AO592">
        <f t="shared" si="68"/>
        <v>0.10192370271936341</v>
      </c>
      <c r="BK592" s="6">
        <v>5</v>
      </c>
      <c r="BL592">
        <v>0.71099999999999997</v>
      </c>
      <c r="BM592">
        <v>0.73799999999999999</v>
      </c>
      <c r="BN592">
        <v>0.73799999999999999</v>
      </c>
      <c r="BO592">
        <v>0.73799999999999999</v>
      </c>
      <c r="BP592">
        <v>0.76500000000000001</v>
      </c>
    </row>
    <row r="593" spans="1:68" x14ac:dyDescent="0.25">
      <c r="A593" s="6">
        <v>90</v>
      </c>
      <c r="B593" s="6">
        <v>4</v>
      </c>
      <c r="C593" s="6">
        <v>5</v>
      </c>
      <c r="D593" s="6">
        <v>0.8</v>
      </c>
      <c r="E593" s="6">
        <v>2</v>
      </c>
      <c r="F593" s="6">
        <v>5</v>
      </c>
      <c r="G593">
        <v>0.22500000000000001</v>
      </c>
      <c r="H593">
        <v>0.252</v>
      </c>
      <c r="I593">
        <v>0.252</v>
      </c>
      <c r="J593">
        <v>0.27</v>
      </c>
      <c r="K593">
        <v>0.26100000000000001</v>
      </c>
      <c r="Q593" s="6">
        <f t="shared" si="66"/>
        <v>0.252</v>
      </c>
      <c r="R593" s="6">
        <f t="shared" si="67"/>
        <v>1.6837458240482741E-2</v>
      </c>
      <c r="T593">
        <v>0.504</v>
      </c>
      <c r="U593">
        <v>0.47699999999999998</v>
      </c>
      <c r="V593">
        <v>0.51300000000000001</v>
      </c>
      <c r="W593">
        <v>0.48599999999999999</v>
      </c>
      <c r="X593">
        <v>0.47699999999999998</v>
      </c>
      <c r="AD593">
        <f t="shared" si="70"/>
        <v>0.49139999999999995</v>
      </c>
      <c r="AE593">
        <f t="shared" si="71"/>
        <v>1.634931191212647E-2</v>
      </c>
      <c r="AM593" s="11" t="s">
        <v>51</v>
      </c>
      <c r="AN593" s="11"/>
      <c r="AO593" s="11"/>
      <c r="BK593" s="6">
        <v>5</v>
      </c>
      <c r="BL593">
        <v>0.72899999999999998</v>
      </c>
      <c r="BM593">
        <v>0.72899999999999998</v>
      </c>
      <c r="BN593">
        <v>0.76500000000000001</v>
      </c>
      <c r="BO593">
        <v>0.75600000000000001</v>
      </c>
      <c r="BP593">
        <v>0.73799999999999999</v>
      </c>
    </row>
    <row r="594" spans="1:68" x14ac:dyDescent="0.25">
      <c r="A594" s="6">
        <v>90</v>
      </c>
      <c r="B594" s="6">
        <v>4</v>
      </c>
      <c r="C594" s="6">
        <v>5</v>
      </c>
      <c r="D594" s="6">
        <v>0.8</v>
      </c>
      <c r="E594" s="6">
        <v>3</v>
      </c>
      <c r="F594" s="6">
        <v>5</v>
      </c>
      <c r="G594">
        <v>0.24299999999999999</v>
      </c>
      <c r="H594">
        <v>0.27900000000000003</v>
      </c>
      <c r="I594">
        <v>0.26100000000000001</v>
      </c>
      <c r="J594">
        <v>0.252</v>
      </c>
      <c r="K594">
        <v>0.252</v>
      </c>
      <c r="Q594" s="6">
        <f t="shared" si="66"/>
        <v>0.25740000000000002</v>
      </c>
      <c r="R594" s="6">
        <f t="shared" si="67"/>
        <v>1.3649175799292803E-2</v>
      </c>
      <c r="T594">
        <v>0.51300000000000001</v>
      </c>
      <c r="U594">
        <v>0.51300000000000001</v>
      </c>
      <c r="V594">
        <v>0.45900000000000002</v>
      </c>
      <c r="W594">
        <v>0.48599999999999999</v>
      </c>
      <c r="X594">
        <v>0.46800000000000003</v>
      </c>
      <c r="AD594">
        <f t="shared" si="70"/>
        <v>0.48780000000000001</v>
      </c>
      <c r="AE594">
        <f t="shared" si="71"/>
        <v>2.4973986465920892E-2</v>
      </c>
      <c r="BK594" s="6">
        <v>5</v>
      </c>
      <c r="BL594">
        <v>0.75600000000000001</v>
      </c>
      <c r="BM594">
        <v>0.79200000000000004</v>
      </c>
      <c r="BN594">
        <v>0.72</v>
      </c>
      <c r="BO594">
        <v>0.73799999999999999</v>
      </c>
      <c r="BP594">
        <v>0.72</v>
      </c>
    </row>
    <row r="595" spans="1:68" x14ac:dyDescent="0.25">
      <c r="A595" s="6">
        <v>90</v>
      </c>
      <c r="B595" s="6">
        <v>4</v>
      </c>
      <c r="C595" s="6">
        <v>5</v>
      </c>
      <c r="D595" s="6">
        <v>0.8</v>
      </c>
      <c r="E595" s="6">
        <v>4</v>
      </c>
      <c r="F595" s="6">
        <v>5</v>
      </c>
      <c r="G595">
        <v>0.252</v>
      </c>
      <c r="H595">
        <v>0.19800000000000001</v>
      </c>
      <c r="I595">
        <v>0.27</v>
      </c>
      <c r="J595">
        <v>0.36</v>
      </c>
      <c r="K595">
        <v>0.27900000000000003</v>
      </c>
      <c r="Q595" s="6">
        <f t="shared" si="66"/>
        <v>0.27179999999999999</v>
      </c>
      <c r="R595" s="6">
        <f t="shared" si="67"/>
        <v>5.8465374368082378E-2</v>
      </c>
      <c r="T595">
        <v>0.41399999999999998</v>
      </c>
      <c r="U595">
        <v>0.53100000000000003</v>
      </c>
      <c r="V595">
        <v>0.46800000000000003</v>
      </c>
      <c r="W595">
        <v>0.45900000000000002</v>
      </c>
      <c r="X595">
        <v>0.40500000000000003</v>
      </c>
      <c r="AD595">
        <f t="shared" si="70"/>
        <v>0.45540000000000003</v>
      </c>
      <c r="AE595">
        <f t="shared" si="71"/>
        <v>5.0351762630517723E-2</v>
      </c>
      <c r="BK595" s="6">
        <v>5</v>
      </c>
      <c r="BL595">
        <v>0.66600000000000004</v>
      </c>
      <c r="BM595">
        <v>0.72899999999999998</v>
      </c>
      <c r="BN595">
        <v>0.73799999999999999</v>
      </c>
      <c r="BO595">
        <v>0.81899999999999995</v>
      </c>
      <c r="BP595">
        <v>0.68400000000000005</v>
      </c>
    </row>
    <row r="596" spans="1:68" x14ac:dyDescent="0.25">
      <c r="A596" s="6">
        <v>90</v>
      </c>
      <c r="B596" s="6">
        <v>4</v>
      </c>
      <c r="C596" s="1">
        <v>5</v>
      </c>
      <c r="D596" s="6">
        <v>0.8</v>
      </c>
      <c r="E596" s="1">
        <v>1</v>
      </c>
      <c r="F596" s="1">
        <v>6</v>
      </c>
      <c r="G596">
        <v>0.252</v>
      </c>
      <c r="H596">
        <v>0.32400000000000001</v>
      </c>
      <c r="I596">
        <v>0.252</v>
      </c>
      <c r="J596">
        <v>0.33300000000000002</v>
      </c>
      <c r="K596">
        <v>0.26100000000000001</v>
      </c>
      <c r="Q596" s="6">
        <f t="shared" si="66"/>
        <v>0.28440000000000004</v>
      </c>
      <c r="R596" s="6">
        <f t="shared" si="67"/>
        <v>4.054996917384756E-2</v>
      </c>
      <c r="T596">
        <v>0.56699999999999995</v>
      </c>
      <c r="U596">
        <v>0.35099999999999998</v>
      </c>
      <c r="V596">
        <v>0.52200000000000002</v>
      </c>
      <c r="W596">
        <v>0.38700000000000001</v>
      </c>
      <c r="X596">
        <v>0.51300000000000001</v>
      </c>
      <c r="AD596">
        <f t="shared" si="70"/>
        <v>0.46799999999999997</v>
      </c>
      <c r="AE596">
        <f t="shared" si="71"/>
        <v>9.3530743608719547E-2</v>
      </c>
      <c r="BF596" s="42" t="s">
        <v>19</v>
      </c>
      <c r="BG596" s="42" t="s">
        <v>24</v>
      </c>
      <c r="BH596" s="42" t="s">
        <v>21</v>
      </c>
      <c r="BK596" s="1">
        <v>6</v>
      </c>
      <c r="BL596">
        <v>0.81899999999999995</v>
      </c>
      <c r="BM596">
        <v>0.67500000000000004</v>
      </c>
      <c r="BN596">
        <v>0.77400000000000002</v>
      </c>
      <c r="BO596">
        <v>0.72</v>
      </c>
      <c r="BP596">
        <v>0.77400000000000002</v>
      </c>
    </row>
    <row r="597" spans="1:68" x14ac:dyDescent="0.25">
      <c r="A597" s="6">
        <v>90</v>
      </c>
      <c r="B597" s="6">
        <v>4</v>
      </c>
      <c r="C597" s="1">
        <v>5</v>
      </c>
      <c r="D597" s="6">
        <v>0.8</v>
      </c>
      <c r="E597" s="1">
        <v>2</v>
      </c>
      <c r="F597" s="1">
        <v>6</v>
      </c>
      <c r="G597">
        <v>0.24299999999999999</v>
      </c>
      <c r="H597">
        <v>0.27</v>
      </c>
      <c r="I597">
        <v>0.27</v>
      </c>
      <c r="J597">
        <v>0.27900000000000003</v>
      </c>
      <c r="K597">
        <v>0.27900000000000003</v>
      </c>
      <c r="Q597" s="6">
        <f t="shared" si="66"/>
        <v>0.26820000000000005</v>
      </c>
      <c r="R597" s="6">
        <f t="shared" si="67"/>
        <v>1.4788509052639497E-2</v>
      </c>
      <c r="T597">
        <v>0.52200000000000002</v>
      </c>
      <c r="U597">
        <v>0.46800000000000003</v>
      </c>
      <c r="V597">
        <v>0.51300000000000001</v>
      </c>
      <c r="W597">
        <v>0.46800000000000003</v>
      </c>
      <c r="X597">
        <v>0.46800000000000003</v>
      </c>
      <c r="AD597">
        <f t="shared" si="70"/>
        <v>0.48780000000000001</v>
      </c>
      <c r="AE597">
        <f t="shared" si="71"/>
        <v>2.7298351598585575E-2</v>
      </c>
      <c r="AH597" s="5" t="s">
        <v>20</v>
      </c>
      <c r="AI597" s="5" t="s">
        <v>21</v>
      </c>
      <c r="AJ597" s="5" t="s">
        <v>23</v>
      </c>
      <c r="AK597" s="5" t="s">
        <v>21</v>
      </c>
      <c r="AL597" s="5"/>
      <c r="AM597" s="5" t="s">
        <v>27</v>
      </c>
      <c r="AN597" s="5"/>
      <c r="AO597" s="5" t="s">
        <v>28</v>
      </c>
      <c r="AP597" s="5"/>
      <c r="BF597" s="42">
        <v>1</v>
      </c>
      <c r="BG597" s="42">
        <f>AVERAGE(BL576:BP579)</f>
        <v>0.76200000000000012</v>
      </c>
      <c r="BH597" s="42">
        <f>STDEV(BL576:BP579)</f>
        <v>1.4664672910738504E-2</v>
      </c>
      <c r="BK597" s="1">
        <v>6</v>
      </c>
      <c r="BL597">
        <v>0.76500000000000001</v>
      </c>
      <c r="BM597">
        <v>0.73799999999999999</v>
      </c>
      <c r="BN597">
        <v>0.78300000000000003</v>
      </c>
      <c r="BO597">
        <v>0.747</v>
      </c>
      <c r="BP597">
        <v>0.747</v>
      </c>
    </row>
    <row r="598" spans="1:68" x14ac:dyDescent="0.25">
      <c r="A598" s="6">
        <v>90</v>
      </c>
      <c r="B598" s="6">
        <v>4</v>
      </c>
      <c r="C598" s="1">
        <v>5</v>
      </c>
      <c r="D598" s="6">
        <v>0.8</v>
      </c>
      <c r="E598" s="1">
        <v>3</v>
      </c>
      <c r="F598" s="1">
        <v>6</v>
      </c>
      <c r="G598">
        <v>0.216</v>
      </c>
      <c r="H598">
        <v>0.26100000000000001</v>
      </c>
      <c r="I598">
        <v>0.27900000000000003</v>
      </c>
      <c r="J598">
        <v>0.32400000000000001</v>
      </c>
      <c r="K598">
        <v>0.27900000000000003</v>
      </c>
      <c r="Q598" s="6">
        <f t="shared" si="66"/>
        <v>0.27179999999999999</v>
      </c>
      <c r="R598" s="6">
        <f t="shared" si="67"/>
        <v>3.8919146958791652E-2</v>
      </c>
      <c r="T598">
        <v>0.54</v>
      </c>
      <c r="U598">
        <v>0.54900000000000004</v>
      </c>
      <c r="V598">
        <v>0.35099999999999998</v>
      </c>
      <c r="W598">
        <v>0.52200000000000002</v>
      </c>
      <c r="X598">
        <v>0.36</v>
      </c>
      <c r="AD598">
        <f t="shared" si="70"/>
        <v>0.46440000000000003</v>
      </c>
      <c r="AE598">
        <f t="shared" si="71"/>
        <v>9.9936479825937313E-2</v>
      </c>
      <c r="AH598" s="5">
        <f>AH592</f>
        <v>0.26769000000000032</v>
      </c>
      <c r="AI598" s="5">
        <f>AI592</f>
        <v>6.311132303697313E-2</v>
      </c>
      <c r="AJ598" s="5">
        <f>AJ592</f>
        <v>0.48202500000000048</v>
      </c>
      <c r="AK598" s="5">
        <f>AK592</f>
        <v>6.5288100619283959E-2</v>
      </c>
      <c r="AL598" s="5"/>
      <c r="AM598" s="5" t="s">
        <v>29</v>
      </c>
      <c r="AN598" s="5"/>
      <c r="AO598" s="5" t="s">
        <v>30</v>
      </c>
      <c r="AP598" s="5"/>
      <c r="BF598" s="42">
        <v>2</v>
      </c>
      <c r="BG598" s="42">
        <f>AVERAGE(BL580:BP583)</f>
        <v>0.74879999999999991</v>
      </c>
      <c r="BH598" s="42">
        <f>STDEV(BL580:BP583)</f>
        <v>2.4707978681517372E-2</v>
      </c>
      <c r="BK598" s="1">
        <v>6</v>
      </c>
      <c r="BL598">
        <v>0.75600000000000001</v>
      </c>
      <c r="BM598">
        <v>0.81</v>
      </c>
      <c r="BN598">
        <v>0.63</v>
      </c>
      <c r="BO598">
        <v>0.84599999999999997</v>
      </c>
      <c r="BP598">
        <v>0.63900000000000001</v>
      </c>
    </row>
    <row r="599" spans="1:68" x14ac:dyDescent="0.25">
      <c r="A599" s="6">
        <v>90</v>
      </c>
      <c r="B599" s="6">
        <v>4</v>
      </c>
      <c r="C599" s="1">
        <v>5</v>
      </c>
      <c r="D599" s="6">
        <v>0.8</v>
      </c>
      <c r="E599" s="1">
        <v>4</v>
      </c>
      <c r="F599" s="1">
        <v>6</v>
      </c>
      <c r="G599">
        <v>0.18</v>
      </c>
      <c r="H599">
        <v>0.27</v>
      </c>
      <c r="I599">
        <v>0.29699999999999999</v>
      </c>
      <c r="J599">
        <v>0.27</v>
      </c>
      <c r="K599">
        <v>0.378</v>
      </c>
      <c r="Q599" s="6">
        <f t="shared" si="66"/>
        <v>0.27900000000000003</v>
      </c>
      <c r="R599" s="6">
        <f t="shared" si="67"/>
        <v>7.0866070866106287E-2</v>
      </c>
      <c r="T599">
        <v>0.45900000000000002</v>
      </c>
      <c r="U599">
        <v>0.54</v>
      </c>
      <c r="V599">
        <v>0.42299999999999999</v>
      </c>
      <c r="W599">
        <v>0.441</v>
      </c>
      <c r="X599">
        <v>0.378</v>
      </c>
      <c r="AD599">
        <f t="shared" si="70"/>
        <v>0.44820000000000004</v>
      </c>
      <c r="AE599">
        <f t="shared" si="71"/>
        <v>5.9495377971738102E-2</v>
      </c>
      <c r="BF599" s="42">
        <v>3</v>
      </c>
      <c r="BG599" s="42">
        <f>AVERAGE(BL584:BP587)</f>
        <v>0.75374999999999992</v>
      </c>
      <c r="BH599" s="42">
        <f>STDEV(BL584:BP587)</f>
        <v>2.0413811114305114E-2</v>
      </c>
      <c r="BK599" s="1">
        <v>6</v>
      </c>
      <c r="BL599">
        <v>0.63900000000000001</v>
      </c>
      <c r="BM599">
        <v>0.81</v>
      </c>
      <c r="BN599">
        <v>0.72</v>
      </c>
      <c r="BO599">
        <v>0.71099999999999997</v>
      </c>
      <c r="BP599">
        <v>0.75600000000000001</v>
      </c>
    </row>
    <row r="600" spans="1:68" x14ac:dyDescent="0.25">
      <c r="A600" s="6">
        <v>90</v>
      </c>
      <c r="B600" s="6">
        <v>4</v>
      </c>
      <c r="C600" s="6">
        <v>5</v>
      </c>
      <c r="D600" s="6">
        <v>0.8</v>
      </c>
      <c r="E600" s="6">
        <v>1</v>
      </c>
      <c r="F600" s="6">
        <v>7</v>
      </c>
      <c r="G600">
        <v>0.28799999999999998</v>
      </c>
      <c r="H600">
        <v>0.23400000000000001</v>
      </c>
      <c r="I600">
        <v>0.252</v>
      </c>
      <c r="J600">
        <v>0.22500000000000001</v>
      </c>
      <c r="K600">
        <v>0.23400000000000001</v>
      </c>
      <c r="Q600" s="6">
        <f t="shared" si="66"/>
        <v>0.24660000000000001</v>
      </c>
      <c r="R600" s="6">
        <f t="shared" si="67"/>
        <v>2.5135632078784081E-2</v>
      </c>
      <c r="T600">
        <v>0.495</v>
      </c>
      <c r="U600">
        <v>0.48599999999999999</v>
      </c>
      <c r="V600">
        <v>0.51300000000000001</v>
      </c>
      <c r="W600">
        <v>0.51300000000000001</v>
      </c>
      <c r="X600">
        <v>0.504</v>
      </c>
      <c r="AD600">
        <f t="shared" si="70"/>
        <v>0.50219999999999998</v>
      </c>
      <c r="AE600">
        <f t="shared" si="71"/>
        <v>1.1734564329364778E-2</v>
      </c>
      <c r="BF600" s="42">
        <v>4</v>
      </c>
      <c r="BG600" s="42">
        <f>AVERAGE(BL588:BP591)</f>
        <v>0.75509999999999999</v>
      </c>
      <c r="BH600" s="42">
        <f>STDEV(BL588:BP591)</f>
        <v>1.7250171623860215E-2</v>
      </c>
      <c r="BK600" s="6">
        <v>7</v>
      </c>
      <c r="BL600">
        <v>0.78300000000000003</v>
      </c>
      <c r="BM600">
        <v>0.72</v>
      </c>
      <c r="BN600">
        <v>0.76500000000000001</v>
      </c>
      <c r="BO600">
        <v>0.73799999999999999</v>
      </c>
      <c r="BP600">
        <v>0.73799999999999999</v>
      </c>
    </row>
    <row r="601" spans="1:68" x14ac:dyDescent="0.25">
      <c r="A601" s="6">
        <v>90</v>
      </c>
      <c r="B601" s="6">
        <v>4</v>
      </c>
      <c r="C601" s="6">
        <v>5</v>
      </c>
      <c r="D601" s="6">
        <v>0.8</v>
      </c>
      <c r="E601" s="6">
        <v>2</v>
      </c>
      <c r="F601" s="6">
        <v>7</v>
      </c>
      <c r="G601">
        <v>0.26100000000000001</v>
      </c>
      <c r="H601">
        <v>0.26100000000000001</v>
      </c>
      <c r="I601">
        <v>0.27</v>
      </c>
      <c r="J601">
        <v>0.252</v>
      </c>
      <c r="K601">
        <v>0.26100000000000001</v>
      </c>
      <c r="Q601" s="6">
        <f t="shared" si="66"/>
        <v>0.26100000000000001</v>
      </c>
      <c r="R601" s="6">
        <f t="shared" si="67"/>
        <v>6.3639610306789329E-3</v>
      </c>
      <c r="T601">
        <v>0.495</v>
      </c>
      <c r="U601">
        <v>0.48599999999999999</v>
      </c>
      <c r="V601">
        <v>0.504</v>
      </c>
      <c r="W601">
        <v>0.504</v>
      </c>
      <c r="X601">
        <v>0.46800000000000003</v>
      </c>
      <c r="AD601">
        <f t="shared" si="70"/>
        <v>0.49139999999999995</v>
      </c>
      <c r="AE601">
        <f t="shared" si="71"/>
        <v>1.5059880477613353E-2</v>
      </c>
      <c r="BF601" s="42">
        <v>5</v>
      </c>
      <c r="BG601" s="42">
        <f>AVERAGE(BL592:BP595)</f>
        <v>0.73845000000000005</v>
      </c>
      <c r="BH601" s="42">
        <f>STDEV(BL592:BP595)</f>
        <v>3.3481298786353135E-2</v>
      </c>
      <c r="BK601" s="6">
        <v>7</v>
      </c>
      <c r="BL601">
        <v>0.75600000000000001</v>
      </c>
      <c r="BM601">
        <v>0.747</v>
      </c>
      <c r="BN601">
        <v>0.77400000000000002</v>
      </c>
      <c r="BO601">
        <v>0.75600000000000001</v>
      </c>
      <c r="BP601">
        <v>0.72899999999999998</v>
      </c>
    </row>
    <row r="602" spans="1:68" x14ac:dyDescent="0.25">
      <c r="A602" s="6">
        <v>90</v>
      </c>
      <c r="B602" s="6">
        <v>4</v>
      </c>
      <c r="C602" s="6">
        <v>5</v>
      </c>
      <c r="D602" s="6">
        <v>0.8</v>
      </c>
      <c r="E602" s="6">
        <v>3</v>
      </c>
      <c r="F602" s="6">
        <v>7</v>
      </c>
      <c r="G602">
        <v>0.27900000000000003</v>
      </c>
      <c r="H602">
        <v>0.24299999999999999</v>
      </c>
      <c r="I602">
        <v>0.252</v>
      </c>
      <c r="J602">
        <v>0.24299999999999999</v>
      </c>
      <c r="K602">
        <v>0.252</v>
      </c>
      <c r="Q602" s="6">
        <f t="shared" si="66"/>
        <v>0.25379999999999997</v>
      </c>
      <c r="R602" s="6">
        <f t="shared" si="67"/>
        <v>1.4788509052639497E-2</v>
      </c>
      <c r="T602">
        <v>0.495</v>
      </c>
      <c r="U602">
        <v>0.51300000000000001</v>
      </c>
      <c r="V602">
        <v>0.46800000000000003</v>
      </c>
      <c r="W602">
        <v>0.495</v>
      </c>
      <c r="X602">
        <v>0.51300000000000001</v>
      </c>
      <c r="AD602">
        <f t="shared" si="70"/>
        <v>0.49680000000000002</v>
      </c>
      <c r="AE602">
        <f t="shared" si="71"/>
        <v>1.8444511378727272E-2</v>
      </c>
      <c r="BF602" s="42">
        <v>6</v>
      </c>
      <c r="BG602" s="42">
        <f>AVERAGE(BL596:BP599)</f>
        <v>0.74295</v>
      </c>
      <c r="BH602" s="42">
        <f>STDEV(BL596:BP599)</f>
        <v>6.107413527836477E-2</v>
      </c>
      <c r="BK602" s="6">
        <v>7</v>
      </c>
      <c r="BL602">
        <v>0.77400000000000002</v>
      </c>
      <c r="BM602">
        <v>0.75600000000000001</v>
      </c>
      <c r="BN602">
        <v>0.72</v>
      </c>
      <c r="BO602">
        <v>0.73799999999999999</v>
      </c>
      <c r="BP602">
        <v>0.76500000000000001</v>
      </c>
    </row>
    <row r="603" spans="1:68" x14ac:dyDescent="0.25">
      <c r="A603" s="6">
        <v>90</v>
      </c>
      <c r="B603" s="6">
        <v>4</v>
      </c>
      <c r="C603" s="6">
        <v>5</v>
      </c>
      <c r="D603" s="6">
        <v>0.8</v>
      </c>
      <c r="E603" s="6">
        <v>4</v>
      </c>
      <c r="F603" s="6">
        <v>7</v>
      </c>
      <c r="G603">
        <v>0.45</v>
      </c>
      <c r="H603">
        <v>0.27</v>
      </c>
      <c r="I603">
        <v>0.13500000000000001</v>
      </c>
      <c r="J603">
        <v>0.27</v>
      </c>
      <c r="K603">
        <v>0.26100000000000001</v>
      </c>
      <c r="Q603" s="6">
        <f t="shared" si="66"/>
        <v>0.2772</v>
      </c>
      <c r="R603" s="6">
        <f t="shared" si="67"/>
        <v>0.11230182545266124</v>
      </c>
      <c r="T603">
        <v>0.52200000000000002</v>
      </c>
      <c r="U603">
        <v>0.621</v>
      </c>
      <c r="V603">
        <v>0.52200000000000002</v>
      </c>
      <c r="W603">
        <v>0.495</v>
      </c>
      <c r="X603">
        <v>0.48599999999999999</v>
      </c>
      <c r="AD603">
        <f t="shared" si="70"/>
        <v>0.5292</v>
      </c>
      <c r="AE603">
        <f t="shared" si="71"/>
        <v>5.377452928664276E-2</v>
      </c>
      <c r="BF603" s="42">
        <v>7</v>
      </c>
      <c r="BG603" s="42">
        <f>AVERAGE(BL600:BP603)</f>
        <v>0.76455000000000006</v>
      </c>
      <c r="BH603" s="42">
        <f>STDEV(BL600:BP603)</f>
        <v>6.4602000131982223E-2</v>
      </c>
      <c r="BK603" s="6">
        <v>7</v>
      </c>
      <c r="BL603">
        <v>0.97199999999999998</v>
      </c>
      <c r="BM603">
        <v>0.89100000000000001</v>
      </c>
      <c r="BN603">
        <v>0.65700000000000003</v>
      </c>
      <c r="BO603">
        <v>0.76500000000000001</v>
      </c>
      <c r="BP603">
        <v>0.747</v>
      </c>
    </row>
    <row r="604" spans="1:68" x14ac:dyDescent="0.25">
      <c r="A604" s="6">
        <v>90</v>
      </c>
      <c r="B604" s="6">
        <v>4</v>
      </c>
      <c r="C604" s="1">
        <v>5</v>
      </c>
      <c r="D604" s="6">
        <v>0.8</v>
      </c>
      <c r="E604" s="1">
        <v>1</v>
      </c>
      <c r="F604" s="1">
        <v>8</v>
      </c>
      <c r="G604">
        <v>0.26100000000000001</v>
      </c>
      <c r="H604">
        <v>0.28799999999999998</v>
      </c>
      <c r="I604">
        <v>0.27</v>
      </c>
      <c r="J604">
        <v>0.27</v>
      </c>
      <c r="K604">
        <v>0.26100000000000001</v>
      </c>
      <c r="Q604" s="6">
        <f t="shared" si="66"/>
        <v>0.27</v>
      </c>
      <c r="R604" s="6">
        <f t="shared" si="67"/>
        <v>1.1022703842524288E-2</v>
      </c>
      <c r="T604">
        <v>0.55800000000000005</v>
      </c>
      <c r="U604">
        <v>0.36</v>
      </c>
      <c r="V604">
        <v>0.58499999999999996</v>
      </c>
      <c r="W604">
        <v>0.432</v>
      </c>
      <c r="X604">
        <v>0.495</v>
      </c>
      <c r="AD604">
        <f t="shared" si="70"/>
        <v>0.48600000000000004</v>
      </c>
      <c r="AE604">
        <f t="shared" si="71"/>
        <v>9.2002717351173852E-2</v>
      </c>
      <c r="BF604" s="42">
        <v>8</v>
      </c>
      <c r="BG604" s="42">
        <f>AVERAGE(BL604:BP607)</f>
        <v>0.74024999999999985</v>
      </c>
      <c r="BH604" s="42">
        <f>STDEV(BL604:BP607)</f>
        <v>6.2822117292022486E-2</v>
      </c>
      <c r="BK604" s="1">
        <v>8</v>
      </c>
      <c r="BL604">
        <v>0.81899999999999995</v>
      </c>
      <c r="BM604">
        <v>0.64800000000000002</v>
      </c>
      <c r="BN604">
        <v>0.85499999999999998</v>
      </c>
      <c r="BO604">
        <v>0.70199999999999996</v>
      </c>
      <c r="BP604">
        <v>0.75600000000000001</v>
      </c>
    </row>
    <row r="605" spans="1:68" x14ac:dyDescent="0.25">
      <c r="A605" s="6">
        <v>90</v>
      </c>
      <c r="B605" s="6">
        <v>4</v>
      </c>
      <c r="C605" s="1">
        <v>5</v>
      </c>
      <c r="D605" s="6">
        <v>0.8</v>
      </c>
      <c r="E605" s="1">
        <v>2</v>
      </c>
      <c r="F605" s="1">
        <v>8</v>
      </c>
      <c r="G605">
        <v>0.252</v>
      </c>
      <c r="H605">
        <v>0.26100000000000001</v>
      </c>
      <c r="I605">
        <v>0.26100000000000001</v>
      </c>
      <c r="J605">
        <v>0.27900000000000003</v>
      </c>
      <c r="K605">
        <v>0.27900000000000003</v>
      </c>
      <c r="Q605" s="6">
        <f t="shared" si="66"/>
        <v>0.26639999999999997</v>
      </c>
      <c r="R605" s="6">
        <f t="shared" si="67"/>
        <v>1.2074767078498876E-2</v>
      </c>
      <c r="T605">
        <v>0.48599999999999999</v>
      </c>
      <c r="U605">
        <v>0.504</v>
      </c>
      <c r="V605">
        <v>0.48599999999999999</v>
      </c>
      <c r="W605">
        <v>0.51300000000000001</v>
      </c>
      <c r="X605">
        <v>0.48599999999999999</v>
      </c>
      <c r="AD605">
        <f t="shared" si="70"/>
        <v>0.49499999999999994</v>
      </c>
      <c r="AE605">
        <f t="shared" si="71"/>
        <v>1.2727922061357866E-2</v>
      </c>
      <c r="BF605" s="42">
        <v>9</v>
      </c>
      <c r="BG605" s="42">
        <f>AVERAGE(BL608:BP611)</f>
        <v>0.73350000000000004</v>
      </c>
      <c r="BH605" s="42">
        <f>STDEV(BL608:BP611)</f>
        <v>8.0524922588565986E-2</v>
      </c>
      <c r="BK605" s="1">
        <v>8</v>
      </c>
      <c r="BL605">
        <v>0.73799999999999999</v>
      </c>
      <c r="BM605">
        <v>0.76500000000000001</v>
      </c>
      <c r="BN605">
        <v>0.747</v>
      </c>
      <c r="BO605">
        <v>0.79200000000000004</v>
      </c>
      <c r="BP605">
        <v>0.76500000000000001</v>
      </c>
    </row>
    <row r="606" spans="1:68" x14ac:dyDescent="0.25">
      <c r="A606" s="6">
        <v>90</v>
      </c>
      <c r="B606" s="6">
        <v>4</v>
      </c>
      <c r="C606" s="1">
        <v>5</v>
      </c>
      <c r="D606" s="6">
        <v>0.8</v>
      </c>
      <c r="E606" s="1">
        <v>3</v>
      </c>
      <c r="F606" s="1">
        <v>8</v>
      </c>
      <c r="G606">
        <v>0.28799999999999998</v>
      </c>
      <c r="H606">
        <v>0.27</v>
      </c>
      <c r="I606">
        <v>0.27900000000000003</v>
      </c>
      <c r="J606">
        <v>0.315</v>
      </c>
      <c r="K606">
        <v>0.28799999999999998</v>
      </c>
      <c r="Q606" s="6">
        <f t="shared" si="66"/>
        <v>0.28800000000000003</v>
      </c>
      <c r="R606" s="6">
        <f t="shared" si="67"/>
        <v>1.6837458240482727E-2</v>
      </c>
      <c r="T606">
        <v>0.54900000000000004</v>
      </c>
      <c r="U606">
        <v>0.33300000000000002</v>
      </c>
      <c r="V606">
        <v>0.45</v>
      </c>
      <c r="W606">
        <v>0.40500000000000003</v>
      </c>
      <c r="X606">
        <v>0.45900000000000002</v>
      </c>
      <c r="AD606">
        <f t="shared" si="70"/>
        <v>0.43920000000000003</v>
      </c>
      <c r="AE606">
        <f t="shared" si="71"/>
        <v>7.9077177491359577E-2</v>
      </c>
      <c r="BF606" s="42">
        <v>10</v>
      </c>
      <c r="BG606" s="42">
        <f>AVERAGE(BL612:BP615)</f>
        <v>0.75779999999999981</v>
      </c>
      <c r="BH606" s="42">
        <f>STDEV(BL612:BP615)</f>
        <v>9.4690409673899897E-2</v>
      </c>
      <c r="BK606" s="1">
        <v>8</v>
      </c>
      <c r="BL606">
        <v>0.83699999999999997</v>
      </c>
      <c r="BM606">
        <v>0.60299999999999998</v>
      </c>
      <c r="BN606">
        <v>0.72899999999999998</v>
      </c>
      <c r="BO606">
        <v>0.72</v>
      </c>
      <c r="BP606">
        <v>0.747</v>
      </c>
    </row>
    <row r="607" spans="1:68" x14ac:dyDescent="0.25">
      <c r="A607" s="6">
        <v>90</v>
      </c>
      <c r="B607" s="6">
        <v>4</v>
      </c>
      <c r="C607" s="1">
        <v>5</v>
      </c>
      <c r="D607" s="6">
        <v>0.8</v>
      </c>
      <c r="E607" s="1">
        <v>4</v>
      </c>
      <c r="F607" s="1">
        <v>8</v>
      </c>
      <c r="G607">
        <v>0.216</v>
      </c>
      <c r="H607">
        <v>0.20699999999999999</v>
      </c>
      <c r="I607">
        <v>0.11700000000000001</v>
      </c>
      <c r="J607">
        <v>0.432</v>
      </c>
      <c r="K607">
        <v>0.28799999999999998</v>
      </c>
      <c r="Q607" s="6">
        <f t="shared" si="66"/>
        <v>0.252</v>
      </c>
      <c r="R607" s="6">
        <f t="shared" si="67"/>
        <v>0.11751808371480538</v>
      </c>
      <c r="T607">
        <v>0.54</v>
      </c>
      <c r="U607">
        <v>0.52200000000000002</v>
      </c>
      <c r="V607">
        <v>0.51300000000000001</v>
      </c>
      <c r="W607">
        <v>0.29699999999999999</v>
      </c>
      <c r="X607">
        <v>0.45</v>
      </c>
      <c r="AD607">
        <f t="shared" si="70"/>
        <v>0.46440000000000003</v>
      </c>
      <c r="AE607">
        <f t="shared" si="71"/>
        <v>9.9530397366834236E-2</v>
      </c>
      <c r="BF607" s="42" t="s">
        <v>22</v>
      </c>
      <c r="BG607" s="42">
        <f>AVERAGE(BL576:BP615)</f>
        <v>0.74971500000000002</v>
      </c>
      <c r="BH607" s="42">
        <f>STDEV(BL576:BP615)</f>
        <v>5.4423463154310042E-2</v>
      </c>
      <c r="BK607" s="1">
        <v>8</v>
      </c>
      <c r="BL607">
        <v>0.75600000000000001</v>
      </c>
      <c r="BM607">
        <v>0.72899999999999998</v>
      </c>
      <c r="BN607">
        <v>0.63</v>
      </c>
      <c r="BO607">
        <v>0.72899999999999998</v>
      </c>
      <c r="BP607">
        <v>0.73799999999999999</v>
      </c>
    </row>
    <row r="608" spans="1:68" x14ac:dyDescent="0.25">
      <c r="A608" s="6">
        <v>90</v>
      </c>
      <c r="B608" s="6">
        <v>4</v>
      </c>
      <c r="C608" s="6">
        <v>5</v>
      </c>
      <c r="D608" s="6">
        <v>0.8</v>
      </c>
      <c r="E608" s="6">
        <v>1</v>
      </c>
      <c r="F608" s="6">
        <v>9</v>
      </c>
      <c r="G608">
        <v>0.27900000000000003</v>
      </c>
      <c r="H608">
        <v>0.26100000000000001</v>
      </c>
      <c r="I608">
        <v>0.216</v>
      </c>
      <c r="J608">
        <v>0.28799999999999998</v>
      </c>
      <c r="K608">
        <v>0.27900000000000003</v>
      </c>
      <c r="Q608" s="6">
        <f t="shared" si="66"/>
        <v>0.2646</v>
      </c>
      <c r="R608" s="6">
        <f t="shared" si="67"/>
        <v>2.8884251764586186E-2</v>
      </c>
      <c r="T608">
        <v>0.46800000000000003</v>
      </c>
      <c r="U608">
        <v>0.54</v>
      </c>
      <c r="V608">
        <v>0.45</v>
      </c>
      <c r="W608">
        <v>0.45900000000000002</v>
      </c>
      <c r="X608">
        <v>0.42299999999999999</v>
      </c>
      <c r="AD608">
        <f t="shared" si="70"/>
        <v>0.46799999999999997</v>
      </c>
      <c r="AE608">
        <f t="shared" si="71"/>
        <v>4.3629118716746976E-2</v>
      </c>
      <c r="BK608" s="6">
        <v>9</v>
      </c>
      <c r="BL608">
        <v>0.747</v>
      </c>
      <c r="BM608">
        <v>0.80100000000000005</v>
      </c>
      <c r="BN608">
        <v>0.66600000000000004</v>
      </c>
      <c r="BO608">
        <v>0.747</v>
      </c>
      <c r="BP608">
        <v>0.70199999999999996</v>
      </c>
    </row>
    <row r="609" spans="1:68" x14ac:dyDescent="0.25">
      <c r="A609" s="6">
        <v>90</v>
      </c>
      <c r="B609" s="6">
        <v>4</v>
      </c>
      <c r="C609" s="6">
        <v>5</v>
      </c>
      <c r="D609" s="6">
        <v>0.8</v>
      </c>
      <c r="E609" s="6">
        <v>2</v>
      </c>
      <c r="F609" s="6">
        <v>9</v>
      </c>
      <c r="G609">
        <v>0.27</v>
      </c>
      <c r="H609">
        <v>0.26100000000000001</v>
      </c>
      <c r="I609">
        <v>0.27900000000000003</v>
      </c>
      <c r="J609">
        <v>0.27900000000000003</v>
      </c>
      <c r="K609">
        <v>0.27</v>
      </c>
      <c r="Q609" s="6">
        <f t="shared" si="66"/>
        <v>0.27179999999999999</v>
      </c>
      <c r="R609" s="6">
        <f t="shared" si="67"/>
        <v>7.5299402388066868E-3</v>
      </c>
      <c r="T609">
        <v>0.47699999999999998</v>
      </c>
      <c r="U609">
        <v>0.48599999999999999</v>
      </c>
      <c r="V609">
        <v>0.504</v>
      </c>
      <c r="W609">
        <v>0.441</v>
      </c>
      <c r="X609">
        <v>0.48599999999999999</v>
      </c>
      <c r="AD609">
        <f t="shared" si="70"/>
        <v>0.4788</v>
      </c>
      <c r="AE609">
        <f t="shared" si="71"/>
        <v>2.329592238998061E-2</v>
      </c>
      <c r="BK609" s="6">
        <v>9</v>
      </c>
      <c r="BL609">
        <v>0.747</v>
      </c>
      <c r="BM609">
        <v>0.747</v>
      </c>
      <c r="BN609">
        <v>0.78300000000000003</v>
      </c>
      <c r="BO609">
        <v>0.72</v>
      </c>
      <c r="BP609">
        <v>0.75600000000000001</v>
      </c>
    </row>
    <row r="610" spans="1:68" x14ac:dyDescent="0.25">
      <c r="A610" s="6">
        <v>90</v>
      </c>
      <c r="B610" s="6">
        <v>4</v>
      </c>
      <c r="C610" s="6">
        <v>5</v>
      </c>
      <c r="D610" s="6">
        <v>0.8</v>
      </c>
      <c r="E610" s="6">
        <v>3</v>
      </c>
      <c r="F610" s="6">
        <v>9</v>
      </c>
      <c r="G610">
        <v>0.32400000000000001</v>
      </c>
      <c r="H610">
        <v>0.27900000000000003</v>
      </c>
      <c r="I610">
        <v>0.495</v>
      </c>
      <c r="J610">
        <v>0.30599999999999999</v>
      </c>
      <c r="K610">
        <v>0.45900000000000002</v>
      </c>
      <c r="Q610" s="6">
        <f t="shared" si="66"/>
        <v>0.37259999999999999</v>
      </c>
      <c r="R610" s="6">
        <f t="shared" si="67"/>
        <v>9.7474612079248707E-2</v>
      </c>
      <c r="T610">
        <v>0.54</v>
      </c>
      <c r="U610">
        <v>0.41399999999999998</v>
      </c>
      <c r="V610">
        <v>0.33300000000000002</v>
      </c>
      <c r="W610">
        <v>0.40500000000000003</v>
      </c>
      <c r="X610">
        <v>0.33300000000000002</v>
      </c>
      <c r="AD610">
        <f t="shared" si="70"/>
        <v>0.40499999999999997</v>
      </c>
      <c r="AE610">
        <f t="shared" si="71"/>
        <v>8.4666994750020638E-2</v>
      </c>
      <c r="BK610" s="6">
        <v>9</v>
      </c>
      <c r="BL610">
        <v>0.86399999999999999</v>
      </c>
      <c r="BM610">
        <v>0.69299999999999995</v>
      </c>
      <c r="BN610">
        <v>0.82799999999999996</v>
      </c>
      <c r="BO610">
        <v>0.71099999999999997</v>
      </c>
      <c r="BP610">
        <v>0.79200000000000004</v>
      </c>
    </row>
    <row r="611" spans="1:68" x14ac:dyDescent="0.25">
      <c r="A611" s="6">
        <v>90</v>
      </c>
      <c r="B611" s="6">
        <v>4</v>
      </c>
      <c r="C611" s="6">
        <v>5</v>
      </c>
      <c r="D611" s="6">
        <v>0.8</v>
      </c>
      <c r="E611" s="6">
        <v>4</v>
      </c>
      <c r="F611" s="6">
        <v>9</v>
      </c>
      <c r="G611">
        <v>0.315</v>
      </c>
      <c r="H611">
        <v>0.36</v>
      </c>
      <c r="I611">
        <v>0.51300000000000001</v>
      </c>
      <c r="J611">
        <v>0.27900000000000003</v>
      </c>
      <c r="K611">
        <v>0.27</v>
      </c>
      <c r="Q611" s="6">
        <f t="shared" si="66"/>
        <v>0.34740000000000004</v>
      </c>
      <c r="R611" s="6">
        <f t="shared" si="67"/>
        <v>9.9122651296259995E-2</v>
      </c>
      <c r="T611">
        <v>0.24299999999999999</v>
      </c>
      <c r="U611">
        <v>0.26100000000000001</v>
      </c>
      <c r="V611">
        <v>0.35099999999999998</v>
      </c>
      <c r="W611">
        <v>0.32400000000000001</v>
      </c>
      <c r="X611">
        <v>0.45</v>
      </c>
      <c r="AD611">
        <f t="shared" si="70"/>
        <v>0.32579999999999998</v>
      </c>
      <c r="AE611">
        <f t="shared" si="71"/>
        <v>8.2338933682675294E-2</v>
      </c>
      <c r="BK611" s="6">
        <v>9</v>
      </c>
      <c r="BL611">
        <v>0.55800000000000005</v>
      </c>
      <c r="BM611">
        <v>0.621</v>
      </c>
      <c r="BN611">
        <v>0.86399999999999999</v>
      </c>
      <c r="BO611">
        <v>0.60299999999999998</v>
      </c>
      <c r="BP611">
        <v>0.72</v>
      </c>
    </row>
    <row r="612" spans="1:68" x14ac:dyDescent="0.25">
      <c r="A612" s="6">
        <v>90</v>
      </c>
      <c r="B612" s="6">
        <v>4</v>
      </c>
      <c r="C612" s="1">
        <v>5</v>
      </c>
      <c r="D612" s="6">
        <v>0.8</v>
      </c>
      <c r="E612" s="1">
        <v>1</v>
      </c>
      <c r="F612" s="1">
        <v>10</v>
      </c>
      <c r="G612">
        <v>0.315</v>
      </c>
      <c r="H612">
        <v>0.54900000000000004</v>
      </c>
      <c r="I612">
        <v>0.41399999999999998</v>
      </c>
      <c r="J612">
        <v>0.45</v>
      </c>
      <c r="K612">
        <v>0.441</v>
      </c>
      <c r="Q612" s="6">
        <f t="shared" si="66"/>
        <v>0.43380000000000002</v>
      </c>
      <c r="R612" s="6">
        <f t="shared" si="67"/>
        <v>8.3801551298290533E-2</v>
      </c>
      <c r="T612">
        <v>0.27900000000000003</v>
      </c>
      <c r="U612">
        <v>0.28799999999999998</v>
      </c>
      <c r="V612">
        <v>0.45900000000000002</v>
      </c>
      <c r="W612">
        <v>0.26100000000000001</v>
      </c>
      <c r="X612">
        <v>0.40500000000000003</v>
      </c>
      <c r="AD612">
        <f t="shared" si="70"/>
        <v>0.33839999999999998</v>
      </c>
      <c r="AE612">
        <f t="shared" si="71"/>
        <v>8.8089726983343747E-2</v>
      </c>
      <c r="BK612" s="1">
        <v>10</v>
      </c>
      <c r="BL612">
        <v>0.59399999999999997</v>
      </c>
      <c r="BM612">
        <v>0.83699999999999997</v>
      </c>
      <c r="BN612">
        <v>0.873</v>
      </c>
      <c r="BO612">
        <v>0.71099999999999997</v>
      </c>
      <c r="BP612">
        <v>0.84599999999999997</v>
      </c>
    </row>
    <row r="613" spans="1:68" x14ac:dyDescent="0.25">
      <c r="A613" s="6">
        <v>90</v>
      </c>
      <c r="B613" s="6">
        <v>4</v>
      </c>
      <c r="C613" s="1">
        <v>5</v>
      </c>
      <c r="D613" s="6">
        <v>0.8</v>
      </c>
      <c r="E613" s="1">
        <v>2</v>
      </c>
      <c r="F613" s="1">
        <v>10</v>
      </c>
      <c r="G613">
        <v>0.252</v>
      </c>
      <c r="H613">
        <v>0.29699999999999999</v>
      </c>
      <c r="I613">
        <v>0.27</v>
      </c>
      <c r="J613">
        <v>0.30599999999999999</v>
      </c>
      <c r="K613">
        <v>0.26100000000000001</v>
      </c>
      <c r="Q613" s="6">
        <f t="shared" si="66"/>
        <v>0.2772</v>
      </c>
      <c r="R613" s="6">
        <f t="shared" si="67"/>
        <v>2.3295922389980604E-2</v>
      </c>
      <c r="T613">
        <v>0.48599999999999999</v>
      </c>
      <c r="U613">
        <v>0.45</v>
      </c>
      <c r="V613">
        <v>0.54</v>
      </c>
      <c r="W613">
        <v>0.36899999999999999</v>
      </c>
      <c r="X613">
        <v>0.40500000000000003</v>
      </c>
      <c r="AD613">
        <f t="shared" si="70"/>
        <v>0.45</v>
      </c>
      <c r="AE613">
        <f t="shared" si="71"/>
        <v>6.7048489915881332E-2</v>
      </c>
      <c r="BK613" s="1">
        <v>10</v>
      </c>
      <c r="BL613">
        <v>0.73799999999999999</v>
      </c>
      <c r="BM613">
        <v>0.747</v>
      </c>
      <c r="BN613">
        <v>0.81</v>
      </c>
      <c r="BO613">
        <v>0.67500000000000004</v>
      </c>
      <c r="BP613">
        <v>0.66600000000000004</v>
      </c>
    </row>
    <row r="614" spans="1:68" x14ac:dyDescent="0.25">
      <c r="A614" s="6">
        <v>90</v>
      </c>
      <c r="B614" s="6">
        <v>4</v>
      </c>
      <c r="C614" s="1">
        <v>5</v>
      </c>
      <c r="D614" s="6">
        <v>0.8</v>
      </c>
      <c r="E614" s="1">
        <v>3</v>
      </c>
      <c r="F614" s="1">
        <v>10</v>
      </c>
      <c r="G614">
        <v>0.45</v>
      </c>
      <c r="H614">
        <v>0.30599999999999999</v>
      </c>
      <c r="I614">
        <v>0.30599999999999999</v>
      </c>
      <c r="J614">
        <v>0.27900000000000003</v>
      </c>
      <c r="K614">
        <v>0.24299999999999999</v>
      </c>
      <c r="Q614" s="6">
        <f t="shared" si="66"/>
        <v>0.31680000000000003</v>
      </c>
      <c r="R614" s="6">
        <f t="shared" si="67"/>
        <v>7.8820682564920835E-2</v>
      </c>
      <c r="T614">
        <v>0.36</v>
      </c>
      <c r="U614">
        <v>0.34200000000000003</v>
      </c>
      <c r="V614">
        <v>0.45900000000000002</v>
      </c>
      <c r="W614">
        <v>0.36899999999999999</v>
      </c>
      <c r="X614">
        <v>0.48599999999999999</v>
      </c>
      <c r="AD614">
        <f t="shared" si="70"/>
        <v>0.4032</v>
      </c>
      <c r="AE614">
        <f t="shared" si="71"/>
        <v>6.4712440844090877E-2</v>
      </c>
      <c r="BK614" s="1">
        <v>10</v>
      </c>
      <c r="BL614">
        <v>0.81</v>
      </c>
      <c r="BM614">
        <v>0.64800000000000002</v>
      </c>
      <c r="BN614">
        <v>0.76500000000000001</v>
      </c>
      <c r="BO614">
        <v>0.64800000000000002</v>
      </c>
      <c r="BP614">
        <v>0.72899999999999998</v>
      </c>
    </row>
    <row r="615" spans="1:68" x14ac:dyDescent="0.25">
      <c r="A615" s="6">
        <v>90</v>
      </c>
      <c r="B615" s="6">
        <v>4</v>
      </c>
      <c r="C615" s="1">
        <v>5</v>
      </c>
      <c r="D615" s="6">
        <v>0.8</v>
      </c>
      <c r="E615" s="1">
        <v>4</v>
      </c>
      <c r="F615" s="1">
        <v>10</v>
      </c>
      <c r="G615">
        <v>0.252</v>
      </c>
      <c r="H615">
        <v>0.36</v>
      </c>
      <c r="I615">
        <v>0.45900000000000002</v>
      </c>
      <c r="J615">
        <v>0.504</v>
      </c>
      <c r="K615">
        <v>0.45900000000000002</v>
      </c>
      <c r="Q615" s="6">
        <f t="shared" si="66"/>
        <v>0.40679999999999994</v>
      </c>
      <c r="R615" s="6">
        <f t="shared" si="67"/>
        <v>0.10130498506983784</v>
      </c>
      <c r="T615">
        <v>0.52200000000000002</v>
      </c>
      <c r="U615">
        <v>0.28799999999999998</v>
      </c>
      <c r="V615">
        <v>0.33300000000000002</v>
      </c>
      <c r="W615">
        <v>0.42299999999999999</v>
      </c>
      <c r="X615">
        <v>0.45900000000000002</v>
      </c>
      <c r="AD615">
        <f t="shared" si="70"/>
        <v>0.40499999999999997</v>
      </c>
      <c r="AE615">
        <f t="shared" si="71"/>
        <v>9.460708218732887E-2</v>
      </c>
      <c r="BK615" s="1">
        <v>10</v>
      </c>
      <c r="BL615">
        <v>0.77400000000000002</v>
      </c>
      <c r="BM615">
        <v>0.64800000000000002</v>
      </c>
      <c r="BN615">
        <v>0.79200000000000004</v>
      </c>
      <c r="BO615">
        <v>0.92700000000000005</v>
      </c>
      <c r="BP615">
        <v>0.91800000000000004</v>
      </c>
    </row>
    <row r="616" spans="1:68" x14ac:dyDescent="0.25">
      <c r="Q616" s="6" t="e">
        <f t="shared" si="66"/>
        <v>#DIV/0!</v>
      </c>
      <c r="R616" s="6" t="e">
        <f t="shared" si="67"/>
        <v>#DIV/0!</v>
      </c>
      <c r="AD616" t="e">
        <f t="shared" si="70"/>
        <v>#DIV/0!</v>
      </c>
      <c r="AE616" t="e">
        <f t="shared" si="71"/>
        <v>#DIV/0!</v>
      </c>
      <c r="BI616" s="7"/>
      <c r="BJ616" s="7"/>
      <c r="BK616" s="7"/>
    </row>
    <row r="617" spans="1:68" x14ac:dyDescent="0.25">
      <c r="A617" s="1">
        <v>90</v>
      </c>
      <c r="B617" s="1">
        <v>4</v>
      </c>
      <c r="C617" s="1">
        <v>5</v>
      </c>
      <c r="D617" s="1">
        <v>0.6</v>
      </c>
      <c r="E617" s="6">
        <v>1</v>
      </c>
      <c r="F617" s="6">
        <v>1</v>
      </c>
      <c r="G617">
        <v>0.27</v>
      </c>
      <c r="H617">
        <v>0.27</v>
      </c>
      <c r="I617">
        <v>0.27600000000000002</v>
      </c>
      <c r="J617">
        <v>0.26400000000000001</v>
      </c>
      <c r="K617">
        <v>0.28199999999999997</v>
      </c>
      <c r="Q617" s="6">
        <f t="shared" si="66"/>
        <v>0.27240000000000003</v>
      </c>
      <c r="R617" s="6">
        <f t="shared" si="67"/>
        <v>6.8410525505948148E-3</v>
      </c>
      <c r="T617">
        <v>0.28799999999999998</v>
      </c>
      <c r="U617">
        <v>0.29399999999999998</v>
      </c>
      <c r="V617">
        <v>0.29399999999999998</v>
      </c>
      <c r="W617">
        <v>0.28799999999999998</v>
      </c>
      <c r="X617">
        <v>0.27</v>
      </c>
      <c r="AD617">
        <f t="shared" si="70"/>
        <v>0.2868</v>
      </c>
      <c r="AE617">
        <f t="shared" si="71"/>
        <v>9.8590060350929754E-3</v>
      </c>
      <c r="AO617" t="s">
        <v>47</v>
      </c>
      <c r="AP617" t="s">
        <v>48</v>
      </c>
      <c r="AQ617" t="s">
        <v>49</v>
      </c>
      <c r="AR617" t="s">
        <v>50</v>
      </c>
      <c r="BK617" s="6">
        <v>1</v>
      </c>
      <c r="BL617">
        <v>0.55800000000000005</v>
      </c>
      <c r="BM617">
        <v>0.56399999999999995</v>
      </c>
      <c r="BN617">
        <v>0.56999999999999995</v>
      </c>
      <c r="BO617">
        <v>0.55200000000000005</v>
      </c>
      <c r="BP617">
        <v>0.55200000000000005</v>
      </c>
    </row>
    <row r="618" spans="1:68" x14ac:dyDescent="0.25">
      <c r="A618" s="1">
        <v>90</v>
      </c>
      <c r="B618" s="1">
        <v>4</v>
      </c>
      <c r="C618" s="1">
        <v>5</v>
      </c>
      <c r="D618" s="1">
        <v>0.6</v>
      </c>
      <c r="E618" s="6">
        <v>2</v>
      </c>
      <c r="F618" s="6">
        <v>1</v>
      </c>
      <c r="G618">
        <v>0.26400000000000001</v>
      </c>
      <c r="H618">
        <v>0.27</v>
      </c>
      <c r="I618">
        <v>0.27</v>
      </c>
      <c r="J618">
        <v>0.27600000000000002</v>
      </c>
      <c r="K618">
        <v>0.27600000000000002</v>
      </c>
      <c r="Q618" s="6">
        <f t="shared" si="66"/>
        <v>0.2712</v>
      </c>
      <c r="R618" s="6">
        <f t="shared" si="67"/>
        <v>5.0199601592044582E-3</v>
      </c>
      <c r="T618">
        <v>0.29399999999999998</v>
      </c>
      <c r="U618">
        <v>0.28799999999999998</v>
      </c>
      <c r="V618">
        <v>0.28799999999999998</v>
      </c>
      <c r="W618">
        <v>0.29399999999999998</v>
      </c>
      <c r="X618">
        <v>0.3</v>
      </c>
      <c r="AD618">
        <f t="shared" si="70"/>
        <v>0.2928</v>
      </c>
      <c r="AE618">
        <f t="shared" si="71"/>
        <v>5.0199601592044573E-3</v>
      </c>
      <c r="AO618">
        <f>A617</f>
        <v>90</v>
      </c>
      <c r="AP618">
        <f>B617</f>
        <v>4</v>
      </c>
      <c r="AQ618">
        <f>C617</f>
        <v>5</v>
      </c>
      <c r="AR618">
        <f>D617</f>
        <v>0.6</v>
      </c>
      <c r="BK618" s="6">
        <v>1</v>
      </c>
      <c r="BL618">
        <v>0.55800000000000005</v>
      </c>
      <c r="BM618">
        <v>0.55800000000000005</v>
      </c>
      <c r="BN618">
        <v>0.55800000000000005</v>
      </c>
      <c r="BO618">
        <v>0.56999999999999995</v>
      </c>
      <c r="BP618">
        <v>0.57599999999999996</v>
      </c>
    </row>
    <row r="619" spans="1:68" x14ac:dyDescent="0.25">
      <c r="A619" s="1">
        <v>90</v>
      </c>
      <c r="B619" s="1">
        <v>4</v>
      </c>
      <c r="C619" s="1">
        <v>5</v>
      </c>
      <c r="D619" s="1">
        <v>0.6</v>
      </c>
      <c r="E619" s="6">
        <v>3</v>
      </c>
      <c r="F619" s="6">
        <v>1</v>
      </c>
      <c r="G619">
        <v>0.26400000000000001</v>
      </c>
      <c r="H619">
        <v>0.27</v>
      </c>
      <c r="I619">
        <v>0.26400000000000001</v>
      </c>
      <c r="J619">
        <v>0.28199999999999997</v>
      </c>
      <c r="K619">
        <v>0.26400000000000001</v>
      </c>
      <c r="Q619" s="6">
        <f t="shared" ref="Q619:Q682" si="72">AVERAGE(G619:K619)</f>
        <v>0.26880000000000004</v>
      </c>
      <c r="R619" s="6">
        <f t="shared" ref="R619:R682" si="73">STDEV(G619:K619)</f>
        <v>7.823042886243161E-3</v>
      </c>
      <c r="T619">
        <v>0.30599999999999999</v>
      </c>
      <c r="U619">
        <v>0.3</v>
      </c>
      <c r="V619">
        <v>0.30599999999999999</v>
      </c>
      <c r="W619">
        <v>0.28199999999999997</v>
      </c>
      <c r="X619">
        <v>0.29399999999999998</v>
      </c>
      <c r="AD619">
        <f t="shared" si="70"/>
        <v>0.29759999999999998</v>
      </c>
      <c r="AE619">
        <f t="shared" si="71"/>
        <v>1.0039920318408916E-2</v>
      </c>
      <c r="BK619" s="6">
        <v>1</v>
      </c>
      <c r="BL619">
        <v>0.56999999999999995</v>
      </c>
      <c r="BM619">
        <v>0.56999999999999995</v>
      </c>
      <c r="BN619">
        <v>0.56999999999999995</v>
      </c>
      <c r="BO619">
        <v>0.56399999999999995</v>
      </c>
      <c r="BP619">
        <v>0.55800000000000005</v>
      </c>
    </row>
    <row r="620" spans="1:68" x14ac:dyDescent="0.25">
      <c r="A620" s="1">
        <v>90</v>
      </c>
      <c r="B620" s="1">
        <v>4</v>
      </c>
      <c r="C620" s="1">
        <v>5</v>
      </c>
      <c r="D620" s="1">
        <v>0.6</v>
      </c>
      <c r="E620" s="6">
        <v>4</v>
      </c>
      <c r="F620" s="6">
        <v>1</v>
      </c>
      <c r="G620">
        <v>0.25800000000000001</v>
      </c>
      <c r="H620">
        <v>0.27</v>
      </c>
      <c r="I620">
        <v>0.27</v>
      </c>
      <c r="J620">
        <v>0.26400000000000001</v>
      </c>
      <c r="K620">
        <v>0.28199999999999997</v>
      </c>
      <c r="Q620" s="6">
        <f t="shared" si="72"/>
        <v>0.26880000000000004</v>
      </c>
      <c r="R620" s="6">
        <f t="shared" si="73"/>
        <v>8.8994381845147828E-3</v>
      </c>
      <c r="T620">
        <v>0.30599999999999999</v>
      </c>
      <c r="U620">
        <v>0.30599999999999999</v>
      </c>
      <c r="V620">
        <v>0.312</v>
      </c>
      <c r="W620">
        <v>0.3</v>
      </c>
      <c r="X620">
        <v>0.30599999999999999</v>
      </c>
      <c r="AD620">
        <f t="shared" si="70"/>
        <v>0.30599999999999999</v>
      </c>
      <c r="AE620">
        <f t="shared" si="71"/>
        <v>4.2426406871192892E-3</v>
      </c>
      <c r="BK620" s="6">
        <v>1</v>
      </c>
      <c r="BL620">
        <v>0.56399999999999995</v>
      </c>
      <c r="BM620">
        <v>0.57599999999999996</v>
      </c>
      <c r="BN620">
        <v>0.58199999999999996</v>
      </c>
      <c r="BO620">
        <v>0.56399999999999995</v>
      </c>
      <c r="BP620">
        <v>0.58799999999999997</v>
      </c>
    </row>
    <row r="621" spans="1:68" x14ac:dyDescent="0.25">
      <c r="A621" s="1">
        <v>90</v>
      </c>
      <c r="B621" s="1">
        <v>4</v>
      </c>
      <c r="C621" s="1">
        <v>5</v>
      </c>
      <c r="D621" s="1">
        <v>0.6</v>
      </c>
      <c r="E621" s="1">
        <v>1</v>
      </c>
      <c r="F621" s="1">
        <v>2</v>
      </c>
      <c r="G621">
        <v>0.252</v>
      </c>
      <c r="H621">
        <v>0.252</v>
      </c>
      <c r="I621">
        <v>0.26400000000000001</v>
      </c>
      <c r="J621">
        <v>0.27</v>
      </c>
      <c r="K621">
        <v>0.28199999999999997</v>
      </c>
      <c r="Q621" s="6">
        <f t="shared" si="72"/>
        <v>0.26400000000000001</v>
      </c>
      <c r="R621" s="6">
        <f t="shared" si="73"/>
        <v>1.2727922061357847E-2</v>
      </c>
      <c r="T621">
        <v>0.30599999999999999</v>
      </c>
      <c r="U621">
        <v>0.32400000000000001</v>
      </c>
      <c r="V621">
        <v>0.29399999999999998</v>
      </c>
      <c r="W621">
        <v>0.318</v>
      </c>
      <c r="X621">
        <v>0.28799999999999998</v>
      </c>
      <c r="AD621">
        <f t="shared" si="70"/>
        <v>0.30599999999999999</v>
      </c>
      <c r="AE621">
        <f t="shared" si="71"/>
        <v>1.5297058540778367E-2</v>
      </c>
      <c r="AH621" t="s">
        <v>25</v>
      </c>
      <c r="BK621" s="1">
        <v>2</v>
      </c>
      <c r="BL621">
        <v>0.55800000000000005</v>
      </c>
      <c r="BM621">
        <v>0.57599999999999996</v>
      </c>
      <c r="BN621">
        <v>0.55800000000000005</v>
      </c>
      <c r="BO621">
        <v>0.58799999999999997</v>
      </c>
      <c r="BP621">
        <v>0.56999999999999995</v>
      </c>
    </row>
    <row r="622" spans="1:68" x14ac:dyDescent="0.25">
      <c r="A622" s="1">
        <v>90</v>
      </c>
      <c r="B622" s="1">
        <v>4</v>
      </c>
      <c r="C622" s="1">
        <v>5</v>
      </c>
      <c r="D622" s="1">
        <v>0.6</v>
      </c>
      <c r="E622" s="1">
        <v>2</v>
      </c>
      <c r="F622" s="1">
        <v>2</v>
      </c>
      <c r="G622">
        <v>0.246</v>
      </c>
      <c r="H622">
        <v>0.23400000000000001</v>
      </c>
      <c r="I622">
        <v>0.26400000000000001</v>
      </c>
      <c r="J622">
        <v>0.26400000000000001</v>
      </c>
      <c r="K622">
        <v>0.252</v>
      </c>
      <c r="Q622" s="6">
        <f t="shared" si="72"/>
        <v>0.252</v>
      </c>
      <c r="R622" s="6">
        <f t="shared" si="73"/>
        <v>1.2727922061357857E-2</v>
      </c>
      <c r="T622">
        <v>0.312</v>
      </c>
      <c r="U622">
        <v>0.33</v>
      </c>
      <c r="V622">
        <v>0.312</v>
      </c>
      <c r="W622">
        <v>0.312</v>
      </c>
      <c r="X622">
        <v>0.3</v>
      </c>
      <c r="AD622">
        <f t="shared" si="70"/>
        <v>0.31320000000000003</v>
      </c>
      <c r="AE622">
        <f t="shared" si="71"/>
        <v>1.0733126291998999E-2</v>
      </c>
      <c r="AG622" t="s">
        <v>19</v>
      </c>
      <c r="AH622" t="s">
        <v>20</v>
      </c>
      <c r="AI622" t="s">
        <v>21</v>
      </c>
      <c r="AJ622" t="s">
        <v>23</v>
      </c>
      <c r="AK622" t="s">
        <v>21</v>
      </c>
      <c r="AM622" s="11" t="s">
        <v>24</v>
      </c>
      <c r="AN622" s="11"/>
      <c r="AO622" s="11" t="s">
        <v>21</v>
      </c>
      <c r="AP622" s="15" t="s">
        <v>26</v>
      </c>
      <c r="AQ622" s="15"/>
      <c r="AR622" s="15" t="s">
        <v>21</v>
      </c>
      <c r="BK622" s="1">
        <v>2</v>
      </c>
      <c r="BL622">
        <v>0.55800000000000005</v>
      </c>
      <c r="BM622">
        <v>0.56399999999999995</v>
      </c>
      <c r="BN622">
        <v>0.57599999999999996</v>
      </c>
      <c r="BO622">
        <v>0.57599999999999996</v>
      </c>
      <c r="BP622">
        <v>0.55200000000000005</v>
      </c>
    </row>
    <row r="623" spans="1:68" x14ac:dyDescent="0.25">
      <c r="A623" s="1">
        <v>90</v>
      </c>
      <c r="B623" s="1">
        <v>4</v>
      </c>
      <c r="C623" s="1">
        <v>5</v>
      </c>
      <c r="D623" s="1">
        <v>0.6</v>
      </c>
      <c r="E623" s="1">
        <v>3</v>
      </c>
      <c r="F623" s="1">
        <v>2</v>
      </c>
      <c r="G623">
        <v>0.246</v>
      </c>
      <c r="H623">
        <v>0.24</v>
      </c>
      <c r="I623">
        <v>0.246</v>
      </c>
      <c r="J623">
        <v>0.25800000000000001</v>
      </c>
      <c r="K623">
        <v>0.26400000000000001</v>
      </c>
      <c r="Q623" s="6">
        <f t="shared" si="72"/>
        <v>0.25080000000000002</v>
      </c>
      <c r="R623" s="6">
        <f t="shared" si="73"/>
        <v>9.859006035092998E-3</v>
      </c>
      <c r="T623">
        <v>0.27600000000000002</v>
      </c>
      <c r="U623">
        <v>0.33</v>
      </c>
      <c r="V623">
        <v>0.312</v>
      </c>
      <c r="W623">
        <v>0.30599999999999999</v>
      </c>
      <c r="X623">
        <v>0.29399999999999998</v>
      </c>
      <c r="AD623">
        <f t="shared" si="70"/>
        <v>0.30360000000000004</v>
      </c>
      <c r="AE623">
        <f t="shared" si="71"/>
        <v>2.0169283576765933E-2</v>
      </c>
      <c r="AG623">
        <v>1</v>
      </c>
      <c r="AH623">
        <f>AVERAGE(G617:K620)</f>
        <v>0.27029999999999998</v>
      </c>
      <c r="AI623">
        <f>STDEV(G617:K620)</f>
        <v>6.8755860994191764E-3</v>
      </c>
      <c r="AJ623">
        <f>AVERAGE(T617:X620)</f>
        <v>0.29579999999999995</v>
      </c>
      <c r="AK623">
        <f>STDEV(T617:X620)</f>
        <v>1.0133841169176932E-2</v>
      </c>
      <c r="AM623">
        <f>SUM(AH623,AJ623)</f>
        <v>0.56609999999999994</v>
      </c>
      <c r="AO623">
        <f>SUM(AH623,AJ623)/2*SQRT((AI623/AH623)^2+(AK623/AJ623)^2)</f>
        <v>1.2077714554072654E-2</v>
      </c>
      <c r="AP623">
        <v>0.38199999999999995</v>
      </c>
      <c r="AR623">
        <v>1.0000000000000009E-3</v>
      </c>
      <c r="BK623" s="1">
        <v>2</v>
      </c>
      <c r="BL623">
        <v>0.52200000000000002</v>
      </c>
      <c r="BM623">
        <v>0.56999999999999995</v>
      </c>
      <c r="BN623">
        <v>0.55800000000000005</v>
      </c>
      <c r="BO623">
        <v>0.56399999999999995</v>
      </c>
      <c r="BP623">
        <v>0.55800000000000005</v>
      </c>
    </row>
    <row r="624" spans="1:68" x14ac:dyDescent="0.25">
      <c r="A624" s="1">
        <v>90</v>
      </c>
      <c r="B624" s="1">
        <v>4</v>
      </c>
      <c r="C624" s="1">
        <v>5</v>
      </c>
      <c r="D624" s="1">
        <v>0.6</v>
      </c>
      <c r="E624" s="1">
        <v>4</v>
      </c>
      <c r="F624" s="1">
        <v>2</v>
      </c>
      <c r="G624">
        <v>0.19800000000000001</v>
      </c>
      <c r="H624">
        <v>0.19800000000000001</v>
      </c>
      <c r="I624">
        <v>0.246</v>
      </c>
      <c r="J624">
        <v>0.19800000000000001</v>
      </c>
      <c r="K624">
        <v>0.21</v>
      </c>
      <c r="Q624" s="6">
        <f t="shared" si="72"/>
        <v>0.21000000000000002</v>
      </c>
      <c r="R624" s="6">
        <f t="shared" si="73"/>
        <v>2.0784609690826523E-2</v>
      </c>
      <c r="T624">
        <v>0.35399999999999998</v>
      </c>
      <c r="U624">
        <v>0.29399999999999998</v>
      </c>
      <c r="V624">
        <v>0.33</v>
      </c>
      <c r="W624">
        <v>0.34799999999999998</v>
      </c>
      <c r="X624">
        <v>0.33600000000000002</v>
      </c>
      <c r="AD624">
        <f t="shared" si="70"/>
        <v>0.33240000000000003</v>
      </c>
      <c r="AE624">
        <f t="shared" si="71"/>
        <v>2.3469128658729535E-2</v>
      </c>
      <c r="AG624">
        <v>2</v>
      </c>
      <c r="AH624">
        <f>AVERAGE(G621:K624)</f>
        <v>0.24420000000000006</v>
      </c>
      <c r="AI624">
        <f>STDEV(G621:K624)</f>
        <v>2.4860876048416653E-2</v>
      </c>
      <c r="AJ624">
        <f>AVERAGE(T621:X624)</f>
        <v>0.31379999999999997</v>
      </c>
      <c r="AK624">
        <f>STDEV(T621:X624)</f>
        <v>2.0239617221260831E-2</v>
      </c>
      <c r="AM624">
        <f>SUM(AH624,AJ624)</f>
        <v>0.55800000000000005</v>
      </c>
      <c r="AO624">
        <f t="shared" ref="AO624:AO633" si="74">SUM(AH624,AJ624)/2*SQRT((AI624/AH624)^2+(AK624/AJ624)^2)</f>
        <v>3.3624291063263798E-2</v>
      </c>
      <c r="BK624" s="1">
        <v>2</v>
      </c>
      <c r="BL624">
        <v>0.55200000000000005</v>
      </c>
      <c r="BM624">
        <v>0.49199999999999999</v>
      </c>
      <c r="BN624">
        <v>0.57599999999999996</v>
      </c>
      <c r="BO624">
        <v>0.54600000000000004</v>
      </c>
      <c r="BP624">
        <v>0.54600000000000004</v>
      </c>
    </row>
    <row r="625" spans="1:68" x14ac:dyDescent="0.25">
      <c r="A625" s="1">
        <v>90</v>
      </c>
      <c r="B625" s="1">
        <v>4</v>
      </c>
      <c r="C625" s="1">
        <v>5</v>
      </c>
      <c r="D625" s="1">
        <v>0.6</v>
      </c>
      <c r="E625" s="6">
        <v>1</v>
      </c>
      <c r="F625" s="6">
        <v>3</v>
      </c>
      <c r="G625">
        <v>0.246</v>
      </c>
      <c r="H625">
        <v>0.22800000000000001</v>
      </c>
      <c r="I625">
        <v>0.23400000000000001</v>
      </c>
      <c r="J625">
        <v>0.24</v>
      </c>
      <c r="K625">
        <v>0.252</v>
      </c>
      <c r="Q625" s="6">
        <f t="shared" si="72"/>
        <v>0.24</v>
      </c>
      <c r="R625" s="6">
        <f t="shared" si="73"/>
        <v>9.4868329805051325E-3</v>
      </c>
      <c r="T625">
        <v>0.318</v>
      </c>
      <c r="U625">
        <v>0.318</v>
      </c>
      <c r="V625">
        <v>0.33</v>
      </c>
      <c r="W625">
        <v>0.312</v>
      </c>
      <c r="X625">
        <v>0.30599999999999999</v>
      </c>
      <c r="AD625">
        <f t="shared" si="70"/>
        <v>0.31680000000000003</v>
      </c>
      <c r="AE625">
        <f t="shared" si="71"/>
        <v>8.8994381845148036E-3</v>
      </c>
      <c r="AG625">
        <v>3</v>
      </c>
      <c r="AH625">
        <f>AVERAGE(G625:K628)</f>
        <v>0.25470000000000004</v>
      </c>
      <c r="AI625">
        <f>STDEV(G625:K628)</f>
        <v>1.6686269174005564E-2</v>
      </c>
      <c r="AJ625">
        <f>AVERAGE(T625:X628)</f>
        <v>0.31229999999999997</v>
      </c>
      <c r="AK625">
        <f>STDEV(T624:X627)</f>
        <v>1.5886439102845581E-2</v>
      </c>
      <c r="AM625">
        <f>SUM(AH625,AJ625)</f>
        <v>0.56699999999999995</v>
      </c>
      <c r="AO625">
        <f t="shared" si="74"/>
        <v>2.3514578217536487E-2</v>
      </c>
      <c r="AP625" s="15" t="s">
        <v>28</v>
      </c>
      <c r="AQ625" s="15"/>
      <c r="AR625" s="15"/>
      <c r="BK625" s="6">
        <v>3</v>
      </c>
      <c r="BL625">
        <v>0.56399999999999995</v>
      </c>
      <c r="BM625">
        <v>0.54600000000000004</v>
      </c>
      <c r="BN625">
        <v>0.56399999999999995</v>
      </c>
      <c r="BO625">
        <v>0.55200000000000005</v>
      </c>
      <c r="BP625">
        <v>0.55800000000000005</v>
      </c>
    </row>
    <row r="626" spans="1:68" x14ac:dyDescent="0.25">
      <c r="A626" s="1">
        <v>90</v>
      </c>
      <c r="B626" s="1">
        <v>4</v>
      </c>
      <c r="C626" s="1">
        <v>5</v>
      </c>
      <c r="D626" s="1">
        <v>0.6</v>
      </c>
      <c r="E626" s="6">
        <v>2</v>
      </c>
      <c r="F626" s="6">
        <v>3</v>
      </c>
      <c r="G626">
        <v>0.28799999999999998</v>
      </c>
      <c r="H626">
        <v>0.27600000000000002</v>
      </c>
      <c r="I626">
        <v>0.27600000000000002</v>
      </c>
      <c r="J626">
        <v>0.246</v>
      </c>
      <c r="K626">
        <v>0.27</v>
      </c>
      <c r="Q626" s="6">
        <f t="shared" si="72"/>
        <v>0.2712</v>
      </c>
      <c r="R626" s="6">
        <f t="shared" si="73"/>
        <v>1.553061492665374E-2</v>
      </c>
      <c r="T626">
        <v>0.30599999999999999</v>
      </c>
      <c r="U626">
        <v>0.29399999999999998</v>
      </c>
      <c r="V626">
        <v>0.30599999999999999</v>
      </c>
      <c r="W626">
        <v>0.32400000000000001</v>
      </c>
      <c r="X626">
        <v>0.312</v>
      </c>
      <c r="AD626">
        <f t="shared" si="70"/>
        <v>0.30840000000000001</v>
      </c>
      <c r="AE626">
        <f t="shared" si="71"/>
        <v>1.0899541274750979E-2</v>
      </c>
      <c r="AG626">
        <v>4</v>
      </c>
      <c r="AH626">
        <f>AVERAGE(G629:K632)</f>
        <v>0.23910000000000001</v>
      </c>
      <c r="AI626">
        <f>STDEV(G629:K632)</f>
        <v>3.1884495489682418E-2</v>
      </c>
      <c r="AJ626">
        <f>AVERAGE(T629:X632)</f>
        <v>0.31920000000000004</v>
      </c>
      <c r="AK626">
        <f>STDEV(T628:X631)</f>
        <v>2.6484553591619556E-2</v>
      </c>
      <c r="AM626">
        <f t="shared" ref="AM626:AM633" si="75">SUM(AH626,AJ626)</f>
        <v>0.55830000000000002</v>
      </c>
      <c r="AO626">
        <f t="shared" si="74"/>
        <v>4.3842627636910457E-2</v>
      </c>
      <c r="BK626" s="6">
        <v>3</v>
      </c>
      <c r="BL626">
        <v>0.59399999999999997</v>
      </c>
      <c r="BM626">
        <v>0.56999999999999995</v>
      </c>
      <c r="BN626">
        <v>0.58199999999999996</v>
      </c>
      <c r="BO626">
        <v>0.56999999999999995</v>
      </c>
      <c r="BP626">
        <v>0.58199999999999996</v>
      </c>
    </row>
    <row r="627" spans="1:68" x14ac:dyDescent="0.25">
      <c r="A627" s="1">
        <v>90</v>
      </c>
      <c r="B627" s="1">
        <v>4</v>
      </c>
      <c r="C627">
        <v>5</v>
      </c>
      <c r="D627" s="1">
        <v>0.6</v>
      </c>
      <c r="E627" s="6">
        <v>3</v>
      </c>
      <c r="F627" s="6">
        <v>3</v>
      </c>
      <c r="G627">
        <v>0.24</v>
      </c>
      <c r="H627">
        <v>0.24</v>
      </c>
      <c r="I627">
        <v>0.252</v>
      </c>
      <c r="J627">
        <v>0.252</v>
      </c>
      <c r="K627">
        <v>0.25800000000000001</v>
      </c>
      <c r="Q627" s="6">
        <f t="shared" si="72"/>
        <v>0.24840000000000001</v>
      </c>
      <c r="R627" s="6">
        <f t="shared" si="73"/>
        <v>8.0498447189992495E-3</v>
      </c>
      <c r="T627">
        <v>0.32400000000000001</v>
      </c>
      <c r="U627">
        <v>0.33</v>
      </c>
      <c r="V627">
        <v>0.318</v>
      </c>
      <c r="W627">
        <v>0.318</v>
      </c>
      <c r="X627">
        <v>0.30599999999999999</v>
      </c>
      <c r="AD627">
        <f t="shared" si="70"/>
        <v>0.31920000000000004</v>
      </c>
      <c r="AE627">
        <f t="shared" si="71"/>
        <v>8.8994381845148036E-3</v>
      </c>
      <c r="AG627">
        <v>5</v>
      </c>
      <c r="AH627">
        <f>AVERAGE(G633:K636)</f>
        <v>0.25619999999999993</v>
      </c>
      <c r="AI627">
        <f>STDEV(G633:K636)</f>
        <v>2.4165220767392998E-2</v>
      </c>
      <c r="AJ627">
        <f>AVERAGE(T633:X636)</f>
        <v>0.31140000000000001</v>
      </c>
      <c r="AK627">
        <f>STDEV(T633:X636)</f>
        <v>2.1404377319161914E-2</v>
      </c>
      <c r="AM627">
        <f t="shared" si="75"/>
        <v>0.56759999999999988</v>
      </c>
      <c r="AO627">
        <f t="shared" si="74"/>
        <v>3.3122288049506919E-2</v>
      </c>
      <c r="BK627" s="6">
        <v>3</v>
      </c>
      <c r="BL627">
        <v>0.56399999999999995</v>
      </c>
      <c r="BM627">
        <v>0.56999999999999995</v>
      </c>
      <c r="BN627">
        <v>0.56999999999999995</v>
      </c>
      <c r="BO627">
        <v>0.56999999999999995</v>
      </c>
      <c r="BP627">
        <v>0.56399999999999995</v>
      </c>
    </row>
    <row r="628" spans="1:68" x14ac:dyDescent="0.25">
      <c r="A628" s="1">
        <v>90</v>
      </c>
      <c r="B628" s="1">
        <v>4</v>
      </c>
      <c r="C628">
        <v>5</v>
      </c>
      <c r="D628" s="1">
        <v>0.6</v>
      </c>
      <c r="E628" s="6">
        <v>4</v>
      </c>
      <c r="F628" s="6">
        <v>3</v>
      </c>
      <c r="G628">
        <v>0.24</v>
      </c>
      <c r="H628">
        <v>0.26400000000000001</v>
      </c>
      <c r="I628">
        <v>0.252</v>
      </c>
      <c r="J628">
        <v>0.28199999999999997</v>
      </c>
      <c r="K628">
        <v>0.25800000000000001</v>
      </c>
      <c r="Q628" s="6">
        <f t="shared" si="72"/>
        <v>0.25919999999999999</v>
      </c>
      <c r="R628" s="6">
        <f t="shared" si="73"/>
        <v>1.5530614926653735E-2</v>
      </c>
      <c r="T628">
        <v>0.3</v>
      </c>
      <c r="U628">
        <v>0.312</v>
      </c>
      <c r="V628">
        <v>0.312</v>
      </c>
      <c r="W628">
        <v>0.29399999999999998</v>
      </c>
      <c r="X628">
        <v>0.30599999999999999</v>
      </c>
      <c r="AD628">
        <f t="shared" si="70"/>
        <v>0.30480000000000002</v>
      </c>
      <c r="AE628">
        <f t="shared" si="71"/>
        <v>7.8230428862431853E-3</v>
      </c>
      <c r="AG628">
        <v>6</v>
      </c>
      <c r="AH628">
        <f>AVERAGE(G637:K640)</f>
        <v>0.26490000000000002</v>
      </c>
      <c r="AI628">
        <f>STDEV(G637:K640)</f>
        <v>2.1348980007682351E-2</v>
      </c>
      <c r="AJ628">
        <f>AVERAGE(T637:X640)</f>
        <v>0.29429999999999995</v>
      </c>
      <c r="AK628">
        <f>STDEV(T637:X640)</f>
        <v>3.7871111056207739E-2</v>
      </c>
      <c r="AM628">
        <f t="shared" si="75"/>
        <v>0.55919999999999992</v>
      </c>
      <c r="AO628">
        <f t="shared" si="74"/>
        <v>4.245339367645487E-2</v>
      </c>
      <c r="BK628" s="6">
        <v>3</v>
      </c>
      <c r="BL628">
        <v>0.54</v>
      </c>
      <c r="BM628">
        <v>0.57599999999999996</v>
      </c>
      <c r="BN628">
        <v>0.56399999999999995</v>
      </c>
      <c r="BO628">
        <v>0.57599999999999996</v>
      </c>
      <c r="BP628">
        <v>0.56399999999999995</v>
      </c>
    </row>
    <row r="629" spans="1:68" x14ac:dyDescent="0.25">
      <c r="A629" s="1">
        <v>90</v>
      </c>
      <c r="B629" s="1">
        <v>4</v>
      </c>
      <c r="C629">
        <v>5</v>
      </c>
      <c r="D629" s="1">
        <v>0.6</v>
      </c>
      <c r="E629" s="1">
        <v>1</v>
      </c>
      <c r="F629" s="1">
        <v>4</v>
      </c>
      <c r="G629">
        <v>0.26400000000000001</v>
      </c>
      <c r="H629">
        <v>0.252</v>
      </c>
      <c r="I629">
        <v>0.27</v>
      </c>
      <c r="J629">
        <v>0.24</v>
      </c>
      <c r="K629">
        <v>0.252</v>
      </c>
      <c r="Q629" s="6">
        <f t="shared" si="72"/>
        <v>0.25559999999999999</v>
      </c>
      <c r="R629" s="6">
        <f t="shared" si="73"/>
        <v>1.1696153213770768E-2</v>
      </c>
      <c r="T629">
        <v>0.3</v>
      </c>
      <c r="U629">
        <v>0.29399999999999998</v>
      </c>
      <c r="V629">
        <v>0.32400000000000001</v>
      </c>
      <c r="W629">
        <v>0.3</v>
      </c>
      <c r="X629">
        <v>0.312</v>
      </c>
      <c r="AD629">
        <f t="shared" si="70"/>
        <v>0.30599999999999999</v>
      </c>
      <c r="AE629">
        <f t="shared" si="71"/>
        <v>1.2000000000000011E-2</v>
      </c>
      <c r="AG629">
        <v>7</v>
      </c>
      <c r="AH629">
        <f>AVERAGE(G641:K644)</f>
        <v>0.23879999999999998</v>
      </c>
      <c r="AI629">
        <f>STDEV(G641:K644)</f>
        <v>2.2075468642578661E-2</v>
      </c>
      <c r="AJ629">
        <f>AVERAGE(T641:X644)</f>
        <v>0.32429999999999992</v>
      </c>
      <c r="AK629">
        <f>STDEV(T641:X644)</f>
        <v>2.2064737287784495E-2</v>
      </c>
      <c r="AM629">
        <f t="shared" si="75"/>
        <v>0.56309999999999993</v>
      </c>
      <c r="AO629">
        <f t="shared" si="74"/>
        <v>3.2316918855617799E-2</v>
      </c>
      <c r="BK629" s="1">
        <v>4</v>
      </c>
      <c r="BL629">
        <v>0.56399999999999995</v>
      </c>
      <c r="BM629">
        <v>0.54600000000000004</v>
      </c>
      <c r="BN629">
        <v>0.59399999999999997</v>
      </c>
      <c r="BO629">
        <v>0.54</v>
      </c>
      <c r="BP629">
        <v>0.56399999999999995</v>
      </c>
    </row>
    <row r="630" spans="1:68" x14ac:dyDescent="0.25">
      <c r="A630" s="1">
        <v>90</v>
      </c>
      <c r="B630" s="1">
        <v>4</v>
      </c>
      <c r="C630">
        <v>5</v>
      </c>
      <c r="D630" s="1">
        <v>0.6</v>
      </c>
      <c r="E630" s="1">
        <v>2</v>
      </c>
      <c r="F630" s="1">
        <v>4</v>
      </c>
      <c r="G630">
        <v>0.28799999999999998</v>
      </c>
      <c r="H630">
        <v>0.24</v>
      </c>
      <c r="I630">
        <v>0.23400000000000001</v>
      </c>
      <c r="J630">
        <v>0.23400000000000001</v>
      </c>
      <c r="K630">
        <v>0.27</v>
      </c>
      <c r="Q630" s="6">
        <f t="shared" si="72"/>
        <v>0.25319999999999998</v>
      </c>
      <c r="R630" s="6">
        <f t="shared" si="73"/>
        <v>2.451938009004305E-2</v>
      </c>
      <c r="T630">
        <v>0.3</v>
      </c>
      <c r="U630">
        <v>0.36599999999999999</v>
      </c>
      <c r="V630">
        <v>0.25800000000000001</v>
      </c>
      <c r="W630">
        <v>0.33</v>
      </c>
      <c r="X630">
        <v>0.28799999999999998</v>
      </c>
      <c r="AD630">
        <f t="shared" si="70"/>
        <v>0.30840000000000001</v>
      </c>
      <c r="AE630">
        <f t="shared" si="71"/>
        <v>4.1264997273718608E-2</v>
      </c>
      <c r="AG630">
        <v>8</v>
      </c>
      <c r="AH630">
        <f>AVERAGE(G645:K648)</f>
        <v>0.23310000000000003</v>
      </c>
      <c r="AI630">
        <f>STDEV(G645:K648)</f>
        <v>2.699298154394137E-2</v>
      </c>
      <c r="AJ630">
        <f>AVERAGE(T645:X648)</f>
        <v>0.30419999999999997</v>
      </c>
      <c r="AK630">
        <f>STDEV(T645:X648)</f>
        <v>3.3666475594385688E-2</v>
      </c>
      <c r="AM630">
        <f t="shared" si="75"/>
        <v>0.5373</v>
      </c>
      <c r="AO630">
        <f t="shared" si="74"/>
        <v>4.3032641635632765E-2</v>
      </c>
      <c r="BK630" s="1">
        <v>4</v>
      </c>
      <c r="BL630">
        <v>0.58799999999999997</v>
      </c>
      <c r="BM630">
        <v>0.60599999999999998</v>
      </c>
      <c r="BN630">
        <v>0.49199999999999999</v>
      </c>
      <c r="BO630">
        <v>0.56399999999999995</v>
      </c>
      <c r="BP630">
        <v>0.55800000000000005</v>
      </c>
    </row>
    <row r="631" spans="1:68" x14ac:dyDescent="0.25">
      <c r="A631" s="1">
        <v>90</v>
      </c>
      <c r="B631" s="1">
        <v>4</v>
      </c>
      <c r="C631">
        <v>5</v>
      </c>
      <c r="D631" s="1">
        <v>0.6</v>
      </c>
      <c r="E631" s="1">
        <v>3</v>
      </c>
      <c r="F631" s="1">
        <v>4</v>
      </c>
      <c r="G631">
        <v>0.222</v>
      </c>
      <c r="H631">
        <v>0.19800000000000001</v>
      </c>
      <c r="I631">
        <v>0.25800000000000001</v>
      </c>
      <c r="J631">
        <v>0.22800000000000001</v>
      </c>
      <c r="K631">
        <v>0.27</v>
      </c>
      <c r="Q631" s="6">
        <f t="shared" si="72"/>
        <v>0.23520000000000002</v>
      </c>
      <c r="R631" s="6">
        <f t="shared" si="73"/>
        <v>2.8899826989101169E-2</v>
      </c>
      <c r="T631">
        <v>0.35399999999999998</v>
      </c>
      <c r="U631">
        <v>0.34200000000000003</v>
      </c>
      <c r="V631">
        <v>0.32400000000000001</v>
      </c>
      <c r="W631">
        <v>0.3</v>
      </c>
      <c r="X631">
        <v>0.36</v>
      </c>
      <c r="AD631">
        <f t="shared" si="70"/>
        <v>0.33600000000000002</v>
      </c>
      <c r="AE631">
        <f t="shared" si="71"/>
        <v>2.4372115213907881E-2</v>
      </c>
      <c r="AG631">
        <v>9</v>
      </c>
      <c r="AH631">
        <f>AVERAGE(G649:K652)</f>
        <v>0.22890000000000005</v>
      </c>
      <c r="AI631">
        <f>STDEV(G649:K652)</f>
        <v>2.510168792814723E-2</v>
      </c>
      <c r="AJ631">
        <f>AVERAGE(T649:X652)</f>
        <v>0.3291</v>
      </c>
      <c r="AK631">
        <f>STDEV(T649:X652)</f>
        <v>2.9152773633503829E-2</v>
      </c>
      <c r="AM631">
        <f t="shared" si="75"/>
        <v>0.55800000000000005</v>
      </c>
      <c r="AO631">
        <f t="shared" si="74"/>
        <v>3.9330900481725814E-2</v>
      </c>
      <c r="BK631" s="1">
        <v>4</v>
      </c>
      <c r="BL631">
        <v>0.57599999999999996</v>
      </c>
      <c r="BM631">
        <v>0.54</v>
      </c>
      <c r="BN631">
        <v>0.58199999999999996</v>
      </c>
      <c r="BO631">
        <v>0.52800000000000002</v>
      </c>
      <c r="BP631">
        <v>0.63</v>
      </c>
    </row>
    <row r="632" spans="1:68" x14ac:dyDescent="0.25">
      <c r="A632" s="1">
        <v>90</v>
      </c>
      <c r="B632" s="1">
        <v>4</v>
      </c>
      <c r="C632">
        <v>5</v>
      </c>
      <c r="D632" s="1">
        <v>0.6</v>
      </c>
      <c r="E632" s="1">
        <v>4</v>
      </c>
      <c r="F632" s="1">
        <v>4</v>
      </c>
      <c r="G632">
        <v>0.21</v>
      </c>
      <c r="H632">
        <v>0.14399999999999999</v>
      </c>
      <c r="I632">
        <v>0.24</v>
      </c>
      <c r="J632">
        <v>0.216</v>
      </c>
      <c r="K632">
        <v>0.252</v>
      </c>
      <c r="Q632" s="6">
        <f t="shared" si="72"/>
        <v>0.21239999999999998</v>
      </c>
      <c r="R632" s="6">
        <f t="shared" si="73"/>
        <v>4.1914198071775349E-2</v>
      </c>
      <c r="T632">
        <v>0.39600000000000002</v>
      </c>
      <c r="U632">
        <v>0.27</v>
      </c>
      <c r="V632">
        <v>0.30599999999999999</v>
      </c>
      <c r="W632">
        <v>0.3</v>
      </c>
      <c r="X632">
        <v>0.36</v>
      </c>
      <c r="AD632">
        <f t="shared" si="70"/>
        <v>0.32640000000000002</v>
      </c>
      <c r="AE632">
        <f t="shared" si="71"/>
        <v>5.0663596398202997E-2</v>
      </c>
      <c r="AG632">
        <v>10</v>
      </c>
      <c r="AH632" t="e">
        <f>AVERAGE(G653:K656)</f>
        <v>#DIV/0!</v>
      </c>
      <c r="AI632" t="e">
        <f>STDEV(G653:K656)</f>
        <v>#DIV/0!</v>
      </c>
      <c r="AJ632" t="e">
        <f>AVERAGE(T653:X656)</f>
        <v>#DIV/0!</v>
      </c>
      <c r="AK632" t="e">
        <f>STDEV(T653:X656)</f>
        <v>#DIV/0!</v>
      </c>
      <c r="AM632" t="e">
        <f t="shared" si="75"/>
        <v>#DIV/0!</v>
      </c>
      <c r="AO632" t="e">
        <f t="shared" si="74"/>
        <v>#DIV/0!</v>
      </c>
      <c r="BK632" s="1">
        <v>4</v>
      </c>
      <c r="BL632">
        <v>0.60599999999999998</v>
      </c>
      <c r="BM632">
        <v>0.41399999999999998</v>
      </c>
      <c r="BN632">
        <v>0.54600000000000004</v>
      </c>
      <c r="BO632">
        <v>0.51600000000000001</v>
      </c>
      <c r="BP632">
        <v>0.61199999999999999</v>
      </c>
    </row>
    <row r="633" spans="1:68" x14ac:dyDescent="0.25">
      <c r="A633" s="1">
        <v>90</v>
      </c>
      <c r="B633" s="1">
        <v>4</v>
      </c>
      <c r="C633">
        <v>5</v>
      </c>
      <c r="D633" s="1">
        <v>0.6</v>
      </c>
      <c r="E633" s="6">
        <v>1</v>
      </c>
      <c r="F633" s="6">
        <v>5</v>
      </c>
      <c r="G633">
        <v>0.28799999999999998</v>
      </c>
      <c r="H633">
        <v>0.27600000000000002</v>
      </c>
      <c r="I633">
        <v>0.28799999999999998</v>
      </c>
      <c r="J633">
        <v>0.25800000000000001</v>
      </c>
      <c r="K633">
        <v>0.3</v>
      </c>
      <c r="Q633" s="6">
        <f t="shared" si="72"/>
        <v>0.28200000000000003</v>
      </c>
      <c r="R633" s="6">
        <f t="shared" si="73"/>
        <v>1.5874507866387531E-2</v>
      </c>
      <c r="T633">
        <v>0.30599999999999999</v>
      </c>
      <c r="U633">
        <v>0.30599999999999999</v>
      </c>
      <c r="V633">
        <v>0.27600000000000002</v>
      </c>
      <c r="W633">
        <v>0.27600000000000002</v>
      </c>
      <c r="X633">
        <v>0.28199999999999997</v>
      </c>
      <c r="AD633">
        <f t="shared" si="70"/>
        <v>0.28920000000000001</v>
      </c>
      <c r="AE633">
        <f t="shared" si="71"/>
        <v>1.5530614926653733E-2</v>
      </c>
      <c r="AG633" t="s">
        <v>22</v>
      </c>
      <c r="AH633">
        <f>AVERAGE(G617:K656)</f>
        <v>0.24780000000000038</v>
      </c>
      <c r="AI633">
        <f>STDEV(G617:K656)</f>
        <v>2.6454641269397432E-2</v>
      </c>
      <c r="AJ633">
        <f>AVERAGE(T617:X656)</f>
        <v>0.31159999999999949</v>
      </c>
      <c r="AK633">
        <f>STDEV(T617:X655)</f>
        <v>2.8017871391639217E-2</v>
      </c>
      <c r="AM633">
        <f t="shared" si="75"/>
        <v>0.5593999999999999</v>
      </c>
      <c r="AO633">
        <f t="shared" si="74"/>
        <v>3.9040140543709259E-2</v>
      </c>
      <c r="BK633" s="6">
        <v>5</v>
      </c>
      <c r="BL633">
        <v>0.59399999999999997</v>
      </c>
      <c r="BM633">
        <v>0.58199999999999996</v>
      </c>
      <c r="BN633">
        <v>0.56399999999999995</v>
      </c>
      <c r="BO633">
        <v>0.53400000000000003</v>
      </c>
      <c r="BP633">
        <v>0.58199999999999996</v>
      </c>
    </row>
    <row r="634" spans="1:68" x14ac:dyDescent="0.25">
      <c r="A634" s="1">
        <v>90</v>
      </c>
      <c r="B634" s="1">
        <v>4</v>
      </c>
      <c r="C634">
        <v>5</v>
      </c>
      <c r="D634" s="1">
        <v>0.6</v>
      </c>
      <c r="E634" s="6">
        <v>2</v>
      </c>
      <c r="F634" s="6">
        <v>5</v>
      </c>
      <c r="G634">
        <v>0.252</v>
      </c>
      <c r="H634">
        <v>0.26400000000000001</v>
      </c>
      <c r="I634">
        <v>0.25800000000000001</v>
      </c>
      <c r="J634">
        <v>0.28799999999999998</v>
      </c>
      <c r="K634">
        <v>0.28199999999999997</v>
      </c>
      <c r="Q634" s="6">
        <f t="shared" si="72"/>
        <v>0.26880000000000004</v>
      </c>
      <c r="R634" s="6">
        <f t="shared" si="73"/>
        <v>1.5530614926653726E-2</v>
      </c>
      <c r="T634">
        <v>0.3</v>
      </c>
      <c r="U634">
        <v>0.32400000000000001</v>
      </c>
      <c r="V634">
        <v>0.30599999999999999</v>
      </c>
      <c r="W634">
        <v>0.30599999999999999</v>
      </c>
      <c r="X634">
        <v>0.28799999999999998</v>
      </c>
      <c r="AD634">
        <f t="shared" si="70"/>
        <v>0.30480000000000002</v>
      </c>
      <c r="AE634">
        <f t="shared" si="71"/>
        <v>1.3007690033207292E-2</v>
      </c>
      <c r="AM634" s="11" t="s">
        <v>51</v>
      </c>
      <c r="AN634" s="11"/>
      <c r="AO634" s="11"/>
      <c r="BK634" s="6">
        <v>5</v>
      </c>
      <c r="BL634">
        <v>0.55200000000000005</v>
      </c>
      <c r="BM634">
        <v>0.58799999999999997</v>
      </c>
      <c r="BN634">
        <v>0.56399999999999995</v>
      </c>
      <c r="BO634">
        <v>0.59399999999999997</v>
      </c>
      <c r="BP634">
        <v>0.56999999999999995</v>
      </c>
    </row>
    <row r="635" spans="1:68" x14ac:dyDescent="0.25">
      <c r="A635" s="1">
        <v>90</v>
      </c>
      <c r="B635" s="1">
        <v>4</v>
      </c>
      <c r="C635">
        <v>5</v>
      </c>
      <c r="D635" s="1">
        <v>0.6</v>
      </c>
      <c r="E635" s="6">
        <v>3</v>
      </c>
      <c r="F635" s="6">
        <v>5</v>
      </c>
      <c r="G635">
        <v>0.24</v>
      </c>
      <c r="H635">
        <v>0.246</v>
      </c>
      <c r="I635">
        <v>0.24</v>
      </c>
      <c r="J635">
        <v>0.24</v>
      </c>
      <c r="K635">
        <v>0.246</v>
      </c>
      <c r="Q635" s="6">
        <f t="shared" si="72"/>
        <v>0.2424</v>
      </c>
      <c r="R635" s="6">
        <f t="shared" si="73"/>
        <v>3.2863353450309995E-3</v>
      </c>
      <c r="T635">
        <v>0.3</v>
      </c>
      <c r="U635">
        <v>0.34200000000000003</v>
      </c>
      <c r="V635">
        <v>0.318</v>
      </c>
      <c r="W635">
        <v>0.33</v>
      </c>
      <c r="X635">
        <v>0.33600000000000002</v>
      </c>
      <c r="AD635">
        <f t="shared" si="70"/>
        <v>0.32520000000000004</v>
      </c>
      <c r="AE635">
        <f t="shared" si="71"/>
        <v>1.6649324310613944E-2</v>
      </c>
      <c r="BK635" s="6">
        <v>5</v>
      </c>
      <c r="BL635">
        <v>0.54</v>
      </c>
      <c r="BM635">
        <v>0.58799999999999997</v>
      </c>
      <c r="BN635">
        <v>0.55800000000000005</v>
      </c>
      <c r="BO635">
        <v>0.56999999999999995</v>
      </c>
      <c r="BP635">
        <v>0.58199999999999996</v>
      </c>
    </row>
    <row r="636" spans="1:68" x14ac:dyDescent="0.25">
      <c r="A636" s="1">
        <v>90</v>
      </c>
      <c r="B636" s="1">
        <v>4</v>
      </c>
      <c r="C636">
        <v>5</v>
      </c>
      <c r="D636" s="1">
        <v>0.6</v>
      </c>
      <c r="E636" s="6">
        <v>4</v>
      </c>
      <c r="F636" s="6">
        <v>5</v>
      </c>
      <c r="G636">
        <v>0.216</v>
      </c>
      <c r="H636">
        <v>0.25800000000000001</v>
      </c>
      <c r="I636">
        <v>0.22800000000000001</v>
      </c>
      <c r="J636">
        <v>0.22800000000000001</v>
      </c>
      <c r="K636">
        <v>0.22800000000000001</v>
      </c>
      <c r="Q636" s="6">
        <f t="shared" si="72"/>
        <v>0.23159999999999997</v>
      </c>
      <c r="R636" s="6">
        <f t="shared" si="73"/>
        <v>1.564608577248636E-2</v>
      </c>
      <c r="T636">
        <v>0.34200000000000003</v>
      </c>
      <c r="U636">
        <v>0.33600000000000002</v>
      </c>
      <c r="V636">
        <v>0.3</v>
      </c>
      <c r="W636">
        <v>0.33600000000000002</v>
      </c>
      <c r="X636">
        <v>0.318</v>
      </c>
      <c r="AD636">
        <f t="shared" si="70"/>
        <v>0.32640000000000002</v>
      </c>
      <c r="AE636">
        <f t="shared" si="71"/>
        <v>1.7285832349065534E-2</v>
      </c>
      <c r="BK636" s="6">
        <v>5</v>
      </c>
      <c r="BL636">
        <v>0.55800000000000005</v>
      </c>
      <c r="BM636">
        <v>0.59399999999999997</v>
      </c>
      <c r="BN636">
        <v>0.52800000000000002</v>
      </c>
      <c r="BO636">
        <v>0.56399999999999995</v>
      </c>
      <c r="BP636">
        <v>0.54600000000000004</v>
      </c>
    </row>
    <row r="637" spans="1:68" x14ac:dyDescent="0.25">
      <c r="A637" s="1">
        <v>90</v>
      </c>
      <c r="B637" s="1">
        <v>4</v>
      </c>
      <c r="C637" s="1">
        <v>5</v>
      </c>
      <c r="D637" s="1">
        <v>0.6</v>
      </c>
      <c r="E637" s="1">
        <v>1</v>
      </c>
      <c r="F637" s="1">
        <v>6</v>
      </c>
      <c r="G637">
        <v>0.23400000000000001</v>
      </c>
      <c r="H637">
        <v>0.252</v>
      </c>
      <c r="I637">
        <v>0.27600000000000002</v>
      </c>
      <c r="J637">
        <v>0.26400000000000001</v>
      </c>
      <c r="K637">
        <v>0.26400000000000001</v>
      </c>
      <c r="Q637" s="6">
        <f t="shared" si="72"/>
        <v>0.25800000000000001</v>
      </c>
      <c r="R637" s="6">
        <f t="shared" si="73"/>
        <v>1.5874507866387545E-2</v>
      </c>
      <c r="T637">
        <v>0.312</v>
      </c>
      <c r="U637">
        <v>0.3</v>
      </c>
      <c r="V637">
        <v>0.29399999999999998</v>
      </c>
      <c r="W637">
        <v>0.28799999999999998</v>
      </c>
      <c r="X637">
        <v>0.29399999999999998</v>
      </c>
      <c r="AD637">
        <f t="shared" si="70"/>
        <v>0.29759999999999998</v>
      </c>
      <c r="AE637">
        <f t="shared" si="71"/>
        <v>9.0994505328618677E-3</v>
      </c>
      <c r="BF637" s="42" t="s">
        <v>19</v>
      </c>
      <c r="BG637" s="42" t="s">
        <v>24</v>
      </c>
      <c r="BH637" s="42" t="s">
        <v>21</v>
      </c>
      <c r="BK637" s="1">
        <v>6</v>
      </c>
      <c r="BL637">
        <v>0.54600000000000004</v>
      </c>
      <c r="BM637">
        <v>0.55200000000000005</v>
      </c>
      <c r="BN637">
        <v>0.56999999999999995</v>
      </c>
      <c r="BO637">
        <v>0.55200000000000005</v>
      </c>
      <c r="BP637">
        <v>0.55800000000000005</v>
      </c>
    </row>
    <row r="638" spans="1:68" x14ac:dyDescent="0.25">
      <c r="A638" s="1">
        <v>90</v>
      </c>
      <c r="B638" s="1">
        <v>4</v>
      </c>
      <c r="C638" s="1">
        <v>5</v>
      </c>
      <c r="D638" s="1">
        <v>0.6</v>
      </c>
      <c r="E638" s="1">
        <v>2</v>
      </c>
      <c r="F638" s="1">
        <v>6</v>
      </c>
      <c r="G638">
        <v>0.27600000000000002</v>
      </c>
      <c r="H638">
        <v>0.25800000000000001</v>
      </c>
      <c r="I638">
        <v>0.28799999999999998</v>
      </c>
      <c r="J638">
        <v>0.30599999999999999</v>
      </c>
      <c r="K638">
        <v>0.30599999999999999</v>
      </c>
      <c r="Q638" s="6">
        <f t="shared" si="72"/>
        <v>0.28680000000000005</v>
      </c>
      <c r="R638" s="6">
        <f t="shared" si="73"/>
        <v>2.0523157651784474E-2</v>
      </c>
      <c r="T638">
        <v>0.36</v>
      </c>
      <c r="U638">
        <v>0.28799999999999998</v>
      </c>
      <c r="V638">
        <v>0.312</v>
      </c>
      <c r="W638">
        <v>0.252</v>
      </c>
      <c r="X638">
        <v>0.252</v>
      </c>
      <c r="AD638">
        <f t="shared" si="70"/>
        <v>0.2928</v>
      </c>
      <c r="AE638">
        <f t="shared" si="71"/>
        <v>4.5378408962853813E-2</v>
      </c>
      <c r="AH638" s="5" t="s">
        <v>20</v>
      </c>
      <c r="AI638" s="5" t="s">
        <v>21</v>
      </c>
      <c r="AJ638" s="5" t="s">
        <v>23</v>
      </c>
      <c r="AK638" s="5" t="s">
        <v>21</v>
      </c>
      <c r="AL638" s="5"/>
      <c r="AM638" s="5" t="s">
        <v>27</v>
      </c>
      <c r="AN638" s="5"/>
      <c r="AO638" s="5" t="s">
        <v>28</v>
      </c>
      <c r="AP638" s="5"/>
      <c r="BF638" s="42">
        <v>1</v>
      </c>
      <c r="BG638" s="42">
        <f>AVERAGE(BL617:BP620)</f>
        <v>0.56610000000000005</v>
      </c>
      <c r="BH638" s="42">
        <f>STDEV(BL617:BP620)</f>
        <v>9.5911143087865375E-3</v>
      </c>
      <c r="BK638" s="1">
        <v>6</v>
      </c>
      <c r="BL638">
        <v>0.63600000000000001</v>
      </c>
      <c r="BM638">
        <v>0.54600000000000004</v>
      </c>
      <c r="BN638">
        <v>0.6</v>
      </c>
      <c r="BO638">
        <v>0.55800000000000005</v>
      </c>
      <c r="BP638">
        <v>0.55800000000000005</v>
      </c>
    </row>
    <row r="639" spans="1:68" x14ac:dyDescent="0.25">
      <c r="A639" s="1">
        <v>90</v>
      </c>
      <c r="B639" s="1">
        <v>4</v>
      </c>
      <c r="C639" s="1">
        <v>5</v>
      </c>
      <c r="D639" s="1">
        <v>0.6</v>
      </c>
      <c r="E639" s="1">
        <v>3</v>
      </c>
      <c r="F639" s="1">
        <v>6</v>
      </c>
      <c r="G639">
        <v>0.252</v>
      </c>
      <c r="H639">
        <v>0.23400000000000001</v>
      </c>
      <c r="I639">
        <v>0.26400000000000001</v>
      </c>
      <c r="J639">
        <v>0.25800000000000001</v>
      </c>
      <c r="K639">
        <v>0.27600000000000002</v>
      </c>
      <c r="Q639" s="6">
        <f t="shared" si="72"/>
        <v>0.25680000000000003</v>
      </c>
      <c r="R639" s="6">
        <f t="shared" si="73"/>
        <v>1.5530614926653743E-2</v>
      </c>
      <c r="T639">
        <v>0.28799999999999998</v>
      </c>
      <c r="U639">
        <v>0.3</v>
      </c>
      <c r="V639">
        <v>0.3</v>
      </c>
      <c r="W639">
        <v>0.30599999999999999</v>
      </c>
      <c r="X639">
        <v>0.27</v>
      </c>
      <c r="AD639">
        <f t="shared" si="70"/>
        <v>0.2928</v>
      </c>
      <c r="AE639">
        <f t="shared" si="71"/>
        <v>1.4324803663575978E-2</v>
      </c>
      <c r="AH639" s="5">
        <f>AH633</f>
        <v>0.24780000000000038</v>
      </c>
      <c r="AI639" s="5">
        <f>AI633</f>
        <v>2.6454641269397432E-2</v>
      </c>
      <c r="AJ639" s="5">
        <f>AJ633</f>
        <v>0.31159999999999949</v>
      </c>
      <c r="AK639" s="5">
        <f>AK633</f>
        <v>2.8017871391639217E-2</v>
      </c>
      <c r="AL639" s="5"/>
      <c r="AM639" s="5" t="s">
        <v>29</v>
      </c>
      <c r="AN639" s="5"/>
      <c r="AO639" s="5" t="s">
        <v>30</v>
      </c>
      <c r="AP639" s="5"/>
      <c r="BF639" s="42">
        <v>2</v>
      </c>
      <c r="BG639" s="42">
        <f>AVERAGE(BL621:BP624)</f>
        <v>0.55799999999999983</v>
      </c>
      <c r="BH639" s="42">
        <f>STDEV(BL621:BP624)</f>
        <v>2.1235521383310838E-2</v>
      </c>
      <c r="BK639" s="1">
        <v>6</v>
      </c>
      <c r="BL639">
        <v>0.54</v>
      </c>
      <c r="BM639">
        <v>0.53400000000000003</v>
      </c>
      <c r="BN639">
        <v>0.56399999999999995</v>
      </c>
      <c r="BO639">
        <v>0.56399999999999995</v>
      </c>
      <c r="BP639">
        <v>0.54600000000000004</v>
      </c>
    </row>
    <row r="640" spans="1:68" x14ac:dyDescent="0.25">
      <c r="A640" s="1">
        <v>90</v>
      </c>
      <c r="B640" s="1">
        <v>4</v>
      </c>
      <c r="C640" s="1">
        <v>5</v>
      </c>
      <c r="D640" s="1">
        <v>0.6</v>
      </c>
      <c r="E640" s="1">
        <v>4</v>
      </c>
      <c r="F640" s="1">
        <v>6</v>
      </c>
      <c r="G640">
        <v>0.28799999999999998</v>
      </c>
      <c r="H640">
        <v>0.252</v>
      </c>
      <c r="I640">
        <v>0.23400000000000001</v>
      </c>
      <c r="J640">
        <v>0.246</v>
      </c>
      <c r="K640">
        <v>0.27</v>
      </c>
      <c r="Q640" s="6">
        <f t="shared" si="72"/>
        <v>0.25800000000000001</v>
      </c>
      <c r="R640" s="6">
        <f t="shared" si="73"/>
        <v>2.1213203435596416E-2</v>
      </c>
      <c r="T640">
        <v>0.312</v>
      </c>
      <c r="U640">
        <v>0.23400000000000001</v>
      </c>
      <c r="V640">
        <v>0.40200000000000002</v>
      </c>
      <c r="W640">
        <v>0.25800000000000001</v>
      </c>
      <c r="X640">
        <v>0.26400000000000001</v>
      </c>
      <c r="AD640">
        <f t="shared" si="70"/>
        <v>0.29399999999999998</v>
      </c>
      <c r="AE640">
        <f t="shared" si="71"/>
        <v>6.6678332312678751E-2</v>
      </c>
      <c r="BF640" s="42">
        <v>3</v>
      </c>
      <c r="BG640" s="42">
        <f>AVERAGE(BL625:BP628)</f>
        <v>0.56699999999999995</v>
      </c>
      <c r="BH640" s="42">
        <f>STDEV(BL625:BP628)</f>
        <v>1.2388449629010312E-2</v>
      </c>
      <c r="BK640" s="1">
        <v>6</v>
      </c>
      <c r="BL640">
        <v>0.6</v>
      </c>
      <c r="BM640">
        <v>0.48599999999999999</v>
      </c>
      <c r="BN640">
        <v>0.63600000000000001</v>
      </c>
      <c r="BO640">
        <v>0.504</v>
      </c>
      <c r="BP640">
        <v>0.53400000000000003</v>
      </c>
    </row>
    <row r="641" spans="1:68" x14ac:dyDescent="0.25">
      <c r="A641" s="1">
        <v>90</v>
      </c>
      <c r="B641" s="1">
        <v>4</v>
      </c>
      <c r="C641" s="1">
        <v>5</v>
      </c>
      <c r="D641" s="1">
        <v>0.6</v>
      </c>
      <c r="E641" s="6">
        <v>1</v>
      </c>
      <c r="F641" s="6">
        <v>7</v>
      </c>
      <c r="G641">
        <v>0.24</v>
      </c>
      <c r="H641">
        <v>0.252</v>
      </c>
      <c r="I641">
        <v>0.25800000000000001</v>
      </c>
      <c r="J641">
        <v>0.222</v>
      </c>
      <c r="K641">
        <v>0.252</v>
      </c>
      <c r="Q641" s="6">
        <f t="shared" si="72"/>
        <v>0.24479999999999999</v>
      </c>
      <c r="R641" s="6">
        <f t="shared" si="73"/>
        <v>1.4324803663575988E-2</v>
      </c>
      <c r="T641">
        <v>0.35399999999999998</v>
      </c>
      <c r="U641">
        <v>0.312</v>
      </c>
      <c r="V641">
        <v>0.36</v>
      </c>
      <c r="W641">
        <v>0.30599999999999999</v>
      </c>
      <c r="X641">
        <v>0.30599999999999999</v>
      </c>
      <c r="AD641">
        <f t="shared" si="70"/>
        <v>0.3276</v>
      </c>
      <c r="AE641">
        <f t="shared" si="71"/>
        <v>2.7033312782565138E-2</v>
      </c>
      <c r="BF641" s="42">
        <v>4</v>
      </c>
      <c r="BG641" s="42">
        <f>AVERAGE(BL629:BP632)</f>
        <v>0.55829999999999991</v>
      </c>
      <c r="BH641" s="42">
        <f>STDEV(BL629:BP632)</f>
        <v>4.8450843238547613E-2</v>
      </c>
      <c r="BK641" s="6">
        <v>7</v>
      </c>
      <c r="BL641">
        <v>0.59399999999999997</v>
      </c>
      <c r="BM641">
        <v>0.56399999999999995</v>
      </c>
      <c r="BN641">
        <v>0.61799999999999999</v>
      </c>
      <c r="BO641">
        <v>0.52800000000000002</v>
      </c>
      <c r="BP641">
        <v>0.55800000000000005</v>
      </c>
    </row>
    <row r="642" spans="1:68" x14ac:dyDescent="0.25">
      <c r="A642" s="1">
        <v>90</v>
      </c>
      <c r="B642" s="1">
        <v>4</v>
      </c>
      <c r="C642" s="1">
        <v>5</v>
      </c>
      <c r="D642" s="1">
        <v>0.6</v>
      </c>
      <c r="E642" s="6">
        <v>2</v>
      </c>
      <c r="F642" s="6">
        <v>7</v>
      </c>
      <c r="G642">
        <v>0.22800000000000001</v>
      </c>
      <c r="H642">
        <v>0.222</v>
      </c>
      <c r="I642">
        <v>0.25800000000000001</v>
      </c>
      <c r="J642">
        <v>0.246</v>
      </c>
      <c r="K642">
        <v>0.246</v>
      </c>
      <c r="Q642" s="6">
        <f t="shared" si="72"/>
        <v>0.24</v>
      </c>
      <c r="R642" s="6">
        <f t="shared" si="73"/>
        <v>1.4696938456699067E-2</v>
      </c>
      <c r="T642">
        <v>0.33</v>
      </c>
      <c r="U642">
        <v>0.32400000000000001</v>
      </c>
      <c r="V642">
        <v>0.318</v>
      </c>
      <c r="W642">
        <v>0.318</v>
      </c>
      <c r="X642">
        <v>0.30599999999999999</v>
      </c>
      <c r="AD642">
        <f t="shared" si="70"/>
        <v>0.31920000000000004</v>
      </c>
      <c r="AE642">
        <f t="shared" si="71"/>
        <v>8.8994381845148036E-3</v>
      </c>
      <c r="BF642" s="42">
        <v>5</v>
      </c>
      <c r="BG642" s="42">
        <f>AVERAGE(BL633:BP636)</f>
        <v>0.56759999999999999</v>
      </c>
      <c r="BH642" s="42">
        <f>STDEV(BL633:BP636)</f>
        <v>2.0453799029442939E-2</v>
      </c>
      <c r="BK642" s="6">
        <v>7</v>
      </c>
      <c r="BL642">
        <v>0.55800000000000005</v>
      </c>
      <c r="BM642">
        <v>0.54600000000000004</v>
      </c>
      <c r="BN642">
        <v>0.57599999999999996</v>
      </c>
      <c r="BO642">
        <v>0.56399999999999995</v>
      </c>
      <c r="BP642">
        <v>0.55200000000000005</v>
      </c>
    </row>
    <row r="643" spans="1:68" x14ac:dyDescent="0.25">
      <c r="A643" s="1">
        <v>90</v>
      </c>
      <c r="B643" s="1">
        <v>4</v>
      </c>
      <c r="C643" s="1">
        <v>5</v>
      </c>
      <c r="D643" s="1">
        <v>0.6</v>
      </c>
      <c r="E643" s="6">
        <v>3</v>
      </c>
      <c r="F643" s="6">
        <v>7</v>
      </c>
      <c r="G643">
        <v>0.27</v>
      </c>
      <c r="H643">
        <v>0.252</v>
      </c>
      <c r="I643">
        <v>0.25800000000000001</v>
      </c>
      <c r="J643">
        <v>0.252</v>
      </c>
      <c r="K643">
        <v>0.25800000000000001</v>
      </c>
      <c r="Q643" s="6">
        <f t="shared" si="72"/>
        <v>0.25800000000000001</v>
      </c>
      <c r="R643" s="6">
        <f t="shared" si="73"/>
        <v>7.3484692283495405E-3</v>
      </c>
      <c r="T643">
        <v>0.28799999999999998</v>
      </c>
      <c r="U643">
        <v>0.312</v>
      </c>
      <c r="V643">
        <v>0.32400000000000001</v>
      </c>
      <c r="W643">
        <v>0.318</v>
      </c>
      <c r="X643">
        <v>0.318</v>
      </c>
      <c r="AD643">
        <f t="shared" si="70"/>
        <v>0.312</v>
      </c>
      <c r="AE643">
        <f t="shared" si="71"/>
        <v>1.40712472794703E-2</v>
      </c>
      <c r="BF643" s="42">
        <v>6</v>
      </c>
      <c r="BG643" s="42">
        <f>AVERAGE(BL637:BP640)</f>
        <v>0.55919999999999992</v>
      </c>
      <c r="BH643" s="42">
        <f>STDEV(BL637:BP640)</f>
        <v>3.6965987211574847E-2</v>
      </c>
      <c r="BK643" s="6">
        <v>7</v>
      </c>
      <c r="BL643">
        <v>0.55800000000000005</v>
      </c>
      <c r="BM643">
        <v>0.56399999999999995</v>
      </c>
      <c r="BN643">
        <v>0.58199999999999996</v>
      </c>
      <c r="BO643">
        <v>0.56999999999999995</v>
      </c>
      <c r="BP643">
        <v>0.57599999999999996</v>
      </c>
    </row>
    <row r="644" spans="1:68" x14ac:dyDescent="0.25">
      <c r="A644" s="1">
        <v>90</v>
      </c>
      <c r="B644" s="1">
        <v>4</v>
      </c>
      <c r="C644" s="1">
        <v>5</v>
      </c>
      <c r="D644" s="1">
        <v>0.6</v>
      </c>
      <c r="E644" s="6">
        <v>4</v>
      </c>
      <c r="F644" s="6">
        <v>7</v>
      </c>
      <c r="G644">
        <v>0.192</v>
      </c>
      <c r="H644">
        <v>0.24</v>
      </c>
      <c r="I644">
        <v>0.21</v>
      </c>
      <c r="J644">
        <v>0.192</v>
      </c>
      <c r="K644">
        <v>0.22800000000000001</v>
      </c>
      <c r="Q644" s="6">
        <f t="shared" si="72"/>
        <v>0.21240000000000001</v>
      </c>
      <c r="R644" s="6">
        <f t="shared" si="73"/>
        <v>2.146625258399798E-2</v>
      </c>
      <c r="T644">
        <v>0.378</v>
      </c>
      <c r="U644">
        <v>0.30599999999999999</v>
      </c>
      <c r="V644">
        <v>0.35399999999999998</v>
      </c>
      <c r="W644">
        <v>0.33600000000000002</v>
      </c>
      <c r="X644">
        <v>0.318</v>
      </c>
      <c r="AD644">
        <f t="shared" si="70"/>
        <v>0.33839999999999998</v>
      </c>
      <c r="AE644">
        <f t="shared" si="71"/>
        <v>2.8649607327151969E-2</v>
      </c>
      <c r="BF644" s="42">
        <v>7</v>
      </c>
      <c r="BG644" s="42">
        <f>AVERAGE(BL641:BP644)</f>
        <v>0.56309999999999993</v>
      </c>
      <c r="BH644" s="42">
        <f>STDEV(BL641:BP644)</f>
        <v>2.0900516236384392E-2</v>
      </c>
      <c r="BK644" s="6">
        <v>7</v>
      </c>
      <c r="BL644">
        <v>0.56999999999999995</v>
      </c>
      <c r="BM644">
        <v>0.54600000000000004</v>
      </c>
      <c r="BN644">
        <v>0.56399999999999995</v>
      </c>
      <c r="BO644">
        <v>0.52800000000000002</v>
      </c>
      <c r="BP644">
        <v>0.54600000000000004</v>
      </c>
    </row>
    <row r="645" spans="1:68" x14ac:dyDescent="0.25">
      <c r="A645" s="1">
        <v>90</v>
      </c>
      <c r="B645" s="1">
        <v>4</v>
      </c>
      <c r="C645" s="1">
        <v>5</v>
      </c>
      <c r="D645" s="1">
        <v>0.6</v>
      </c>
      <c r="E645" s="1">
        <v>1</v>
      </c>
      <c r="F645" s="1">
        <v>8</v>
      </c>
      <c r="G645">
        <v>0.20399999999999999</v>
      </c>
      <c r="H645">
        <v>0.222</v>
      </c>
      <c r="I645">
        <v>0.252</v>
      </c>
      <c r="J645">
        <v>0.252</v>
      </c>
      <c r="K645">
        <v>0.252</v>
      </c>
      <c r="Q645" s="6">
        <f t="shared" si="72"/>
        <v>0.2364</v>
      </c>
      <c r="R645" s="6">
        <f t="shared" si="73"/>
        <v>2.2289010745208056E-2</v>
      </c>
      <c r="T645">
        <v>0.33600000000000002</v>
      </c>
      <c r="U645">
        <v>0.3</v>
      </c>
      <c r="V645">
        <v>0.32400000000000001</v>
      </c>
      <c r="W645">
        <v>0.30599999999999999</v>
      </c>
      <c r="X645">
        <v>0.30599999999999999</v>
      </c>
      <c r="AD645">
        <f t="shared" si="70"/>
        <v>0.31440000000000001</v>
      </c>
      <c r="AE645">
        <f t="shared" si="71"/>
        <v>1.5059880477613374E-2</v>
      </c>
      <c r="BF645" s="42">
        <v>8</v>
      </c>
      <c r="BG645" s="42">
        <f>AVERAGE(BL645:BP648)</f>
        <v>0.53729999999999989</v>
      </c>
      <c r="BH645" s="42">
        <f>STDEV(BL645:BP648)</f>
        <v>3.881006380607456E-2</v>
      </c>
      <c r="BK645" s="1">
        <v>8</v>
      </c>
      <c r="BL645">
        <v>0.54</v>
      </c>
      <c r="BM645">
        <v>0.52200000000000002</v>
      </c>
      <c r="BN645">
        <v>0.57599999999999996</v>
      </c>
      <c r="BO645">
        <v>0.55800000000000005</v>
      </c>
      <c r="BP645">
        <v>0.55800000000000005</v>
      </c>
    </row>
    <row r="646" spans="1:68" x14ac:dyDescent="0.25">
      <c r="A646" s="1">
        <v>90</v>
      </c>
      <c r="B646" s="1">
        <v>4</v>
      </c>
      <c r="C646" s="1">
        <v>5</v>
      </c>
      <c r="D646" s="1">
        <v>0.6</v>
      </c>
      <c r="E646" s="1">
        <v>2</v>
      </c>
      <c r="F646" s="1">
        <v>8</v>
      </c>
      <c r="G646">
        <v>0.20399999999999999</v>
      </c>
      <c r="H646">
        <v>0.20399999999999999</v>
      </c>
      <c r="I646">
        <v>0.216</v>
      </c>
      <c r="J646">
        <v>0.246</v>
      </c>
      <c r="K646">
        <v>0.252</v>
      </c>
      <c r="Q646" s="6">
        <f t="shared" si="72"/>
        <v>0.22439999999999999</v>
      </c>
      <c r="R646" s="6">
        <f t="shared" si="73"/>
        <v>2.308246087400562E-2</v>
      </c>
      <c r="T646">
        <v>0.27</v>
      </c>
      <c r="U646">
        <v>0.318</v>
      </c>
      <c r="V646">
        <v>0.3</v>
      </c>
      <c r="W646">
        <v>0.312</v>
      </c>
      <c r="X646">
        <v>0.312</v>
      </c>
      <c r="AD646">
        <f t="shared" si="70"/>
        <v>0.30240000000000006</v>
      </c>
      <c r="AE646">
        <f t="shared" si="71"/>
        <v>1.9256167843057448E-2</v>
      </c>
      <c r="BF646" s="42">
        <v>9</v>
      </c>
      <c r="BG646" s="42">
        <f>AVERAGE(BL649:BP652)</f>
        <v>0.55800000000000005</v>
      </c>
      <c r="BH646" s="42">
        <f>STDEV(BL649:BP652)</f>
        <v>2.5005262603994695E-2</v>
      </c>
      <c r="BK646" s="1">
        <v>8</v>
      </c>
      <c r="BL646">
        <v>0.47399999999999998</v>
      </c>
      <c r="BM646">
        <v>0.52200000000000002</v>
      </c>
      <c r="BN646">
        <v>0.51600000000000001</v>
      </c>
      <c r="BO646">
        <v>0.55800000000000005</v>
      </c>
      <c r="BP646">
        <v>0.56399999999999995</v>
      </c>
    </row>
    <row r="647" spans="1:68" x14ac:dyDescent="0.25">
      <c r="A647" s="1">
        <v>90</v>
      </c>
      <c r="B647" s="1">
        <v>4</v>
      </c>
      <c r="C647">
        <v>5</v>
      </c>
      <c r="D647" s="1">
        <v>0.6</v>
      </c>
      <c r="E647" s="1">
        <v>3</v>
      </c>
      <c r="F647" s="1">
        <v>8</v>
      </c>
      <c r="G647">
        <v>0.186</v>
      </c>
      <c r="H647">
        <v>0.21</v>
      </c>
      <c r="I647">
        <v>0.20399999999999999</v>
      </c>
      <c r="J647">
        <v>0.22800000000000001</v>
      </c>
      <c r="K647">
        <v>0.23400000000000001</v>
      </c>
      <c r="Q647" s="6">
        <f t="shared" si="72"/>
        <v>0.21240000000000001</v>
      </c>
      <c r="R647" s="6">
        <f t="shared" si="73"/>
        <v>1.9256167843057465E-2</v>
      </c>
      <c r="T647">
        <v>0.25800000000000001</v>
      </c>
      <c r="U647">
        <v>0.33</v>
      </c>
      <c r="V647">
        <v>0.33</v>
      </c>
      <c r="W647">
        <v>0.36599999999999999</v>
      </c>
      <c r="X647">
        <v>0.28199999999999997</v>
      </c>
      <c r="AD647">
        <f t="shared" si="70"/>
        <v>0.31320000000000003</v>
      </c>
      <c r="AE647">
        <f t="shared" si="71"/>
        <v>4.2932505167995516E-2</v>
      </c>
      <c r="BF647" s="42">
        <v>10</v>
      </c>
      <c r="BG647" s="42" t="e">
        <f>AVERAGE(BL653:BP656)</f>
        <v>#DIV/0!</v>
      </c>
      <c r="BH647" s="42" t="e">
        <f>STDEV(BL653:BP656)</f>
        <v>#DIV/0!</v>
      </c>
      <c r="BK647" s="1">
        <v>8</v>
      </c>
      <c r="BL647">
        <v>0.44400000000000001</v>
      </c>
      <c r="BM647">
        <v>0.54</v>
      </c>
      <c r="BN647">
        <v>0.53400000000000003</v>
      </c>
      <c r="BO647">
        <v>0.59399999999999997</v>
      </c>
      <c r="BP647">
        <v>0.51600000000000001</v>
      </c>
    </row>
    <row r="648" spans="1:68" x14ac:dyDescent="0.25">
      <c r="A648" s="1">
        <v>90</v>
      </c>
      <c r="B648" s="1">
        <v>4</v>
      </c>
      <c r="C648">
        <v>5</v>
      </c>
      <c r="D648" s="1">
        <v>0.6</v>
      </c>
      <c r="E648" s="1">
        <v>4</v>
      </c>
      <c r="F648" s="1">
        <v>8</v>
      </c>
      <c r="G648">
        <v>0.25800000000000001</v>
      </c>
      <c r="H648">
        <v>0.22800000000000001</v>
      </c>
      <c r="I648">
        <v>0.27600000000000002</v>
      </c>
      <c r="J648">
        <v>0.28799999999999998</v>
      </c>
      <c r="K648">
        <v>0.246</v>
      </c>
      <c r="Q648" s="6">
        <f t="shared" si="72"/>
        <v>0.25919999999999999</v>
      </c>
      <c r="R648" s="6">
        <f t="shared" si="73"/>
        <v>2.3773935307390734E-2</v>
      </c>
      <c r="T648">
        <v>0.24</v>
      </c>
      <c r="U648">
        <v>0.36599999999999999</v>
      </c>
      <c r="V648">
        <v>0.28199999999999997</v>
      </c>
      <c r="W648">
        <v>0.28799999999999998</v>
      </c>
      <c r="X648">
        <v>0.25800000000000001</v>
      </c>
      <c r="AD648">
        <f t="shared" si="70"/>
        <v>0.2868</v>
      </c>
      <c r="AE648">
        <f t="shared" si="71"/>
        <v>4.8261786125256674E-2</v>
      </c>
      <c r="BF648" s="42" t="s">
        <v>22</v>
      </c>
      <c r="BG648" s="42">
        <f>AVERAGE(BL617:BP656)</f>
        <v>0.55940000000000023</v>
      </c>
      <c r="BH648" s="42">
        <f>STDEV(BL617:BP656)</f>
        <v>2.9339774136293434E-2</v>
      </c>
      <c r="BK648" s="1">
        <v>8</v>
      </c>
      <c r="BL648">
        <v>0.498</v>
      </c>
      <c r="BM648">
        <v>0.59399999999999997</v>
      </c>
      <c r="BN648">
        <v>0.55800000000000005</v>
      </c>
      <c r="BO648">
        <v>0.57599999999999996</v>
      </c>
      <c r="BP648">
        <v>0.504</v>
      </c>
    </row>
    <row r="649" spans="1:68" x14ac:dyDescent="0.25">
      <c r="A649" s="1">
        <v>90</v>
      </c>
      <c r="B649" s="1">
        <v>4</v>
      </c>
      <c r="C649">
        <v>5</v>
      </c>
      <c r="D649" s="1">
        <v>0.6</v>
      </c>
      <c r="E649" s="6">
        <v>1</v>
      </c>
      <c r="F649" s="6">
        <v>9</v>
      </c>
      <c r="G649">
        <v>0.222</v>
      </c>
      <c r="H649">
        <v>0.32400000000000001</v>
      </c>
      <c r="I649">
        <v>0.22800000000000001</v>
      </c>
      <c r="J649">
        <v>0.22800000000000001</v>
      </c>
      <c r="K649">
        <v>0.222</v>
      </c>
      <c r="Q649" s="6">
        <f t="shared" si="72"/>
        <v>0.24479999999999999</v>
      </c>
      <c r="R649" s="6">
        <f t="shared" si="73"/>
        <v>4.4375669009041475E-2</v>
      </c>
      <c r="T649">
        <v>0.318</v>
      </c>
      <c r="U649">
        <v>0.252</v>
      </c>
      <c r="V649">
        <v>0.372</v>
      </c>
      <c r="W649">
        <v>0.3</v>
      </c>
      <c r="X649">
        <v>0.33600000000000002</v>
      </c>
      <c r="AD649">
        <f t="shared" si="70"/>
        <v>0.31559999999999999</v>
      </c>
      <c r="AE649">
        <f t="shared" si="71"/>
        <v>4.4416213255972004E-2</v>
      </c>
      <c r="BK649" s="6">
        <v>9</v>
      </c>
      <c r="BL649">
        <v>0.54</v>
      </c>
      <c r="BM649">
        <v>0.57599999999999996</v>
      </c>
      <c r="BN649">
        <v>0.6</v>
      </c>
      <c r="BO649">
        <v>0.52800000000000002</v>
      </c>
      <c r="BP649">
        <v>0.55800000000000005</v>
      </c>
    </row>
    <row r="650" spans="1:68" x14ac:dyDescent="0.25">
      <c r="A650" s="1">
        <v>90</v>
      </c>
      <c r="B650" s="1">
        <v>4</v>
      </c>
      <c r="C650">
        <v>5</v>
      </c>
      <c r="D650" s="1">
        <v>0.6</v>
      </c>
      <c r="E650" s="6">
        <v>2</v>
      </c>
      <c r="F650" s="6">
        <v>9</v>
      </c>
      <c r="G650">
        <v>0.216</v>
      </c>
      <c r="H650">
        <v>0.246</v>
      </c>
      <c r="I650">
        <v>0.222</v>
      </c>
      <c r="J650">
        <v>0.24</v>
      </c>
      <c r="K650">
        <v>0.22800000000000001</v>
      </c>
      <c r="Q650" s="6">
        <f t="shared" si="72"/>
        <v>0.23039999999999999</v>
      </c>
      <c r="R650" s="6">
        <f t="shared" si="73"/>
        <v>1.244186481199663E-2</v>
      </c>
      <c r="T650">
        <v>0.36</v>
      </c>
      <c r="U650">
        <v>0.33</v>
      </c>
      <c r="V650">
        <v>0.33600000000000002</v>
      </c>
      <c r="W650">
        <v>0.33600000000000002</v>
      </c>
      <c r="X650">
        <v>0.29399999999999998</v>
      </c>
      <c r="AD650">
        <f t="shared" si="70"/>
        <v>0.33120000000000005</v>
      </c>
      <c r="AE650">
        <f t="shared" si="71"/>
        <v>2.3773935307390744E-2</v>
      </c>
      <c r="BK650" s="6">
        <v>9</v>
      </c>
      <c r="BL650">
        <v>0.57599999999999996</v>
      </c>
      <c r="BM650">
        <v>0.57599999999999996</v>
      </c>
      <c r="BN650">
        <v>0.55800000000000005</v>
      </c>
      <c r="BO650">
        <v>0.57599999999999996</v>
      </c>
      <c r="BP650">
        <v>0.52200000000000002</v>
      </c>
    </row>
    <row r="651" spans="1:68" x14ac:dyDescent="0.25">
      <c r="A651" s="1">
        <v>90</v>
      </c>
      <c r="B651" s="1">
        <v>4</v>
      </c>
      <c r="C651">
        <v>5</v>
      </c>
      <c r="D651" s="1">
        <v>0.6</v>
      </c>
      <c r="E651" s="6">
        <v>3</v>
      </c>
      <c r="F651" s="6">
        <v>9</v>
      </c>
      <c r="G651">
        <v>0.22800000000000001</v>
      </c>
      <c r="H651">
        <v>0.216</v>
      </c>
      <c r="I651">
        <v>0.222</v>
      </c>
      <c r="J651">
        <v>0.216</v>
      </c>
      <c r="K651">
        <v>0.216</v>
      </c>
      <c r="Q651" s="6">
        <f t="shared" si="72"/>
        <v>0.21960000000000002</v>
      </c>
      <c r="R651" s="6">
        <f t="shared" si="73"/>
        <v>5.3665631459995002E-3</v>
      </c>
      <c r="T651">
        <v>0.3</v>
      </c>
      <c r="U651">
        <v>0.35399999999999998</v>
      </c>
      <c r="V651">
        <v>0.34200000000000003</v>
      </c>
      <c r="W651">
        <v>0.33</v>
      </c>
      <c r="X651">
        <v>0.33</v>
      </c>
      <c r="AD651">
        <f t="shared" si="70"/>
        <v>0.33120000000000005</v>
      </c>
      <c r="AE651">
        <f t="shared" si="71"/>
        <v>2.0079840636817815E-2</v>
      </c>
      <c r="BK651" s="6">
        <v>9</v>
      </c>
      <c r="BL651">
        <v>0.52800000000000002</v>
      </c>
      <c r="BM651">
        <v>0.56999999999999995</v>
      </c>
      <c r="BN651">
        <v>0.56399999999999995</v>
      </c>
      <c r="BO651">
        <v>0.54600000000000004</v>
      </c>
      <c r="BP651">
        <v>0.54600000000000004</v>
      </c>
    </row>
    <row r="652" spans="1:68" x14ac:dyDescent="0.25">
      <c r="A652" s="1">
        <v>90</v>
      </c>
      <c r="B652" s="1">
        <v>4</v>
      </c>
      <c r="C652">
        <v>5</v>
      </c>
      <c r="D652" s="1">
        <v>0.6</v>
      </c>
      <c r="E652" s="6">
        <v>4</v>
      </c>
      <c r="F652" s="6">
        <v>9</v>
      </c>
      <c r="G652">
        <v>0.20399999999999999</v>
      </c>
      <c r="H652">
        <v>0.216</v>
      </c>
      <c r="I652">
        <v>0.216</v>
      </c>
      <c r="J652">
        <v>0.252</v>
      </c>
      <c r="K652">
        <v>0.216</v>
      </c>
      <c r="Q652" s="6">
        <f t="shared" si="72"/>
        <v>0.22080000000000002</v>
      </c>
      <c r="R652" s="6">
        <f t="shared" si="73"/>
        <v>1.8198901065723725E-2</v>
      </c>
      <c r="T652">
        <v>0.36</v>
      </c>
      <c r="U652">
        <v>0.35399999999999998</v>
      </c>
      <c r="V652">
        <v>0.29399999999999998</v>
      </c>
      <c r="W652">
        <v>0.35399999999999998</v>
      </c>
      <c r="X652">
        <v>0.33</v>
      </c>
      <c r="AD652">
        <f t="shared" si="70"/>
        <v>0.33840000000000003</v>
      </c>
      <c r="AE652">
        <f t="shared" si="71"/>
        <v>2.7364210202379308E-2</v>
      </c>
      <c r="BK652" s="6">
        <v>9</v>
      </c>
      <c r="BL652">
        <v>0.56399999999999995</v>
      </c>
      <c r="BM652">
        <v>0.56999999999999995</v>
      </c>
      <c r="BN652">
        <v>0.51</v>
      </c>
      <c r="BO652">
        <v>0.60599999999999998</v>
      </c>
      <c r="BP652">
        <v>0.54600000000000004</v>
      </c>
    </row>
    <row r="653" spans="1:68" x14ac:dyDescent="0.25">
      <c r="A653" s="1">
        <v>90</v>
      </c>
      <c r="B653" s="1">
        <v>4</v>
      </c>
      <c r="C653">
        <v>5</v>
      </c>
      <c r="D653" s="1">
        <v>0.6</v>
      </c>
      <c r="E653" s="1">
        <v>1</v>
      </c>
      <c r="F653" s="1">
        <v>10</v>
      </c>
      <c r="G653" s="4"/>
      <c r="H653" s="4"/>
      <c r="I653" s="4"/>
      <c r="J653" s="4"/>
      <c r="K653" s="4"/>
      <c r="Q653" s="6" t="e">
        <f t="shared" si="72"/>
        <v>#DIV/0!</v>
      </c>
      <c r="R653" s="6" t="e">
        <f t="shared" si="73"/>
        <v>#DIV/0!</v>
      </c>
      <c r="T653" s="4"/>
      <c r="U653" s="4"/>
      <c r="V653" s="4"/>
      <c r="W653" s="4"/>
      <c r="X653" s="4"/>
      <c r="Z653" s="4" t="s">
        <v>45</v>
      </c>
      <c r="AA653" s="4"/>
      <c r="AD653" t="e">
        <f t="shared" si="70"/>
        <v>#DIV/0!</v>
      </c>
      <c r="AE653" t="e">
        <f t="shared" si="71"/>
        <v>#DIV/0!</v>
      </c>
      <c r="BK653" s="1">
        <v>10</v>
      </c>
    </row>
    <row r="654" spans="1:68" x14ac:dyDescent="0.25">
      <c r="A654" s="1">
        <v>90</v>
      </c>
      <c r="B654" s="1">
        <v>4</v>
      </c>
      <c r="C654">
        <v>5</v>
      </c>
      <c r="D654" s="1">
        <v>0.6</v>
      </c>
      <c r="E654" s="1">
        <v>2</v>
      </c>
      <c r="F654" s="1">
        <v>10</v>
      </c>
      <c r="G654" s="4"/>
      <c r="H654" s="4"/>
      <c r="I654" s="4"/>
      <c r="J654" s="4"/>
      <c r="K654" s="4"/>
      <c r="Q654" s="6" t="e">
        <f t="shared" si="72"/>
        <v>#DIV/0!</v>
      </c>
      <c r="R654" s="6" t="e">
        <f t="shared" si="73"/>
        <v>#DIV/0!</v>
      </c>
      <c r="T654" s="4"/>
      <c r="U654" s="4"/>
      <c r="V654" s="4"/>
      <c r="W654" s="4"/>
      <c r="X654" s="4"/>
      <c r="AD654" t="e">
        <f t="shared" si="70"/>
        <v>#DIV/0!</v>
      </c>
      <c r="AE654" t="e">
        <f t="shared" si="71"/>
        <v>#DIV/0!</v>
      </c>
      <c r="BK654" s="1">
        <v>10</v>
      </c>
    </row>
    <row r="655" spans="1:68" x14ac:dyDescent="0.25">
      <c r="A655" s="1">
        <v>90</v>
      </c>
      <c r="B655" s="1">
        <v>4</v>
      </c>
      <c r="C655">
        <v>5</v>
      </c>
      <c r="D655" s="1">
        <v>0.6</v>
      </c>
      <c r="E655" s="1">
        <v>3</v>
      </c>
      <c r="F655" s="1">
        <v>10</v>
      </c>
      <c r="G655" s="4"/>
      <c r="H655" s="4"/>
      <c r="I655" s="4"/>
      <c r="J655" s="4"/>
      <c r="K655" s="4"/>
      <c r="Q655" s="6" t="e">
        <f t="shared" si="72"/>
        <v>#DIV/0!</v>
      </c>
      <c r="R655" s="6" t="e">
        <f t="shared" si="73"/>
        <v>#DIV/0!</v>
      </c>
      <c r="T655" s="4"/>
      <c r="U655" s="4"/>
      <c r="V655" s="4"/>
      <c r="W655" s="4"/>
      <c r="X655" s="4"/>
      <c r="AD655" t="e">
        <f t="shared" ref="AD655:AD718" si="76">AVERAGE(T655:X655)</f>
        <v>#DIV/0!</v>
      </c>
      <c r="AE655" t="e">
        <f t="shared" ref="AE655:AE718" si="77">STDEV(T655:X655)</f>
        <v>#DIV/0!</v>
      </c>
      <c r="BK655" s="1">
        <v>10</v>
      </c>
    </row>
    <row r="656" spans="1:68" x14ac:dyDescent="0.25">
      <c r="A656" s="1">
        <v>90</v>
      </c>
      <c r="B656" s="1">
        <v>4</v>
      </c>
      <c r="C656">
        <v>5</v>
      </c>
      <c r="D656" s="1">
        <v>0.6</v>
      </c>
      <c r="E656" s="1">
        <v>4</v>
      </c>
      <c r="F656" s="1">
        <v>10</v>
      </c>
      <c r="G656" s="4"/>
      <c r="H656" s="4"/>
      <c r="I656" s="4"/>
      <c r="J656" s="4"/>
      <c r="K656" s="4"/>
      <c r="Q656" s="6" t="e">
        <f t="shared" si="72"/>
        <v>#DIV/0!</v>
      </c>
      <c r="R656" s="6" t="e">
        <f t="shared" si="73"/>
        <v>#DIV/0!</v>
      </c>
      <c r="T656" s="4"/>
      <c r="U656" s="4"/>
      <c r="V656" s="4"/>
      <c r="W656" s="4"/>
      <c r="X656" s="4"/>
      <c r="AD656" t="e">
        <f t="shared" si="76"/>
        <v>#DIV/0!</v>
      </c>
      <c r="AE656" t="e">
        <f t="shared" si="77"/>
        <v>#DIV/0!</v>
      </c>
      <c r="BK656" s="1">
        <v>10</v>
      </c>
    </row>
    <row r="657" spans="1:68" x14ac:dyDescent="0.25">
      <c r="Q657" s="6" t="e">
        <f t="shared" si="72"/>
        <v>#DIV/0!</v>
      </c>
      <c r="R657" s="6" t="e">
        <f t="shared" si="73"/>
        <v>#DIV/0!</v>
      </c>
      <c r="AD657" t="e">
        <f t="shared" si="76"/>
        <v>#DIV/0!</v>
      </c>
      <c r="AE657" t="e">
        <f t="shared" si="77"/>
        <v>#DIV/0!</v>
      </c>
    </row>
    <row r="658" spans="1:68" x14ac:dyDescent="0.25">
      <c r="A658" s="6">
        <v>90</v>
      </c>
      <c r="B658" s="6">
        <v>4</v>
      </c>
      <c r="C658" s="6">
        <v>5</v>
      </c>
      <c r="D658" s="6">
        <v>0.5</v>
      </c>
      <c r="E658" s="6">
        <v>1</v>
      </c>
      <c r="F658" s="6">
        <v>1</v>
      </c>
      <c r="G658">
        <v>0.27</v>
      </c>
      <c r="H658">
        <v>0.27600000000000002</v>
      </c>
      <c r="I658">
        <v>0.25800000000000001</v>
      </c>
      <c r="J658">
        <v>0.27</v>
      </c>
      <c r="K658">
        <v>0.27600000000000002</v>
      </c>
      <c r="Q658" s="6">
        <f t="shared" si="72"/>
        <v>0.27</v>
      </c>
      <c r="R658" s="6">
        <f t="shared" si="73"/>
        <v>7.3484692283495405E-3</v>
      </c>
      <c r="T658">
        <v>0.19800000000000001</v>
      </c>
      <c r="U658">
        <v>0.20399999999999999</v>
      </c>
      <c r="V658">
        <v>0.192</v>
      </c>
      <c r="W658">
        <v>0.19800000000000001</v>
      </c>
      <c r="X658">
        <v>0.186</v>
      </c>
      <c r="AD658">
        <f t="shared" si="76"/>
        <v>0.1956</v>
      </c>
      <c r="AE658">
        <f t="shared" si="77"/>
        <v>6.8410525505948252E-3</v>
      </c>
      <c r="AO658" t="s">
        <v>47</v>
      </c>
      <c r="AP658" t="s">
        <v>48</v>
      </c>
      <c r="AQ658" t="s">
        <v>49</v>
      </c>
      <c r="AR658" t="s">
        <v>50</v>
      </c>
      <c r="BK658" s="6">
        <v>1</v>
      </c>
      <c r="BL658">
        <v>0.46800000000000003</v>
      </c>
      <c r="BM658">
        <v>0.48</v>
      </c>
      <c r="BN658">
        <v>0.45</v>
      </c>
      <c r="BO658">
        <v>0.46800000000000003</v>
      </c>
      <c r="BP658">
        <v>0.46200000000000002</v>
      </c>
    </row>
    <row r="659" spans="1:68" x14ac:dyDescent="0.25">
      <c r="A659" s="6">
        <v>90</v>
      </c>
      <c r="B659" s="6">
        <v>4</v>
      </c>
      <c r="C659" s="6">
        <v>5</v>
      </c>
      <c r="D659" s="6">
        <v>0.5</v>
      </c>
      <c r="E659" s="6">
        <v>2</v>
      </c>
      <c r="F659" s="6">
        <v>1</v>
      </c>
      <c r="G659">
        <v>0.26400000000000001</v>
      </c>
      <c r="H659">
        <v>0.26400000000000001</v>
      </c>
      <c r="I659">
        <v>0.28199999999999997</v>
      </c>
      <c r="J659">
        <v>0.27600000000000002</v>
      </c>
      <c r="K659">
        <v>0.28799999999999998</v>
      </c>
      <c r="Q659" s="6">
        <f t="shared" si="72"/>
        <v>0.27480000000000004</v>
      </c>
      <c r="R659" s="6">
        <f t="shared" si="73"/>
        <v>1.0733126291998974E-2</v>
      </c>
      <c r="T659">
        <v>0.20399999999999999</v>
      </c>
      <c r="U659">
        <v>0.222</v>
      </c>
      <c r="V659">
        <v>0.19800000000000001</v>
      </c>
      <c r="W659">
        <v>0.20399999999999999</v>
      </c>
      <c r="X659">
        <v>0.192</v>
      </c>
      <c r="AD659">
        <f t="shared" si="76"/>
        <v>0.20400000000000001</v>
      </c>
      <c r="AE659">
        <f t="shared" si="77"/>
        <v>1.1224972160321823E-2</v>
      </c>
      <c r="AO659">
        <f>A658</f>
        <v>90</v>
      </c>
      <c r="AP659">
        <f>B658</f>
        <v>4</v>
      </c>
      <c r="AQ659">
        <f>C658</f>
        <v>5</v>
      </c>
      <c r="AR659">
        <f>D658</f>
        <v>0.5</v>
      </c>
      <c r="BK659" s="6">
        <v>1</v>
      </c>
      <c r="BL659">
        <v>0.46800000000000003</v>
      </c>
      <c r="BM659">
        <v>0.48599999999999999</v>
      </c>
      <c r="BN659">
        <v>0.48</v>
      </c>
      <c r="BO659">
        <v>0.48</v>
      </c>
      <c r="BP659">
        <v>0.48</v>
      </c>
    </row>
    <row r="660" spans="1:68" x14ac:dyDescent="0.25">
      <c r="A660" s="6">
        <v>90</v>
      </c>
      <c r="B660" s="6">
        <v>4</v>
      </c>
      <c r="C660" s="6">
        <v>5</v>
      </c>
      <c r="D660" s="6">
        <v>0.5</v>
      </c>
      <c r="E660" s="6">
        <v>3</v>
      </c>
      <c r="F660" s="6">
        <v>1</v>
      </c>
      <c r="G660">
        <v>0.26400000000000001</v>
      </c>
      <c r="H660">
        <v>0.25800000000000001</v>
      </c>
      <c r="I660">
        <v>0.28799999999999998</v>
      </c>
      <c r="J660">
        <v>0.27600000000000002</v>
      </c>
      <c r="K660">
        <v>0.28199999999999997</v>
      </c>
      <c r="Q660" s="6">
        <f t="shared" si="72"/>
        <v>0.27360000000000001</v>
      </c>
      <c r="R660" s="6">
        <f t="shared" si="73"/>
        <v>1.2441864811996618E-2</v>
      </c>
      <c r="T660">
        <v>0.20399999999999999</v>
      </c>
      <c r="U660">
        <v>0.20399999999999999</v>
      </c>
      <c r="V660">
        <v>0.186</v>
      </c>
      <c r="W660">
        <v>0.216</v>
      </c>
      <c r="X660">
        <v>0.186</v>
      </c>
      <c r="AD660">
        <f t="shared" si="76"/>
        <v>0.19919999999999999</v>
      </c>
      <c r="AE660">
        <f t="shared" si="77"/>
        <v>1.3007690033207278E-2</v>
      </c>
      <c r="BK660" s="6">
        <v>1</v>
      </c>
      <c r="BL660">
        <v>0.46800000000000003</v>
      </c>
      <c r="BM660">
        <v>0.46200000000000002</v>
      </c>
      <c r="BN660">
        <v>0.47399999999999998</v>
      </c>
      <c r="BO660">
        <v>0.49199999999999999</v>
      </c>
      <c r="BP660">
        <v>0.46800000000000003</v>
      </c>
    </row>
    <row r="661" spans="1:68" x14ac:dyDescent="0.25">
      <c r="A661" s="6">
        <v>90</v>
      </c>
      <c r="B661" s="6">
        <v>4</v>
      </c>
      <c r="C661" s="6">
        <v>5</v>
      </c>
      <c r="D661" s="6">
        <v>0.5</v>
      </c>
      <c r="E661" s="6">
        <v>4</v>
      </c>
      <c r="F661" s="6">
        <v>1</v>
      </c>
      <c r="G661">
        <v>0.25800000000000001</v>
      </c>
      <c r="H661">
        <v>0.26400000000000001</v>
      </c>
      <c r="I661">
        <v>0.252</v>
      </c>
      <c r="J661">
        <v>0.25800000000000001</v>
      </c>
      <c r="K661">
        <v>0.27</v>
      </c>
      <c r="Q661" s="6">
        <f t="shared" si="72"/>
        <v>0.26040000000000002</v>
      </c>
      <c r="R661" s="6">
        <f t="shared" si="73"/>
        <v>6.8410525505948339E-3</v>
      </c>
      <c r="T661">
        <v>0.19800000000000001</v>
      </c>
      <c r="U661">
        <v>0.216</v>
      </c>
      <c r="V661">
        <v>0.20399999999999999</v>
      </c>
      <c r="W661">
        <v>0.216</v>
      </c>
      <c r="X661">
        <v>0.18</v>
      </c>
      <c r="AD661">
        <f t="shared" si="76"/>
        <v>0.20280000000000001</v>
      </c>
      <c r="AE661">
        <f t="shared" si="77"/>
        <v>1.4939879517586479E-2</v>
      </c>
      <c r="BK661" s="6">
        <v>1</v>
      </c>
      <c r="BL661">
        <v>0.45600000000000002</v>
      </c>
      <c r="BM661">
        <v>0.48</v>
      </c>
      <c r="BN661">
        <v>0.45600000000000002</v>
      </c>
      <c r="BO661">
        <v>0.47399999999999998</v>
      </c>
      <c r="BP661">
        <v>0.45</v>
      </c>
    </row>
    <row r="662" spans="1:68" x14ac:dyDescent="0.25">
      <c r="A662" s="6">
        <v>90</v>
      </c>
      <c r="B662" s="6">
        <v>4</v>
      </c>
      <c r="C662" s="1">
        <v>5</v>
      </c>
      <c r="D662" s="6">
        <v>0.5</v>
      </c>
      <c r="E662" s="1">
        <v>1</v>
      </c>
      <c r="F662" s="1">
        <v>2</v>
      </c>
      <c r="G662">
        <v>0.22800000000000001</v>
      </c>
      <c r="H662">
        <v>0.26400000000000001</v>
      </c>
      <c r="I662">
        <v>0.252</v>
      </c>
      <c r="J662">
        <v>0.252</v>
      </c>
      <c r="K662">
        <v>0.27600000000000002</v>
      </c>
      <c r="Q662" s="6">
        <f t="shared" si="72"/>
        <v>0.25440000000000002</v>
      </c>
      <c r="R662" s="6">
        <f t="shared" si="73"/>
        <v>1.7798876369029597E-2</v>
      </c>
      <c r="T662">
        <v>0.222</v>
      </c>
      <c r="U662">
        <v>0.216</v>
      </c>
      <c r="V662">
        <v>0.216</v>
      </c>
      <c r="W662">
        <v>0.20399999999999999</v>
      </c>
      <c r="X662">
        <v>0.19800000000000001</v>
      </c>
      <c r="AD662">
        <f t="shared" si="76"/>
        <v>0.2112</v>
      </c>
      <c r="AE662">
        <f t="shared" si="77"/>
        <v>9.8590060350929893E-3</v>
      </c>
      <c r="AH662" t="s">
        <v>25</v>
      </c>
      <c r="BK662" s="1">
        <v>2</v>
      </c>
      <c r="BL662">
        <v>0.45</v>
      </c>
      <c r="BM662">
        <v>0.48</v>
      </c>
      <c r="BN662">
        <v>0.46800000000000003</v>
      </c>
      <c r="BO662">
        <v>0.45600000000000002</v>
      </c>
      <c r="BP662">
        <v>0.47399999999999998</v>
      </c>
    </row>
    <row r="663" spans="1:68" x14ac:dyDescent="0.25">
      <c r="A663" s="6">
        <v>90</v>
      </c>
      <c r="B663" s="6">
        <v>4</v>
      </c>
      <c r="C663" s="1">
        <v>5</v>
      </c>
      <c r="D663" s="6">
        <v>0.5</v>
      </c>
      <c r="E663" s="1">
        <v>2</v>
      </c>
      <c r="F663" s="1">
        <v>2</v>
      </c>
      <c r="G663">
        <v>0.222</v>
      </c>
      <c r="H663">
        <v>0.22800000000000001</v>
      </c>
      <c r="I663">
        <v>0.24</v>
      </c>
      <c r="J663">
        <v>0.24</v>
      </c>
      <c r="K663">
        <v>0.246</v>
      </c>
      <c r="Q663" s="6">
        <f t="shared" si="72"/>
        <v>0.23519999999999999</v>
      </c>
      <c r="R663" s="6">
        <f t="shared" si="73"/>
        <v>9.8590060350929841E-3</v>
      </c>
      <c r="T663">
        <v>0.23400000000000001</v>
      </c>
      <c r="U663">
        <v>0.222</v>
      </c>
      <c r="V663">
        <v>0.24</v>
      </c>
      <c r="W663">
        <v>0.222</v>
      </c>
      <c r="X663">
        <v>0.222</v>
      </c>
      <c r="AD663">
        <f t="shared" si="76"/>
        <v>0.22799999999999998</v>
      </c>
      <c r="AE663">
        <f t="shared" si="77"/>
        <v>8.485281374238568E-3</v>
      </c>
      <c r="AG663" t="s">
        <v>19</v>
      </c>
      <c r="AH663" t="s">
        <v>20</v>
      </c>
      <c r="AI663" t="s">
        <v>21</v>
      </c>
      <c r="AJ663" t="s">
        <v>23</v>
      </c>
      <c r="AK663" t="s">
        <v>21</v>
      </c>
      <c r="AM663" s="11" t="s">
        <v>24</v>
      </c>
      <c r="AN663" s="11"/>
      <c r="AO663" s="11" t="s">
        <v>21</v>
      </c>
      <c r="AP663" s="15" t="s">
        <v>26</v>
      </c>
      <c r="AQ663" s="15"/>
      <c r="AR663" s="15" t="s">
        <v>21</v>
      </c>
      <c r="BK663" s="1">
        <v>2</v>
      </c>
      <c r="BL663">
        <v>0.45600000000000002</v>
      </c>
      <c r="BM663">
        <v>0.45</v>
      </c>
      <c r="BN663">
        <v>0.48</v>
      </c>
      <c r="BO663">
        <v>0.46200000000000002</v>
      </c>
      <c r="BP663">
        <v>0.46800000000000003</v>
      </c>
    </row>
    <row r="664" spans="1:68" x14ac:dyDescent="0.25">
      <c r="A664" s="6">
        <v>90</v>
      </c>
      <c r="B664" s="6">
        <v>4</v>
      </c>
      <c r="C664" s="1">
        <v>5</v>
      </c>
      <c r="D664" s="6">
        <v>0.5</v>
      </c>
      <c r="E664" s="1">
        <v>3</v>
      </c>
      <c r="F664" s="1">
        <v>2</v>
      </c>
      <c r="G664">
        <v>0.23400000000000001</v>
      </c>
      <c r="H664">
        <v>0.23400000000000001</v>
      </c>
      <c r="I664">
        <v>0.24</v>
      </c>
      <c r="J664">
        <v>0.24</v>
      </c>
      <c r="K664">
        <v>0.246</v>
      </c>
      <c r="Q664" s="6">
        <f t="shared" si="72"/>
        <v>0.23879999999999998</v>
      </c>
      <c r="R664" s="6">
        <f t="shared" si="73"/>
        <v>5.0199601592044443E-3</v>
      </c>
      <c r="T664">
        <v>0.21</v>
      </c>
      <c r="U664">
        <v>0.23400000000000001</v>
      </c>
      <c r="V664">
        <v>0.222</v>
      </c>
      <c r="W664">
        <v>0.216</v>
      </c>
      <c r="X664">
        <v>0.20399999999999999</v>
      </c>
      <c r="AD664">
        <f t="shared" si="76"/>
        <v>0.2172</v>
      </c>
      <c r="AE664">
        <f t="shared" si="77"/>
        <v>1.1541230437002817E-2</v>
      </c>
      <c r="AG664">
        <v>1</v>
      </c>
      <c r="AH664">
        <f>AVERAGE(G658:K661)</f>
        <v>0.2697</v>
      </c>
      <c r="AI664">
        <f>STDEV(G658:K661)</f>
        <v>1.056857307502319E-2</v>
      </c>
      <c r="AJ664">
        <f>AVERAGE(T658:X661)</f>
        <v>0.20040000000000005</v>
      </c>
      <c r="AK664">
        <f>STDEV(T658:X661)</f>
        <v>1.1417438186250104E-2</v>
      </c>
      <c r="AM664">
        <f>SUM(AH664,AJ664)</f>
        <v>0.47010000000000007</v>
      </c>
      <c r="AO664">
        <f>SUM(AH664,AJ664)/2*SQRT((AI664/AH664)^2+(AK664/AJ664)^2)</f>
        <v>1.6253371520163408E-2</v>
      </c>
      <c r="AP664">
        <v>0.38199999999999995</v>
      </c>
      <c r="AR664">
        <v>1.0000000000000009E-3</v>
      </c>
      <c r="BK664" s="1">
        <v>2</v>
      </c>
      <c r="BL664">
        <v>0.44400000000000001</v>
      </c>
      <c r="BM664">
        <v>0.46800000000000003</v>
      </c>
      <c r="BN664">
        <v>0.46200000000000002</v>
      </c>
      <c r="BO664">
        <v>0.45600000000000002</v>
      </c>
      <c r="BP664">
        <v>0.45</v>
      </c>
    </row>
    <row r="665" spans="1:68" x14ac:dyDescent="0.25">
      <c r="A665" s="6">
        <v>90</v>
      </c>
      <c r="B665" s="6">
        <v>4</v>
      </c>
      <c r="C665" s="1">
        <v>5</v>
      </c>
      <c r="D665" s="6">
        <v>0.5</v>
      </c>
      <c r="E665" s="1">
        <v>4</v>
      </c>
      <c r="F665" s="1">
        <v>2</v>
      </c>
      <c r="G665">
        <v>0.23400000000000001</v>
      </c>
      <c r="H665">
        <v>0.24</v>
      </c>
      <c r="I665">
        <v>0.24</v>
      </c>
      <c r="J665">
        <v>0.23400000000000001</v>
      </c>
      <c r="K665">
        <v>0.24</v>
      </c>
      <c r="Q665" s="6">
        <f t="shared" si="72"/>
        <v>0.23759999999999998</v>
      </c>
      <c r="R665" s="6">
        <f t="shared" si="73"/>
        <v>3.2863353450309847E-3</v>
      </c>
      <c r="T665">
        <v>0.22800000000000001</v>
      </c>
      <c r="U665">
        <v>0.23400000000000001</v>
      </c>
      <c r="V665">
        <v>0.23400000000000001</v>
      </c>
      <c r="W665">
        <v>0.20399999999999999</v>
      </c>
      <c r="X665">
        <v>0.222</v>
      </c>
      <c r="AD665">
        <f t="shared" si="76"/>
        <v>0.22440000000000002</v>
      </c>
      <c r="AE665">
        <f t="shared" si="77"/>
        <v>1.2441864811996644E-2</v>
      </c>
      <c r="AG665">
        <v>2</v>
      </c>
      <c r="AH665">
        <f>AVERAGE(G662:K665)</f>
        <v>0.24149999999999999</v>
      </c>
      <c r="AI665">
        <f>STDEV(G662:K665)</f>
        <v>1.2445671409855934E-2</v>
      </c>
      <c r="AJ665">
        <f>AVERAGE(T662:X665)</f>
        <v>0.22020000000000003</v>
      </c>
      <c r="AK665">
        <f>STDEV(T662:X665)</f>
        <v>1.1857043210017017E-2</v>
      </c>
      <c r="AM665">
        <f>SUM(AH665,AJ665)</f>
        <v>0.4617</v>
      </c>
      <c r="AO665">
        <f t="shared" ref="AO665:AO674" si="78">SUM(AH665,AJ665)/2*SQRT((AI665/AH665)^2+(AK665/AJ665)^2)</f>
        <v>1.720616280775121E-2</v>
      </c>
      <c r="BK665" s="1">
        <v>2</v>
      </c>
      <c r="BL665">
        <v>0.46200000000000002</v>
      </c>
      <c r="BM665">
        <v>0.47399999999999998</v>
      </c>
      <c r="BN665">
        <v>0.47399999999999998</v>
      </c>
      <c r="BO665">
        <v>0.438</v>
      </c>
      <c r="BP665">
        <v>0.46200000000000002</v>
      </c>
    </row>
    <row r="666" spans="1:68" x14ac:dyDescent="0.25">
      <c r="A666" s="6">
        <v>90</v>
      </c>
      <c r="B666" s="6">
        <v>4</v>
      </c>
      <c r="C666" s="6">
        <v>5</v>
      </c>
      <c r="D666" s="6">
        <v>0.5</v>
      </c>
      <c r="E666" s="6">
        <v>1</v>
      </c>
      <c r="F666" s="6">
        <v>3</v>
      </c>
      <c r="G666">
        <v>0.24</v>
      </c>
      <c r="H666">
        <v>0.24</v>
      </c>
      <c r="I666">
        <v>0.22800000000000001</v>
      </c>
      <c r="J666">
        <v>0.23400000000000001</v>
      </c>
      <c r="K666">
        <v>0.24</v>
      </c>
      <c r="Q666" s="6">
        <f t="shared" si="72"/>
        <v>0.2364</v>
      </c>
      <c r="R666" s="6">
        <f t="shared" si="73"/>
        <v>5.3665631459994863E-3</v>
      </c>
      <c r="T666">
        <v>0.23400000000000001</v>
      </c>
      <c r="U666">
        <v>0.24</v>
      </c>
      <c r="V666">
        <v>0.23400000000000001</v>
      </c>
      <c r="W666">
        <v>0.246</v>
      </c>
      <c r="X666">
        <v>0.222</v>
      </c>
      <c r="AD666">
        <f t="shared" si="76"/>
        <v>0.23519999999999999</v>
      </c>
      <c r="AE666">
        <f t="shared" si="77"/>
        <v>8.8994381845147914E-3</v>
      </c>
      <c r="AG666">
        <v>3</v>
      </c>
      <c r="AH666">
        <f>AVERAGE(G666:K669)</f>
        <v>0.23850000000000007</v>
      </c>
      <c r="AI666">
        <f>STDEV(G666:K669)</f>
        <v>7.7561520573569236E-3</v>
      </c>
      <c r="AJ666">
        <f>AVERAGE(T666:X669)</f>
        <v>0.22470000000000004</v>
      </c>
      <c r="AK666">
        <f>STDEV(T665:X668)</f>
        <v>1.1080566202519671E-2</v>
      </c>
      <c r="AM666">
        <f>SUM(AH666,AJ666)</f>
        <v>0.46320000000000011</v>
      </c>
      <c r="AO666">
        <f t="shared" si="78"/>
        <v>1.3680739418644358E-2</v>
      </c>
      <c r="AP666" s="15" t="s">
        <v>28</v>
      </c>
      <c r="AQ666" s="15"/>
      <c r="AR666" s="15"/>
      <c r="BK666" s="6">
        <v>3</v>
      </c>
      <c r="BL666">
        <v>0.47399999999999998</v>
      </c>
      <c r="BM666">
        <v>0.48</v>
      </c>
      <c r="BN666">
        <v>0.46200000000000002</v>
      </c>
      <c r="BO666">
        <v>0.48</v>
      </c>
      <c r="BP666">
        <v>0.46200000000000002</v>
      </c>
    </row>
    <row r="667" spans="1:68" x14ac:dyDescent="0.25">
      <c r="A667" s="6">
        <v>90</v>
      </c>
      <c r="B667" s="6">
        <v>4</v>
      </c>
      <c r="C667" s="6">
        <v>5</v>
      </c>
      <c r="D667" s="6">
        <v>0.5</v>
      </c>
      <c r="E667" s="6">
        <v>2</v>
      </c>
      <c r="F667" s="6">
        <v>3</v>
      </c>
      <c r="G667">
        <v>0.23400000000000001</v>
      </c>
      <c r="H667">
        <v>0.246</v>
      </c>
      <c r="I667">
        <v>0.246</v>
      </c>
      <c r="J667">
        <v>0.222</v>
      </c>
      <c r="K667">
        <v>0.24</v>
      </c>
      <c r="Q667" s="6">
        <f t="shared" si="72"/>
        <v>0.23759999999999998</v>
      </c>
      <c r="R667" s="6">
        <f t="shared" si="73"/>
        <v>1.0039920318408902E-2</v>
      </c>
      <c r="T667">
        <v>0.21</v>
      </c>
      <c r="U667">
        <v>0.222</v>
      </c>
      <c r="V667">
        <v>0.216</v>
      </c>
      <c r="W667">
        <v>0.222</v>
      </c>
      <c r="X667">
        <v>0.20399999999999999</v>
      </c>
      <c r="AD667">
        <f t="shared" si="76"/>
        <v>0.21480000000000002</v>
      </c>
      <c r="AE667">
        <f t="shared" si="77"/>
        <v>7.8230428862431853E-3</v>
      </c>
      <c r="AG667">
        <v>4</v>
      </c>
      <c r="AH667">
        <f>AVERAGE(G670:K673)</f>
        <v>0.25440000000000007</v>
      </c>
      <c r="AI667">
        <f>STDEV(G670:K673)</f>
        <v>2.0453799029442964E-2</v>
      </c>
      <c r="AJ667">
        <f>AVERAGE(T670:X673)</f>
        <v>0.20129999999999998</v>
      </c>
      <c r="AK667">
        <f>STDEV(T669:X672)</f>
        <v>2.2303882126094549E-2</v>
      </c>
      <c r="AM667">
        <f t="shared" ref="AM667:AM674" si="79">SUM(AH667,AJ667)</f>
        <v>0.45570000000000005</v>
      </c>
      <c r="AO667">
        <f t="shared" si="78"/>
        <v>3.1191866828716528E-2</v>
      </c>
      <c r="BK667" s="6">
        <v>3</v>
      </c>
      <c r="BL667">
        <v>0.44400000000000001</v>
      </c>
      <c r="BM667">
        <v>0.46800000000000003</v>
      </c>
      <c r="BN667">
        <v>0.46200000000000002</v>
      </c>
      <c r="BO667">
        <v>0.44400000000000001</v>
      </c>
      <c r="BP667">
        <v>0.44400000000000001</v>
      </c>
    </row>
    <row r="668" spans="1:68" x14ac:dyDescent="0.25">
      <c r="A668" s="6">
        <v>90</v>
      </c>
      <c r="B668" s="6">
        <v>4</v>
      </c>
      <c r="C668" s="6">
        <v>5</v>
      </c>
      <c r="D668" s="6">
        <v>0.5</v>
      </c>
      <c r="E668" s="6">
        <v>3</v>
      </c>
      <c r="F668" s="6">
        <v>3</v>
      </c>
      <c r="G668">
        <v>0.24</v>
      </c>
      <c r="H668">
        <v>0.23400000000000001</v>
      </c>
      <c r="I668">
        <v>0.252</v>
      </c>
      <c r="J668">
        <v>0.246</v>
      </c>
      <c r="K668">
        <v>0.246</v>
      </c>
      <c r="Q668" s="6">
        <f t="shared" si="72"/>
        <v>0.24359999999999998</v>
      </c>
      <c r="R668" s="6">
        <f t="shared" si="73"/>
        <v>6.8410525505948235E-3</v>
      </c>
      <c r="T668">
        <v>0.222</v>
      </c>
      <c r="U668">
        <v>0.22800000000000001</v>
      </c>
      <c r="V668">
        <v>0.23400000000000001</v>
      </c>
      <c r="W668">
        <v>0.22800000000000001</v>
      </c>
      <c r="X668">
        <v>0.22800000000000001</v>
      </c>
      <c r="AD668">
        <f t="shared" si="76"/>
        <v>0.22800000000000004</v>
      </c>
      <c r="AE668">
        <f t="shared" si="77"/>
        <v>4.2426406871192892E-3</v>
      </c>
      <c r="AG668">
        <v>5</v>
      </c>
      <c r="AH668">
        <f>AVERAGE(G674:K677)</f>
        <v>0.23010000000000005</v>
      </c>
      <c r="AI668">
        <f>STDEV(G674:K677)</f>
        <v>8.3218166032992674E-3</v>
      </c>
      <c r="AJ668">
        <f>AVERAGE(T674:X677)</f>
        <v>0.23160000000000003</v>
      </c>
      <c r="AK668">
        <f>STDEV(T674:X677)</f>
        <v>2.091184504432583E-2</v>
      </c>
      <c r="AM668">
        <f t="shared" si="79"/>
        <v>0.46170000000000011</v>
      </c>
      <c r="AO668">
        <f t="shared" si="78"/>
        <v>2.2454005873733082E-2</v>
      </c>
      <c r="BK668" s="6">
        <v>3</v>
      </c>
      <c r="BL668">
        <v>0.46200000000000002</v>
      </c>
      <c r="BM668">
        <v>0.46200000000000002</v>
      </c>
      <c r="BN668">
        <v>0.48599999999999999</v>
      </c>
      <c r="BO668">
        <v>0.47399999999999998</v>
      </c>
      <c r="BP668">
        <v>0.47399999999999998</v>
      </c>
    </row>
    <row r="669" spans="1:68" x14ac:dyDescent="0.25">
      <c r="A669" s="6">
        <v>90</v>
      </c>
      <c r="B669" s="6">
        <v>4</v>
      </c>
      <c r="C669" s="6">
        <v>5</v>
      </c>
      <c r="D669" s="6">
        <v>0.5</v>
      </c>
      <c r="E669" s="6">
        <v>4</v>
      </c>
      <c r="F669" s="6">
        <v>3</v>
      </c>
      <c r="G669">
        <v>0.24</v>
      </c>
      <c r="H669">
        <v>0.24</v>
      </c>
      <c r="I669">
        <v>0.24</v>
      </c>
      <c r="J669">
        <v>0.222</v>
      </c>
      <c r="K669">
        <v>0.24</v>
      </c>
      <c r="Q669" s="6">
        <f t="shared" si="72"/>
        <v>0.2364</v>
      </c>
      <c r="R669" s="6">
        <f t="shared" si="73"/>
        <v>8.0498447189992373E-3</v>
      </c>
      <c r="T669">
        <v>0.21</v>
      </c>
      <c r="U669">
        <v>0.22800000000000001</v>
      </c>
      <c r="V669">
        <v>0.23400000000000001</v>
      </c>
      <c r="W669">
        <v>0.22800000000000001</v>
      </c>
      <c r="X669">
        <v>0.20399999999999999</v>
      </c>
      <c r="AD669">
        <f t="shared" si="76"/>
        <v>0.22080000000000002</v>
      </c>
      <c r="AE669">
        <f t="shared" si="77"/>
        <v>1.3007690033207292E-2</v>
      </c>
      <c r="AG669">
        <v>6</v>
      </c>
      <c r="AH669">
        <f>AVERAGE(G678:K681)</f>
        <v>0.24930000000000013</v>
      </c>
      <c r="AI669">
        <f>STDEV(G678:K681)</f>
        <v>1.5630940975816958E-2</v>
      </c>
      <c r="AJ669">
        <f>AVERAGE(T678:X681)</f>
        <v>0.21720000000000006</v>
      </c>
      <c r="AK669">
        <f>STDEV(T678:X681)</f>
        <v>2.7085828495047568E-2</v>
      </c>
      <c r="AM669">
        <f t="shared" si="79"/>
        <v>0.46650000000000019</v>
      </c>
      <c r="AO669">
        <f t="shared" si="78"/>
        <v>3.255691271019235E-2</v>
      </c>
      <c r="BK669" s="6">
        <v>3</v>
      </c>
      <c r="BL669">
        <v>0.45</v>
      </c>
      <c r="BM669">
        <v>0.46800000000000003</v>
      </c>
      <c r="BN669">
        <v>0.47399999999999998</v>
      </c>
      <c r="BO669">
        <v>0.45</v>
      </c>
      <c r="BP669">
        <v>0.44400000000000001</v>
      </c>
    </row>
    <row r="670" spans="1:68" x14ac:dyDescent="0.25">
      <c r="A670" s="6">
        <v>90</v>
      </c>
      <c r="B670" s="6">
        <v>4</v>
      </c>
      <c r="C670" s="1">
        <v>5</v>
      </c>
      <c r="D670" s="6">
        <v>0.5</v>
      </c>
      <c r="E670" s="1">
        <v>1</v>
      </c>
      <c r="F670" s="1">
        <v>4</v>
      </c>
      <c r="G670">
        <v>0.246</v>
      </c>
      <c r="H670">
        <v>0.28199999999999997</v>
      </c>
      <c r="I670">
        <v>0.252</v>
      </c>
      <c r="J670">
        <v>0.27</v>
      </c>
      <c r="K670">
        <v>0.25800000000000001</v>
      </c>
      <c r="Q670" s="6">
        <f t="shared" si="72"/>
        <v>0.2616</v>
      </c>
      <c r="R670" s="6">
        <f t="shared" si="73"/>
        <v>1.4449913494550748E-2</v>
      </c>
      <c r="T670">
        <v>0.216</v>
      </c>
      <c r="U670">
        <v>0.216</v>
      </c>
      <c r="V670">
        <v>0.20399999999999999</v>
      </c>
      <c r="W670">
        <v>0.16200000000000001</v>
      </c>
      <c r="X670">
        <v>0.19800000000000001</v>
      </c>
      <c r="AD670">
        <f t="shared" si="76"/>
        <v>0.19919999999999999</v>
      </c>
      <c r="AE670">
        <f t="shared" si="77"/>
        <v>2.2208106627986092E-2</v>
      </c>
      <c r="AG670">
        <v>7</v>
      </c>
      <c r="AH670">
        <f>AVERAGE(G682:K685)</f>
        <v>0.24269999999999997</v>
      </c>
      <c r="AI670">
        <f>STDEV(G682:K685)</f>
        <v>1.5262958256407643E-2</v>
      </c>
      <c r="AJ670">
        <f>AVERAGE(T682:X685)</f>
        <v>0.23220000000000002</v>
      </c>
      <c r="AK670">
        <f>STDEV(T682:X685)</f>
        <v>2.8682655679732605E-2</v>
      </c>
      <c r="AM670">
        <f t="shared" si="79"/>
        <v>0.47489999999999999</v>
      </c>
      <c r="AO670">
        <f t="shared" si="78"/>
        <v>3.2913608701737457E-2</v>
      </c>
      <c r="BK670" s="1">
        <v>4</v>
      </c>
      <c r="BL670">
        <v>0.46200000000000002</v>
      </c>
      <c r="BM670">
        <v>0.498</v>
      </c>
      <c r="BN670">
        <v>0.45600000000000002</v>
      </c>
      <c r="BO670">
        <v>0.432</v>
      </c>
      <c r="BP670">
        <v>0.45600000000000002</v>
      </c>
    </row>
    <row r="671" spans="1:68" x14ac:dyDescent="0.25">
      <c r="A671" s="6">
        <v>90</v>
      </c>
      <c r="B671" s="6">
        <v>4</v>
      </c>
      <c r="C671" s="1">
        <v>5</v>
      </c>
      <c r="D671" s="6">
        <v>0.5</v>
      </c>
      <c r="E671" s="1">
        <v>2</v>
      </c>
      <c r="F671" s="1">
        <v>4</v>
      </c>
      <c r="G671">
        <v>0.252</v>
      </c>
      <c r="H671">
        <v>0.246</v>
      </c>
      <c r="I671">
        <v>0.23400000000000001</v>
      </c>
      <c r="J671">
        <v>0.24</v>
      </c>
      <c r="K671">
        <v>0.25800000000000001</v>
      </c>
      <c r="Q671" s="6">
        <f t="shared" si="72"/>
        <v>0.246</v>
      </c>
      <c r="R671" s="6">
        <f t="shared" si="73"/>
        <v>9.4868329805051377E-3</v>
      </c>
      <c r="T671">
        <v>0.222</v>
      </c>
      <c r="U671">
        <v>0.222</v>
      </c>
      <c r="V671">
        <v>0.216</v>
      </c>
      <c r="W671">
        <v>0.20399999999999999</v>
      </c>
      <c r="X671">
        <v>0.18</v>
      </c>
      <c r="AD671">
        <f t="shared" si="76"/>
        <v>0.20880000000000001</v>
      </c>
      <c r="AE671">
        <f t="shared" si="77"/>
        <v>1.7697457444503156E-2</v>
      </c>
      <c r="AG671">
        <v>8</v>
      </c>
      <c r="AH671">
        <f>AVERAGE(G686:K689)</f>
        <v>0.26550000000000001</v>
      </c>
      <c r="AI671">
        <f>STDEV(G686:K689)</f>
        <v>2.2523671758256557E-2</v>
      </c>
      <c r="AJ671">
        <f>AVERAGE(T686:X689)</f>
        <v>0.19619999999999999</v>
      </c>
      <c r="AK671">
        <f>STDEV(T686:X689)</f>
        <v>4.2520088131809318E-2</v>
      </c>
      <c r="AM671">
        <f t="shared" si="79"/>
        <v>0.4617</v>
      </c>
      <c r="AO671">
        <f t="shared" si="78"/>
        <v>5.3725938283535717E-2</v>
      </c>
      <c r="BK671" s="1">
        <v>4</v>
      </c>
      <c r="BL671">
        <v>0.47399999999999998</v>
      </c>
      <c r="BM671">
        <v>0.46800000000000003</v>
      </c>
      <c r="BN671">
        <v>0.45</v>
      </c>
      <c r="BO671">
        <v>0.44400000000000001</v>
      </c>
      <c r="BP671">
        <v>0.438</v>
      </c>
    </row>
    <row r="672" spans="1:68" x14ac:dyDescent="0.25">
      <c r="A672" s="6">
        <v>90</v>
      </c>
      <c r="B672" s="6">
        <v>4</v>
      </c>
      <c r="C672" s="1">
        <v>5</v>
      </c>
      <c r="D672" s="6">
        <v>0.5</v>
      </c>
      <c r="E672" s="1">
        <v>3</v>
      </c>
      <c r="F672" s="1">
        <v>4</v>
      </c>
      <c r="G672">
        <v>0.252</v>
      </c>
      <c r="H672">
        <v>0.30599999999999999</v>
      </c>
      <c r="I672">
        <v>0.26400000000000001</v>
      </c>
      <c r="J672">
        <v>0.24</v>
      </c>
      <c r="K672">
        <v>0.28199999999999997</v>
      </c>
      <c r="Q672" s="6">
        <f t="shared" si="72"/>
        <v>0.26880000000000004</v>
      </c>
      <c r="R672" s="6">
        <f t="shared" si="73"/>
        <v>2.5946097972527581E-2</v>
      </c>
      <c r="T672">
        <v>0.23400000000000001</v>
      </c>
      <c r="U672">
        <v>0.19800000000000001</v>
      </c>
      <c r="V672">
        <v>0.186</v>
      </c>
      <c r="W672">
        <v>0.17399999999999999</v>
      </c>
      <c r="X672">
        <v>0.16200000000000001</v>
      </c>
      <c r="AD672">
        <f t="shared" si="76"/>
        <v>0.19080000000000003</v>
      </c>
      <c r="AE672">
        <f t="shared" si="77"/>
        <v>2.762607463973106E-2</v>
      </c>
      <c r="AG672">
        <v>9</v>
      </c>
      <c r="AH672">
        <f>AVERAGE(G690:K693)</f>
        <v>0.22800000000000004</v>
      </c>
      <c r="AI672">
        <f>STDEV(G690:K693)</f>
        <v>8.485281374238568E-3</v>
      </c>
      <c r="AJ672">
        <f>AVERAGE(T690:X693)</f>
        <v>0.23879999999999998</v>
      </c>
      <c r="AK672">
        <f>STDEV(T690:X693)</f>
        <v>1.664932431061393E-2</v>
      </c>
      <c r="AM672">
        <f t="shared" si="79"/>
        <v>0.46679999999999999</v>
      </c>
      <c r="AO672">
        <f t="shared" si="78"/>
        <v>1.8446028763147999E-2</v>
      </c>
      <c r="BK672" s="1">
        <v>4</v>
      </c>
      <c r="BL672">
        <v>0.48599999999999999</v>
      </c>
      <c r="BM672">
        <v>0.504</v>
      </c>
      <c r="BN672">
        <v>0.45</v>
      </c>
      <c r="BO672">
        <v>0.41399999999999998</v>
      </c>
      <c r="BP672">
        <v>0.44400000000000001</v>
      </c>
    </row>
    <row r="673" spans="1:68" x14ac:dyDescent="0.25">
      <c r="A673" s="6">
        <v>90</v>
      </c>
      <c r="B673" s="6">
        <v>4</v>
      </c>
      <c r="C673" s="1">
        <v>5</v>
      </c>
      <c r="D673" s="6">
        <v>0.5</v>
      </c>
      <c r="E673" s="1">
        <v>4</v>
      </c>
      <c r="F673" s="1">
        <v>4</v>
      </c>
      <c r="G673">
        <v>0.24</v>
      </c>
      <c r="H673">
        <v>0.21</v>
      </c>
      <c r="I673">
        <v>0.26400000000000001</v>
      </c>
      <c r="J673">
        <v>0.246</v>
      </c>
      <c r="K673">
        <v>0.246</v>
      </c>
      <c r="Q673" s="6">
        <f t="shared" si="72"/>
        <v>0.2412</v>
      </c>
      <c r="R673" s="6">
        <f t="shared" si="73"/>
        <v>1.9626512680555357E-2</v>
      </c>
      <c r="T673">
        <v>0.21</v>
      </c>
      <c r="U673">
        <v>0.21</v>
      </c>
      <c r="V673">
        <v>0.21</v>
      </c>
      <c r="W673">
        <v>0.20399999999999999</v>
      </c>
      <c r="X673">
        <v>0.19800000000000001</v>
      </c>
      <c r="AD673">
        <f t="shared" si="76"/>
        <v>0.2064</v>
      </c>
      <c r="AE673">
        <f t="shared" si="77"/>
        <v>5.3665631459994889E-3</v>
      </c>
      <c r="AG673">
        <v>10</v>
      </c>
      <c r="AH673" t="e">
        <f>AVERAGE(G694:K697)</f>
        <v>#DIV/0!</v>
      </c>
      <c r="AI673" t="e">
        <f>STDEV(G694:K697)</f>
        <v>#DIV/0!</v>
      </c>
      <c r="AJ673" t="e">
        <f>AVERAGE(T694:X697)</f>
        <v>#DIV/0!</v>
      </c>
      <c r="AK673" t="e">
        <f>STDEV(T694:X697)</f>
        <v>#DIV/0!</v>
      </c>
      <c r="AM673" t="e">
        <f t="shared" si="79"/>
        <v>#DIV/0!</v>
      </c>
      <c r="AO673" t="e">
        <f t="shared" si="78"/>
        <v>#DIV/0!</v>
      </c>
      <c r="BK673" s="1">
        <v>4</v>
      </c>
      <c r="BL673">
        <v>0.45</v>
      </c>
      <c r="BM673">
        <v>0.42</v>
      </c>
      <c r="BN673">
        <v>0.47399999999999998</v>
      </c>
      <c r="BO673">
        <v>0.45</v>
      </c>
      <c r="BP673">
        <v>0.44400000000000001</v>
      </c>
    </row>
    <row r="674" spans="1:68" x14ac:dyDescent="0.25">
      <c r="A674" s="6">
        <v>90</v>
      </c>
      <c r="B674" s="6">
        <v>4</v>
      </c>
      <c r="C674" s="6">
        <v>5</v>
      </c>
      <c r="D674" s="6">
        <v>0.5</v>
      </c>
      <c r="E674" s="6">
        <v>1</v>
      </c>
      <c r="F674" s="6">
        <v>5</v>
      </c>
      <c r="G674">
        <v>0.22800000000000001</v>
      </c>
      <c r="H674">
        <v>0.22800000000000001</v>
      </c>
      <c r="I674">
        <v>0.24</v>
      </c>
      <c r="J674">
        <v>0.23400000000000001</v>
      </c>
      <c r="K674">
        <v>0.24</v>
      </c>
      <c r="Q674" s="6">
        <f t="shared" si="72"/>
        <v>0.23399999999999999</v>
      </c>
      <c r="R674" s="6">
        <f t="shared" si="73"/>
        <v>5.9999999999999915E-3</v>
      </c>
      <c r="T674">
        <v>0.22800000000000001</v>
      </c>
      <c r="U674">
        <v>0.222</v>
      </c>
      <c r="V674">
        <v>0.24</v>
      </c>
      <c r="W674">
        <v>0.21</v>
      </c>
      <c r="X674">
        <v>0.21</v>
      </c>
      <c r="AD674">
        <f t="shared" si="76"/>
        <v>0.22199999999999998</v>
      </c>
      <c r="AE674">
        <f t="shared" si="77"/>
        <v>1.2727922061357857E-2</v>
      </c>
      <c r="AG674" t="s">
        <v>22</v>
      </c>
      <c r="AH674">
        <f>AVERAGE(G658:K697)</f>
        <v>0.24832727272727295</v>
      </c>
      <c r="AI674">
        <f>STDEV(G658:K697)</f>
        <v>1.9516460731081584E-2</v>
      </c>
      <c r="AJ674">
        <f>AVERAGE(T658:X697)</f>
        <v>0.21618181818181836</v>
      </c>
      <c r="AK674">
        <f>STDEV(T658:X696)</f>
        <v>2.7048121689275163E-2</v>
      </c>
      <c r="AM674">
        <f t="shared" si="79"/>
        <v>0.46450909090909132</v>
      </c>
      <c r="AO674">
        <f t="shared" si="78"/>
        <v>3.4316373393523829E-2</v>
      </c>
      <c r="BK674" s="6">
        <v>5</v>
      </c>
      <c r="BL674">
        <v>0.45600000000000002</v>
      </c>
      <c r="BM674">
        <v>0.45</v>
      </c>
      <c r="BN674">
        <v>0.48</v>
      </c>
      <c r="BO674">
        <v>0.44400000000000001</v>
      </c>
      <c r="BP674">
        <v>0.45</v>
      </c>
    </row>
    <row r="675" spans="1:68" x14ac:dyDescent="0.25">
      <c r="A675" s="6">
        <v>90</v>
      </c>
      <c r="B675" s="6">
        <v>4</v>
      </c>
      <c r="C675" s="6">
        <v>5</v>
      </c>
      <c r="D675" s="6">
        <v>0.5</v>
      </c>
      <c r="E675" s="6">
        <v>2</v>
      </c>
      <c r="F675" s="6">
        <v>5</v>
      </c>
      <c r="G675">
        <v>0.21</v>
      </c>
      <c r="H675">
        <v>0.222</v>
      </c>
      <c r="I675">
        <v>0.24</v>
      </c>
      <c r="J675">
        <v>0.23400000000000001</v>
      </c>
      <c r="K675">
        <v>0.23400000000000001</v>
      </c>
      <c r="Q675" s="6">
        <f t="shared" si="72"/>
        <v>0.22799999999999998</v>
      </c>
      <c r="R675" s="6">
        <f t="shared" si="73"/>
        <v>1.2000000000000005E-2</v>
      </c>
      <c r="T675">
        <v>0.23400000000000001</v>
      </c>
      <c r="U675">
        <v>0.252</v>
      </c>
      <c r="V675">
        <v>0.21</v>
      </c>
      <c r="W675">
        <v>0.246</v>
      </c>
      <c r="X675">
        <v>0.222</v>
      </c>
      <c r="AD675">
        <f t="shared" si="76"/>
        <v>0.23279999999999998</v>
      </c>
      <c r="AE675">
        <f t="shared" si="77"/>
        <v>1.7181385275931625E-2</v>
      </c>
      <c r="AM675" s="11" t="s">
        <v>51</v>
      </c>
      <c r="AN675" s="11"/>
      <c r="AO675" s="11"/>
      <c r="BK675" s="6">
        <v>5</v>
      </c>
      <c r="BL675">
        <v>0.44400000000000001</v>
      </c>
      <c r="BM675">
        <v>0.47399999999999998</v>
      </c>
      <c r="BN675">
        <v>0.45</v>
      </c>
      <c r="BO675">
        <v>0.48</v>
      </c>
      <c r="BP675">
        <v>0.45600000000000002</v>
      </c>
    </row>
    <row r="676" spans="1:68" x14ac:dyDescent="0.25">
      <c r="A676" s="6">
        <v>90</v>
      </c>
      <c r="B676" s="6">
        <v>4</v>
      </c>
      <c r="C676" s="6">
        <v>5</v>
      </c>
      <c r="D676" s="6">
        <v>0.5</v>
      </c>
      <c r="E676" s="6">
        <v>3</v>
      </c>
      <c r="F676" s="6">
        <v>5</v>
      </c>
      <c r="G676">
        <v>0.222</v>
      </c>
      <c r="H676">
        <v>0.22800000000000001</v>
      </c>
      <c r="I676">
        <v>0.222</v>
      </c>
      <c r="J676">
        <v>0.23400000000000001</v>
      </c>
      <c r="K676">
        <v>0.22800000000000001</v>
      </c>
      <c r="Q676" s="6">
        <f t="shared" si="72"/>
        <v>0.22680000000000003</v>
      </c>
      <c r="R676" s="6">
        <f t="shared" si="73"/>
        <v>5.0199601592044573E-3</v>
      </c>
      <c r="T676">
        <v>0.216</v>
      </c>
      <c r="U676">
        <v>0.246</v>
      </c>
      <c r="V676">
        <v>0.222</v>
      </c>
      <c r="W676">
        <v>0.24</v>
      </c>
      <c r="X676">
        <v>0.20399999999999999</v>
      </c>
      <c r="AD676">
        <f t="shared" si="76"/>
        <v>0.22559999999999997</v>
      </c>
      <c r="AE676">
        <f t="shared" si="77"/>
        <v>1.7285832349065521E-2</v>
      </c>
      <c r="BK676" s="6">
        <v>5</v>
      </c>
      <c r="BL676">
        <v>0.438</v>
      </c>
      <c r="BM676">
        <v>0.47399999999999998</v>
      </c>
      <c r="BN676">
        <v>0.44400000000000001</v>
      </c>
      <c r="BO676">
        <v>0.47399999999999998</v>
      </c>
      <c r="BP676">
        <v>0.432</v>
      </c>
    </row>
    <row r="677" spans="1:68" x14ac:dyDescent="0.25">
      <c r="A677" s="6">
        <v>90</v>
      </c>
      <c r="B677" s="6">
        <v>4</v>
      </c>
      <c r="C677" s="6">
        <v>5</v>
      </c>
      <c r="D677" s="6">
        <v>0.5</v>
      </c>
      <c r="E677" s="6">
        <v>4</v>
      </c>
      <c r="F677" s="6">
        <v>5</v>
      </c>
      <c r="G677">
        <v>0.23400000000000001</v>
      </c>
      <c r="H677">
        <v>0.222</v>
      </c>
      <c r="I677">
        <v>0.24</v>
      </c>
      <c r="J677">
        <v>0.24</v>
      </c>
      <c r="K677">
        <v>0.222</v>
      </c>
      <c r="Q677" s="6">
        <f t="shared" si="72"/>
        <v>0.23159999999999997</v>
      </c>
      <c r="R677" s="6">
        <f t="shared" si="73"/>
        <v>9.0994505328618573E-3</v>
      </c>
      <c r="T677">
        <v>0.216</v>
      </c>
      <c r="U677">
        <v>0.28799999999999998</v>
      </c>
      <c r="V677">
        <v>0.24</v>
      </c>
      <c r="W677">
        <v>0.26400000000000001</v>
      </c>
      <c r="X677">
        <v>0.222</v>
      </c>
      <c r="AD677">
        <f t="shared" si="76"/>
        <v>0.246</v>
      </c>
      <c r="AE677">
        <f t="shared" si="77"/>
        <v>3.0000000000000197E-2</v>
      </c>
      <c r="BK677" s="6">
        <v>5</v>
      </c>
      <c r="BL677">
        <v>0.45</v>
      </c>
      <c r="BM677">
        <v>0.51</v>
      </c>
      <c r="BN677">
        <v>0.48</v>
      </c>
      <c r="BO677">
        <v>0.504</v>
      </c>
      <c r="BP677">
        <v>0.44400000000000001</v>
      </c>
    </row>
    <row r="678" spans="1:68" x14ac:dyDescent="0.25">
      <c r="A678" s="6">
        <v>90</v>
      </c>
      <c r="B678" s="6">
        <v>4</v>
      </c>
      <c r="C678" s="1">
        <v>5</v>
      </c>
      <c r="D678" s="6">
        <v>0.5</v>
      </c>
      <c r="E678" s="1">
        <v>1</v>
      </c>
      <c r="F678" s="1">
        <v>6</v>
      </c>
      <c r="G678">
        <v>0.24</v>
      </c>
      <c r="H678">
        <v>0.26400000000000001</v>
      </c>
      <c r="I678">
        <v>0.252</v>
      </c>
      <c r="J678">
        <v>0.222</v>
      </c>
      <c r="K678">
        <v>0.25800000000000001</v>
      </c>
      <c r="Q678" s="6">
        <f t="shared" si="72"/>
        <v>0.2472</v>
      </c>
      <c r="R678" s="6">
        <f t="shared" si="73"/>
        <v>1.6649324310613934E-2</v>
      </c>
      <c r="T678">
        <v>0.216</v>
      </c>
      <c r="U678">
        <v>0.19800000000000001</v>
      </c>
      <c r="V678">
        <v>0.246</v>
      </c>
      <c r="W678">
        <v>0.21</v>
      </c>
      <c r="X678">
        <v>0.22800000000000001</v>
      </c>
      <c r="AD678">
        <f t="shared" si="76"/>
        <v>0.21960000000000002</v>
      </c>
      <c r="AE678">
        <f t="shared" si="77"/>
        <v>1.8297540818372284E-2</v>
      </c>
      <c r="BF678" s="42" t="s">
        <v>19</v>
      </c>
      <c r="BG678" s="42" t="s">
        <v>24</v>
      </c>
      <c r="BH678" s="42" t="s">
        <v>21</v>
      </c>
      <c r="BK678" s="1">
        <v>6</v>
      </c>
      <c r="BL678">
        <v>0.45600000000000002</v>
      </c>
      <c r="BM678">
        <v>0.46200000000000002</v>
      </c>
      <c r="BN678">
        <v>0.498</v>
      </c>
      <c r="BO678">
        <v>0.432</v>
      </c>
      <c r="BP678">
        <v>0.48599999999999999</v>
      </c>
    </row>
    <row r="679" spans="1:68" x14ac:dyDescent="0.25">
      <c r="A679" s="6">
        <v>90</v>
      </c>
      <c r="B679" s="6">
        <v>4</v>
      </c>
      <c r="C679" s="1">
        <v>5</v>
      </c>
      <c r="D679" s="6">
        <v>0.5</v>
      </c>
      <c r="E679" s="1">
        <v>2</v>
      </c>
      <c r="F679" s="1">
        <v>6</v>
      </c>
      <c r="G679">
        <v>0.23400000000000001</v>
      </c>
      <c r="H679">
        <v>0.246</v>
      </c>
      <c r="I679">
        <v>0.26400000000000001</v>
      </c>
      <c r="J679">
        <v>0.252</v>
      </c>
      <c r="K679">
        <v>0.28199999999999997</v>
      </c>
      <c r="Q679" s="6">
        <f t="shared" si="72"/>
        <v>0.25559999999999999</v>
      </c>
      <c r="R679" s="6">
        <f t="shared" si="73"/>
        <v>1.8297540818372277E-2</v>
      </c>
      <c r="T679">
        <v>0.216</v>
      </c>
      <c r="U679">
        <v>0.28199999999999997</v>
      </c>
      <c r="V679">
        <v>0.20399999999999999</v>
      </c>
      <c r="W679">
        <v>0.222</v>
      </c>
      <c r="X679">
        <v>0.19800000000000001</v>
      </c>
      <c r="AD679">
        <f t="shared" si="76"/>
        <v>0.22439999999999999</v>
      </c>
      <c r="AE679">
        <f t="shared" si="77"/>
        <v>3.3567841753678641E-2</v>
      </c>
      <c r="AH679" s="5" t="s">
        <v>20</v>
      </c>
      <c r="AI679" s="5" t="s">
        <v>21</v>
      </c>
      <c r="AJ679" s="5" t="s">
        <v>23</v>
      </c>
      <c r="AK679" s="5" t="s">
        <v>21</v>
      </c>
      <c r="AL679" s="5"/>
      <c r="AM679" s="5" t="s">
        <v>27</v>
      </c>
      <c r="AN679" s="5"/>
      <c r="AO679" s="5" t="s">
        <v>28</v>
      </c>
      <c r="AP679" s="5"/>
      <c r="BF679" s="42">
        <v>1</v>
      </c>
      <c r="BG679" s="42">
        <f>AVERAGE(BL658:BP661)</f>
        <v>0.47009999999999996</v>
      </c>
      <c r="BH679" s="42">
        <f>STDEV(BL658:BP661)</f>
        <v>1.1724468341666353E-2</v>
      </c>
      <c r="BK679" s="1">
        <v>6</v>
      </c>
      <c r="BL679">
        <v>0.45</v>
      </c>
      <c r="BM679">
        <v>0.52800000000000002</v>
      </c>
      <c r="BN679">
        <v>0.46800000000000003</v>
      </c>
      <c r="BO679">
        <v>0.47399999999999998</v>
      </c>
      <c r="BP679">
        <v>0.48</v>
      </c>
    </row>
    <row r="680" spans="1:68" x14ac:dyDescent="0.25">
      <c r="A680" s="6">
        <v>90</v>
      </c>
      <c r="B680" s="6">
        <v>4</v>
      </c>
      <c r="C680" s="1">
        <v>5</v>
      </c>
      <c r="D680" s="6">
        <v>0.5</v>
      </c>
      <c r="E680" s="1">
        <v>3</v>
      </c>
      <c r="F680" s="1">
        <v>6</v>
      </c>
      <c r="G680">
        <v>0.23400000000000001</v>
      </c>
      <c r="H680">
        <v>0.246</v>
      </c>
      <c r="I680">
        <v>0.252</v>
      </c>
      <c r="J680">
        <v>0.26400000000000001</v>
      </c>
      <c r="K680">
        <v>0.25800000000000001</v>
      </c>
      <c r="Q680" s="6">
        <f t="shared" si="72"/>
        <v>0.25080000000000002</v>
      </c>
      <c r="R680" s="6">
        <f t="shared" si="73"/>
        <v>1.1541230437002807E-2</v>
      </c>
      <c r="T680">
        <v>0.192</v>
      </c>
      <c r="U680">
        <v>0.216</v>
      </c>
      <c r="V680">
        <v>0.192</v>
      </c>
      <c r="W680">
        <v>0.252</v>
      </c>
      <c r="X680">
        <v>0.192</v>
      </c>
      <c r="AD680">
        <f t="shared" si="76"/>
        <v>0.20880000000000001</v>
      </c>
      <c r="AE680">
        <f t="shared" si="77"/>
        <v>2.629068276024803E-2</v>
      </c>
      <c r="AH680" s="5">
        <f>AH674</f>
        <v>0.24832727272727295</v>
      </c>
      <c r="AI680" s="5">
        <f>AI674</f>
        <v>1.9516460731081584E-2</v>
      </c>
      <c r="AJ680" s="5">
        <f>AJ674</f>
        <v>0.21618181818181836</v>
      </c>
      <c r="AK680" s="5">
        <f>AK674</f>
        <v>2.7048121689275163E-2</v>
      </c>
      <c r="AL680" s="5"/>
      <c r="AM680" s="5" t="s">
        <v>29</v>
      </c>
      <c r="AN680" s="5"/>
      <c r="AO680" s="5" t="s">
        <v>30</v>
      </c>
      <c r="AP680" s="5"/>
      <c r="BF680" s="42">
        <v>2</v>
      </c>
      <c r="BG680" s="42">
        <f>AVERAGE(BL662:BP665)</f>
        <v>0.4617</v>
      </c>
      <c r="BH680" s="42">
        <f>STDEV(BL662:BP665)</f>
        <v>1.1756744984543079E-2</v>
      </c>
      <c r="BK680" s="1">
        <v>6</v>
      </c>
      <c r="BL680">
        <v>0.42599999999999999</v>
      </c>
      <c r="BM680">
        <v>0.46200000000000002</v>
      </c>
      <c r="BN680">
        <v>0.44400000000000001</v>
      </c>
      <c r="BO680">
        <v>0.51600000000000001</v>
      </c>
      <c r="BP680">
        <v>0.45</v>
      </c>
    </row>
    <row r="681" spans="1:68" x14ac:dyDescent="0.25">
      <c r="A681" s="6">
        <v>90</v>
      </c>
      <c r="B681" s="6">
        <v>4</v>
      </c>
      <c r="C681" s="1">
        <v>5</v>
      </c>
      <c r="D681" s="6">
        <v>0.5</v>
      </c>
      <c r="E681" s="1">
        <v>4</v>
      </c>
      <c r="F681" s="1">
        <v>6</v>
      </c>
      <c r="G681">
        <v>0.246</v>
      </c>
      <c r="H681">
        <v>0.23400000000000001</v>
      </c>
      <c r="I681">
        <v>0.246</v>
      </c>
      <c r="J681">
        <v>0.222</v>
      </c>
      <c r="K681">
        <v>0.27</v>
      </c>
      <c r="Q681" s="6">
        <f t="shared" si="72"/>
        <v>0.24359999999999998</v>
      </c>
      <c r="R681" s="6">
        <f t="shared" si="73"/>
        <v>1.7798876369029593E-2</v>
      </c>
      <c r="T681">
        <v>0.19800000000000001</v>
      </c>
      <c r="U681">
        <v>0.26400000000000001</v>
      </c>
      <c r="V681">
        <v>0.186</v>
      </c>
      <c r="W681">
        <v>0.24</v>
      </c>
      <c r="X681">
        <v>0.192</v>
      </c>
      <c r="AD681">
        <f t="shared" si="76"/>
        <v>0.21600000000000003</v>
      </c>
      <c r="AE681">
        <f t="shared" si="77"/>
        <v>3.42052627529741E-2</v>
      </c>
      <c r="BF681" s="42">
        <v>3</v>
      </c>
      <c r="BG681" s="42">
        <f>AVERAGE(BL666:BP669)</f>
        <v>0.46319999999999995</v>
      </c>
      <c r="BH681" s="42">
        <f>STDEV(BL666:BP669)</f>
        <v>1.343052297449436E-2</v>
      </c>
      <c r="BK681" s="1">
        <v>6</v>
      </c>
      <c r="BL681">
        <v>0.44400000000000001</v>
      </c>
      <c r="BM681">
        <v>0.498</v>
      </c>
      <c r="BN681">
        <v>0.432</v>
      </c>
      <c r="BO681">
        <v>0.46200000000000002</v>
      </c>
      <c r="BP681">
        <v>0.46200000000000002</v>
      </c>
    </row>
    <row r="682" spans="1:68" x14ac:dyDescent="0.25">
      <c r="A682" s="6">
        <v>90</v>
      </c>
      <c r="B682" s="6">
        <v>4</v>
      </c>
      <c r="C682" s="6">
        <v>5</v>
      </c>
      <c r="D682" s="6">
        <v>0.5</v>
      </c>
      <c r="E682" s="6">
        <v>1</v>
      </c>
      <c r="F682" s="6">
        <v>7</v>
      </c>
      <c r="G682">
        <v>0.25800000000000001</v>
      </c>
      <c r="H682">
        <v>0.246</v>
      </c>
      <c r="I682">
        <v>0.24</v>
      </c>
      <c r="J682">
        <v>0.252</v>
      </c>
      <c r="K682">
        <v>0.27</v>
      </c>
      <c r="Q682" s="6">
        <f t="shared" si="72"/>
        <v>0.25319999999999998</v>
      </c>
      <c r="R682" s="6">
        <f t="shared" si="73"/>
        <v>1.1541230437002817E-2</v>
      </c>
      <c r="T682">
        <v>0.21</v>
      </c>
      <c r="U682">
        <v>0.24</v>
      </c>
      <c r="V682">
        <v>0.186</v>
      </c>
      <c r="W682">
        <v>0.24</v>
      </c>
      <c r="X682">
        <v>0.186</v>
      </c>
      <c r="AD682">
        <f t="shared" si="76"/>
        <v>0.21239999999999998</v>
      </c>
      <c r="AE682">
        <f t="shared" si="77"/>
        <v>2.7033312782565339E-2</v>
      </c>
      <c r="BF682" s="42">
        <v>4</v>
      </c>
      <c r="BG682" s="42">
        <f>AVERAGE(BL670:BP673)</f>
        <v>0.45569999999999994</v>
      </c>
      <c r="BH682" s="42">
        <f>STDEV(BL670:BP673)</f>
        <v>2.3317262636126594E-2</v>
      </c>
      <c r="BK682" s="6">
        <v>7</v>
      </c>
      <c r="BL682">
        <v>0.46800000000000003</v>
      </c>
      <c r="BM682">
        <v>0.48599999999999999</v>
      </c>
      <c r="BN682">
        <v>0.42599999999999999</v>
      </c>
      <c r="BO682">
        <v>0.49199999999999999</v>
      </c>
      <c r="BP682">
        <v>0.45600000000000002</v>
      </c>
    </row>
    <row r="683" spans="1:68" x14ac:dyDescent="0.25">
      <c r="A683" s="6">
        <v>90</v>
      </c>
      <c r="B683" s="6">
        <v>4</v>
      </c>
      <c r="C683" s="6">
        <v>5</v>
      </c>
      <c r="D683" s="6">
        <v>0.5</v>
      </c>
      <c r="E683" s="6">
        <v>2</v>
      </c>
      <c r="F683" s="6">
        <v>7</v>
      </c>
      <c r="G683">
        <v>0.24</v>
      </c>
      <c r="H683">
        <v>0.24</v>
      </c>
      <c r="I683">
        <v>0.252</v>
      </c>
      <c r="J683">
        <v>0.252</v>
      </c>
      <c r="K683">
        <v>0.23400000000000001</v>
      </c>
      <c r="Q683" s="6">
        <f t="shared" ref="Q683:Q738" si="80">AVERAGE(G683:K683)</f>
        <v>0.24359999999999998</v>
      </c>
      <c r="R683" s="6">
        <f t="shared" ref="R683:R738" si="81">STDEV(G683:K683)</f>
        <v>8.0498447189992408E-3</v>
      </c>
      <c r="T683">
        <v>0.246</v>
      </c>
      <c r="U683">
        <v>0.216</v>
      </c>
      <c r="V683">
        <v>0.222</v>
      </c>
      <c r="W683">
        <v>0.23400000000000001</v>
      </c>
      <c r="X683">
        <v>0.23400000000000001</v>
      </c>
      <c r="AD683">
        <f t="shared" si="76"/>
        <v>0.23039999999999999</v>
      </c>
      <c r="AE683">
        <f t="shared" si="77"/>
        <v>1.1696153213770757E-2</v>
      </c>
      <c r="BF683" s="42">
        <v>5</v>
      </c>
      <c r="BG683" s="42">
        <f>AVERAGE(BL674:BP677)</f>
        <v>0.46170000000000011</v>
      </c>
      <c r="BH683" s="42">
        <f>STDEV(BL674:BP677)</f>
        <v>2.1631117935924961E-2</v>
      </c>
      <c r="BK683" s="6">
        <v>7</v>
      </c>
      <c r="BL683">
        <v>0.48599999999999999</v>
      </c>
      <c r="BM683">
        <v>0.45600000000000002</v>
      </c>
      <c r="BN683">
        <v>0.47399999999999998</v>
      </c>
      <c r="BO683">
        <v>0.48599999999999999</v>
      </c>
      <c r="BP683">
        <v>0.46800000000000003</v>
      </c>
    </row>
    <row r="684" spans="1:68" x14ac:dyDescent="0.25">
      <c r="A684" s="6">
        <v>90</v>
      </c>
      <c r="B684" s="6">
        <v>4</v>
      </c>
      <c r="C684" s="6">
        <v>5</v>
      </c>
      <c r="D684" s="6">
        <v>0.5</v>
      </c>
      <c r="E684" s="6">
        <v>3</v>
      </c>
      <c r="F684" s="6">
        <v>7</v>
      </c>
      <c r="G684">
        <v>0.252</v>
      </c>
      <c r="H684">
        <v>0.246</v>
      </c>
      <c r="I684">
        <v>0.246</v>
      </c>
      <c r="J684">
        <v>0.25800000000000001</v>
      </c>
      <c r="K684">
        <v>0.21</v>
      </c>
      <c r="Q684" s="6">
        <f t="shared" si="80"/>
        <v>0.2424</v>
      </c>
      <c r="R684" s="6">
        <f t="shared" si="81"/>
        <v>1.878297101099824E-2</v>
      </c>
      <c r="T684">
        <v>0.246</v>
      </c>
      <c r="U684">
        <v>0.21</v>
      </c>
      <c r="V684">
        <v>0.25800000000000001</v>
      </c>
      <c r="W684">
        <v>0.20399999999999999</v>
      </c>
      <c r="X684">
        <v>0.26400000000000001</v>
      </c>
      <c r="AD684">
        <f t="shared" si="76"/>
        <v>0.2364</v>
      </c>
      <c r="AE684">
        <f t="shared" si="77"/>
        <v>2.7691153822114348E-2</v>
      </c>
      <c r="BF684" s="42">
        <v>6</v>
      </c>
      <c r="BG684" s="42">
        <f>AVERAGE(BL678:BP681)</f>
        <v>0.46650000000000003</v>
      </c>
      <c r="BH684" s="42">
        <f>STDEV(BL678:BP681)</f>
        <v>2.7727053101334276E-2</v>
      </c>
      <c r="BK684" s="6">
        <v>7</v>
      </c>
      <c r="BL684">
        <v>0.498</v>
      </c>
      <c r="BM684">
        <v>0.45600000000000002</v>
      </c>
      <c r="BN684">
        <v>0.504</v>
      </c>
      <c r="BO684">
        <v>0.46200000000000002</v>
      </c>
      <c r="BP684">
        <v>0.47399999999999998</v>
      </c>
    </row>
    <row r="685" spans="1:68" x14ac:dyDescent="0.25">
      <c r="A685" s="6">
        <v>90</v>
      </c>
      <c r="B685" s="6">
        <v>4</v>
      </c>
      <c r="C685" s="6">
        <v>5</v>
      </c>
      <c r="D685" s="6">
        <v>0.5</v>
      </c>
      <c r="E685" s="6">
        <v>4</v>
      </c>
      <c r="F685" s="6">
        <v>7</v>
      </c>
      <c r="G685">
        <v>0.23400000000000001</v>
      </c>
      <c r="H685">
        <v>0.24</v>
      </c>
      <c r="I685">
        <v>0.23400000000000001</v>
      </c>
      <c r="J685">
        <v>0.20399999999999999</v>
      </c>
      <c r="K685">
        <v>0.246</v>
      </c>
      <c r="Q685" s="6">
        <f t="shared" si="80"/>
        <v>0.23159999999999997</v>
      </c>
      <c r="R685" s="6">
        <f t="shared" si="81"/>
        <v>1.621110730332756E-2</v>
      </c>
      <c r="T685">
        <v>0.27600000000000002</v>
      </c>
      <c r="U685">
        <v>0.222</v>
      </c>
      <c r="V685">
        <v>0.27600000000000002</v>
      </c>
      <c r="W685">
        <v>0.19800000000000001</v>
      </c>
      <c r="X685">
        <v>0.27600000000000002</v>
      </c>
      <c r="AD685">
        <f t="shared" si="76"/>
        <v>0.24959999999999999</v>
      </c>
      <c r="AE685">
        <f t="shared" si="77"/>
        <v>3.7132196272238106E-2</v>
      </c>
      <c r="BF685" s="42">
        <v>7</v>
      </c>
      <c r="BG685" s="42">
        <f>AVERAGE(BL682:BP685)</f>
        <v>0.47489999999999999</v>
      </c>
      <c r="BH685" s="42">
        <f>STDEV(BL682:BP685)</f>
        <v>2.8957137107692189E-2</v>
      </c>
      <c r="BK685" s="6">
        <v>7</v>
      </c>
      <c r="BL685">
        <v>0.51</v>
      </c>
      <c r="BM685">
        <v>0.46200000000000002</v>
      </c>
      <c r="BN685">
        <v>0.51</v>
      </c>
      <c r="BO685">
        <v>0.40200000000000002</v>
      </c>
      <c r="BP685">
        <v>0.52200000000000002</v>
      </c>
    </row>
    <row r="686" spans="1:68" x14ac:dyDescent="0.25">
      <c r="A686" s="6">
        <v>90</v>
      </c>
      <c r="B686" s="6">
        <v>4</v>
      </c>
      <c r="C686" s="1">
        <v>5</v>
      </c>
      <c r="D686" s="6">
        <v>0.5</v>
      </c>
      <c r="E686" s="1">
        <v>1</v>
      </c>
      <c r="F686" s="1">
        <v>8</v>
      </c>
      <c r="G686">
        <v>0.28799999999999998</v>
      </c>
      <c r="H686">
        <v>0.29399999999999998</v>
      </c>
      <c r="I686">
        <v>0.29399999999999998</v>
      </c>
      <c r="J686">
        <v>0.3</v>
      </c>
      <c r="K686">
        <v>0.27600000000000002</v>
      </c>
      <c r="Q686" s="6">
        <f t="shared" si="80"/>
        <v>0.29039999999999999</v>
      </c>
      <c r="R686" s="6">
        <f t="shared" si="81"/>
        <v>9.0994505328618469E-3</v>
      </c>
      <c r="T686">
        <v>0.20399999999999999</v>
      </c>
      <c r="U686">
        <v>0.114</v>
      </c>
      <c r="V686">
        <v>0.19800000000000001</v>
      </c>
      <c r="W686">
        <v>0.156</v>
      </c>
      <c r="X686">
        <v>0.17399999999999999</v>
      </c>
      <c r="AD686">
        <f t="shared" si="76"/>
        <v>0.16920000000000002</v>
      </c>
      <c r="AE686">
        <f t="shared" si="77"/>
        <v>3.6348314954066228E-2</v>
      </c>
      <c r="BF686" s="42">
        <v>8</v>
      </c>
      <c r="BG686" s="42">
        <f>AVERAGE(BL686:BP689)</f>
        <v>0.4617</v>
      </c>
      <c r="BH686" s="42">
        <f>STDEV(BL686:BP689)</f>
        <v>3.9583489381040518E-2</v>
      </c>
      <c r="BK686" s="1">
        <v>8</v>
      </c>
      <c r="BL686">
        <v>0.49199999999999999</v>
      </c>
      <c r="BM686">
        <v>0.40799999999999997</v>
      </c>
      <c r="BN686">
        <v>0.49199999999999999</v>
      </c>
      <c r="BO686">
        <v>0.45600000000000002</v>
      </c>
      <c r="BP686">
        <v>0.45</v>
      </c>
    </row>
    <row r="687" spans="1:68" x14ac:dyDescent="0.25">
      <c r="A687" s="6">
        <v>90</v>
      </c>
      <c r="B687" s="6">
        <v>4</v>
      </c>
      <c r="C687" s="1">
        <v>5</v>
      </c>
      <c r="D687" s="6">
        <v>0.5</v>
      </c>
      <c r="E687" s="1">
        <v>2</v>
      </c>
      <c r="F687" s="1">
        <v>8</v>
      </c>
      <c r="G687">
        <v>0.252</v>
      </c>
      <c r="H687">
        <v>0.25800000000000001</v>
      </c>
      <c r="I687">
        <v>0.26400000000000001</v>
      </c>
      <c r="J687">
        <v>0.246</v>
      </c>
      <c r="K687">
        <v>0.25800000000000001</v>
      </c>
      <c r="Q687" s="6">
        <f t="shared" si="80"/>
        <v>0.25559999999999999</v>
      </c>
      <c r="R687" s="6">
        <f t="shared" si="81"/>
        <v>6.8410525505948339E-3</v>
      </c>
      <c r="T687">
        <v>0.17399999999999999</v>
      </c>
      <c r="U687">
        <v>0.27</v>
      </c>
      <c r="V687">
        <v>0.186</v>
      </c>
      <c r="W687">
        <v>0.19800000000000001</v>
      </c>
      <c r="X687">
        <v>0.16200000000000001</v>
      </c>
      <c r="AD687">
        <f t="shared" si="76"/>
        <v>0.19800000000000001</v>
      </c>
      <c r="AE687">
        <f t="shared" si="77"/>
        <v>4.2426406871192805E-2</v>
      </c>
      <c r="BF687" s="42">
        <v>9</v>
      </c>
      <c r="BG687" s="42">
        <f>AVERAGE(BL690:BP693)</f>
        <v>0.46679999999999994</v>
      </c>
      <c r="BH687" s="42">
        <f>STDEV(BL690:BP693)</f>
        <v>1.3007690033207262E-2</v>
      </c>
      <c r="BK687" s="1">
        <v>8</v>
      </c>
      <c r="BL687">
        <v>0.42599999999999999</v>
      </c>
      <c r="BM687">
        <v>0.52800000000000002</v>
      </c>
      <c r="BN687">
        <v>0.45</v>
      </c>
      <c r="BO687">
        <v>0.44400000000000001</v>
      </c>
      <c r="BP687">
        <v>0.42</v>
      </c>
    </row>
    <row r="688" spans="1:68" x14ac:dyDescent="0.25">
      <c r="A688" s="6">
        <v>90</v>
      </c>
      <c r="B688" s="6">
        <v>4</v>
      </c>
      <c r="C688" s="1">
        <v>5</v>
      </c>
      <c r="D688" s="6">
        <v>0.5</v>
      </c>
      <c r="E688" s="1">
        <v>3</v>
      </c>
      <c r="F688" s="1">
        <v>8</v>
      </c>
      <c r="G688">
        <v>0.216</v>
      </c>
      <c r="H688">
        <v>0.27</v>
      </c>
      <c r="I688">
        <v>0.25800000000000001</v>
      </c>
      <c r="J688">
        <v>0.22800000000000001</v>
      </c>
      <c r="K688">
        <v>0.26400000000000001</v>
      </c>
      <c r="Q688" s="6">
        <f t="shared" si="80"/>
        <v>0.2472</v>
      </c>
      <c r="R688" s="6">
        <f t="shared" si="81"/>
        <v>2.3773935307390744E-2</v>
      </c>
      <c r="T688">
        <v>0.28799999999999998</v>
      </c>
      <c r="U688">
        <v>0.216</v>
      </c>
      <c r="V688">
        <v>0.252</v>
      </c>
      <c r="W688">
        <v>0.17399999999999999</v>
      </c>
      <c r="X688">
        <v>0.22800000000000001</v>
      </c>
      <c r="AD688">
        <f t="shared" si="76"/>
        <v>0.23159999999999997</v>
      </c>
      <c r="AE688">
        <f t="shared" si="77"/>
        <v>4.2341469034505773E-2</v>
      </c>
      <c r="BF688" s="42">
        <v>10</v>
      </c>
      <c r="BG688" s="42" t="e">
        <f>AVERAGE(BL694:BP697)</f>
        <v>#DIV/0!</v>
      </c>
      <c r="BH688" s="42" t="e">
        <f>STDEV(BL694:BP697)</f>
        <v>#DIV/0!</v>
      </c>
      <c r="BK688" s="1">
        <v>8</v>
      </c>
      <c r="BL688">
        <v>0.504</v>
      </c>
      <c r="BM688">
        <v>0.48599999999999999</v>
      </c>
      <c r="BN688">
        <v>0.51</v>
      </c>
      <c r="BO688">
        <v>0.40200000000000002</v>
      </c>
      <c r="BP688">
        <v>0.49199999999999999</v>
      </c>
    </row>
    <row r="689" spans="1:68" x14ac:dyDescent="0.25">
      <c r="A689" s="6">
        <v>90</v>
      </c>
      <c r="B689" s="6">
        <v>4</v>
      </c>
      <c r="C689" s="1">
        <v>5</v>
      </c>
      <c r="D689" s="6">
        <v>0.5</v>
      </c>
      <c r="E689" s="1">
        <v>4</v>
      </c>
      <c r="F689" s="1">
        <v>8</v>
      </c>
      <c r="G689">
        <v>0.28799999999999998</v>
      </c>
      <c r="H689">
        <v>0.28199999999999997</v>
      </c>
      <c r="I689">
        <v>0.27600000000000002</v>
      </c>
      <c r="J689">
        <v>0.25800000000000001</v>
      </c>
      <c r="K689">
        <v>0.24</v>
      </c>
      <c r="Q689" s="6">
        <f t="shared" si="80"/>
        <v>0.26880000000000004</v>
      </c>
      <c r="R689" s="6">
        <f t="shared" si="81"/>
        <v>1.9626512680555347E-2</v>
      </c>
      <c r="T689">
        <v>0.17399999999999999</v>
      </c>
      <c r="U689">
        <v>0.216</v>
      </c>
      <c r="V689">
        <v>0.17399999999999999</v>
      </c>
      <c r="W689">
        <v>0.222</v>
      </c>
      <c r="X689">
        <v>0.14399999999999999</v>
      </c>
      <c r="AD689">
        <f t="shared" si="76"/>
        <v>0.186</v>
      </c>
      <c r="AE689">
        <f t="shared" si="77"/>
        <v>3.2588341473600548E-2</v>
      </c>
      <c r="BF689" s="42" t="s">
        <v>22</v>
      </c>
      <c r="BG689" s="42">
        <f>AVERAGE(BL658:BP697)</f>
        <v>0.46450909090909165</v>
      </c>
      <c r="BH689" s="42">
        <f>STDEV(BL658:BP697)</f>
        <v>2.3918208744267783E-2</v>
      </c>
      <c r="BK689" s="1">
        <v>8</v>
      </c>
      <c r="BL689">
        <v>0.46200000000000002</v>
      </c>
      <c r="BM689">
        <v>0.498</v>
      </c>
      <c r="BN689">
        <v>0.45</v>
      </c>
      <c r="BO689">
        <v>0.48</v>
      </c>
      <c r="BP689">
        <v>0.38400000000000001</v>
      </c>
    </row>
    <row r="690" spans="1:68" x14ac:dyDescent="0.25">
      <c r="A690" s="6">
        <v>90</v>
      </c>
      <c r="B690" s="6">
        <v>4</v>
      </c>
      <c r="C690" s="6">
        <v>5</v>
      </c>
      <c r="D690" s="6">
        <v>0.5</v>
      </c>
      <c r="E690" s="6">
        <v>1</v>
      </c>
      <c r="F690" s="6">
        <v>9</v>
      </c>
      <c r="G690">
        <v>0.216</v>
      </c>
      <c r="H690">
        <v>0.22800000000000001</v>
      </c>
      <c r="I690">
        <v>0.22800000000000001</v>
      </c>
      <c r="J690">
        <v>0.24</v>
      </c>
      <c r="K690">
        <v>0.22800000000000001</v>
      </c>
      <c r="Q690" s="6">
        <f t="shared" si="80"/>
        <v>0.22800000000000004</v>
      </c>
      <c r="R690" s="6">
        <f t="shared" si="81"/>
        <v>8.485281374238568E-3</v>
      </c>
      <c r="T690">
        <v>0.246</v>
      </c>
      <c r="U690">
        <v>0.22800000000000001</v>
      </c>
      <c r="V690">
        <v>0.25800000000000001</v>
      </c>
      <c r="W690">
        <v>0.216</v>
      </c>
      <c r="X690">
        <v>0.246</v>
      </c>
      <c r="AD690">
        <f t="shared" si="76"/>
        <v>0.23879999999999998</v>
      </c>
      <c r="AE690">
        <f t="shared" si="77"/>
        <v>1.664932431061393E-2</v>
      </c>
      <c r="BK690" s="6">
        <v>9</v>
      </c>
      <c r="BL690">
        <v>0.46200000000000002</v>
      </c>
      <c r="BM690">
        <v>0.45600000000000002</v>
      </c>
      <c r="BN690">
        <v>0.48599999999999999</v>
      </c>
      <c r="BO690">
        <v>0.45600000000000002</v>
      </c>
      <c r="BP690">
        <v>0.47399999999999998</v>
      </c>
    </row>
    <row r="691" spans="1:68" x14ac:dyDescent="0.25">
      <c r="A691" s="6">
        <v>90</v>
      </c>
      <c r="B691" s="6">
        <v>4</v>
      </c>
      <c r="C691" s="6">
        <v>5</v>
      </c>
      <c r="D691" s="6">
        <v>0.5</v>
      </c>
      <c r="E691" s="6">
        <v>2</v>
      </c>
      <c r="F691" s="6">
        <v>9</v>
      </c>
      <c r="G691" s="4"/>
      <c r="H691" s="4"/>
      <c r="I691" s="4"/>
      <c r="J691" s="4"/>
      <c r="K691" s="4"/>
      <c r="Q691" s="6" t="e">
        <f t="shared" si="80"/>
        <v>#DIV/0!</v>
      </c>
      <c r="R691" s="6" t="e">
        <f t="shared" si="81"/>
        <v>#DIV/0!</v>
      </c>
      <c r="T691" s="4"/>
      <c r="U691" s="4"/>
      <c r="V691" s="4"/>
      <c r="W691" s="4"/>
      <c r="X691" s="4"/>
      <c r="Z691" s="4" t="s">
        <v>46</v>
      </c>
      <c r="AA691" s="4"/>
      <c r="AB691" s="4"/>
      <c r="AD691" t="e">
        <f t="shared" si="76"/>
        <v>#DIV/0!</v>
      </c>
      <c r="AE691" t="e">
        <f t="shared" si="77"/>
        <v>#DIV/0!</v>
      </c>
      <c r="BK691" s="6">
        <v>9</v>
      </c>
    </row>
    <row r="692" spans="1:68" x14ac:dyDescent="0.25">
      <c r="A692" s="6">
        <v>90</v>
      </c>
      <c r="B692" s="6">
        <v>4</v>
      </c>
      <c r="C692" s="6">
        <v>5</v>
      </c>
      <c r="D692" s="6">
        <v>0.5</v>
      </c>
      <c r="E692" s="6">
        <v>3</v>
      </c>
      <c r="F692" s="6">
        <v>9</v>
      </c>
      <c r="G692" s="4"/>
      <c r="H692" s="4"/>
      <c r="I692" s="4"/>
      <c r="J692" s="4"/>
      <c r="K692" s="4"/>
      <c r="Q692" s="6" t="e">
        <f t="shared" si="80"/>
        <v>#DIV/0!</v>
      </c>
      <c r="R692" s="6" t="e">
        <f t="shared" si="81"/>
        <v>#DIV/0!</v>
      </c>
      <c r="T692" s="4"/>
      <c r="U692" s="4"/>
      <c r="V692" s="4"/>
      <c r="W692" s="4"/>
      <c r="X692" s="4"/>
      <c r="AD692" t="e">
        <f t="shared" si="76"/>
        <v>#DIV/0!</v>
      </c>
      <c r="AE692" t="e">
        <f t="shared" si="77"/>
        <v>#DIV/0!</v>
      </c>
      <c r="BK692" s="6">
        <v>9</v>
      </c>
    </row>
    <row r="693" spans="1:68" x14ac:dyDescent="0.25">
      <c r="A693" s="6">
        <v>90</v>
      </c>
      <c r="B693" s="6">
        <v>4</v>
      </c>
      <c r="C693" s="6">
        <v>5</v>
      </c>
      <c r="D693" s="6">
        <v>0.5</v>
      </c>
      <c r="E693" s="6">
        <v>4</v>
      </c>
      <c r="F693" s="6">
        <v>9</v>
      </c>
      <c r="G693" s="4"/>
      <c r="H693" s="4"/>
      <c r="I693" s="4"/>
      <c r="J693" s="4"/>
      <c r="K693" s="4"/>
      <c r="Q693" s="6" t="e">
        <f t="shared" si="80"/>
        <v>#DIV/0!</v>
      </c>
      <c r="R693" s="6" t="e">
        <f t="shared" si="81"/>
        <v>#DIV/0!</v>
      </c>
      <c r="T693" s="4"/>
      <c r="U693" s="4"/>
      <c r="V693" s="4"/>
      <c r="W693" s="4"/>
      <c r="X693" s="4"/>
      <c r="AD693" t="e">
        <f t="shared" si="76"/>
        <v>#DIV/0!</v>
      </c>
      <c r="AE693" t="e">
        <f t="shared" si="77"/>
        <v>#DIV/0!</v>
      </c>
      <c r="BK693" s="6">
        <v>9</v>
      </c>
    </row>
    <row r="694" spans="1:68" x14ac:dyDescent="0.25">
      <c r="A694" s="6">
        <v>90</v>
      </c>
      <c r="B694" s="6">
        <v>4</v>
      </c>
      <c r="C694" s="1">
        <v>5</v>
      </c>
      <c r="D694" s="6">
        <v>0.5</v>
      </c>
      <c r="E694" s="1">
        <v>1</v>
      </c>
      <c r="F694" s="1">
        <v>10</v>
      </c>
      <c r="G694" s="9"/>
      <c r="H694" s="9"/>
      <c r="I694" s="9"/>
      <c r="J694" s="9"/>
      <c r="K694" s="9"/>
      <c r="Q694" s="6" t="e">
        <f t="shared" si="80"/>
        <v>#DIV/0!</v>
      </c>
      <c r="R694" s="6" t="e">
        <f t="shared" si="81"/>
        <v>#DIV/0!</v>
      </c>
      <c r="T694" s="9"/>
      <c r="U694" s="9"/>
      <c r="V694" s="9"/>
      <c r="W694" s="9"/>
      <c r="X694" s="9"/>
      <c r="Z694" s="9" t="s">
        <v>45</v>
      </c>
      <c r="AA694" s="9"/>
      <c r="AD694" t="e">
        <f t="shared" si="76"/>
        <v>#DIV/0!</v>
      </c>
      <c r="AE694" t="e">
        <f t="shared" si="77"/>
        <v>#DIV/0!</v>
      </c>
      <c r="BK694" s="1">
        <v>10</v>
      </c>
    </row>
    <row r="695" spans="1:68" x14ac:dyDescent="0.25">
      <c r="A695" s="6">
        <v>90</v>
      </c>
      <c r="B695" s="6">
        <v>4</v>
      </c>
      <c r="C695" s="1">
        <v>5</v>
      </c>
      <c r="D695" s="6">
        <v>0.5</v>
      </c>
      <c r="E695" s="1">
        <v>2</v>
      </c>
      <c r="F695" s="1">
        <v>10</v>
      </c>
      <c r="G695" s="9"/>
      <c r="H695" s="9"/>
      <c r="I695" s="9"/>
      <c r="J695" s="9"/>
      <c r="K695" s="9"/>
      <c r="Q695" s="6" t="e">
        <f t="shared" si="80"/>
        <v>#DIV/0!</v>
      </c>
      <c r="R695" s="6" t="e">
        <f t="shared" si="81"/>
        <v>#DIV/0!</v>
      </c>
      <c r="T695" s="9"/>
      <c r="U695" s="9"/>
      <c r="V695" s="9"/>
      <c r="W695" s="9"/>
      <c r="X695" s="9"/>
      <c r="AD695" t="e">
        <f t="shared" si="76"/>
        <v>#DIV/0!</v>
      </c>
      <c r="AE695" t="e">
        <f t="shared" si="77"/>
        <v>#DIV/0!</v>
      </c>
      <c r="BK695" s="1">
        <v>10</v>
      </c>
    </row>
    <row r="696" spans="1:68" x14ac:dyDescent="0.25">
      <c r="A696" s="6">
        <v>90</v>
      </c>
      <c r="B696" s="6">
        <v>4</v>
      </c>
      <c r="C696" s="1">
        <v>5</v>
      </c>
      <c r="D696" s="6">
        <v>0.5</v>
      </c>
      <c r="E696" s="1">
        <v>3</v>
      </c>
      <c r="F696" s="1">
        <v>10</v>
      </c>
      <c r="G696" s="9"/>
      <c r="H696" s="9"/>
      <c r="I696" s="9"/>
      <c r="J696" s="9"/>
      <c r="K696" s="9"/>
      <c r="Q696" s="6" t="e">
        <f t="shared" si="80"/>
        <v>#DIV/0!</v>
      </c>
      <c r="R696" s="6" t="e">
        <f t="shared" si="81"/>
        <v>#DIV/0!</v>
      </c>
      <c r="T696" s="9"/>
      <c r="U696" s="9"/>
      <c r="V696" s="9"/>
      <c r="W696" s="9"/>
      <c r="X696" s="9"/>
      <c r="AD696" t="e">
        <f t="shared" si="76"/>
        <v>#DIV/0!</v>
      </c>
      <c r="AE696" t="e">
        <f t="shared" si="77"/>
        <v>#DIV/0!</v>
      </c>
      <c r="BK696" s="1">
        <v>10</v>
      </c>
    </row>
    <row r="697" spans="1:68" x14ac:dyDescent="0.25">
      <c r="A697" s="6">
        <v>90</v>
      </c>
      <c r="B697" s="6">
        <v>4</v>
      </c>
      <c r="C697" s="1">
        <v>5</v>
      </c>
      <c r="D697" s="6">
        <v>0.5</v>
      </c>
      <c r="E697" s="1">
        <v>4</v>
      </c>
      <c r="F697" s="1">
        <v>10</v>
      </c>
      <c r="G697" s="9"/>
      <c r="H697" s="9"/>
      <c r="I697" s="9"/>
      <c r="J697" s="9"/>
      <c r="K697" s="9"/>
      <c r="Q697" s="6" t="e">
        <f t="shared" si="80"/>
        <v>#DIV/0!</v>
      </c>
      <c r="R697" s="6" t="e">
        <f t="shared" si="81"/>
        <v>#DIV/0!</v>
      </c>
      <c r="T697" s="9"/>
      <c r="U697" s="9"/>
      <c r="V697" s="9"/>
      <c r="W697" s="9"/>
      <c r="X697" s="9"/>
      <c r="AD697" t="e">
        <f t="shared" si="76"/>
        <v>#DIV/0!</v>
      </c>
      <c r="AE697" t="e">
        <f t="shared" si="77"/>
        <v>#DIV/0!</v>
      </c>
      <c r="BK697" s="1">
        <v>10</v>
      </c>
    </row>
    <row r="698" spans="1:68" x14ac:dyDescent="0.25">
      <c r="Q698" s="6" t="e">
        <f t="shared" si="80"/>
        <v>#DIV/0!</v>
      </c>
      <c r="R698" s="6" t="e">
        <f t="shared" si="81"/>
        <v>#DIV/0!</v>
      </c>
      <c r="AD698" t="e">
        <f t="shared" si="76"/>
        <v>#DIV/0!</v>
      </c>
      <c r="AE698" t="e">
        <f t="shared" si="77"/>
        <v>#DIV/0!</v>
      </c>
    </row>
    <row r="699" spans="1:68" x14ac:dyDescent="0.25">
      <c r="A699" s="6">
        <v>90</v>
      </c>
      <c r="B699" s="6">
        <v>4</v>
      </c>
      <c r="C699" s="6">
        <v>5</v>
      </c>
      <c r="D699" s="6">
        <v>0.4</v>
      </c>
      <c r="E699" s="6">
        <v>1</v>
      </c>
      <c r="F699" s="6">
        <v>1</v>
      </c>
      <c r="G699">
        <v>0.26100000000000001</v>
      </c>
      <c r="H699">
        <v>0.26500000000000001</v>
      </c>
      <c r="I699">
        <v>0.27</v>
      </c>
      <c r="J699">
        <v>0.26500000000000001</v>
      </c>
      <c r="K699">
        <v>0.26500000000000001</v>
      </c>
      <c r="Q699" s="6">
        <f t="shared" si="80"/>
        <v>0.26519999999999999</v>
      </c>
      <c r="R699" s="6">
        <f t="shared" si="81"/>
        <v>3.1937438845342655E-3</v>
      </c>
      <c r="T699">
        <v>0.104</v>
      </c>
      <c r="U699">
        <v>0.108</v>
      </c>
      <c r="V699">
        <v>0.126</v>
      </c>
      <c r="W699">
        <v>0.108</v>
      </c>
      <c r="X699">
        <v>0.11700000000000001</v>
      </c>
      <c r="AD699">
        <f t="shared" si="76"/>
        <v>0.11259999999999999</v>
      </c>
      <c r="AE699">
        <f t="shared" si="77"/>
        <v>8.8769364084688614E-3</v>
      </c>
      <c r="AO699" t="s">
        <v>47</v>
      </c>
      <c r="AP699" t="s">
        <v>48</v>
      </c>
      <c r="AQ699" t="s">
        <v>49</v>
      </c>
      <c r="AR699" t="s">
        <v>50</v>
      </c>
      <c r="BK699" s="6">
        <v>1</v>
      </c>
      <c r="BL699">
        <v>0.36499999999999999</v>
      </c>
      <c r="BM699">
        <v>0.373</v>
      </c>
      <c r="BN699">
        <v>0.39600000000000002</v>
      </c>
      <c r="BO699">
        <v>0.373</v>
      </c>
      <c r="BP699">
        <v>0.38200000000000001</v>
      </c>
    </row>
    <row r="700" spans="1:68" x14ac:dyDescent="0.25">
      <c r="A700" s="6">
        <v>90</v>
      </c>
      <c r="B700" s="6">
        <v>4</v>
      </c>
      <c r="C700" s="6">
        <v>5</v>
      </c>
      <c r="D700" s="6">
        <v>0.4</v>
      </c>
      <c r="E700" s="6">
        <v>2</v>
      </c>
      <c r="F700" s="6">
        <v>1</v>
      </c>
      <c r="G700">
        <v>0.25600000000000001</v>
      </c>
      <c r="H700">
        <v>0.26100000000000001</v>
      </c>
      <c r="I700">
        <v>0.25600000000000001</v>
      </c>
      <c r="J700">
        <v>0.26100000000000001</v>
      </c>
      <c r="K700">
        <v>0.27</v>
      </c>
      <c r="Q700" s="6">
        <f t="shared" si="80"/>
        <v>0.26080000000000003</v>
      </c>
      <c r="R700" s="6">
        <f t="shared" si="81"/>
        <v>5.7183913821983248E-3</v>
      </c>
      <c r="T700">
        <v>0.108</v>
      </c>
      <c r="U700">
        <v>0.112</v>
      </c>
      <c r="V700">
        <v>0.13</v>
      </c>
      <c r="W700">
        <v>0.112</v>
      </c>
      <c r="X700">
        <v>0.126</v>
      </c>
      <c r="AD700">
        <f t="shared" si="76"/>
        <v>0.1176</v>
      </c>
      <c r="AE700">
        <f t="shared" si="77"/>
        <v>9.7365291557104695E-3</v>
      </c>
      <c r="AO700">
        <f>A699</f>
        <v>90</v>
      </c>
      <c r="AP700">
        <f>B699</f>
        <v>4</v>
      </c>
      <c r="AQ700">
        <f>C699</f>
        <v>5</v>
      </c>
      <c r="AR700">
        <f>D699</f>
        <v>0.4</v>
      </c>
      <c r="BK700" s="6">
        <v>1</v>
      </c>
      <c r="BL700">
        <v>0.36399999999999999</v>
      </c>
      <c r="BM700">
        <v>0.373</v>
      </c>
      <c r="BN700">
        <v>0.38600000000000001</v>
      </c>
      <c r="BO700">
        <v>0.373</v>
      </c>
      <c r="BP700">
        <v>0.39600000000000002</v>
      </c>
    </row>
    <row r="701" spans="1:68" x14ac:dyDescent="0.25">
      <c r="A701" s="6">
        <v>90</v>
      </c>
      <c r="B701" s="6">
        <v>4</v>
      </c>
      <c r="C701" s="6">
        <v>5</v>
      </c>
      <c r="D701" s="6">
        <v>0.4</v>
      </c>
      <c r="E701" s="6">
        <v>3</v>
      </c>
      <c r="F701" s="6">
        <v>1</v>
      </c>
      <c r="G701">
        <v>0.252</v>
      </c>
      <c r="H701">
        <v>0.25600000000000001</v>
      </c>
      <c r="I701">
        <v>0.247</v>
      </c>
      <c r="J701">
        <v>0.26100000000000001</v>
      </c>
      <c r="K701">
        <v>0.26100000000000001</v>
      </c>
      <c r="Q701" s="6">
        <f t="shared" si="80"/>
        <v>0.25540000000000002</v>
      </c>
      <c r="R701" s="6">
        <f t="shared" si="81"/>
        <v>6.0249481325568332E-3</v>
      </c>
      <c r="T701">
        <v>0.126</v>
      </c>
      <c r="U701">
        <v>0.108</v>
      </c>
      <c r="V701">
        <v>0.122</v>
      </c>
      <c r="W701">
        <v>0.108</v>
      </c>
      <c r="X701">
        <v>0.126</v>
      </c>
      <c r="AD701">
        <f t="shared" si="76"/>
        <v>0.11799999999999999</v>
      </c>
      <c r="AE701">
        <f t="shared" si="77"/>
        <v>9.2736184954957061E-3</v>
      </c>
      <c r="BK701" s="6">
        <v>1</v>
      </c>
      <c r="BL701">
        <v>0.378</v>
      </c>
      <c r="BM701">
        <v>0.36399999999999999</v>
      </c>
      <c r="BN701">
        <v>0.36899999999999999</v>
      </c>
      <c r="BO701">
        <v>0.36899999999999999</v>
      </c>
      <c r="BP701">
        <v>0.38700000000000001</v>
      </c>
    </row>
    <row r="702" spans="1:68" x14ac:dyDescent="0.25">
      <c r="A702" s="6">
        <v>90</v>
      </c>
      <c r="B702" s="6">
        <v>4</v>
      </c>
      <c r="C702" s="6">
        <v>5</v>
      </c>
      <c r="D702" s="6">
        <v>0.4</v>
      </c>
      <c r="E702" s="6">
        <v>4</v>
      </c>
      <c r="F702" s="6">
        <v>1</v>
      </c>
      <c r="G702">
        <v>0.247</v>
      </c>
      <c r="H702">
        <v>0.247</v>
      </c>
      <c r="I702">
        <v>0.24299999999999999</v>
      </c>
      <c r="J702">
        <v>0.252</v>
      </c>
      <c r="K702">
        <v>0.26500000000000001</v>
      </c>
      <c r="Q702" s="6">
        <f t="shared" si="80"/>
        <v>0.25080000000000002</v>
      </c>
      <c r="R702" s="6">
        <f t="shared" si="81"/>
        <v>8.5556998544829826E-3</v>
      </c>
      <c r="T702">
        <v>0.13500000000000001</v>
      </c>
      <c r="U702">
        <v>0.11700000000000001</v>
      </c>
      <c r="V702">
        <v>0.13500000000000001</v>
      </c>
      <c r="W702">
        <v>0.112</v>
      </c>
      <c r="X702">
        <v>0.13500000000000001</v>
      </c>
      <c r="AD702">
        <f t="shared" si="76"/>
        <v>0.1268</v>
      </c>
      <c r="AE702">
        <f t="shared" si="77"/>
        <v>1.1366617790706262E-2</v>
      </c>
      <c r="BK702" s="6">
        <v>1</v>
      </c>
      <c r="BL702">
        <v>0.38200000000000001</v>
      </c>
      <c r="BM702">
        <v>0.36399999999999999</v>
      </c>
      <c r="BN702">
        <v>0.378</v>
      </c>
      <c r="BO702">
        <v>0.36399999999999999</v>
      </c>
      <c r="BP702">
        <v>0.4</v>
      </c>
    </row>
    <row r="703" spans="1:68" x14ac:dyDescent="0.25">
      <c r="A703" s="6">
        <v>90</v>
      </c>
      <c r="B703" s="6">
        <v>4</v>
      </c>
      <c r="C703" s="1">
        <v>5</v>
      </c>
      <c r="D703" s="6">
        <v>0.4</v>
      </c>
      <c r="E703" s="1">
        <v>1</v>
      </c>
      <c r="F703" s="1">
        <v>2</v>
      </c>
      <c r="G703">
        <v>0.247</v>
      </c>
      <c r="H703">
        <v>0.27900000000000003</v>
      </c>
      <c r="I703">
        <v>0.27</v>
      </c>
      <c r="J703">
        <v>0.27</v>
      </c>
      <c r="K703">
        <v>0.27</v>
      </c>
      <c r="Q703" s="6">
        <f t="shared" si="80"/>
        <v>0.26719999999999999</v>
      </c>
      <c r="R703" s="6">
        <f t="shared" si="81"/>
        <v>1.1945710527214373E-2</v>
      </c>
      <c r="T703">
        <v>0.09</v>
      </c>
      <c r="U703">
        <v>0.108</v>
      </c>
      <c r="V703">
        <v>0.11700000000000001</v>
      </c>
      <c r="W703">
        <v>0.112</v>
      </c>
      <c r="X703">
        <v>0.104</v>
      </c>
      <c r="AD703">
        <f t="shared" si="76"/>
        <v>0.1062</v>
      </c>
      <c r="AE703">
        <f t="shared" si="77"/>
        <v>1.0256705123966472E-2</v>
      </c>
      <c r="AH703" t="s">
        <v>25</v>
      </c>
      <c r="BK703" s="1">
        <v>2</v>
      </c>
      <c r="BL703">
        <v>0.33700000000000002</v>
      </c>
      <c r="BM703">
        <v>0.38700000000000001</v>
      </c>
      <c r="BN703">
        <v>0.38700000000000001</v>
      </c>
      <c r="BO703">
        <v>0.38200000000000001</v>
      </c>
      <c r="BP703">
        <v>0.374</v>
      </c>
    </row>
    <row r="704" spans="1:68" x14ac:dyDescent="0.25">
      <c r="A704" s="6">
        <v>90</v>
      </c>
      <c r="B704" s="6">
        <v>4</v>
      </c>
      <c r="C704" s="1">
        <v>5</v>
      </c>
      <c r="D704" s="6">
        <v>0.4</v>
      </c>
      <c r="E704" s="1">
        <v>2</v>
      </c>
      <c r="F704" s="1">
        <v>2</v>
      </c>
      <c r="G704">
        <v>0.27400000000000002</v>
      </c>
      <c r="H704">
        <v>0.27</v>
      </c>
      <c r="I704">
        <v>0.27</v>
      </c>
      <c r="J704">
        <v>0.26500000000000001</v>
      </c>
      <c r="K704">
        <v>0.27400000000000002</v>
      </c>
      <c r="Q704" s="6">
        <f t="shared" si="80"/>
        <v>0.27060000000000006</v>
      </c>
      <c r="R704" s="6">
        <f t="shared" si="81"/>
        <v>3.7148351242013455E-3</v>
      </c>
      <c r="T704">
        <v>0.108</v>
      </c>
      <c r="U704">
        <v>0.126</v>
      </c>
      <c r="V704">
        <v>0.122</v>
      </c>
      <c r="W704">
        <v>0.122</v>
      </c>
      <c r="X704">
        <v>9.4E-2</v>
      </c>
      <c r="AD704">
        <f t="shared" si="76"/>
        <v>0.11439999999999999</v>
      </c>
      <c r="AE704">
        <f t="shared" si="77"/>
        <v>1.3296616110875906E-2</v>
      </c>
      <c r="AG704" t="s">
        <v>19</v>
      </c>
      <c r="AH704" t="s">
        <v>20</v>
      </c>
      <c r="AI704" t="s">
        <v>21</v>
      </c>
      <c r="AJ704" t="s">
        <v>23</v>
      </c>
      <c r="AK704" t="s">
        <v>21</v>
      </c>
      <c r="AM704" s="11" t="s">
        <v>24</v>
      </c>
      <c r="AN704" s="11"/>
      <c r="AO704" s="11" t="s">
        <v>21</v>
      </c>
      <c r="AP704" s="15" t="s">
        <v>26</v>
      </c>
      <c r="AQ704" s="15"/>
      <c r="AR704" s="15" t="s">
        <v>21</v>
      </c>
      <c r="BK704" s="1">
        <v>2</v>
      </c>
      <c r="BL704">
        <v>0.38200000000000001</v>
      </c>
      <c r="BM704">
        <v>0.39600000000000002</v>
      </c>
      <c r="BN704">
        <v>0.39200000000000002</v>
      </c>
      <c r="BO704">
        <v>0.38700000000000001</v>
      </c>
      <c r="BP704">
        <v>0.36799999999999999</v>
      </c>
    </row>
    <row r="705" spans="1:68" x14ac:dyDescent="0.25">
      <c r="A705" s="6">
        <v>90</v>
      </c>
      <c r="B705" s="6">
        <v>4</v>
      </c>
      <c r="C705" s="1">
        <v>5</v>
      </c>
      <c r="D705" s="6">
        <v>0.4</v>
      </c>
      <c r="E705" s="1">
        <v>3</v>
      </c>
      <c r="F705" s="1">
        <v>2</v>
      </c>
      <c r="G705">
        <v>0.26500000000000001</v>
      </c>
      <c r="H705">
        <v>0.27</v>
      </c>
      <c r="I705">
        <v>0.26100000000000001</v>
      </c>
      <c r="J705">
        <v>0.26500000000000001</v>
      </c>
      <c r="K705">
        <v>0.252</v>
      </c>
      <c r="Q705" s="6">
        <f t="shared" si="80"/>
        <v>0.2626</v>
      </c>
      <c r="R705" s="6">
        <f t="shared" si="81"/>
        <v>6.7305274681855425E-3</v>
      </c>
      <c r="T705">
        <v>0.108</v>
      </c>
      <c r="U705">
        <v>0.112</v>
      </c>
      <c r="V705">
        <v>0.11700000000000001</v>
      </c>
      <c r="W705">
        <v>9.9000000000000005E-2</v>
      </c>
      <c r="X705">
        <v>9.9000000000000005E-2</v>
      </c>
      <c r="AD705">
        <f t="shared" si="76"/>
        <v>0.10700000000000001</v>
      </c>
      <c r="AE705">
        <f t="shared" si="77"/>
        <v>7.9686887252546131E-3</v>
      </c>
      <c r="AG705">
        <v>1</v>
      </c>
      <c r="AH705">
        <f>AVERAGE(G699:K702)</f>
        <v>0.25805</v>
      </c>
      <c r="AI705">
        <f>STDEV(G699:K702)</f>
        <v>7.9503392843854291E-3</v>
      </c>
      <c r="AJ705">
        <f>AVERAGE(T699:X702)</f>
        <v>0.11874999999999999</v>
      </c>
      <c r="AK705">
        <f>STDEV(T699:X702)</f>
        <v>1.0457306687569931E-2</v>
      </c>
      <c r="AM705">
        <f>SUM(AH705,AJ705)</f>
        <v>0.37680000000000002</v>
      </c>
      <c r="AO705">
        <f>SUM(AH705,AJ705)/2*SQRT((AI705/AH705)^2+(AK705/AJ705)^2)</f>
        <v>1.7576867730728168E-2</v>
      </c>
      <c r="AP705">
        <v>0.38199999999999995</v>
      </c>
      <c r="AR705">
        <v>1.0000000000000009E-3</v>
      </c>
      <c r="BK705" s="1">
        <v>2</v>
      </c>
      <c r="BL705">
        <v>0.373</v>
      </c>
      <c r="BM705">
        <v>0.38200000000000001</v>
      </c>
      <c r="BN705">
        <v>0.378</v>
      </c>
      <c r="BO705">
        <v>0.36399999999999999</v>
      </c>
      <c r="BP705">
        <v>0.35099999999999998</v>
      </c>
    </row>
    <row r="706" spans="1:68" x14ac:dyDescent="0.25">
      <c r="A706" s="6">
        <v>90</v>
      </c>
      <c r="B706" s="6">
        <v>4</v>
      </c>
      <c r="C706" s="1">
        <v>5</v>
      </c>
      <c r="D706" s="6">
        <v>0.4</v>
      </c>
      <c r="E706" s="1">
        <v>4</v>
      </c>
      <c r="F706" s="1">
        <v>2</v>
      </c>
      <c r="G706">
        <v>0.26500000000000001</v>
      </c>
      <c r="H706">
        <v>0.27</v>
      </c>
      <c r="I706">
        <v>0.26500000000000001</v>
      </c>
      <c r="J706">
        <v>0.27900000000000003</v>
      </c>
      <c r="K706">
        <v>0.26100000000000001</v>
      </c>
      <c r="Q706" s="6">
        <f t="shared" si="80"/>
        <v>0.26800000000000007</v>
      </c>
      <c r="R706" s="6">
        <f t="shared" si="81"/>
        <v>6.9282032302755148E-3</v>
      </c>
      <c r="T706">
        <v>9.9000000000000005E-2</v>
      </c>
      <c r="U706">
        <v>0.112</v>
      </c>
      <c r="V706">
        <v>9.9000000000000005E-2</v>
      </c>
      <c r="W706">
        <v>0.112</v>
      </c>
      <c r="X706">
        <v>0.112</v>
      </c>
      <c r="AD706">
        <f t="shared" si="76"/>
        <v>0.10680000000000001</v>
      </c>
      <c r="AE706">
        <f t="shared" si="77"/>
        <v>7.1203932475671578E-3</v>
      </c>
      <c r="AG706">
        <v>2</v>
      </c>
      <c r="AH706">
        <f>AVERAGE(G703:K706)</f>
        <v>0.2671</v>
      </c>
      <c r="AI706">
        <f>STDEV(G703:K706)</f>
        <v>7.8331280301576975E-3</v>
      </c>
      <c r="AJ706">
        <f>AVERAGE(T703:X706)</f>
        <v>0.1086</v>
      </c>
      <c r="AK706">
        <f>STDEV(T703:X706)</f>
        <v>9.7624414547742497E-3</v>
      </c>
      <c r="AM706">
        <f>SUM(AH706,AJ706)</f>
        <v>0.37570000000000003</v>
      </c>
      <c r="AO706">
        <f t="shared" ref="AO706:AO715" si="82">SUM(AH706,AJ706)/2*SQRT((AI706/AH706)^2+(AK706/AJ706)^2)</f>
        <v>1.7762408520300019E-2</v>
      </c>
      <c r="BK706" s="1">
        <v>2</v>
      </c>
      <c r="BL706">
        <v>0.36399999999999999</v>
      </c>
      <c r="BM706">
        <v>0.38200000000000001</v>
      </c>
      <c r="BN706">
        <v>0.36399999999999999</v>
      </c>
      <c r="BO706">
        <v>0.39100000000000001</v>
      </c>
      <c r="BP706">
        <v>0.373</v>
      </c>
    </row>
    <row r="707" spans="1:68" x14ac:dyDescent="0.25">
      <c r="A707" s="6">
        <v>90</v>
      </c>
      <c r="B707" s="6">
        <v>4</v>
      </c>
      <c r="C707" s="6">
        <v>5</v>
      </c>
      <c r="D707" s="6">
        <v>0.4</v>
      </c>
      <c r="E707" s="6">
        <v>1</v>
      </c>
      <c r="F707" s="6">
        <v>3</v>
      </c>
      <c r="G707">
        <v>0.28399999999999997</v>
      </c>
      <c r="H707">
        <v>0.25600000000000001</v>
      </c>
      <c r="I707">
        <v>0.27400000000000002</v>
      </c>
      <c r="J707">
        <v>0.27</v>
      </c>
      <c r="K707">
        <v>0.26500000000000001</v>
      </c>
      <c r="Q707" s="6">
        <f t="shared" si="80"/>
        <v>0.26980000000000004</v>
      </c>
      <c r="R707" s="6">
        <f t="shared" si="81"/>
        <v>1.0401922899156665E-2</v>
      </c>
      <c r="T707">
        <v>0.11700000000000001</v>
      </c>
      <c r="U707">
        <v>9.4E-2</v>
      </c>
      <c r="V707">
        <v>0.108</v>
      </c>
      <c r="W707">
        <v>0.112</v>
      </c>
      <c r="X707">
        <v>9.9000000000000005E-2</v>
      </c>
      <c r="AD707">
        <f t="shared" si="76"/>
        <v>0.10600000000000001</v>
      </c>
      <c r="AE707">
        <f t="shared" si="77"/>
        <v>9.4074438611133904E-3</v>
      </c>
      <c r="AG707">
        <v>3</v>
      </c>
      <c r="AH707">
        <f>AVERAGE(G707:K710)</f>
        <v>0.26180000000000003</v>
      </c>
      <c r="AI707">
        <f>STDEV(G707:K710)</f>
        <v>1.6465594112381247E-2</v>
      </c>
      <c r="AJ707">
        <f>AVERAGE(T707:X710)</f>
        <v>0.11334999999999999</v>
      </c>
      <c r="AK707">
        <f>STDEV(T706:X709)</f>
        <v>8.8333995363292089E-3</v>
      </c>
      <c r="AM707">
        <f>SUM(AH707,AJ707)</f>
        <v>0.37515000000000004</v>
      </c>
      <c r="AO707">
        <f t="shared" si="82"/>
        <v>1.8784454358338681E-2</v>
      </c>
      <c r="AP707" s="15" t="s">
        <v>28</v>
      </c>
      <c r="AQ707" s="15"/>
      <c r="AR707" s="15"/>
      <c r="BK707" s="6">
        <v>3</v>
      </c>
      <c r="BL707">
        <v>0.40100000000000002</v>
      </c>
      <c r="BM707">
        <v>0.35</v>
      </c>
      <c r="BN707">
        <v>0.38200000000000001</v>
      </c>
      <c r="BO707">
        <v>0.38200000000000001</v>
      </c>
      <c r="BP707">
        <v>0.36399999999999999</v>
      </c>
    </row>
    <row r="708" spans="1:68" x14ac:dyDescent="0.25">
      <c r="A708" s="6">
        <v>90</v>
      </c>
      <c r="B708" s="6">
        <v>4</v>
      </c>
      <c r="C708" s="6">
        <v>5</v>
      </c>
      <c r="D708" s="6">
        <v>0.4</v>
      </c>
      <c r="E708" s="6">
        <v>2</v>
      </c>
      <c r="F708" s="6">
        <v>3</v>
      </c>
      <c r="G708">
        <v>0.28399999999999997</v>
      </c>
      <c r="H708">
        <v>0.27</v>
      </c>
      <c r="I708">
        <v>0.252</v>
      </c>
      <c r="J708">
        <v>0.29699999999999999</v>
      </c>
      <c r="K708">
        <v>0.28399999999999997</v>
      </c>
      <c r="Q708" s="6">
        <f t="shared" si="80"/>
        <v>0.27739999999999998</v>
      </c>
      <c r="R708" s="6">
        <f t="shared" si="81"/>
        <v>1.7111399708965941E-2</v>
      </c>
      <c r="T708">
        <v>0.108</v>
      </c>
      <c r="U708">
        <v>0.108</v>
      </c>
      <c r="V708">
        <v>9.9000000000000005E-2</v>
      </c>
      <c r="W708">
        <v>9.4E-2</v>
      </c>
      <c r="X708">
        <v>0.09</v>
      </c>
      <c r="AD708">
        <f t="shared" si="76"/>
        <v>9.98E-2</v>
      </c>
      <c r="AE708">
        <f t="shared" si="77"/>
        <v>8.1363382427231973E-3</v>
      </c>
      <c r="AG708">
        <v>4</v>
      </c>
      <c r="AH708">
        <f>AVERAGE(G711:K714)</f>
        <v>0.27324999999999999</v>
      </c>
      <c r="AI708">
        <f>STDEV(G711:K714)</f>
        <v>1.2552521239722478E-2</v>
      </c>
      <c r="AJ708">
        <f>AVERAGE(T711:X714)</f>
        <v>9.8550000000000013E-2</v>
      </c>
      <c r="AK708">
        <f>STDEV(T710:X713)</f>
        <v>2.1280767200257969E-2</v>
      </c>
      <c r="AM708">
        <f t="shared" ref="AM708:AM715" si="83">SUM(AH708,AJ708)</f>
        <v>0.37180000000000002</v>
      </c>
      <c r="AO708">
        <f t="shared" si="82"/>
        <v>4.1041333730260907E-2</v>
      </c>
      <c r="BK708" s="6">
        <v>3</v>
      </c>
      <c r="BL708">
        <v>0.39200000000000002</v>
      </c>
      <c r="BM708">
        <v>0.378</v>
      </c>
      <c r="BN708">
        <v>0.35099999999999998</v>
      </c>
      <c r="BO708">
        <v>0.39100000000000001</v>
      </c>
      <c r="BP708">
        <v>0.374</v>
      </c>
    </row>
    <row r="709" spans="1:68" x14ac:dyDescent="0.25">
      <c r="A709" s="6">
        <v>90</v>
      </c>
      <c r="B709" s="6">
        <v>4</v>
      </c>
      <c r="C709" s="6">
        <v>5</v>
      </c>
      <c r="D709" s="6">
        <v>0.4</v>
      </c>
      <c r="E709" s="6">
        <v>3</v>
      </c>
      <c r="F709" s="6">
        <v>3</v>
      </c>
      <c r="G709">
        <v>0.252</v>
      </c>
      <c r="H709">
        <v>0.247</v>
      </c>
      <c r="I709">
        <v>0.25600000000000001</v>
      </c>
      <c r="J709">
        <v>0.247</v>
      </c>
      <c r="K709">
        <v>0.26100000000000001</v>
      </c>
      <c r="Q709" s="6">
        <f t="shared" si="80"/>
        <v>0.25259999999999999</v>
      </c>
      <c r="R709" s="6">
        <f t="shared" si="81"/>
        <v>6.0249481325568332E-3</v>
      </c>
      <c r="T709">
        <v>0.104</v>
      </c>
      <c r="U709">
        <v>0.112</v>
      </c>
      <c r="V709">
        <v>0.11700000000000001</v>
      </c>
      <c r="W709">
        <v>0.122</v>
      </c>
      <c r="X709">
        <v>9.9000000000000005E-2</v>
      </c>
      <c r="AD709">
        <f t="shared" si="76"/>
        <v>0.11080000000000001</v>
      </c>
      <c r="AE709">
        <f t="shared" si="77"/>
        <v>9.3648278147545234E-3</v>
      </c>
      <c r="AG709">
        <v>5</v>
      </c>
      <c r="AH709">
        <f>AVERAGE(G715:K718)</f>
        <v>0.24164999999999998</v>
      </c>
      <c r="AI709">
        <f>STDEV(G715:K718)</f>
        <v>1.6927943264256732E-2</v>
      </c>
      <c r="AJ709">
        <f>AVERAGE(T715:X718)</f>
        <v>0.12909999999999999</v>
      </c>
      <c r="AK709">
        <f>STDEV(T715:X718)</f>
        <v>1.7799763452006026E-2</v>
      </c>
      <c r="AM709">
        <f t="shared" si="83"/>
        <v>0.37074999999999997</v>
      </c>
      <c r="AO709">
        <f t="shared" si="82"/>
        <v>2.8668435785123687E-2</v>
      </c>
      <c r="BK709" s="6">
        <v>3</v>
      </c>
      <c r="BL709">
        <v>0.35599999999999998</v>
      </c>
      <c r="BM709">
        <v>0.35899999999999999</v>
      </c>
      <c r="BN709">
        <v>0.373</v>
      </c>
      <c r="BO709">
        <v>0.36899999999999999</v>
      </c>
      <c r="BP709">
        <v>0.36</v>
      </c>
    </row>
    <row r="710" spans="1:68" x14ac:dyDescent="0.25">
      <c r="A710" s="6">
        <v>90</v>
      </c>
      <c r="B710" s="6">
        <v>4</v>
      </c>
      <c r="C710" s="6">
        <v>5</v>
      </c>
      <c r="D710" s="6">
        <v>0.4</v>
      </c>
      <c r="E710" s="6">
        <v>4</v>
      </c>
      <c r="F710" s="6">
        <v>3</v>
      </c>
      <c r="G710">
        <v>0.247</v>
      </c>
      <c r="H710">
        <v>0.23400000000000001</v>
      </c>
      <c r="I710">
        <v>0.24299999999999999</v>
      </c>
      <c r="J710">
        <v>0.252</v>
      </c>
      <c r="K710">
        <v>0.26100000000000001</v>
      </c>
      <c r="Q710" s="6">
        <f t="shared" si="80"/>
        <v>0.24740000000000001</v>
      </c>
      <c r="R710" s="6">
        <f t="shared" si="81"/>
        <v>1.0064790112068905E-2</v>
      </c>
      <c r="T710">
        <v>0.122</v>
      </c>
      <c r="U710">
        <v>0.153</v>
      </c>
      <c r="V710">
        <v>0.13900000000000001</v>
      </c>
      <c r="W710">
        <v>0.14399999999999999</v>
      </c>
      <c r="X710">
        <v>0.126</v>
      </c>
      <c r="AD710">
        <f>AVERAGE(T710:X710)</f>
        <v>0.1368</v>
      </c>
      <c r="AE710">
        <f>STDEV(T710:X710)</f>
        <v>1.2794530081249565E-2</v>
      </c>
      <c r="AG710">
        <v>6</v>
      </c>
      <c r="AH710">
        <f>AVERAGE(G719:K722)</f>
        <v>0.25149999999999995</v>
      </c>
      <c r="AI710">
        <f>STDEV(G719:K722)</f>
        <v>2.0977431481927124E-2</v>
      </c>
      <c r="AJ710">
        <f>AVERAGE(T719:X722)</f>
        <v>0.10880000000000001</v>
      </c>
      <c r="AK710">
        <f>STDEV(T719:X722)</f>
        <v>1.7632505867229843E-2</v>
      </c>
      <c r="AM710">
        <f t="shared" si="83"/>
        <v>0.36029999999999995</v>
      </c>
      <c r="AO710">
        <f t="shared" si="82"/>
        <v>3.2835605820853153E-2</v>
      </c>
      <c r="BK710" s="6">
        <v>3</v>
      </c>
      <c r="BL710">
        <v>0.36899999999999999</v>
      </c>
      <c r="BM710">
        <v>0.38700000000000001</v>
      </c>
      <c r="BN710">
        <v>0.38200000000000001</v>
      </c>
      <c r="BO710">
        <v>0.39600000000000002</v>
      </c>
      <c r="BP710">
        <v>0.38700000000000001</v>
      </c>
    </row>
    <row r="711" spans="1:68" x14ac:dyDescent="0.25">
      <c r="A711" s="6">
        <v>90</v>
      </c>
      <c r="B711" s="6">
        <v>4</v>
      </c>
      <c r="C711" s="1">
        <v>5</v>
      </c>
      <c r="D711" s="6">
        <v>0.4</v>
      </c>
      <c r="E711" s="1">
        <v>1</v>
      </c>
      <c r="F711" s="1">
        <v>4</v>
      </c>
      <c r="G711">
        <v>0.26500000000000001</v>
      </c>
      <c r="H711">
        <v>0.26500000000000001</v>
      </c>
      <c r="I711">
        <v>0.29199999999999998</v>
      </c>
      <c r="J711">
        <v>0.27400000000000002</v>
      </c>
      <c r="K711">
        <v>0.252</v>
      </c>
      <c r="Q711" s="6">
        <f t="shared" si="80"/>
        <v>0.26960000000000001</v>
      </c>
      <c r="R711" s="6">
        <f t="shared" si="81"/>
        <v>1.4774978849392637E-2</v>
      </c>
      <c r="T711">
        <v>9.4E-2</v>
      </c>
      <c r="U711">
        <v>0.13</v>
      </c>
      <c r="V711">
        <v>0.09</v>
      </c>
      <c r="W711">
        <v>0.11700000000000001</v>
      </c>
      <c r="X711">
        <v>0.09</v>
      </c>
      <c r="AD711">
        <f t="shared" si="76"/>
        <v>0.1042</v>
      </c>
      <c r="AE711">
        <f t="shared" si="77"/>
        <v>1.8281137820168627E-2</v>
      </c>
      <c r="AG711">
        <v>7</v>
      </c>
      <c r="AH711">
        <f>AVERAGE(G723:K726)</f>
        <v>0.2225</v>
      </c>
      <c r="AI711">
        <f>STDEV(G723:K726)</f>
        <v>2.9119535855178739E-2</v>
      </c>
      <c r="AJ711">
        <f>AVERAGE(T723:X726)</f>
        <v>0.14460000000000001</v>
      </c>
      <c r="AK711">
        <f>STDEV(T723:X726)</f>
        <v>3.2095908904735036E-2</v>
      </c>
      <c r="AM711">
        <f t="shared" si="83"/>
        <v>0.36709999999999998</v>
      </c>
      <c r="AO711">
        <f t="shared" si="82"/>
        <v>4.7296045524249687E-2</v>
      </c>
      <c r="BK711" s="1">
        <v>4</v>
      </c>
      <c r="BL711">
        <v>0.35899999999999999</v>
      </c>
      <c r="BM711">
        <v>0.39500000000000002</v>
      </c>
      <c r="BN711">
        <v>0.38200000000000001</v>
      </c>
      <c r="BO711">
        <v>0.39100000000000001</v>
      </c>
      <c r="BP711">
        <v>0.34200000000000003</v>
      </c>
    </row>
    <row r="712" spans="1:68" x14ac:dyDescent="0.25">
      <c r="A712" s="6">
        <v>90</v>
      </c>
      <c r="B712" s="6">
        <v>4</v>
      </c>
      <c r="C712" s="1">
        <v>5</v>
      </c>
      <c r="D712" s="6">
        <v>0.4</v>
      </c>
      <c r="E712" s="1">
        <v>2</v>
      </c>
      <c r="F712" s="1">
        <v>4</v>
      </c>
      <c r="G712">
        <v>0.28399999999999997</v>
      </c>
      <c r="H712">
        <v>0.28399999999999997</v>
      </c>
      <c r="I712">
        <v>0.28399999999999997</v>
      </c>
      <c r="J712">
        <v>0.29199999999999998</v>
      </c>
      <c r="K712">
        <v>0.28799999999999998</v>
      </c>
      <c r="Q712" s="6">
        <f t="shared" si="80"/>
        <v>0.28639999999999999</v>
      </c>
      <c r="R712" s="6">
        <f t="shared" si="81"/>
        <v>3.5777087639996667E-3</v>
      </c>
      <c r="T712">
        <v>8.5000000000000006E-2</v>
      </c>
      <c r="U712">
        <v>9.9000000000000005E-2</v>
      </c>
      <c r="V712">
        <v>0.104</v>
      </c>
      <c r="W712">
        <v>0.108</v>
      </c>
      <c r="X712">
        <v>7.1999999999999995E-2</v>
      </c>
      <c r="AD712">
        <f t="shared" si="76"/>
        <v>9.3599999999999989E-2</v>
      </c>
      <c r="AE712">
        <f t="shared" si="77"/>
        <v>1.487615541731137E-2</v>
      </c>
      <c r="AG712">
        <v>8</v>
      </c>
      <c r="AH712">
        <f>AVERAGE(G727:K730)</f>
        <v>0.33434999999999998</v>
      </c>
      <c r="AI712">
        <f>STDEV(G727:K730)</f>
        <v>9.1545372702053623E-2</v>
      </c>
      <c r="AJ712">
        <f>AVERAGE(T727:X730)</f>
        <v>0.1085</v>
      </c>
      <c r="AK712">
        <f>STDEV(T727:X730)</f>
        <v>2.6593430134448426E-2</v>
      </c>
      <c r="AM712">
        <f t="shared" si="83"/>
        <v>0.44284999999999997</v>
      </c>
      <c r="AO712">
        <f t="shared" si="82"/>
        <v>8.1369205651986104E-2</v>
      </c>
      <c r="BK712" s="1">
        <v>4</v>
      </c>
      <c r="BL712">
        <v>0.36899999999999999</v>
      </c>
      <c r="BM712">
        <v>0.38300000000000001</v>
      </c>
      <c r="BN712">
        <v>0.38800000000000001</v>
      </c>
      <c r="BO712">
        <v>0.4</v>
      </c>
      <c r="BP712">
        <v>0.36</v>
      </c>
    </row>
    <row r="713" spans="1:68" x14ac:dyDescent="0.25">
      <c r="A713" s="6">
        <v>90</v>
      </c>
      <c r="B713" s="6">
        <v>4</v>
      </c>
      <c r="C713" s="1">
        <v>5</v>
      </c>
      <c r="D713" s="6">
        <v>0.4</v>
      </c>
      <c r="E713" s="1">
        <v>3</v>
      </c>
      <c r="F713" s="1">
        <v>4</v>
      </c>
      <c r="G713">
        <v>0.27</v>
      </c>
      <c r="H713">
        <v>0.26500000000000001</v>
      </c>
      <c r="I713">
        <v>0.28399999999999997</v>
      </c>
      <c r="J713">
        <v>0.26100000000000001</v>
      </c>
      <c r="K713">
        <v>0.27900000000000003</v>
      </c>
      <c r="Q713" s="6">
        <f t="shared" si="80"/>
        <v>0.27179999999999999</v>
      </c>
      <c r="R713" s="6">
        <f t="shared" si="81"/>
        <v>9.5760116958992815E-3</v>
      </c>
      <c r="T713">
        <v>9.9000000000000005E-2</v>
      </c>
      <c r="U713">
        <v>0.108</v>
      </c>
      <c r="V713">
        <v>0.09</v>
      </c>
      <c r="W713">
        <v>0.108</v>
      </c>
      <c r="X713">
        <v>9.9000000000000005E-2</v>
      </c>
      <c r="AD713">
        <f t="shared" si="76"/>
        <v>0.1008</v>
      </c>
      <c r="AE713">
        <f t="shared" si="77"/>
        <v>7.5299402388066799E-3</v>
      </c>
      <c r="AG713">
        <v>9</v>
      </c>
      <c r="AH713">
        <f>AVERAGE(G731:K734)</f>
        <v>0.33269999999999994</v>
      </c>
      <c r="AI713">
        <f>STDEV(G731:K734)</f>
        <v>5.13000461680315E-2</v>
      </c>
      <c r="AJ713">
        <f>AVERAGE(T731:X734)</f>
        <v>7.1849999999999997E-2</v>
      </c>
      <c r="AK713">
        <f>STDEV(T731:X734)</f>
        <v>1.5465666558712029E-2</v>
      </c>
      <c r="AM713">
        <f t="shared" si="83"/>
        <v>0.40454999999999997</v>
      </c>
      <c r="AO713">
        <f t="shared" si="82"/>
        <v>5.3558127209710447E-2</v>
      </c>
      <c r="BK713" s="1">
        <v>4</v>
      </c>
      <c r="BL713">
        <v>0.36899999999999999</v>
      </c>
      <c r="BM713">
        <v>0.373</v>
      </c>
      <c r="BN713">
        <v>0.374</v>
      </c>
      <c r="BO713">
        <v>0.36899999999999999</v>
      </c>
      <c r="BP713">
        <v>0.378</v>
      </c>
    </row>
    <row r="714" spans="1:68" x14ac:dyDescent="0.25">
      <c r="A714" s="6">
        <v>90</v>
      </c>
      <c r="B714" s="6">
        <v>4</v>
      </c>
      <c r="C714" s="1">
        <v>5</v>
      </c>
      <c r="D714" s="6">
        <v>0.4</v>
      </c>
      <c r="E714" s="1">
        <v>4</v>
      </c>
      <c r="F714" s="1">
        <v>4</v>
      </c>
      <c r="G714">
        <v>0.252</v>
      </c>
      <c r="H714">
        <v>0.25600000000000001</v>
      </c>
      <c r="I714">
        <v>0.27</v>
      </c>
      <c r="J714">
        <v>0.27400000000000002</v>
      </c>
      <c r="K714">
        <v>0.27400000000000002</v>
      </c>
      <c r="Q714" s="6">
        <f t="shared" si="80"/>
        <v>0.26519999999999999</v>
      </c>
      <c r="R714" s="6">
        <f t="shared" si="81"/>
        <v>1.0449880382090515E-2</v>
      </c>
      <c r="T714">
        <v>0.104</v>
      </c>
      <c r="U714">
        <v>0.104</v>
      </c>
      <c r="V714">
        <v>0.09</v>
      </c>
      <c r="W714">
        <v>9.9000000000000005E-2</v>
      </c>
      <c r="X714">
        <v>8.1000000000000003E-2</v>
      </c>
      <c r="AD714">
        <f t="shared" si="76"/>
        <v>9.5600000000000004E-2</v>
      </c>
      <c r="AE714">
        <f t="shared" si="77"/>
        <v>9.9649385346824871E-3</v>
      </c>
      <c r="AG714">
        <v>10</v>
      </c>
      <c r="AH714" t="e">
        <f>AVERAGE(G735:K738)</f>
        <v>#DIV/0!</v>
      </c>
      <c r="AI714" t="e">
        <f>STDEV(G735:K738)</f>
        <v>#DIV/0!</v>
      </c>
      <c r="AJ714" t="e">
        <f>AVERAGE(T735:X738)</f>
        <v>#DIV/0!</v>
      </c>
      <c r="AK714" t="e">
        <f>STDEV(T735:X738)</f>
        <v>#DIV/0!</v>
      </c>
      <c r="AM714" t="e">
        <f t="shared" si="83"/>
        <v>#DIV/0!</v>
      </c>
      <c r="AO714" t="e">
        <f t="shared" si="82"/>
        <v>#DIV/0!</v>
      </c>
      <c r="BK714" s="1">
        <v>4</v>
      </c>
      <c r="BL714">
        <v>0.35599999999999998</v>
      </c>
      <c r="BM714">
        <v>0.36</v>
      </c>
      <c r="BN714">
        <v>0.36</v>
      </c>
      <c r="BO714">
        <v>0.373</v>
      </c>
      <c r="BP714">
        <v>0.35499999999999998</v>
      </c>
    </row>
    <row r="715" spans="1:68" x14ac:dyDescent="0.25">
      <c r="A715" s="6">
        <v>90</v>
      </c>
      <c r="B715" s="6">
        <v>4</v>
      </c>
      <c r="C715" s="6">
        <v>5</v>
      </c>
      <c r="D715" s="6">
        <v>0.4</v>
      </c>
      <c r="E715" s="6">
        <v>1</v>
      </c>
      <c r="F715" s="6">
        <v>5</v>
      </c>
      <c r="G715">
        <v>0.24299999999999999</v>
      </c>
      <c r="H715">
        <v>0.24299999999999999</v>
      </c>
      <c r="I715">
        <v>0.24299999999999999</v>
      </c>
      <c r="J715">
        <v>0.27400000000000002</v>
      </c>
      <c r="K715">
        <v>0.26500000000000001</v>
      </c>
      <c r="Q715" s="6">
        <f t="shared" si="80"/>
        <v>0.25360000000000005</v>
      </c>
      <c r="R715" s="6">
        <f t="shared" si="81"/>
        <v>1.485934049680538E-2</v>
      </c>
      <c r="T715">
        <v>0.11700000000000001</v>
      </c>
      <c r="U715">
        <v>0.104</v>
      </c>
      <c r="V715">
        <v>0.11700000000000001</v>
      </c>
      <c r="W715">
        <v>0.108</v>
      </c>
      <c r="X715">
        <v>0.11700000000000001</v>
      </c>
      <c r="AD715">
        <f t="shared" si="76"/>
        <v>0.11260000000000001</v>
      </c>
      <c r="AE715">
        <f t="shared" si="77"/>
        <v>6.1886993787063256E-3</v>
      </c>
      <c r="AG715" t="s">
        <v>22</v>
      </c>
      <c r="AH715">
        <f>AVERAGE(G699:K738)</f>
        <v>0.27143333333333342</v>
      </c>
      <c r="AI715">
        <f>STDEV(G699:K738)</f>
        <v>5.1964760298197583E-2</v>
      </c>
      <c r="AJ715">
        <f>AVERAGE(T699:X738)</f>
        <v>0.1113444444444444</v>
      </c>
      <c r="AK715">
        <f>STDEV(T699:X737)</f>
        <v>2.6602247609965903E-2</v>
      </c>
      <c r="AM715">
        <f t="shared" si="83"/>
        <v>0.38277777777777783</v>
      </c>
      <c r="AO715">
        <f t="shared" si="82"/>
        <v>5.8595491632920188E-2</v>
      </c>
      <c r="BK715" s="6">
        <v>5</v>
      </c>
      <c r="BL715">
        <v>0.36</v>
      </c>
      <c r="BM715">
        <v>0.34699999999999998</v>
      </c>
      <c r="BN715">
        <v>0.36</v>
      </c>
      <c r="BO715">
        <v>0.38200000000000001</v>
      </c>
      <c r="BP715">
        <v>0.38200000000000001</v>
      </c>
    </row>
    <row r="716" spans="1:68" x14ac:dyDescent="0.25">
      <c r="A716" s="6">
        <v>90</v>
      </c>
      <c r="B716" s="6">
        <v>4</v>
      </c>
      <c r="C716" s="6">
        <v>5</v>
      </c>
      <c r="D716" s="6">
        <v>0.4</v>
      </c>
      <c r="E716" s="6">
        <v>2</v>
      </c>
      <c r="F716" s="6">
        <v>5</v>
      </c>
      <c r="G716">
        <v>0.247</v>
      </c>
      <c r="H716">
        <v>0.247</v>
      </c>
      <c r="I716">
        <v>0.22500000000000001</v>
      </c>
      <c r="J716">
        <v>0.252</v>
      </c>
      <c r="K716">
        <v>0.252</v>
      </c>
      <c r="Q716" s="6">
        <f t="shared" si="80"/>
        <v>0.24459999999999998</v>
      </c>
      <c r="R716" s="6">
        <f t="shared" si="81"/>
        <v>1.1238327277669036E-2</v>
      </c>
      <c r="T716">
        <v>0.11700000000000001</v>
      </c>
      <c r="U716">
        <v>0.11700000000000001</v>
      </c>
      <c r="V716">
        <v>0.13900000000000001</v>
      </c>
      <c r="W716">
        <v>0.13</v>
      </c>
      <c r="X716">
        <v>0.112</v>
      </c>
      <c r="AD716">
        <f t="shared" si="76"/>
        <v>0.123</v>
      </c>
      <c r="AE716">
        <f t="shared" si="77"/>
        <v>1.1157956802210703E-2</v>
      </c>
      <c r="AM716" s="11" t="s">
        <v>51</v>
      </c>
      <c r="AN716" s="11"/>
      <c r="AO716" s="11"/>
      <c r="BK716" s="6">
        <v>5</v>
      </c>
      <c r="BL716">
        <v>0.36399999999999999</v>
      </c>
      <c r="BM716">
        <v>0.36399999999999999</v>
      </c>
      <c r="BN716">
        <v>0.36399999999999999</v>
      </c>
      <c r="BO716">
        <v>0.38200000000000001</v>
      </c>
      <c r="BP716">
        <v>0.36399999999999999</v>
      </c>
    </row>
    <row r="717" spans="1:68" x14ac:dyDescent="0.25">
      <c r="A717" s="6">
        <v>90</v>
      </c>
      <c r="B717" s="6">
        <v>4</v>
      </c>
      <c r="C717" s="6">
        <v>5</v>
      </c>
      <c r="D717" s="6">
        <v>0.4</v>
      </c>
      <c r="E717" s="6">
        <v>3</v>
      </c>
      <c r="F717" s="6">
        <v>5</v>
      </c>
      <c r="G717">
        <v>0.25600000000000001</v>
      </c>
      <c r="H717">
        <v>0.247</v>
      </c>
      <c r="I717">
        <v>0.26100000000000001</v>
      </c>
      <c r="J717">
        <v>0.247</v>
      </c>
      <c r="K717">
        <v>0.22500000000000001</v>
      </c>
      <c r="Q717" s="6">
        <f t="shared" si="80"/>
        <v>0.24720000000000003</v>
      </c>
      <c r="R717" s="6">
        <f t="shared" si="81"/>
        <v>1.379130160644745E-2</v>
      </c>
      <c r="T717">
        <v>0.13</v>
      </c>
      <c r="U717">
        <v>0.13500000000000001</v>
      </c>
      <c r="V717">
        <v>0.14399999999999999</v>
      </c>
      <c r="W717">
        <v>0.104</v>
      </c>
      <c r="X717">
        <v>0.158</v>
      </c>
      <c r="AD717">
        <f t="shared" si="76"/>
        <v>0.13420000000000001</v>
      </c>
      <c r="AE717">
        <f t="shared" si="77"/>
        <v>1.9954949260772323E-2</v>
      </c>
      <c r="BK717" s="6">
        <v>5</v>
      </c>
      <c r="BL717">
        <v>0.38600000000000001</v>
      </c>
      <c r="BM717">
        <v>0.38200000000000001</v>
      </c>
      <c r="BN717">
        <v>0.40500000000000003</v>
      </c>
      <c r="BO717">
        <v>0.35099999999999998</v>
      </c>
      <c r="BP717">
        <v>0.38300000000000001</v>
      </c>
    </row>
    <row r="718" spans="1:68" x14ac:dyDescent="0.25">
      <c r="A718" s="6">
        <v>90</v>
      </c>
      <c r="B718" s="6">
        <v>4</v>
      </c>
      <c r="C718" s="6">
        <v>5</v>
      </c>
      <c r="D718" s="6">
        <v>0.4</v>
      </c>
      <c r="E718" s="6">
        <v>4</v>
      </c>
      <c r="F718" s="6">
        <v>5</v>
      </c>
      <c r="G718">
        <v>0.22900000000000001</v>
      </c>
      <c r="H718">
        <v>0.22500000000000001</v>
      </c>
      <c r="I718">
        <v>0.22</v>
      </c>
      <c r="J718">
        <v>0.20699999999999999</v>
      </c>
      <c r="K718">
        <v>0.22500000000000001</v>
      </c>
      <c r="Q718" s="6">
        <f t="shared" si="80"/>
        <v>0.22120000000000001</v>
      </c>
      <c r="R718" s="6">
        <f t="shared" si="81"/>
        <v>8.5556998544829826E-3</v>
      </c>
      <c r="T718">
        <v>0.14399999999999999</v>
      </c>
      <c r="U718">
        <v>0.153</v>
      </c>
      <c r="V718">
        <v>0.13</v>
      </c>
      <c r="W718">
        <v>0.16200000000000001</v>
      </c>
      <c r="X718">
        <v>0.14399999999999999</v>
      </c>
      <c r="AD718">
        <f t="shared" si="76"/>
        <v>0.14660000000000001</v>
      </c>
      <c r="AE718">
        <f t="shared" si="77"/>
        <v>1.1907980517283357E-2</v>
      </c>
      <c r="BK718" s="6">
        <v>5</v>
      </c>
      <c r="BL718">
        <v>0.373</v>
      </c>
      <c r="BM718">
        <v>0.378</v>
      </c>
      <c r="BN718">
        <v>0.35</v>
      </c>
      <c r="BO718">
        <v>0.36899999999999999</v>
      </c>
      <c r="BP718">
        <v>0.36899999999999999</v>
      </c>
    </row>
    <row r="719" spans="1:68" x14ac:dyDescent="0.25">
      <c r="A719" s="6">
        <v>90</v>
      </c>
      <c r="B719" s="6">
        <v>4</v>
      </c>
      <c r="C719" s="1">
        <v>5</v>
      </c>
      <c r="D719" s="6">
        <v>0.4</v>
      </c>
      <c r="E719" s="1">
        <v>1</v>
      </c>
      <c r="F719" s="1">
        <v>6</v>
      </c>
      <c r="G719">
        <v>0.247</v>
      </c>
      <c r="H719">
        <v>0.216</v>
      </c>
      <c r="I719">
        <v>0.22500000000000001</v>
      </c>
      <c r="J719">
        <v>0.247</v>
      </c>
      <c r="K719">
        <v>0.23799999999999999</v>
      </c>
      <c r="Q719" s="6">
        <f t="shared" si="80"/>
        <v>0.2346</v>
      </c>
      <c r="R719" s="6">
        <f t="shared" si="81"/>
        <v>1.3758633653092154E-2</v>
      </c>
      <c r="T719">
        <v>0.126</v>
      </c>
      <c r="U719">
        <v>0.104</v>
      </c>
      <c r="V719">
        <v>0.122</v>
      </c>
      <c r="W719">
        <v>0.13</v>
      </c>
      <c r="X719">
        <v>9.9000000000000005E-2</v>
      </c>
      <c r="AD719">
        <f t="shared" ref="AD719:AD739" si="84">AVERAGE(T719:X719)</f>
        <v>0.1162</v>
      </c>
      <c r="AE719">
        <f t="shared" ref="AE719:AE739" si="85">STDEV(T719:X719)</f>
        <v>1.3827508813954973E-2</v>
      </c>
      <c r="BF719" s="42" t="s">
        <v>19</v>
      </c>
      <c r="BG719" s="42" t="s">
        <v>24</v>
      </c>
      <c r="BH719" s="42" t="s">
        <v>21</v>
      </c>
      <c r="BK719" s="1">
        <v>6</v>
      </c>
      <c r="BL719">
        <v>0.373</v>
      </c>
      <c r="BM719">
        <v>0.32</v>
      </c>
      <c r="BN719">
        <v>0.34699999999999998</v>
      </c>
      <c r="BO719">
        <v>0.377</v>
      </c>
      <c r="BP719">
        <v>0.33700000000000002</v>
      </c>
    </row>
    <row r="720" spans="1:68" x14ac:dyDescent="0.25">
      <c r="A720" s="6">
        <v>90</v>
      </c>
      <c r="B720" s="6">
        <v>4</v>
      </c>
      <c r="C720" s="1">
        <v>5</v>
      </c>
      <c r="D720" s="6">
        <v>0.4</v>
      </c>
      <c r="E720" s="1">
        <v>2</v>
      </c>
      <c r="F720" s="1">
        <v>6</v>
      </c>
      <c r="G720">
        <v>0.25600000000000001</v>
      </c>
      <c r="H720">
        <v>0.252</v>
      </c>
      <c r="I720">
        <v>0.23400000000000001</v>
      </c>
      <c r="J720">
        <v>0.25600000000000001</v>
      </c>
      <c r="K720">
        <v>0.27400000000000002</v>
      </c>
      <c r="Q720" s="6">
        <f t="shared" si="80"/>
        <v>0.25440000000000002</v>
      </c>
      <c r="R720" s="6">
        <f t="shared" si="81"/>
        <v>1.4240786495134323E-2</v>
      </c>
      <c r="T720">
        <v>0.104</v>
      </c>
      <c r="U720">
        <v>0.13900000000000001</v>
      </c>
      <c r="V720">
        <v>9.4E-2</v>
      </c>
      <c r="W720">
        <v>0.13900000000000001</v>
      </c>
      <c r="X720">
        <v>0.126</v>
      </c>
      <c r="AD720">
        <f t="shared" si="84"/>
        <v>0.12039999999999999</v>
      </c>
      <c r="AE720">
        <f t="shared" si="85"/>
        <v>2.054993917265955E-2</v>
      </c>
      <c r="AH720" s="5" t="s">
        <v>20</v>
      </c>
      <c r="AI720" s="5" t="s">
        <v>21</v>
      </c>
      <c r="AJ720" s="5" t="s">
        <v>23</v>
      </c>
      <c r="AK720" s="5" t="s">
        <v>21</v>
      </c>
      <c r="AL720" s="5"/>
      <c r="AM720" s="5" t="s">
        <v>27</v>
      </c>
      <c r="AN720" s="5"/>
      <c r="AO720" s="5" t="s">
        <v>28</v>
      </c>
      <c r="AP720" s="5"/>
      <c r="BF720" s="42">
        <v>1</v>
      </c>
      <c r="BG720" s="42">
        <f>AVERAGE(BL699:BP702)</f>
        <v>0.37679999999999997</v>
      </c>
      <c r="BH720" s="42">
        <f>STDEV(BL699:BP702)</f>
        <v>1.1459769447483397E-2</v>
      </c>
      <c r="BK720" s="1">
        <v>6</v>
      </c>
      <c r="BL720">
        <v>0.36</v>
      </c>
      <c r="BM720">
        <v>0.39100000000000001</v>
      </c>
      <c r="BN720">
        <v>0.32800000000000001</v>
      </c>
      <c r="BO720">
        <v>0.39500000000000002</v>
      </c>
      <c r="BP720">
        <v>0.4</v>
      </c>
    </row>
    <row r="721" spans="1:68" x14ac:dyDescent="0.25">
      <c r="A721" s="6">
        <v>90</v>
      </c>
      <c r="B721" s="6">
        <v>4</v>
      </c>
      <c r="C721" s="1">
        <v>5</v>
      </c>
      <c r="D721" s="6">
        <v>0.4</v>
      </c>
      <c r="E721" s="1">
        <v>3</v>
      </c>
      <c r="F721" s="1">
        <v>6</v>
      </c>
      <c r="G721">
        <v>0.25600000000000001</v>
      </c>
      <c r="H721">
        <v>0.23400000000000001</v>
      </c>
      <c r="I721">
        <v>0.22500000000000001</v>
      </c>
      <c r="J721">
        <v>0.23400000000000001</v>
      </c>
      <c r="K721">
        <v>0.26500000000000001</v>
      </c>
      <c r="Q721" s="6">
        <f t="shared" si="80"/>
        <v>0.24279999999999999</v>
      </c>
      <c r="R721" s="6">
        <f t="shared" si="81"/>
        <v>1.687305544351704E-2</v>
      </c>
      <c r="T721">
        <v>0.09</v>
      </c>
      <c r="U721">
        <v>0.11700000000000001</v>
      </c>
      <c r="V721">
        <v>0.108</v>
      </c>
      <c r="W721">
        <v>0.09</v>
      </c>
      <c r="X721">
        <v>9.4E-2</v>
      </c>
      <c r="AD721">
        <f t="shared" si="84"/>
        <v>9.98E-2</v>
      </c>
      <c r="AE721">
        <f t="shared" si="85"/>
        <v>1.2132600710482486E-2</v>
      </c>
      <c r="AH721" s="5">
        <f>AH715</f>
        <v>0.27143333333333342</v>
      </c>
      <c r="AI721" s="5">
        <f>AI715</f>
        <v>5.1964760298197583E-2</v>
      </c>
      <c r="AJ721" s="5">
        <f>AJ715</f>
        <v>0.1113444444444444</v>
      </c>
      <c r="AK721" s="5">
        <f>AK715</f>
        <v>2.6602247609965903E-2</v>
      </c>
      <c r="AL721" s="5"/>
      <c r="AM721" s="5" t="s">
        <v>29</v>
      </c>
      <c r="AN721" s="5"/>
      <c r="AO721" s="5" t="s">
        <v>30</v>
      </c>
      <c r="AP721" s="5"/>
      <c r="BF721" s="42">
        <v>2</v>
      </c>
      <c r="BG721" s="42">
        <f>AVERAGE(BL703:BP706)</f>
        <v>0.37569999999999998</v>
      </c>
      <c r="BH721" s="42">
        <f>STDEV(BL703:BP706)</f>
        <v>1.4607496273092839E-2</v>
      </c>
      <c r="BK721" s="1">
        <v>6</v>
      </c>
      <c r="BL721">
        <v>0.34599999999999997</v>
      </c>
      <c r="BM721">
        <v>0.35099999999999998</v>
      </c>
      <c r="BN721">
        <v>0.33300000000000002</v>
      </c>
      <c r="BO721">
        <v>0.32400000000000001</v>
      </c>
      <c r="BP721">
        <v>0.35899999999999999</v>
      </c>
    </row>
    <row r="722" spans="1:68" x14ac:dyDescent="0.25">
      <c r="A722" s="6">
        <v>90</v>
      </c>
      <c r="B722" s="6">
        <v>4</v>
      </c>
      <c r="C722" s="1">
        <v>5</v>
      </c>
      <c r="D722" s="6">
        <v>0.4</v>
      </c>
      <c r="E722" s="1">
        <v>4</v>
      </c>
      <c r="F722" s="1">
        <v>6</v>
      </c>
      <c r="G722">
        <v>0.29199999999999998</v>
      </c>
      <c r="H722">
        <v>0.27</v>
      </c>
      <c r="I722">
        <v>0.252</v>
      </c>
      <c r="J722">
        <v>0.26500000000000001</v>
      </c>
      <c r="K722">
        <v>0.29199999999999998</v>
      </c>
      <c r="Q722" s="6">
        <f t="shared" si="80"/>
        <v>0.27420000000000005</v>
      </c>
      <c r="R722" s="6">
        <f t="shared" si="81"/>
        <v>1.7527121840165302E-2</v>
      </c>
      <c r="T722">
        <v>8.1000000000000003E-2</v>
      </c>
      <c r="U722">
        <v>8.5000000000000006E-2</v>
      </c>
      <c r="V722">
        <v>0.112</v>
      </c>
      <c r="W722">
        <v>9.9000000000000005E-2</v>
      </c>
      <c r="X722">
        <v>0.11700000000000001</v>
      </c>
      <c r="AD722">
        <f t="shared" si="84"/>
        <v>9.8799999999999999E-2</v>
      </c>
      <c r="AE722">
        <f t="shared" si="85"/>
        <v>1.5912259424732879E-2</v>
      </c>
      <c r="BF722" s="42">
        <v>3</v>
      </c>
      <c r="BG722" s="42">
        <f>AVERAGE(BL707:BP710)</f>
        <v>0.37514999999999998</v>
      </c>
      <c r="BH722" s="42">
        <f>STDEV(BL707:BP710)</f>
        <v>1.5125005437145622E-2</v>
      </c>
      <c r="BK722" s="1">
        <v>6</v>
      </c>
      <c r="BL722">
        <v>0.373</v>
      </c>
      <c r="BM722">
        <v>0.35499999999999998</v>
      </c>
      <c r="BN722">
        <v>0.36399999999999999</v>
      </c>
      <c r="BO722">
        <v>0.36399999999999999</v>
      </c>
      <c r="BP722">
        <v>0.40899999999999997</v>
      </c>
    </row>
    <row r="723" spans="1:68" x14ac:dyDescent="0.25">
      <c r="A723" s="6">
        <v>90</v>
      </c>
      <c r="B723" s="6">
        <v>4</v>
      </c>
      <c r="C723" s="6">
        <v>5</v>
      </c>
      <c r="D723" s="6">
        <v>0.4</v>
      </c>
      <c r="E723" s="6">
        <v>1</v>
      </c>
      <c r="F723" s="6">
        <v>7</v>
      </c>
      <c r="G723">
        <v>0.23400000000000001</v>
      </c>
      <c r="H723">
        <v>0.22500000000000001</v>
      </c>
      <c r="I723">
        <v>0.22500000000000001</v>
      </c>
      <c r="J723">
        <v>0.22</v>
      </c>
      <c r="K723">
        <v>0.23400000000000001</v>
      </c>
      <c r="Q723" s="6">
        <f t="shared" si="80"/>
        <v>0.22760000000000002</v>
      </c>
      <c r="R723" s="6">
        <f t="shared" si="81"/>
        <v>6.1886993787063256E-3</v>
      </c>
      <c r="T723">
        <v>0.16200000000000001</v>
      </c>
      <c r="U723">
        <v>0.13500000000000001</v>
      </c>
      <c r="V723">
        <v>0.158</v>
      </c>
      <c r="W723">
        <v>0.126</v>
      </c>
      <c r="X723">
        <v>0.158</v>
      </c>
      <c r="AD723">
        <f t="shared" si="84"/>
        <v>0.14780000000000001</v>
      </c>
      <c r="AE723">
        <f t="shared" si="85"/>
        <v>1.6192590898309017E-2</v>
      </c>
      <c r="BF723" s="42">
        <v>4</v>
      </c>
      <c r="BG723" s="42">
        <f>AVERAGE(BL711:BP714)</f>
        <v>0.37180000000000002</v>
      </c>
      <c r="BH723" s="42">
        <f>STDEV(BL711:BP714)</f>
        <v>1.4982797152945641E-2</v>
      </c>
      <c r="BK723" s="6">
        <v>7</v>
      </c>
      <c r="BL723">
        <v>0.39600000000000002</v>
      </c>
      <c r="BM723">
        <v>0.36</v>
      </c>
      <c r="BN723">
        <v>0.38300000000000001</v>
      </c>
      <c r="BO723">
        <v>0.34599999999999997</v>
      </c>
      <c r="BP723">
        <v>0.39200000000000002</v>
      </c>
    </row>
    <row r="724" spans="1:68" x14ac:dyDescent="0.25">
      <c r="A724" s="6">
        <v>90</v>
      </c>
      <c r="B724" s="6">
        <v>4</v>
      </c>
      <c r="C724" s="6">
        <v>5</v>
      </c>
      <c r="D724" s="6">
        <v>0.4</v>
      </c>
      <c r="E724" s="6">
        <v>2</v>
      </c>
      <c r="F724" s="6">
        <v>7</v>
      </c>
      <c r="G724">
        <v>0.23799999999999999</v>
      </c>
      <c r="H724">
        <v>0.18</v>
      </c>
      <c r="I724">
        <v>0.23799999999999999</v>
      </c>
      <c r="J724">
        <v>0.21199999999999999</v>
      </c>
      <c r="K724">
        <v>0.216</v>
      </c>
      <c r="Q724" s="6">
        <f t="shared" si="80"/>
        <v>0.21679999999999996</v>
      </c>
      <c r="R724" s="6">
        <f t="shared" si="81"/>
        <v>2.385791273351464E-2</v>
      </c>
      <c r="T724">
        <v>0.13900000000000001</v>
      </c>
      <c r="U724">
        <v>0.16200000000000001</v>
      </c>
      <c r="V724">
        <v>0.13</v>
      </c>
      <c r="W724">
        <v>0.16600000000000001</v>
      </c>
      <c r="X724">
        <v>0.14399999999999999</v>
      </c>
      <c r="AD724">
        <f t="shared" si="84"/>
        <v>0.14820000000000003</v>
      </c>
      <c r="AE724">
        <f t="shared" si="85"/>
        <v>1.5336231610144652E-2</v>
      </c>
      <c r="BF724" s="42">
        <v>5</v>
      </c>
      <c r="BG724" s="42">
        <f>AVERAGE(BL715:BP718)</f>
        <v>0.37074999999999997</v>
      </c>
      <c r="BH724" s="42">
        <f>STDEV(BL715:BP718)</f>
        <v>1.4370565677618163E-2</v>
      </c>
      <c r="BK724" s="6">
        <v>7</v>
      </c>
      <c r="BL724">
        <v>0.377</v>
      </c>
      <c r="BM724">
        <v>0.34200000000000003</v>
      </c>
      <c r="BN724">
        <v>0.36799999999999999</v>
      </c>
      <c r="BO724">
        <v>0.378</v>
      </c>
      <c r="BP724">
        <v>0.36</v>
      </c>
    </row>
    <row r="725" spans="1:68" x14ac:dyDescent="0.25">
      <c r="A725" s="6">
        <v>90</v>
      </c>
      <c r="B725" s="6">
        <v>4</v>
      </c>
      <c r="C725" s="6">
        <v>5</v>
      </c>
      <c r="D725" s="6">
        <v>0.4</v>
      </c>
      <c r="E725" s="6">
        <v>3</v>
      </c>
      <c r="F725" s="6">
        <v>7</v>
      </c>
      <c r="G725">
        <v>0.23400000000000001</v>
      </c>
      <c r="H725">
        <v>0.17599999999999999</v>
      </c>
      <c r="I725">
        <v>0.21199999999999999</v>
      </c>
      <c r="J725">
        <v>0.193</v>
      </c>
      <c r="K725">
        <v>0.20699999999999999</v>
      </c>
      <c r="Q725" s="6">
        <f t="shared" si="80"/>
        <v>0.2044</v>
      </c>
      <c r="R725" s="6">
        <f t="shared" si="81"/>
        <v>2.1663333076883628E-2</v>
      </c>
      <c r="T725">
        <v>0.16200000000000001</v>
      </c>
      <c r="U725">
        <v>0.20200000000000001</v>
      </c>
      <c r="V725">
        <v>0.153</v>
      </c>
      <c r="W725">
        <v>0.189</v>
      </c>
      <c r="X725">
        <v>0.14799999999999999</v>
      </c>
      <c r="AD725">
        <f t="shared" si="84"/>
        <v>0.17080000000000001</v>
      </c>
      <c r="AE725">
        <f t="shared" si="85"/>
        <v>2.3552069972722252E-2</v>
      </c>
      <c r="BF725" s="42">
        <v>6</v>
      </c>
      <c r="BG725" s="42">
        <f>AVERAGE(BL719:BP722)</f>
        <v>0.36029999999999995</v>
      </c>
      <c r="BH725" s="42">
        <f>STDEV(BL719:BP722)</f>
        <v>2.5643507437248334E-2</v>
      </c>
      <c r="BK725" s="6">
        <v>7</v>
      </c>
      <c r="BL725">
        <v>0.39600000000000002</v>
      </c>
      <c r="BM725">
        <v>0.378</v>
      </c>
      <c r="BN725">
        <v>0.36499999999999999</v>
      </c>
      <c r="BO725">
        <v>0.38200000000000001</v>
      </c>
      <c r="BP725">
        <v>0.35499999999999998</v>
      </c>
    </row>
    <row r="726" spans="1:68" x14ac:dyDescent="0.25">
      <c r="A726" s="6">
        <v>90</v>
      </c>
      <c r="B726" s="6">
        <v>4</v>
      </c>
      <c r="C726" s="6">
        <v>5</v>
      </c>
      <c r="D726" s="6">
        <v>0.4</v>
      </c>
      <c r="E726" s="6">
        <v>4</v>
      </c>
      <c r="F726" s="6">
        <v>7</v>
      </c>
      <c r="G726">
        <v>0.19800000000000001</v>
      </c>
      <c r="H726">
        <v>0.29199999999999998</v>
      </c>
      <c r="I726">
        <v>0.216</v>
      </c>
      <c r="J726">
        <v>0.28799999999999998</v>
      </c>
      <c r="K726">
        <v>0.21199999999999999</v>
      </c>
      <c r="Q726" s="6">
        <f t="shared" si="80"/>
        <v>0.2412</v>
      </c>
      <c r="R726" s="6">
        <f t="shared" si="81"/>
        <v>4.5068836239690026E-2</v>
      </c>
      <c r="T726">
        <v>0.104</v>
      </c>
      <c r="U726">
        <v>7.5999999999999998E-2</v>
      </c>
      <c r="V726">
        <v>0.104</v>
      </c>
      <c r="W726">
        <v>9.4E-2</v>
      </c>
      <c r="X726">
        <v>0.18</v>
      </c>
      <c r="AD726">
        <f t="shared" si="84"/>
        <v>0.1116</v>
      </c>
      <c r="AE726">
        <f t="shared" si="85"/>
        <v>3.9909898521544689E-2</v>
      </c>
      <c r="BF726" s="42">
        <v>7</v>
      </c>
      <c r="BG726" s="42">
        <f>AVERAGE(BL723:BP726)</f>
        <v>0.36709999999999998</v>
      </c>
      <c r="BH726" s="42">
        <f>STDEV(BL723:BP726)</f>
        <v>2.4844569458514421E-2</v>
      </c>
      <c r="BK726" s="6">
        <v>7</v>
      </c>
      <c r="BL726">
        <v>0.30199999999999999</v>
      </c>
      <c r="BM726">
        <v>0.36799999999999999</v>
      </c>
      <c r="BN726">
        <v>0.32</v>
      </c>
      <c r="BO726">
        <v>0.38200000000000001</v>
      </c>
      <c r="BP726">
        <v>0.39200000000000002</v>
      </c>
    </row>
    <row r="727" spans="1:68" x14ac:dyDescent="0.25">
      <c r="A727" s="6">
        <v>90</v>
      </c>
      <c r="B727" s="6">
        <v>4</v>
      </c>
      <c r="C727" s="1">
        <v>5</v>
      </c>
      <c r="D727" s="6">
        <v>0.4</v>
      </c>
      <c r="E727" s="1">
        <v>1</v>
      </c>
      <c r="F727" s="1">
        <v>8</v>
      </c>
      <c r="G727">
        <v>0.31</v>
      </c>
      <c r="H727">
        <v>0.27</v>
      </c>
      <c r="I727">
        <v>0.26100000000000001</v>
      </c>
      <c r="J727">
        <v>0.26500000000000001</v>
      </c>
      <c r="K727">
        <v>0.23799999999999999</v>
      </c>
      <c r="Q727" s="6">
        <f t="shared" si="80"/>
        <v>0.26880000000000004</v>
      </c>
      <c r="R727" s="6">
        <f t="shared" si="81"/>
        <v>2.6090228055729983E-2</v>
      </c>
      <c r="T727">
        <v>0.104</v>
      </c>
      <c r="U727">
        <v>0.104</v>
      </c>
      <c r="V727">
        <v>0.126</v>
      </c>
      <c r="W727">
        <v>0.14399999999999999</v>
      </c>
      <c r="X727">
        <v>0.108</v>
      </c>
      <c r="AD727">
        <f t="shared" si="84"/>
        <v>0.1172</v>
      </c>
      <c r="AE727">
        <f t="shared" si="85"/>
        <v>1.7527121840165329E-2</v>
      </c>
      <c r="BF727" s="42">
        <v>8</v>
      </c>
      <c r="BG727" s="42">
        <f>AVERAGE(BL727:BP730)</f>
        <v>0.44284999999999997</v>
      </c>
      <c r="BH727" s="42">
        <f>STDEV(BL727:BP730)</f>
        <v>9.367428170331274E-2</v>
      </c>
      <c r="BK727" s="1">
        <v>8</v>
      </c>
      <c r="BL727">
        <v>0.41399999999999998</v>
      </c>
      <c r="BM727">
        <v>0.374</v>
      </c>
      <c r="BN727">
        <v>0.38700000000000001</v>
      </c>
      <c r="BO727">
        <v>0.40899999999999997</v>
      </c>
      <c r="BP727">
        <v>0.34599999999999997</v>
      </c>
    </row>
    <row r="728" spans="1:68" x14ac:dyDescent="0.25">
      <c r="A728" s="6">
        <v>90</v>
      </c>
      <c r="B728" s="6">
        <v>4</v>
      </c>
      <c r="C728" s="1">
        <v>5</v>
      </c>
      <c r="D728" s="6">
        <v>0.4</v>
      </c>
      <c r="E728" s="1">
        <v>2</v>
      </c>
      <c r="F728" s="1">
        <v>8</v>
      </c>
      <c r="G728">
        <v>0.3</v>
      </c>
      <c r="H728">
        <v>0.26400000000000001</v>
      </c>
      <c r="I728">
        <v>0.28799999999999998</v>
      </c>
      <c r="J728">
        <v>0.27600000000000002</v>
      </c>
      <c r="K728">
        <v>0.27600000000000002</v>
      </c>
      <c r="Q728" s="6">
        <f t="shared" si="80"/>
        <v>0.28080000000000005</v>
      </c>
      <c r="R728" s="6">
        <f t="shared" si="81"/>
        <v>1.368210510118964E-2</v>
      </c>
      <c r="T728">
        <v>0.09</v>
      </c>
      <c r="U728">
        <v>0.10199999999999999</v>
      </c>
      <c r="V728">
        <v>0.108</v>
      </c>
      <c r="W728">
        <v>0.12</v>
      </c>
      <c r="X728">
        <v>0.10199999999999999</v>
      </c>
      <c r="AD728">
        <f t="shared" si="84"/>
        <v>0.10440000000000001</v>
      </c>
      <c r="AE728">
        <f t="shared" si="85"/>
        <v>1.0899541274750971E-2</v>
      </c>
      <c r="BF728" s="42">
        <v>9</v>
      </c>
      <c r="BG728" s="42">
        <f>AVERAGE(BL731:BP734)</f>
        <v>0.40454999999999997</v>
      </c>
      <c r="BH728" s="42">
        <f>STDEV(BL731:BP734)</f>
        <v>5.2796007624182448E-2</v>
      </c>
      <c r="BK728" s="1">
        <v>8</v>
      </c>
      <c r="BL728">
        <v>0.39</v>
      </c>
      <c r="BM728">
        <v>0.36599999999999999</v>
      </c>
      <c r="BN728">
        <v>0.39600000000000002</v>
      </c>
      <c r="BO728">
        <v>0.39600000000000002</v>
      </c>
      <c r="BP728">
        <v>0.378</v>
      </c>
    </row>
    <row r="729" spans="1:68" x14ac:dyDescent="0.25">
      <c r="A729" s="6">
        <v>90</v>
      </c>
      <c r="B729" s="6">
        <v>4</v>
      </c>
      <c r="C729" s="1">
        <v>5</v>
      </c>
      <c r="D729" s="6">
        <v>0.4</v>
      </c>
      <c r="E729" s="1">
        <v>3</v>
      </c>
      <c r="F729" s="1">
        <v>8</v>
      </c>
      <c r="G729">
        <v>0.35399999999999998</v>
      </c>
      <c r="H729">
        <v>0.252</v>
      </c>
      <c r="I729">
        <v>0.312</v>
      </c>
      <c r="J729">
        <v>0.33600000000000002</v>
      </c>
      <c r="K729">
        <v>0.318</v>
      </c>
      <c r="Q729" s="6">
        <f t="shared" si="80"/>
        <v>0.31440000000000001</v>
      </c>
      <c r="R729" s="6">
        <f t="shared" si="81"/>
        <v>3.8559045631342881E-2</v>
      </c>
      <c r="T729">
        <v>5.3999999999999999E-2</v>
      </c>
      <c r="U729">
        <v>0.09</v>
      </c>
      <c r="V729">
        <v>0.114</v>
      </c>
      <c r="W729">
        <v>0.10199999999999999</v>
      </c>
      <c r="X729">
        <v>0.108</v>
      </c>
      <c r="AD729">
        <f t="shared" si="84"/>
        <v>9.3599999999999989E-2</v>
      </c>
      <c r="AE729">
        <f t="shared" si="85"/>
        <v>2.3849528297222176E-2</v>
      </c>
      <c r="BF729" s="42">
        <v>10</v>
      </c>
      <c r="BG729" s="42" t="e">
        <f>AVERAGE(BL735:BP738)</f>
        <v>#DIV/0!</v>
      </c>
      <c r="BH729" s="42" t="e">
        <f>STDEV(BL735:BP738)</f>
        <v>#DIV/0!</v>
      </c>
      <c r="BK729" s="1">
        <v>8</v>
      </c>
      <c r="BL729">
        <v>0.40799999999999997</v>
      </c>
      <c r="BM729">
        <v>0.34200000000000003</v>
      </c>
      <c r="BN729">
        <v>0.42599999999999999</v>
      </c>
      <c r="BO729">
        <v>0.438</v>
      </c>
      <c r="BP729">
        <v>0.42599999999999999</v>
      </c>
    </row>
    <row r="730" spans="1:68" x14ac:dyDescent="0.25">
      <c r="A730" s="6">
        <v>90</v>
      </c>
      <c r="B730" s="6">
        <v>4</v>
      </c>
      <c r="C730" s="1">
        <v>5</v>
      </c>
      <c r="D730" s="6">
        <v>0.4</v>
      </c>
      <c r="E730" s="1">
        <v>4</v>
      </c>
      <c r="F730" s="1">
        <v>8</v>
      </c>
      <c r="G730">
        <v>0.378</v>
      </c>
      <c r="H730">
        <v>0.47699999999999998</v>
      </c>
      <c r="I730">
        <v>0.45900000000000002</v>
      </c>
      <c r="J730">
        <v>0.51300000000000001</v>
      </c>
      <c r="K730">
        <v>0.54</v>
      </c>
      <c r="Q730" s="6">
        <f t="shared" si="80"/>
        <v>0.47339999999999999</v>
      </c>
      <c r="R730" s="6">
        <f t="shared" si="81"/>
        <v>6.1897495910578137E-2</v>
      </c>
      <c r="T730">
        <v>0.14399999999999999</v>
      </c>
      <c r="U730">
        <v>0.126</v>
      </c>
      <c r="V730">
        <v>0.17100000000000001</v>
      </c>
      <c r="W730">
        <v>0.09</v>
      </c>
      <c r="X730">
        <v>6.3E-2</v>
      </c>
      <c r="AD730">
        <f t="shared" si="84"/>
        <v>0.11880000000000002</v>
      </c>
      <c r="AE730">
        <f t="shared" si="85"/>
        <v>4.2880065298457649E-2</v>
      </c>
      <c r="BF730" s="42" t="s">
        <v>22</v>
      </c>
      <c r="BG730" s="42">
        <f>AVERAGE(BL699:BP738)</f>
        <v>0.38277777777777783</v>
      </c>
      <c r="BH730" s="42">
        <f>STDEV(BL699:BP738)</f>
        <v>4.5332361146327792E-2</v>
      </c>
      <c r="BK730" s="1">
        <v>8</v>
      </c>
      <c r="BL730">
        <v>0.52200000000000002</v>
      </c>
      <c r="BM730">
        <v>0.60299999999999998</v>
      </c>
      <c r="BN730">
        <v>0.63</v>
      </c>
      <c r="BO730">
        <v>0.60299999999999998</v>
      </c>
      <c r="BP730">
        <v>0.60299999999999998</v>
      </c>
    </row>
    <row r="731" spans="1:68" x14ac:dyDescent="0.25">
      <c r="A731" s="6">
        <v>90</v>
      </c>
      <c r="B731" s="6">
        <v>4</v>
      </c>
      <c r="C731" s="6">
        <v>5</v>
      </c>
      <c r="D731" s="6">
        <v>0.4</v>
      </c>
      <c r="E731" s="6">
        <v>1</v>
      </c>
      <c r="F731" s="6">
        <v>9</v>
      </c>
      <c r="G731">
        <v>0.27</v>
      </c>
      <c r="H731">
        <v>0.27600000000000002</v>
      </c>
      <c r="I731">
        <v>0.318</v>
      </c>
      <c r="J731">
        <v>0.30599999999999999</v>
      </c>
      <c r="K731">
        <v>0.3</v>
      </c>
      <c r="Q731" s="6">
        <f t="shared" si="80"/>
        <v>0.29400000000000004</v>
      </c>
      <c r="R731" s="6">
        <f t="shared" si="81"/>
        <v>2.0346989949375793E-2</v>
      </c>
      <c r="T731">
        <v>7.1999999999999995E-2</v>
      </c>
      <c r="U731">
        <v>7.1999999999999995E-2</v>
      </c>
      <c r="V731">
        <v>9.6000000000000002E-2</v>
      </c>
      <c r="W731">
        <v>7.1999999999999995E-2</v>
      </c>
      <c r="X731">
        <v>0.09</v>
      </c>
      <c r="AD731">
        <f t="shared" si="84"/>
        <v>8.0399999999999999E-2</v>
      </c>
      <c r="AE731">
        <f t="shared" si="85"/>
        <v>1.1696153213770658E-2</v>
      </c>
      <c r="BK731" s="6">
        <v>9</v>
      </c>
      <c r="BL731">
        <v>0.34200000000000003</v>
      </c>
      <c r="BM731">
        <v>0.34799999999999998</v>
      </c>
      <c r="BN731">
        <v>0.41399999999999998</v>
      </c>
      <c r="BO731">
        <v>0.378</v>
      </c>
      <c r="BP731">
        <v>0.39</v>
      </c>
    </row>
    <row r="732" spans="1:68" x14ac:dyDescent="0.25">
      <c r="A732" s="6">
        <v>90</v>
      </c>
      <c r="B732" s="6">
        <v>4</v>
      </c>
      <c r="C732" s="6">
        <v>5</v>
      </c>
      <c r="D732" s="6">
        <v>0.4</v>
      </c>
      <c r="E732" s="6">
        <v>2</v>
      </c>
      <c r="F732" s="6">
        <v>9</v>
      </c>
      <c r="G732">
        <v>0.34200000000000003</v>
      </c>
      <c r="H732">
        <v>0.27900000000000003</v>
      </c>
      <c r="I732">
        <v>0.315</v>
      </c>
      <c r="J732">
        <v>0.34200000000000003</v>
      </c>
      <c r="K732">
        <v>0.36899999999999999</v>
      </c>
      <c r="Q732" s="6">
        <f t="shared" si="80"/>
        <v>0.32940000000000003</v>
      </c>
      <c r="R732" s="6">
        <f t="shared" si="81"/>
        <v>3.4033806722140257E-2</v>
      </c>
      <c r="T732">
        <v>7.1999999999999995E-2</v>
      </c>
      <c r="U732">
        <v>6.3E-2</v>
      </c>
      <c r="V732">
        <v>8.1000000000000003E-2</v>
      </c>
      <c r="W732">
        <v>0.108</v>
      </c>
      <c r="X732">
        <v>4.4999999999999998E-2</v>
      </c>
      <c r="AD732">
        <f t="shared" si="84"/>
        <v>7.3800000000000004E-2</v>
      </c>
      <c r="AE732">
        <f t="shared" si="85"/>
        <v>2.3295922389980597E-2</v>
      </c>
      <c r="BK732" s="6">
        <v>9</v>
      </c>
      <c r="BL732">
        <v>0.41399999999999998</v>
      </c>
      <c r="BM732">
        <v>0.34200000000000003</v>
      </c>
      <c r="BN732">
        <v>0.39600000000000002</v>
      </c>
      <c r="BO732">
        <v>0.45</v>
      </c>
      <c r="BP732">
        <v>0.41399999999999998</v>
      </c>
    </row>
    <row r="733" spans="1:68" x14ac:dyDescent="0.25">
      <c r="A733" s="6">
        <v>90</v>
      </c>
      <c r="B733" s="6">
        <v>4</v>
      </c>
      <c r="C733" s="6">
        <v>5</v>
      </c>
      <c r="D733" s="6">
        <v>0.4</v>
      </c>
      <c r="E733" s="6">
        <v>3</v>
      </c>
      <c r="F733" s="6">
        <v>9</v>
      </c>
      <c r="G733">
        <v>0.315</v>
      </c>
      <c r="H733">
        <v>0.32400000000000001</v>
      </c>
      <c r="I733">
        <v>0.30599999999999999</v>
      </c>
      <c r="J733">
        <v>0.34200000000000003</v>
      </c>
      <c r="K733">
        <v>0.34200000000000003</v>
      </c>
      <c r="Q733" s="6">
        <f t="shared" si="80"/>
        <v>0.32580000000000003</v>
      </c>
      <c r="R733" s="6">
        <f t="shared" si="81"/>
        <v>1.6099689437998499E-2</v>
      </c>
      <c r="T733">
        <v>6.3E-2</v>
      </c>
      <c r="U733">
        <v>6.3E-2</v>
      </c>
      <c r="V733">
        <v>0.09</v>
      </c>
      <c r="W733">
        <v>7.1999999999999995E-2</v>
      </c>
      <c r="X733">
        <v>5.3999999999999999E-2</v>
      </c>
      <c r="AD733">
        <f t="shared" si="84"/>
        <v>6.8399999999999989E-2</v>
      </c>
      <c r="AE733">
        <f t="shared" si="85"/>
        <v>1.3649175799292772E-2</v>
      </c>
      <c r="BK733" s="6">
        <v>9</v>
      </c>
      <c r="BL733">
        <v>0.378</v>
      </c>
      <c r="BM733">
        <v>0.38700000000000001</v>
      </c>
      <c r="BN733">
        <v>0.39600000000000002</v>
      </c>
      <c r="BO733">
        <v>0.41399999999999998</v>
      </c>
      <c r="BP733">
        <v>0.39600000000000002</v>
      </c>
    </row>
    <row r="734" spans="1:68" x14ac:dyDescent="0.25">
      <c r="A734" s="6">
        <v>90</v>
      </c>
      <c r="B734" s="6">
        <v>4</v>
      </c>
      <c r="C734" s="6">
        <v>5</v>
      </c>
      <c r="D734" s="6">
        <v>0.4</v>
      </c>
      <c r="E734" s="6">
        <v>4</v>
      </c>
      <c r="F734" s="6">
        <v>9</v>
      </c>
      <c r="G734">
        <v>0.378</v>
      </c>
      <c r="H734">
        <v>0.33300000000000002</v>
      </c>
      <c r="I734">
        <v>0.35099999999999998</v>
      </c>
      <c r="J734">
        <v>0.33300000000000002</v>
      </c>
      <c r="K734">
        <v>0.51300000000000001</v>
      </c>
      <c r="Q734" s="6">
        <f t="shared" si="80"/>
        <v>0.38159999999999999</v>
      </c>
      <c r="R734" s="6">
        <f t="shared" si="81"/>
        <v>7.5728462284665551E-2</v>
      </c>
      <c r="T734">
        <v>6.3E-2</v>
      </c>
      <c r="U734">
        <v>6.3E-2</v>
      </c>
      <c r="V734">
        <v>5.3999999999999999E-2</v>
      </c>
      <c r="W734">
        <v>6.3E-2</v>
      </c>
      <c r="X734">
        <v>8.1000000000000003E-2</v>
      </c>
      <c r="AD734">
        <f t="shared" si="84"/>
        <v>6.4799999999999996E-2</v>
      </c>
      <c r="AE734">
        <f t="shared" si="85"/>
        <v>9.8590060350930101E-3</v>
      </c>
      <c r="BK734" s="6">
        <v>9</v>
      </c>
      <c r="BL734">
        <v>0.441</v>
      </c>
      <c r="BM734">
        <v>0.39600000000000002</v>
      </c>
      <c r="BN734">
        <v>0.40500000000000003</v>
      </c>
      <c r="BO734">
        <v>0.39600000000000002</v>
      </c>
      <c r="BP734">
        <v>0.59399999999999997</v>
      </c>
    </row>
    <row r="735" spans="1:68" x14ac:dyDescent="0.25">
      <c r="A735" s="6">
        <v>90</v>
      </c>
      <c r="B735" s="6">
        <v>4</v>
      </c>
      <c r="C735" s="1">
        <v>5</v>
      </c>
      <c r="D735" s="6">
        <v>0.4</v>
      </c>
      <c r="E735" s="1">
        <v>1</v>
      </c>
      <c r="F735" s="1">
        <v>10</v>
      </c>
      <c r="G735" s="4"/>
      <c r="H735" s="4"/>
      <c r="I735" s="4"/>
      <c r="J735" s="4"/>
      <c r="K735" s="4"/>
      <c r="Q735" s="6" t="e">
        <f t="shared" si="80"/>
        <v>#DIV/0!</v>
      </c>
      <c r="R735" s="6" t="e">
        <f t="shared" si="81"/>
        <v>#DIV/0!</v>
      </c>
      <c r="T735" s="4"/>
      <c r="U735" s="4"/>
      <c r="V735" s="4"/>
      <c r="W735" s="4"/>
      <c r="X735" s="4"/>
      <c r="Z735" s="4" t="s">
        <v>45</v>
      </c>
      <c r="AA735" s="4"/>
      <c r="AD735" t="e">
        <f t="shared" si="84"/>
        <v>#DIV/0!</v>
      </c>
      <c r="AE735" t="e">
        <f t="shared" si="85"/>
        <v>#DIV/0!</v>
      </c>
      <c r="BK735" s="1">
        <v>10</v>
      </c>
    </row>
    <row r="736" spans="1:68" x14ac:dyDescent="0.25">
      <c r="A736" s="6">
        <v>90</v>
      </c>
      <c r="B736" s="6">
        <v>4</v>
      </c>
      <c r="C736" s="1">
        <v>5</v>
      </c>
      <c r="D736" s="6">
        <v>0.4</v>
      </c>
      <c r="E736" s="1">
        <v>2</v>
      </c>
      <c r="F736" s="1">
        <v>10</v>
      </c>
      <c r="G736" s="4"/>
      <c r="H736" s="4"/>
      <c r="I736" s="4"/>
      <c r="J736" s="4"/>
      <c r="K736" s="4"/>
      <c r="Q736" s="6" t="e">
        <f t="shared" si="80"/>
        <v>#DIV/0!</v>
      </c>
      <c r="R736" s="6" t="e">
        <f t="shared" si="81"/>
        <v>#DIV/0!</v>
      </c>
      <c r="T736" s="4"/>
      <c r="U736" s="4"/>
      <c r="V736" s="4"/>
      <c r="W736" s="4"/>
      <c r="X736" s="4"/>
      <c r="AD736" t="e">
        <f t="shared" si="84"/>
        <v>#DIV/0!</v>
      </c>
      <c r="AE736" t="e">
        <f t="shared" si="85"/>
        <v>#DIV/0!</v>
      </c>
      <c r="BK736" s="1">
        <v>10</v>
      </c>
    </row>
    <row r="737" spans="1:70" x14ac:dyDescent="0.25">
      <c r="A737" s="6">
        <v>90</v>
      </c>
      <c r="B737" s="6">
        <v>4</v>
      </c>
      <c r="C737" s="1">
        <v>5</v>
      </c>
      <c r="D737" s="6">
        <v>0.4</v>
      </c>
      <c r="E737" s="1">
        <v>3</v>
      </c>
      <c r="F737" s="1">
        <v>10</v>
      </c>
      <c r="G737" s="4"/>
      <c r="H737" s="4"/>
      <c r="I737" s="4"/>
      <c r="J737" s="4"/>
      <c r="K737" s="4"/>
      <c r="Q737" s="6" t="e">
        <f t="shared" si="80"/>
        <v>#DIV/0!</v>
      </c>
      <c r="R737" s="6" t="e">
        <f t="shared" si="81"/>
        <v>#DIV/0!</v>
      </c>
      <c r="T737" s="4"/>
      <c r="U737" s="4"/>
      <c r="V737" s="4"/>
      <c r="W737" s="4"/>
      <c r="X737" s="4"/>
      <c r="AD737" t="e">
        <f t="shared" si="84"/>
        <v>#DIV/0!</v>
      </c>
      <c r="AE737" t="e">
        <f t="shared" si="85"/>
        <v>#DIV/0!</v>
      </c>
      <c r="BK737" s="1">
        <v>10</v>
      </c>
    </row>
    <row r="738" spans="1:70" x14ac:dyDescent="0.25">
      <c r="A738" s="6">
        <v>90</v>
      </c>
      <c r="B738" s="6">
        <v>4</v>
      </c>
      <c r="C738" s="1">
        <v>5</v>
      </c>
      <c r="D738" s="6">
        <v>0.4</v>
      </c>
      <c r="E738" s="1">
        <v>4</v>
      </c>
      <c r="F738" s="1">
        <v>10</v>
      </c>
      <c r="G738" s="4"/>
      <c r="H738" s="4"/>
      <c r="I738" s="4"/>
      <c r="J738" s="4"/>
      <c r="K738" s="4"/>
      <c r="Q738" s="6" t="e">
        <f t="shared" si="80"/>
        <v>#DIV/0!</v>
      </c>
      <c r="R738" s="6" t="e">
        <f t="shared" si="81"/>
        <v>#DIV/0!</v>
      </c>
      <c r="T738" s="4"/>
      <c r="U738" s="4"/>
      <c r="V738" s="4"/>
      <c r="W738" s="4"/>
      <c r="X738" s="4"/>
      <c r="AD738" t="e">
        <f t="shared" si="84"/>
        <v>#DIV/0!</v>
      </c>
      <c r="AE738" t="e">
        <f t="shared" si="85"/>
        <v>#DIV/0!</v>
      </c>
      <c r="BK738" s="1">
        <v>10</v>
      </c>
    </row>
    <row r="739" spans="1:70" x14ac:dyDescent="0.25">
      <c r="AD739" t="e">
        <f t="shared" si="84"/>
        <v>#DIV/0!</v>
      </c>
      <c r="AE739" t="e">
        <f t="shared" si="85"/>
        <v>#DIV/0!</v>
      </c>
      <c r="BF739" s="43"/>
      <c r="BG739" s="43"/>
      <c r="BH739" s="43"/>
      <c r="BI739" s="7"/>
      <c r="BJ739" s="7"/>
      <c r="BK739" s="7"/>
    </row>
    <row r="740" spans="1:70" x14ac:dyDescent="0.25"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</row>
    <row r="741" spans="1:70" x14ac:dyDescent="0.25"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</row>
    <row r="742" spans="1:70" x14ac:dyDescent="0.25"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</row>
    <row r="743" spans="1:70" x14ac:dyDescent="0.25"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</row>
    <row r="744" spans="1:70" x14ac:dyDescent="0.25"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</row>
    <row r="745" spans="1:70" x14ac:dyDescent="0.25"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</row>
    <row r="746" spans="1:70" x14ac:dyDescent="0.25"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</row>
    <row r="747" spans="1:70" x14ac:dyDescent="0.25"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</row>
    <row r="748" spans="1:70" x14ac:dyDescent="0.25"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</row>
    <row r="749" spans="1:70" x14ac:dyDescent="0.25"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</row>
    <row r="750" spans="1:70" x14ac:dyDescent="0.25"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</row>
    <row r="751" spans="1:70" x14ac:dyDescent="0.25"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</row>
    <row r="752" spans="1:70" x14ac:dyDescent="0.25"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</row>
    <row r="753" spans="29:70" x14ac:dyDescent="0.25"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</row>
    <row r="754" spans="29:70" x14ac:dyDescent="0.25"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</row>
    <row r="755" spans="29:70" x14ac:dyDescent="0.25"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</row>
    <row r="756" spans="29:70" x14ac:dyDescent="0.25"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</row>
    <row r="757" spans="29:70" x14ac:dyDescent="0.25"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</row>
    <row r="758" spans="29:70" x14ac:dyDescent="0.25"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</row>
    <row r="759" spans="29:70" x14ac:dyDescent="0.25"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</row>
    <row r="760" spans="29:70" x14ac:dyDescent="0.25"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</row>
    <row r="761" spans="29:70" x14ac:dyDescent="0.25"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</row>
    <row r="762" spans="29:70" x14ac:dyDescent="0.25"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</row>
    <row r="763" spans="29:70" x14ac:dyDescent="0.25"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</row>
    <row r="764" spans="29:70" x14ac:dyDescent="0.25"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</row>
    <row r="765" spans="29:70" x14ac:dyDescent="0.25"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</row>
    <row r="766" spans="29:70" x14ac:dyDescent="0.25"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</row>
    <row r="767" spans="29:70" x14ac:dyDescent="0.25"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</row>
    <row r="768" spans="29:70" x14ac:dyDescent="0.25"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</row>
    <row r="769" spans="29:70" x14ac:dyDescent="0.25"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</row>
    <row r="770" spans="29:70" x14ac:dyDescent="0.25"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</row>
    <row r="771" spans="29:70" x14ac:dyDescent="0.25"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</row>
    <row r="772" spans="29:70" x14ac:dyDescent="0.25"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</row>
    <row r="773" spans="29:70" x14ac:dyDescent="0.25"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</row>
    <row r="774" spans="29:70" x14ac:dyDescent="0.25"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</row>
    <row r="775" spans="29:70" x14ac:dyDescent="0.25"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</row>
    <row r="776" spans="29:70" x14ac:dyDescent="0.25"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</row>
    <row r="777" spans="29:70" x14ac:dyDescent="0.25"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</row>
    <row r="778" spans="29:70" x14ac:dyDescent="0.25"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</row>
    <row r="779" spans="29:70" x14ac:dyDescent="0.25"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</row>
    <row r="780" spans="29:70" x14ac:dyDescent="0.25"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</row>
    <row r="781" spans="29:70" x14ac:dyDescent="0.25"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</row>
    <row r="782" spans="29:70" x14ac:dyDescent="0.25"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</row>
    <row r="783" spans="29:70" x14ac:dyDescent="0.25"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</row>
    <row r="784" spans="29:70" x14ac:dyDescent="0.25"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</row>
    <row r="785" spans="29:70" x14ac:dyDescent="0.25"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</row>
    <row r="786" spans="29:70" x14ac:dyDescent="0.25"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</row>
    <row r="787" spans="29:70" x14ac:dyDescent="0.25"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</row>
    <row r="788" spans="29:70" x14ac:dyDescent="0.25"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</row>
    <row r="789" spans="29:70" x14ac:dyDescent="0.25"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</row>
    <row r="790" spans="29:70" x14ac:dyDescent="0.25"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</row>
    <row r="791" spans="29:70" x14ac:dyDescent="0.25"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</row>
    <row r="792" spans="29:70" x14ac:dyDescent="0.25"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</row>
    <row r="793" spans="29:70" x14ac:dyDescent="0.25"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</row>
    <row r="794" spans="29:70" x14ac:dyDescent="0.25"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</row>
    <row r="795" spans="29:70" x14ac:dyDescent="0.25"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</row>
    <row r="796" spans="29:70" x14ac:dyDescent="0.25"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</row>
    <row r="797" spans="29:70" x14ac:dyDescent="0.25"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</row>
    <row r="798" spans="29:70" x14ac:dyDescent="0.25"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</row>
    <row r="799" spans="29:70" x14ac:dyDescent="0.25"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</row>
    <row r="800" spans="29:70" x14ac:dyDescent="0.25"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</row>
    <row r="801" spans="29:70" x14ac:dyDescent="0.25"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</row>
    <row r="802" spans="29:70" x14ac:dyDescent="0.25"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</row>
    <row r="803" spans="29:70" x14ac:dyDescent="0.25"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</row>
    <row r="804" spans="29:70" x14ac:dyDescent="0.25"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</row>
    <row r="805" spans="29:70" x14ac:dyDescent="0.25"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</row>
    <row r="806" spans="29:70" x14ac:dyDescent="0.25"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</row>
    <row r="807" spans="29:70" x14ac:dyDescent="0.25"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</row>
    <row r="808" spans="29:70" x14ac:dyDescent="0.25"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</row>
    <row r="809" spans="29:70" x14ac:dyDescent="0.25"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</row>
    <row r="810" spans="29:70" x14ac:dyDescent="0.25"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</row>
    <row r="811" spans="29:70" x14ac:dyDescent="0.25"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</row>
    <row r="812" spans="29:70" x14ac:dyDescent="0.25"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</row>
    <row r="813" spans="29:70" x14ac:dyDescent="0.25"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</row>
    <row r="814" spans="29:70" x14ac:dyDescent="0.25"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</row>
    <row r="815" spans="29:70" x14ac:dyDescent="0.25"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</row>
    <row r="816" spans="29:70" x14ac:dyDescent="0.25"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</row>
    <row r="817" spans="29:70" x14ac:dyDescent="0.25"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</row>
    <row r="818" spans="29:70" x14ac:dyDescent="0.25"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</row>
    <row r="819" spans="29:70" x14ac:dyDescent="0.25"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</row>
    <row r="820" spans="29:70" x14ac:dyDescent="0.25"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</row>
    <row r="821" spans="29:70" x14ac:dyDescent="0.25"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</row>
    <row r="822" spans="29:70" x14ac:dyDescent="0.25"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</row>
    <row r="823" spans="29:70" x14ac:dyDescent="0.25"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</row>
    <row r="824" spans="29:70" x14ac:dyDescent="0.25"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</row>
    <row r="825" spans="29:70" x14ac:dyDescent="0.25"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</row>
    <row r="826" spans="29:70" x14ac:dyDescent="0.25"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</row>
    <row r="827" spans="29:70" x14ac:dyDescent="0.25"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</row>
    <row r="828" spans="29:70" x14ac:dyDescent="0.25"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</row>
    <row r="829" spans="29:70" x14ac:dyDescent="0.25"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</row>
    <row r="830" spans="29:70" x14ac:dyDescent="0.25"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</row>
    <row r="831" spans="29:70" x14ac:dyDescent="0.25"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</row>
    <row r="832" spans="29:70" x14ac:dyDescent="0.25"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</row>
    <row r="833" spans="29:70" x14ac:dyDescent="0.25"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</row>
    <row r="834" spans="29:70" x14ac:dyDescent="0.25"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</row>
    <row r="835" spans="29:70" x14ac:dyDescent="0.25"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</row>
    <row r="836" spans="29:70" x14ac:dyDescent="0.25"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</row>
    <row r="837" spans="29:70" x14ac:dyDescent="0.25"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</row>
    <row r="838" spans="29:70" x14ac:dyDescent="0.25"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</row>
    <row r="839" spans="29:70" x14ac:dyDescent="0.25"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</row>
    <row r="840" spans="29:70" x14ac:dyDescent="0.25"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</row>
    <row r="841" spans="29:70" x14ac:dyDescent="0.25"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</row>
    <row r="842" spans="29:70" x14ac:dyDescent="0.25"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</row>
    <row r="843" spans="29:70" x14ac:dyDescent="0.25"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</row>
    <row r="844" spans="29:70" x14ac:dyDescent="0.25"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</row>
    <row r="845" spans="29:70" x14ac:dyDescent="0.25"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</row>
    <row r="846" spans="29:70" x14ac:dyDescent="0.25"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</row>
    <row r="847" spans="29:70" x14ac:dyDescent="0.25"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</row>
    <row r="848" spans="29:70" x14ac:dyDescent="0.25"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</row>
    <row r="849" spans="29:70" x14ac:dyDescent="0.25"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</row>
    <row r="850" spans="29:70" x14ac:dyDescent="0.25"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</row>
    <row r="851" spans="29:70" x14ac:dyDescent="0.25"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</row>
    <row r="852" spans="29:70" x14ac:dyDescent="0.25"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</row>
    <row r="853" spans="29:70" x14ac:dyDescent="0.25"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</row>
    <row r="854" spans="29:70" x14ac:dyDescent="0.25"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</row>
    <row r="855" spans="29:70" x14ac:dyDescent="0.25"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</row>
    <row r="856" spans="29:70" x14ac:dyDescent="0.25"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</row>
    <row r="857" spans="29:70" x14ac:dyDescent="0.25"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</row>
    <row r="858" spans="29:70" x14ac:dyDescent="0.25"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</row>
    <row r="859" spans="29:70" x14ac:dyDescent="0.25"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</row>
    <row r="860" spans="29:70" x14ac:dyDescent="0.25"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</row>
    <row r="861" spans="29:70" x14ac:dyDescent="0.25"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</row>
    <row r="862" spans="29:70" x14ac:dyDescent="0.25"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</row>
    <row r="863" spans="29:70" x14ac:dyDescent="0.25"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</row>
    <row r="864" spans="29:70" x14ac:dyDescent="0.25"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</row>
    <row r="865" spans="29:70" x14ac:dyDescent="0.25"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</row>
    <row r="866" spans="29:70" x14ac:dyDescent="0.25"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</row>
    <row r="867" spans="29:70" x14ac:dyDescent="0.25"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</row>
    <row r="868" spans="29:70" x14ac:dyDescent="0.25"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</row>
    <row r="869" spans="29:70" x14ac:dyDescent="0.25"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</row>
    <row r="870" spans="29:70" x14ac:dyDescent="0.25"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</row>
    <row r="871" spans="29:70" x14ac:dyDescent="0.25"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</row>
    <row r="872" spans="29:70" x14ac:dyDescent="0.25"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</row>
    <row r="873" spans="29:70" x14ac:dyDescent="0.25"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</row>
    <row r="874" spans="29:70" x14ac:dyDescent="0.25"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</row>
    <row r="875" spans="29:70" x14ac:dyDescent="0.25"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</row>
    <row r="876" spans="29:70" x14ac:dyDescent="0.25"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</row>
    <row r="877" spans="29:70" x14ac:dyDescent="0.25"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</row>
    <row r="878" spans="29:70" x14ac:dyDescent="0.25"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</row>
    <row r="879" spans="29:70" x14ac:dyDescent="0.25"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</row>
    <row r="880" spans="29:70" x14ac:dyDescent="0.25"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</row>
    <row r="881" spans="29:70" x14ac:dyDescent="0.25"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</row>
    <row r="882" spans="29:70" x14ac:dyDescent="0.25"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</row>
    <row r="883" spans="29:70" x14ac:dyDescent="0.25"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</row>
    <row r="884" spans="29:70" x14ac:dyDescent="0.25"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</row>
    <row r="885" spans="29:70" x14ac:dyDescent="0.25"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</row>
    <row r="886" spans="29:70" x14ac:dyDescent="0.25"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</row>
    <row r="887" spans="29:70" x14ac:dyDescent="0.25"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</row>
    <row r="888" spans="29:70" x14ac:dyDescent="0.25"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</row>
    <row r="889" spans="29:70" x14ac:dyDescent="0.25"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</row>
    <row r="890" spans="29:70" x14ac:dyDescent="0.25"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</row>
    <row r="891" spans="29:70" x14ac:dyDescent="0.25"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</row>
    <row r="892" spans="29:70" x14ac:dyDescent="0.25"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</row>
    <row r="893" spans="29:70" x14ac:dyDescent="0.25"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</row>
    <row r="894" spans="29:70" x14ac:dyDescent="0.25"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</row>
    <row r="895" spans="29:70" x14ac:dyDescent="0.25"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</row>
    <row r="896" spans="29:70" x14ac:dyDescent="0.25"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</row>
    <row r="897" spans="29:70" x14ac:dyDescent="0.25"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</row>
    <row r="898" spans="29:70" x14ac:dyDescent="0.25"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</row>
    <row r="899" spans="29:70" x14ac:dyDescent="0.25"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</row>
    <row r="900" spans="29:70" x14ac:dyDescent="0.25"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</row>
    <row r="901" spans="29:70" x14ac:dyDescent="0.25"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</row>
    <row r="902" spans="29:70" x14ac:dyDescent="0.25"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</row>
    <row r="903" spans="29:70" x14ac:dyDescent="0.25"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</row>
    <row r="904" spans="29:70" x14ac:dyDescent="0.25"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</row>
    <row r="905" spans="29:70" x14ac:dyDescent="0.25"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</row>
    <row r="906" spans="29:70" x14ac:dyDescent="0.25"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</row>
    <row r="907" spans="29:70" x14ac:dyDescent="0.25"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</row>
    <row r="908" spans="29:70" x14ac:dyDescent="0.25"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</row>
    <row r="909" spans="29:70" x14ac:dyDescent="0.25"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</row>
    <row r="910" spans="29:70" x14ac:dyDescent="0.25"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</row>
    <row r="911" spans="29:70" x14ac:dyDescent="0.25"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</row>
    <row r="912" spans="29:70" x14ac:dyDescent="0.25"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</row>
    <row r="913" spans="29:70" x14ac:dyDescent="0.25"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</row>
    <row r="914" spans="29:70" x14ac:dyDescent="0.25"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</row>
    <row r="915" spans="29:70" x14ac:dyDescent="0.25"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</row>
    <row r="916" spans="29:70" x14ac:dyDescent="0.25"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</row>
    <row r="917" spans="29:70" x14ac:dyDescent="0.25"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</row>
    <row r="918" spans="29:70" x14ac:dyDescent="0.25"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</row>
    <row r="919" spans="29:70" x14ac:dyDescent="0.25"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</row>
    <row r="920" spans="29:70" x14ac:dyDescent="0.25"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</row>
    <row r="921" spans="29:70" x14ac:dyDescent="0.25"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</row>
    <row r="922" spans="29:70" x14ac:dyDescent="0.25"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</row>
    <row r="923" spans="29:70" x14ac:dyDescent="0.25"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</row>
    <row r="924" spans="29:70" x14ac:dyDescent="0.25"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</row>
    <row r="925" spans="29:70" x14ac:dyDescent="0.25"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</row>
    <row r="926" spans="29:70" x14ac:dyDescent="0.25"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</row>
    <row r="927" spans="29:70" x14ac:dyDescent="0.25"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</row>
    <row r="928" spans="29:70" x14ac:dyDescent="0.25"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</row>
    <row r="929" spans="29:70" x14ac:dyDescent="0.25"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</row>
    <row r="930" spans="29:70" x14ac:dyDescent="0.25"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</row>
    <row r="931" spans="29:70" x14ac:dyDescent="0.25"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</row>
    <row r="932" spans="29:70" x14ac:dyDescent="0.25"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</row>
    <row r="933" spans="29:70" x14ac:dyDescent="0.25"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</row>
    <row r="934" spans="29:70" x14ac:dyDescent="0.25"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</row>
    <row r="935" spans="29:70" x14ac:dyDescent="0.25"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</row>
    <row r="936" spans="29:70" x14ac:dyDescent="0.25"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</row>
    <row r="937" spans="29:70" x14ac:dyDescent="0.25"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</row>
    <row r="938" spans="29:70" x14ac:dyDescent="0.25"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</row>
    <row r="939" spans="29:70" x14ac:dyDescent="0.25"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</row>
    <row r="940" spans="29:70" x14ac:dyDescent="0.25"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</row>
    <row r="941" spans="29:70" x14ac:dyDescent="0.25"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</row>
    <row r="942" spans="29:70" x14ac:dyDescent="0.25"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</row>
    <row r="943" spans="29:70" x14ac:dyDescent="0.25"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</row>
    <row r="944" spans="29:70" x14ac:dyDescent="0.25"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</row>
    <row r="945" spans="29:70" x14ac:dyDescent="0.25"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</row>
    <row r="946" spans="29:70" x14ac:dyDescent="0.25"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</row>
    <row r="947" spans="29:70" x14ac:dyDescent="0.25"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</row>
    <row r="948" spans="29:70" x14ac:dyDescent="0.25"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</row>
    <row r="949" spans="29:70" x14ac:dyDescent="0.25"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</row>
    <row r="950" spans="29:70" x14ac:dyDescent="0.25"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</row>
    <row r="951" spans="29:70" x14ac:dyDescent="0.25"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</row>
    <row r="952" spans="29:70" x14ac:dyDescent="0.25"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</row>
    <row r="953" spans="29:70" x14ac:dyDescent="0.25"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</row>
    <row r="954" spans="29:70" x14ac:dyDescent="0.25"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</row>
    <row r="955" spans="29:70" x14ac:dyDescent="0.25"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</row>
    <row r="956" spans="29:70" x14ac:dyDescent="0.25"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</row>
    <row r="957" spans="29:70" x14ac:dyDescent="0.25"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</row>
    <row r="958" spans="29:70" x14ac:dyDescent="0.25"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</row>
    <row r="959" spans="29:70" x14ac:dyDescent="0.25"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</row>
    <row r="960" spans="29:70" x14ac:dyDescent="0.25"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</row>
    <row r="961" spans="29:70" x14ac:dyDescent="0.25"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</row>
    <row r="962" spans="29:70" x14ac:dyDescent="0.25"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</row>
    <row r="963" spans="29:70" x14ac:dyDescent="0.25"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</row>
    <row r="964" spans="29:70" x14ac:dyDescent="0.25"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</row>
    <row r="965" spans="29:70" x14ac:dyDescent="0.25"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</row>
    <row r="966" spans="29:70" x14ac:dyDescent="0.25"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</row>
    <row r="967" spans="29:70" x14ac:dyDescent="0.25"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</row>
    <row r="968" spans="29:70" x14ac:dyDescent="0.25"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</row>
    <row r="969" spans="29:70" x14ac:dyDescent="0.25"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</row>
    <row r="970" spans="29:70" x14ac:dyDescent="0.25"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</row>
    <row r="971" spans="29:70" x14ac:dyDescent="0.25"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</row>
    <row r="972" spans="29:70" x14ac:dyDescent="0.25"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</row>
    <row r="973" spans="29:70" x14ac:dyDescent="0.25"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</row>
    <row r="974" spans="29:70" x14ac:dyDescent="0.25"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</row>
    <row r="975" spans="29:70" x14ac:dyDescent="0.25"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</row>
    <row r="976" spans="29:70" x14ac:dyDescent="0.25"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</row>
    <row r="977" spans="29:70" x14ac:dyDescent="0.25"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</row>
    <row r="978" spans="29:70" x14ac:dyDescent="0.25"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</row>
    <row r="979" spans="29:70" x14ac:dyDescent="0.25"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</row>
    <row r="980" spans="29:70" x14ac:dyDescent="0.25"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</row>
    <row r="981" spans="29:70" x14ac:dyDescent="0.25"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</row>
    <row r="982" spans="29:70" x14ac:dyDescent="0.25"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</row>
    <row r="983" spans="29:70" x14ac:dyDescent="0.25"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</row>
    <row r="984" spans="29:70" x14ac:dyDescent="0.25"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</row>
    <row r="985" spans="29:70" x14ac:dyDescent="0.25"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</row>
    <row r="986" spans="29:70" x14ac:dyDescent="0.25"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</row>
    <row r="987" spans="29:70" x14ac:dyDescent="0.25"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</row>
    <row r="988" spans="29:70" x14ac:dyDescent="0.25"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</row>
    <row r="989" spans="29:70" x14ac:dyDescent="0.25"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</row>
    <row r="990" spans="29:70" x14ac:dyDescent="0.25"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</row>
    <row r="991" spans="29:70" x14ac:dyDescent="0.25"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</row>
    <row r="992" spans="29:70" x14ac:dyDescent="0.25"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</row>
    <row r="993" spans="29:70" x14ac:dyDescent="0.25"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</row>
    <row r="994" spans="29:70" x14ac:dyDescent="0.25"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</row>
    <row r="995" spans="29:70" x14ac:dyDescent="0.25"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</row>
    <row r="996" spans="29:70" x14ac:dyDescent="0.25"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</row>
    <row r="997" spans="29:70" x14ac:dyDescent="0.25"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</row>
    <row r="998" spans="29:70" x14ac:dyDescent="0.25"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</row>
    <row r="999" spans="29:70" x14ac:dyDescent="0.25"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</row>
    <row r="1000" spans="29:70" x14ac:dyDescent="0.25"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</row>
    <row r="1001" spans="29:70" x14ac:dyDescent="0.25"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</row>
    <row r="1002" spans="29:70" x14ac:dyDescent="0.25"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</row>
    <row r="1003" spans="29:70" x14ac:dyDescent="0.25"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</row>
    <row r="1004" spans="29:70" x14ac:dyDescent="0.25"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</row>
    <row r="1005" spans="29:70" x14ac:dyDescent="0.25"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</row>
    <row r="1006" spans="29:70" x14ac:dyDescent="0.25"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</row>
    <row r="1007" spans="29:70" x14ac:dyDescent="0.25"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</row>
    <row r="1008" spans="29:70" x14ac:dyDescent="0.25"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</row>
    <row r="1009" spans="29:70" x14ac:dyDescent="0.25"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</row>
    <row r="1010" spans="29:70" x14ac:dyDescent="0.25"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</row>
    <row r="1011" spans="29:70" x14ac:dyDescent="0.25"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</row>
    <row r="1012" spans="29:70" x14ac:dyDescent="0.25"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</row>
    <row r="1013" spans="29:70" x14ac:dyDescent="0.25"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</row>
    <row r="1014" spans="29:70" x14ac:dyDescent="0.25"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</row>
    <row r="1015" spans="29:70" x14ac:dyDescent="0.25"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</row>
    <row r="1016" spans="29:70" x14ac:dyDescent="0.25"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</row>
    <row r="1017" spans="29:70" x14ac:dyDescent="0.25"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</row>
    <row r="1018" spans="29:70" x14ac:dyDescent="0.25"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</row>
    <row r="1019" spans="29:70" x14ac:dyDescent="0.25"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</row>
    <row r="1020" spans="29:70" x14ac:dyDescent="0.25"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</row>
    <row r="1021" spans="29:70" x14ac:dyDescent="0.25"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</row>
    <row r="1022" spans="29:70" x14ac:dyDescent="0.25"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</row>
    <row r="1023" spans="29:70" x14ac:dyDescent="0.25"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</row>
    <row r="1024" spans="29:70" x14ac:dyDescent="0.25"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</row>
    <row r="1025" spans="29:70" x14ac:dyDescent="0.25"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</row>
    <row r="1026" spans="29:70" x14ac:dyDescent="0.25"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</row>
    <row r="1027" spans="29:70" x14ac:dyDescent="0.25"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</row>
    <row r="1028" spans="29:70" x14ac:dyDescent="0.25"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</row>
    <row r="1029" spans="29:70" x14ac:dyDescent="0.25"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</row>
    <row r="1030" spans="29:70" x14ac:dyDescent="0.25"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</row>
    <row r="1031" spans="29:70" x14ac:dyDescent="0.25"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</row>
    <row r="1032" spans="29:70" x14ac:dyDescent="0.25"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</row>
    <row r="1033" spans="29:70" x14ac:dyDescent="0.25"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</row>
    <row r="1034" spans="29:70" x14ac:dyDescent="0.25"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</row>
    <row r="1035" spans="29:70" x14ac:dyDescent="0.25"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</row>
    <row r="1036" spans="29:70" x14ac:dyDescent="0.25"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</row>
    <row r="1037" spans="29:70" x14ac:dyDescent="0.25"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</row>
    <row r="1038" spans="29:70" x14ac:dyDescent="0.25"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</row>
    <row r="1039" spans="29:70" x14ac:dyDescent="0.25"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</row>
    <row r="1040" spans="29:70" x14ac:dyDescent="0.25"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</row>
    <row r="1041" spans="29:70" x14ac:dyDescent="0.25"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</row>
    <row r="1042" spans="29:70" x14ac:dyDescent="0.25"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</row>
    <row r="1043" spans="29:70" x14ac:dyDescent="0.25"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</row>
    <row r="1044" spans="29:70" x14ac:dyDescent="0.25"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</row>
    <row r="1045" spans="29:70" x14ac:dyDescent="0.25"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</row>
    <row r="1046" spans="29:70" x14ac:dyDescent="0.25"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</row>
    <row r="1047" spans="29:70" x14ac:dyDescent="0.25"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</row>
    <row r="1048" spans="29:70" x14ac:dyDescent="0.25"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</row>
    <row r="1049" spans="29:70" x14ac:dyDescent="0.25"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</row>
    <row r="1050" spans="29:70" x14ac:dyDescent="0.25"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</row>
    <row r="1051" spans="29:70" x14ac:dyDescent="0.25"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</row>
    <row r="1052" spans="29:70" x14ac:dyDescent="0.25"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</row>
    <row r="1053" spans="29:70" x14ac:dyDescent="0.25"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</row>
    <row r="1054" spans="29:70" x14ac:dyDescent="0.25"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</row>
    <row r="1055" spans="29:70" x14ac:dyDescent="0.25"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</row>
    <row r="1056" spans="29:70" x14ac:dyDescent="0.25"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</row>
    <row r="1057" spans="29:70" x14ac:dyDescent="0.25"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</row>
    <row r="1058" spans="29:70" x14ac:dyDescent="0.25"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</row>
    <row r="1059" spans="29:70" x14ac:dyDescent="0.25"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</row>
    <row r="1060" spans="29:70" x14ac:dyDescent="0.25"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</row>
    <row r="1061" spans="29:70" x14ac:dyDescent="0.25"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</row>
    <row r="1062" spans="29:70" x14ac:dyDescent="0.25"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</row>
    <row r="1063" spans="29:70" x14ac:dyDescent="0.25"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</row>
    <row r="1064" spans="29:70" x14ac:dyDescent="0.25"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</row>
    <row r="1065" spans="29:70" x14ac:dyDescent="0.25"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</row>
    <row r="1066" spans="29:70" x14ac:dyDescent="0.25"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  <c r="AR1066" s="17"/>
      <c r="AS1066" s="17"/>
      <c r="AT1066" s="17"/>
      <c r="AU1066" s="17"/>
      <c r="AV1066" s="17"/>
      <c r="AW1066" s="17"/>
      <c r="AX1066" s="17"/>
      <c r="AY1066" s="17"/>
      <c r="AZ1066" s="17"/>
      <c r="BA1066" s="17"/>
      <c r="BB1066" s="17"/>
      <c r="BC1066" s="17"/>
      <c r="BD1066" s="17"/>
      <c r="BE1066" s="17"/>
      <c r="BF1066" s="17"/>
      <c r="BG1066" s="17"/>
      <c r="BH1066" s="17"/>
      <c r="BI1066" s="17"/>
      <c r="BJ1066" s="17"/>
      <c r="BK1066" s="17"/>
      <c r="BL1066" s="17"/>
      <c r="BM1066" s="17"/>
      <c r="BN1066" s="17"/>
      <c r="BO1066" s="17"/>
      <c r="BP1066" s="17"/>
      <c r="BQ1066" s="17"/>
      <c r="BR1066" s="17"/>
    </row>
    <row r="1067" spans="29:70" x14ac:dyDescent="0.25"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  <c r="AR1067" s="17"/>
      <c r="AS1067" s="17"/>
      <c r="AT1067" s="17"/>
      <c r="AU1067" s="17"/>
      <c r="AV1067" s="17"/>
      <c r="AW1067" s="17"/>
      <c r="AX1067" s="17"/>
      <c r="AY1067" s="17"/>
      <c r="AZ1067" s="17"/>
      <c r="BA1067" s="17"/>
      <c r="BB1067" s="17"/>
      <c r="BC1067" s="17"/>
      <c r="BD1067" s="17"/>
      <c r="BE1067" s="17"/>
      <c r="BF1067" s="17"/>
      <c r="BG1067" s="17"/>
      <c r="BH1067" s="17"/>
      <c r="BI1067" s="17"/>
      <c r="BJ1067" s="17"/>
      <c r="BK1067" s="17"/>
      <c r="BL1067" s="17"/>
      <c r="BM1067" s="17"/>
      <c r="BN1067" s="17"/>
      <c r="BO1067" s="17"/>
      <c r="BP1067" s="17"/>
      <c r="BQ1067" s="17"/>
      <c r="BR1067" s="17"/>
    </row>
    <row r="1068" spans="29:70" x14ac:dyDescent="0.25"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  <c r="AR1068" s="17"/>
      <c r="AS1068" s="17"/>
      <c r="AT1068" s="17"/>
      <c r="AU1068" s="17"/>
      <c r="AV1068" s="17"/>
      <c r="AW1068" s="17"/>
      <c r="AX1068" s="17"/>
      <c r="AY1068" s="17"/>
      <c r="AZ1068" s="17"/>
      <c r="BA1068" s="17"/>
      <c r="BB1068" s="17"/>
      <c r="BC1068" s="17"/>
      <c r="BD1068" s="17"/>
      <c r="BE1068" s="17"/>
      <c r="BF1068" s="17"/>
      <c r="BG1068" s="17"/>
      <c r="BH1068" s="17"/>
      <c r="BI1068" s="17"/>
      <c r="BJ1068" s="17"/>
      <c r="BK1068" s="17"/>
      <c r="BL1068" s="17"/>
      <c r="BM1068" s="17"/>
      <c r="BN1068" s="17"/>
      <c r="BO1068" s="17"/>
      <c r="BP1068" s="17"/>
      <c r="BQ1068" s="17"/>
      <c r="BR1068" s="17"/>
    </row>
    <row r="1069" spans="29:70" x14ac:dyDescent="0.25"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  <c r="AR1069" s="17"/>
      <c r="AS1069" s="17"/>
      <c r="AT1069" s="17"/>
      <c r="AU1069" s="17"/>
      <c r="AV1069" s="17"/>
      <c r="AW1069" s="17"/>
      <c r="AX1069" s="17"/>
      <c r="AY1069" s="17"/>
      <c r="AZ1069" s="17"/>
      <c r="BA1069" s="17"/>
      <c r="BB1069" s="17"/>
      <c r="BC1069" s="17"/>
      <c r="BD1069" s="17"/>
      <c r="BE1069" s="17"/>
      <c r="BF1069" s="17"/>
      <c r="BG1069" s="17"/>
      <c r="BH1069" s="17"/>
      <c r="BI1069" s="17"/>
      <c r="BJ1069" s="17"/>
      <c r="BK1069" s="17"/>
      <c r="BL1069" s="17"/>
      <c r="BM1069" s="17"/>
      <c r="BN1069" s="17"/>
      <c r="BO1069" s="17"/>
      <c r="BP1069" s="17"/>
      <c r="BQ1069" s="17"/>
      <c r="BR1069" s="17"/>
    </row>
    <row r="1070" spans="29:70" x14ac:dyDescent="0.25"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  <c r="AR1070" s="17"/>
      <c r="AS1070" s="17"/>
      <c r="AT1070" s="17"/>
      <c r="AU1070" s="17"/>
      <c r="AV1070" s="17"/>
      <c r="AW1070" s="17"/>
      <c r="AX1070" s="17"/>
      <c r="AY1070" s="17"/>
      <c r="AZ1070" s="17"/>
      <c r="BA1070" s="17"/>
      <c r="BB1070" s="17"/>
      <c r="BC1070" s="17"/>
      <c r="BD1070" s="17"/>
      <c r="BE1070" s="17"/>
      <c r="BF1070" s="17"/>
      <c r="BG1070" s="17"/>
      <c r="BH1070" s="17"/>
      <c r="BI1070" s="17"/>
      <c r="BJ1070" s="17"/>
      <c r="BK1070" s="17"/>
      <c r="BL1070" s="17"/>
      <c r="BM1070" s="17"/>
      <c r="BN1070" s="17"/>
      <c r="BO1070" s="17"/>
      <c r="BP1070" s="17"/>
      <c r="BQ1070" s="17"/>
      <c r="BR1070" s="17"/>
    </row>
    <row r="1071" spans="29:70" x14ac:dyDescent="0.25"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  <c r="AR1071" s="17"/>
      <c r="AS1071" s="17"/>
      <c r="AT1071" s="17"/>
      <c r="AU1071" s="17"/>
      <c r="AV1071" s="17"/>
      <c r="AW1071" s="17"/>
      <c r="AX1071" s="17"/>
      <c r="AY1071" s="17"/>
      <c r="AZ1071" s="17"/>
      <c r="BA1071" s="17"/>
      <c r="BB1071" s="17"/>
      <c r="BC1071" s="17"/>
      <c r="BD1071" s="17"/>
      <c r="BE1071" s="17"/>
      <c r="BF1071" s="17"/>
      <c r="BG1071" s="17"/>
      <c r="BH1071" s="17"/>
      <c r="BI1071" s="17"/>
      <c r="BJ1071" s="17"/>
      <c r="BK1071" s="17"/>
      <c r="BL1071" s="17"/>
      <c r="BM1071" s="17"/>
      <c r="BN1071" s="17"/>
      <c r="BO1071" s="17"/>
      <c r="BP1071" s="17"/>
      <c r="BQ1071" s="17"/>
      <c r="BR1071" s="17"/>
    </row>
    <row r="1072" spans="29:70" x14ac:dyDescent="0.25"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  <c r="AR1072" s="17"/>
      <c r="AS1072" s="17"/>
      <c r="AT1072" s="17"/>
      <c r="AU1072" s="17"/>
      <c r="AV1072" s="17"/>
      <c r="AW1072" s="17"/>
      <c r="AX1072" s="17"/>
      <c r="AY1072" s="17"/>
      <c r="AZ1072" s="17"/>
      <c r="BA1072" s="17"/>
      <c r="BB1072" s="17"/>
      <c r="BC1072" s="17"/>
      <c r="BD1072" s="17"/>
      <c r="BE1072" s="17"/>
      <c r="BF1072" s="17"/>
      <c r="BG1072" s="17"/>
      <c r="BH1072" s="17"/>
      <c r="BI1072" s="17"/>
      <c r="BJ1072" s="17"/>
      <c r="BK1072" s="17"/>
      <c r="BL1072" s="17"/>
      <c r="BM1072" s="17"/>
      <c r="BN1072" s="17"/>
      <c r="BO1072" s="17"/>
      <c r="BP1072" s="17"/>
      <c r="BQ1072" s="17"/>
      <c r="BR1072" s="17"/>
    </row>
    <row r="1073" spans="29:70" x14ac:dyDescent="0.25"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  <c r="BF1073" s="17"/>
      <c r="BG1073" s="17"/>
      <c r="BH1073" s="17"/>
      <c r="BI1073" s="17"/>
      <c r="BJ1073" s="17"/>
      <c r="BK1073" s="17"/>
      <c r="BL1073" s="17"/>
      <c r="BM1073" s="17"/>
      <c r="BN1073" s="17"/>
      <c r="BO1073" s="17"/>
      <c r="BP1073" s="17"/>
      <c r="BQ1073" s="17"/>
      <c r="BR1073" s="17"/>
    </row>
    <row r="1074" spans="29:70" x14ac:dyDescent="0.25"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  <c r="BF1074" s="17"/>
      <c r="BG1074" s="17"/>
      <c r="BH1074" s="17"/>
      <c r="BI1074" s="17"/>
      <c r="BJ1074" s="17"/>
      <c r="BK1074" s="17"/>
      <c r="BL1074" s="17"/>
      <c r="BM1074" s="17"/>
      <c r="BN1074" s="17"/>
      <c r="BO1074" s="17"/>
      <c r="BP1074" s="17"/>
      <c r="BQ1074" s="17"/>
      <c r="BR1074" s="17"/>
    </row>
    <row r="1075" spans="29:70" x14ac:dyDescent="0.25"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  <c r="AR1075" s="17"/>
      <c r="AS1075" s="17"/>
      <c r="AT1075" s="17"/>
      <c r="AU1075" s="17"/>
      <c r="AV1075" s="17"/>
      <c r="AW1075" s="17"/>
      <c r="AX1075" s="17"/>
      <c r="AY1075" s="17"/>
      <c r="AZ1075" s="17"/>
      <c r="BA1075" s="17"/>
      <c r="BB1075" s="17"/>
      <c r="BC1075" s="17"/>
      <c r="BD1075" s="17"/>
      <c r="BE1075" s="17"/>
      <c r="BF1075" s="17"/>
      <c r="BG1075" s="17"/>
      <c r="BH1075" s="17"/>
      <c r="BI1075" s="17"/>
      <c r="BJ1075" s="17"/>
      <c r="BK1075" s="17"/>
      <c r="BL1075" s="17"/>
      <c r="BM1075" s="17"/>
      <c r="BN1075" s="17"/>
      <c r="BO1075" s="17"/>
      <c r="BP1075" s="17"/>
      <c r="BQ1075" s="17"/>
      <c r="BR1075" s="17"/>
    </row>
    <row r="1076" spans="29:70" x14ac:dyDescent="0.25"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  <c r="AR1076" s="17"/>
      <c r="AS1076" s="17"/>
      <c r="AT1076" s="17"/>
      <c r="AU1076" s="17"/>
      <c r="AV1076" s="17"/>
      <c r="AW1076" s="17"/>
      <c r="AX1076" s="17"/>
      <c r="AY1076" s="17"/>
      <c r="AZ1076" s="17"/>
      <c r="BA1076" s="17"/>
      <c r="BB1076" s="17"/>
      <c r="BC1076" s="17"/>
      <c r="BD1076" s="17"/>
      <c r="BE1076" s="17"/>
      <c r="BF1076" s="17"/>
      <c r="BG1076" s="17"/>
      <c r="BH1076" s="17"/>
      <c r="BI1076" s="17"/>
      <c r="BJ1076" s="17"/>
      <c r="BK1076" s="17"/>
      <c r="BL1076" s="17"/>
      <c r="BM1076" s="17"/>
      <c r="BN1076" s="17"/>
      <c r="BO1076" s="17"/>
      <c r="BP1076" s="17"/>
      <c r="BQ1076" s="17"/>
      <c r="BR1076" s="17"/>
    </row>
    <row r="1077" spans="29:70" x14ac:dyDescent="0.25"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  <c r="AR1077" s="17"/>
      <c r="AS1077" s="17"/>
      <c r="AT1077" s="17"/>
      <c r="AU1077" s="17"/>
      <c r="AV1077" s="17"/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7"/>
      <c r="BH1077" s="17"/>
      <c r="BI1077" s="17"/>
      <c r="BJ1077" s="17"/>
      <c r="BK1077" s="17"/>
      <c r="BL1077" s="17"/>
      <c r="BM1077" s="17"/>
      <c r="BN1077" s="17"/>
      <c r="BO1077" s="17"/>
      <c r="BP1077" s="17"/>
      <c r="BQ1077" s="17"/>
      <c r="BR1077" s="17"/>
    </row>
    <row r="1078" spans="29:70" x14ac:dyDescent="0.25"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  <c r="AR1078" s="17"/>
      <c r="AS1078" s="17"/>
      <c r="AT1078" s="17"/>
      <c r="AU1078" s="17"/>
      <c r="AV1078" s="17"/>
      <c r="AW1078" s="17"/>
      <c r="AX1078" s="17"/>
      <c r="AY1078" s="17"/>
      <c r="AZ1078" s="17"/>
      <c r="BA1078" s="17"/>
      <c r="BB1078" s="17"/>
      <c r="BC1078" s="17"/>
      <c r="BD1078" s="17"/>
      <c r="BE1078" s="17"/>
      <c r="BF1078" s="17"/>
      <c r="BG1078" s="17"/>
      <c r="BH1078" s="17"/>
      <c r="BI1078" s="17"/>
      <c r="BJ1078" s="17"/>
      <c r="BK1078" s="17"/>
      <c r="BL1078" s="17"/>
      <c r="BM1078" s="17"/>
      <c r="BN1078" s="17"/>
      <c r="BO1078" s="17"/>
      <c r="BP1078" s="17"/>
      <c r="BQ1078" s="17"/>
      <c r="BR1078" s="17"/>
    </row>
    <row r="1079" spans="29:70" x14ac:dyDescent="0.25"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  <c r="AR1079" s="17"/>
      <c r="AS1079" s="17"/>
      <c r="AT1079" s="17"/>
      <c r="AU1079" s="17"/>
      <c r="AV1079" s="17"/>
      <c r="AW1079" s="17"/>
      <c r="AX1079" s="17"/>
      <c r="AY1079" s="17"/>
      <c r="AZ1079" s="17"/>
      <c r="BA1079" s="17"/>
      <c r="BB1079" s="17"/>
      <c r="BC1079" s="17"/>
      <c r="BD1079" s="17"/>
      <c r="BE1079" s="17"/>
      <c r="BF1079" s="17"/>
      <c r="BG1079" s="17"/>
      <c r="BH1079" s="17"/>
      <c r="BI1079" s="17"/>
      <c r="BJ1079" s="17"/>
      <c r="BK1079" s="17"/>
      <c r="BL1079" s="17"/>
      <c r="BM1079" s="17"/>
      <c r="BN1079" s="17"/>
      <c r="BO1079" s="17"/>
      <c r="BP1079" s="17"/>
      <c r="BQ1079" s="17"/>
      <c r="BR1079" s="17"/>
    </row>
    <row r="1080" spans="29:70" x14ac:dyDescent="0.25">
      <c r="AC1080" s="17"/>
      <c r="AD1080" s="17"/>
      <c r="AE1080" s="17"/>
      <c r="AF1080" s="17"/>
      <c r="AG1080" s="17"/>
      <c r="AH1080" s="17"/>
      <c r="AI1080" s="17"/>
      <c r="AJ1080" s="17"/>
      <c r="AK1080" s="17"/>
      <c r="AL1080" s="17"/>
      <c r="AM1080" s="17"/>
      <c r="AN1080" s="17"/>
      <c r="AO1080" s="17"/>
      <c r="AP1080" s="17"/>
      <c r="AQ1080" s="17"/>
      <c r="AR1080" s="17"/>
      <c r="AS1080" s="17"/>
      <c r="AT1080" s="17"/>
      <c r="AU1080" s="17"/>
      <c r="AV1080" s="17"/>
      <c r="AW1080" s="17"/>
      <c r="AX1080" s="17"/>
      <c r="AY1080" s="17"/>
      <c r="AZ1080" s="17"/>
      <c r="BA1080" s="17"/>
      <c r="BB1080" s="17"/>
      <c r="BC1080" s="17"/>
      <c r="BD1080" s="17"/>
      <c r="BE1080" s="17"/>
      <c r="BF1080" s="17"/>
      <c r="BG1080" s="17"/>
      <c r="BH1080" s="17"/>
      <c r="BI1080" s="17"/>
      <c r="BJ1080" s="17"/>
      <c r="BK1080" s="17"/>
      <c r="BL1080" s="17"/>
      <c r="BM1080" s="17"/>
      <c r="BN1080" s="17"/>
      <c r="BO1080" s="17"/>
      <c r="BP1080" s="17"/>
      <c r="BQ1080" s="17"/>
      <c r="BR1080" s="17"/>
    </row>
    <row r="1081" spans="29:70" x14ac:dyDescent="0.25">
      <c r="AC1081" s="17"/>
      <c r="AD1081" s="17"/>
      <c r="AE1081" s="17"/>
      <c r="AF1081" s="17"/>
      <c r="AG1081" s="17"/>
      <c r="AH1081" s="17"/>
      <c r="AI1081" s="17"/>
      <c r="AJ1081" s="17"/>
      <c r="AK1081" s="17"/>
      <c r="AL1081" s="17"/>
      <c r="AM1081" s="17"/>
      <c r="AN1081" s="17"/>
      <c r="AO1081" s="17"/>
      <c r="AP1081" s="17"/>
      <c r="AQ1081" s="17"/>
      <c r="AR1081" s="17"/>
      <c r="AS1081" s="17"/>
      <c r="AT1081" s="17"/>
      <c r="AU1081" s="17"/>
      <c r="AV1081" s="17"/>
      <c r="AW1081" s="17"/>
      <c r="AX1081" s="17"/>
      <c r="AY1081" s="17"/>
      <c r="AZ1081" s="17"/>
      <c r="BA1081" s="17"/>
      <c r="BB1081" s="17"/>
      <c r="BC1081" s="17"/>
      <c r="BD1081" s="17"/>
      <c r="BE1081" s="17"/>
      <c r="BF1081" s="17"/>
      <c r="BG1081" s="17"/>
      <c r="BH1081" s="17"/>
      <c r="BI1081" s="17"/>
      <c r="BJ1081" s="17"/>
      <c r="BK1081" s="17"/>
      <c r="BL1081" s="17"/>
      <c r="BM1081" s="17"/>
      <c r="BN1081" s="17"/>
      <c r="BO1081" s="17"/>
      <c r="BP1081" s="17"/>
      <c r="BQ1081" s="17"/>
      <c r="BR1081" s="17"/>
    </row>
    <row r="1082" spans="29:70" x14ac:dyDescent="0.25">
      <c r="AC1082" s="17"/>
      <c r="AD1082" s="17"/>
      <c r="AE1082" s="17"/>
      <c r="AF1082" s="17"/>
      <c r="AG1082" s="17"/>
      <c r="AH1082" s="17"/>
      <c r="AI1082" s="17"/>
      <c r="AJ1082" s="17"/>
      <c r="AK1082" s="17"/>
      <c r="AL1082" s="17"/>
      <c r="AM1082" s="17"/>
      <c r="AN1082" s="17"/>
      <c r="AO1082" s="17"/>
      <c r="AP1082" s="17"/>
      <c r="AQ1082" s="17"/>
      <c r="AR1082" s="17"/>
      <c r="AS1082" s="17"/>
      <c r="AT1082" s="17"/>
      <c r="AU1082" s="17"/>
      <c r="AV1082" s="17"/>
      <c r="AW1082" s="17"/>
      <c r="AX1082" s="17"/>
      <c r="AY1082" s="17"/>
      <c r="AZ1082" s="17"/>
      <c r="BA1082" s="17"/>
      <c r="BB1082" s="17"/>
      <c r="BC1082" s="17"/>
      <c r="BD1082" s="17"/>
      <c r="BE1082" s="17"/>
      <c r="BF1082" s="17"/>
      <c r="BG1082" s="17"/>
      <c r="BH1082" s="17"/>
      <c r="BI1082" s="17"/>
      <c r="BJ1082" s="17"/>
      <c r="BK1082" s="17"/>
      <c r="BL1082" s="17"/>
      <c r="BM1082" s="17"/>
      <c r="BN1082" s="17"/>
      <c r="BO1082" s="17"/>
      <c r="BP1082" s="17"/>
      <c r="BQ1082" s="17"/>
      <c r="BR1082" s="17"/>
    </row>
    <row r="1083" spans="29:70" x14ac:dyDescent="0.25"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  <c r="AR1083" s="17"/>
      <c r="AS1083" s="17"/>
      <c r="AT1083" s="17"/>
      <c r="AU1083" s="17"/>
      <c r="AV1083" s="17"/>
      <c r="AW1083" s="17"/>
      <c r="AX1083" s="17"/>
      <c r="AY1083" s="17"/>
      <c r="AZ1083" s="17"/>
      <c r="BA1083" s="17"/>
      <c r="BB1083" s="17"/>
      <c r="BC1083" s="17"/>
      <c r="BD1083" s="17"/>
      <c r="BE1083" s="17"/>
      <c r="BF1083" s="17"/>
      <c r="BG1083" s="17"/>
      <c r="BH1083" s="17"/>
      <c r="BI1083" s="17"/>
      <c r="BJ1083" s="17"/>
      <c r="BK1083" s="17"/>
      <c r="BL1083" s="17"/>
      <c r="BM1083" s="17"/>
      <c r="BN1083" s="17"/>
      <c r="BO1083" s="17"/>
      <c r="BP1083" s="17"/>
      <c r="BQ1083" s="17"/>
      <c r="BR1083" s="17"/>
    </row>
    <row r="1084" spans="29:70" x14ac:dyDescent="0.25"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  <c r="AR1084" s="17"/>
      <c r="AS1084" s="17"/>
      <c r="AT1084" s="17"/>
      <c r="AU1084" s="17"/>
      <c r="AV1084" s="17"/>
      <c r="AW1084" s="17"/>
      <c r="AX1084" s="17"/>
      <c r="AY1084" s="17"/>
      <c r="AZ1084" s="17"/>
      <c r="BA1084" s="17"/>
      <c r="BB1084" s="17"/>
      <c r="BC1084" s="17"/>
      <c r="BD1084" s="17"/>
      <c r="BE1084" s="17"/>
      <c r="BF1084" s="17"/>
      <c r="BG1084" s="17"/>
      <c r="BH1084" s="17"/>
      <c r="BI1084" s="17"/>
      <c r="BJ1084" s="17"/>
      <c r="BK1084" s="17"/>
      <c r="BL1084" s="17"/>
      <c r="BM1084" s="17"/>
      <c r="BN1084" s="17"/>
      <c r="BO1084" s="17"/>
      <c r="BP1084" s="17"/>
      <c r="BQ1084" s="17"/>
      <c r="BR1084" s="17"/>
    </row>
    <row r="1085" spans="29:70" x14ac:dyDescent="0.25"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  <c r="BE1085" s="17"/>
      <c r="BF1085" s="17"/>
      <c r="BG1085" s="17"/>
      <c r="BH1085" s="17"/>
      <c r="BI1085" s="17"/>
      <c r="BJ1085" s="17"/>
      <c r="BK1085" s="17"/>
      <c r="BL1085" s="17"/>
      <c r="BM1085" s="17"/>
      <c r="BN1085" s="17"/>
      <c r="BO1085" s="17"/>
      <c r="BP1085" s="17"/>
      <c r="BQ1085" s="17"/>
      <c r="BR1085" s="17"/>
    </row>
    <row r="1086" spans="29:70" x14ac:dyDescent="0.25">
      <c r="AC1086" s="17"/>
      <c r="AD1086" s="17"/>
      <c r="AE1086" s="17"/>
      <c r="AF1086" s="17"/>
      <c r="AG1086" s="17"/>
      <c r="AH1086" s="17"/>
      <c r="AI1086" s="17"/>
      <c r="AJ1086" s="17"/>
      <c r="AK1086" s="17"/>
      <c r="AL1086" s="17"/>
      <c r="AM1086" s="17"/>
      <c r="AN1086" s="17"/>
      <c r="AO1086" s="17"/>
      <c r="AP1086" s="17"/>
      <c r="AQ1086" s="17"/>
      <c r="AR1086" s="17"/>
      <c r="AS1086" s="17"/>
      <c r="AT1086" s="17"/>
      <c r="AU1086" s="17"/>
      <c r="AV1086" s="17"/>
      <c r="AW1086" s="17"/>
      <c r="AX1086" s="17"/>
      <c r="AY1086" s="17"/>
      <c r="AZ1086" s="17"/>
      <c r="BA1086" s="17"/>
      <c r="BB1086" s="17"/>
      <c r="BC1086" s="17"/>
      <c r="BD1086" s="17"/>
      <c r="BE1086" s="17"/>
      <c r="BF1086" s="17"/>
      <c r="BG1086" s="17"/>
      <c r="BH1086" s="17"/>
      <c r="BI1086" s="17"/>
      <c r="BJ1086" s="17"/>
      <c r="BK1086" s="17"/>
      <c r="BL1086" s="17"/>
      <c r="BM1086" s="17"/>
      <c r="BN1086" s="17"/>
      <c r="BO1086" s="17"/>
      <c r="BP1086" s="17"/>
      <c r="BQ1086" s="17"/>
      <c r="BR1086" s="17"/>
    </row>
    <row r="1087" spans="29:70" x14ac:dyDescent="0.25">
      <c r="AC1087" s="17"/>
      <c r="AD1087" s="17"/>
      <c r="AE1087" s="17"/>
      <c r="AF1087" s="17"/>
      <c r="AG1087" s="17"/>
      <c r="AH1087" s="17"/>
      <c r="AI1087" s="17"/>
      <c r="AJ1087" s="17"/>
      <c r="AK1087" s="17"/>
      <c r="AL1087" s="17"/>
      <c r="AM1087" s="17"/>
      <c r="AN1087" s="17"/>
      <c r="AO1087" s="17"/>
      <c r="AP1087" s="17"/>
      <c r="AQ1087" s="17"/>
      <c r="AR1087" s="17"/>
      <c r="AS1087" s="17"/>
      <c r="AT1087" s="17"/>
      <c r="AU1087" s="17"/>
      <c r="AV1087" s="17"/>
      <c r="AW1087" s="17"/>
      <c r="AX1087" s="17"/>
      <c r="AY1087" s="17"/>
      <c r="AZ1087" s="17"/>
      <c r="BA1087" s="17"/>
      <c r="BB1087" s="17"/>
      <c r="BC1087" s="17"/>
      <c r="BD1087" s="17"/>
      <c r="BE1087" s="17"/>
      <c r="BF1087" s="17"/>
      <c r="BG1087" s="17"/>
      <c r="BH1087" s="17"/>
      <c r="BI1087" s="17"/>
      <c r="BJ1087" s="17"/>
      <c r="BK1087" s="17"/>
      <c r="BL1087" s="17"/>
      <c r="BM1087" s="17"/>
      <c r="BN1087" s="17"/>
      <c r="BO1087" s="17"/>
      <c r="BP1087" s="17"/>
      <c r="BQ1087" s="17"/>
      <c r="BR1087" s="17"/>
    </row>
    <row r="1088" spans="29:70" x14ac:dyDescent="0.25">
      <c r="AC1088" s="17"/>
      <c r="AD1088" s="17"/>
      <c r="AE1088" s="17"/>
      <c r="AF1088" s="17"/>
      <c r="AG1088" s="17"/>
      <c r="AH1088" s="17"/>
      <c r="AI1088" s="17"/>
      <c r="AJ1088" s="17"/>
      <c r="AK1088" s="17"/>
      <c r="AL1088" s="17"/>
      <c r="AM1088" s="17"/>
      <c r="AN1088" s="17"/>
      <c r="AO1088" s="17"/>
      <c r="AP1088" s="17"/>
      <c r="AQ1088" s="17"/>
      <c r="AR1088" s="17"/>
      <c r="AS1088" s="17"/>
      <c r="AT1088" s="17"/>
      <c r="AU1088" s="17"/>
      <c r="AV1088" s="17"/>
      <c r="AW1088" s="17"/>
      <c r="AX1088" s="17"/>
      <c r="AY1088" s="17"/>
      <c r="AZ1088" s="17"/>
      <c r="BA1088" s="17"/>
      <c r="BB1088" s="17"/>
      <c r="BC1088" s="17"/>
      <c r="BD1088" s="17"/>
      <c r="BE1088" s="17"/>
      <c r="BF1088" s="17"/>
      <c r="BG1088" s="17"/>
      <c r="BH1088" s="17"/>
      <c r="BI1088" s="17"/>
      <c r="BJ1088" s="17"/>
      <c r="BK1088" s="17"/>
      <c r="BL1088" s="17"/>
      <c r="BM1088" s="17"/>
      <c r="BN1088" s="17"/>
      <c r="BO1088" s="17"/>
      <c r="BP1088" s="17"/>
      <c r="BQ1088" s="17"/>
      <c r="BR1088" s="17"/>
    </row>
    <row r="1089" spans="29:70" x14ac:dyDescent="0.25">
      <c r="AC1089" s="17"/>
      <c r="AD1089" s="17"/>
      <c r="AE1089" s="17"/>
      <c r="AF1089" s="17"/>
      <c r="AG1089" s="17"/>
      <c r="AH1089" s="17"/>
      <c r="AI1089" s="17"/>
      <c r="AJ1089" s="17"/>
      <c r="AK1089" s="17"/>
      <c r="AL1089" s="17"/>
      <c r="AM1089" s="17"/>
      <c r="AN1089" s="17"/>
      <c r="AO1089" s="17"/>
      <c r="AP1089" s="17"/>
      <c r="AQ1089" s="17"/>
      <c r="AR1089" s="17"/>
      <c r="AS1089" s="17"/>
      <c r="AT1089" s="17"/>
      <c r="AU1089" s="17"/>
      <c r="AV1089" s="17"/>
      <c r="AW1089" s="17"/>
      <c r="AX1089" s="17"/>
      <c r="AY1089" s="17"/>
      <c r="AZ1089" s="17"/>
      <c r="BA1089" s="17"/>
      <c r="BB1089" s="17"/>
      <c r="BC1089" s="17"/>
      <c r="BD1089" s="17"/>
      <c r="BE1089" s="17"/>
      <c r="BF1089" s="17"/>
      <c r="BG1089" s="17"/>
      <c r="BH1089" s="17"/>
      <c r="BI1089" s="17"/>
      <c r="BJ1089" s="17"/>
      <c r="BK1089" s="17"/>
      <c r="BL1089" s="17"/>
      <c r="BM1089" s="17"/>
      <c r="BN1089" s="17"/>
      <c r="BO1089" s="17"/>
      <c r="BP1089" s="17"/>
      <c r="BQ1089" s="17"/>
      <c r="BR1089" s="17"/>
    </row>
    <row r="1090" spans="29:70" x14ac:dyDescent="0.25">
      <c r="AC1090" s="17"/>
      <c r="AD1090" s="17"/>
      <c r="AE1090" s="17"/>
      <c r="AF1090" s="17"/>
      <c r="AG1090" s="17"/>
      <c r="AH1090" s="17"/>
      <c r="AI1090" s="17"/>
      <c r="AJ1090" s="17"/>
      <c r="AK1090" s="17"/>
      <c r="AL1090" s="17"/>
      <c r="AM1090" s="17"/>
      <c r="AN1090" s="17"/>
      <c r="AO1090" s="17"/>
      <c r="AP1090" s="17"/>
      <c r="AQ1090" s="17"/>
      <c r="AR1090" s="17"/>
      <c r="AS1090" s="17"/>
      <c r="AT1090" s="17"/>
      <c r="AU1090" s="17"/>
      <c r="AV1090" s="17"/>
      <c r="AW1090" s="17"/>
      <c r="AX1090" s="17"/>
      <c r="AY1090" s="17"/>
      <c r="AZ1090" s="17"/>
      <c r="BA1090" s="17"/>
      <c r="BB1090" s="17"/>
      <c r="BC1090" s="17"/>
      <c r="BD1090" s="17"/>
      <c r="BE1090" s="17"/>
      <c r="BF1090" s="17"/>
      <c r="BG1090" s="17"/>
      <c r="BH1090" s="17"/>
      <c r="BI1090" s="17"/>
      <c r="BJ1090" s="17"/>
      <c r="BK1090" s="17"/>
      <c r="BL1090" s="17"/>
      <c r="BM1090" s="17"/>
      <c r="BN1090" s="17"/>
      <c r="BO1090" s="17"/>
      <c r="BP1090" s="17"/>
      <c r="BQ1090" s="17"/>
      <c r="BR1090" s="17"/>
    </row>
    <row r="1091" spans="29:70" x14ac:dyDescent="0.25">
      <c r="AC1091" s="17"/>
      <c r="AD1091" s="17"/>
      <c r="AE1091" s="17"/>
      <c r="AF1091" s="17"/>
      <c r="AG1091" s="17"/>
      <c r="AH1091" s="17"/>
      <c r="AI1091" s="17"/>
      <c r="AJ1091" s="17"/>
      <c r="AK1091" s="17"/>
      <c r="AL1091" s="17"/>
      <c r="AM1091" s="17"/>
      <c r="AN1091" s="17"/>
      <c r="AO1091" s="17"/>
      <c r="AP1091" s="17"/>
      <c r="AQ1091" s="17"/>
      <c r="AR1091" s="17"/>
      <c r="AS1091" s="17"/>
      <c r="AT1091" s="17"/>
      <c r="AU1091" s="17"/>
      <c r="AV1091" s="17"/>
      <c r="AW1091" s="17"/>
      <c r="AX1091" s="17"/>
      <c r="AY1091" s="17"/>
      <c r="AZ1091" s="17"/>
      <c r="BA1091" s="17"/>
      <c r="BB1091" s="17"/>
      <c r="BC1091" s="17"/>
      <c r="BD1091" s="17"/>
      <c r="BE1091" s="17"/>
      <c r="BF1091" s="17"/>
      <c r="BG1091" s="17"/>
      <c r="BH1091" s="17"/>
      <c r="BI1091" s="17"/>
      <c r="BJ1091" s="17"/>
      <c r="BK1091" s="17"/>
      <c r="BL1091" s="17"/>
      <c r="BM1091" s="17"/>
      <c r="BN1091" s="17"/>
      <c r="BO1091" s="17"/>
      <c r="BP1091" s="17"/>
      <c r="BQ1091" s="17"/>
      <c r="BR1091" s="17"/>
    </row>
    <row r="1092" spans="29:70" x14ac:dyDescent="0.25">
      <c r="AC1092" s="17"/>
      <c r="AD1092" s="17"/>
      <c r="AE1092" s="17"/>
      <c r="AF1092" s="17"/>
      <c r="AG1092" s="17"/>
      <c r="AH1092" s="17"/>
      <c r="AI1092" s="17"/>
      <c r="AJ1092" s="17"/>
      <c r="AK1092" s="17"/>
      <c r="AL1092" s="17"/>
      <c r="AM1092" s="17"/>
      <c r="AN1092" s="17"/>
      <c r="AO1092" s="17"/>
      <c r="AP1092" s="17"/>
      <c r="AQ1092" s="17"/>
      <c r="AR1092" s="17"/>
      <c r="AS1092" s="17"/>
      <c r="AT1092" s="17"/>
      <c r="AU1092" s="17"/>
      <c r="AV1092" s="17"/>
      <c r="AW1092" s="17"/>
      <c r="AX1092" s="17"/>
      <c r="AY1092" s="17"/>
      <c r="AZ1092" s="17"/>
      <c r="BA1092" s="17"/>
      <c r="BB1092" s="17"/>
      <c r="BC1092" s="17"/>
      <c r="BD1092" s="17"/>
      <c r="BE1092" s="17"/>
      <c r="BF1092" s="17"/>
      <c r="BG1092" s="17"/>
      <c r="BH1092" s="17"/>
      <c r="BI1092" s="17"/>
      <c r="BJ1092" s="17"/>
      <c r="BK1092" s="17"/>
      <c r="BL1092" s="17"/>
      <c r="BM1092" s="17"/>
      <c r="BN1092" s="17"/>
      <c r="BO1092" s="17"/>
      <c r="BP1092" s="17"/>
      <c r="BQ1092" s="17"/>
      <c r="BR1092" s="17"/>
    </row>
    <row r="1093" spans="29:70" x14ac:dyDescent="0.25"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  <c r="BF1093" s="17"/>
      <c r="BG1093" s="17"/>
      <c r="BH1093" s="17"/>
      <c r="BI1093" s="17"/>
      <c r="BJ1093" s="17"/>
      <c r="BK1093" s="17"/>
      <c r="BL1093" s="17"/>
      <c r="BM1093" s="17"/>
      <c r="BN1093" s="17"/>
      <c r="BO1093" s="17"/>
      <c r="BP1093" s="17"/>
      <c r="BQ1093" s="17"/>
      <c r="BR1093" s="17"/>
    </row>
    <row r="1094" spans="29:70" x14ac:dyDescent="0.25">
      <c r="AC1094" s="17"/>
      <c r="AD1094" s="17"/>
      <c r="AE1094" s="17"/>
      <c r="AF1094" s="17"/>
      <c r="AG1094" s="17"/>
      <c r="AH1094" s="17"/>
      <c r="AI1094" s="17"/>
      <c r="AJ1094" s="17"/>
      <c r="AK1094" s="17"/>
      <c r="AL1094" s="17"/>
      <c r="AM1094" s="17"/>
      <c r="AN1094" s="17"/>
      <c r="AO1094" s="17"/>
      <c r="AP1094" s="17"/>
      <c r="AQ1094" s="17"/>
      <c r="AR1094" s="17"/>
      <c r="AS1094" s="17"/>
      <c r="AT1094" s="17"/>
      <c r="AU1094" s="17"/>
      <c r="AV1094" s="17"/>
      <c r="AW1094" s="17"/>
      <c r="AX1094" s="17"/>
      <c r="AY1094" s="17"/>
      <c r="AZ1094" s="17"/>
      <c r="BA1094" s="17"/>
      <c r="BB1094" s="17"/>
      <c r="BC1094" s="17"/>
      <c r="BD1094" s="17"/>
      <c r="BE1094" s="17"/>
      <c r="BF1094" s="17"/>
      <c r="BG1094" s="17"/>
      <c r="BH1094" s="17"/>
      <c r="BI1094" s="17"/>
      <c r="BJ1094" s="17"/>
      <c r="BK1094" s="17"/>
      <c r="BL1094" s="17"/>
      <c r="BM1094" s="17"/>
      <c r="BN1094" s="17"/>
      <c r="BO1094" s="17"/>
      <c r="BP1094" s="17"/>
      <c r="BQ1094" s="17"/>
      <c r="BR1094" s="17"/>
    </row>
    <row r="1095" spans="29:70" x14ac:dyDescent="0.25">
      <c r="AC1095" s="17"/>
      <c r="AD1095" s="17"/>
      <c r="AE1095" s="17"/>
      <c r="AF1095" s="17"/>
      <c r="AG1095" s="17"/>
      <c r="AH1095" s="17"/>
      <c r="AI1095" s="17"/>
      <c r="AJ1095" s="17"/>
      <c r="AK1095" s="17"/>
      <c r="AL1095" s="17"/>
      <c r="AM1095" s="17"/>
      <c r="AN1095" s="17"/>
      <c r="AO1095" s="17"/>
      <c r="AP1095" s="17"/>
      <c r="AQ1095" s="17"/>
      <c r="AR1095" s="17"/>
      <c r="AS1095" s="17"/>
      <c r="AT1095" s="17"/>
      <c r="AU1095" s="17"/>
      <c r="AV1095" s="17"/>
      <c r="AW1095" s="17"/>
      <c r="AX1095" s="17"/>
      <c r="AY1095" s="17"/>
      <c r="AZ1095" s="17"/>
      <c r="BA1095" s="17"/>
      <c r="BB1095" s="17"/>
      <c r="BC1095" s="17"/>
      <c r="BD1095" s="17"/>
      <c r="BE1095" s="17"/>
      <c r="BF1095" s="17"/>
      <c r="BG1095" s="17"/>
      <c r="BH1095" s="17"/>
      <c r="BI1095" s="17"/>
      <c r="BJ1095" s="17"/>
      <c r="BK1095" s="17"/>
      <c r="BL1095" s="17"/>
      <c r="BM1095" s="17"/>
      <c r="BN1095" s="17"/>
      <c r="BO1095" s="17"/>
      <c r="BP1095" s="17"/>
      <c r="BQ1095" s="17"/>
      <c r="BR1095" s="17"/>
    </row>
    <row r="1096" spans="29:70" x14ac:dyDescent="0.25">
      <c r="AC1096" s="17"/>
      <c r="AD1096" s="17"/>
      <c r="AE1096" s="17"/>
      <c r="AF1096" s="17"/>
      <c r="AG1096" s="17"/>
      <c r="AH1096" s="17"/>
      <c r="AI1096" s="17"/>
      <c r="AJ1096" s="17"/>
      <c r="AK1096" s="17"/>
      <c r="AL1096" s="17"/>
      <c r="AM1096" s="17"/>
      <c r="AN1096" s="17"/>
      <c r="AO1096" s="17"/>
      <c r="AP1096" s="17"/>
      <c r="AQ1096" s="17"/>
      <c r="AR1096" s="17"/>
      <c r="AS1096" s="17"/>
      <c r="AT1096" s="17"/>
      <c r="AU1096" s="17"/>
      <c r="AV1096" s="17"/>
      <c r="AW1096" s="17"/>
      <c r="AX1096" s="17"/>
      <c r="AY1096" s="17"/>
      <c r="AZ1096" s="17"/>
      <c r="BA1096" s="17"/>
      <c r="BB1096" s="17"/>
      <c r="BC1096" s="17"/>
      <c r="BD1096" s="17"/>
      <c r="BE1096" s="17"/>
      <c r="BF1096" s="17"/>
      <c r="BG1096" s="17"/>
      <c r="BH1096" s="17"/>
      <c r="BI1096" s="17"/>
      <c r="BJ1096" s="17"/>
      <c r="BK1096" s="17"/>
      <c r="BL1096" s="17"/>
      <c r="BM1096" s="17"/>
      <c r="BN1096" s="17"/>
      <c r="BO1096" s="17"/>
      <c r="BP1096" s="17"/>
      <c r="BQ1096" s="17"/>
      <c r="BR1096" s="17"/>
    </row>
    <row r="1097" spans="29:70" x14ac:dyDescent="0.25">
      <c r="AC1097" s="17"/>
      <c r="AD1097" s="17"/>
      <c r="AE1097" s="17"/>
      <c r="AF1097" s="17"/>
      <c r="AG1097" s="17"/>
      <c r="AH1097" s="17"/>
      <c r="AI1097" s="17"/>
      <c r="AJ1097" s="17"/>
      <c r="AK1097" s="17"/>
      <c r="AL1097" s="17"/>
      <c r="AM1097" s="17"/>
      <c r="AN1097" s="17"/>
      <c r="AO1097" s="17"/>
      <c r="AP1097" s="17"/>
      <c r="AQ1097" s="17"/>
      <c r="AR1097" s="17"/>
      <c r="AS1097" s="17"/>
      <c r="AT1097" s="17"/>
      <c r="AU1097" s="17"/>
      <c r="AV1097" s="17"/>
      <c r="AW1097" s="17"/>
      <c r="AX1097" s="17"/>
      <c r="AY1097" s="17"/>
      <c r="AZ1097" s="17"/>
      <c r="BA1097" s="17"/>
      <c r="BB1097" s="17"/>
      <c r="BC1097" s="17"/>
      <c r="BD1097" s="17"/>
      <c r="BE1097" s="17"/>
      <c r="BF1097" s="17"/>
      <c r="BG1097" s="17"/>
      <c r="BH1097" s="17"/>
      <c r="BI1097" s="17"/>
      <c r="BJ1097" s="17"/>
      <c r="BK1097" s="17"/>
      <c r="BL1097" s="17"/>
      <c r="BM1097" s="17"/>
      <c r="BN1097" s="17"/>
      <c r="BO1097" s="17"/>
      <c r="BP1097" s="17"/>
      <c r="BQ1097" s="17"/>
      <c r="BR1097" s="17"/>
    </row>
    <row r="1098" spans="29:70" x14ac:dyDescent="0.25">
      <c r="AC1098" s="17"/>
      <c r="AD1098" s="17"/>
      <c r="AE1098" s="17"/>
      <c r="AF1098" s="17"/>
      <c r="AG1098" s="17"/>
      <c r="AH1098" s="17"/>
      <c r="AI1098" s="17"/>
      <c r="AJ1098" s="17"/>
      <c r="AK1098" s="17"/>
      <c r="AL1098" s="17"/>
      <c r="AM1098" s="17"/>
      <c r="AN1098" s="17"/>
      <c r="AO1098" s="17"/>
      <c r="AP1098" s="17"/>
      <c r="AQ1098" s="17"/>
      <c r="AR1098" s="17"/>
      <c r="AS1098" s="17"/>
      <c r="AT1098" s="17"/>
      <c r="AU1098" s="17"/>
      <c r="AV1098" s="17"/>
      <c r="AW1098" s="17"/>
      <c r="AX1098" s="17"/>
      <c r="AY1098" s="17"/>
      <c r="AZ1098" s="17"/>
      <c r="BA1098" s="17"/>
      <c r="BB1098" s="17"/>
      <c r="BC1098" s="17"/>
      <c r="BD1098" s="17"/>
      <c r="BE1098" s="17"/>
      <c r="BF1098" s="17"/>
      <c r="BG1098" s="17"/>
      <c r="BH1098" s="17"/>
      <c r="BI1098" s="17"/>
      <c r="BJ1098" s="17"/>
      <c r="BK1098" s="17"/>
      <c r="BL1098" s="17"/>
      <c r="BM1098" s="17"/>
      <c r="BN1098" s="17"/>
      <c r="BO1098" s="17"/>
      <c r="BP1098" s="17"/>
      <c r="BQ1098" s="17"/>
      <c r="BR1098" s="17"/>
    </row>
    <row r="1099" spans="29:70" x14ac:dyDescent="0.25">
      <c r="AC1099" s="17"/>
      <c r="AD1099" s="17"/>
      <c r="AE1099" s="17"/>
      <c r="AF1099" s="17"/>
      <c r="AG1099" s="17"/>
      <c r="AH1099" s="17"/>
      <c r="AI1099" s="17"/>
      <c r="AJ1099" s="17"/>
      <c r="AK1099" s="17"/>
      <c r="AL1099" s="17"/>
      <c r="AM1099" s="17"/>
      <c r="AN1099" s="17"/>
      <c r="AO1099" s="17"/>
      <c r="AP1099" s="17"/>
      <c r="AQ1099" s="17"/>
      <c r="AR1099" s="17"/>
      <c r="AS1099" s="17"/>
      <c r="AT1099" s="17"/>
      <c r="AU1099" s="17"/>
      <c r="AV1099" s="17"/>
      <c r="AW1099" s="17"/>
      <c r="AX1099" s="17"/>
      <c r="AY1099" s="17"/>
      <c r="AZ1099" s="17"/>
      <c r="BA1099" s="17"/>
      <c r="BB1099" s="17"/>
      <c r="BC1099" s="17"/>
      <c r="BD1099" s="17"/>
      <c r="BE1099" s="17"/>
      <c r="BF1099" s="17"/>
      <c r="BG1099" s="17"/>
      <c r="BH1099" s="17"/>
      <c r="BI1099" s="17"/>
      <c r="BJ1099" s="17"/>
      <c r="BK1099" s="17"/>
      <c r="BL1099" s="17"/>
      <c r="BM1099" s="17"/>
      <c r="BN1099" s="17"/>
      <c r="BO1099" s="17"/>
      <c r="BP1099" s="17"/>
      <c r="BQ1099" s="17"/>
      <c r="BR1099" s="17"/>
    </row>
    <row r="1100" spans="29:70" x14ac:dyDescent="0.25"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  <c r="BF1100" s="17"/>
      <c r="BG1100" s="17"/>
      <c r="BH1100" s="17"/>
      <c r="BI1100" s="17"/>
      <c r="BJ1100" s="17"/>
      <c r="BK1100" s="17"/>
      <c r="BL1100" s="17"/>
      <c r="BM1100" s="17"/>
      <c r="BN1100" s="17"/>
      <c r="BO1100" s="17"/>
      <c r="BP1100" s="17"/>
      <c r="BQ1100" s="17"/>
      <c r="BR1100" s="17"/>
    </row>
    <row r="1101" spans="29:70" x14ac:dyDescent="0.25">
      <c r="AC1101" s="17"/>
      <c r="AD1101" s="17"/>
      <c r="AE1101" s="17"/>
      <c r="AF1101" s="17"/>
      <c r="AG1101" s="17"/>
      <c r="AH1101" s="17"/>
      <c r="AI1101" s="17"/>
      <c r="AJ1101" s="17"/>
      <c r="AK1101" s="17"/>
      <c r="AL1101" s="17"/>
      <c r="AM1101" s="17"/>
      <c r="AN1101" s="17"/>
      <c r="AO1101" s="17"/>
      <c r="AP1101" s="17"/>
      <c r="AQ1101" s="17"/>
      <c r="AR1101" s="17"/>
      <c r="AS1101" s="17"/>
      <c r="AT1101" s="17"/>
      <c r="AU1101" s="17"/>
      <c r="AV1101" s="17"/>
      <c r="AW1101" s="17"/>
      <c r="AX1101" s="17"/>
      <c r="AY1101" s="17"/>
      <c r="AZ1101" s="17"/>
      <c r="BA1101" s="17"/>
      <c r="BB1101" s="17"/>
      <c r="BC1101" s="17"/>
      <c r="BD1101" s="17"/>
      <c r="BE1101" s="17"/>
      <c r="BF1101" s="17"/>
      <c r="BG1101" s="17"/>
      <c r="BH1101" s="17"/>
      <c r="BI1101" s="17"/>
      <c r="BJ1101" s="17"/>
      <c r="BK1101" s="17"/>
      <c r="BL1101" s="17"/>
      <c r="BM1101" s="17"/>
      <c r="BN1101" s="17"/>
      <c r="BO1101" s="17"/>
      <c r="BP1101" s="17"/>
      <c r="BQ1101" s="17"/>
      <c r="BR1101" s="17"/>
    </row>
    <row r="1102" spans="29:70" x14ac:dyDescent="0.25">
      <c r="AC1102" s="17"/>
      <c r="AD1102" s="17"/>
      <c r="AE1102" s="17"/>
      <c r="AF1102" s="17"/>
      <c r="AG1102" s="17"/>
      <c r="AH1102" s="17"/>
      <c r="AI1102" s="17"/>
      <c r="AJ1102" s="17"/>
      <c r="AK1102" s="17"/>
      <c r="AL1102" s="17"/>
      <c r="AM1102" s="17"/>
      <c r="AN1102" s="17"/>
      <c r="AO1102" s="17"/>
      <c r="AP1102" s="17"/>
      <c r="AQ1102" s="17"/>
      <c r="AR1102" s="17"/>
      <c r="AS1102" s="17"/>
      <c r="AT1102" s="17"/>
      <c r="AU1102" s="17"/>
      <c r="AV1102" s="17"/>
      <c r="AW1102" s="17"/>
      <c r="AX1102" s="17"/>
      <c r="AY1102" s="17"/>
      <c r="AZ1102" s="17"/>
      <c r="BA1102" s="17"/>
      <c r="BB1102" s="17"/>
      <c r="BC1102" s="17"/>
      <c r="BD1102" s="17"/>
      <c r="BE1102" s="17"/>
      <c r="BF1102" s="17"/>
      <c r="BG1102" s="17"/>
      <c r="BH1102" s="17"/>
      <c r="BI1102" s="17"/>
      <c r="BJ1102" s="17"/>
      <c r="BK1102" s="17"/>
      <c r="BL1102" s="17"/>
      <c r="BM1102" s="17"/>
      <c r="BN1102" s="17"/>
      <c r="BO1102" s="17"/>
      <c r="BP1102" s="17"/>
      <c r="BQ1102" s="17"/>
      <c r="BR1102" s="17"/>
    </row>
    <row r="1103" spans="29:70" x14ac:dyDescent="0.25">
      <c r="AC1103" s="17"/>
      <c r="AD1103" s="17"/>
      <c r="AE1103" s="17"/>
      <c r="AF1103" s="17"/>
      <c r="AG1103" s="17"/>
      <c r="AH1103" s="17"/>
      <c r="AI1103" s="17"/>
      <c r="AJ1103" s="17"/>
      <c r="AK1103" s="17"/>
      <c r="AL1103" s="17"/>
      <c r="AM1103" s="17"/>
      <c r="AN1103" s="17"/>
      <c r="AO1103" s="17"/>
      <c r="AP1103" s="17"/>
      <c r="AQ1103" s="17"/>
      <c r="AR1103" s="17"/>
      <c r="AS1103" s="17"/>
      <c r="AT1103" s="17"/>
      <c r="AU1103" s="17"/>
      <c r="AV1103" s="17"/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7"/>
      <c r="BH1103" s="17"/>
      <c r="BI1103" s="17"/>
      <c r="BJ1103" s="17"/>
      <c r="BK1103" s="17"/>
      <c r="BL1103" s="17"/>
      <c r="BM1103" s="17"/>
      <c r="BN1103" s="17"/>
      <c r="BO1103" s="17"/>
      <c r="BP1103" s="17"/>
      <c r="BQ1103" s="17"/>
      <c r="BR1103" s="17"/>
    </row>
    <row r="1104" spans="29:70" x14ac:dyDescent="0.25">
      <c r="AC1104" s="17"/>
      <c r="AD1104" s="17"/>
      <c r="AE1104" s="17"/>
      <c r="AF1104" s="17"/>
      <c r="AG1104" s="17"/>
      <c r="AH1104" s="17"/>
      <c r="AI1104" s="17"/>
      <c r="AJ1104" s="17"/>
      <c r="AK1104" s="17"/>
      <c r="AL1104" s="17"/>
      <c r="AM1104" s="17"/>
      <c r="AN1104" s="17"/>
      <c r="AO1104" s="17"/>
      <c r="AP1104" s="17"/>
      <c r="AQ1104" s="17"/>
      <c r="AR1104" s="17"/>
      <c r="AS1104" s="17"/>
      <c r="AT1104" s="17"/>
      <c r="AU1104" s="17"/>
      <c r="AV1104" s="17"/>
      <c r="AW1104" s="17"/>
      <c r="AX1104" s="17"/>
      <c r="AY1104" s="17"/>
      <c r="AZ1104" s="17"/>
      <c r="BA1104" s="17"/>
      <c r="BB1104" s="17"/>
      <c r="BC1104" s="17"/>
      <c r="BD1104" s="17"/>
      <c r="BE1104" s="17"/>
      <c r="BF1104" s="17"/>
      <c r="BG1104" s="17"/>
      <c r="BH1104" s="17"/>
      <c r="BI1104" s="17"/>
      <c r="BJ1104" s="17"/>
      <c r="BK1104" s="17"/>
      <c r="BL1104" s="17"/>
      <c r="BM1104" s="17"/>
      <c r="BN1104" s="17"/>
      <c r="BO1104" s="17"/>
      <c r="BP1104" s="17"/>
      <c r="BQ1104" s="17"/>
      <c r="BR1104" s="17"/>
    </row>
    <row r="1105" spans="29:70" x14ac:dyDescent="0.25"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  <c r="BF1105" s="17"/>
      <c r="BG1105" s="17"/>
      <c r="BH1105" s="17"/>
      <c r="BI1105" s="17"/>
      <c r="BJ1105" s="17"/>
      <c r="BK1105" s="17"/>
      <c r="BL1105" s="17"/>
      <c r="BM1105" s="17"/>
      <c r="BN1105" s="17"/>
      <c r="BO1105" s="17"/>
      <c r="BP1105" s="17"/>
      <c r="BQ1105" s="17"/>
      <c r="BR1105" s="17"/>
    </row>
    <row r="1106" spans="29:70" x14ac:dyDescent="0.25">
      <c r="AC1106" s="17"/>
      <c r="AD1106" s="17"/>
      <c r="AE1106" s="17"/>
      <c r="AF1106" s="17"/>
      <c r="AG1106" s="17"/>
      <c r="AH1106" s="17"/>
      <c r="AI1106" s="17"/>
      <c r="AJ1106" s="17"/>
      <c r="AK1106" s="17"/>
      <c r="AL1106" s="17"/>
      <c r="AM1106" s="17"/>
      <c r="AN1106" s="17"/>
      <c r="AO1106" s="17"/>
      <c r="AP1106" s="17"/>
      <c r="AQ1106" s="17"/>
      <c r="AR1106" s="17"/>
      <c r="AS1106" s="17"/>
      <c r="AT1106" s="17"/>
      <c r="AU1106" s="17"/>
      <c r="AV1106" s="17"/>
      <c r="AW1106" s="17"/>
      <c r="AX1106" s="17"/>
      <c r="AY1106" s="17"/>
      <c r="AZ1106" s="17"/>
      <c r="BA1106" s="17"/>
      <c r="BB1106" s="17"/>
      <c r="BC1106" s="17"/>
      <c r="BD1106" s="17"/>
      <c r="BE1106" s="17"/>
      <c r="BF1106" s="17"/>
      <c r="BG1106" s="17"/>
      <c r="BH1106" s="17"/>
      <c r="BI1106" s="17"/>
      <c r="BJ1106" s="17"/>
      <c r="BK1106" s="17"/>
      <c r="BL1106" s="17"/>
      <c r="BM1106" s="17"/>
      <c r="BN1106" s="17"/>
      <c r="BO1106" s="17"/>
      <c r="BP1106" s="17"/>
      <c r="BQ1106" s="17"/>
      <c r="BR1106" s="17"/>
    </row>
    <row r="1107" spans="29:70" x14ac:dyDescent="0.25">
      <c r="AC1107" s="17"/>
      <c r="AD1107" s="17"/>
      <c r="AE1107" s="17"/>
      <c r="AF1107" s="17"/>
      <c r="AG1107" s="17"/>
      <c r="AH1107" s="17"/>
      <c r="AI1107" s="17"/>
      <c r="AJ1107" s="17"/>
      <c r="AK1107" s="17"/>
      <c r="AL1107" s="17"/>
      <c r="AM1107" s="17"/>
      <c r="AN1107" s="17"/>
      <c r="AO1107" s="17"/>
      <c r="AP1107" s="17"/>
      <c r="AQ1107" s="17"/>
      <c r="AR1107" s="17"/>
      <c r="AS1107" s="17"/>
      <c r="AT1107" s="17"/>
      <c r="AU1107" s="17"/>
      <c r="AV1107" s="17"/>
      <c r="AW1107" s="17"/>
      <c r="AX1107" s="17"/>
      <c r="AY1107" s="17"/>
      <c r="AZ1107" s="17"/>
      <c r="BA1107" s="17"/>
      <c r="BB1107" s="17"/>
      <c r="BC1107" s="17"/>
      <c r="BD1107" s="17"/>
      <c r="BE1107" s="17"/>
      <c r="BF1107" s="17"/>
      <c r="BG1107" s="17"/>
      <c r="BH1107" s="17"/>
      <c r="BI1107" s="17"/>
      <c r="BJ1107" s="17"/>
      <c r="BK1107" s="17"/>
      <c r="BL1107" s="17"/>
      <c r="BM1107" s="17"/>
      <c r="BN1107" s="17"/>
      <c r="BO1107" s="17"/>
      <c r="BP1107" s="17"/>
      <c r="BQ1107" s="17"/>
      <c r="BR1107" s="17"/>
    </row>
    <row r="1108" spans="29:70" x14ac:dyDescent="0.25">
      <c r="AC1108" s="17"/>
      <c r="AD1108" s="17"/>
      <c r="AE1108" s="17"/>
      <c r="AF1108" s="17"/>
      <c r="AG1108" s="17"/>
      <c r="AH1108" s="17"/>
      <c r="AI1108" s="17"/>
      <c r="AJ1108" s="17"/>
      <c r="AK1108" s="17"/>
      <c r="AL1108" s="17"/>
      <c r="AM1108" s="17"/>
      <c r="AN1108" s="17"/>
      <c r="AO1108" s="17"/>
      <c r="AP1108" s="17"/>
      <c r="AQ1108" s="17"/>
      <c r="AR1108" s="17"/>
      <c r="AS1108" s="17"/>
      <c r="AT1108" s="17"/>
      <c r="AU1108" s="17"/>
      <c r="AV1108" s="17"/>
      <c r="AW1108" s="17"/>
      <c r="AX1108" s="17"/>
      <c r="AY1108" s="17"/>
      <c r="AZ1108" s="17"/>
      <c r="BA1108" s="17"/>
      <c r="BB1108" s="17"/>
      <c r="BC1108" s="17"/>
      <c r="BD1108" s="17"/>
      <c r="BE1108" s="17"/>
      <c r="BF1108" s="17"/>
      <c r="BG1108" s="17"/>
      <c r="BH1108" s="17"/>
      <c r="BI1108" s="17"/>
      <c r="BJ1108" s="17"/>
      <c r="BK1108" s="17"/>
      <c r="BL1108" s="17"/>
      <c r="BM1108" s="17"/>
      <c r="BN1108" s="17"/>
      <c r="BO1108" s="17"/>
      <c r="BP1108" s="17"/>
      <c r="BQ1108" s="17"/>
      <c r="BR1108" s="17"/>
    </row>
    <row r="1109" spans="29:70" x14ac:dyDescent="0.25">
      <c r="AC1109" s="17"/>
      <c r="AD1109" s="17"/>
      <c r="AE1109" s="17"/>
      <c r="AF1109" s="17"/>
      <c r="AG1109" s="17"/>
      <c r="AH1109" s="17"/>
      <c r="AI1109" s="17"/>
      <c r="AJ1109" s="17"/>
      <c r="AK1109" s="17"/>
      <c r="AL1109" s="17"/>
      <c r="AM1109" s="17"/>
      <c r="AN1109" s="17"/>
      <c r="AO1109" s="17"/>
      <c r="AP1109" s="17"/>
      <c r="AQ1109" s="17"/>
      <c r="AR1109" s="17"/>
      <c r="AS1109" s="17"/>
      <c r="AT1109" s="17"/>
      <c r="AU1109" s="17"/>
      <c r="AV1109" s="17"/>
      <c r="AW1109" s="17"/>
      <c r="AX1109" s="17"/>
      <c r="AY1109" s="17"/>
      <c r="AZ1109" s="17"/>
      <c r="BA1109" s="17"/>
      <c r="BB1109" s="17"/>
      <c r="BC1109" s="17"/>
      <c r="BD1109" s="17"/>
      <c r="BE1109" s="17"/>
      <c r="BF1109" s="17"/>
      <c r="BG1109" s="17"/>
      <c r="BH1109" s="17"/>
      <c r="BI1109" s="17"/>
      <c r="BJ1109" s="17"/>
      <c r="BK1109" s="17"/>
      <c r="BL1109" s="17"/>
      <c r="BM1109" s="17"/>
      <c r="BN1109" s="17"/>
      <c r="BO1109" s="17"/>
      <c r="BP1109" s="17"/>
      <c r="BQ1109" s="17"/>
      <c r="BR1109" s="17"/>
    </row>
    <row r="1110" spans="29:70" x14ac:dyDescent="0.25">
      <c r="AC1110" s="17"/>
      <c r="AD1110" s="17"/>
      <c r="AE1110" s="17"/>
      <c r="AF1110" s="17"/>
      <c r="AG1110" s="17"/>
      <c r="AH1110" s="17"/>
      <c r="AI1110" s="17"/>
      <c r="AJ1110" s="17"/>
      <c r="AK1110" s="17"/>
      <c r="AL1110" s="17"/>
      <c r="AM1110" s="17"/>
      <c r="AN1110" s="17"/>
      <c r="AO1110" s="17"/>
      <c r="AP1110" s="17"/>
      <c r="AQ1110" s="17"/>
      <c r="AR1110" s="17"/>
      <c r="AS1110" s="17"/>
      <c r="AT1110" s="17"/>
      <c r="AU1110" s="17"/>
      <c r="AV1110" s="17"/>
      <c r="AW1110" s="17"/>
      <c r="AX1110" s="17"/>
      <c r="AY1110" s="17"/>
      <c r="AZ1110" s="17"/>
      <c r="BA1110" s="17"/>
      <c r="BB1110" s="17"/>
      <c r="BC1110" s="17"/>
      <c r="BD1110" s="17"/>
      <c r="BE1110" s="17"/>
      <c r="BF1110" s="17"/>
      <c r="BG1110" s="17"/>
      <c r="BH1110" s="17"/>
      <c r="BI1110" s="17"/>
      <c r="BJ1110" s="17"/>
      <c r="BK1110" s="17"/>
      <c r="BL1110" s="17"/>
      <c r="BM1110" s="17"/>
      <c r="BN1110" s="17"/>
      <c r="BO1110" s="17"/>
      <c r="BP1110" s="17"/>
      <c r="BQ1110" s="17"/>
      <c r="BR1110" s="17"/>
    </row>
    <row r="1111" spans="29:70" x14ac:dyDescent="0.25">
      <c r="AC1111" s="17"/>
      <c r="AD1111" s="17"/>
      <c r="AE1111" s="17"/>
      <c r="AF1111" s="17"/>
      <c r="AG1111" s="17"/>
      <c r="AH1111" s="17"/>
      <c r="AI1111" s="17"/>
      <c r="AJ1111" s="17"/>
      <c r="AK1111" s="17"/>
      <c r="AL1111" s="17"/>
      <c r="AM1111" s="17"/>
      <c r="AN1111" s="17"/>
      <c r="AO1111" s="17"/>
      <c r="AP1111" s="17"/>
      <c r="AQ1111" s="17"/>
      <c r="AR1111" s="17"/>
      <c r="AS1111" s="17"/>
      <c r="AT1111" s="17"/>
      <c r="AU1111" s="17"/>
      <c r="AV1111" s="17"/>
      <c r="AW1111" s="17"/>
      <c r="AX1111" s="17"/>
      <c r="AY1111" s="17"/>
      <c r="AZ1111" s="17"/>
      <c r="BA1111" s="17"/>
      <c r="BB1111" s="17"/>
      <c r="BC1111" s="17"/>
      <c r="BD1111" s="17"/>
      <c r="BE1111" s="17"/>
      <c r="BF1111" s="17"/>
      <c r="BG1111" s="17"/>
      <c r="BH1111" s="17"/>
      <c r="BI1111" s="17"/>
      <c r="BJ1111" s="17"/>
      <c r="BK1111" s="17"/>
      <c r="BL1111" s="17"/>
      <c r="BM1111" s="17"/>
      <c r="BN1111" s="17"/>
      <c r="BO1111" s="17"/>
      <c r="BP1111" s="17"/>
      <c r="BQ1111" s="17"/>
      <c r="BR1111" s="17"/>
    </row>
    <row r="1112" spans="29:70" x14ac:dyDescent="0.25">
      <c r="AC1112" s="17"/>
      <c r="AD1112" s="17"/>
      <c r="AE1112" s="17"/>
      <c r="AF1112" s="17"/>
      <c r="AG1112" s="17"/>
      <c r="AH1112" s="17"/>
      <c r="AI1112" s="17"/>
      <c r="AJ1112" s="17"/>
      <c r="AK1112" s="17"/>
      <c r="AL1112" s="17"/>
      <c r="AM1112" s="17"/>
      <c r="AN1112" s="17"/>
      <c r="AO1112" s="17"/>
      <c r="AP1112" s="17"/>
      <c r="AQ1112" s="17"/>
      <c r="AR1112" s="17"/>
      <c r="AS1112" s="17"/>
      <c r="AT1112" s="17"/>
      <c r="AU1112" s="17"/>
      <c r="AV1112" s="17"/>
      <c r="AW1112" s="17"/>
      <c r="AX1112" s="17"/>
      <c r="AY1112" s="17"/>
      <c r="AZ1112" s="17"/>
      <c r="BA1112" s="17"/>
      <c r="BB1112" s="17"/>
      <c r="BC1112" s="17"/>
      <c r="BD1112" s="17"/>
      <c r="BE1112" s="17"/>
      <c r="BF1112" s="17"/>
      <c r="BG1112" s="17"/>
      <c r="BH1112" s="17"/>
      <c r="BI1112" s="17"/>
      <c r="BJ1112" s="17"/>
      <c r="BK1112" s="17"/>
      <c r="BL1112" s="17"/>
      <c r="BM1112" s="17"/>
      <c r="BN1112" s="17"/>
      <c r="BO1112" s="17"/>
      <c r="BP1112" s="17"/>
      <c r="BQ1112" s="17"/>
      <c r="BR1112" s="17"/>
    </row>
    <row r="1113" spans="29:70" x14ac:dyDescent="0.25">
      <c r="AC1113" s="17"/>
      <c r="AD1113" s="17"/>
      <c r="AE1113" s="17"/>
      <c r="AF1113" s="17"/>
      <c r="AG1113" s="17"/>
      <c r="AH1113" s="17"/>
      <c r="AI1113" s="17"/>
      <c r="AJ1113" s="17"/>
      <c r="AK1113" s="17"/>
      <c r="AL1113" s="17"/>
      <c r="AM1113" s="17"/>
      <c r="AN1113" s="17"/>
      <c r="AO1113" s="17"/>
      <c r="AP1113" s="17"/>
      <c r="AQ1113" s="17"/>
      <c r="AR1113" s="17"/>
      <c r="AS1113" s="17"/>
      <c r="AT1113" s="17"/>
      <c r="AU1113" s="17"/>
      <c r="AV1113" s="17"/>
      <c r="AW1113" s="17"/>
      <c r="AX1113" s="17"/>
      <c r="AY1113" s="17"/>
      <c r="AZ1113" s="17"/>
      <c r="BA1113" s="17"/>
      <c r="BB1113" s="17"/>
      <c r="BC1113" s="17"/>
      <c r="BD1113" s="17"/>
      <c r="BE1113" s="17"/>
      <c r="BF1113" s="17"/>
      <c r="BG1113" s="17"/>
      <c r="BH1113" s="17"/>
      <c r="BI1113" s="17"/>
      <c r="BJ1113" s="17"/>
      <c r="BK1113" s="17"/>
      <c r="BL1113" s="17"/>
      <c r="BM1113" s="17"/>
      <c r="BN1113" s="17"/>
      <c r="BO1113" s="17"/>
      <c r="BP1113" s="17"/>
      <c r="BQ1113" s="17"/>
      <c r="BR1113" s="17"/>
    </row>
    <row r="1114" spans="29:70" x14ac:dyDescent="0.25">
      <c r="AC1114" s="17"/>
      <c r="AD1114" s="17"/>
      <c r="AE1114" s="17"/>
      <c r="AF1114" s="17"/>
      <c r="AG1114" s="17"/>
      <c r="AH1114" s="17"/>
      <c r="AI1114" s="17"/>
      <c r="AJ1114" s="17"/>
      <c r="AK1114" s="17"/>
      <c r="AL1114" s="17"/>
      <c r="AM1114" s="17"/>
      <c r="AN1114" s="17"/>
      <c r="AO1114" s="17"/>
      <c r="AP1114" s="17"/>
      <c r="AQ1114" s="17"/>
      <c r="AR1114" s="17"/>
      <c r="AS1114" s="17"/>
      <c r="AT1114" s="17"/>
      <c r="AU1114" s="17"/>
      <c r="AV1114" s="17"/>
      <c r="AW1114" s="17"/>
      <c r="AX1114" s="17"/>
      <c r="AY1114" s="17"/>
      <c r="AZ1114" s="17"/>
      <c r="BA1114" s="17"/>
      <c r="BB1114" s="17"/>
      <c r="BC1114" s="17"/>
      <c r="BD1114" s="17"/>
      <c r="BE1114" s="17"/>
      <c r="BF1114" s="17"/>
      <c r="BG1114" s="17"/>
      <c r="BH1114" s="17"/>
      <c r="BI1114" s="17"/>
      <c r="BJ1114" s="17"/>
      <c r="BK1114" s="17"/>
      <c r="BL1114" s="17"/>
      <c r="BM1114" s="17"/>
      <c r="BN1114" s="17"/>
      <c r="BO1114" s="17"/>
      <c r="BP1114" s="17"/>
      <c r="BQ1114" s="17"/>
      <c r="BR1114" s="17"/>
    </row>
    <row r="1115" spans="29:70" x14ac:dyDescent="0.25">
      <c r="AC1115" s="17"/>
      <c r="AD1115" s="17"/>
      <c r="AE1115" s="17"/>
      <c r="AF1115" s="17"/>
      <c r="AG1115" s="17"/>
      <c r="AH1115" s="17"/>
      <c r="AI1115" s="17"/>
      <c r="AJ1115" s="17"/>
      <c r="AK1115" s="17"/>
      <c r="AL1115" s="17"/>
      <c r="AM1115" s="17"/>
      <c r="AN1115" s="17"/>
      <c r="AO1115" s="17"/>
      <c r="AP1115" s="17"/>
      <c r="AQ1115" s="17"/>
      <c r="AR1115" s="17"/>
      <c r="AS1115" s="17"/>
      <c r="AT1115" s="17"/>
      <c r="AU1115" s="17"/>
      <c r="AV1115" s="17"/>
      <c r="AW1115" s="17"/>
      <c r="AX1115" s="17"/>
      <c r="AY1115" s="17"/>
      <c r="AZ1115" s="17"/>
      <c r="BA1115" s="17"/>
      <c r="BB1115" s="17"/>
      <c r="BC1115" s="17"/>
      <c r="BD1115" s="17"/>
      <c r="BE1115" s="17"/>
      <c r="BF1115" s="17"/>
      <c r="BG1115" s="17"/>
      <c r="BH1115" s="17"/>
      <c r="BI1115" s="17"/>
      <c r="BJ1115" s="17"/>
      <c r="BK1115" s="17"/>
      <c r="BL1115" s="17"/>
      <c r="BM1115" s="17"/>
      <c r="BN1115" s="17"/>
      <c r="BO1115" s="17"/>
      <c r="BP1115" s="17"/>
      <c r="BQ1115" s="17"/>
      <c r="BR1115" s="17"/>
    </row>
    <row r="1116" spans="29:70" x14ac:dyDescent="0.25">
      <c r="AC1116" s="17"/>
      <c r="AD1116" s="17"/>
      <c r="AE1116" s="17"/>
      <c r="AF1116" s="17"/>
      <c r="AG1116" s="17"/>
      <c r="AH1116" s="17"/>
      <c r="AI1116" s="17"/>
      <c r="AJ1116" s="17"/>
      <c r="AK1116" s="17"/>
      <c r="AL1116" s="17"/>
      <c r="AM1116" s="17"/>
      <c r="AN1116" s="17"/>
      <c r="AO1116" s="17"/>
      <c r="AP1116" s="17"/>
      <c r="AQ1116" s="17"/>
      <c r="AR1116" s="17"/>
      <c r="AS1116" s="17"/>
      <c r="AT1116" s="17"/>
      <c r="AU1116" s="17"/>
      <c r="AV1116" s="17"/>
      <c r="AW1116" s="17"/>
      <c r="AX1116" s="17"/>
      <c r="AY1116" s="17"/>
      <c r="AZ1116" s="17"/>
      <c r="BA1116" s="17"/>
      <c r="BB1116" s="17"/>
      <c r="BC1116" s="17"/>
      <c r="BD1116" s="17"/>
      <c r="BE1116" s="17"/>
      <c r="BF1116" s="17"/>
      <c r="BG1116" s="17"/>
      <c r="BH1116" s="17"/>
      <c r="BI1116" s="17"/>
      <c r="BJ1116" s="17"/>
      <c r="BK1116" s="17"/>
      <c r="BL1116" s="17"/>
      <c r="BM1116" s="17"/>
      <c r="BN1116" s="17"/>
      <c r="BO1116" s="17"/>
      <c r="BP1116" s="17"/>
      <c r="BQ1116" s="17"/>
      <c r="BR1116" s="17"/>
    </row>
    <row r="1117" spans="29:70" x14ac:dyDescent="0.25">
      <c r="AC1117" s="17"/>
      <c r="AD1117" s="17"/>
      <c r="AE1117" s="17"/>
      <c r="AF1117" s="17"/>
      <c r="AG1117" s="17"/>
      <c r="AH1117" s="17"/>
      <c r="AI1117" s="17"/>
      <c r="AJ1117" s="17"/>
      <c r="AK1117" s="17"/>
      <c r="AL1117" s="17"/>
      <c r="AM1117" s="17"/>
      <c r="AN1117" s="17"/>
      <c r="AO1117" s="17"/>
      <c r="AP1117" s="17"/>
      <c r="AQ1117" s="17"/>
      <c r="AR1117" s="17"/>
      <c r="AS1117" s="17"/>
      <c r="AT1117" s="17"/>
      <c r="AU1117" s="17"/>
      <c r="AV1117" s="17"/>
      <c r="AW1117" s="17"/>
      <c r="AX1117" s="17"/>
      <c r="AY1117" s="17"/>
      <c r="AZ1117" s="17"/>
      <c r="BA1117" s="17"/>
      <c r="BB1117" s="17"/>
      <c r="BC1117" s="17"/>
      <c r="BD1117" s="17"/>
      <c r="BE1117" s="17"/>
      <c r="BF1117" s="17"/>
      <c r="BG1117" s="17"/>
      <c r="BH1117" s="17"/>
      <c r="BI1117" s="17"/>
      <c r="BJ1117" s="17"/>
      <c r="BK1117" s="17"/>
      <c r="BL1117" s="17"/>
      <c r="BM1117" s="17"/>
      <c r="BN1117" s="17"/>
      <c r="BO1117" s="17"/>
      <c r="BP1117" s="17"/>
      <c r="BQ1117" s="17"/>
      <c r="BR1117" s="17"/>
    </row>
    <row r="1118" spans="29:70" x14ac:dyDescent="0.25">
      <c r="AC1118" s="17"/>
      <c r="AD1118" s="17"/>
      <c r="AE1118" s="17"/>
      <c r="AF1118" s="17"/>
      <c r="AG1118" s="17"/>
      <c r="AH1118" s="17"/>
      <c r="AI1118" s="17"/>
      <c r="AJ1118" s="17"/>
      <c r="AK1118" s="17"/>
      <c r="AL1118" s="17"/>
      <c r="AM1118" s="17"/>
      <c r="AN1118" s="17"/>
      <c r="AO1118" s="17"/>
      <c r="AP1118" s="17"/>
      <c r="AQ1118" s="17"/>
      <c r="AR1118" s="17"/>
      <c r="AS1118" s="17"/>
      <c r="AT1118" s="17"/>
      <c r="AU1118" s="17"/>
      <c r="AV1118" s="17"/>
      <c r="AW1118" s="17"/>
      <c r="AX1118" s="17"/>
      <c r="AY1118" s="17"/>
      <c r="AZ1118" s="17"/>
      <c r="BA1118" s="17"/>
      <c r="BB1118" s="17"/>
      <c r="BC1118" s="17"/>
      <c r="BD1118" s="17"/>
      <c r="BE1118" s="17"/>
      <c r="BF1118" s="17"/>
      <c r="BG1118" s="17"/>
      <c r="BH1118" s="17"/>
      <c r="BI1118" s="17"/>
      <c r="BJ1118" s="17"/>
      <c r="BK1118" s="17"/>
      <c r="BL1118" s="17"/>
      <c r="BM1118" s="17"/>
      <c r="BN1118" s="17"/>
      <c r="BO1118" s="17"/>
      <c r="BP1118" s="17"/>
      <c r="BQ1118" s="17"/>
      <c r="BR1118" s="17"/>
    </row>
    <row r="1119" spans="29:70" x14ac:dyDescent="0.25">
      <c r="AC1119" s="17"/>
      <c r="AD1119" s="17"/>
      <c r="AE1119" s="17"/>
      <c r="AF1119" s="17"/>
      <c r="AG1119" s="17"/>
      <c r="AH1119" s="17"/>
      <c r="AI1119" s="17"/>
      <c r="AJ1119" s="17"/>
      <c r="AK1119" s="17"/>
      <c r="AL1119" s="17"/>
      <c r="AM1119" s="17"/>
      <c r="AN1119" s="17"/>
      <c r="AO1119" s="17"/>
      <c r="AP1119" s="17"/>
      <c r="AQ1119" s="17"/>
      <c r="AR1119" s="17"/>
      <c r="AS1119" s="17"/>
      <c r="AT1119" s="17"/>
      <c r="AU1119" s="17"/>
      <c r="AV1119" s="17"/>
      <c r="AW1119" s="17"/>
      <c r="AX1119" s="17"/>
      <c r="AY1119" s="17"/>
      <c r="AZ1119" s="17"/>
      <c r="BA1119" s="17"/>
      <c r="BB1119" s="17"/>
      <c r="BC1119" s="17"/>
      <c r="BD1119" s="17"/>
      <c r="BE1119" s="17"/>
      <c r="BF1119" s="17"/>
      <c r="BG1119" s="17"/>
      <c r="BH1119" s="17"/>
      <c r="BI1119" s="17"/>
      <c r="BJ1119" s="17"/>
      <c r="BK1119" s="17"/>
      <c r="BL1119" s="17"/>
      <c r="BM1119" s="17"/>
      <c r="BN1119" s="17"/>
      <c r="BO1119" s="17"/>
      <c r="BP1119" s="17"/>
      <c r="BQ1119" s="17"/>
      <c r="BR1119" s="17"/>
    </row>
    <row r="1120" spans="29:70" x14ac:dyDescent="0.25"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  <c r="BF1120" s="17"/>
      <c r="BG1120" s="17"/>
      <c r="BH1120" s="17"/>
      <c r="BI1120" s="17"/>
      <c r="BJ1120" s="17"/>
      <c r="BK1120" s="17"/>
      <c r="BL1120" s="17"/>
      <c r="BM1120" s="17"/>
      <c r="BN1120" s="17"/>
      <c r="BO1120" s="17"/>
      <c r="BP1120" s="17"/>
      <c r="BQ1120" s="17"/>
      <c r="BR1120" s="17"/>
    </row>
    <row r="1121" spans="29:70" x14ac:dyDescent="0.25">
      <c r="AC1121" s="17"/>
      <c r="AD1121" s="17"/>
      <c r="AE1121" s="17"/>
      <c r="AF1121" s="17"/>
      <c r="AG1121" s="17"/>
      <c r="AH1121" s="17"/>
      <c r="AI1121" s="17"/>
      <c r="AJ1121" s="17"/>
      <c r="AK1121" s="17"/>
      <c r="AL1121" s="17"/>
      <c r="AM1121" s="17"/>
      <c r="AN1121" s="17"/>
      <c r="AO1121" s="17"/>
      <c r="AP1121" s="17"/>
      <c r="AQ1121" s="17"/>
      <c r="AR1121" s="17"/>
      <c r="AS1121" s="17"/>
      <c r="AT1121" s="17"/>
      <c r="AU1121" s="17"/>
      <c r="AV1121" s="17"/>
      <c r="AW1121" s="17"/>
      <c r="AX1121" s="17"/>
      <c r="AY1121" s="17"/>
      <c r="AZ1121" s="17"/>
      <c r="BA1121" s="17"/>
      <c r="BB1121" s="17"/>
      <c r="BC1121" s="17"/>
      <c r="BD1121" s="17"/>
      <c r="BE1121" s="17"/>
      <c r="BF1121" s="17"/>
      <c r="BG1121" s="17"/>
      <c r="BH1121" s="17"/>
      <c r="BI1121" s="17"/>
      <c r="BJ1121" s="17"/>
      <c r="BK1121" s="17"/>
      <c r="BL1121" s="17"/>
      <c r="BM1121" s="17"/>
      <c r="BN1121" s="17"/>
      <c r="BO1121" s="17"/>
      <c r="BP1121" s="17"/>
      <c r="BQ1121" s="17"/>
      <c r="BR1121" s="17"/>
    </row>
    <row r="1122" spans="29:70" x14ac:dyDescent="0.25">
      <c r="AC1122" s="17"/>
      <c r="AD1122" s="17"/>
      <c r="AE1122" s="17"/>
      <c r="AF1122" s="17"/>
      <c r="AG1122" s="17"/>
      <c r="AH1122" s="17"/>
      <c r="AI1122" s="17"/>
      <c r="AJ1122" s="17"/>
      <c r="AK1122" s="17"/>
      <c r="AL1122" s="17"/>
      <c r="AM1122" s="17"/>
      <c r="AN1122" s="17"/>
      <c r="AO1122" s="17"/>
      <c r="AP1122" s="17"/>
      <c r="AQ1122" s="17"/>
      <c r="AR1122" s="17"/>
      <c r="AS1122" s="17"/>
      <c r="AT1122" s="17"/>
      <c r="AU1122" s="17"/>
      <c r="AV1122" s="17"/>
      <c r="AW1122" s="17"/>
      <c r="AX1122" s="17"/>
      <c r="AY1122" s="17"/>
      <c r="AZ1122" s="17"/>
      <c r="BA1122" s="17"/>
      <c r="BB1122" s="17"/>
      <c r="BC1122" s="17"/>
      <c r="BD1122" s="17"/>
      <c r="BE1122" s="17"/>
      <c r="BF1122" s="17"/>
      <c r="BG1122" s="17"/>
      <c r="BH1122" s="17"/>
      <c r="BI1122" s="17"/>
      <c r="BJ1122" s="17"/>
      <c r="BK1122" s="17"/>
      <c r="BL1122" s="17"/>
      <c r="BM1122" s="17"/>
      <c r="BN1122" s="17"/>
      <c r="BO1122" s="17"/>
      <c r="BP1122" s="17"/>
      <c r="BQ1122" s="17"/>
      <c r="BR1122" s="17"/>
    </row>
    <row r="1123" spans="29:70" x14ac:dyDescent="0.25"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  <c r="BF1123" s="17"/>
      <c r="BG1123" s="17"/>
      <c r="BH1123" s="17"/>
      <c r="BI1123" s="17"/>
      <c r="BJ1123" s="17"/>
      <c r="BK1123" s="17"/>
      <c r="BL1123" s="17"/>
      <c r="BM1123" s="17"/>
      <c r="BN1123" s="17"/>
      <c r="BO1123" s="17"/>
      <c r="BP1123" s="17"/>
      <c r="BQ1123" s="17"/>
      <c r="BR1123" s="17"/>
    </row>
    <row r="1124" spans="29:70" x14ac:dyDescent="0.25">
      <c r="AC1124" s="17"/>
      <c r="AD1124" s="17"/>
      <c r="AE1124" s="17"/>
      <c r="AF1124" s="17"/>
      <c r="AG1124" s="17"/>
      <c r="AH1124" s="17"/>
      <c r="AI1124" s="17"/>
      <c r="AJ1124" s="17"/>
      <c r="AK1124" s="17"/>
      <c r="AL1124" s="17"/>
      <c r="AM1124" s="17"/>
      <c r="AN1124" s="17"/>
      <c r="AO1124" s="17"/>
      <c r="AP1124" s="17"/>
      <c r="AQ1124" s="17"/>
      <c r="AR1124" s="17"/>
      <c r="AS1124" s="17"/>
      <c r="AT1124" s="17"/>
      <c r="AU1124" s="17"/>
      <c r="AV1124" s="17"/>
      <c r="AW1124" s="17"/>
      <c r="AX1124" s="17"/>
      <c r="AY1124" s="17"/>
      <c r="AZ1124" s="17"/>
      <c r="BA1124" s="17"/>
      <c r="BB1124" s="17"/>
      <c r="BC1124" s="17"/>
      <c r="BD1124" s="17"/>
      <c r="BE1124" s="17"/>
      <c r="BF1124" s="17"/>
      <c r="BG1124" s="17"/>
      <c r="BH1124" s="17"/>
      <c r="BI1124" s="17"/>
      <c r="BJ1124" s="17"/>
      <c r="BK1124" s="17"/>
      <c r="BL1124" s="17"/>
      <c r="BM1124" s="17"/>
      <c r="BN1124" s="17"/>
      <c r="BO1124" s="17"/>
      <c r="BP1124" s="17"/>
      <c r="BQ1124" s="17"/>
      <c r="BR1124" s="17"/>
    </row>
    <row r="1125" spans="29:70" x14ac:dyDescent="0.25">
      <c r="AC1125" s="17"/>
      <c r="AD1125" s="17"/>
      <c r="AE1125" s="17"/>
      <c r="AF1125" s="17"/>
      <c r="AG1125" s="17"/>
      <c r="AH1125" s="17"/>
      <c r="AI1125" s="17"/>
      <c r="AJ1125" s="17"/>
      <c r="AK1125" s="17"/>
      <c r="AL1125" s="17"/>
      <c r="AM1125" s="17"/>
      <c r="AN1125" s="17"/>
      <c r="AO1125" s="17"/>
      <c r="AP1125" s="17"/>
      <c r="AQ1125" s="17"/>
      <c r="AR1125" s="17"/>
      <c r="AS1125" s="17"/>
      <c r="AT1125" s="17"/>
      <c r="AU1125" s="17"/>
      <c r="AV1125" s="17"/>
      <c r="AW1125" s="17"/>
      <c r="AX1125" s="17"/>
      <c r="AY1125" s="17"/>
      <c r="AZ1125" s="17"/>
      <c r="BA1125" s="17"/>
      <c r="BB1125" s="17"/>
      <c r="BC1125" s="17"/>
      <c r="BD1125" s="17"/>
      <c r="BE1125" s="17"/>
      <c r="BF1125" s="17"/>
      <c r="BG1125" s="17"/>
      <c r="BH1125" s="17"/>
      <c r="BI1125" s="17"/>
      <c r="BJ1125" s="17"/>
      <c r="BK1125" s="17"/>
      <c r="BL1125" s="17"/>
      <c r="BM1125" s="17"/>
      <c r="BN1125" s="17"/>
      <c r="BO1125" s="17"/>
      <c r="BP1125" s="17"/>
      <c r="BQ1125" s="17"/>
      <c r="BR1125" s="17"/>
    </row>
    <row r="1126" spans="29:70" x14ac:dyDescent="0.25">
      <c r="AC1126" s="17"/>
      <c r="AD1126" s="17"/>
      <c r="AE1126" s="17"/>
      <c r="AF1126" s="17"/>
      <c r="AG1126" s="17"/>
      <c r="AH1126" s="17"/>
      <c r="AI1126" s="17"/>
      <c r="AJ1126" s="17"/>
      <c r="AK1126" s="17"/>
      <c r="AL1126" s="17"/>
      <c r="AM1126" s="17"/>
      <c r="AN1126" s="17"/>
      <c r="AO1126" s="17"/>
      <c r="AP1126" s="17"/>
      <c r="AQ1126" s="17"/>
      <c r="AR1126" s="17"/>
      <c r="AS1126" s="17"/>
      <c r="AT1126" s="17"/>
      <c r="AU1126" s="17"/>
      <c r="AV1126" s="17"/>
      <c r="AW1126" s="17"/>
      <c r="AX1126" s="17"/>
      <c r="AY1126" s="17"/>
      <c r="AZ1126" s="17"/>
      <c r="BA1126" s="17"/>
      <c r="BB1126" s="17"/>
      <c r="BC1126" s="17"/>
      <c r="BD1126" s="17"/>
      <c r="BE1126" s="17"/>
      <c r="BF1126" s="17"/>
      <c r="BG1126" s="17"/>
      <c r="BH1126" s="17"/>
      <c r="BI1126" s="17"/>
      <c r="BJ1126" s="17"/>
      <c r="BK1126" s="17"/>
      <c r="BL1126" s="17"/>
      <c r="BM1126" s="17"/>
      <c r="BN1126" s="17"/>
      <c r="BO1126" s="17"/>
      <c r="BP1126" s="17"/>
      <c r="BQ1126" s="17"/>
      <c r="BR1126" s="17"/>
    </row>
    <row r="1127" spans="29:70" x14ac:dyDescent="0.25">
      <c r="AC1127" s="17"/>
      <c r="AD1127" s="17"/>
      <c r="AE1127" s="17"/>
      <c r="AF1127" s="17"/>
      <c r="AG1127" s="17"/>
      <c r="AH1127" s="17"/>
      <c r="AI1127" s="17"/>
      <c r="AJ1127" s="17"/>
      <c r="AK1127" s="17"/>
      <c r="AL1127" s="17"/>
      <c r="AM1127" s="17"/>
      <c r="AN1127" s="17"/>
      <c r="AO1127" s="17"/>
      <c r="AP1127" s="17"/>
      <c r="AQ1127" s="17"/>
      <c r="AR1127" s="17"/>
      <c r="AS1127" s="17"/>
      <c r="AT1127" s="17"/>
      <c r="AU1127" s="17"/>
      <c r="AV1127" s="17"/>
      <c r="AW1127" s="17"/>
      <c r="AX1127" s="17"/>
      <c r="AY1127" s="17"/>
      <c r="AZ1127" s="17"/>
      <c r="BA1127" s="17"/>
      <c r="BB1127" s="17"/>
      <c r="BC1127" s="17"/>
      <c r="BD1127" s="17"/>
      <c r="BE1127" s="17"/>
      <c r="BF1127" s="17"/>
      <c r="BG1127" s="17"/>
      <c r="BH1127" s="17"/>
      <c r="BI1127" s="17"/>
      <c r="BJ1127" s="17"/>
      <c r="BK1127" s="17"/>
      <c r="BL1127" s="17"/>
      <c r="BM1127" s="17"/>
      <c r="BN1127" s="17"/>
      <c r="BO1127" s="17"/>
      <c r="BP1127" s="17"/>
      <c r="BQ1127" s="17"/>
      <c r="BR1127" s="17"/>
    </row>
    <row r="1128" spans="29:70" x14ac:dyDescent="0.25">
      <c r="AC1128" s="17"/>
      <c r="AD1128" s="17"/>
      <c r="AE1128" s="17"/>
      <c r="AF1128" s="17"/>
      <c r="AG1128" s="17"/>
      <c r="AH1128" s="17"/>
      <c r="AI1128" s="17"/>
      <c r="AJ1128" s="17"/>
      <c r="AK1128" s="17"/>
      <c r="AL1128" s="17"/>
      <c r="AM1128" s="17"/>
      <c r="AN1128" s="17"/>
      <c r="AO1128" s="17"/>
      <c r="AP1128" s="17"/>
      <c r="AQ1128" s="17"/>
      <c r="AR1128" s="17"/>
      <c r="AS1128" s="17"/>
      <c r="AT1128" s="17"/>
      <c r="AU1128" s="17"/>
      <c r="AV1128" s="17"/>
      <c r="AW1128" s="17"/>
      <c r="AX1128" s="17"/>
      <c r="AY1128" s="17"/>
      <c r="AZ1128" s="17"/>
      <c r="BA1128" s="17"/>
      <c r="BB1128" s="17"/>
      <c r="BC1128" s="17"/>
      <c r="BD1128" s="17"/>
      <c r="BE1128" s="17"/>
      <c r="BF1128" s="17"/>
      <c r="BG1128" s="17"/>
      <c r="BH1128" s="17"/>
      <c r="BI1128" s="17"/>
      <c r="BJ1128" s="17"/>
      <c r="BK1128" s="17"/>
      <c r="BL1128" s="17"/>
      <c r="BM1128" s="17"/>
      <c r="BN1128" s="17"/>
      <c r="BO1128" s="17"/>
      <c r="BP1128" s="17"/>
      <c r="BQ1128" s="17"/>
      <c r="BR1128" s="17"/>
    </row>
    <row r="1129" spans="29:70" x14ac:dyDescent="0.25">
      <c r="AC1129" s="17"/>
      <c r="AD1129" s="17"/>
      <c r="AE1129" s="17"/>
      <c r="AF1129" s="17"/>
      <c r="AG1129" s="17"/>
      <c r="AH1129" s="17"/>
      <c r="AI1129" s="17"/>
      <c r="AJ1129" s="17"/>
      <c r="AK1129" s="17"/>
      <c r="AL1129" s="17"/>
      <c r="AM1129" s="17"/>
      <c r="AN1129" s="17"/>
      <c r="AO1129" s="17"/>
      <c r="AP1129" s="17"/>
      <c r="AQ1129" s="17"/>
      <c r="AR1129" s="17"/>
      <c r="AS1129" s="17"/>
      <c r="AT1129" s="17"/>
      <c r="AU1129" s="17"/>
      <c r="AV1129" s="17"/>
      <c r="AW1129" s="17"/>
      <c r="AX1129" s="17"/>
      <c r="AY1129" s="17"/>
      <c r="AZ1129" s="17"/>
      <c r="BA1129" s="17"/>
      <c r="BB1129" s="17"/>
      <c r="BC1129" s="17"/>
      <c r="BD1129" s="17"/>
      <c r="BE1129" s="17"/>
      <c r="BF1129" s="17"/>
      <c r="BG1129" s="17"/>
      <c r="BH1129" s="17"/>
      <c r="BI1129" s="17"/>
      <c r="BJ1129" s="17"/>
      <c r="BK1129" s="17"/>
      <c r="BL1129" s="17"/>
      <c r="BM1129" s="17"/>
      <c r="BN1129" s="17"/>
      <c r="BO1129" s="17"/>
      <c r="BP1129" s="17"/>
      <c r="BQ1129" s="17"/>
      <c r="BR1129" s="17"/>
    </row>
    <row r="1130" spans="29:70" x14ac:dyDescent="0.25">
      <c r="AC1130" s="17"/>
      <c r="AD1130" s="17"/>
      <c r="AE1130" s="17"/>
      <c r="AF1130" s="17"/>
      <c r="AG1130" s="17"/>
      <c r="AH1130" s="17"/>
      <c r="AI1130" s="17"/>
      <c r="AJ1130" s="17"/>
      <c r="AK1130" s="17"/>
      <c r="AL1130" s="17"/>
      <c r="AM1130" s="17"/>
      <c r="AN1130" s="17"/>
      <c r="AO1130" s="17"/>
      <c r="AP1130" s="17"/>
      <c r="AQ1130" s="17"/>
      <c r="AR1130" s="17"/>
      <c r="AS1130" s="17"/>
      <c r="AT1130" s="17"/>
      <c r="AU1130" s="17"/>
      <c r="AV1130" s="17"/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7"/>
      <c r="BH1130" s="17"/>
      <c r="BI1130" s="17"/>
      <c r="BJ1130" s="17"/>
      <c r="BK1130" s="17"/>
      <c r="BL1130" s="17"/>
      <c r="BM1130" s="17"/>
      <c r="BN1130" s="17"/>
      <c r="BO1130" s="17"/>
      <c r="BP1130" s="17"/>
      <c r="BQ1130" s="17"/>
      <c r="BR1130" s="17"/>
    </row>
    <row r="1131" spans="29:70" x14ac:dyDescent="0.25">
      <c r="AC1131" s="17"/>
      <c r="AD1131" s="17"/>
      <c r="AE1131" s="17"/>
      <c r="AF1131" s="17"/>
      <c r="AG1131" s="17"/>
      <c r="AH1131" s="17"/>
      <c r="AI1131" s="17"/>
      <c r="AJ1131" s="17"/>
      <c r="AK1131" s="17"/>
      <c r="AL1131" s="17"/>
      <c r="AM1131" s="17"/>
      <c r="AN1131" s="17"/>
      <c r="AO1131" s="17"/>
      <c r="AP1131" s="17"/>
      <c r="AQ1131" s="17"/>
      <c r="AR1131" s="17"/>
      <c r="AS1131" s="17"/>
      <c r="AT1131" s="17"/>
      <c r="AU1131" s="17"/>
      <c r="AV1131" s="17"/>
      <c r="AW1131" s="17"/>
      <c r="AX1131" s="17"/>
      <c r="AY1131" s="17"/>
      <c r="AZ1131" s="17"/>
      <c r="BA1131" s="17"/>
      <c r="BB1131" s="17"/>
      <c r="BC1131" s="17"/>
      <c r="BD1131" s="17"/>
      <c r="BE1131" s="17"/>
      <c r="BF1131" s="17"/>
      <c r="BG1131" s="17"/>
      <c r="BH1131" s="17"/>
      <c r="BI1131" s="17"/>
      <c r="BJ1131" s="17"/>
      <c r="BK1131" s="17"/>
      <c r="BL1131" s="17"/>
      <c r="BM1131" s="17"/>
      <c r="BN1131" s="17"/>
      <c r="BO1131" s="17"/>
      <c r="BP1131" s="17"/>
      <c r="BQ1131" s="17"/>
      <c r="BR1131" s="17"/>
    </row>
    <row r="1132" spans="29:70" x14ac:dyDescent="0.25">
      <c r="AC1132" s="17"/>
      <c r="AD1132" s="17"/>
      <c r="AE1132" s="17"/>
      <c r="AF1132" s="17"/>
      <c r="AG1132" s="17"/>
      <c r="AH1132" s="17"/>
      <c r="AI1132" s="17"/>
      <c r="AJ1132" s="17"/>
      <c r="AK1132" s="17"/>
      <c r="AL1132" s="17"/>
      <c r="AM1132" s="17"/>
      <c r="AN1132" s="17"/>
      <c r="AO1132" s="17"/>
      <c r="AP1132" s="17"/>
      <c r="AQ1132" s="17"/>
      <c r="AR1132" s="17"/>
      <c r="AS1132" s="17"/>
      <c r="AT1132" s="17"/>
      <c r="AU1132" s="17"/>
      <c r="AV1132" s="17"/>
      <c r="AW1132" s="17"/>
      <c r="AX1132" s="17"/>
      <c r="AY1132" s="17"/>
      <c r="AZ1132" s="17"/>
      <c r="BA1132" s="17"/>
      <c r="BB1132" s="17"/>
      <c r="BC1132" s="17"/>
      <c r="BD1132" s="17"/>
      <c r="BE1132" s="17"/>
      <c r="BF1132" s="17"/>
      <c r="BG1132" s="17"/>
      <c r="BH1132" s="17"/>
      <c r="BI1132" s="17"/>
      <c r="BJ1132" s="17"/>
      <c r="BK1132" s="17"/>
      <c r="BL1132" s="17"/>
      <c r="BM1132" s="17"/>
      <c r="BN1132" s="17"/>
      <c r="BO1132" s="17"/>
      <c r="BP1132" s="17"/>
      <c r="BQ1132" s="17"/>
      <c r="BR1132" s="17"/>
    </row>
    <row r="1133" spans="29:70" x14ac:dyDescent="0.25">
      <c r="AC1133" s="17"/>
      <c r="AD1133" s="17"/>
      <c r="AE1133" s="17"/>
      <c r="AF1133" s="17"/>
      <c r="AG1133" s="17"/>
      <c r="AH1133" s="17"/>
      <c r="AI1133" s="17"/>
      <c r="AJ1133" s="17"/>
      <c r="AK1133" s="17"/>
      <c r="AL1133" s="17"/>
      <c r="AM1133" s="17"/>
      <c r="AN1133" s="17"/>
      <c r="AO1133" s="17"/>
      <c r="AP1133" s="17"/>
      <c r="AQ1133" s="17"/>
      <c r="AR1133" s="17"/>
      <c r="AS1133" s="17"/>
      <c r="AT1133" s="17"/>
      <c r="AU1133" s="17"/>
      <c r="AV1133" s="17"/>
      <c r="AW1133" s="17"/>
      <c r="AX1133" s="17"/>
      <c r="AY1133" s="17"/>
      <c r="AZ1133" s="17"/>
      <c r="BA1133" s="17"/>
      <c r="BB1133" s="17"/>
      <c r="BC1133" s="17"/>
      <c r="BD1133" s="17"/>
      <c r="BE1133" s="17"/>
      <c r="BF1133" s="17"/>
      <c r="BG1133" s="17"/>
      <c r="BH1133" s="17"/>
      <c r="BI1133" s="17"/>
      <c r="BJ1133" s="17"/>
      <c r="BK1133" s="17"/>
      <c r="BL1133" s="17"/>
      <c r="BM1133" s="17"/>
      <c r="BN1133" s="17"/>
      <c r="BO1133" s="17"/>
      <c r="BP1133" s="17"/>
      <c r="BQ1133" s="17"/>
      <c r="BR1133" s="17"/>
    </row>
    <row r="1134" spans="29:70" x14ac:dyDescent="0.25">
      <c r="AC1134" s="17"/>
      <c r="AD1134" s="17"/>
      <c r="AE1134" s="17"/>
      <c r="AF1134" s="17"/>
      <c r="AG1134" s="17"/>
      <c r="AH1134" s="17"/>
      <c r="AI1134" s="17"/>
      <c r="AJ1134" s="17"/>
      <c r="AK1134" s="17"/>
      <c r="AL1134" s="17"/>
      <c r="AM1134" s="17"/>
      <c r="AN1134" s="17"/>
      <c r="AO1134" s="17"/>
      <c r="AP1134" s="17"/>
      <c r="AQ1134" s="17"/>
      <c r="AR1134" s="17"/>
      <c r="AS1134" s="17"/>
      <c r="AT1134" s="17"/>
      <c r="AU1134" s="17"/>
      <c r="AV1134" s="17"/>
      <c r="AW1134" s="17"/>
      <c r="AX1134" s="17"/>
      <c r="AY1134" s="17"/>
      <c r="AZ1134" s="17"/>
      <c r="BA1134" s="17"/>
      <c r="BB1134" s="17"/>
      <c r="BC1134" s="17"/>
      <c r="BD1134" s="17"/>
      <c r="BE1134" s="17"/>
      <c r="BF1134" s="17"/>
      <c r="BG1134" s="17"/>
      <c r="BH1134" s="17"/>
      <c r="BI1134" s="17"/>
      <c r="BJ1134" s="17"/>
      <c r="BK1134" s="17"/>
      <c r="BL1134" s="17"/>
      <c r="BM1134" s="17"/>
      <c r="BN1134" s="17"/>
      <c r="BO1134" s="17"/>
      <c r="BP1134" s="17"/>
      <c r="BQ1134" s="17"/>
      <c r="BR1134" s="17"/>
    </row>
    <row r="1135" spans="29:70" x14ac:dyDescent="0.25">
      <c r="AC1135" s="17"/>
      <c r="AD1135" s="17"/>
      <c r="AE1135" s="17"/>
      <c r="AF1135" s="17"/>
      <c r="AG1135" s="17"/>
      <c r="AH1135" s="17"/>
      <c r="AI1135" s="17"/>
      <c r="AJ1135" s="17"/>
      <c r="AK1135" s="17"/>
      <c r="AL1135" s="17"/>
      <c r="AM1135" s="17"/>
      <c r="AN1135" s="17"/>
      <c r="AO1135" s="17"/>
      <c r="AP1135" s="17"/>
      <c r="AQ1135" s="17"/>
      <c r="AR1135" s="17"/>
      <c r="AS1135" s="17"/>
      <c r="AT1135" s="17"/>
      <c r="AU1135" s="17"/>
      <c r="AV1135" s="17"/>
      <c r="AW1135" s="17"/>
      <c r="AX1135" s="17"/>
      <c r="AY1135" s="17"/>
      <c r="AZ1135" s="17"/>
      <c r="BA1135" s="17"/>
      <c r="BB1135" s="17"/>
      <c r="BC1135" s="17"/>
      <c r="BD1135" s="17"/>
      <c r="BE1135" s="17"/>
      <c r="BF1135" s="17"/>
      <c r="BG1135" s="17"/>
      <c r="BH1135" s="17"/>
      <c r="BI1135" s="17"/>
      <c r="BJ1135" s="17"/>
      <c r="BK1135" s="17"/>
      <c r="BL1135" s="17"/>
      <c r="BM1135" s="17"/>
      <c r="BN1135" s="17"/>
      <c r="BO1135" s="17"/>
      <c r="BP1135" s="17"/>
      <c r="BQ1135" s="17"/>
      <c r="BR1135" s="17"/>
    </row>
    <row r="1136" spans="29:70" x14ac:dyDescent="0.25">
      <c r="AC1136" s="17"/>
      <c r="AD1136" s="17"/>
      <c r="AE1136" s="17"/>
      <c r="AF1136" s="17"/>
      <c r="AG1136" s="17"/>
      <c r="AH1136" s="17"/>
      <c r="AI1136" s="17"/>
      <c r="AJ1136" s="17"/>
      <c r="AK1136" s="17"/>
      <c r="AL1136" s="17"/>
      <c r="AM1136" s="17"/>
      <c r="AN1136" s="17"/>
      <c r="AO1136" s="17"/>
      <c r="AP1136" s="17"/>
      <c r="AQ1136" s="17"/>
      <c r="AR1136" s="17"/>
      <c r="AS1136" s="17"/>
      <c r="AT1136" s="17"/>
      <c r="AU1136" s="17"/>
      <c r="AV1136" s="17"/>
      <c r="AW1136" s="17"/>
      <c r="AX1136" s="17"/>
      <c r="AY1136" s="17"/>
      <c r="AZ1136" s="17"/>
      <c r="BA1136" s="17"/>
      <c r="BB1136" s="17"/>
      <c r="BC1136" s="17"/>
      <c r="BD1136" s="17"/>
      <c r="BE1136" s="17"/>
      <c r="BF1136" s="17"/>
      <c r="BG1136" s="17"/>
      <c r="BH1136" s="17"/>
      <c r="BI1136" s="17"/>
      <c r="BJ1136" s="17"/>
      <c r="BK1136" s="17"/>
      <c r="BL1136" s="17"/>
      <c r="BM1136" s="17"/>
      <c r="BN1136" s="17"/>
      <c r="BO1136" s="17"/>
      <c r="BP1136" s="17"/>
      <c r="BQ1136" s="17"/>
      <c r="BR1136" s="17"/>
    </row>
    <row r="1137" spans="29:70" x14ac:dyDescent="0.25">
      <c r="AC1137" s="17"/>
      <c r="AD1137" s="17"/>
      <c r="AE1137" s="17"/>
      <c r="AF1137" s="17"/>
      <c r="AG1137" s="17"/>
      <c r="AH1137" s="17"/>
      <c r="AI1137" s="17"/>
      <c r="AJ1137" s="17"/>
      <c r="AK1137" s="17"/>
      <c r="AL1137" s="17"/>
      <c r="AM1137" s="17"/>
      <c r="AN1137" s="17"/>
      <c r="AO1137" s="17"/>
      <c r="AP1137" s="17"/>
      <c r="AQ1137" s="17"/>
      <c r="AR1137" s="17"/>
      <c r="AS1137" s="17"/>
      <c r="AT1137" s="17"/>
      <c r="AU1137" s="17"/>
      <c r="AV1137" s="17"/>
      <c r="AW1137" s="17"/>
      <c r="AX1137" s="17"/>
      <c r="AY1137" s="17"/>
      <c r="AZ1137" s="17"/>
      <c r="BA1137" s="17"/>
      <c r="BB1137" s="17"/>
      <c r="BC1137" s="17"/>
      <c r="BD1137" s="17"/>
      <c r="BE1137" s="17"/>
      <c r="BF1137" s="17"/>
      <c r="BG1137" s="17"/>
      <c r="BH1137" s="17"/>
      <c r="BI1137" s="17"/>
      <c r="BJ1137" s="17"/>
      <c r="BK1137" s="17"/>
      <c r="BL1137" s="17"/>
      <c r="BM1137" s="17"/>
      <c r="BN1137" s="17"/>
      <c r="BO1137" s="17"/>
      <c r="BP1137" s="17"/>
      <c r="BQ1137" s="17"/>
      <c r="BR1137" s="17"/>
    </row>
    <row r="1138" spans="29:70" x14ac:dyDescent="0.25">
      <c r="AC1138" s="17"/>
      <c r="AD1138" s="17"/>
      <c r="AE1138" s="17"/>
      <c r="AF1138" s="17"/>
      <c r="AG1138" s="17"/>
      <c r="AH1138" s="17"/>
      <c r="AI1138" s="17"/>
      <c r="AJ1138" s="17"/>
      <c r="AK1138" s="17"/>
      <c r="AL1138" s="17"/>
      <c r="AM1138" s="17"/>
      <c r="AN1138" s="17"/>
      <c r="AO1138" s="17"/>
      <c r="AP1138" s="17"/>
      <c r="AQ1138" s="17"/>
      <c r="AR1138" s="17"/>
      <c r="AS1138" s="17"/>
      <c r="AT1138" s="17"/>
      <c r="AU1138" s="17"/>
      <c r="AV1138" s="17"/>
      <c r="AW1138" s="17"/>
      <c r="AX1138" s="17"/>
      <c r="AY1138" s="17"/>
      <c r="AZ1138" s="17"/>
      <c r="BA1138" s="17"/>
      <c r="BB1138" s="17"/>
      <c r="BC1138" s="17"/>
      <c r="BD1138" s="17"/>
      <c r="BE1138" s="17"/>
      <c r="BF1138" s="17"/>
      <c r="BG1138" s="17"/>
      <c r="BH1138" s="17"/>
      <c r="BI1138" s="17"/>
      <c r="BJ1138" s="17"/>
      <c r="BK1138" s="17"/>
      <c r="BL1138" s="17"/>
      <c r="BM1138" s="17"/>
      <c r="BN1138" s="17"/>
      <c r="BO1138" s="17"/>
      <c r="BP1138" s="17"/>
      <c r="BQ1138" s="17"/>
      <c r="BR1138" s="17"/>
    </row>
    <row r="1139" spans="29:70" x14ac:dyDescent="0.25">
      <c r="AC1139" s="17"/>
      <c r="AD1139" s="17"/>
      <c r="AE1139" s="17"/>
      <c r="AF1139" s="17"/>
      <c r="AG1139" s="17"/>
      <c r="AH1139" s="17"/>
      <c r="AI1139" s="17"/>
      <c r="AJ1139" s="17"/>
      <c r="AK1139" s="17"/>
      <c r="AL1139" s="17"/>
      <c r="AM1139" s="17"/>
      <c r="AN1139" s="17"/>
      <c r="AO1139" s="17"/>
      <c r="AP1139" s="17"/>
      <c r="AQ1139" s="17"/>
      <c r="AR1139" s="17"/>
      <c r="AS1139" s="17"/>
      <c r="AT1139" s="17"/>
      <c r="AU1139" s="17"/>
      <c r="AV1139" s="17"/>
      <c r="AW1139" s="17"/>
      <c r="AX1139" s="17"/>
      <c r="AY1139" s="17"/>
      <c r="AZ1139" s="17"/>
      <c r="BA1139" s="17"/>
      <c r="BB1139" s="17"/>
      <c r="BC1139" s="17"/>
      <c r="BD1139" s="17"/>
      <c r="BE1139" s="17"/>
      <c r="BF1139" s="17"/>
      <c r="BG1139" s="17"/>
      <c r="BH1139" s="17"/>
      <c r="BI1139" s="17"/>
      <c r="BJ1139" s="17"/>
      <c r="BK1139" s="17"/>
      <c r="BL1139" s="17"/>
      <c r="BM1139" s="17"/>
      <c r="BN1139" s="17"/>
      <c r="BO1139" s="17"/>
      <c r="BP1139" s="17"/>
      <c r="BQ1139" s="17"/>
      <c r="BR1139" s="17"/>
    </row>
    <row r="1140" spans="29:70" x14ac:dyDescent="0.25">
      <c r="AC1140" s="17"/>
      <c r="AD1140" s="17"/>
      <c r="AE1140" s="17"/>
      <c r="AF1140" s="17"/>
      <c r="AG1140" s="17"/>
      <c r="AH1140" s="17"/>
      <c r="AI1140" s="17"/>
      <c r="AJ1140" s="17"/>
      <c r="AK1140" s="17"/>
      <c r="AL1140" s="17"/>
      <c r="AM1140" s="17"/>
      <c r="AN1140" s="17"/>
      <c r="AO1140" s="17"/>
      <c r="AP1140" s="17"/>
      <c r="AQ1140" s="17"/>
      <c r="AR1140" s="17"/>
      <c r="AS1140" s="17"/>
      <c r="AT1140" s="17"/>
      <c r="AU1140" s="17"/>
      <c r="AV1140" s="17"/>
      <c r="AW1140" s="17"/>
      <c r="AX1140" s="17"/>
      <c r="AY1140" s="17"/>
      <c r="AZ1140" s="17"/>
      <c r="BA1140" s="17"/>
      <c r="BB1140" s="17"/>
      <c r="BC1140" s="17"/>
      <c r="BD1140" s="17"/>
      <c r="BE1140" s="17"/>
      <c r="BF1140" s="17"/>
      <c r="BG1140" s="17"/>
      <c r="BH1140" s="17"/>
      <c r="BI1140" s="17"/>
      <c r="BJ1140" s="17"/>
      <c r="BK1140" s="17"/>
      <c r="BL1140" s="17"/>
      <c r="BM1140" s="17"/>
      <c r="BN1140" s="17"/>
      <c r="BO1140" s="17"/>
      <c r="BP1140" s="17"/>
      <c r="BQ1140" s="17"/>
      <c r="BR1140" s="17"/>
    </row>
    <row r="1141" spans="29:70" x14ac:dyDescent="0.25">
      <c r="AC1141" s="17"/>
      <c r="AD1141" s="17"/>
      <c r="AE1141" s="17"/>
      <c r="AF1141" s="17"/>
      <c r="AG1141" s="17"/>
      <c r="AH1141" s="17"/>
      <c r="AI1141" s="17"/>
      <c r="AJ1141" s="17"/>
      <c r="AK1141" s="17"/>
      <c r="AL1141" s="17"/>
      <c r="AM1141" s="17"/>
      <c r="AN1141" s="17"/>
      <c r="AO1141" s="17"/>
      <c r="AP1141" s="17"/>
      <c r="AQ1141" s="17"/>
      <c r="AR1141" s="17"/>
      <c r="AS1141" s="17"/>
      <c r="AT1141" s="17"/>
      <c r="AU1141" s="17"/>
      <c r="AV1141" s="17"/>
      <c r="AW1141" s="17"/>
      <c r="AX1141" s="17"/>
      <c r="AY1141" s="17"/>
      <c r="AZ1141" s="17"/>
      <c r="BA1141" s="17"/>
      <c r="BB1141" s="17"/>
      <c r="BC1141" s="17"/>
      <c r="BD1141" s="17"/>
      <c r="BE1141" s="17"/>
      <c r="BF1141" s="17"/>
      <c r="BG1141" s="17"/>
      <c r="BH1141" s="17"/>
      <c r="BI1141" s="17"/>
      <c r="BJ1141" s="17"/>
      <c r="BK1141" s="17"/>
      <c r="BL1141" s="17"/>
      <c r="BM1141" s="17"/>
      <c r="BN1141" s="17"/>
      <c r="BO1141" s="17"/>
      <c r="BP1141" s="17"/>
      <c r="BQ1141" s="17"/>
      <c r="BR1141" s="17"/>
    </row>
    <row r="1142" spans="29:70" x14ac:dyDescent="0.25">
      <c r="AC1142" s="17"/>
      <c r="AD1142" s="17"/>
      <c r="AE1142" s="17"/>
      <c r="AF1142" s="17"/>
      <c r="AG1142" s="17"/>
      <c r="AH1142" s="17"/>
      <c r="AI1142" s="17"/>
      <c r="AJ1142" s="17"/>
      <c r="AK1142" s="17"/>
      <c r="AL1142" s="17"/>
      <c r="AM1142" s="17"/>
      <c r="AN1142" s="17"/>
      <c r="AO1142" s="17"/>
      <c r="AP1142" s="17"/>
      <c r="AQ1142" s="17"/>
      <c r="AR1142" s="17"/>
      <c r="AS1142" s="17"/>
      <c r="AT1142" s="17"/>
      <c r="AU1142" s="17"/>
      <c r="AV1142" s="17"/>
      <c r="AW1142" s="17"/>
      <c r="AX1142" s="17"/>
      <c r="AY1142" s="17"/>
      <c r="AZ1142" s="17"/>
      <c r="BA1142" s="17"/>
      <c r="BB1142" s="17"/>
      <c r="BC1142" s="17"/>
      <c r="BD1142" s="17"/>
      <c r="BE1142" s="17"/>
      <c r="BF1142" s="17"/>
      <c r="BG1142" s="17"/>
      <c r="BH1142" s="17"/>
      <c r="BI1142" s="17"/>
      <c r="BJ1142" s="17"/>
      <c r="BK1142" s="17"/>
      <c r="BL1142" s="17"/>
      <c r="BM1142" s="17"/>
      <c r="BN1142" s="17"/>
      <c r="BO1142" s="17"/>
      <c r="BP1142" s="17"/>
      <c r="BQ1142" s="17"/>
      <c r="BR1142" s="17"/>
    </row>
    <row r="1143" spans="29:70" x14ac:dyDescent="0.25">
      <c r="AC1143" s="17"/>
      <c r="AD1143" s="17"/>
      <c r="AE1143" s="17"/>
      <c r="AF1143" s="17"/>
      <c r="AG1143" s="17"/>
      <c r="AH1143" s="17"/>
      <c r="AI1143" s="17"/>
      <c r="AJ1143" s="17"/>
      <c r="AK1143" s="17"/>
      <c r="AL1143" s="17"/>
      <c r="AM1143" s="17"/>
      <c r="AN1143" s="17"/>
      <c r="AO1143" s="17"/>
      <c r="AP1143" s="17"/>
      <c r="AQ1143" s="17"/>
      <c r="AR1143" s="17"/>
      <c r="AS1143" s="17"/>
      <c r="AT1143" s="17"/>
      <c r="AU1143" s="17"/>
      <c r="AV1143" s="17"/>
      <c r="AW1143" s="17"/>
      <c r="AX1143" s="17"/>
      <c r="AY1143" s="17"/>
      <c r="AZ1143" s="17"/>
      <c r="BA1143" s="17"/>
      <c r="BB1143" s="17"/>
      <c r="BC1143" s="17"/>
      <c r="BD1143" s="17"/>
      <c r="BE1143" s="17"/>
      <c r="BF1143" s="17"/>
      <c r="BG1143" s="17"/>
      <c r="BH1143" s="17"/>
      <c r="BI1143" s="17"/>
      <c r="BJ1143" s="17"/>
      <c r="BK1143" s="17"/>
      <c r="BL1143" s="17"/>
      <c r="BM1143" s="17"/>
      <c r="BN1143" s="17"/>
      <c r="BO1143" s="17"/>
      <c r="BP1143" s="17"/>
      <c r="BQ1143" s="17"/>
      <c r="BR1143" s="17"/>
    </row>
    <row r="1144" spans="29:70" x14ac:dyDescent="0.25">
      <c r="AC1144" s="17"/>
      <c r="AD1144" s="17"/>
      <c r="AE1144" s="17"/>
      <c r="AF1144" s="17"/>
      <c r="AG1144" s="17"/>
      <c r="AH1144" s="17"/>
      <c r="AI1144" s="17"/>
      <c r="AJ1144" s="17"/>
      <c r="AK1144" s="17"/>
      <c r="AL1144" s="17"/>
      <c r="AM1144" s="17"/>
      <c r="AN1144" s="17"/>
      <c r="AO1144" s="17"/>
      <c r="AP1144" s="17"/>
      <c r="AQ1144" s="17"/>
      <c r="AR1144" s="17"/>
      <c r="AS1144" s="17"/>
      <c r="AT1144" s="17"/>
      <c r="AU1144" s="17"/>
      <c r="AV1144" s="17"/>
      <c r="AW1144" s="17"/>
      <c r="AX1144" s="17"/>
      <c r="AY1144" s="17"/>
      <c r="AZ1144" s="17"/>
      <c r="BA1144" s="17"/>
      <c r="BB1144" s="17"/>
      <c r="BC1144" s="17"/>
      <c r="BD1144" s="17"/>
      <c r="BE1144" s="17"/>
      <c r="BF1144" s="17"/>
      <c r="BG1144" s="17"/>
      <c r="BH1144" s="17"/>
      <c r="BI1144" s="17"/>
      <c r="BJ1144" s="17"/>
      <c r="BK1144" s="17"/>
      <c r="BL1144" s="17"/>
      <c r="BM1144" s="17"/>
      <c r="BN1144" s="17"/>
      <c r="BO1144" s="17"/>
      <c r="BP1144" s="17"/>
      <c r="BQ1144" s="17"/>
      <c r="BR1144" s="17"/>
    </row>
    <row r="1145" spans="29:70" x14ac:dyDescent="0.25">
      <c r="AC1145" s="17"/>
      <c r="AD1145" s="17"/>
      <c r="AE1145" s="17"/>
      <c r="AF1145" s="17"/>
      <c r="AG1145" s="17"/>
      <c r="AH1145" s="17"/>
      <c r="AI1145" s="17"/>
      <c r="AJ1145" s="17"/>
      <c r="AK1145" s="17"/>
      <c r="AL1145" s="17"/>
      <c r="AM1145" s="17"/>
      <c r="AN1145" s="17"/>
      <c r="AO1145" s="17"/>
      <c r="AP1145" s="17"/>
      <c r="AQ1145" s="17"/>
      <c r="AR1145" s="17"/>
      <c r="AS1145" s="17"/>
      <c r="AT1145" s="17"/>
      <c r="AU1145" s="17"/>
      <c r="AV1145" s="17"/>
      <c r="AW1145" s="17"/>
      <c r="AX1145" s="17"/>
      <c r="AY1145" s="17"/>
      <c r="AZ1145" s="17"/>
      <c r="BA1145" s="17"/>
      <c r="BB1145" s="17"/>
      <c r="BC1145" s="17"/>
      <c r="BD1145" s="17"/>
      <c r="BE1145" s="17"/>
      <c r="BF1145" s="17"/>
      <c r="BG1145" s="17"/>
      <c r="BH1145" s="17"/>
      <c r="BI1145" s="17"/>
      <c r="BJ1145" s="17"/>
      <c r="BK1145" s="17"/>
      <c r="BL1145" s="17"/>
      <c r="BM1145" s="17"/>
      <c r="BN1145" s="17"/>
      <c r="BO1145" s="17"/>
      <c r="BP1145" s="17"/>
      <c r="BQ1145" s="17"/>
      <c r="BR1145" s="17"/>
    </row>
    <row r="1146" spans="29:70" x14ac:dyDescent="0.25">
      <c r="AC1146" s="17"/>
      <c r="AD1146" s="17"/>
      <c r="AE1146" s="17"/>
      <c r="AF1146" s="17"/>
      <c r="AG1146" s="17"/>
      <c r="AH1146" s="17"/>
      <c r="AI1146" s="17"/>
      <c r="AJ1146" s="17"/>
      <c r="AK1146" s="17"/>
      <c r="AL1146" s="17"/>
      <c r="AM1146" s="17"/>
      <c r="AN1146" s="17"/>
      <c r="AO1146" s="17"/>
      <c r="AP1146" s="17"/>
      <c r="AQ1146" s="17"/>
      <c r="AR1146" s="17"/>
      <c r="AS1146" s="17"/>
      <c r="AT1146" s="17"/>
      <c r="AU1146" s="17"/>
      <c r="AV1146" s="17"/>
      <c r="AW1146" s="17"/>
      <c r="AX1146" s="17"/>
      <c r="AY1146" s="17"/>
      <c r="AZ1146" s="17"/>
      <c r="BA1146" s="17"/>
      <c r="BB1146" s="17"/>
      <c r="BC1146" s="17"/>
      <c r="BD1146" s="17"/>
      <c r="BE1146" s="17"/>
      <c r="BF1146" s="17"/>
      <c r="BG1146" s="17"/>
      <c r="BH1146" s="17"/>
      <c r="BI1146" s="17"/>
      <c r="BJ1146" s="17"/>
      <c r="BK1146" s="17"/>
      <c r="BL1146" s="17"/>
      <c r="BM1146" s="17"/>
      <c r="BN1146" s="17"/>
      <c r="BO1146" s="17"/>
      <c r="BP1146" s="17"/>
      <c r="BQ1146" s="17"/>
      <c r="BR1146" s="17"/>
    </row>
    <row r="1147" spans="29:70" x14ac:dyDescent="0.25">
      <c r="AC1147" s="17"/>
      <c r="AD1147" s="17"/>
      <c r="AE1147" s="17"/>
      <c r="AF1147" s="17"/>
      <c r="AG1147" s="17"/>
      <c r="AH1147" s="17"/>
      <c r="AI1147" s="17"/>
      <c r="AJ1147" s="17"/>
      <c r="AK1147" s="17"/>
      <c r="AL1147" s="17"/>
      <c r="AM1147" s="17"/>
      <c r="AN1147" s="17"/>
      <c r="AO1147" s="17"/>
      <c r="AP1147" s="17"/>
      <c r="AQ1147" s="17"/>
      <c r="AR1147" s="17"/>
      <c r="AS1147" s="17"/>
      <c r="AT1147" s="17"/>
      <c r="AU1147" s="17"/>
      <c r="AV1147" s="17"/>
      <c r="AW1147" s="17"/>
      <c r="AX1147" s="17"/>
      <c r="AY1147" s="17"/>
      <c r="AZ1147" s="17"/>
      <c r="BA1147" s="17"/>
      <c r="BB1147" s="17"/>
      <c r="BC1147" s="17"/>
      <c r="BD1147" s="17"/>
      <c r="BE1147" s="17"/>
      <c r="BF1147" s="17"/>
      <c r="BG1147" s="17"/>
      <c r="BH1147" s="17"/>
      <c r="BI1147" s="17"/>
      <c r="BJ1147" s="17"/>
      <c r="BK1147" s="17"/>
      <c r="BL1147" s="17"/>
      <c r="BM1147" s="17"/>
      <c r="BN1147" s="17"/>
      <c r="BO1147" s="17"/>
      <c r="BP1147" s="17"/>
      <c r="BQ1147" s="17"/>
      <c r="BR1147" s="17"/>
    </row>
    <row r="1148" spans="29:70" x14ac:dyDescent="0.25">
      <c r="AC1148" s="17"/>
      <c r="AD1148" s="17"/>
      <c r="AE1148" s="17"/>
      <c r="AF1148" s="17"/>
      <c r="AG1148" s="17"/>
      <c r="AH1148" s="17"/>
      <c r="AI1148" s="17"/>
      <c r="AJ1148" s="17"/>
      <c r="AK1148" s="17"/>
      <c r="AL1148" s="17"/>
      <c r="AM1148" s="17"/>
      <c r="AN1148" s="17"/>
      <c r="AO1148" s="17"/>
      <c r="AP1148" s="17"/>
      <c r="AQ1148" s="17"/>
      <c r="AR1148" s="17"/>
      <c r="AS1148" s="17"/>
      <c r="AT1148" s="17"/>
      <c r="AU1148" s="17"/>
      <c r="AV1148" s="17"/>
      <c r="AW1148" s="17"/>
      <c r="AX1148" s="17"/>
      <c r="AY1148" s="17"/>
      <c r="AZ1148" s="17"/>
      <c r="BA1148" s="17"/>
      <c r="BB1148" s="17"/>
      <c r="BC1148" s="17"/>
      <c r="BD1148" s="17"/>
      <c r="BE1148" s="17"/>
      <c r="BF1148" s="17"/>
      <c r="BG1148" s="17"/>
      <c r="BH1148" s="17"/>
      <c r="BI1148" s="17"/>
      <c r="BJ1148" s="17"/>
      <c r="BK1148" s="17"/>
      <c r="BL1148" s="17"/>
      <c r="BM1148" s="17"/>
      <c r="BN1148" s="17"/>
      <c r="BO1148" s="17"/>
      <c r="BP1148" s="17"/>
      <c r="BQ1148" s="17"/>
      <c r="BR1148" s="17"/>
    </row>
    <row r="1149" spans="29:70" x14ac:dyDescent="0.25">
      <c r="AC1149" s="17"/>
      <c r="AD1149" s="17"/>
      <c r="AE1149" s="17"/>
      <c r="AF1149" s="17"/>
      <c r="AG1149" s="17"/>
      <c r="AH1149" s="17"/>
      <c r="AI1149" s="17"/>
      <c r="AJ1149" s="17"/>
      <c r="AK1149" s="17"/>
      <c r="AL1149" s="17"/>
      <c r="AM1149" s="17"/>
      <c r="AN1149" s="17"/>
      <c r="AO1149" s="17"/>
      <c r="AP1149" s="17"/>
      <c r="AQ1149" s="17"/>
      <c r="AR1149" s="17"/>
      <c r="AS1149" s="17"/>
      <c r="AT1149" s="17"/>
      <c r="AU1149" s="17"/>
      <c r="AV1149" s="17"/>
      <c r="AW1149" s="17"/>
      <c r="AX1149" s="17"/>
      <c r="AY1149" s="17"/>
      <c r="AZ1149" s="17"/>
      <c r="BA1149" s="17"/>
      <c r="BB1149" s="17"/>
      <c r="BC1149" s="17"/>
      <c r="BD1149" s="17"/>
      <c r="BE1149" s="17"/>
      <c r="BF1149" s="17"/>
      <c r="BG1149" s="17"/>
      <c r="BH1149" s="17"/>
      <c r="BI1149" s="17"/>
      <c r="BJ1149" s="17"/>
      <c r="BK1149" s="17"/>
      <c r="BL1149" s="17"/>
      <c r="BM1149" s="17"/>
      <c r="BN1149" s="17"/>
      <c r="BO1149" s="17"/>
      <c r="BP1149" s="17"/>
      <c r="BQ1149" s="17"/>
      <c r="BR1149" s="17"/>
    </row>
    <row r="1150" spans="29:70" x14ac:dyDescent="0.25">
      <c r="AC1150" s="17"/>
      <c r="AD1150" s="17"/>
      <c r="AE1150" s="17"/>
      <c r="AF1150" s="17"/>
      <c r="AG1150" s="17"/>
      <c r="AH1150" s="17"/>
      <c r="AI1150" s="17"/>
      <c r="AJ1150" s="17"/>
      <c r="AK1150" s="17"/>
      <c r="AL1150" s="17"/>
      <c r="AM1150" s="17"/>
      <c r="AN1150" s="17"/>
      <c r="AO1150" s="17"/>
      <c r="AP1150" s="17"/>
      <c r="AQ1150" s="17"/>
      <c r="AR1150" s="17"/>
      <c r="AS1150" s="17"/>
      <c r="AT1150" s="17"/>
      <c r="AU1150" s="17"/>
      <c r="AV1150" s="17"/>
      <c r="AW1150" s="17"/>
      <c r="AX1150" s="17"/>
      <c r="AY1150" s="17"/>
      <c r="AZ1150" s="17"/>
      <c r="BA1150" s="17"/>
      <c r="BB1150" s="17"/>
      <c r="BC1150" s="17"/>
      <c r="BD1150" s="17"/>
      <c r="BE1150" s="17"/>
      <c r="BF1150" s="17"/>
      <c r="BG1150" s="17"/>
      <c r="BH1150" s="17"/>
      <c r="BI1150" s="17"/>
      <c r="BJ1150" s="17"/>
      <c r="BK1150" s="17"/>
      <c r="BL1150" s="17"/>
      <c r="BM1150" s="17"/>
      <c r="BN1150" s="17"/>
      <c r="BO1150" s="17"/>
      <c r="BP1150" s="17"/>
      <c r="BQ1150" s="17"/>
      <c r="BR1150" s="17"/>
    </row>
    <row r="1151" spans="29:70" x14ac:dyDescent="0.25"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  <c r="BF1151" s="17"/>
      <c r="BG1151" s="17"/>
      <c r="BH1151" s="17"/>
      <c r="BI1151" s="17"/>
      <c r="BJ1151" s="17"/>
      <c r="BK1151" s="17"/>
      <c r="BL1151" s="17"/>
      <c r="BM1151" s="17"/>
      <c r="BN1151" s="17"/>
      <c r="BO1151" s="17"/>
      <c r="BP1151" s="17"/>
      <c r="BQ1151" s="17"/>
      <c r="BR1151" s="17"/>
    </row>
    <row r="1152" spans="29:70" x14ac:dyDescent="0.25">
      <c r="AC1152" s="17"/>
      <c r="AD1152" s="17"/>
      <c r="AE1152" s="17"/>
      <c r="AF1152" s="17"/>
      <c r="AG1152" s="17"/>
      <c r="AH1152" s="17"/>
      <c r="AI1152" s="17"/>
      <c r="AJ1152" s="17"/>
      <c r="AK1152" s="17"/>
      <c r="AL1152" s="17"/>
      <c r="AM1152" s="17"/>
      <c r="AN1152" s="17"/>
      <c r="AO1152" s="17"/>
      <c r="AP1152" s="17"/>
      <c r="AQ1152" s="17"/>
      <c r="AR1152" s="17"/>
      <c r="AS1152" s="17"/>
      <c r="AT1152" s="17"/>
      <c r="AU1152" s="17"/>
      <c r="AV1152" s="17"/>
      <c r="AW1152" s="17"/>
      <c r="AX1152" s="17"/>
      <c r="AY1152" s="17"/>
      <c r="AZ1152" s="17"/>
      <c r="BA1152" s="17"/>
      <c r="BB1152" s="17"/>
      <c r="BC1152" s="17"/>
      <c r="BD1152" s="17"/>
      <c r="BE1152" s="17"/>
      <c r="BF1152" s="17"/>
      <c r="BG1152" s="17"/>
      <c r="BH1152" s="17"/>
      <c r="BI1152" s="17"/>
      <c r="BJ1152" s="17"/>
      <c r="BK1152" s="17"/>
      <c r="BL1152" s="17"/>
      <c r="BM1152" s="17"/>
      <c r="BN1152" s="17"/>
      <c r="BO1152" s="17"/>
      <c r="BP1152" s="17"/>
      <c r="BQ1152" s="17"/>
      <c r="BR1152" s="17"/>
    </row>
    <row r="1153" spans="29:70" x14ac:dyDescent="0.25">
      <c r="AC1153" s="17"/>
      <c r="AD1153" s="17"/>
      <c r="AE1153" s="17"/>
      <c r="AF1153" s="17"/>
      <c r="AG1153" s="17"/>
      <c r="AH1153" s="17"/>
      <c r="AI1153" s="17"/>
      <c r="AJ1153" s="17"/>
      <c r="AK1153" s="17"/>
      <c r="AL1153" s="17"/>
      <c r="AM1153" s="17"/>
      <c r="AN1153" s="17"/>
      <c r="AO1153" s="17"/>
      <c r="AP1153" s="17"/>
      <c r="AQ1153" s="17"/>
      <c r="AR1153" s="17"/>
      <c r="AS1153" s="17"/>
      <c r="AT1153" s="17"/>
      <c r="AU1153" s="17"/>
      <c r="AV1153" s="17"/>
      <c r="AW1153" s="17"/>
      <c r="AX1153" s="17"/>
      <c r="AY1153" s="17"/>
      <c r="AZ1153" s="17"/>
      <c r="BA1153" s="17"/>
      <c r="BB1153" s="17"/>
      <c r="BC1153" s="17"/>
      <c r="BD1153" s="17"/>
      <c r="BE1153" s="17"/>
      <c r="BF1153" s="17"/>
      <c r="BG1153" s="17"/>
      <c r="BH1153" s="17"/>
      <c r="BI1153" s="17"/>
      <c r="BJ1153" s="17"/>
      <c r="BK1153" s="17"/>
      <c r="BL1153" s="17"/>
      <c r="BM1153" s="17"/>
      <c r="BN1153" s="17"/>
      <c r="BO1153" s="17"/>
      <c r="BP1153" s="17"/>
      <c r="BQ1153" s="17"/>
      <c r="BR1153" s="17"/>
    </row>
    <row r="1154" spans="29:70" x14ac:dyDescent="0.25"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  <c r="BF1154" s="17"/>
      <c r="BG1154" s="17"/>
      <c r="BH1154" s="17"/>
      <c r="BI1154" s="17"/>
      <c r="BJ1154" s="17"/>
      <c r="BK1154" s="17"/>
      <c r="BL1154" s="17"/>
      <c r="BM1154" s="17"/>
      <c r="BN1154" s="17"/>
      <c r="BO1154" s="17"/>
      <c r="BP1154" s="17"/>
      <c r="BQ1154" s="17"/>
      <c r="BR1154" s="17"/>
    </row>
    <row r="1155" spans="29:70" x14ac:dyDescent="0.25">
      <c r="AC1155" s="17"/>
      <c r="AD1155" s="17"/>
      <c r="AE1155" s="17"/>
      <c r="AF1155" s="17"/>
      <c r="AG1155" s="17"/>
      <c r="AH1155" s="17"/>
      <c r="AI1155" s="17"/>
      <c r="AJ1155" s="17"/>
      <c r="AK1155" s="17"/>
      <c r="AL1155" s="17"/>
      <c r="AM1155" s="17"/>
      <c r="AN1155" s="17"/>
      <c r="AO1155" s="17"/>
      <c r="AP1155" s="17"/>
      <c r="AQ1155" s="17"/>
      <c r="AR1155" s="17"/>
      <c r="AS1155" s="17"/>
      <c r="AT1155" s="17"/>
      <c r="AU1155" s="17"/>
      <c r="AV1155" s="17"/>
      <c r="AW1155" s="17"/>
      <c r="AX1155" s="17"/>
      <c r="AY1155" s="17"/>
      <c r="AZ1155" s="17"/>
      <c r="BA1155" s="17"/>
      <c r="BB1155" s="17"/>
      <c r="BC1155" s="17"/>
      <c r="BD1155" s="17"/>
      <c r="BE1155" s="17"/>
      <c r="BF1155" s="17"/>
      <c r="BG1155" s="17"/>
      <c r="BH1155" s="17"/>
      <c r="BI1155" s="17"/>
      <c r="BJ1155" s="17"/>
      <c r="BK1155" s="17"/>
      <c r="BL1155" s="17"/>
      <c r="BM1155" s="17"/>
      <c r="BN1155" s="17"/>
      <c r="BO1155" s="17"/>
      <c r="BP1155" s="17"/>
      <c r="BQ1155" s="17"/>
      <c r="BR1155" s="17"/>
    </row>
    <row r="1156" spans="29:70" x14ac:dyDescent="0.25">
      <c r="AC1156" s="17"/>
      <c r="AD1156" s="17"/>
      <c r="AE1156" s="17"/>
      <c r="AF1156" s="17"/>
      <c r="AG1156" s="17"/>
      <c r="AH1156" s="17"/>
      <c r="AI1156" s="17"/>
      <c r="AJ1156" s="17"/>
      <c r="AK1156" s="17"/>
      <c r="AL1156" s="17"/>
      <c r="AM1156" s="17"/>
      <c r="AN1156" s="17"/>
      <c r="AO1156" s="17"/>
      <c r="AP1156" s="17"/>
      <c r="AQ1156" s="17"/>
      <c r="AR1156" s="17"/>
      <c r="AS1156" s="17"/>
      <c r="AT1156" s="17"/>
      <c r="AU1156" s="17"/>
      <c r="AV1156" s="17"/>
      <c r="AW1156" s="17"/>
      <c r="AX1156" s="17"/>
      <c r="AY1156" s="17"/>
      <c r="AZ1156" s="17"/>
      <c r="BA1156" s="17"/>
      <c r="BB1156" s="17"/>
      <c r="BC1156" s="17"/>
      <c r="BD1156" s="17"/>
      <c r="BE1156" s="17"/>
      <c r="BF1156" s="17"/>
      <c r="BG1156" s="17"/>
      <c r="BH1156" s="17"/>
      <c r="BI1156" s="17"/>
      <c r="BJ1156" s="17"/>
      <c r="BK1156" s="17"/>
      <c r="BL1156" s="17"/>
      <c r="BM1156" s="17"/>
      <c r="BN1156" s="17"/>
      <c r="BO1156" s="17"/>
      <c r="BP1156" s="17"/>
      <c r="BQ1156" s="17"/>
      <c r="BR1156" s="17"/>
    </row>
    <row r="1157" spans="29:70" x14ac:dyDescent="0.25">
      <c r="AC1157" s="17"/>
      <c r="AD1157" s="17"/>
      <c r="AE1157" s="17"/>
      <c r="AF1157" s="17"/>
      <c r="AG1157" s="17"/>
      <c r="AH1157" s="17"/>
      <c r="AI1157" s="17"/>
      <c r="AJ1157" s="17"/>
      <c r="AK1157" s="17"/>
      <c r="AL1157" s="17"/>
      <c r="AM1157" s="17"/>
      <c r="AN1157" s="17"/>
      <c r="AO1157" s="17"/>
      <c r="AP1157" s="17"/>
      <c r="AQ1157" s="17"/>
      <c r="AR1157" s="17"/>
      <c r="AS1157" s="17"/>
      <c r="AT1157" s="17"/>
      <c r="AU1157" s="17"/>
      <c r="AV1157" s="17"/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7"/>
      <c r="BH1157" s="17"/>
      <c r="BI1157" s="17"/>
      <c r="BJ1157" s="17"/>
      <c r="BK1157" s="17"/>
      <c r="BL1157" s="17"/>
      <c r="BM1157" s="17"/>
      <c r="BN1157" s="17"/>
      <c r="BO1157" s="17"/>
      <c r="BP1157" s="17"/>
      <c r="BQ1157" s="17"/>
      <c r="BR1157" s="17"/>
    </row>
    <row r="1158" spans="29:70" x14ac:dyDescent="0.25">
      <c r="AC1158" s="17"/>
      <c r="AD1158" s="17"/>
      <c r="AE1158" s="17"/>
      <c r="AF1158" s="17"/>
      <c r="AG1158" s="17"/>
      <c r="AH1158" s="17"/>
      <c r="AI1158" s="17"/>
      <c r="AJ1158" s="17"/>
      <c r="AK1158" s="17"/>
      <c r="AL1158" s="17"/>
      <c r="AM1158" s="17"/>
      <c r="AN1158" s="17"/>
      <c r="AO1158" s="17"/>
      <c r="AP1158" s="17"/>
      <c r="AQ1158" s="17"/>
      <c r="AR1158" s="17"/>
      <c r="AS1158" s="17"/>
      <c r="AT1158" s="17"/>
      <c r="AU1158" s="17"/>
      <c r="AV1158" s="17"/>
      <c r="AW1158" s="17"/>
      <c r="AX1158" s="17"/>
      <c r="AY1158" s="17"/>
      <c r="AZ1158" s="17"/>
      <c r="BA1158" s="17"/>
      <c r="BB1158" s="17"/>
      <c r="BC1158" s="17"/>
      <c r="BD1158" s="17"/>
      <c r="BE1158" s="17"/>
      <c r="BF1158" s="17"/>
      <c r="BG1158" s="17"/>
      <c r="BH1158" s="17"/>
      <c r="BI1158" s="17"/>
      <c r="BJ1158" s="17"/>
      <c r="BK1158" s="17"/>
      <c r="BL1158" s="17"/>
      <c r="BM1158" s="17"/>
      <c r="BN1158" s="17"/>
      <c r="BO1158" s="17"/>
      <c r="BP1158" s="17"/>
      <c r="BQ1158" s="17"/>
      <c r="BR1158" s="17"/>
    </row>
    <row r="1159" spans="29:70" x14ac:dyDescent="0.25">
      <c r="AC1159" s="17"/>
      <c r="AD1159" s="17"/>
      <c r="AE1159" s="17"/>
      <c r="AF1159" s="17"/>
      <c r="AG1159" s="17"/>
      <c r="AH1159" s="17"/>
      <c r="AI1159" s="17"/>
      <c r="AJ1159" s="17"/>
      <c r="AK1159" s="17"/>
      <c r="AL1159" s="17"/>
      <c r="AM1159" s="17"/>
      <c r="AN1159" s="17"/>
      <c r="AO1159" s="17"/>
      <c r="AP1159" s="17"/>
      <c r="AQ1159" s="17"/>
      <c r="AR1159" s="17"/>
      <c r="AS1159" s="17"/>
      <c r="AT1159" s="17"/>
      <c r="AU1159" s="17"/>
      <c r="AV1159" s="17"/>
      <c r="AW1159" s="17"/>
      <c r="AX1159" s="17"/>
      <c r="AY1159" s="17"/>
      <c r="AZ1159" s="17"/>
      <c r="BA1159" s="17"/>
      <c r="BB1159" s="17"/>
      <c r="BC1159" s="17"/>
      <c r="BD1159" s="17"/>
      <c r="BE1159" s="17"/>
      <c r="BF1159" s="17"/>
      <c r="BG1159" s="17"/>
      <c r="BH1159" s="17"/>
      <c r="BI1159" s="17"/>
      <c r="BJ1159" s="17"/>
      <c r="BK1159" s="17"/>
      <c r="BL1159" s="17"/>
      <c r="BM1159" s="17"/>
      <c r="BN1159" s="17"/>
      <c r="BO1159" s="17"/>
      <c r="BP1159" s="17"/>
      <c r="BQ1159" s="17"/>
      <c r="BR1159" s="17"/>
    </row>
    <row r="1160" spans="29:70" x14ac:dyDescent="0.25">
      <c r="AC1160" s="17"/>
      <c r="AD1160" s="17"/>
      <c r="AE1160" s="17"/>
      <c r="AF1160" s="17"/>
      <c r="AG1160" s="17"/>
      <c r="AH1160" s="17"/>
      <c r="AI1160" s="17"/>
      <c r="AJ1160" s="17"/>
      <c r="AK1160" s="17"/>
      <c r="AL1160" s="17"/>
      <c r="AM1160" s="17"/>
      <c r="AN1160" s="17"/>
      <c r="AO1160" s="17"/>
      <c r="AP1160" s="17"/>
      <c r="AQ1160" s="17"/>
      <c r="AR1160" s="17"/>
      <c r="AS1160" s="17"/>
      <c r="AT1160" s="17"/>
      <c r="AU1160" s="17"/>
      <c r="AV1160" s="17"/>
      <c r="AW1160" s="17"/>
      <c r="AX1160" s="17"/>
      <c r="AY1160" s="17"/>
      <c r="AZ1160" s="17"/>
      <c r="BA1160" s="17"/>
      <c r="BB1160" s="17"/>
      <c r="BC1160" s="17"/>
      <c r="BD1160" s="17"/>
      <c r="BE1160" s="17"/>
      <c r="BF1160" s="17"/>
      <c r="BG1160" s="17"/>
      <c r="BH1160" s="17"/>
      <c r="BI1160" s="17"/>
      <c r="BJ1160" s="17"/>
      <c r="BK1160" s="17"/>
      <c r="BL1160" s="17"/>
      <c r="BM1160" s="17"/>
      <c r="BN1160" s="17"/>
      <c r="BO1160" s="17"/>
      <c r="BP1160" s="17"/>
      <c r="BQ1160" s="17"/>
      <c r="BR1160" s="17"/>
    </row>
    <row r="1161" spans="29:70" x14ac:dyDescent="0.25">
      <c r="AC1161" s="17"/>
      <c r="AD1161" s="17"/>
      <c r="AE1161" s="17"/>
      <c r="AF1161" s="17"/>
      <c r="AG1161" s="17"/>
      <c r="AH1161" s="17"/>
      <c r="AI1161" s="17"/>
      <c r="AJ1161" s="17"/>
      <c r="AK1161" s="17"/>
      <c r="AL1161" s="17"/>
      <c r="AM1161" s="17"/>
      <c r="AN1161" s="17"/>
      <c r="AO1161" s="17"/>
      <c r="AP1161" s="17"/>
      <c r="AQ1161" s="17"/>
      <c r="AR1161" s="17"/>
      <c r="AS1161" s="17"/>
      <c r="AT1161" s="17"/>
      <c r="AU1161" s="17"/>
      <c r="AV1161" s="17"/>
      <c r="AW1161" s="17"/>
      <c r="AX1161" s="17"/>
      <c r="AY1161" s="17"/>
      <c r="AZ1161" s="17"/>
      <c r="BA1161" s="17"/>
      <c r="BB1161" s="17"/>
      <c r="BC1161" s="17"/>
      <c r="BD1161" s="17"/>
      <c r="BE1161" s="17"/>
      <c r="BF1161" s="17"/>
      <c r="BG1161" s="17"/>
      <c r="BH1161" s="17"/>
      <c r="BI1161" s="17"/>
      <c r="BJ1161" s="17"/>
      <c r="BK1161" s="17"/>
      <c r="BL1161" s="17"/>
      <c r="BM1161" s="17"/>
      <c r="BN1161" s="17"/>
      <c r="BO1161" s="17"/>
      <c r="BP1161" s="17"/>
      <c r="BQ1161" s="17"/>
      <c r="BR1161" s="17"/>
    </row>
    <row r="1162" spans="29:70" x14ac:dyDescent="0.25">
      <c r="AC1162" s="17"/>
      <c r="AD1162" s="17"/>
      <c r="AE1162" s="17"/>
      <c r="AF1162" s="17"/>
      <c r="AG1162" s="17"/>
      <c r="AH1162" s="17"/>
      <c r="AI1162" s="17"/>
      <c r="AJ1162" s="17"/>
      <c r="AK1162" s="17"/>
      <c r="AL1162" s="17"/>
      <c r="AM1162" s="17"/>
      <c r="AN1162" s="17"/>
      <c r="AO1162" s="17"/>
      <c r="AP1162" s="17"/>
      <c r="AQ1162" s="17"/>
      <c r="AR1162" s="17"/>
      <c r="AS1162" s="17"/>
      <c r="AT1162" s="17"/>
      <c r="AU1162" s="17"/>
      <c r="AV1162" s="17"/>
      <c r="AW1162" s="17"/>
      <c r="AX1162" s="17"/>
      <c r="AY1162" s="17"/>
      <c r="AZ1162" s="17"/>
      <c r="BA1162" s="17"/>
      <c r="BB1162" s="17"/>
      <c r="BC1162" s="17"/>
      <c r="BD1162" s="17"/>
      <c r="BE1162" s="17"/>
      <c r="BF1162" s="17"/>
      <c r="BG1162" s="17"/>
      <c r="BH1162" s="17"/>
      <c r="BI1162" s="17"/>
      <c r="BJ1162" s="17"/>
      <c r="BK1162" s="17"/>
      <c r="BL1162" s="17"/>
      <c r="BM1162" s="17"/>
      <c r="BN1162" s="17"/>
      <c r="BO1162" s="17"/>
      <c r="BP1162" s="17"/>
      <c r="BQ1162" s="17"/>
      <c r="BR1162" s="17"/>
    </row>
    <row r="1163" spans="29:70" x14ac:dyDescent="0.25">
      <c r="AC1163" s="17"/>
      <c r="AD1163" s="17"/>
      <c r="AE1163" s="17"/>
      <c r="AF1163" s="17"/>
      <c r="AG1163" s="17"/>
      <c r="AH1163" s="17"/>
      <c r="AI1163" s="17"/>
      <c r="AJ1163" s="17"/>
      <c r="AK1163" s="17"/>
      <c r="AL1163" s="17"/>
      <c r="AM1163" s="17"/>
      <c r="AN1163" s="17"/>
      <c r="AO1163" s="17"/>
      <c r="AP1163" s="17"/>
      <c r="AQ1163" s="17"/>
      <c r="AR1163" s="17"/>
      <c r="AS1163" s="17"/>
      <c r="AT1163" s="17"/>
      <c r="AU1163" s="17"/>
      <c r="AV1163" s="17"/>
      <c r="AW1163" s="17"/>
      <c r="AX1163" s="17"/>
      <c r="AY1163" s="17"/>
      <c r="AZ1163" s="17"/>
      <c r="BA1163" s="17"/>
      <c r="BB1163" s="17"/>
      <c r="BC1163" s="17"/>
      <c r="BD1163" s="17"/>
      <c r="BE1163" s="17"/>
      <c r="BF1163" s="17"/>
      <c r="BG1163" s="17"/>
      <c r="BH1163" s="17"/>
      <c r="BI1163" s="17"/>
      <c r="BJ1163" s="17"/>
      <c r="BK1163" s="17"/>
      <c r="BL1163" s="17"/>
      <c r="BM1163" s="17"/>
      <c r="BN1163" s="17"/>
      <c r="BO1163" s="17"/>
      <c r="BP1163" s="17"/>
      <c r="BQ1163" s="17"/>
      <c r="BR1163" s="17"/>
    </row>
    <row r="1164" spans="29:70" x14ac:dyDescent="0.25">
      <c r="AC1164" s="17"/>
      <c r="AD1164" s="17"/>
      <c r="AE1164" s="17"/>
      <c r="AF1164" s="17"/>
      <c r="AG1164" s="17"/>
      <c r="AH1164" s="17"/>
      <c r="AI1164" s="17"/>
      <c r="AJ1164" s="17"/>
      <c r="AK1164" s="17"/>
      <c r="AL1164" s="17"/>
      <c r="AM1164" s="17"/>
      <c r="AN1164" s="17"/>
      <c r="AO1164" s="17"/>
      <c r="AP1164" s="17"/>
      <c r="AQ1164" s="17"/>
      <c r="AR1164" s="17"/>
      <c r="AS1164" s="17"/>
      <c r="AT1164" s="17"/>
      <c r="AU1164" s="17"/>
      <c r="AV1164" s="17"/>
      <c r="AW1164" s="17"/>
      <c r="AX1164" s="17"/>
      <c r="AY1164" s="17"/>
      <c r="AZ1164" s="17"/>
      <c r="BA1164" s="17"/>
      <c r="BB1164" s="17"/>
      <c r="BC1164" s="17"/>
      <c r="BD1164" s="17"/>
      <c r="BE1164" s="17"/>
      <c r="BF1164" s="17"/>
      <c r="BG1164" s="17"/>
      <c r="BH1164" s="17"/>
      <c r="BI1164" s="17"/>
      <c r="BJ1164" s="17"/>
      <c r="BK1164" s="17"/>
      <c r="BL1164" s="17"/>
      <c r="BM1164" s="17"/>
      <c r="BN1164" s="17"/>
      <c r="BO1164" s="17"/>
      <c r="BP1164" s="17"/>
      <c r="BQ1164" s="17"/>
      <c r="BR1164" s="17"/>
    </row>
    <row r="1165" spans="29:70" x14ac:dyDescent="0.25">
      <c r="AC1165" s="17"/>
      <c r="AD1165" s="17"/>
      <c r="AE1165" s="17"/>
      <c r="AF1165" s="17"/>
      <c r="AG1165" s="17"/>
      <c r="AH1165" s="17"/>
      <c r="AI1165" s="17"/>
      <c r="AJ1165" s="17"/>
      <c r="AK1165" s="17"/>
      <c r="AL1165" s="17"/>
      <c r="AM1165" s="17"/>
      <c r="AN1165" s="17"/>
      <c r="AO1165" s="17"/>
      <c r="AP1165" s="17"/>
      <c r="AQ1165" s="17"/>
      <c r="AR1165" s="17"/>
      <c r="AS1165" s="17"/>
      <c r="AT1165" s="17"/>
      <c r="AU1165" s="17"/>
      <c r="AV1165" s="17"/>
      <c r="AW1165" s="17"/>
      <c r="AX1165" s="17"/>
      <c r="AY1165" s="17"/>
      <c r="AZ1165" s="17"/>
      <c r="BA1165" s="17"/>
      <c r="BB1165" s="17"/>
      <c r="BC1165" s="17"/>
      <c r="BD1165" s="17"/>
      <c r="BE1165" s="17"/>
      <c r="BF1165" s="17"/>
      <c r="BG1165" s="17"/>
      <c r="BH1165" s="17"/>
      <c r="BI1165" s="17"/>
      <c r="BJ1165" s="17"/>
      <c r="BK1165" s="17"/>
      <c r="BL1165" s="17"/>
      <c r="BM1165" s="17"/>
      <c r="BN1165" s="17"/>
      <c r="BO1165" s="17"/>
      <c r="BP1165" s="17"/>
      <c r="BQ1165" s="17"/>
      <c r="BR1165" s="17"/>
    </row>
    <row r="1166" spans="29:70" x14ac:dyDescent="0.25">
      <c r="AC1166" s="17"/>
      <c r="AD1166" s="17"/>
      <c r="AE1166" s="17"/>
      <c r="AF1166" s="17"/>
      <c r="AG1166" s="17"/>
      <c r="AH1166" s="17"/>
      <c r="AI1166" s="17"/>
      <c r="AJ1166" s="17"/>
      <c r="AK1166" s="17"/>
      <c r="AL1166" s="17"/>
      <c r="AM1166" s="17"/>
      <c r="AN1166" s="17"/>
      <c r="AO1166" s="17"/>
      <c r="AP1166" s="17"/>
      <c r="AQ1166" s="17"/>
      <c r="AR1166" s="17"/>
      <c r="AS1166" s="17"/>
      <c r="AT1166" s="17"/>
      <c r="AU1166" s="17"/>
      <c r="AV1166" s="17"/>
      <c r="AW1166" s="17"/>
      <c r="AX1166" s="17"/>
      <c r="AY1166" s="17"/>
      <c r="AZ1166" s="17"/>
      <c r="BA1166" s="17"/>
      <c r="BB1166" s="17"/>
      <c r="BC1166" s="17"/>
      <c r="BD1166" s="17"/>
      <c r="BE1166" s="17"/>
      <c r="BF1166" s="17"/>
      <c r="BG1166" s="17"/>
      <c r="BH1166" s="17"/>
      <c r="BI1166" s="17"/>
      <c r="BJ1166" s="17"/>
      <c r="BK1166" s="17"/>
      <c r="BL1166" s="17"/>
      <c r="BM1166" s="17"/>
      <c r="BN1166" s="17"/>
      <c r="BO1166" s="17"/>
      <c r="BP1166" s="17"/>
      <c r="BQ1166" s="17"/>
      <c r="BR1166" s="17"/>
    </row>
    <row r="1167" spans="29:70" x14ac:dyDescent="0.25">
      <c r="AC1167" s="17"/>
      <c r="AD1167" s="17"/>
      <c r="AE1167" s="17"/>
      <c r="AF1167" s="17"/>
      <c r="AG1167" s="17"/>
      <c r="AH1167" s="17"/>
      <c r="AI1167" s="17"/>
      <c r="AJ1167" s="17"/>
      <c r="AK1167" s="17"/>
      <c r="AL1167" s="17"/>
      <c r="AM1167" s="17"/>
      <c r="AN1167" s="17"/>
      <c r="AO1167" s="17"/>
      <c r="AP1167" s="17"/>
      <c r="AQ1167" s="17"/>
      <c r="AR1167" s="17"/>
      <c r="AS1167" s="17"/>
      <c r="AT1167" s="17"/>
      <c r="AU1167" s="17"/>
      <c r="AV1167" s="17"/>
      <c r="AW1167" s="17"/>
      <c r="AX1167" s="17"/>
      <c r="AY1167" s="17"/>
      <c r="AZ1167" s="17"/>
      <c r="BA1167" s="17"/>
      <c r="BB1167" s="17"/>
      <c r="BC1167" s="17"/>
      <c r="BD1167" s="17"/>
      <c r="BE1167" s="17"/>
      <c r="BF1167" s="17"/>
      <c r="BG1167" s="17"/>
      <c r="BH1167" s="17"/>
      <c r="BI1167" s="17"/>
      <c r="BJ1167" s="17"/>
      <c r="BK1167" s="17"/>
      <c r="BL1167" s="17"/>
      <c r="BM1167" s="17"/>
      <c r="BN1167" s="17"/>
      <c r="BO1167" s="17"/>
      <c r="BP1167" s="17"/>
      <c r="BQ1167" s="17"/>
      <c r="BR1167" s="17"/>
    </row>
    <row r="1168" spans="29:70" x14ac:dyDescent="0.25">
      <c r="AC1168" s="17"/>
      <c r="AD1168" s="17"/>
      <c r="AE1168" s="17"/>
      <c r="AF1168" s="17"/>
      <c r="AG1168" s="17"/>
      <c r="AH1168" s="17"/>
      <c r="AI1168" s="17"/>
      <c r="AJ1168" s="17"/>
      <c r="AK1168" s="17"/>
      <c r="AL1168" s="17"/>
      <c r="AM1168" s="17"/>
      <c r="AN1168" s="17"/>
      <c r="AO1168" s="17"/>
      <c r="AP1168" s="17"/>
      <c r="AQ1168" s="17"/>
      <c r="AR1168" s="17"/>
      <c r="AS1168" s="17"/>
      <c r="AT1168" s="17"/>
      <c r="AU1168" s="17"/>
      <c r="AV1168" s="17"/>
      <c r="AW1168" s="17"/>
      <c r="AX1168" s="17"/>
      <c r="AY1168" s="17"/>
      <c r="AZ1168" s="17"/>
      <c r="BA1168" s="17"/>
      <c r="BB1168" s="17"/>
      <c r="BC1168" s="17"/>
      <c r="BD1168" s="17"/>
      <c r="BE1168" s="17"/>
      <c r="BF1168" s="17"/>
      <c r="BG1168" s="17"/>
      <c r="BH1168" s="17"/>
      <c r="BI1168" s="17"/>
      <c r="BJ1168" s="17"/>
      <c r="BK1168" s="17"/>
      <c r="BL1168" s="17"/>
      <c r="BM1168" s="17"/>
      <c r="BN1168" s="17"/>
      <c r="BO1168" s="17"/>
      <c r="BP1168" s="17"/>
      <c r="BQ1168" s="17"/>
      <c r="BR1168" s="17"/>
    </row>
    <row r="1169" spans="29:70" x14ac:dyDescent="0.25">
      <c r="AC1169" s="17"/>
      <c r="AD1169" s="17"/>
      <c r="AE1169" s="17"/>
      <c r="AF1169" s="17"/>
      <c r="AG1169" s="17"/>
      <c r="AH1169" s="17"/>
      <c r="AI1169" s="17"/>
      <c r="AJ1169" s="17"/>
      <c r="AK1169" s="17"/>
      <c r="AL1169" s="17"/>
      <c r="AM1169" s="17"/>
      <c r="AN1169" s="17"/>
      <c r="AO1169" s="17"/>
      <c r="AP1169" s="17"/>
      <c r="AQ1169" s="17"/>
      <c r="AR1169" s="17"/>
      <c r="AS1169" s="17"/>
      <c r="AT1169" s="17"/>
      <c r="AU1169" s="17"/>
      <c r="AV1169" s="17"/>
      <c r="AW1169" s="17"/>
      <c r="AX1169" s="17"/>
      <c r="AY1169" s="17"/>
      <c r="AZ1169" s="17"/>
      <c r="BA1169" s="17"/>
      <c r="BB1169" s="17"/>
      <c r="BC1169" s="17"/>
      <c r="BD1169" s="17"/>
      <c r="BE1169" s="17"/>
      <c r="BF1169" s="17"/>
      <c r="BG1169" s="17"/>
      <c r="BH1169" s="17"/>
      <c r="BI1169" s="17"/>
      <c r="BJ1169" s="17"/>
      <c r="BK1169" s="17"/>
      <c r="BL1169" s="17"/>
      <c r="BM1169" s="17"/>
      <c r="BN1169" s="17"/>
      <c r="BO1169" s="17"/>
      <c r="BP1169" s="17"/>
      <c r="BQ1169" s="17"/>
      <c r="BR1169" s="17"/>
    </row>
    <row r="1170" spans="29:70" x14ac:dyDescent="0.25">
      <c r="AC1170" s="17"/>
      <c r="AD1170" s="17"/>
      <c r="AE1170" s="17"/>
      <c r="AF1170" s="17"/>
      <c r="AG1170" s="17"/>
      <c r="AH1170" s="17"/>
      <c r="AI1170" s="17"/>
      <c r="AJ1170" s="17"/>
      <c r="AK1170" s="17"/>
      <c r="AL1170" s="17"/>
      <c r="AM1170" s="17"/>
      <c r="AN1170" s="17"/>
      <c r="AO1170" s="17"/>
      <c r="AP1170" s="17"/>
      <c r="AQ1170" s="17"/>
      <c r="AR1170" s="17"/>
      <c r="AS1170" s="17"/>
      <c r="AT1170" s="17"/>
      <c r="AU1170" s="17"/>
      <c r="AV1170" s="17"/>
      <c r="AW1170" s="17"/>
      <c r="AX1170" s="17"/>
      <c r="AY1170" s="17"/>
      <c r="AZ1170" s="17"/>
      <c r="BA1170" s="17"/>
      <c r="BB1170" s="17"/>
      <c r="BC1170" s="17"/>
      <c r="BD1170" s="17"/>
      <c r="BE1170" s="17"/>
      <c r="BF1170" s="17"/>
      <c r="BG1170" s="17"/>
      <c r="BH1170" s="17"/>
      <c r="BI1170" s="17"/>
      <c r="BJ1170" s="17"/>
      <c r="BK1170" s="17"/>
      <c r="BL1170" s="17"/>
      <c r="BM1170" s="17"/>
      <c r="BN1170" s="17"/>
      <c r="BO1170" s="17"/>
      <c r="BP1170" s="17"/>
      <c r="BQ1170" s="17"/>
      <c r="BR1170" s="17"/>
    </row>
    <row r="1171" spans="29:70" x14ac:dyDescent="0.25">
      <c r="AC1171" s="17"/>
      <c r="AD1171" s="17"/>
      <c r="AE1171" s="17"/>
      <c r="AF1171" s="17"/>
      <c r="AG1171" s="17"/>
      <c r="AH1171" s="17"/>
      <c r="AI1171" s="17"/>
      <c r="AJ1171" s="17"/>
      <c r="AK1171" s="17"/>
      <c r="AL1171" s="17"/>
      <c r="AM1171" s="17"/>
      <c r="AN1171" s="17"/>
      <c r="AO1171" s="17"/>
      <c r="AP1171" s="17"/>
      <c r="AQ1171" s="17"/>
      <c r="AR1171" s="17"/>
      <c r="AS1171" s="17"/>
      <c r="AT1171" s="17"/>
      <c r="AU1171" s="17"/>
      <c r="AV1171" s="17"/>
      <c r="AW1171" s="17"/>
      <c r="AX1171" s="17"/>
      <c r="AY1171" s="17"/>
      <c r="AZ1171" s="17"/>
      <c r="BA1171" s="17"/>
      <c r="BB1171" s="17"/>
      <c r="BC1171" s="17"/>
      <c r="BD1171" s="17"/>
      <c r="BE1171" s="17"/>
      <c r="BF1171" s="17"/>
      <c r="BG1171" s="17"/>
      <c r="BH1171" s="17"/>
      <c r="BI1171" s="17"/>
      <c r="BJ1171" s="17"/>
      <c r="BK1171" s="17"/>
      <c r="BL1171" s="17"/>
      <c r="BM1171" s="17"/>
      <c r="BN1171" s="17"/>
      <c r="BO1171" s="17"/>
      <c r="BP1171" s="17"/>
      <c r="BQ1171" s="17"/>
      <c r="BR1171" s="17"/>
    </row>
    <row r="1172" spans="29:70" x14ac:dyDescent="0.25">
      <c r="AC1172" s="17"/>
      <c r="AD1172" s="17"/>
      <c r="AE1172" s="17"/>
      <c r="AF1172" s="17"/>
      <c r="AG1172" s="17"/>
      <c r="AH1172" s="17"/>
      <c r="AI1172" s="17"/>
      <c r="AJ1172" s="17"/>
      <c r="AK1172" s="17"/>
      <c r="AL1172" s="17"/>
      <c r="AM1172" s="17"/>
      <c r="AN1172" s="17"/>
      <c r="AO1172" s="17"/>
      <c r="AP1172" s="17"/>
      <c r="AQ1172" s="17"/>
      <c r="AR1172" s="17"/>
      <c r="AS1172" s="17"/>
      <c r="AT1172" s="17"/>
      <c r="AU1172" s="17"/>
      <c r="AV1172" s="17"/>
      <c r="AW1172" s="17"/>
      <c r="AX1172" s="17"/>
      <c r="AY1172" s="17"/>
      <c r="AZ1172" s="17"/>
      <c r="BA1172" s="17"/>
      <c r="BB1172" s="17"/>
      <c r="BC1172" s="17"/>
      <c r="BD1172" s="17"/>
      <c r="BE1172" s="17"/>
      <c r="BF1172" s="17"/>
      <c r="BG1172" s="17"/>
      <c r="BH1172" s="17"/>
      <c r="BI1172" s="17"/>
      <c r="BJ1172" s="17"/>
      <c r="BK1172" s="17"/>
      <c r="BL1172" s="17"/>
      <c r="BM1172" s="17"/>
      <c r="BN1172" s="17"/>
      <c r="BO1172" s="17"/>
      <c r="BP1172" s="17"/>
      <c r="BQ1172" s="17"/>
      <c r="BR1172" s="17"/>
    </row>
    <row r="1173" spans="29:70" x14ac:dyDescent="0.25">
      <c r="AC1173" s="17"/>
      <c r="AD1173" s="17"/>
      <c r="AE1173" s="17"/>
      <c r="AF1173" s="17"/>
      <c r="AG1173" s="17"/>
      <c r="AH1173" s="17"/>
      <c r="AI1173" s="17"/>
      <c r="AJ1173" s="17"/>
      <c r="AK1173" s="17"/>
      <c r="AL1173" s="17"/>
      <c r="AM1173" s="17"/>
      <c r="AN1173" s="17"/>
      <c r="AO1173" s="17"/>
      <c r="AP1173" s="17"/>
      <c r="AQ1173" s="17"/>
      <c r="AR1173" s="17"/>
      <c r="AS1173" s="17"/>
      <c r="AT1173" s="17"/>
      <c r="AU1173" s="17"/>
      <c r="AV1173" s="17"/>
      <c r="AW1173" s="17"/>
      <c r="AX1173" s="17"/>
      <c r="AY1173" s="17"/>
      <c r="AZ1173" s="17"/>
      <c r="BA1173" s="17"/>
      <c r="BB1173" s="17"/>
      <c r="BC1173" s="17"/>
      <c r="BD1173" s="17"/>
      <c r="BE1173" s="17"/>
      <c r="BF1173" s="17"/>
      <c r="BG1173" s="17"/>
      <c r="BH1173" s="17"/>
      <c r="BI1173" s="17"/>
      <c r="BJ1173" s="17"/>
      <c r="BK1173" s="17"/>
      <c r="BL1173" s="17"/>
      <c r="BM1173" s="17"/>
      <c r="BN1173" s="17"/>
      <c r="BO1173" s="17"/>
      <c r="BP1173" s="17"/>
      <c r="BQ1173" s="17"/>
      <c r="BR1173" s="17"/>
    </row>
    <row r="1174" spans="29:70" x14ac:dyDescent="0.25"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  <c r="BF1174" s="17"/>
      <c r="BG1174" s="17"/>
      <c r="BH1174" s="17"/>
      <c r="BI1174" s="17"/>
      <c r="BJ1174" s="17"/>
      <c r="BK1174" s="17"/>
      <c r="BL1174" s="17"/>
      <c r="BM1174" s="17"/>
      <c r="BN1174" s="17"/>
      <c r="BO1174" s="17"/>
      <c r="BP1174" s="17"/>
      <c r="BQ1174" s="17"/>
      <c r="BR1174" s="17"/>
    </row>
    <row r="1175" spans="29:70" x14ac:dyDescent="0.25"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  <c r="BF1175" s="17"/>
      <c r="BG1175" s="17"/>
      <c r="BH1175" s="17"/>
      <c r="BI1175" s="17"/>
      <c r="BJ1175" s="17"/>
      <c r="BK1175" s="17"/>
      <c r="BL1175" s="17"/>
      <c r="BM1175" s="17"/>
      <c r="BN1175" s="17"/>
      <c r="BO1175" s="17"/>
      <c r="BP1175" s="17"/>
      <c r="BQ1175" s="17"/>
      <c r="BR1175" s="17"/>
    </row>
    <row r="1176" spans="29:70" x14ac:dyDescent="0.25"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  <c r="BF1176" s="17"/>
      <c r="BG1176" s="17"/>
      <c r="BH1176" s="17"/>
      <c r="BI1176" s="17"/>
      <c r="BJ1176" s="17"/>
      <c r="BK1176" s="17"/>
      <c r="BL1176" s="17"/>
      <c r="BM1176" s="17"/>
      <c r="BN1176" s="17"/>
      <c r="BO1176" s="17"/>
      <c r="BP1176" s="17"/>
      <c r="BQ1176" s="17"/>
      <c r="BR1176" s="17"/>
    </row>
    <row r="1177" spans="29:70" x14ac:dyDescent="0.25">
      <c r="AC1177" s="17"/>
      <c r="AD1177" s="17"/>
      <c r="AE1177" s="17"/>
      <c r="AF1177" s="17"/>
      <c r="AG1177" s="17"/>
      <c r="AH1177" s="17"/>
      <c r="AI1177" s="17"/>
      <c r="AJ1177" s="17"/>
      <c r="AK1177" s="17"/>
      <c r="AL1177" s="17"/>
      <c r="AM1177" s="17"/>
      <c r="AN1177" s="17"/>
      <c r="AO1177" s="17"/>
      <c r="AP1177" s="17"/>
      <c r="AQ1177" s="17"/>
      <c r="AR1177" s="17"/>
      <c r="AS1177" s="17"/>
      <c r="AT1177" s="17"/>
      <c r="AU1177" s="17"/>
      <c r="AV1177" s="17"/>
      <c r="AW1177" s="17"/>
      <c r="AX1177" s="17"/>
      <c r="AY1177" s="17"/>
      <c r="AZ1177" s="17"/>
      <c r="BA1177" s="17"/>
      <c r="BB1177" s="17"/>
      <c r="BC1177" s="17"/>
      <c r="BD1177" s="17"/>
      <c r="BE1177" s="17"/>
      <c r="BF1177" s="17"/>
      <c r="BG1177" s="17"/>
      <c r="BH1177" s="17"/>
      <c r="BI1177" s="17"/>
      <c r="BJ1177" s="17"/>
      <c r="BK1177" s="17"/>
      <c r="BL1177" s="17"/>
      <c r="BM1177" s="17"/>
      <c r="BN1177" s="17"/>
      <c r="BO1177" s="17"/>
      <c r="BP1177" s="17"/>
      <c r="BQ1177" s="17"/>
      <c r="BR1177" s="17"/>
    </row>
    <row r="1178" spans="29:70" x14ac:dyDescent="0.25">
      <c r="AC1178" s="17"/>
      <c r="AD1178" s="17"/>
      <c r="AE1178" s="17"/>
      <c r="AF1178" s="17"/>
      <c r="AG1178" s="17"/>
      <c r="AH1178" s="17"/>
      <c r="AI1178" s="17"/>
      <c r="AJ1178" s="17"/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  <c r="BE1178" s="17"/>
      <c r="BF1178" s="17"/>
      <c r="BG1178" s="17"/>
      <c r="BH1178" s="17"/>
      <c r="BI1178" s="17"/>
      <c r="BJ1178" s="17"/>
      <c r="BK1178" s="17"/>
      <c r="BL1178" s="17"/>
      <c r="BM1178" s="17"/>
      <c r="BN1178" s="17"/>
      <c r="BO1178" s="17"/>
      <c r="BP1178" s="17"/>
      <c r="BQ1178" s="17"/>
      <c r="BR1178" s="17"/>
    </row>
    <row r="1179" spans="29:70" x14ac:dyDescent="0.25">
      <c r="AC1179" s="17"/>
      <c r="AD1179" s="17"/>
      <c r="AE1179" s="17"/>
      <c r="AF1179" s="17"/>
      <c r="AG1179" s="17"/>
      <c r="AH1179" s="17"/>
      <c r="AI1179" s="17"/>
      <c r="AJ1179" s="17"/>
      <c r="AK1179" s="17"/>
      <c r="AL1179" s="17"/>
      <c r="AM1179" s="17"/>
      <c r="AN1179" s="17"/>
      <c r="AO1179" s="17"/>
      <c r="AP1179" s="17"/>
      <c r="AQ1179" s="17"/>
      <c r="AR1179" s="17"/>
      <c r="AS1179" s="17"/>
      <c r="AT1179" s="17"/>
      <c r="AU1179" s="17"/>
      <c r="AV1179" s="17"/>
      <c r="AW1179" s="17"/>
      <c r="AX1179" s="17"/>
      <c r="AY1179" s="17"/>
      <c r="AZ1179" s="17"/>
      <c r="BA1179" s="17"/>
      <c r="BB1179" s="17"/>
      <c r="BC1179" s="17"/>
      <c r="BD1179" s="17"/>
      <c r="BE1179" s="17"/>
      <c r="BF1179" s="17"/>
      <c r="BG1179" s="17"/>
      <c r="BH1179" s="17"/>
      <c r="BI1179" s="17"/>
      <c r="BJ1179" s="17"/>
      <c r="BK1179" s="17"/>
      <c r="BL1179" s="17"/>
      <c r="BM1179" s="17"/>
      <c r="BN1179" s="17"/>
      <c r="BO1179" s="17"/>
      <c r="BP1179" s="17"/>
      <c r="BQ1179" s="17"/>
      <c r="BR1179" s="17"/>
    </row>
    <row r="1180" spans="29:70" x14ac:dyDescent="0.25">
      <c r="AC1180" s="17"/>
      <c r="AD1180" s="17"/>
      <c r="AE1180" s="17"/>
      <c r="AF1180" s="17"/>
      <c r="AG1180" s="17"/>
      <c r="AH1180" s="17"/>
      <c r="AI1180" s="17"/>
      <c r="AJ1180" s="17"/>
      <c r="AK1180" s="17"/>
      <c r="AL1180" s="17"/>
      <c r="AM1180" s="17"/>
      <c r="AN1180" s="17"/>
      <c r="AO1180" s="17"/>
      <c r="AP1180" s="17"/>
      <c r="AQ1180" s="17"/>
      <c r="AR1180" s="17"/>
      <c r="AS1180" s="17"/>
      <c r="AT1180" s="17"/>
      <c r="AU1180" s="17"/>
      <c r="AV1180" s="17"/>
      <c r="AW1180" s="17"/>
      <c r="AX1180" s="17"/>
      <c r="AY1180" s="17"/>
      <c r="AZ1180" s="17"/>
      <c r="BA1180" s="17"/>
      <c r="BB1180" s="17"/>
      <c r="BC1180" s="17"/>
      <c r="BD1180" s="17"/>
      <c r="BE1180" s="17"/>
      <c r="BF1180" s="17"/>
      <c r="BG1180" s="17"/>
      <c r="BH1180" s="17"/>
      <c r="BI1180" s="17"/>
      <c r="BJ1180" s="17"/>
      <c r="BK1180" s="17"/>
      <c r="BL1180" s="17"/>
      <c r="BM1180" s="17"/>
      <c r="BN1180" s="17"/>
      <c r="BO1180" s="17"/>
      <c r="BP1180" s="17"/>
      <c r="BQ1180" s="17"/>
      <c r="BR1180" s="17"/>
    </row>
    <row r="1181" spans="29:70" x14ac:dyDescent="0.25">
      <c r="AC1181" s="17"/>
      <c r="AD1181" s="17"/>
      <c r="AE1181" s="17"/>
      <c r="AF1181" s="17"/>
      <c r="AG1181" s="17"/>
      <c r="AH1181" s="17"/>
      <c r="AI1181" s="17"/>
      <c r="AJ1181" s="17"/>
      <c r="AK1181" s="17"/>
      <c r="AL1181" s="17"/>
      <c r="AM1181" s="17"/>
      <c r="AN1181" s="17"/>
      <c r="AO1181" s="17"/>
      <c r="AP1181" s="17"/>
      <c r="AQ1181" s="17"/>
      <c r="AR1181" s="17"/>
      <c r="AS1181" s="17"/>
      <c r="AT1181" s="17"/>
      <c r="AU1181" s="17"/>
      <c r="AV1181" s="17"/>
      <c r="AW1181" s="17"/>
      <c r="AX1181" s="17"/>
      <c r="AY1181" s="17"/>
      <c r="AZ1181" s="17"/>
      <c r="BA1181" s="17"/>
      <c r="BB1181" s="17"/>
      <c r="BC1181" s="17"/>
      <c r="BD1181" s="17"/>
      <c r="BE1181" s="17"/>
      <c r="BF1181" s="17"/>
      <c r="BG1181" s="17"/>
      <c r="BH1181" s="17"/>
      <c r="BI1181" s="17"/>
      <c r="BJ1181" s="17"/>
      <c r="BK1181" s="17"/>
      <c r="BL1181" s="17"/>
      <c r="BM1181" s="17"/>
      <c r="BN1181" s="17"/>
      <c r="BO1181" s="17"/>
      <c r="BP1181" s="17"/>
      <c r="BQ1181" s="17"/>
      <c r="BR1181" s="17"/>
    </row>
    <row r="1182" spans="29:70" x14ac:dyDescent="0.25">
      <c r="AC1182" s="17"/>
      <c r="AD1182" s="17"/>
      <c r="AE1182" s="17"/>
      <c r="AF1182" s="17"/>
      <c r="AG1182" s="17"/>
      <c r="AH1182" s="17"/>
      <c r="AI1182" s="17"/>
      <c r="AJ1182" s="17"/>
      <c r="AK1182" s="17"/>
      <c r="AL1182" s="17"/>
      <c r="AM1182" s="17"/>
      <c r="AN1182" s="17"/>
      <c r="AO1182" s="17"/>
      <c r="AP1182" s="17"/>
      <c r="AQ1182" s="17"/>
      <c r="AR1182" s="17"/>
      <c r="AS1182" s="17"/>
      <c r="AT1182" s="17"/>
      <c r="AU1182" s="17"/>
      <c r="AV1182" s="17"/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7"/>
      <c r="BH1182" s="17"/>
      <c r="BI1182" s="17"/>
      <c r="BJ1182" s="17"/>
      <c r="BK1182" s="17"/>
      <c r="BL1182" s="17"/>
      <c r="BM1182" s="17"/>
      <c r="BN1182" s="17"/>
      <c r="BO1182" s="17"/>
      <c r="BP1182" s="17"/>
      <c r="BQ1182" s="17"/>
      <c r="BR1182" s="17"/>
    </row>
    <row r="1183" spans="29:70" x14ac:dyDescent="0.25">
      <c r="AC1183" s="17"/>
      <c r="AD1183" s="17"/>
      <c r="AE1183" s="17"/>
      <c r="AF1183" s="17"/>
      <c r="AG1183" s="17"/>
      <c r="AH1183" s="17"/>
      <c r="AI1183" s="17"/>
      <c r="AJ1183" s="17"/>
      <c r="AK1183" s="17"/>
      <c r="AL1183" s="17"/>
      <c r="AM1183" s="17"/>
      <c r="AN1183" s="17"/>
      <c r="AO1183" s="17"/>
      <c r="AP1183" s="17"/>
      <c r="AQ1183" s="17"/>
      <c r="AR1183" s="17"/>
      <c r="AS1183" s="17"/>
      <c r="AT1183" s="17"/>
      <c r="AU1183" s="17"/>
      <c r="AV1183" s="17"/>
      <c r="AW1183" s="17"/>
      <c r="AX1183" s="17"/>
      <c r="AY1183" s="17"/>
      <c r="AZ1183" s="17"/>
      <c r="BA1183" s="17"/>
      <c r="BB1183" s="17"/>
      <c r="BC1183" s="17"/>
      <c r="BD1183" s="17"/>
      <c r="BE1183" s="17"/>
      <c r="BF1183" s="17"/>
      <c r="BG1183" s="17"/>
      <c r="BH1183" s="17"/>
      <c r="BI1183" s="17"/>
      <c r="BJ1183" s="17"/>
      <c r="BK1183" s="17"/>
      <c r="BL1183" s="17"/>
      <c r="BM1183" s="17"/>
      <c r="BN1183" s="17"/>
      <c r="BO1183" s="17"/>
      <c r="BP1183" s="17"/>
      <c r="BQ1183" s="17"/>
      <c r="BR1183" s="17"/>
    </row>
    <row r="1184" spans="29:70" x14ac:dyDescent="0.25">
      <c r="AC1184" s="17"/>
      <c r="AD1184" s="17"/>
      <c r="AE1184" s="17"/>
      <c r="AF1184" s="17"/>
      <c r="AG1184" s="17"/>
      <c r="AH1184" s="17"/>
      <c r="AI1184" s="17"/>
      <c r="AJ1184" s="17"/>
      <c r="AK1184" s="17"/>
      <c r="AL1184" s="17"/>
      <c r="AM1184" s="17"/>
      <c r="AN1184" s="17"/>
      <c r="AO1184" s="17"/>
      <c r="AP1184" s="17"/>
      <c r="AQ1184" s="17"/>
      <c r="AR1184" s="17"/>
      <c r="AS1184" s="17"/>
      <c r="AT1184" s="17"/>
      <c r="AU1184" s="17"/>
      <c r="AV1184" s="17"/>
      <c r="AW1184" s="17"/>
      <c r="AX1184" s="17"/>
      <c r="AY1184" s="17"/>
      <c r="AZ1184" s="17"/>
      <c r="BA1184" s="17"/>
      <c r="BB1184" s="17"/>
      <c r="BC1184" s="17"/>
      <c r="BD1184" s="17"/>
      <c r="BE1184" s="17"/>
      <c r="BF1184" s="17"/>
      <c r="BG1184" s="17"/>
      <c r="BH1184" s="17"/>
      <c r="BI1184" s="17"/>
      <c r="BJ1184" s="17"/>
      <c r="BK1184" s="17"/>
      <c r="BL1184" s="17"/>
      <c r="BM1184" s="17"/>
      <c r="BN1184" s="17"/>
      <c r="BO1184" s="17"/>
      <c r="BP1184" s="17"/>
      <c r="BQ1184" s="17"/>
      <c r="BR1184" s="17"/>
    </row>
    <row r="1185" spans="29:70" x14ac:dyDescent="0.25">
      <c r="AC1185" s="17"/>
      <c r="AD1185" s="17"/>
      <c r="AE1185" s="17"/>
      <c r="AF1185" s="17"/>
      <c r="AG1185" s="17"/>
      <c r="AH1185" s="17"/>
      <c r="AI1185" s="17"/>
      <c r="AJ1185" s="17"/>
      <c r="AK1185" s="17"/>
      <c r="AL1185" s="17"/>
      <c r="AM1185" s="17"/>
      <c r="AN1185" s="17"/>
      <c r="AO1185" s="17"/>
      <c r="AP1185" s="17"/>
      <c r="AQ1185" s="17"/>
      <c r="AR1185" s="17"/>
      <c r="AS1185" s="17"/>
      <c r="AT1185" s="17"/>
      <c r="AU1185" s="17"/>
      <c r="AV1185" s="17"/>
      <c r="AW1185" s="17"/>
      <c r="AX1185" s="17"/>
      <c r="AY1185" s="17"/>
      <c r="AZ1185" s="17"/>
      <c r="BA1185" s="17"/>
      <c r="BB1185" s="17"/>
      <c r="BC1185" s="17"/>
      <c r="BD1185" s="17"/>
      <c r="BE1185" s="17"/>
      <c r="BF1185" s="17"/>
      <c r="BG1185" s="17"/>
      <c r="BH1185" s="17"/>
      <c r="BI1185" s="17"/>
      <c r="BJ1185" s="17"/>
      <c r="BK1185" s="17"/>
      <c r="BL1185" s="17"/>
      <c r="BM1185" s="17"/>
      <c r="BN1185" s="17"/>
      <c r="BO1185" s="17"/>
      <c r="BP1185" s="17"/>
      <c r="BQ1185" s="17"/>
      <c r="BR1185" s="17"/>
    </row>
    <row r="1186" spans="29:70" x14ac:dyDescent="0.25">
      <c r="AC1186" s="17"/>
      <c r="AD1186" s="17"/>
      <c r="AE1186" s="17"/>
      <c r="AF1186" s="17"/>
      <c r="AG1186" s="17"/>
      <c r="AH1186" s="17"/>
      <c r="AI1186" s="17"/>
      <c r="AJ1186" s="17"/>
      <c r="AK1186" s="17"/>
      <c r="AL1186" s="17"/>
      <c r="AM1186" s="17"/>
      <c r="AN1186" s="17"/>
      <c r="AO1186" s="17"/>
      <c r="AP1186" s="17"/>
      <c r="AQ1186" s="17"/>
      <c r="AR1186" s="17"/>
      <c r="AS1186" s="17"/>
      <c r="AT1186" s="17"/>
      <c r="AU1186" s="17"/>
      <c r="AV1186" s="17"/>
      <c r="AW1186" s="17"/>
      <c r="AX1186" s="17"/>
      <c r="AY1186" s="17"/>
      <c r="AZ1186" s="17"/>
      <c r="BA1186" s="17"/>
      <c r="BB1186" s="17"/>
      <c r="BC1186" s="17"/>
      <c r="BD1186" s="17"/>
      <c r="BE1186" s="17"/>
      <c r="BF1186" s="17"/>
      <c r="BG1186" s="17"/>
      <c r="BH1186" s="17"/>
      <c r="BI1186" s="17"/>
      <c r="BJ1186" s="17"/>
      <c r="BK1186" s="17"/>
      <c r="BL1186" s="17"/>
      <c r="BM1186" s="17"/>
      <c r="BN1186" s="17"/>
      <c r="BO1186" s="17"/>
      <c r="BP1186" s="17"/>
      <c r="BQ1186" s="17"/>
      <c r="BR1186" s="17"/>
    </row>
    <row r="1187" spans="29:70" x14ac:dyDescent="0.25">
      <c r="AC1187" s="17"/>
      <c r="AD1187" s="17"/>
      <c r="AE1187" s="17"/>
      <c r="AF1187" s="17"/>
      <c r="AG1187" s="17"/>
      <c r="AH1187" s="17"/>
      <c r="AI1187" s="17"/>
      <c r="AJ1187" s="17"/>
      <c r="AK1187" s="17"/>
      <c r="AL1187" s="17"/>
      <c r="AM1187" s="17"/>
      <c r="AN1187" s="17"/>
      <c r="AO1187" s="17"/>
      <c r="AP1187" s="17"/>
      <c r="AQ1187" s="17"/>
      <c r="AR1187" s="17"/>
      <c r="AS1187" s="17"/>
      <c r="AT1187" s="17"/>
      <c r="AU1187" s="17"/>
      <c r="AV1187" s="17"/>
      <c r="AW1187" s="17"/>
      <c r="AX1187" s="17"/>
      <c r="AY1187" s="17"/>
      <c r="AZ1187" s="17"/>
      <c r="BA1187" s="17"/>
      <c r="BB1187" s="17"/>
      <c r="BC1187" s="17"/>
      <c r="BD1187" s="17"/>
      <c r="BE1187" s="17"/>
      <c r="BF1187" s="17"/>
      <c r="BG1187" s="17"/>
      <c r="BH1187" s="17"/>
      <c r="BI1187" s="17"/>
      <c r="BJ1187" s="17"/>
      <c r="BK1187" s="17"/>
      <c r="BL1187" s="17"/>
      <c r="BM1187" s="17"/>
      <c r="BN1187" s="17"/>
      <c r="BO1187" s="17"/>
      <c r="BP1187" s="17"/>
      <c r="BQ1187" s="17"/>
      <c r="BR1187" s="17"/>
    </row>
    <row r="1188" spans="29:70" x14ac:dyDescent="0.25">
      <c r="AC1188" s="17"/>
      <c r="AD1188" s="17"/>
      <c r="AE1188" s="17"/>
      <c r="AF1188" s="17"/>
      <c r="AG1188" s="17"/>
      <c r="AH1188" s="17"/>
      <c r="AI1188" s="17"/>
      <c r="AJ1188" s="17"/>
      <c r="AK1188" s="17"/>
      <c r="AL1188" s="17"/>
      <c r="AM1188" s="17"/>
      <c r="AN1188" s="17"/>
      <c r="AO1188" s="17"/>
      <c r="AP1188" s="17"/>
      <c r="AQ1188" s="17"/>
      <c r="AR1188" s="17"/>
      <c r="AS1188" s="17"/>
      <c r="AT1188" s="17"/>
      <c r="AU1188" s="17"/>
      <c r="AV1188" s="17"/>
      <c r="AW1188" s="17"/>
      <c r="AX1188" s="17"/>
      <c r="AY1188" s="17"/>
      <c r="AZ1188" s="17"/>
      <c r="BA1188" s="17"/>
      <c r="BB1188" s="17"/>
      <c r="BC1188" s="17"/>
      <c r="BD1188" s="17"/>
      <c r="BE1188" s="17"/>
      <c r="BF1188" s="17"/>
      <c r="BG1188" s="17"/>
      <c r="BH1188" s="17"/>
      <c r="BI1188" s="17"/>
      <c r="BJ1188" s="17"/>
      <c r="BK1188" s="17"/>
      <c r="BL1188" s="17"/>
      <c r="BM1188" s="17"/>
      <c r="BN1188" s="17"/>
      <c r="BO1188" s="17"/>
      <c r="BP1188" s="17"/>
      <c r="BQ1188" s="17"/>
      <c r="BR1188" s="17"/>
    </row>
    <row r="1189" spans="29:70" x14ac:dyDescent="0.25">
      <c r="AC1189" s="17"/>
      <c r="AD1189" s="17"/>
      <c r="AE1189" s="17"/>
      <c r="AF1189" s="17"/>
      <c r="AG1189" s="17"/>
      <c r="AH1189" s="17"/>
      <c r="AI1189" s="17"/>
      <c r="AJ1189" s="17"/>
      <c r="AK1189" s="17"/>
      <c r="AL1189" s="17"/>
      <c r="AM1189" s="17"/>
      <c r="AN1189" s="17"/>
      <c r="AO1189" s="17"/>
      <c r="AP1189" s="17"/>
      <c r="AQ1189" s="17"/>
      <c r="AR1189" s="17"/>
      <c r="AS1189" s="17"/>
      <c r="AT1189" s="17"/>
      <c r="AU1189" s="17"/>
      <c r="AV1189" s="17"/>
      <c r="AW1189" s="17"/>
      <c r="AX1189" s="17"/>
      <c r="AY1189" s="17"/>
      <c r="AZ1189" s="17"/>
      <c r="BA1189" s="17"/>
      <c r="BB1189" s="17"/>
      <c r="BC1189" s="17"/>
      <c r="BD1189" s="17"/>
      <c r="BE1189" s="17"/>
      <c r="BF1189" s="17"/>
      <c r="BG1189" s="17"/>
      <c r="BH1189" s="17"/>
      <c r="BI1189" s="17"/>
      <c r="BJ1189" s="17"/>
      <c r="BK1189" s="17"/>
      <c r="BL1189" s="17"/>
      <c r="BM1189" s="17"/>
      <c r="BN1189" s="17"/>
      <c r="BO1189" s="17"/>
      <c r="BP1189" s="17"/>
      <c r="BQ1189" s="17"/>
      <c r="BR1189" s="17"/>
    </row>
    <row r="1190" spans="29:70" x14ac:dyDescent="0.25">
      <c r="AC1190" s="17"/>
      <c r="AD1190" s="17"/>
      <c r="AE1190" s="17"/>
      <c r="AF1190" s="17"/>
      <c r="AG1190" s="17"/>
      <c r="AH1190" s="17"/>
      <c r="AI1190" s="17"/>
      <c r="AJ1190" s="17"/>
      <c r="AK1190" s="17"/>
      <c r="AL1190" s="17"/>
      <c r="AM1190" s="17"/>
      <c r="AN1190" s="17"/>
      <c r="AO1190" s="17"/>
      <c r="AP1190" s="17"/>
      <c r="AQ1190" s="17"/>
      <c r="AR1190" s="17"/>
      <c r="AS1190" s="17"/>
      <c r="AT1190" s="17"/>
      <c r="AU1190" s="17"/>
      <c r="AV1190" s="17"/>
      <c r="AW1190" s="17"/>
      <c r="AX1190" s="17"/>
      <c r="AY1190" s="17"/>
      <c r="AZ1190" s="17"/>
      <c r="BA1190" s="17"/>
      <c r="BB1190" s="17"/>
      <c r="BC1190" s="17"/>
      <c r="BD1190" s="17"/>
      <c r="BE1190" s="17"/>
      <c r="BF1190" s="17"/>
      <c r="BG1190" s="17"/>
      <c r="BH1190" s="17"/>
      <c r="BI1190" s="17"/>
      <c r="BJ1190" s="17"/>
      <c r="BK1190" s="17"/>
      <c r="BL1190" s="17"/>
      <c r="BM1190" s="17"/>
      <c r="BN1190" s="17"/>
      <c r="BO1190" s="17"/>
      <c r="BP1190" s="17"/>
      <c r="BQ1190" s="17"/>
      <c r="BR1190" s="17"/>
    </row>
    <row r="1191" spans="29:70" x14ac:dyDescent="0.25">
      <c r="AC1191" s="17"/>
      <c r="AD1191" s="17"/>
      <c r="AE1191" s="17"/>
      <c r="AF1191" s="17"/>
      <c r="AG1191" s="17"/>
      <c r="AH1191" s="17"/>
      <c r="AI1191" s="17"/>
      <c r="AJ1191" s="17"/>
      <c r="AK1191" s="17"/>
      <c r="AL1191" s="17"/>
      <c r="AM1191" s="17"/>
      <c r="AN1191" s="17"/>
      <c r="AO1191" s="17"/>
      <c r="AP1191" s="17"/>
      <c r="AQ1191" s="17"/>
      <c r="AR1191" s="17"/>
      <c r="AS1191" s="17"/>
      <c r="AT1191" s="17"/>
      <c r="AU1191" s="17"/>
      <c r="AV1191" s="17"/>
      <c r="AW1191" s="17"/>
      <c r="AX1191" s="17"/>
      <c r="AY1191" s="17"/>
      <c r="AZ1191" s="17"/>
      <c r="BA1191" s="17"/>
      <c r="BB1191" s="17"/>
      <c r="BC1191" s="17"/>
      <c r="BD1191" s="17"/>
      <c r="BE1191" s="17"/>
      <c r="BF1191" s="17"/>
      <c r="BG1191" s="17"/>
      <c r="BH1191" s="17"/>
      <c r="BI1191" s="17"/>
      <c r="BJ1191" s="17"/>
      <c r="BK1191" s="17"/>
      <c r="BL1191" s="17"/>
      <c r="BM1191" s="17"/>
      <c r="BN1191" s="17"/>
      <c r="BO1191" s="17"/>
      <c r="BP1191" s="17"/>
      <c r="BQ1191" s="17"/>
      <c r="BR1191" s="17"/>
    </row>
    <row r="1192" spans="29:70" x14ac:dyDescent="0.25">
      <c r="AC1192" s="17"/>
      <c r="AD1192" s="17"/>
      <c r="AE1192" s="17"/>
      <c r="AF1192" s="17"/>
      <c r="AG1192" s="17"/>
      <c r="AH1192" s="17"/>
      <c r="AI1192" s="17"/>
      <c r="AJ1192" s="17"/>
      <c r="AK1192" s="17"/>
      <c r="AL1192" s="17"/>
      <c r="AM1192" s="17"/>
      <c r="AN1192" s="17"/>
      <c r="AO1192" s="17"/>
      <c r="AP1192" s="17"/>
      <c r="AQ1192" s="17"/>
      <c r="AR1192" s="17"/>
      <c r="AS1192" s="17"/>
      <c r="AT1192" s="17"/>
      <c r="AU1192" s="17"/>
      <c r="AV1192" s="17"/>
      <c r="AW1192" s="17"/>
      <c r="AX1192" s="17"/>
      <c r="AY1192" s="17"/>
      <c r="AZ1192" s="17"/>
      <c r="BA1192" s="17"/>
      <c r="BB1192" s="17"/>
      <c r="BC1192" s="17"/>
      <c r="BD1192" s="17"/>
      <c r="BE1192" s="17"/>
      <c r="BF1192" s="17"/>
      <c r="BG1192" s="17"/>
      <c r="BH1192" s="17"/>
      <c r="BI1192" s="17"/>
      <c r="BJ1192" s="17"/>
      <c r="BK1192" s="17"/>
      <c r="BL1192" s="17"/>
      <c r="BM1192" s="17"/>
      <c r="BN1192" s="17"/>
      <c r="BO1192" s="17"/>
      <c r="BP1192" s="17"/>
      <c r="BQ1192" s="17"/>
      <c r="BR1192" s="17"/>
    </row>
    <row r="1193" spans="29:70" x14ac:dyDescent="0.25">
      <c r="AC1193" s="17"/>
      <c r="AD1193" s="17"/>
      <c r="AE1193" s="17"/>
      <c r="AF1193" s="17"/>
      <c r="AG1193" s="17"/>
      <c r="AH1193" s="17"/>
      <c r="AI1193" s="17"/>
      <c r="AJ1193" s="17"/>
      <c r="AK1193" s="17"/>
      <c r="AL1193" s="17"/>
      <c r="AM1193" s="17"/>
      <c r="AN1193" s="17"/>
      <c r="AO1193" s="17"/>
      <c r="AP1193" s="17"/>
      <c r="AQ1193" s="17"/>
      <c r="AR1193" s="17"/>
      <c r="AS1193" s="17"/>
      <c r="AT1193" s="17"/>
      <c r="AU1193" s="17"/>
      <c r="AV1193" s="17"/>
      <c r="AW1193" s="17"/>
      <c r="AX1193" s="17"/>
      <c r="AY1193" s="17"/>
      <c r="AZ1193" s="17"/>
      <c r="BA1193" s="17"/>
      <c r="BB1193" s="17"/>
      <c r="BC1193" s="17"/>
      <c r="BD1193" s="17"/>
      <c r="BE1193" s="17"/>
      <c r="BF1193" s="17"/>
      <c r="BG1193" s="17"/>
      <c r="BH1193" s="17"/>
      <c r="BI1193" s="17"/>
      <c r="BJ1193" s="17"/>
      <c r="BK1193" s="17"/>
      <c r="BL1193" s="17"/>
      <c r="BM1193" s="17"/>
      <c r="BN1193" s="17"/>
      <c r="BO1193" s="17"/>
      <c r="BP1193" s="17"/>
      <c r="BQ1193" s="17"/>
      <c r="BR1193" s="17"/>
    </row>
    <row r="1194" spans="29:70" x14ac:dyDescent="0.25">
      <c r="AC1194" s="17"/>
      <c r="AD1194" s="17"/>
      <c r="AE1194" s="17"/>
      <c r="AF1194" s="17"/>
      <c r="AG1194" s="17"/>
      <c r="AH1194" s="17"/>
      <c r="AI1194" s="17"/>
      <c r="AJ1194" s="17"/>
      <c r="AK1194" s="17"/>
      <c r="AL1194" s="17"/>
      <c r="AM1194" s="17"/>
      <c r="AN1194" s="17"/>
      <c r="AO1194" s="17"/>
      <c r="AP1194" s="17"/>
      <c r="AQ1194" s="17"/>
      <c r="AR1194" s="17"/>
      <c r="AS1194" s="17"/>
      <c r="AT1194" s="17"/>
      <c r="AU1194" s="17"/>
      <c r="AV1194" s="17"/>
      <c r="AW1194" s="17"/>
      <c r="AX1194" s="17"/>
      <c r="AY1194" s="17"/>
      <c r="AZ1194" s="17"/>
      <c r="BA1194" s="17"/>
      <c r="BB1194" s="17"/>
      <c r="BC1194" s="17"/>
      <c r="BD1194" s="17"/>
      <c r="BE1194" s="17"/>
      <c r="BF1194" s="17"/>
      <c r="BG1194" s="17"/>
      <c r="BH1194" s="17"/>
      <c r="BI1194" s="17"/>
      <c r="BJ1194" s="17"/>
      <c r="BK1194" s="17"/>
      <c r="BL1194" s="17"/>
      <c r="BM1194" s="17"/>
      <c r="BN1194" s="17"/>
      <c r="BO1194" s="17"/>
      <c r="BP1194" s="17"/>
      <c r="BQ1194" s="17"/>
      <c r="BR1194" s="17"/>
    </row>
    <row r="1195" spans="29:70" x14ac:dyDescent="0.25">
      <c r="AC1195" s="17"/>
      <c r="AD1195" s="17"/>
      <c r="AE1195" s="17"/>
      <c r="AF1195" s="17"/>
      <c r="AG1195" s="17"/>
      <c r="AH1195" s="17"/>
      <c r="AI1195" s="17"/>
      <c r="AJ1195" s="17"/>
      <c r="AK1195" s="17"/>
      <c r="AL1195" s="17"/>
      <c r="AM1195" s="17"/>
      <c r="AN1195" s="17"/>
      <c r="AO1195" s="17"/>
      <c r="AP1195" s="17"/>
      <c r="AQ1195" s="17"/>
      <c r="AR1195" s="17"/>
      <c r="AS1195" s="17"/>
      <c r="AT1195" s="17"/>
      <c r="AU1195" s="17"/>
      <c r="AV1195" s="17"/>
      <c r="AW1195" s="17"/>
      <c r="AX1195" s="17"/>
      <c r="AY1195" s="17"/>
      <c r="AZ1195" s="17"/>
      <c r="BA1195" s="17"/>
      <c r="BB1195" s="17"/>
      <c r="BC1195" s="17"/>
      <c r="BD1195" s="17"/>
      <c r="BE1195" s="17"/>
      <c r="BF1195" s="17"/>
      <c r="BG1195" s="17"/>
      <c r="BH1195" s="17"/>
      <c r="BI1195" s="17"/>
      <c r="BJ1195" s="17"/>
      <c r="BK1195" s="17"/>
      <c r="BL1195" s="17"/>
      <c r="BM1195" s="17"/>
      <c r="BN1195" s="17"/>
      <c r="BO1195" s="17"/>
      <c r="BP1195" s="17"/>
      <c r="BQ1195" s="17"/>
      <c r="BR1195" s="17"/>
    </row>
    <row r="1196" spans="29:70" x14ac:dyDescent="0.25">
      <c r="AC1196" s="17"/>
      <c r="AD1196" s="17"/>
      <c r="AE1196" s="17"/>
      <c r="AF1196" s="17"/>
      <c r="AG1196" s="17"/>
      <c r="AH1196" s="17"/>
      <c r="AI1196" s="17"/>
      <c r="AJ1196" s="17"/>
      <c r="AK1196" s="17"/>
      <c r="AL1196" s="17"/>
      <c r="AM1196" s="17"/>
      <c r="AN1196" s="17"/>
      <c r="AO1196" s="17"/>
      <c r="AP1196" s="17"/>
      <c r="AQ1196" s="17"/>
      <c r="AR1196" s="17"/>
      <c r="AS1196" s="17"/>
      <c r="AT1196" s="17"/>
      <c r="AU1196" s="17"/>
      <c r="AV1196" s="17"/>
      <c r="AW1196" s="17"/>
      <c r="AX1196" s="17"/>
      <c r="AY1196" s="17"/>
      <c r="AZ1196" s="17"/>
      <c r="BA1196" s="17"/>
      <c r="BB1196" s="17"/>
      <c r="BC1196" s="17"/>
      <c r="BD1196" s="17"/>
      <c r="BE1196" s="17"/>
      <c r="BF1196" s="17"/>
      <c r="BG1196" s="17"/>
      <c r="BH1196" s="17"/>
      <c r="BI1196" s="17"/>
      <c r="BJ1196" s="17"/>
      <c r="BK1196" s="17"/>
      <c r="BL1196" s="17"/>
      <c r="BM1196" s="17"/>
      <c r="BN1196" s="17"/>
      <c r="BO1196" s="17"/>
      <c r="BP1196" s="17"/>
      <c r="BQ1196" s="17"/>
      <c r="BR1196" s="17"/>
    </row>
    <row r="1197" spans="29:70" x14ac:dyDescent="0.25">
      <c r="AC1197" s="17"/>
      <c r="AD1197" s="17"/>
      <c r="AE1197" s="17"/>
      <c r="AF1197" s="17"/>
      <c r="AG1197" s="17"/>
      <c r="AH1197" s="17"/>
      <c r="AI1197" s="17"/>
      <c r="AJ1197" s="17"/>
      <c r="AK1197" s="17"/>
      <c r="AL1197" s="17"/>
      <c r="AM1197" s="17"/>
      <c r="AN1197" s="17"/>
      <c r="AO1197" s="17"/>
      <c r="AP1197" s="17"/>
      <c r="AQ1197" s="17"/>
      <c r="AR1197" s="17"/>
      <c r="AS1197" s="17"/>
      <c r="AT1197" s="17"/>
      <c r="AU1197" s="17"/>
      <c r="AV1197" s="17"/>
      <c r="AW1197" s="17"/>
      <c r="AX1197" s="17"/>
      <c r="AY1197" s="17"/>
      <c r="AZ1197" s="17"/>
      <c r="BA1197" s="17"/>
      <c r="BB1197" s="17"/>
      <c r="BC1197" s="17"/>
      <c r="BD1197" s="17"/>
      <c r="BE1197" s="17"/>
      <c r="BF1197" s="17"/>
      <c r="BG1197" s="17"/>
      <c r="BH1197" s="17"/>
      <c r="BI1197" s="17"/>
      <c r="BJ1197" s="17"/>
      <c r="BK1197" s="17"/>
      <c r="BL1197" s="17"/>
      <c r="BM1197" s="17"/>
      <c r="BN1197" s="17"/>
      <c r="BO1197" s="17"/>
      <c r="BP1197" s="17"/>
      <c r="BQ1197" s="17"/>
      <c r="BR1197" s="17"/>
    </row>
    <row r="1198" spans="29:70" x14ac:dyDescent="0.25">
      <c r="AC1198" s="17"/>
      <c r="AD1198" s="17"/>
      <c r="AE1198" s="17"/>
      <c r="AF1198" s="17"/>
      <c r="AG1198" s="17"/>
      <c r="AH1198" s="17"/>
      <c r="AI1198" s="17"/>
      <c r="AJ1198" s="17"/>
      <c r="AK1198" s="17"/>
      <c r="AL1198" s="17"/>
      <c r="AM1198" s="17"/>
      <c r="AN1198" s="17"/>
      <c r="AO1198" s="17"/>
      <c r="AP1198" s="17"/>
      <c r="AQ1198" s="17"/>
      <c r="AR1198" s="17"/>
      <c r="AS1198" s="17"/>
      <c r="AT1198" s="17"/>
      <c r="AU1198" s="17"/>
      <c r="AV1198" s="17"/>
      <c r="AW1198" s="17"/>
      <c r="AX1198" s="17"/>
      <c r="AY1198" s="17"/>
      <c r="AZ1198" s="17"/>
      <c r="BA1198" s="17"/>
      <c r="BB1198" s="17"/>
      <c r="BC1198" s="17"/>
      <c r="BD1198" s="17"/>
      <c r="BE1198" s="17"/>
      <c r="BF1198" s="17"/>
      <c r="BG1198" s="17"/>
      <c r="BH1198" s="17"/>
      <c r="BI1198" s="17"/>
      <c r="BJ1198" s="17"/>
      <c r="BK1198" s="17"/>
      <c r="BL1198" s="17"/>
      <c r="BM1198" s="17"/>
      <c r="BN1198" s="17"/>
      <c r="BO1198" s="17"/>
      <c r="BP1198" s="17"/>
      <c r="BQ1198" s="17"/>
      <c r="BR1198" s="17"/>
    </row>
    <row r="1199" spans="29:70" x14ac:dyDescent="0.25">
      <c r="AC1199" s="17"/>
      <c r="AD1199" s="17"/>
      <c r="AE1199" s="17"/>
      <c r="AF1199" s="17"/>
      <c r="AG1199" s="17"/>
      <c r="AH1199" s="17"/>
      <c r="AI1199" s="17"/>
      <c r="AJ1199" s="17"/>
      <c r="AK1199" s="17"/>
      <c r="AL1199" s="17"/>
      <c r="AM1199" s="17"/>
      <c r="AN1199" s="17"/>
      <c r="AO1199" s="17"/>
      <c r="AP1199" s="17"/>
      <c r="AQ1199" s="17"/>
      <c r="AR1199" s="17"/>
      <c r="AS1199" s="17"/>
      <c r="AT1199" s="17"/>
      <c r="AU1199" s="17"/>
      <c r="AV1199" s="17"/>
      <c r="AW1199" s="17"/>
      <c r="AX1199" s="17"/>
      <c r="AY1199" s="17"/>
      <c r="AZ1199" s="17"/>
      <c r="BA1199" s="17"/>
      <c r="BB1199" s="17"/>
      <c r="BC1199" s="17"/>
      <c r="BD1199" s="17"/>
      <c r="BE1199" s="17"/>
      <c r="BF1199" s="17"/>
      <c r="BG1199" s="17"/>
      <c r="BH1199" s="17"/>
      <c r="BI1199" s="17"/>
      <c r="BJ1199" s="17"/>
      <c r="BK1199" s="17"/>
      <c r="BL1199" s="17"/>
      <c r="BM1199" s="17"/>
      <c r="BN1199" s="17"/>
      <c r="BO1199" s="17"/>
      <c r="BP1199" s="17"/>
      <c r="BQ1199" s="17"/>
      <c r="BR1199" s="17"/>
    </row>
    <row r="1200" spans="29:70" x14ac:dyDescent="0.25">
      <c r="AC1200" s="17"/>
      <c r="AD1200" s="17"/>
      <c r="AE1200" s="17"/>
      <c r="AF1200" s="17"/>
      <c r="AG1200" s="17"/>
      <c r="AH1200" s="17"/>
      <c r="AI1200" s="17"/>
      <c r="AJ1200" s="17"/>
      <c r="AK1200" s="17"/>
      <c r="AL1200" s="17"/>
      <c r="AM1200" s="17"/>
      <c r="AN1200" s="17"/>
      <c r="AO1200" s="17"/>
      <c r="AP1200" s="17"/>
      <c r="AQ1200" s="17"/>
      <c r="AR1200" s="17"/>
      <c r="AS1200" s="17"/>
      <c r="AT1200" s="17"/>
      <c r="AU1200" s="17"/>
      <c r="AV1200" s="17"/>
      <c r="AW1200" s="17"/>
      <c r="AX1200" s="17"/>
      <c r="AY1200" s="17"/>
      <c r="AZ1200" s="17"/>
      <c r="BA1200" s="17"/>
      <c r="BB1200" s="17"/>
      <c r="BC1200" s="17"/>
      <c r="BD1200" s="17"/>
      <c r="BE1200" s="17"/>
      <c r="BF1200" s="17"/>
      <c r="BG1200" s="17"/>
      <c r="BH1200" s="17"/>
      <c r="BI1200" s="17"/>
      <c r="BJ1200" s="17"/>
      <c r="BK1200" s="17"/>
      <c r="BL1200" s="17"/>
      <c r="BM1200" s="17"/>
      <c r="BN1200" s="17"/>
      <c r="BO1200" s="17"/>
      <c r="BP1200" s="17"/>
      <c r="BQ1200" s="17"/>
      <c r="BR1200" s="17"/>
    </row>
    <row r="1201" spans="29:70" x14ac:dyDescent="0.25">
      <c r="AC1201" s="17"/>
      <c r="AD1201" s="17"/>
      <c r="AE1201" s="17"/>
      <c r="AF1201" s="17"/>
      <c r="AG1201" s="17"/>
      <c r="AH1201" s="17"/>
      <c r="AI1201" s="17"/>
      <c r="AJ1201" s="17"/>
      <c r="AK1201" s="17"/>
      <c r="AL1201" s="17"/>
      <c r="AM1201" s="17"/>
      <c r="AN1201" s="17"/>
      <c r="AO1201" s="17"/>
      <c r="AP1201" s="17"/>
      <c r="AQ1201" s="17"/>
      <c r="AR1201" s="17"/>
      <c r="AS1201" s="17"/>
      <c r="AT1201" s="17"/>
      <c r="AU1201" s="17"/>
      <c r="AV1201" s="17"/>
      <c r="AW1201" s="17"/>
      <c r="AX1201" s="17"/>
      <c r="AY1201" s="17"/>
      <c r="AZ1201" s="17"/>
      <c r="BA1201" s="17"/>
      <c r="BB1201" s="17"/>
      <c r="BC1201" s="17"/>
      <c r="BD1201" s="17"/>
      <c r="BE1201" s="17"/>
      <c r="BF1201" s="17"/>
      <c r="BG1201" s="17"/>
      <c r="BH1201" s="17"/>
      <c r="BI1201" s="17"/>
      <c r="BJ1201" s="17"/>
      <c r="BK1201" s="17"/>
      <c r="BL1201" s="17"/>
      <c r="BM1201" s="17"/>
      <c r="BN1201" s="17"/>
      <c r="BO1201" s="17"/>
      <c r="BP1201" s="17"/>
      <c r="BQ1201" s="17"/>
      <c r="BR1201" s="17"/>
    </row>
    <row r="1202" spans="29:70" x14ac:dyDescent="0.25">
      <c r="AC1202" s="17"/>
      <c r="AD1202" s="17"/>
      <c r="AE1202" s="17"/>
      <c r="AF1202" s="17"/>
      <c r="AG1202" s="17"/>
      <c r="AH1202" s="17"/>
      <c r="AI1202" s="17"/>
      <c r="AJ1202" s="17"/>
      <c r="AK1202" s="17"/>
      <c r="AL1202" s="17"/>
      <c r="AM1202" s="17"/>
      <c r="AN1202" s="17"/>
      <c r="AO1202" s="17"/>
      <c r="AP1202" s="17"/>
      <c r="AQ1202" s="17"/>
      <c r="AR1202" s="17"/>
      <c r="AS1202" s="17"/>
      <c r="AT1202" s="17"/>
      <c r="AU1202" s="17"/>
      <c r="AV1202" s="17"/>
      <c r="AW1202" s="17"/>
      <c r="AX1202" s="17"/>
      <c r="AY1202" s="17"/>
      <c r="AZ1202" s="17"/>
      <c r="BA1202" s="17"/>
      <c r="BB1202" s="17"/>
      <c r="BC1202" s="17"/>
      <c r="BD1202" s="17"/>
      <c r="BE1202" s="17"/>
      <c r="BF1202" s="17"/>
      <c r="BG1202" s="17"/>
      <c r="BH1202" s="17"/>
      <c r="BI1202" s="17"/>
      <c r="BJ1202" s="17"/>
      <c r="BK1202" s="17"/>
      <c r="BL1202" s="17"/>
      <c r="BM1202" s="17"/>
      <c r="BN1202" s="17"/>
      <c r="BO1202" s="17"/>
      <c r="BP1202" s="17"/>
      <c r="BQ1202" s="17"/>
      <c r="BR1202" s="17"/>
    </row>
    <row r="1203" spans="29:70" x14ac:dyDescent="0.25">
      <c r="AC1203" s="17"/>
      <c r="AD1203" s="17"/>
      <c r="AE1203" s="17"/>
      <c r="AF1203" s="17"/>
      <c r="AG1203" s="17"/>
      <c r="AH1203" s="17"/>
      <c r="AI1203" s="17"/>
      <c r="AJ1203" s="17"/>
      <c r="AK1203" s="17"/>
      <c r="AL1203" s="17"/>
      <c r="AM1203" s="17"/>
      <c r="AN1203" s="17"/>
      <c r="AO1203" s="17"/>
      <c r="AP1203" s="17"/>
      <c r="AQ1203" s="17"/>
      <c r="AR1203" s="17"/>
      <c r="AS1203" s="17"/>
      <c r="AT1203" s="17"/>
      <c r="AU1203" s="17"/>
      <c r="AV1203" s="17"/>
      <c r="AW1203" s="17"/>
      <c r="AX1203" s="17"/>
      <c r="AY1203" s="17"/>
      <c r="AZ1203" s="17"/>
      <c r="BA1203" s="17"/>
      <c r="BB1203" s="17"/>
      <c r="BC1203" s="17"/>
      <c r="BD1203" s="17"/>
      <c r="BE1203" s="17"/>
      <c r="BF1203" s="17"/>
      <c r="BG1203" s="17"/>
      <c r="BH1203" s="17"/>
      <c r="BI1203" s="17"/>
      <c r="BJ1203" s="17"/>
      <c r="BK1203" s="17"/>
      <c r="BL1203" s="17"/>
      <c r="BM1203" s="17"/>
      <c r="BN1203" s="17"/>
      <c r="BO1203" s="17"/>
      <c r="BP1203" s="17"/>
      <c r="BQ1203" s="17"/>
      <c r="BR1203" s="17"/>
    </row>
    <row r="1204" spans="29:70" x14ac:dyDescent="0.25">
      <c r="AC1204" s="17"/>
      <c r="AD1204" s="17"/>
      <c r="AE1204" s="17"/>
      <c r="AF1204" s="17"/>
      <c r="AG1204" s="17"/>
      <c r="AH1204" s="17"/>
      <c r="AI1204" s="17"/>
      <c r="AJ1204" s="17"/>
      <c r="AK1204" s="17"/>
      <c r="AL1204" s="17"/>
      <c r="AM1204" s="17"/>
      <c r="AN1204" s="17"/>
      <c r="AO1204" s="17"/>
      <c r="AP1204" s="17"/>
      <c r="AQ1204" s="17"/>
      <c r="AR1204" s="17"/>
      <c r="AS1204" s="17"/>
      <c r="AT1204" s="17"/>
      <c r="AU1204" s="17"/>
      <c r="AV1204" s="17"/>
      <c r="AW1204" s="17"/>
      <c r="AX1204" s="17"/>
      <c r="AY1204" s="17"/>
      <c r="AZ1204" s="17"/>
      <c r="BA1204" s="17"/>
      <c r="BB1204" s="17"/>
      <c r="BC1204" s="17"/>
      <c r="BD1204" s="17"/>
      <c r="BE1204" s="17"/>
      <c r="BF1204" s="17"/>
      <c r="BG1204" s="17"/>
      <c r="BH1204" s="17"/>
      <c r="BI1204" s="17"/>
      <c r="BJ1204" s="17"/>
      <c r="BK1204" s="17"/>
      <c r="BL1204" s="17"/>
      <c r="BM1204" s="17"/>
      <c r="BN1204" s="17"/>
      <c r="BO1204" s="17"/>
      <c r="BP1204" s="17"/>
      <c r="BQ1204" s="17"/>
      <c r="BR1204" s="17"/>
    </row>
    <row r="1205" spans="29:70" x14ac:dyDescent="0.25">
      <c r="AC1205" s="17"/>
      <c r="AD1205" s="17"/>
      <c r="AE1205" s="17"/>
      <c r="AF1205" s="17"/>
      <c r="AG1205" s="17"/>
      <c r="AH1205" s="17"/>
      <c r="AI1205" s="17"/>
      <c r="AJ1205" s="17"/>
      <c r="AK1205" s="17"/>
      <c r="AL1205" s="17"/>
      <c r="AM1205" s="17"/>
      <c r="AN1205" s="17"/>
      <c r="AO1205" s="17"/>
      <c r="AP1205" s="17"/>
      <c r="AQ1205" s="17"/>
      <c r="AR1205" s="17"/>
      <c r="AS1205" s="17"/>
      <c r="AT1205" s="17"/>
      <c r="AU1205" s="17"/>
      <c r="AV1205" s="17"/>
      <c r="AW1205" s="17"/>
      <c r="AX1205" s="17"/>
      <c r="AY1205" s="17"/>
      <c r="AZ1205" s="17"/>
      <c r="BA1205" s="17"/>
      <c r="BB1205" s="17"/>
      <c r="BC1205" s="17"/>
      <c r="BD1205" s="17"/>
      <c r="BE1205" s="17"/>
      <c r="BF1205" s="17"/>
      <c r="BG1205" s="17"/>
      <c r="BH1205" s="17"/>
      <c r="BI1205" s="17"/>
      <c r="BJ1205" s="17"/>
      <c r="BK1205" s="17"/>
      <c r="BL1205" s="17"/>
      <c r="BM1205" s="17"/>
      <c r="BN1205" s="17"/>
      <c r="BO1205" s="17"/>
      <c r="BP1205" s="17"/>
      <c r="BQ1205" s="17"/>
      <c r="BR1205" s="17"/>
    </row>
    <row r="1206" spans="29:70" x14ac:dyDescent="0.25">
      <c r="AC1206" s="17"/>
      <c r="AD1206" s="17"/>
      <c r="AE1206" s="17"/>
      <c r="AF1206" s="17"/>
      <c r="AG1206" s="17"/>
      <c r="AH1206" s="17"/>
      <c r="AI1206" s="17"/>
      <c r="AJ1206" s="17"/>
      <c r="AK1206" s="17"/>
      <c r="AL1206" s="17"/>
      <c r="AM1206" s="17"/>
      <c r="AN1206" s="17"/>
      <c r="AO1206" s="17"/>
      <c r="AP1206" s="17"/>
      <c r="AQ1206" s="17"/>
      <c r="AR1206" s="17"/>
      <c r="AS1206" s="17"/>
      <c r="AT1206" s="17"/>
      <c r="AU1206" s="17"/>
      <c r="AV1206" s="17"/>
      <c r="AW1206" s="17"/>
      <c r="AX1206" s="17"/>
      <c r="AY1206" s="17"/>
      <c r="AZ1206" s="17"/>
      <c r="BA1206" s="17"/>
      <c r="BB1206" s="17"/>
      <c r="BC1206" s="17"/>
      <c r="BD1206" s="17"/>
      <c r="BE1206" s="17"/>
      <c r="BF1206" s="17"/>
      <c r="BG1206" s="17"/>
      <c r="BH1206" s="17"/>
      <c r="BI1206" s="17"/>
      <c r="BJ1206" s="17"/>
      <c r="BK1206" s="17"/>
      <c r="BL1206" s="17"/>
      <c r="BM1206" s="17"/>
      <c r="BN1206" s="17"/>
      <c r="BO1206" s="17"/>
      <c r="BP1206" s="17"/>
      <c r="BQ1206" s="17"/>
      <c r="BR1206" s="17"/>
    </row>
    <row r="1207" spans="29:70" x14ac:dyDescent="0.25">
      <c r="AC1207" s="17"/>
      <c r="AD1207" s="17"/>
      <c r="AE1207" s="17"/>
      <c r="AF1207" s="17"/>
      <c r="AG1207" s="17"/>
      <c r="AH1207" s="17"/>
      <c r="AI1207" s="17"/>
      <c r="AJ1207" s="17"/>
      <c r="AK1207" s="17"/>
      <c r="AL1207" s="17"/>
      <c r="AM1207" s="17"/>
      <c r="AN1207" s="17"/>
      <c r="AO1207" s="17"/>
      <c r="AP1207" s="17"/>
      <c r="AQ1207" s="17"/>
      <c r="AR1207" s="17"/>
      <c r="AS1207" s="17"/>
      <c r="AT1207" s="17"/>
      <c r="AU1207" s="17"/>
      <c r="AV1207" s="17"/>
      <c r="AW1207" s="17"/>
      <c r="AX1207" s="17"/>
      <c r="AY1207" s="17"/>
      <c r="AZ1207" s="17"/>
      <c r="BA1207" s="17"/>
      <c r="BB1207" s="17"/>
      <c r="BC1207" s="17"/>
      <c r="BD1207" s="17"/>
      <c r="BE1207" s="17"/>
      <c r="BF1207" s="17"/>
      <c r="BG1207" s="17"/>
      <c r="BH1207" s="17"/>
      <c r="BI1207" s="17"/>
      <c r="BJ1207" s="17"/>
      <c r="BK1207" s="17"/>
      <c r="BL1207" s="17"/>
      <c r="BM1207" s="17"/>
      <c r="BN1207" s="17"/>
      <c r="BO1207" s="17"/>
      <c r="BP1207" s="17"/>
      <c r="BQ1207" s="17"/>
      <c r="BR1207" s="17"/>
    </row>
    <row r="1208" spans="29:70" x14ac:dyDescent="0.25">
      <c r="AC1208" s="17"/>
      <c r="AD1208" s="17"/>
      <c r="AE1208" s="17"/>
      <c r="AF1208" s="17"/>
      <c r="AG1208" s="17"/>
      <c r="AH1208" s="17"/>
      <c r="AI1208" s="17"/>
      <c r="AJ1208" s="17"/>
      <c r="AK1208" s="17"/>
      <c r="AL1208" s="17"/>
      <c r="AM1208" s="17"/>
      <c r="AN1208" s="17"/>
      <c r="AO1208" s="17"/>
      <c r="AP1208" s="17"/>
      <c r="AQ1208" s="17"/>
      <c r="AR1208" s="17"/>
      <c r="AS1208" s="17"/>
      <c r="AT1208" s="17"/>
      <c r="AU1208" s="17"/>
      <c r="AV1208" s="17"/>
      <c r="AW1208" s="17"/>
      <c r="AX1208" s="17"/>
      <c r="AY1208" s="17"/>
      <c r="AZ1208" s="17"/>
      <c r="BA1208" s="17"/>
      <c r="BB1208" s="17"/>
      <c r="BC1208" s="17"/>
      <c r="BD1208" s="17"/>
      <c r="BE1208" s="17"/>
      <c r="BF1208" s="17"/>
      <c r="BG1208" s="17"/>
      <c r="BH1208" s="17"/>
      <c r="BI1208" s="17"/>
      <c r="BJ1208" s="17"/>
      <c r="BK1208" s="17"/>
      <c r="BL1208" s="17"/>
      <c r="BM1208" s="17"/>
      <c r="BN1208" s="17"/>
      <c r="BO1208" s="17"/>
      <c r="BP1208" s="17"/>
      <c r="BQ1208" s="17"/>
      <c r="BR1208" s="17"/>
    </row>
    <row r="1209" spans="29:70" x14ac:dyDescent="0.25">
      <c r="AC1209" s="17"/>
      <c r="AD1209" s="17"/>
      <c r="AE1209" s="17"/>
      <c r="AF1209" s="17"/>
      <c r="AG1209" s="17"/>
      <c r="AH1209" s="17"/>
      <c r="AI1209" s="17"/>
      <c r="AJ1209" s="17"/>
      <c r="AK1209" s="17"/>
      <c r="AL1209" s="17"/>
      <c r="AM1209" s="17"/>
      <c r="AN1209" s="17"/>
      <c r="AO1209" s="17"/>
      <c r="AP1209" s="17"/>
      <c r="AQ1209" s="17"/>
      <c r="AR1209" s="17"/>
      <c r="AS1209" s="17"/>
      <c r="AT1209" s="17"/>
      <c r="AU1209" s="17"/>
      <c r="AV1209" s="17"/>
      <c r="AW1209" s="17"/>
      <c r="AX1209" s="17"/>
      <c r="AY1209" s="17"/>
      <c r="AZ1209" s="17"/>
      <c r="BA1209" s="17"/>
      <c r="BB1209" s="17"/>
      <c r="BC1209" s="17"/>
      <c r="BD1209" s="17"/>
      <c r="BE1209" s="17"/>
      <c r="BF1209" s="17"/>
      <c r="BG1209" s="17"/>
      <c r="BH1209" s="17"/>
      <c r="BI1209" s="17"/>
      <c r="BJ1209" s="17"/>
      <c r="BK1209" s="17"/>
      <c r="BL1209" s="17"/>
      <c r="BM1209" s="17"/>
      <c r="BN1209" s="17"/>
      <c r="BO1209" s="17"/>
      <c r="BP1209" s="17"/>
      <c r="BQ1209" s="17"/>
      <c r="BR1209" s="17"/>
    </row>
    <row r="1210" spans="29:70" x14ac:dyDescent="0.25">
      <c r="AC1210" s="17"/>
      <c r="AD1210" s="17"/>
      <c r="AE1210" s="17"/>
      <c r="AF1210" s="17"/>
      <c r="AG1210" s="17"/>
      <c r="AH1210" s="17"/>
      <c r="AI1210" s="17"/>
      <c r="AJ1210" s="17"/>
      <c r="AK1210" s="17"/>
      <c r="AL1210" s="17"/>
      <c r="AM1210" s="17"/>
      <c r="AN1210" s="17"/>
      <c r="AO1210" s="17"/>
      <c r="AP1210" s="17"/>
      <c r="AQ1210" s="17"/>
      <c r="AR1210" s="17"/>
      <c r="AS1210" s="17"/>
      <c r="AT1210" s="17"/>
      <c r="AU1210" s="17"/>
      <c r="AV1210" s="17"/>
      <c r="AW1210" s="17"/>
      <c r="AX1210" s="17"/>
      <c r="AY1210" s="17"/>
      <c r="AZ1210" s="17"/>
      <c r="BA1210" s="17"/>
      <c r="BB1210" s="17"/>
      <c r="BC1210" s="17"/>
      <c r="BD1210" s="17"/>
      <c r="BE1210" s="17"/>
      <c r="BF1210" s="17"/>
      <c r="BG1210" s="17"/>
      <c r="BH1210" s="17"/>
      <c r="BI1210" s="17"/>
      <c r="BJ1210" s="17"/>
      <c r="BK1210" s="17"/>
      <c r="BL1210" s="17"/>
      <c r="BM1210" s="17"/>
      <c r="BN1210" s="17"/>
      <c r="BO1210" s="17"/>
      <c r="BP1210" s="17"/>
      <c r="BQ1210" s="17"/>
      <c r="BR1210" s="17"/>
    </row>
    <row r="1211" spans="29:70" x14ac:dyDescent="0.25">
      <c r="AC1211" s="17"/>
      <c r="AD1211" s="17"/>
      <c r="AE1211" s="17"/>
      <c r="AF1211" s="17"/>
      <c r="AG1211" s="17"/>
      <c r="AH1211" s="17"/>
      <c r="AI1211" s="17"/>
      <c r="AJ1211" s="17"/>
      <c r="AK1211" s="17"/>
      <c r="AL1211" s="17"/>
      <c r="AM1211" s="17"/>
      <c r="AN1211" s="17"/>
      <c r="AO1211" s="17"/>
      <c r="AP1211" s="17"/>
      <c r="AQ1211" s="17"/>
      <c r="AR1211" s="17"/>
      <c r="AS1211" s="17"/>
      <c r="AT1211" s="17"/>
      <c r="AU1211" s="17"/>
      <c r="AV1211" s="17"/>
      <c r="AW1211" s="17"/>
      <c r="AX1211" s="17"/>
      <c r="AY1211" s="17"/>
      <c r="AZ1211" s="17"/>
      <c r="BA1211" s="17"/>
      <c r="BB1211" s="17"/>
      <c r="BC1211" s="17"/>
      <c r="BD1211" s="17"/>
      <c r="BE1211" s="17"/>
      <c r="BF1211" s="17"/>
      <c r="BG1211" s="17"/>
      <c r="BH1211" s="17"/>
      <c r="BI1211" s="17"/>
      <c r="BJ1211" s="17"/>
      <c r="BK1211" s="17"/>
      <c r="BL1211" s="17"/>
      <c r="BM1211" s="17"/>
      <c r="BN1211" s="17"/>
      <c r="BO1211" s="17"/>
      <c r="BP1211" s="17"/>
      <c r="BQ1211" s="17"/>
      <c r="BR1211" s="17"/>
    </row>
    <row r="1212" spans="29:70" x14ac:dyDescent="0.25">
      <c r="AC1212" s="17"/>
      <c r="AD1212" s="17"/>
      <c r="AE1212" s="17"/>
      <c r="AF1212" s="17"/>
      <c r="AG1212" s="17"/>
      <c r="AH1212" s="17"/>
      <c r="AI1212" s="17"/>
      <c r="AJ1212" s="17"/>
      <c r="AK1212" s="17"/>
      <c r="AL1212" s="17"/>
      <c r="AM1212" s="17"/>
      <c r="AN1212" s="17"/>
      <c r="AO1212" s="17"/>
      <c r="AP1212" s="17"/>
      <c r="AQ1212" s="17"/>
      <c r="AR1212" s="17"/>
      <c r="AS1212" s="17"/>
      <c r="AT1212" s="17"/>
      <c r="AU1212" s="17"/>
      <c r="AV1212" s="17"/>
      <c r="AW1212" s="17"/>
      <c r="AX1212" s="17"/>
      <c r="AY1212" s="17"/>
      <c r="AZ1212" s="17"/>
      <c r="BA1212" s="17"/>
      <c r="BB1212" s="17"/>
      <c r="BC1212" s="17"/>
      <c r="BD1212" s="17"/>
      <c r="BE1212" s="17"/>
      <c r="BF1212" s="17"/>
      <c r="BG1212" s="17"/>
      <c r="BH1212" s="17"/>
      <c r="BI1212" s="17"/>
      <c r="BJ1212" s="17"/>
      <c r="BK1212" s="17"/>
      <c r="BL1212" s="17"/>
      <c r="BM1212" s="17"/>
      <c r="BN1212" s="17"/>
      <c r="BO1212" s="17"/>
      <c r="BP1212" s="17"/>
      <c r="BQ1212" s="17"/>
      <c r="BR1212" s="17"/>
    </row>
    <row r="1213" spans="29:70" x14ac:dyDescent="0.25">
      <c r="AC1213" s="17"/>
      <c r="AD1213" s="17"/>
      <c r="AE1213" s="17"/>
      <c r="AF1213" s="17"/>
      <c r="AG1213" s="17"/>
      <c r="AH1213" s="17"/>
      <c r="AI1213" s="17"/>
      <c r="AJ1213" s="17"/>
      <c r="AK1213" s="17"/>
      <c r="AL1213" s="17"/>
      <c r="AM1213" s="17"/>
      <c r="AN1213" s="17"/>
      <c r="AO1213" s="17"/>
      <c r="AP1213" s="17"/>
      <c r="AQ1213" s="17"/>
      <c r="AR1213" s="17"/>
      <c r="AS1213" s="17"/>
      <c r="AT1213" s="17"/>
      <c r="AU1213" s="17"/>
      <c r="AV1213" s="17"/>
      <c r="AW1213" s="17"/>
      <c r="AX1213" s="17"/>
      <c r="AY1213" s="17"/>
      <c r="AZ1213" s="17"/>
      <c r="BA1213" s="17"/>
      <c r="BB1213" s="17"/>
      <c r="BC1213" s="17"/>
      <c r="BD1213" s="17"/>
      <c r="BE1213" s="17"/>
      <c r="BF1213" s="17"/>
      <c r="BG1213" s="17"/>
      <c r="BH1213" s="17"/>
      <c r="BI1213" s="17"/>
      <c r="BJ1213" s="17"/>
      <c r="BK1213" s="17"/>
      <c r="BL1213" s="17"/>
      <c r="BM1213" s="17"/>
      <c r="BN1213" s="17"/>
      <c r="BO1213" s="17"/>
      <c r="BP1213" s="17"/>
      <c r="BQ1213" s="17"/>
      <c r="BR1213" s="17"/>
    </row>
    <row r="1214" spans="29:70" x14ac:dyDescent="0.25">
      <c r="AC1214" s="17"/>
      <c r="AD1214" s="17"/>
      <c r="AE1214" s="17"/>
      <c r="AF1214" s="17"/>
      <c r="AG1214" s="17"/>
      <c r="AH1214" s="17"/>
      <c r="AI1214" s="17"/>
      <c r="AJ1214" s="17"/>
      <c r="AK1214" s="17"/>
      <c r="AL1214" s="17"/>
      <c r="AM1214" s="17"/>
      <c r="AN1214" s="17"/>
      <c r="AO1214" s="17"/>
      <c r="AP1214" s="17"/>
      <c r="AQ1214" s="17"/>
      <c r="AR1214" s="17"/>
      <c r="AS1214" s="17"/>
      <c r="AT1214" s="17"/>
      <c r="AU1214" s="17"/>
      <c r="AV1214" s="17"/>
      <c r="AW1214" s="17"/>
      <c r="AX1214" s="17"/>
      <c r="AY1214" s="17"/>
      <c r="AZ1214" s="17"/>
      <c r="BA1214" s="17"/>
      <c r="BB1214" s="17"/>
      <c r="BC1214" s="17"/>
      <c r="BD1214" s="17"/>
      <c r="BE1214" s="17"/>
      <c r="BF1214" s="17"/>
      <c r="BG1214" s="17"/>
      <c r="BH1214" s="17"/>
      <c r="BI1214" s="17"/>
      <c r="BJ1214" s="17"/>
      <c r="BK1214" s="17"/>
      <c r="BL1214" s="17"/>
      <c r="BM1214" s="17"/>
      <c r="BN1214" s="17"/>
      <c r="BO1214" s="17"/>
      <c r="BP1214" s="17"/>
      <c r="BQ1214" s="17"/>
      <c r="BR1214" s="17"/>
    </row>
    <row r="1215" spans="29:70" x14ac:dyDescent="0.25">
      <c r="AC1215" s="17"/>
      <c r="AD1215" s="17"/>
      <c r="AE1215" s="17"/>
      <c r="AF1215" s="17"/>
      <c r="AG1215" s="17"/>
      <c r="AH1215" s="17"/>
      <c r="AI1215" s="17"/>
      <c r="AJ1215" s="17"/>
      <c r="AK1215" s="17"/>
      <c r="AL1215" s="17"/>
      <c r="AM1215" s="17"/>
      <c r="AN1215" s="17"/>
      <c r="AO1215" s="17"/>
      <c r="AP1215" s="17"/>
      <c r="AQ1215" s="17"/>
      <c r="AR1215" s="17"/>
      <c r="AS1215" s="17"/>
      <c r="AT1215" s="17"/>
      <c r="AU1215" s="17"/>
      <c r="AV1215" s="17"/>
      <c r="AW1215" s="17"/>
      <c r="AX1215" s="17"/>
      <c r="AY1215" s="17"/>
      <c r="AZ1215" s="17"/>
      <c r="BA1215" s="17"/>
      <c r="BB1215" s="17"/>
      <c r="BC1215" s="17"/>
      <c r="BD1215" s="17"/>
      <c r="BE1215" s="17"/>
      <c r="BF1215" s="17"/>
      <c r="BG1215" s="17"/>
      <c r="BH1215" s="17"/>
      <c r="BI1215" s="17"/>
      <c r="BJ1215" s="17"/>
      <c r="BK1215" s="17"/>
      <c r="BL1215" s="17"/>
      <c r="BM1215" s="17"/>
      <c r="BN1215" s="17"/>
      <c r="BO1215" s="17"/>
      <c r="BP1215" s="17"/>
      <c r="BQ1215" s="17"/>
      <c r="BR1215" s="17"/>
    </row>
    <row r="1216" spans="29:70" x14ac:dyDescent="0.25">
      <c r="AC1216" s="17"/>
      <c r="AD1216" s="17"/>
      <c r="AE1216" s="17"/>
      <c r="AF1216" s="17"/>
      <c r="AG1216" s="17"/>
      <c r="AH1216" s="17"/>
      <c r="AI1216" s="17"/>
      <c r="AJ1216" s="17"/>
      <c r="AK1216" s="17"/>
      <c r="AL1216" s="17"/>
      <c r="AM1216" s="17"/>
      <c r="AN1216" s="17"/>
      <c r="AO1216" s="17"/>
      <c r="AP1216" s="17"/>
      <c r="AQ1216" s="17"/>
      <c r="AR1216" s="17"/>
      <c r="AS1216" s="17"/>
      <c r="AT1216" s="17"/>
      <c r="AU1216" s="17"/>
      <c r="AV1216" s="17"/>
      <c r="AW1216" s="17"/>
      <c r="AX1216" s="17"/>
      <c r="AY1216" s="17"/>
      <c r="AZ1216" s="17"/>
      <c r="BA1216" s="17"/>
      <c r="BB1216" s="17"/>
      <c r="BC1216" s="17"/>
      <c r="BD1216" s="17"/>
      <c r="BE1216" s="17"/>
      <c r="BF1216" s="17"/>
      <c r="BG1216" s="17"/>
      <c r="BH1216" s="17"/>
      <c r="BI1216" s="17"/>
      <c r="BJ1216" s="17"/>
      <c r="BK1216" s="17"/>
      <c r="BL1216" s="17"/>
      <c r="BM1216" s="17"/>
      <c r="BN1216" s="17"/>
      <c r="BO1216" s="17"/>
      <c r="BP1216" s="17"/>
      <c r="BQ1216" s="17"/>
      <c r="BR1216" s="17"/>
    </row>
    <row r="1217" spans="29:70" x14ac:dyDescent="0.25">
      <c r="AC1217" s="17"/>
      <c r="AD1217" s="17"/>
      <c r="AE1217" s="17"/>
      <c r="AF1217" s="17"/>
      <c r="AG1217" s="17"/>
      <c r="AH1217" s="17"/>
      <c r="AI1217" s="17"/>
      <c r="AJ1217" s="17"/>
      <c r="AK1217" s="17"/>
      <c r="AL1217" s="17"/>
      <c r="AM1217" s="17"/>
      <c r="AN1217" s="17"/>
      <c r="AO1217" s="17"/>
      <c r="AP1217" s="17"/>
      <c r="AQ1217" s="17"/>
      <c r="AR1217" s="17"/>
      <c r="AS1217" s="17"/>
      <c r="AT1217" s="17"/>
      <c r="AU1217" s="17"/>
      <c r="AV1217" s="17"/>
      <c r="AW1217" s="17"/>
      <c r="AX1217" s="17"/>
      <c r="AY1217" s="17"/>
      <c r="AZ1217" s="17"/>
      <c r="BA1217" s="17"/>
      <c r="BB1217" s="17"/>
      <c r="BC1217" s="17"/>
      <c r="BD1217" s="17"/>
      <c r="BE1217" s="17"/>
      <c r="BF1217" s="17"/>
      <c r="BG1217" s="17"/>
      <c r="BH1217" s="17"/>
      <c r="BI1217" s="17"/>
      <c r="BJ1217" s="17"/>
      <c r="BK1217" s="17"/>
      <c r="BL1217" s="17"/>
      <c r="BM1217" s="17"/>
      <c r="BN1217" s="17"/>
      <c r="BO1217" s="17"/>
      <c r="BP1217" s="17"/>
      <c r="BQ1217" s="17"/>
      <c r="BR1217" s="17"/>
    </row>
    <row r="1218" spans="29:70" x14ac:dyDescent="0.25">
      <c r="AC1218" s="17"/>
      <c r="AD1218" s="17"/>
      <c r="AE1218" s="17"/>
      <c r="AF1218" s="17"/>
      <c r="AG1218" s="17"/>
      <c r="AH1218" s="17"/>
      <c r="AI1218" s="17"/>
      <c r="AJ1218" s="17"/>
      <c r="AK1218" s="17"/>
      <c r="AL1218" s="17"/>
      <c r="AM1218" s="17"/>
      <c r="AN1218" s="17"/>
      <c r="AO1218" s="17"/>
      <c r="AP1218" s="17"/>
      <c r="AQ1218" s="17"/>
      <c r="AR1218" s="17"/>
      <c r="AS1218" s="17"/>
      <c r="AT1218" s="17"/>
      <c r="AU1218" s="17"/>
      <c r="AV1218" s="17"/>
      <c r="AW1218" s="17"/>
      <c r="AX1218" s="17"/>
      <c r="AY1218" s="17"/>
      <c r="AZ1218" s="17"/>
      <c r="BA1218" s="17"/>
      <c r="BB1218" s="17"/>
      <c r="BC1218" s="17"/>
      <c r="BD1218" s="17"/>
      <c r="BE1218" s="17"/>
      <c r="BF1218" s="17"/>
      <c r="BG1218" s="17"/>
      <c r="BH1218" s="17"/>
      <c r="BI1218" s="17"/>
      <c r="BJ1218" s="17"/>
      <c r="BK1218" s="17"/>
      <c r="BL1218" s="17"/>
      <c r="BM1218" s="17"/>
      <c r="BN1218" s="17"/>
      <c r="BO1218" s="17"/>
      <c r="BP1218" s="17"/>
      <c r="BQ1218" s="17"/>
      <c r="BR1218" s="17"/>
    </row>
    <row r="1219" spans="29:70" x14ac:dyDescent="0.25">
      <c r="AC1219" s="17"/>
      <c r="AD1219" s="17"/>
      <c r="AE1219" s="17"/>
      <c r="AF1219" s="17"/>
      <c r="AG1219" s="17"/>
      <c r="AH1219" s="17"/>
      <c r="AI1219" s="17"/>
      <c r="AJ1219" s="17"/>
      <c r="AK1219" s="17"/>
      <c r="AL1219" s="17"/>
      <c r="AM1219" s="17"/>
      <c r="AN1219" s="17"/>
      <c r="AO1219" s="17"/>
      <c r="AP1219" s="17"/>
      <c r="AQ1219" s="17"/>
      <c r="AR1219" s="17"/>
      <c r="AS1219" s="17"/>
      <c r="AT1219" s="17"/>
      <c r="AU1219" s="17"/>
      <c r="AV1219" s="17"/>
      <c r="AW1219" s="17"/>
      <c r="AX1219" s="17"/>
      <c r="AY1219" s="17"/>
      <c r="AZ1219" s="17"/>
      <c r="BA1219" s="17"/>
      <c r="BB1219" s="17"/>
      <c r="BC1219" s="17"/>
      <c r="BD1219" s="17"/>
      <c r="BE1219" s="17"/>
      <c r="BF1219" s="17"/>
      <c r="BG1219" s="17"/>
      <c r="BH1219" s="17"/>
      <c r="BI1219" s="17"/>
      <c r="BJ1219" s="17"/>
      <c r="BK1219" s="17"/>
      <c r="BL1219" s="17"/>
      <c r="BM1219" s="17"/>
      <c r="BN1219" s="17"/>
      <c r="BO1219" s="17"/>
      <c r="BP1219" s="17"/>
      <c r="BQ1219" s="17"/>
      <c r="BR1219" s="17"/>
    </row>
    <row r="1220" spans="29:70" x14ac:dyDescent="0.25">
      <c r="AC1220" s="17"/>
      <c r="AD1220" s="17"/>
      <c r="AE1220" s="17"/>
      <c r="AF1220" s="17"/>
      <c r="AG1220" s="17"/>
      <c r="AH1220" s="17"/>
      <c r="AI1220" s="17"/>
      <c r="AJ1220" s="17"/>
      <c r="AK1220" s="17"/>
      <c r="AL1220" s="17"/>
      <c r="AM1220" s="17"/>
      <c r="AN1220" s="17"/>
      <c r="AO1220" s="17"/>
      <c r="AP1220" s="17"/>
      <c r="AQ1220" s="17"/>
      <c r="AR1220" s="17"/>
      <c r="AS1220" s="17"/>
      <c r="AT1220" s="17"/>
      <c r="AU1220" s="17"/>
      <c r="AV1220" s="17"/>
      <c r="AW1220" s="17"/>
      <c r="AX1220" s="17"/>
      <c r="AY1220" s="17"/>
      <c r="AZ1220" s="17"/>
      <c r="BA1220" s="17"/>
      <c r="BB1220" s="17"/>
      <c r="BC1220" s="17"/>
      <c r="BD1220" s="17"/>
      <c r="BE1220" s="17"/>
      <c r="BF1220" s="17"/>
      <c r="BG1220" s="17"/>
      <c r="BH1220" s="17"/>
      <c r="BI1220" s="17"/>
      <c r="BJ1220" s="17"/>
      <c r="BK1220" s="17"/>
      <c r="BL1220" s="17"/>
      <c r="BM1220" s="17"/>
      <c r="BN1220" s="17"/>
      <c r="BO1220" s="17"/>
      <c r="BP1220" s="17"/>
      <c r="BQ1220" s="17"/>
      <c r="BR1220" s="17"/>
    </row>
    <row r="1221" spans="29:70" x14ac:dyDescent="0.25">
      <c r="AC1221" s="17"/>
      <c r="AD1221" s="17"/>
      <c r="AE1221" s="17"/>
      <c r="AF1221" s="17"/>
      <c r="AG1221" s="17"/>
      <c r="AH1221" s="17"/>
      <c r="AI1221" s="17"/>
      <c r="AJ1221" s="17"/>
      <c r="AK1221" s="17"/>
      <c r="AL1221" s="17"/>
      <c r="AM1221" s="17"/>
      <c r="AN1221" s="17"/>
      <c r="AO1221" s="17"/>
      <c r="AP1221" s="17"/>
      <c r="AQ1221" s="17"/>
      <c r="AR1221" s="17"/>
      <c r="AS1221" s="17"/>
      <c r="AT1221" s="17"/>
      <c r="AU1221" s="17"/>
      <c r="AV1221" s="17"/>
      <c r="AW1221" s="17"/>
      <c r="AX1221" s="17"/>
      <c r="AY1221" s="17"/>
      <c r="AZ1221" s="17"/>
      <c r="BA1221" s="17"/>
      <c r="BB1221" s="17"/>
      <c r="BC1221" s="17"/>
      <c r="BD1221" s="17"/>
      <c r="BE1221" s="17"/>
      <c r="BF1221" s="17"/>
      <c r="BG1221" s="17"/>
      <c r="BH1221" s="17"/>
      <c r="BI1221" s="17"/>
      <c r="BJ1221" s="17"/>
      <c r="BK1221" s="17"/>
      <c r="BL1221" s="17"/>
      <c r="BM1221" s="17"/>
      <c r="BN1221" s="17"/>
      <c r="BO1221" s="17"/>
      <c r="BP1221" s="17"/>
      <c r="BQ1221" s="17"/>
      <c r="BR1221" s="17"/>
    </row>
    <row r="1222" spans="29:70" x14ac:dyDescent="0.25">
      <c r="AC1222" s="17"/>
      <c r="AD1222" s="17"/>
      <c r="AE1222" s="17"/>
      <c r="AF1222" s="17"/>
      <c r="AG1222" s="17"/>
      <c r="AH1222" s="17"/>
      <c r="AI1222" s="17"/>
      <c r="AJ1222" s="17"/>
      <c r="AK1222" s="17"/>
      <c r="AL1222" s="17"/>
      <c r="AM1222" s="17"/>
      <c r="AN1222" s="17"/>
      <c r="AO1222" s="17"/>
      <c r="AP1222" s="17"/>
      <c r="AQ1222" s="17"/>
      <c r="AR1222" s="17"/>
      <c r="AS1222" s="17"/>
      <c r="AT1222" s="17"/>
      <c r="AU1222" s="17"/>
      <c r="AV1222" s="17"/>
      <c r="AW1222" s="17"/>
      <c r="AX1222" s="17"/>
      <c r="AY1222" s="17"/>
      <c r="AZ1222" s="17"/>
      <c r="BA1222" s="17"/>
      <c r="BB1222" s="17"/>
      <c r="BC1222" s="17"/>
      <c r="BD1222" s="17"/>
      <c r="BE1222" s="17"/>
      <c r="BF1222" s="17"/>
      <c r="BG1222" s="17"/>
      <c r="BH1222" s="17"/>
      <c r="BI1222" s="17"/>
      <c r="BJ1222" s="17"/>
      <c r="BK1222" s="17"/>
      <c r="BL1222" s="17"/>
      <c r="BM1222" s="17"/>
      <c r="BN1222" s="17"/>
      <c r="BO1222" s="17"/>
      <c r="BP1222" s="17"/>
      <c r="BQ1222" s="17"/>
      <c r="BR1222" s="17"/>
    </row>
    <row r="1223" spans="29:70" x14ac:dyDescent="0.25">
      <c r="AC1223" s="17"/>
      <c r="AD1223" s="17"/>
      <c r="AE1223" s="17"/>
      <c r="AF1223" s="17"/>
      <c r="AG1223" s="17"/>
      <c r="AH1223" s="17"/>
      <c r="AI1223" s="17"/>
      <c r="AJ1223" s="17"/>
      <c r="AK1223" s="17"/>
      <c r="AL1223" s="17"/>
      <c r="AM1223" s="17"/>
      <c r="AN1223" s="17"/>
      <c r="AO1223" s="17"/>
      <c r="AP1223" s="17"/>
      <c r="AQ1223" s="17"/>
      <c r="AR1223" s="17"/>
      <c r="AS1223" s="17"/>
      <c r="AT1223" s="17"/>
      <c r="AU1223" s="17"/>
      <c r="AV1223" s="17"/>
      <c r="AW1223" s="17"/>
      <c r="AX1223" s="17"/>
      <c r="AY1223" s="17"/>
      <c r="AZ1223" s="17"/>
      <c r="BA1223" s="17"/>
      <c r="BB1223" s="17"/>
      <c r="BC1223" s="17"/>
      <c r="BD1223" s="17"/>
      <c r="BE1223" s="17"/>
      <c r="BF1223" s="17"/>
      <c r="BG1223" s="17"/>
      <c r="BH1223" s="17"/>
      <c r="BI1223" s="17"/>
      <c r="BJ1223" s="17"/>
      <c r="BK1223" s="17"/>
      <c r="BL1223" s="17"/>
      <c r="BM1223" s="17"/>
      <c r="BN1223" s="17"/>
      <c r="BO1223" s="17"/>
      <c r="BP1223" s="17"/>
      <c r="BQ1223" s="17"/>
      <c r="BR1223" s="17"/>
    </row>
    <row r="1224" spans="29:70" x14ac:dyDescent="0.25">
      <c r="AC1224" s="17"/>
      <c r="AD1224" s="17"/>
      <c r="AE1224" s="17"/>
      <c r="AF1224" s="17"/>
      <c r="AG1224" s="17"/>
      <c r="AH1224" s="17"/>
      <c r="AI1224" s="17"/>
      <c r="AJ1224" s="17"/>
      <c r="AK1224" s="17"/>
      <c r="AL1224" s="17"/>
      <c r="AM1224" s="17"/>
      <c r="AN1224" s="17"/>
      <c r="AO1224" s="17"/>
      <c r="AP1224" s="17"/>
      <c r="AQ1224" s="17"/>
      <c r="AR1224" s="17"/>
      <c r="AS1224" s="17"/>
      <c r="AT1224" s="17"/>
      <c r="AU1224" s="17"/>
      <c r="AV1224" s="17"/>
      <c r="AW1224" s="17"/>
      <c r="AX1224" s="17"/>
      <c r="AY1224" s="17"/>
      <c r="AZ1224" s="17"/>
      <c r="BA1224" s="17"/>
      <c r="BB1224" s="17"/>
      <c r="BC1224" s="17"/>
      <c r="BD1224" s="17"/>
      <c r="BE1224" s="17"/>
      <c r="BF1224" s="17"/>
      <c r="BG1224" s="17"/>
      <c r="BH1224" s="17"/>
      <c r="BI1224" s="17"/>
      <c r="BJ1224" s="17"/>
      <c r="BK1224" s="17"/>
      <c r="BL1224" s="17"/>
      <c r="BM1224" s="17"/>
      <c r="BN1224" s="17"/>
      <c r="BO1224" s="17"/>
      <c r="BP1224" s="17"/>
      <c r="BQ1224" s="17"/>
      <c r="BR1224" s="17"/>
    </row>
    <row r="1225" spans="29:70" x14ac:dyDescent="0.25"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  <c r="BF1225" s="17"/>
      <c r="BG1225" s="17"/>
      <c r="BH1225" s="17"/>
      <c r="BI1225" s="17"/>
      <c r="BJ1225" s="17"/>
      <c r="BK1225" s="17"/>
      <c r="BL1225" s="17"/>
      <c r="BM1225" s="17"/>
      <c r="BN1225" s="17"/>
      <c r="BO1225" s="17"/>
      <c r="BP1225" s="17"/>
      <c r="BQ1225" s="17"/>
      <c r="BR1225" s="17"/>
    </row>
    <row r="1226" spans="29:70" x14ac:dyDescent="0.25"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  <c r="BF1226" s="17"/>
      <c r="BG1226" s="17"/>
      <c r="BH1226" s="17"/>
      <c r="BI1226" s="17"/>
      <c r="BJ1226" s="17"/>
      <c r="BK1226" s="17"/>
      <c r="BL1226" s="17"/>
      <c r="BM1226" s="17"/>
      <c r="BN1226" s="17"/>
      <c r="BO1226" s="17"/>
      <c r="BP1226" s="17"/>
      <c r="BQ1226" s="17"/>
      <c r="BR1226" s="17"/>
    </row>
    <row r="1227" spans="29:70" x14ac:dyDescent="0.25">
      <c r="AC1227" s="17"/>
      <c r="AD1227" s="17"/>
      <c r="AE1227" s="17"/>
      <c r="AF1227" s="17"/>
      <c r="AG1227" s="17"/>
      <c r="AH1227" s="17"/>
      <c r="AI1227" s="17"/>
      <c r="AJ1227" s="17"/>
      <c r="AK1227" s="17"/>
      <c r="AL1227" s="17"/>
      <c r="AM1227" s="17"/>
      <c r="AN1227" s="17"/>
      <c r="AO1227" s="17"/>
      <c r="AP1227" s="17"/>
      <c r="AQ1227" s="17"/>
      <c r="AR1227" s="17"/>
      <c r="AS1227" s="17"/>
      <c r="AT1227" s="17"/>
      <c r="AU1227" s="17"/>
      <c r="AV1227" s="17"/>
      <c r="AW1227" s="17"/>
      <c r="AX1227" s="17"/>
      <c r="AY1227" s="17"/>
      <c r="AZ1227" s="17"/>
      <c r="BA1227" s="17"/>
      <c r="BB1227" s="17"/>
      <c r="BC1227" s="17"/>
      <c r="BD1227" s="17"/>
      <c r="BE1227" s="17"/>
      <c r="BF1227" s="17"/>
      <c r="BG1227" s="17"/>
      <c r="BH1227" s="17"/>
      <c r="BI1227" s="17"/>
      <c r="BJ1227" s="17"/>
      <c r="BK1227" s="17"/>
      <c r="BL1227" s="17"/>
      <c r="BM1227" s="17"/>
      <c r="BN1227" s="17"/>
      <c r="BO1227" s="17"/>
      <c r="BP1227" s="17"/>
      <c r="BQ1227" s="17"/>
      <c r="BR1227" s="17"/>
    </row>
    <row r="1228" spans="29:70" x14ac:dyDescent="0.25">
      <c r="AC1228" s="17"/>
      <c r="AD1228" s="17"/>
      <c r="AE1228" s="17"/>
      <c r="AF1228" s="17"/>
      <c r="AG1228" s="17"/>
      <c r="AH1228" s="17"/>
      <c r="AI1228" s="17"/>
      <c r="AJ1228" s="17"/>
      <c r="AK1228" s="17"/>
      <c r="AL1228" s="17"/>
      <c r="AM1228" s="17"/>
      <c r="AN1228" s="17"/>
      <c r="AO1228" s="17"/>
      <c r="AP1228" s="17"/>
      <c r="AQ1228" s="17"/>
      <c r="AR1228" s="17"/>
      <c r="AS1228" s="17"/>
      <c r="AT1228" s="17"/>
      <c r="AU1228" s="17"/>
      <c r="AV1228" s="17"/>
      <c r="AW1228" s="17"/>
      <c r="AX1228" s="17"/>
      <c r="AY1228" s="17"/>
      <c r="AZ1228" s="17"/>
      <c r="BA1228" s="17"/>
      <c r="BB1228" s="17"/>
      <c r="BC1228" s="17"/>
      <c r="BD1228" s="17"/>
      <c r="BE1228" s="17"/>
      <c r="BF1228" s="17"/>
      <c r="BG1228" s="17"/>
      <c r="BH1228" s="17"/>
      <c r="BI1228" s="17"/>
      <c r="BJ1228" s="17"/>
      <c r="BK1228" s="17"/>
      <c r="BL1228" s="17"/>
      <c r="BM1228" s="17"/>
      <c r="BN1228" s="17"/>
      <c r="BO1228" s="17"/>
      <c r="BP1228" s="17"/>
      <c r="BQ1228" s="17"/>
      <c r="BR1228" s="17"/>
    </row>
    <row r="1229" spans="29:70" x14ac:dyDescent="0.25">
      <c r="AC1229" s="17"/>
      <c r="AD1229" s="17"/>
      <c r="AE1229" s="17"/>
      <c r="AF1229" s="17"/>
      <c r="AG1229" s="17"/>
      <c r="AH1229" s="17"/>
      <c r="AI1229" s="17"/>
      <c r="AJ1229" s="17"/>
      <c r="AK1229" s="17"/>
      <c r="AL1229" s="17"/>
      <c r="AM1229" s="17"/>
      <c r="AN1229" s="17"/>
      <c r="AO1229" s="17"/>
      <c r="AP1229" s="17"/>
      <c r="AQ1229" s="17"/>
      <c r="AR1229" s="17"/>
      <c r="AS1229" s="17"/>
      <c r="AT1229" s="17"/>
      <c r="AU1229" s="17"/>
      <c r="AV1229" s="17"/>
      <c r="AW1229" s="17"/>
      <c r="AX1229" s="17"/>
      <c r="AY1229" s="17"/>
      <c r="AZ1229" s="17"/>
      <c r="BA1229" s="17"/>
      <c r="BB1229" s="17"/>
      <c r="BC1229" s="17"/>
      <c r="BD1229" s="17"/>
      <c r="BE1229" s="17"/>
      <c r="BF1229" s="17"/>
      <c r="BG1229" s="17"/>
      <c r="BH1229" s="17"/>
      <c r="BI1229" s="17"/>
      <c r="BJ1229" s="17"/>
      <c r="BK1229" s="17"/>
      <c r="BL1229" s="17"/>
      <c r="BM1229" s="17"/>
      <c r="BN1229" s="17"/>
      <c r="BO1229" s="17"/>
      <c r="BP1229" s="17"/>
      <c r="BQ1229" s="17"/>
      <c r="BR1229" s="17"/>
    </row>
    <row r="1230" spans="29:70" x14ac:dyDescent="0.25">
      <c r="AC1230" s="17"/>
      <c r="AD1230" s="17"/>
      <c r="AE1230" s="17"/>
      <c r="AF1230" s="17"/>
      <c r="AG1230" s="17"/>
      <c r="AH1230" s="17"/>
      <c r="AI1230" s="17"/>
      <c r="AJ1230" s="17"/>
      <c r="AK1230" s="17"/>
      <c r="AL1230" s="17"/>
      <c r="AM1230" s="17"/>
      <c r="AN1230" s="17"/>
      <c r="AO1230" s="17"/>
      <c r="AP1230" s="17"/>
      <c r="AQ1230" s="17"/>
      <c r="AR1230" s="17"/>
      <c r="AS1230" s="17"/>
      <c r="AT1230" s="17"/>
      <c r="AU1230" s="17"/>
      <c r="AV1230" s="17"/>
      <c r="AW1230" s="17"/>
      <c r="AX1230" s="17"/>
      <c r="AY1230" s="17"/>
      <c r="AZ1230" s="17"/>
      <c r="BA1230" s="17"/>
      <c r="BB1230" s="17"/>
      <c r="BC1230" s="17"/>
      <c r="BD1230" s="17"/>
      <c r="BE1230" s="17"/>
      <c r="BF1230" s="17"/>
      <c r="BG1230" s="17"/>
      <c r="BH1230" s="17"/>
      <c r="BI1230" s="17"/>
      <c r="BJ1230" s="17"/>
      <c r="BK1230" s="17"/>
      <c r="BL1230" s="17"/>
      <c r="BM1230" s="17"/>
      <c r="BN1230" s="17"/>
      <c r="BO1230" s="17"/>
      <c r="BP1230" s="17"/>
      <c r="BQ1230" s="17"/>
      <c r="BR1230" s="17"/>
    </row>
    <row r="1231" spans="29:70" x14ac:dyDescent="0.25">
      <c r="AC1231" s="17"/>
      <c r="AD1231" s="17"/>
      <c r="AE1231" s="17"/>
      <c r="AF1231" s="17"/>
      <c r="AG1231" s="17"/>
      <c r="AH1231" s="17"/>
      <c r="AI1231" s="17"/>
      <c r="AJ1231" s="17"/>
      <c r="AK1231" s="17"/>
      <c r="AL1231" s="17"/>
      <c r="AM1231" s="17"/>
      <c r="AN1231" s="17"/>
      <c r="AO1231" s="17"/>
      <c r="AP1231" s="17"/>
      <c r="AQ1231" s="17"/>
      <c r="AR1231" s="17"/>
      <c r="AS1231" s="17"/>
      <c r="AT1231" s="17"/>
      <c r="AU1231" s="17"/>
      <c r="AV1231" s="17"/>
      <c r="AW1231" s="17"/>
      <c r="AX1231" s="17"/>
      <c r="AY1231" s="17"/>
      <c r="AZ1231" s="17"/>
      <c r="BA1231" s="17"/>
      <c r="BB1231" s="17"/>
      <c r="BC1231" s="17"/>
      <c r="BD1231" s="17"/>
      <c r="BE1231" s="17"/>
      <c r="BF1231" s="17"/>
      <c r="BG1231" s="17"/>
      <c r="BH1231" s="17"/>
      <c r="BI1231" s="17"/>
      <c r="BJ1231" s="17"/>
      <c r="BK1231" s="17"/>
      <c r="BL1231" s="17"/>
      <c r="BM1231" s="17"/>
      <c r="BN1231" s="17"/>
      <c r="BO1231" s="17"/>
      <c r="BP1231" s="17"/>
      <c r="BQ1231" s="17"/>
      <c r="BR1231" s="17"/>
    </row>
    <row r="1232" spans="29:70" x14ac:dyDescent="0.25"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  <c r="BF1232" s="17"/>
      <c r="BG1232" s="17"/>
      <c r="BH1232" s="17"/>
      <c r="BI1232" s="17"/>
      <c r="BJ1232" s="17"/>
      <c r="BK1232" s="17"/>
      <c r="BL1232" s="17"/>
      <c r="BM1232" s="17"/>
      <c r="BN1232" s="17"/>
      <c r="BO1232" s="17"/>
      <c r="BP1232" s="17"/>
      <c r="BQ1232" s="17"/>
      <c r="BR1232" s="17"/>
    </row>
    <row r="1233" spans="29:70" x14ac:dyDescent="0.25">
      <c r="AC1233" s="17"/>
      <c r="AD1233" s="17"/>
      <c r="AE1233" s="17"/>
      <c r="AF1233" s="17"/>
      <c r="AG1233" s="17"/>
      <c r="AH1233" s="17"/>
      <c r="AI1233" s="17"/>
      <c r="AJ1233" s="17"/>
      <c r="AK1233" s="17"/>
      <c r="AL1233" s="17"/>
      <c r="AM1233" s="17"/>
      <c r="AN1233" s="17"/>
      <c r="AO1233" s="17"/>
      <c r="AP1233" s="17"/>
      <c r="AQ1233" s="17"/>
      <c r="AR1233" s="17"/>
      <c r="AS1233" s="17"/>
      <c r="AT1233" s="17"/>
      <c r="AU1233" s="17"/>
      <c r="AV1233" s="17"/>
      <c r="AW1233" s="17"/>
      <c r="AX1233" s="17"/>
      <c r="AY1233" s="17"/>
      <c r="AZ1233" s="17"/>
      <c r="BA1233" s="17"/>
      <c r="BB1233" s="17"/>
      <c r="BC1233" s="17"/>
      <c r="BD1233" s="17"/>
      <c r="BE1233" s="17"/>
      <c r="BF1233" s="17"/>
      <c r="BG1233" s="17"/>
      <c r="BH1233" s="17"/>
      <c r="BI1233" s="17"/>
      <c r="BJ1233" s="17"/>
      <c r="BK1233" s="17"/>
      <c r="BL1233" s="17"/>
      <c r="BM1233" s="17"/>
      <c r="BN1233" s="17"/>
      <c r="BO1233" s="17"/>
      <c r="BP1233" s="17"/>
      <c r="BQ1233" s="17"/>
      <c r="BR1233" s="17"/>
    </row>
    <row r="1234" spans="29:70" x14ac:dyDescent="0.25">
      <c r="AC1234" s="17"/>
      <c r="AD1234" s="17"/>
      <c r="AE1234" s="17"/>
      <c r="AF1234" s="17"/>
      <c r="AG1234" s="17"/>
      <c r="AH1234" s="17"/>
      <c r="AI1234" s="17"/>
      <c r="AJ1234" s="17"/>
      <c r="AK1234" s="17"/>
      <c r="AL1234" s="17"/>
      <c r="AM1234" s="17"/>
      <c r="AN1234" s="17"/>
      <c r="AO1234" s="17"/>
      <c r="AP1234" s="17"/>
      <c r="AQ1234" s="17"/>
      <c r="AR1234" s="17"/>
      <c r="AS1234" s="17"/>
      <c r="AT1234" s="17"/>
      <c r="AU1234" s="17"/>
      <c r="AV1234" s="17"/>
      <c r="AW1234" s="17"/>
      <c r="AX1234" s="17"/>
      <c r="AY1234" s="17"/>
      <c r="AZ1234" s="17"/>
      <c r="BA1234" s="17"/>
      <c r="BB1234" s="17"/>
      <c r="BC1234" s="17"/>
      <c r="BD1234" s="17"/>
      <c r="BE1234" s="17"/>
      <c r="BF1234" s="17"/>
      <c r="BG1234" s="17"/>
      <c r="BH1234" s="17"/>
      <c r="BI1234" s="17"/>
      <c r="BJ1234" s="17"/>
      <c r="BK1234" s="17"/>
      <c r="BL1234" s="17"/>
      <c r="BM1234" s="17"/>
      <c r="BN1234" s="17"/>
      <c r="BO1234" s="17"/>
      <c r="BP1234" s="17"/>
      <c r="BQ1234" s="17"/>
      <c r="BR1234" s="17"/>
    </row>
    <row r="1235" spans="29:70" x14ac:dyDescent="0.25">
      <c r="AC1235" s="17"/>
      <c r="AD1235" s="17"/>
      <c r="AE1235" s="17"/>
      <c r="AF1235" s="17"/>
      <c r="AG1235" s="17"/>
      <c r="AH1235" s="17"/>
      <c r="AI1235" s="17"/>
      <c r="AJ1235" s="17"/>
      <c r="AK1235" s="17"/>
      <c r="AL1235" s="17"/>
      <c r="AM1235" s="17"/>
      <c r="AN1235" s="17"/>
      <c r="AO1235" s="17"/>
      <c r="AP1235" s="17"/>
      <c r="AQ1235" s="17"/>
      <c r="AR1235" s="17"/>
      <c r="AS1235" s="17"/>
      <c r="AT1235" s="17"/>
      <c r="AU1235" s="17"/>
      <c r="AV1235" s="17"/>
      <c r="AW1235" s="17"/>
      <c r="AX1235" s="17"/>
      <c r="AY1235" s="17"/>
      <c r="AZ1235" s="17"/>
      <c r="BA1235" s="17"/>
      <c r="BB1235" s="17"/>
      <c r="BC1235" s="17"/>
      <c r="BD1235" s="17"/>
      <c r="BE1235" s="17"/>
      <c r="BF1235" s="17"/>
      <c r="BG1235" s="17"/>
      <c r="BH1235" s="17"/>
      <c r="BI1235" s="17"/>
      <c r="BJ1235" s="17"/>
      <c r="BK1235" s="17"/>
      <c r="BL1235" s="17"/>
      <c r="BM1235" s="17"/>
      <c r="BN1235" s="17"/>
      <c r="BO1235" s="17"/>
      <c r="BP1235" s="17"/>
      <c r="BQ1235" s="17"/>
      <c r="BR1235" s="17"/>
    </row>
    <row r="1236" spans="29:70" x14ac:dyDescent="0.25">
      <c r="AC1236" s="17"/>
      <c r="AD1236" s="17"/>
      <c r="AE1236" s="17"/>
      <c r="AF1236" s="17"/>
      <c r="AG1236" s="17"/>
      <c r="AH1236" s="17"/>
      <c r="AI1236" s="17"/>
      <c r="AJ1236" s="17"/>
      <c r="AK1236" s="17"/>
      <c r="AL1236" s="17"/>
      <c r="AM1236" s="17"/>
      <c r="AN1236" s="17"/>
      <c r="AO1236" s="17"/>
      <c r="AP1236" s="17"/>
      <c r="AQ1236" s="17"/>
      <c r="AR1236" s="17"/>
      <c r="AS1236" s="17"/>
      <c r="AT1236" s="17"/>
      <c r="AU1236" s="17"/>
      <c r="AV1236" s="17"/>
      <c r="AW1236" s="17"/>
      <c r="AX1236" s="17"/>
      <c r="AY1236" s="17"/>
      <c r="AZ1236" s="17"/>
      <c r="BA1236" s="17"/>
      <c r="BB1236" s="17"/>
      <c r="BC1236" s="17"/>
      <c r="BD1236" s="17"/>
      <c r="BE1236" s="17"/>
      <c r="BF1236" s="17"/>
      <c r="BG1236" s="17"/>
      <c r="BH1236" s="17"/>
      <c r="BI1236" s="17"/>
      <c r="BJ1236" s="17"/>
      <c r="BK1236" s="17"/>
      <c r="BL1236" s="17"/>
      <c r="BM1236" s="17"/>
      <c r="BN1236" s="17"/>
      <c r="BO1236" s="17"/>
      <c r="BP1236" s="17"/>
      <c r="BQ1236" s="17"/>
      <c r="BR1236" s="17"/>
    </row>
    <row r="1237" spans="29:70" x14ac:dyDescent="0.25">
      <c r="AC1237" s="17"/>
      <c r="AD1237" s="17"/>
      <c r="AE1237" s="17"/>
      <c r="AF1237" s="17"/>
      <c r="AG1237" s="17"/>
      <c r="AH1237" s="17"/>
      <c r="AI1237" s="17"/>
      <c r="AJ1237" s="17"/>
      <c r="AK1237" s="17"/>
      <c r="AL1237" s="17"/>
      <c r="AM1237" s="17"/>
      <c r="AN1237" s="17"/>
      <c r="AO1237" s="17"/>
      <c r="AP1237" s="17"/>
      <c r="AQ1237" s="17"/>
      <c r="AR1237" s="17"/>
      <c r="AS1237" s="17"/>
      <c r="AT1237" s="17"/>
      <c r="AU1237" s="17"/>
      <c r="AV1237" s="17"/>
      <c r="AW1237" s="17"/>
      <c r="AX1237" s="17"/>
      <c r="AY1237" s="17"/>
      <c r="AZ1237" s="17"/>
      <c r="BA1237" s="17"/>
      <c r="BB1237" s="17"/>
      <c r="BC1237" s="17"/>
      <c r="BD1237" s="17"/>
      <c r="BE1237" s="17"/>
      <c r="BF1237" s="17"/>
      <c r="BG1237" s="17"/>
      <c r="BH1237" s="17"/>
      <c r="BI1237" s="17"/>
      <c r="BJ1237" s="17"/>
      <c r="BK1237" s="17"/>
      <c r="BL1237" s="17"/>
      <c r="BM1237" s="17"/>
      <c r="BN1237" s="17"/>
      <c r="BO1237" s="17"/>
      <c r="BP1237" s="17"/>
      <c r="BQ1237" s="17"/>
      <c r="BR1237" s="17"/>
    </row>
    <row r="1238" spans="29:70" x14ac:dyDescent="0.25">
      <c r="AC1238" s="17"/>
      <c r="AD1238" s="17"/>
      <c r="AE1238" s="17"/>
      <c r="AF1238" s="17"/>
      <c r="AG1238" s="17"/>
      <c r="AH1238" s="17"/>
      <c r="AI1238" s="17"/>
      <c r="AJ1238" s="17"/>
      <c r="AK1238" s="17"/>
      <c r="AL1238" s="17"/>
      <c r="AM1238" s="17"/>
      <c r="AN1238" s="17"/>
      <c r="AO1238" s="17"/>
      <c r="AP1238" s="17"/>
      <c r="AQ1238" s="17"/>
      <c r="AR1238" s="17"/>
      <c r="AS1238" s="17"/>
      <c r="AT1238" s="17"/>
      <c r="AU1238" s="17"/>
      <c r="AV1238" s="17"/>
      <c r="AW1238" s="17"/>
      <c r="AX1238" s="17"/>
      <c r="AY1238" s="17"/>
      <c r="AZ1238" s="17"/>
      <c r="BA1238" s="17"/>
      <c r="BB1238" s="17"/>
      <c r="BC1238" s="17"/>
      <c r="BD1238" s="17"/>
      <c r="BE1238" s="17"/>
      <c r="BF1238" s="17"/>
      <c r="BG1238" s="17"/>
      <c r="BH1238" s="17"/>
      <c r="BI1238" s="17"/>
      <c r="BJ1238" s="17"/>
      <c r="BK1238" s="17"/>
      <c r="BL1238" s="17"/>
      <c r="BM1238" s="17"/>
      <c r="BN1238" s="17"/>
      <c r="BO1238" s="17"/>
      <c r="BP1238" s="17"/>
      <c r="BQ1238" s="17"/>
      <c r="BR1238" s="17"/>
    </row>
    <row r="1239" spans="29:70" x14ac:dyDescent="0.25"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  <c r="BF1239" s="17"/>
      <c r="BG1239" s="17"/>
      <c r="BH1239" s="17"/>
      <c r="BI1239" s="17"/>
      <c r="BJ1239" s="17"/>
      <c r="BK1239" s="17"/>
      <c r="BL1239" s="17"/>
      <c r="BM1239" s="17"/>
      <c r="BN1239" s="17"/>
      <c r="BO1239" s="17"/>
      <c r="BP1239" s="17"/>
      <c r="BQ1239" s="17"/>
      <c r="BR1239" s="17"/>
    </row>
    <row r="1240" spans="29:70" x14ac:dyDescent="0.25"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  <c r="BF1240" s="17"/>
      <c r="BG1240" s="17"/>
      <c r="BH1240" s="17"/>
      <c r="BI1240" s="17"/>
      <c r="BJ1240" s="17"/>
      <c r="BK1240" s="17"/>
      <c r="BL1240" s="17"/>
      <c r="BM1240" s="17"/>
      <c r="BN1240" s="17"/>
      <c r="BO1240" s="17"/>
      <c r="BP1240" s="17"/>
      <c r="BQ1240" s="17"/>
      <c r="BR1240" s="17"/>
    </row>
    <row r="1241" spans="29:70" x14ac:dyDescent="0.25">
      <c r="AC1241" s="17"/>
      <c r="AD1241" s="17"/>
      <c r="AE1241" s="17"/>
      <c r="AF1241" s="17"/>
      <c r="AG1241" s="17"/>
      <c r="AH1241" s="17"/>
      <c r="AI1241" s="17"/>
      <c r="AJ1241" s="17"/>
      <c r="AK1241" s="17"/>
      <c r="AL1241" s="17"/>
      <c r="AM1241" s="17"/>
      <c r="AN1241" s="17"/>
      <c r="AO1241" s="17"/>
      <c r="AP1241" s="17"/>
      <c r="AQ1241" s="17"/>
      <c r="AR1241" s="17"/>
      <c r="AS1241" s="17"/>
      <c r="AT1241" s="17"/>
      <c r="AU1241" s="17"/>
      <c r="AV1241" s="17"/>
      <c r="AW1241" s="17"/>
      <c r="AX1241" s="17"/>
      <c r="AY1241" s="17"/>
      <c r="AZ1241" s="17"/>
      <c r="BA1241" s="17"/>
      <c r="BB1241" s="17"/>
      <c r="BC1241" s="17"/>
      <c r="BD1241" s="17"/>
      <c r="BE1241" s="17"/>
      <c r="BF1241" s="17"/>
      <c r="BG1241" s="17"/>
      <c r="BH1241" s="17"/>
      <c r="BI1241" s="17"/>
      <c r="BJ1241" s="17"/>
      <c r="BK1241" s="17"/>
      <c r="BL1241" s="17"/>
      <c r="BM1241" s="17"/>
      <c r="BN1241" s="17"/>
      <c r="BO1241" s="17"/>
      <c r="BP1241" s="17"/>
      <c r="BQ1241" s="17"/>
      <c r="BR1241" s="17"/>
    </row>
    <row r="1242" spans="29:70" x14ac:dyDescent="0.25">
      <c r="AC1242" s="17"/>
      <c r="AD1242" s="17"/>
      <c r="AE1242" s="17"/>
      <c r="AF1242" s="17"/>
      <c r="AG1242" s="17"/>
      <c r="AH1242" s="17"/>
      <c r="AI1242" s="17"/>
      <c r="AJ1242" s="17"/>
      <c r="AK1242" s="17"/>
      <c r="AL1242" s="17"/>
      <c r="AM1242" s="17"/>
      <c r="AN1242" s="17"/>
      <c r="AO1242" s="17"/>
      <c r="AP1242" s="17"/>
      <c r="AQ1242" s="17"/>
      <c r="AR1242" s="17"/>
      <c r="AS1242" s="17"/>
      <c r="AT1242" s="17"/>
      <c r="AU1242" s="17"/>
      <c r="AV1242" s="17"/>
      <c r="AW1242" s="17"/>
      <c r="AX1242" s="17"/>
      <c r="AY1242" s="17"/>
      <c r="AZ1242" s="17"/>
      <c r="BA1242" s="17"/>
      <c r="BB1242" s="17"/>
      <c r="BC1242" s="17"/>
      <c r="BD1242" s="17"/>
      <c r="BE1242" s="17"/>
      <c r="BF1242" s="17"/>
      <c r="BG1242" s="17"/>
      <c r="BH1242" s="17"/>
      <c r="BI1242" s="17"/>
      <c r="BJ1242" s="17"/>
      <c r="BK1242" s="17"/>
      <c r="BL1242" s="17"/>
      <c r="BM1242" s="17"/>
      <c r="BN1242" s="17"/>
      <c r="BO1242" s="17"/>
      <c r="BP1242" s="17"/>
      <c r="BQ1242" s="17"/>
      <c r="BR1242" s="17"/>
    </row>
    <row r="1243" spans="29:70" x14ac:dyDescent="0.25"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  <c r="BF1243" s="17"/>
      <c r="BG1243" s="17"/>
      <c r="BH1243" s="17"/>
      <c r="BI1243" s="17"/>
      <c r="BJ1243" s="17"/>
      <c r="BK1243" s="17"/>
      <c r="BL1243" s="17"/>
      <c r="BM1243" s="17"/>
      <c r="BN1243" s="17"/>
      <c r="BO1243" s="17"/>
      <c r="BP1243" s="17"/>
      <c r="BQ1243" s="17"/>
      <c r="BR1243" s="17"/>
    </row>
    <row r="1244" spans="29:70" x14ac:dyDescent="0.25">
      <c r="AC1244" s="17"/>
      <c r="AD1244" s="17"/>
      <c r="AE1244" s="17"/>
      <c r="AF1244" s="17"/>
      <c r="AG1244" s="17"/>
      <c r="AH1244" s="17"/>
      <c r="AI1244" s="17"/>
      <c r="AJ1244" s="17"/>
      <c r="AK1244" s="17"/>
      <c r="AL1244" s="17"/>
      <c r="AM1244" s="17"/>
      <c r="AN1244" s="17"/>
      <c r="AO1244" s="17"/>
      <c r="AP1244" s="17"/>
      <c r="AQ1244" s="17"/>
      <c r="AR1244" s="17"/>
      <c r="AS1244" s="17"/>
      <c r="AT1244" s="17"/>
      <c r="AU1244" s="17"/>
      <c r="AV1244" s="17"/>
      <c r="AW1244" s="17"/>
      <c r="AX1244" s="17"/>
      <c r="AY1244" s="17"/>
      <c r="AZ1244" s="17"/>
      <c r="BA1244" s="17"/>
      <c r="BB1244" s="17"/>
      <c r="BC1244" s="17"/>
      <c r="BD1244" s="17"/>
      <c r="BE1244" s="17"/>
      <c r="BF1244" s="17"/>
      <c r="BG1244" s="17"/>
      <c r="BH1244" s="17"/>
      <c r="BI1244" s="17"/>
      <c r="BJ1244" s="17"/>
      <c r="BK1244" s="17"/>
      <c r="BL1244" s="17"/>
      <c r="BM1244" s="17"/>
      <c r="BN1244" s="17"/>
      <c r="BO1244" s="17"/>
      <c r="BP1244" s="17"/>
      <c r="BQ1244" s="17"/>
      <c r="BR1244" s="17"/>
    </row>
    <row r="1245" spans="29:70" x14ac:dyDescent="0.25">
      <c r="AC1245" s="17"/>
      <c r="AD1245" s="17"/>
      <c r="AE1245" s="17"/>
      <c r="AF1245" s="17"/>
      <c r="AG1245" s="17"/>
      <c r="AH1245" s="17"/>
      <c r="AI1245" s="17"/>
      <c r="AJ1245" s="17"/>
      <c r="AK1245" s="17"/>
      <c r="AL1245" s="17"/>
      <c r="AM1245" s="17"/>
      <c r="AN1245" s="17"/>
      <c r="AO1245" s="17"/>
      <c r="AP1245" s="17"/>
      <c r="AQ1245" s="17"/>
      <c r="AR1245" s="17"/>
      <c r="AS1245" s="17"/>
      <c r="AT1245" s="17"/>
      <c r="AU1245" s="17"/>
      <c r="AV1245" s="17"/>
      <c r="AW1245" s="17"/>
      <c r="AX1245" s="17"/>
      <c r="AY1245" s="17"/>
      <c r="AZ1245" s="17"/>
      <c r="BA1245" s="17"/>
      <c r="BB1245" s="17"/>
      <c r="BC1245" s="17"/>
      <c r="BD1245" s="17"/>
      <c r="BE1245" s="17"/>
      <c r="BF1245" s="17"/>
      <c r="BG1245" s="17"/>
      <c r="BH1245" s="17"/>
      <c r="BI1245" s="17"/>
      <c r="BJ1245" s="17"/>
      <c r="BK1245" s="17"/>
      <c r="BL1245" s="17"/>
      <c r="BM1245" s="17"/>
      <c r="BN1245" s="17"/>
      <c r="BO1245" s="17"/>
      <c r="BP1245" s="17"/>
      <c r="BQ1245" s="17"/>
      <c r="BR1245" s="17"/>
    </row>
    <row r="1246" spans="29:70" x14ac:dyDescent="0.25">
      <c r="AC1246" s="17"/>
      <c r="AD1246" s="17"/>
      <c r="AE1246" s="17"/>
      <c r="AF1246" s="17"/>
      <c r="AG1246" s="17"/>
      <c r="AH1246" s="17"/>
      <c r="AI1246" s="17"/>
      <c r="AJ1246" s="17"/>
      <c r="AK1246" s="17"/>
      <c r="AL1246" s="17"/>
      <c r="AM1246" s="17"/>
      <c r="AN1246" s="17"/>
      <c r="AO1246" s="17"/>
      <c r="AP1246" s="17"/>
      <c r="AQ1246" s="17"/>
      <c r="AR1246" s="17"/>
      <c r="AS1246" s="17"/>
      <c r="AT1246" s="17"/>
      <c r="AU1246" s="17"/>
      <c r="AV1246" s="17"/>
      <c r="AW1246" s="17"/>
      <c r="AX1246" s="17"/>
      <c r="AY1246" s="17"/>
      <c r="AZ1246" s="17"/>
      <c r="BA1246" s="17"/>
      <c r="BB1246" s="17"/>
      <c r="BC1246" s="17"/>
      <c r="BD1246" s="17"/>
      <c r="BE1246" s="17"/>
      <c r="BF1246" s="17"/>
      <c r="BG1246" s="17"/>
      <c r="BH1246" s="17"/>
      <c r="BI1246" s="17"/>
      <c r="BJ1246" s="17"/>
      <c r="BK1246" s="17"/>
      <c r="BL1246" s="17"/>
      <c r="BM1246" s="17"/>
      <c r="BN1246" s="17"/>
      <c r="BO1246" s="17"/>
      <c r="BP1246" s="17"/>
      <c r="BQ1246" s="17"/>
      <c r="BR1246" s="17"/>
    </row>
    <row r="1247" spans="29:70" x14ac:dyDescent="0.25">
      <c r="AC1247" s="17"/>
      <c r="AD1247" s="17"/>
      <c r="AE1247" s="17"/>
      <c r="AF1247" s="17"/>
      <c r="AG1247" s="17"/>
      <c r="AH1247" s="17"/>
      <c r="AI1247" s="17"/>
      <c r="AJ1247" s="17"/>
      <c r="AK1247" s="17"/>
      <c r="AL1247" s="17"/>
      <c r="AM1247" s="17"/>
      <c r="AN1247" s="17"/>
      <c r="AO1247" s="17"/>
      <c r="AP1247" s="17"/>
      <c r="AQ1247" s="17"/>
      <c r="AR1247" s="17"/>
      <c r="AS1247" s="17"/>
      <c r="AT1247" s="17"/>
      <c r="AU1247" s="17"/>
      <c r="AV1247" s="17"/>
      <c r="AW1247" s="17"/>
      <c r="AX1247" s="17"/>
      <c r="AY1247" s="17"/>
      <c r="AZ1247" s="17"/>
      <c r="BA1247" s="17"/>
      <c r="BB1247" s="17"/>
      <c r="BC1247" s="17"/>
      <c r="BD1247" s="17"/>
      <c r="BE1247" s="17"/>
      <c r="BF1247" s="17"/>
      <c r="BG1247" s="17"/>
      <c r="BH1247" s="17"/>
      <c r="BI1247" s="17"/>
      <c r="BJ1247" s="17"/>
      <c r="BK1247" s="17"/>
      <c r="BL1247" s="17"/>
      <c r="BM1247" s="17"/>
      <c r="BN1247" s="17"/>
      <c r="BO1247" s="17"/>
      <c r="BP1247" s="17"/>
      <c r="BQ1247" s="17"/>
      <c r="BR1247" s="17"/>
    </row>
    <row r="1248" spans="29:70" x14ac:dyDescent="0.25">
      <c r="AC1248" s="17"/>
      <c r="AD1248" s="17"/>
      <c r="AE1248" s="17"/>
      <c r="AF1248" s="17"/>
      <c r="AG1248" s="17"/>
      <c r="AH1248" s="17"/>
      <c r="AI1248" s="17"/>
      <c r="AJ1248" s="17"/>
      <c r="AK1248" s="17"/>
      <c r="AL1248" s="17"/>
      <c r="AM1248" s="17"/>
      <c r="AN1248" s="17"/>
      <c r="AO1248" s="17"/>
      <c r="AP1248" s="17"/>
      <c r="AQ1248" s="17"/>
      <c r="AR1248" s="17"/>
      <c r="AS1248" s="17"/>
      <c r="AT1248" s="17"/>
      <c r="AU1248" s="17"/>
      <c r="AV1248" s="17"/>
      <c r="AW1248" s="17"/>
      <c r="AX1248" s="17"/>
      <c r="AY1248" s="17"/>
      <c r="AZ1248" s="17"/>
      <c r="BA1248" s="17"/>
      <c r="BB1248" s="17"/>
      <c r="BC1248" s="17"/>
      <c r="BD1248" s="17"/>
      <c r="BE1248" s="17"/>
      <c r="BF1248" s="17"/>
      <c r="BG1248" s="17"/>
      <c r="BH1248" s="17"/>
      <c r="BI1248" s="17"/>
      <c r="BJ1248" s="17"/>
      <c r="BK1248" s="17"/>
      <c r="BL1248" s="17"/>
      <c r="BM1248" s="17"/>
      <c r="BN1248" s="17"/>
      <c r="BO1248" s="17"/>
      <c r="BP1248" s="17"/>
      <c r="BQ1248" s="17"/>
      <c r="BR1248" s="17"/>
    </row>
    <row r="1249" spans="29:70" x14ac:dyDescent="0.25">
      <c r="AC1249" s="17"/>
      <c r="AD1249" s="17"/>
      <c r="AE1249" s="17"/>
      <c r="AF1249" s="17"/>
      <c r="AG1249" s="17"/>
      <c r="AH1249" s="17"/>
      <c r="AI1249" s="17"/>
      <c r="AJ1249" s="17"/>
      <c r="AK1249" s="17"/>
      <c r="AL1249" s="17"/>
      <c r="AM1249" s="17"/>
      <c r="AN1249" s="17"/>
      <c r="AO1249" s="17"/>
      <c r="AP1249" s="17"/>
      <c r="AQ1249" s="17"/>
      <c r="AR1249" s="17"/>
      <c r="AS1249" s="17"/>
      <c r="AT1249" s="17"/>
      <c r="AU1249" s="17"/>
      <c r="AV1249" s="17"/>
      <c r="AW1249" s="17"/>
      <c r="AX1249" s="17"/>
      <c r="AY1249" s="17"/>
      <c r="AZ1249" s="17"/>
      <c r="BA1249" s="17"/>
      <c r="BB1249" s="17"/>
      <c r="BC1249" s="17"/>
      <c r="BD1249" s="17"/>
      <c r="BE1249" s="17"/>
      <c r="BF1249" s="17"/>
      <c r="BG1249" s="17"/>
      <c r="BH1249" s="17"/>
      <c r="BI1249" s="17"/>
      <c r="BJ1249" s="17"/>
      <c r="BK1249" s="17"/>
      <c r="BL1249" s="17"/>
      <c r="BM1249" s="17"/>
      <c r="BN1249" s="17"/>
      <c r="BO1249" s="17"/>
      <c r="BP1249" s="17"/>
      <c r="BQ1249" s="17"/>
      <c r="BR1249" s="17"/>
    </row>
    <row r="1250" spans="29:70" x14ac:dyDescent="0.25">
      <c r="AC1250" s="17"/>
      <c r="AD1250" s="17"/>
      <c r="AE1250" s="17"/>
      <c r="AF1250" s="17"/>
      <c r="AG1250" s="17"/>
      <c r="AH1250" s="17"/>
      <c r="AI1250" s="17"/>
      <c r="AJ1250" s="17"/>
      <c r="AK1250" s="17"/>
      <c r="AL1250" s="17"/>
      <c r="AM1250" s="17"/>
      <c r="AN1250" s="17"/>
      <c r="AO1250" s="17"/>
      <c r="AP1250" s="17"/>
      <c r="AQ1250" s="17"/>
      <c r="AR1250" s="17"/>
      <c r="AS1250" s="17"/>
      <c r="AT1250" s="17"/>
      <c r="AU1250" s="17"/>
      <c r="AV1250" s="17"/>
      <c r="AW1250" s="17"/>
      <c r="AX1250" s="17"/>
      <c r="AY1250" s="17"/>
      <c r="AZ1250" s="17"/>
      <c r="BA1250" s="17"/>
      <c r="BB1250" s="17"/>
      <c r="BC1250" s="17"/>
      <c r="BD1250" s="17"/>
      <c r="BE1250" s="17"/>
      <c r="BF1250" s="17"/>
      <c r="BG1250" s="17"/>
      <c r="BH1250" s="17"/>
      <c r="BI1250" s="17"/>
      <c r="BJ1250" s="17"/>
      <c r="BK1250" s="17"/>
      <c r="BL1250" s="17"/>
      <c r="BM1250" s="17"/>
      <c r="BN1250" s="17"/>
      <c r="BO1250" s="17"/>
      <c r="BP1250" s="17"/>
      <c r="BQ1250" s="17"/>
      <c r="BR1250" s="17"/>
    </row>
    <row r="1251" spans="29:70" x14ac:dyDescent="0.25">
      <c r="AC1251" s="17"/>
      <c r="AD1251" s="17"/>
      <c r="AE1251" s="17"/>
      <c r="AF1251" s="17"/>
      <c r="AG1251" s="17"/>
      <c r="AH1251" s="17"/>
      <c r="AI1251" s="17"/>
      <c r="AJ1251" s="17"/>
      <c r="AK1251" s="17"/>
      <c r="AL1251" s="17"/>
      <c r="AM1251" s="17"/>
      <c r="AN1251" s="17"/>
      <c r="AO1251" s="17"/>
      <c r="AP1251" s="17"/>
      <c r="AQ1251" s="17"/>
      <c r="AR1251" s="17"/>
      <c r="AS1251" s="17"/>
      <c r="AT1251" s="17"/>
      <c r="AU1251" s="17"/>
      <c r="AV1251" s="17"/>
      <c r="AW1251" s="17"/>
      <c r="AX1251" s="17"/>
      <c r="AY1251" s="17"/>
      <c r="AZ1251" s="17"/>
      <c r="BA1251" s="17"/>
      <c r="BB1251" s="17"/>
      <c r="BC1251" s="17"/>
      <c r="BD1251" s="17"/>
      <c r="BE1251" s="17"/>
      <c r="BF1251" s="17"/>
      <c r="BG1251" s="17"/>
      <c r="BH1251" s="17"/>
      <c r="BI1251" s="17"/>
      <c r="BJ1251" s="17"/>
      <c r="BK1251" s="17"/>
      <c r="BL1251" s="17"/>
      <c r="BM1251" s="17"/>
      <c r="BN1251" s="17"/>
      <c r="BO1251" s="17"/>
      <c r="BP1251" s="17"/>
      <c r="BQ1251" s="17"/>
      <c r="BR1251" s="17"/>
    </row>
    <row r="1252" spans="29:70" x14ac:dyDescent="0.25">
      <c r="AC1252" s="17"/>
      <c r="AD1252" s="17"/>
      <c r="AE1252" s="17"/>
      <c r="AF1252" s="17"/>
      <c r="AG1252" s="17"/>
      <c r="AH1252" s="17"/>
      <c r="AI1252" s="17"/>
      <c r="AJ1252" s="17"/>
      <c r="AK1252" s="17"/>
      <c r="AL1252" s="17"/>
      <c r="AM1252" s="17"/>
      <c r="AN1252" s="17"/>
      <c r="AO1252" s="17"/>
      <c r="AP1252" s="17"/>
      <c r="AQ1252" s="17"/>
      <c r="AR1252" s="17"/>
      <c r="AS1252" s="17"/>
      <c r="AT1252" s="17"/>
      <c r="AU1252" s="17"/>
      <c r="AV1252" s="17"/>
      <c r="AW1252" s="17"/>
      <c r="AX1252" s="17"/>
      <c r="AY1252" s="17"/>
      <c r="AZ1252" s="17"/>
      <c r="BA1252" s="17"/>
      <c r="BB1252" s="17"/>
      <c r="BC1252" s="17"/>
      <c r="BD1252" s="17"/>
      <c r="BE1252" s="17"/>
      <c r="BF1252" s="17"/>
      <c r="BG1252" s="17"/>
      <c r="BH1252" s="17"/>
      <c r="BI1252" s="17"/>
      <c r="BJ1252" s="17"/>
      <c r="BK1252" s="17"/>
      <c r="BL1252" s="17"/>
      <c r="BM1252" s="17"/>
      <c r="BN1252" s="17"/>
      <c r="BO1252" s="17"/>
      <c r="BP1252" s="17"/>
      <c r="BQ1252" s="17"/>
      <c r="BR1252" s="17"/>
    </row>
    <row r="1253" spans="29:70" x14ac:dyDescent="0.25">
      <c r="AC1253" s="17"/>
      <c r="AD1253" s="17"/>
      <c r="AE1253" s="17"/>
      <c r="AF1253" s="17"/>
      <c r="AG1253" s="17"/>
      <c r="AH1253" s="17"/>
      <c r="AI1253" s="17"/>
      <c r="AJ1253" s="17"/>
      <c r="AK1253" s="17"/>
      <c r="AL1253" s="17"/>
      <c r="AM1253" s="17"/>
      <c r="AN1253" s="17"/>
      <c r="AO1253" s="17"/>
      <c r="AP1253" s="17"/>
      <c r="AQ1253" s="17"/>
      <c r="AR1253" s="17"/>
      <c r="AS1253" s="17"/>
      <c r="AT1253" s="17"/>
      <c r="AU1253" s="17"/>
      <c r="AV1253" s="17"/>
      <c r="AW1253" s="17"/>
      <c r="AX1253" s="17"/>
      <c r="AY1253" s="17"/>
      <c r="AZ1253" s="17"/>
      <c r="BA1253" s="17"/>
      <c r="BB1253" s="17"/>
      <c r="BC1253" s="17"/>
      <c r="BD1253" s="17"/>
      <c r="BE1253" s="17"/>
      <c r="BF1253" s="17"/>
      <c r="BG1253" s="17"/>
      <c r="BH1253" s="17"/>
      <c r="BI1253" s="17"/>
      <c r="BJ1253" s="17"/>
      <c r="BK1253" s="17"/>
      <c r="BL1253" s="17"/>
      <c r="BM1253" s="17"/>
      <c r="BN1253" s="17"/>
      <c r="BO1253" s="17"/>
      <c r="BP1253" s="17"/>
      <c r="BQ1253" s="17"/>
      <c r="BR1253" s="17"/>
    </row>
    <row r="1254" spans="29:70" x14ac:dyDescent="0.25">
      <c r="AC1254" s="17"/>
      <c r="AD1254" s="17"/>
      <c r="AE1254" s="17"/>
      <c r="AF1254" s="17"/>
      <c r="AG1254" s="17"/>
      <c r="AH1254" s="17"/>
      <c r="AI1254" s="17"/>
      <c r="AJ1254" s="17"/>
      <c r="AK1254" s="17"/>
      <c r="AL1254" s="17"/>
      <c r="AM1254" s="17"/>
      <c r="AN1254" s="17"/>
      <c r="AO1254" s="17"/>
      <c r="AP1254" s="17"/>
      <c r="AQ1254" s="17"/>
      <c r="AR1254" s="17"/>
      <c r="AS1254" s="17"/>
      <c r="AT1254" s="17"/>
      <c r="AU1254" s="17"/>
      <c r="AV1254" s="17"/>
      <c r="AW1254" s="17"/>
      <c r="AX1254" s="17"/>
      <c r="AY1254" s="17"/>
      <c r="AZ1254" s="17"/>
      <c r="BA1254" s="17"/>
      <c r="BB1254" s="17"/>
      <c r="BC1254" s="17"/>
      <c r="BD1254" s="17"/>
      <c r="BE1254" s="17"/>
      <c r="BF1254" s="17"/>
      <c r="BG1254" s="17"/>
      <c r="BH1254" s="17"/>
      <c r="BI1254" s="17"/>
      <c r="BJ1254" s="17"/>
      <c r="BK1254" s="17"/>
      <c r="BL1254" s="17"/>
      <c r="BM1254" s="17"/>
      <c r="BN1254" s="17"/>
      <c r="BO1254" s="17"/>
      <c r="BP1254" s="17"/>
      <c r="BQ1254" s="17"/>
      <c r="BR1254" s="17"/>
    </row>
    <row r="1255" spans="29:70" x14ac:dyDescent="0.25">
      <c r="AC1255" s="17"/>
      <c r="AD1255" s="17"/>
      <c r="AE1255" s="17"/>
      <c r="AF1255" s="17"/>
      <c r="AG1255" s="17"/>
      <c r="AH1255" s="17"/>
      <c r="AI1255" s="17"/>
      <c r="AJ1255" s="17"/>
      <c r="AK1255" s="17"/>
      <c r="AL1255" s="17"/>
      <c r="AM1255" s="17"/>
      <c r="AN1255" s="17"/>
      <c r="AO1255" s="17"/>
      <c r="AP1255" s="17"/>
      <c r="AQ1255" s="17"/>
      <c r="AR1255" s="17"/>
      <c r="AS1255" s="17"/>
      <c r="AT1255" s="17"/>
      <c r="AU1255" s="17"/>
      <c r="AV1255" s="17"/>
      <c r="AW1255" s="17"/>
      <c r="AX1255" s="17"/>
      <c r="AY1255" s="17"/>
      <c r="AZ1255" s="17"/>
      <c r="BA1255" s="17"/>
      <c r="BB1255" s="17"/>
      <c r="BC1255" s="17"/>
      <c r="BD1255" s="17"/>
      <c r="BE1255" s="17"/>
      <c r="BF1255" s="17"/>
      <c r="BG1255" s="17"/>
      <c r="BH1255" s="17"/>
      <c r="BI1255" s="17"/>
      <c r="BJ1255" s="17"/>
      <c r="BK1255" s="17"/>
      <c r="BL1255" s="17"/>
      <c r="BM1255" s="17"/>
      <c r="BN1255" s="17"/>
      <c r="BO1255" s="17"/>
      <c r="BP1255" s="17"/>
      <c r="BQ1255" s="17"/>
      <c r="BR1255" s="17"/>
    </row>
    <row r="1256" spans="29:70" x14ac:dyDescent="0.25">
      <c r="AC1256" s="17"/>
      <c r="AD1256" s="17"/>
      <c r="AE1256" s="17"/>
      <c r="AF1256" s="17"/>
      <c r="AG1256" s="17"/>
      <c r="AH1256" s="17"/>
      <c r="AI1256" s="17"/>
      <c r="AJ1256" s="17"/>
      <c r="AK1256" s="17"/>
      <c r="AL1256" s="17"/>
      <c r="AM1256" s="17"/>
      <c r="AN1256" s="17"/>
      <c r="AO1256" s="17"/>
      <c r="AP1256" s="17"/>
      <c r="AQ1256" s="17"/>
      <c r="AR1256" s="17"/>
      <c r="AS1256" s="17"/>
      <c r="AT1256" s="17"/>
      <c r="AU1256" s="17"/>
      <c r="AV1256" s="17"/>
      <c r="AW1256" s="17"/>
      <c r="AX1256" s="17"/>
      <c r="AY1256" s="17"/>
      <c r="AZ1256" s="17"/>
      <c r="BA1256" s="17"/>
      <c r="BB1256" s="17"/>
      <c r="BC1256" s="17"/>
      <c r="BD1256" s="17"/>
      <c r="BE1256" s="17"/>
      <c r="BF1256" s="17"/>
      <c r="BG1256" s="17"/>
      <c r="BH1256" s="17"/>
      <c r="BI1256" s="17"/>
      <c r="BJ1256" s="17"/>
      <c r="BK1256" s="17"/>
      <c r="BL1256" s="17"/>
      <c r="BM1256" s="17"/>
      <c r="BN1256" s="17"/>
      <c r="BO1256" s="17"/>
      <c r="BP1256" s="17"/>
      <c r="BQ1256" s="17"/>
      <c r="BR1256" s="17"/>
    </row>
    <row r="1257" spans="29:70" x14ac:dyDescent="0.25">
      <c r="AC1257" s="17"/>
      <c r="AD1257" s="17"/>
      <c r="AE1257" s="17"/>
      <c r="AF1257" s="17"/>
      <c r="AG1257" s="17"/>
      <c r="AH1257" s="17"/>
      <c r="AI1257" s="17"/>
      <c r="AJ1257" s="17"/>
      <c r="AK1257" s="17"/>
      <c r="AL1257" s="17"/>
      <c r="AM1257" s="17"/>
      <c r="AN1257" s="17"/>
      <c r="AO1257" s="17"/>
      <c r="AP1257" s="17"/>
      <c r="AQ1257" s="17"/>
      <c r="AR1257" s="17"/>
      <c r="AS1257" s="17"/>
      <c r="AT1257" s="17"/>
      <c r="AU1257" s="17"/>
      <c r="AV1257" s="17"/>
      <c r="AW1257" s="17"/>
      <c r="AX1257" s="17"/>
      <c r="AY1257" s="17"/>
      <c r="AZ1257" s="17"/>
      <c r="BA1257" s="17"/>
      <c r="BB1257" s="17"/>
      <c r="BC1257" s="17"/>
      <c r="BD1257" s="17"/>
      <c r="BE1257" s="17"/>
      <c r="BF1257" s="17"/>
      <c r="BG1257" s="17"/>
      <c r="BH1257" s="17"/>
      <c r="BI1257" s="17"/>
      <c r="BJ1257" s="17"/>
      <c r="BK1257" s="17"/>
      <c r="BL1257" s="17"/>
      <c r="BM1257" s="17"/>
      <c r="BN1257" s="17"/>
      <c r="BO1257" s="17"/>
      <c r="BP1257" s="17"/>
      <c r="BQ1257" s="17"/>
      <c r="BR1257" s="17"/>
    </row>
    <row r="1258" spans="29:70" x14ac:dyDescent="0.25">
      <c r="AC1258" s="17"/>
      <c r="AD1258" s="17"/>
      <c r="AE1258" s="17"/>
      <c r="AF1258" s="17"/>
      <c r="AG1258" s="17"/>
      <c r="AH1258" s="17"/>
      <c r="AI1258" s="17"/>
      <c r="AJ1258" s="17"/>
      <c r="AK1258" s="17"/>
      <c r="AL1258" s="17"/>
      <c r="AM1258" s="17"/>
      <c r="AN1258" s="17"/>
      <c r="AO1258" s="17"/>
      <c r="AP1258" s="17"/>
      <c r="AQ1258" s="17"/>
      <c r="AR1258" s="17"/>
      <c r="AS1258" s="17"/>
      <c r="AT1258" s="17"/>
      <c r="AU1258" s="17"/>
      <c r="AV1258" s="17"/>
      <c r="AW1258" s="17"/>
      <c r="AX1258" s="17"/>
      <c r="AY1258" s="17"/>
      <c r="AZ1258" s="17"/>
      <c r="BA1258" s="17"/>
      <c r="BB1258" s="17"/>
      <c r="BC1258" s="17"/>
      <c r="BD1258" s="17"/>
      <c r="BE1258" s="17"/>
      <c r="BF1258" s="17"/>
      <c r="BG1258" s="17"/>
      <c r="BH1258" s="17"/>
      <c r="BI1258" s="17"/>
      <c r="BJ1258" s="17"/>
      <c r="BK1258" s="17"/>
      <c r="BL1258" s="17"/>
      <c r="BM1258" s="17"/>
      <c r="BN1258" s="17"/>
      <c r="BO1258" s="17"/>
      <c r="BP1258" s="17"/>
      <c r="BQ1258" s="17"/>
      <c r="BR1258" s="17"/>
    </row>
    <row r="1259" spans="29:70" x14ac:dyDescent="0.25">
      <c r="AC1259" s="17"/>
      <c r="AD1259" s="17"/>
      <c r="AE1259" s="17"/>
      <c r="AF1259" s="17"/>
      <c r="AG1259" s="17"/>
      <c r="AH1259" s="17"/>
      <c r="AI1259" s="17"/>
      <c r="AJ1259" s="17"/>
      <c r="AK1259" s="17"/>
      <c r="AL1259" s="17"/>
      <c r="AM1259" s="17"/>
      <c r="AN1259" s="17"/>
      <c r="AO1259" s="17"/>
      <c r="AP1259" s="17"/>
      <c r="AQ1259" s="17"/>
      <c r="AR1259" s="17"/>
      <c r="AS1259" s="17"/>
      <c r="AT1259" s="17"/>
      <c r="AU1259" s="17"/>
      <c r="AV1259" s="17"/>
      <c r="AW1259" s="17"/>
      <c r="AX1259" s="17"/>
      <c r="AY1259" s="17"/>
      <c r="AZ1259" s="17"/>
      <c r="BA1259" s="17"/>
      <c r="BB1259" s="17"/>
      <c r="BC1259" s="17"/>
      <c r="BD1259" s="17"/>
      <c r="BE1259" s="17"/>
      <c r="BF1259" s="17"/>
      <c r="BG1259" s="17"/>
      <c r="BH1259" s="17"/>
      <c r="BI1259" s="17"/>
      <c r="BJ1259" s="17"/>
      <c r="BK1259" s="17"/>
      <c r="BL1259" s="17"/>
      <c r="BM1259" s="17"/>
      <c r="BN1259" s="17"/>
      <c r="BO1259" s="17"/>
      <c r="BP1259" s="17"/>
      <c r="BQ1259" s="17"/>
      <c r="BR1259" s="17"/>
    </row>
    <row r="1260" spans="29:70" x14ac:dyDescent="0.25">
      <c r="AC1260" s="17"/>
      <c r="AD1260" s="17"/>
      <c r="AE1260" s="17"/>
      <c r="AF1260" s="17"/>
      <c r="AG1260" s="17"/>
      <c r="AH1260" s="17"/>
      <c r="AI1260" s="17"/>
      <c r="AJ1260" s="17"/>
      <c r="AK1260" s="17"/>
      <c r="AL1260" s="17"/>
      <c r="AM1260" s="17"/>
      <c r="AN1260" s="17"/>
      <c r="AO1260" s="17"/>
      <c r="AP1260" s="17"/>
      <c r="AQ1260" s="17"/>
      <c r="AR1260" s="17"/>
      <c r="AS1260" s="17"/>
      <c r="AT1260" s="17"/>
      <c r="AU1260" s="17"/>
      <c r="AV1260" s="17"/>
      <c r="AW1260" s="17"/>
      <c r="AX1260" s="17"/>
      <c r="AY1260" s="17"/>
      <c r="AZ1260" s="17"/>
      <c r="BA1260" s="17"/>
      <c r="BB1260" s="17"/>
      <c r="BC1260" s="17"/>
      <c r="BD1260" s="17"/>
      <c r="BE1260" s="17"/>
      <c r="BF1260" s="17"/>
      <c r="BG1260" s="17"/>
      <c r="BH1260" s="17"/>
      <c r="BI1260" s="17"/>
      <c r="BJ1260" s="17"/>
      <c r="BK1260" s="17"/>
      <c r="BL1260" s="17"/>
      <c r="BM1260" s="17"/>
      <c r="BN1260" s="17"/>
      <c r="BO1260" s="17"/>
      <c r="BP1260" s="17"/>
      <c r="BQ1260" s="17"/>
      <c r="BR1260" s="17"/>
    </row>
    <row r="1261" spans="29:70" x14ac:dyDescent="0.25">
      <c r="AC1261" s="17"/>
      <c r="AD1261" s="17"/>
      <c r="AE1261" s="17"/>
      <c r="AF1261" s="17"/>
      <c r="AG1261" s="17"/>
      <c r="AH1261" s="17"/>
      <c r="AI1261" s="17"/>
      <c r="AJ1261" s="17"/>
      <c r="AK1261" s="17"/>
      <c r="AL1261" s="17"/>
      <c r="AM1261" s="17"/>
      <c r="AN1261" s="17"/>
      <c r="AO1261" s="17"/>
      <c r="AP1261" s="17"/>
      <c r="AQ1261" s="17"/>
      <c r="AR1261" s="17"/>
      <c r="AS1261" s="17"/>
      <c r="AT1261" s="17"/>
      <c r="AU1261" s="17"/>
      <c r="AV1261" s="17"/>
      <c r="AW1261" s="17"/>
      <c r="AX1261" s="17"/>
      <c r="AY1261" s="17"/>
      <c r="AZ1261" s="17"/>
      <c r="BA1261" s="17"/>
      <c r="BB1261" s="17"/>
      <c r="BC1261" s="17"/>
      <c r="BD1261" s="17"/>
      <c r="BE1261" s="17"/>
      <c r="BF1261" s="17"/>
      <c r="BG1261" s="17"/>
      <c r="BH1261" s="17"/>
      <c r="BI1261" s="17"/>
      <c r="BJ1261" s="17"/>
      <c r="BK1261" s="17"/>
      <c r="BL1261" s="17"/>
      <c r="BM1261" s="17"/>
      <c r="BN1261" s="17"/>
      <c r="BO1261" s="17"/>
      <c r="BP1261" s="17"/>
      <c r="BQ1261" s="17"/>
      <c r="BR1261" s="17"/>
    </row>
    <row r="1262" spans="29:70" x14ac:dyDescent="0.25">
      <c r="AC1262" s="17"/>
      <c r="AD1262" s="17"/>
      <c r="AE1262" s="17"/>
      <c r="AF1262" s="17"/>
      <c r="AG1262" s="17"/>
      <c r="AH1262" s="17"/>
      <c r="AI1262" s="17"/>
      <c r="AJ1262" s="17"/>
      <c r="AK1262" s="17"/>
      <c r="AL1262" s="17"/>
      <c r="AM1262" s="17"/>
      <c r="AN1262" s="17"/>
      <c r="AO1262" s="17"/>
      <c r="AP1262" s="17"/>
      <c r="AQ1262" s="17"/>
      <c r="AR1262" s="17"/>
      <c r="AS1262" s="17"/>
      <c r="AT1262" s="17"/>
      <c r="AU1262" s="17"/>
      <c r="AV1262" s="17"/>
      <c r="AW1262" s="17"/>
      <c r="AX1262" s="17"/>
      <c r="AY1262" s="17"/>
      <c r="AZ1262" s="17"/>
      <c r="BA1262" s="17"/>
      <c r="BB1262" s="17"/>
      <c r="BC1262" s="17"/>
      <c r="BD1262" s="17"/>
      <c r="BE1262" s="17"/>
      <c r="BF1262" s="17"/>
      <c r="BG1262" s="17"/>
      <c r="BH1262" s="17"/>
      <c r="BI1262" s="17"/>
      <c r="BJ1262" s="17"/>
      <c r="BK1262" s="17"/>
      <c r="BL1262" s="17"/>
      <c r="BM1262" s="17"/>
      <c r="BN1262" s="17"/>
      <c r="BO1262" s="17"/>
      <c r="BP1262" s="17"/>
      <c r="BQ1262" s="17"/>
      <c r="BR1262" s="17"/>
    </row>
    <row r="1263" spans="29:70" x14ac:dyDescent="0.25">
      <c r="AC1263" s="17"/>
      <c r="AD1263" s="17"/>
      <c r="AE1263" s="17"/>
      <c r="AF1263" s="17"/>
      <c r="AG1263" s="17"/>
      <c r="AH1263" s="17"/>
      <c r="AI1263" s="17"/>
      <c r="AJ1263" s="17"/>
      <c r="AK1263" s="17"/>
      <c r="AL1263" s="17"/>
      <c r="AM1263" s="17"/>
      <c r="AN1263" s="17"/>
      <c r="AO1263" s="17"/>
      <c r="AP1263" s="17"/>
      <c r="AQ1263" s="17"/>
      <c r="AR1263" s="17"/>
      <c r="AS1263" s="17"/>
      <c r="AT1263" s="17"/>
      <c r="AU1263" s="17"/>
      <c r="AV1263" s="17"/>
      <c r="AW1263" s="17"/>
      <c r="AX1263" s="17"/>
      <c r="AY1263" s="17"/>
      <c r="AZ1263" s="17"/>
      <c r="BA1263" s="17"/>
      <c r="BB1263" s="17"/>
      <c r="BC1263" s="17"/>
      <c r="BD1263" s="17"/>
      <c r="BE1263" s="17"/>
      <c r="BF1263" s="17"/>
      <c r="BG1263" s="17"/>
      <c r="BH1263" s="17"/>
      <c r="BI1263" s="17"/>
      <c r="BJ1263" s="17"/>
      <c r="BK1263" s="17"/>
      <c r="BL1263" s="17"/>
      <c r="BM1263" s="17"/>
      <c r="BN1263" s="17"/>
      <c r="BO1263" s="17"/>
      <c r="BP1263" s="17"/>
      <c r="BQ1263" s="17"/>
      <c r="BR1263" s="17"/>
    </row>
    <row r="1264" spans="29:70" x14ac:dyDescent="0.25">
      <c r="AC1264" s="17"/>
      <c r="AD1264" s="17"/>
      <c r="AE1264" s="17"/>
      <c r="AF1264" s="17"/>
      <c r="AG1264" s="17"/>
      <c r="AH1264" s="17"/>
      <c r="AI1264" s="17"/>
      <c r="AJ1264" s="17"/>
      <c r="AK1264" s="17"/>
      <c r="AL1264" s="17"/>
      <c r="AM1264" s="17"/>
      <c r="AN1264" s="17"/>
      <c r="AO1264" s="17"/>
      <c r="AP1264" s="17"/>
      <c r="AQ1264" s="17"/>
      <c r="AR1264" s="17"/>
      <c r="AS1264" s="17"/>
      <c r="AT1264" s="17"/>
      <c r="AU1264" s="17"/>
      <c r="AV1264" s="17"/>
      <c r="AW1264" s="17"/>
      <c r="AX1264" s="17"/>
      <c r="AY1264" s="17"/>
      <c r="AZ1264" s="17"/>
      <c r="BA1264" s="17"/>
      <c r="BB1264" s="17"/>
      <c r="BC1264" s="17"/>
      <c r="BD1264" s="17"/>
      <c r="BE1264" s="17"/>
      <c r="BF1264" s="17"/>
      <c r="BG1264" s="17"/>
      <c r="BH1264" s="17"/>
      <c r="BI1264" s="17"/>
      <c r="BJ1264" s="17"/>
      <c r="BK1264" s="17"/>
      <c r="BL1264" s="17"/>
      <c r="BM1264" s="17"/>
      <c r="BN1264" s="17"/>
      <c r="BO1264" s="17"/>
      <c r="BP1264" s="17"/>
      <c r="BQ1264" s="17"/>
      <c r="BR1264" s="17"/>
    </row>
    <row r="1265" spans="29:70" x14ac:dyDescent="0.25">
      <c r="AC1265" s="17"/>
      <c r="AD1265" s="17"/>
      <c r="AE1265" s="17"/>
      <c r="AF1265" s="17"/>
      <c r="AG1265" s="17"/>
      <c r="AH1265" s="17"/>
      <c r="AI1265" s="17"/>
      <c r="AJ1265" s="17"/>
      <c r="AK1265" s="17"/>
      <c r="AL1265" s="17"/>
      <c r="AM1265" s="17"/>
      <c r="AN1265" s="17"/>
      <c r="AO1265" s="17"/>
      <c r="AP1265" s="17"/>
      <c r="AQ1265" s="17"/>
      <c r="AR1265" s="17"/>
      <c r="AS1265" s="17"/>
      <c r="AT1265" s="17"/>
      <c r="AU1265" s="17"/>
      <c r="AV1265" s="17"/>
      <c r="AW1265" s="17"/>
      <c r="AX1265" s="17"/>
      <c r="AY1265" s="17"/>
      <c r="AZ1265" s="17"/>
      <c r="BA1265" s="17"/>
      <c r="BB1265" s="17"/>
      <c r="BC1265" s="17"/>
      <c r="BD1265" s="17"/>
      <c r="BE1265" s="17"/>
      <c r="BF1265" s="17"/>
      <c r="BG1265" s="17"/>
      <c r="BH1265" s="17"/>
      <c r="BI1265" s="17"/>
      <c r="BJ1265" s="17"/>
      <c r="BK1265" s="17"/>
      <c r="BL1265" s="17"/>
      <c r="BM1265" s="17"/>
      <c r="BN1265" s="17"/>
      <c r="BO1265" s="17"/>
      <c r="BP1265" s="17"/>
      <c r="BQ1265" s="17"/>
      <c r="BR1265" s="17"/>
    </row>
    <row r="1266" spans="29:70" x14ac:dyDescent="0.25">
      <c r="AC1266" s="17"/>
      <c r="AD1266" s="17"/>
      <c r="AE1266" s="17"/>
      <c r="AF1266" s="17"/>
      <c r="AG1266" s="17"/>
      <c r="AH1266" s="17"/>
      <c r="AI1266" s="17"/>
      <c r="AJ1266" s="17"/>
      <c r="AK1266" s="17"/>
      <c r="AL1266" s="17"/>
      <c r="AM1266" s="17"/>
      <c r="AN1266" s="17"/>
      <c r="AO1266" s="17"/>
      <c r="AP1266" s="17"/>
      <c r="AQ1266" s="17"/>
      <c r="AR1266" s="17"/>
      <c r="AS1266" s="17"/>
      <c r="AT1266" s="17"/>
      <c r="AU1266" s="17"/>
      <c r="AV1266" s="17"/>
      <c r="AW1266" s="17"/>
      <c r="AX1266" s="17"/>
      <c r="AY1266" s="17"/>
      <c r="AZ1266" s="17"/>
      <c r="BA1266" s="17"/>
      <c r="BB1266" s="17"/>
      <c r="BC1266" s="17"/>
      <c r="BD1266" s="17"/>
      <c r="BE1266" s="17"/>
      <c r="BF1266" s="17"/>
      <c r="BG1266" s="17"/>
      <c r="BH1266" s="17"/>
      <c r="BI1266" s="17"/>
      <c r="BJ1266" s="17"/>
      <c r="BK1266" s="17"/>
      <c r="BL1266" s="17"/>
      <c r="BM1266" s="17"/>
      <c r="BN1266" s="17"/>
      <c r="BO1266" s="17"/>
      <c r="BP1266" s="17"/>
      <c r="BQ1266" s="17"/>
      <c r="BR1266" s="17"/>
    </row>
    <row r="1267" spans="29:70" x14ac:dyDescent="0.25">
      <c r="AC1267" s="17"/>
      <c r="AD1267" s="17"/>
      <c r="AE1267" s="17"/>
      <c r="AF1267" s="17"/>
      <c r="AG1267" s="17"/>
      <c r="AH1267" s="17"/>
      <c r="AI1267" s="17"/>
      <c r="AJ1267" s="17"/>
      <c r="AK1267" s="17"/>
      <c r="AL1267" s="17"/>
      <c r="AM1267" s="17"/>
      <c r="AN1267" s="17"/>
      <c r="AO1267" s="17"/>
      <c r="AP1267" s="17"/>
      <c r="AQ1267" s="17"/>
      <c r="AR1267" s="17"/>
      <c r="AS1267" s="17"/>
      <c r="AT1267" s="17"/>
      <c r="AU1267" s="17"/>
      <c r="AV1267" s="17"/>
      <c r="AW1267" s="17"/>
      <c r="AX1267" s="17"/>
      <c r="AY1267" s="17"/>
      <c r="AZ1267" s="17"/>
      <c r="BA1267" s="17"/>
      <c r="BB1267" s="17"/>
      <c r="BC1267" s="17"/>
      <c r="BD1267" s="17"/>
      <c r="BE1267" s="17"/>
      <c r="BF1267" s="17"/>
      <c r="BG1267" s="17"/>
      <c r="BH1267" s="17"/>
      <c r="BI1267" s="17"/>
      <c r="BJ1267" s="17"/>
      <c r="BK1267" s="17"/>
      <c r="BL1267" s="17"/>
      <c r="BM1267" s="17"/>
      <c r="BN1267" s="17"/>
      <c r="BO1267" s="17"/>
      <c r="BP1267" s="17"/>
      <c r="BQ1267" s="17"/>
      <c r="BR1267" s="17"/>
    </row>
    <row r="1268" spans="29:70" x14ac:dyDescent="0.25">
      <c r="AC1268" s="17"/>
      <c r="AD1268" s="17"/>
      <c r="AE1268" s="17"/>
      <c r="AF1268" s="17"/>
      <c r="AG1268" s="17"/>
      <c r="AH1268" s="17"/>
      <c r="AI1268" s="17"/>
      <c r="AJ1268" s="17"/>
      <c r="AK1268" s="17"/>
      <c r="AL1268" s="17"/>
      <c r="AM1268" s="17"/>
      <c r="AN1268" s="17"/>
      <c r="AO1268" s="17"/>
      <c r="AP1268" s="17"/>
      <c r="AQ1268" s="17"/>
      <c r="AR1268" s="17"/>
      <c r="AS1268" s="17"/>
      <c r="AT1268" s="17"/>
      <c r="AU1268" s="17"/>
      <c r="AV1268" s="17"/>
      <c r="AW1268" s="17"/>
      <c r="AX1268" s="17"/>
      <c r="AY1268" s="17"/>
      <c r="AZ1268" s="17"/>
      <c r="BA1268" s="17"/>
      <c r="BB1268" s="17"/>
      <c r="BC1268" s="17"/>
      <c r="BD1268" s="17"/>
      <c r="BE1268" s="17"/>
      <c r="BF1268" s="17"/>
      <c r="BG1268" s="17"/>
      <c r="BH1268" s="17"/>
      <c r="BI1268" s="17"/>
      <c r="BJ1268" s="17"/>
      <c r="BK1268" s="17"/>
      <c r="BL1268" s="17"/>
      <c r="BM1268" s="17"/>
      <c r="BN1268" s="17"/>
      <c r="BO1268" s="17"/>
      <c r="BP1268" s="17"/>
      <c r="BQ1268" s="17"/>
      <c r="BR1268" s="17"/>
    </row>
    <row r="1269" spans="29:70" x14ac:dyDescent="0.25">
      <c r="AC1269" s="17"/>
      <c r="AD1269" s="17"/>
      <c r="AE1269" s="17"/>
      <c r="AF1269" s="17"/>
      <c r="AG1269" s="17"/>
      <c r="AH1269" s="17"/>
      <c r="AI1269" s="17"/>
      <c r="AJ1269" s="17"/>
      <c r="AK1269" s="17"/>
      <c r="AL1269" s="17"/>
      <c r="AM1269" s="17"/>
      <c r="AN1269" s="17"/>
      <c r="AO1269" s="17"/>
      <c r="AP1269" s="17"/>
      <c r="AQ1269" s="17"/>
      <c r="AR1269" s="17"/>
      <c r="AS1269" s="17"/>
      <c r="AT1269" s="17"/>
      <c r="AU1269" s="17"/>
      <c r="AV1269" s="17"/>
      <c r="AW1269" s="17"/>
      <c r="AX1269" s="17"/>
      <c r="AY1269" s="17"/>
      <c r="AZ1269" s="17"/>
      <c r="BA1269" s="17"/>
      <c r="BB1269" s="17"/>
      <c r="BC1269" s="17"/>
      <c r="BD1269" s="17"/>
      <c r="BE1269" s="17"/>
      <c r="BF1269" s="17"/>
      <c r="BG1269" s="17"/>
      <c r="BH1269" s="17"/>
      <c r="BI1269" s="17"/>
      <c r="BJ1269" s="17"/>
      <c r="BK1269" s="17"/>
      <c r="BL1269" s="17"/>
      <c r="BM1269" s="17"/>
      <c r="BN1269" s="17"/>
      <c r="BO1269" s="17"/>
      <c r="BP1269" s="17"/>
      <c r="BQ1269" s="17"/>
      <c r="BR1269" s="17"/>
    </row>
    <row r="1270" spans="29:70" x14ac:dyDescent="0.25">
      <c r="AC1270" s="17"/>
      <c r="AD1270" s="17"/>
      <c r="AE1270" s="17"/>
      <c r="AF1270" s="17"/>
      <c r="AG1270" s="17"/>
      <c r="AH1270" s="17"/>
      <c r="AI1270" s="17"/>
      <c r="AJ1270" s="17"/>
      <c r="AK1270" s="17"/>
      <c r="AL1270" s="17"/>
      <c r="AM1270" s="17"/>
      <c r="AN1270" s="17"/>
      <c r="AO1270" s="17"/>
      <c r="AP1270" s="17"/>
      <c r="AQ1270" s="17"/>
      <c r="AR1270" s="17"/>
      <c r="AS1270" s="17"/>
      <c r="AT1270" s="17"/>
      <c r="AU1270" s="17"/>
      <c r="AV1270" s="17"/>
      <c r="AW1270" s="17"/>
      <c r="AX1270" s="17"/>
      <c r="AY1270" s="17"/>
      <c r="AZ1270" s="17"/>
      <c r="BA1270" s="17"/>
      <c r="BB1270" s="17"/>
      <c r="BC1270" s="17"/>
      <c r="BD1270" s="17"/>
      <c r="BE1270" s="17"/>
      <c r="BF1270" s="17"/>
      <c r="BG1270" s="17"/>
      <c r="BH1270" s="17"/>
      <c r="BI1270" s="17"/>
      <c r="BJ1270" s="17"/>
      <c r="BK1270" s="17"/>
      <c r="BL1270" s="17"/>
      <c r="BM1270" s="17"/>
      <c r="BN1270" s="17"/>
      <c r="BO1270" s="17"/>
      <c r="BP1270" s="17"/>
      <c r="BQ1270" s="17"/>
      <c r="BR1270" s="17"/>
    </row>
    <row r="1271" spans="29:70" x14ac:dyDescent="0.25">
      <c r="AC1271" s="17"/>
      <c r="AD1271" s="17"/>
      <c r="AE1271" s="17"/>
      <c r="AF1271" s="17"/>
      <c r="AG1271" s="17"/>
      <c r="AH1271" s="17"/>
      <c r="AI1271" s="17"/>
      <c r="AJ1271" s="17"/>
      <c r="AK1271" s="17"/>
      <c r="AL1271" s="17"/>
      <c r="AM1271" s="17"/>
      <c r="AN1271" s="17"/>
      <c r="AO1271" s="17"/>
      <c r="AP1271" s="17"/>
      <c r="AQ1271" s="17"/>
      <c r="AR1271" s="17"/>
      <c r="AS1271" s="17"/>
      <c r="AT1271" s="17"/>
      <c r="AU1271" s="17"/>
      <c r="AV1271" s="17"/>
      <c r="AW1271" s="17"/>
      <c r="AX1271" s="17"/>
      <c r="AY1271" s="17"/>
      <c r="AZ1271" s="17"/>
      <c r="BA1271" s="17"/>
      <c r="BB1271" s="17"/>
      <c r="BC1271" s="17"/>
      <c r="BD1271" s="17"/>
      <c r="BE1271" s="17"/>
      <c r="BF1271" s="17"/>
      <c r="BG1271" s="17"/>
      <c r="BH1271" s="17"/>
      <c r="BI1271" s="17"/>
      <c r="BJ1271" s="17"/>
      <c r="BK1271" s="17"/>
      <c r="BL1271" s="17"/>
      <c r="BM1271" s="17"/>
      <c r="BN1271" s="17"/>
      <c r="BO1271" s="17"/>
      <c r="BP1271" s="17"/>
      <c r="BQ1271" s="17"/>
      <c r="BR1271" s="17"/>
    </row>
    <row r="1272" spans="29:70" x14ac:dyDescent="0.25">
      <c r="AC1272" s="17"/>
      <c r="AD1272" s="17"/>
      <c r="AE1272" s="17"/>
      <c r="AF1272" s="17"/>
      <c r="AG1272" s="17"/>
      <c r="AH1272" s="17"/>
      <c r="AI1272" s="17"/>
      <c r="AJ1272" s="17"/>
      <c r="AK1272" s="17"/>
      <c r="AL1272" s="17"/>
      <c r="AM1272" s="17"/>
      <c r="AN1272" s="17"/>
      <c r="AO1272" s="17"/>
      <c r="AP1272" s="17"/>
      <c r="AQ1272" s="17"/>
      <c r="AR1272" s="17"/>
      <c r="AS1272" s="17"/>
      <c r="AT1272" s="17"/>
      <c r="AU1272" s="17"/>
      <c r="AV1272" s="17"/>
      <c r="AW1272" s="17"/>
      <c r="AX1272" s="17"/>
      <c r="AY1272" s="17"/>
      <c r="AZ1272" s="17"/>
      <c r="BA1272" s="17"/>
      <c r="BB1272" s="17"/>
      <c r="BC1272" s="17"/>
      <c r="BD1272" s="17"/>
      <c r="BE1272" s="17"/>
      <c r="BF1272" s="17"/>
      <c r="BG1272" s="17"/>
      <c r="BH1272" s="17"/>
      <c r="BI1272" s="17"/>
      <c r="BJ1272" s="17"/>
      <c r="BK1272" s="17"/>
      <c r="BL1272" s="17"/>
      <c r="BM1272" s="17"/>
      <c r="BN1272" s="17"/>
      <c r="BO1272" s="17"/>
      <c r="BP1272" s="17"/>
      <c r="BQ1272" s="17"/>
      <c r="BR1272" s="17"/>
    </row>
    <row r="1273" spans="29:70" x14ac:dyDescent="0.25">
      <c r="AC1273" s="17"/>
      <c r="AD1273" s="17"/>
      <c r="AE1273" s="17"/>
      <c r="AF1273" s="17"/>
      <c r="AG1273" s="17"/>
      <c r="AH1273" s="17"/>
      <c r="AI1273" s="17"/>
      <c r="AJ1273" s="17"/>
      <c r="AK1273" s="17"/>
      <c r="AL1273" s="17"/>
      <c r="AM1273" s="17"/>
      <c r="AN1273" s="17"/>
      <c r="AO1273" s="17"/>
      <c r="AP1273" s="17"/>
      <c r="AQ1273" s="17"/>
      <c r="AR1273" s="17"/>
      <c r="AS1273" s="17"/>
      <c r="AT1273" s="17"/>
      <c r="AU1273" s="17"/>
      <c r="AV1273" s="17"/>
      <c r="AW1273" s="17"/>
      <c r="AX1273" s="17"/>
      <c r="AY1273" s="17"/>
      <c r="AZ1273" s="17"/>
      <c r="BA1273" s="17"/>
      <c r="BB1273" s="17"/>
      <c r="BC1273" s="17"/>
      <c r="BD1273" s="17"/>
      <c r="BE1273" s="17"/>
      <c r="BF1273" s="17"/>
      <c r="BG1273" s="17"/>
      <c r="BH1273" s="17"/>
      <c r="BI1273" s="17"/>
      <c r="BJ1273" s="17"/>
      <c r="BK1273" s="17"/>
      <c r="BL1273" s="17"/>
      <c r="BM1273" s="17"/>
      <c r="BN1273" s="17"/>
      <c r="BO1273" s="17"/>
      <c r="BP1273" s="17"/>
      <c r="BQ1273" s="17"/>
      <c r="BR1273" s="17"/>
    </row>
    <row r="1274" spans="29:70" x14ac:dyDescent="0.25">
      <c r="AC1274" s="17"/>
      <c r="AD1274" s="17"/>
      <c r="AE1274" s="17"/>
      <c r="AF1274" s="17"/>
      <c r="AG1274" s="17"/>
      <c r="AH1274" s="17"/>
      <c r="AI1274" s="17"/>
      <c r="AJ1274" s="17"/>
      <c r="AK1274" s="17"/>
      <c r="AL1274" s="17"/>
      <c r="AM1274" s="17"/>
      <c r="AN1274" s="17"/>
      <c r="AO1274" s="17"/>
      <c r="AP1274" s="17"/>
      <c r="AQ1274" s="17"/>
      <c r="AR1274" s="17"/>
      <c r="AS1274" s="17"/>
      <c r="AT1274" s="17"/>
      <c r="AU1274" s="17"/>
      <c r="AV1274" s="17"/>
      <c r="AW1274" s="17"/>
      <c r="AX1274" s="17"/>
      <c r="AY1274" s="17"/>
      <c r="AZ1274" s="17"/>
      <c r="BA1274" s="17"/>
      <c r="BB1274" s="17"/>
      <c r="BC1274" s="17"/>
      <c r="BD1274" s="17"/>
      <c r="BE1274" s="17"/>
      <c r="BF1274" s="17"/>
      <c r="BG1274" s="17"/>
      <c r="BH1274" s="17"/>
      <c r="BI1274" s="17"/>
      <c r="BJ1274" s="17"/>
      <c r="BK1274" s="17"/>
      <c r="BL1274" s="17"/>
      <c r="BM1274" s="17"/>
      <c r="BN1274" s="17"/>
      <c r="BO1274" s="17"/>
      <c r="BP1274" s="17"/>
      <c r="BQ1274" s="17"/>
      <c r="BR1274" s="17"/>
    </row>
    <row r="1275" spans="29:70" x14ac:dyDescent="0.25">
      <c r="AC1275" s="17"/>
      <c r="AD1275" s="17"/>
      <c r="AE1275" s="17"/>
      <c r="AF1275" s="17"/>
      <c r="AG1275" s="17"/>
      <c r="AH1275" s="17"/>
      <c r="AI1275" s="17"/>
      <c r="AJ1275" s="17"/>
      <c r="AK1275" s="17"/>
      <c r="AL1275" s="17"/>
      <c r="AM1275" s="17"/>
      <c r="AN1275" s="17"/>
      <c r="AO1275" s="17"/>
      <c r="AP1275" s="17"/>
      <c r="AQ1275" s="17"/>
      <c r="AR1275" s="17"/>
      <c r="AS1275" s="17"/>
      <c r="AT1275" s="17"/>
      <c r="AU1275" s="17"/>
      <c r="AV1275" s="17"/>
      <c r="AW1275" s="17"/>
      <c r="AX1275" s="17"/>
      <c r="AY1275" s="17"/>
      <c r="AZ1275" s="17"/>
      <c r="BA1275" s="17"/>
      <c r="BB1275" s="17"/>
      <c r="BC1275" s="17"/>
      <c r="BD1275" s="17"/>
      <c r="BE1275" s="17"/>
      <c r="BF1275" s="17"/>
      <c r="BG1275" s="17"/>
      <c r="BH1275" s="17"/>
      <c r="BI1275" s="17"/>
      <c r="BJ1275" s="17"/>
      <c r="BK1275" s="17"/>
      <c r="BL1275" s="17"/>
      <c r="BM1275" s="17"/>
      <c r="BN1275" s="17"/>
      <c r="BO1275" s="17"/>
      <c r="BP1275" s="17"/>
      <c r="BQ1275" s="17"/>
      <c r="BR1275" s="17"/>
    </row>
    <row r="1276" spans="29:70" x14ac:dyDescent="0.25">
      <c r="AC1276" s="17"/>
      <c r="AD1276" s="17"/>
      <c r="AE1276" s="17"/>
      <c r="AF1276" s="17"/>
      <c r="AG1276" s="17"/>
      <c r="AH1276" s="17"/>
      <c r="AI1276" s="17"/>
      <c r="AJ1276" s="17"/>
      <c r="AK1276" s="17"/>
      <c r="AL1276" s="17"/>
      <c r="AM1276" s="17"/>
      <c r="AN1276" s="17"/>
      <c r="AO1276" s="17"/>
      <c r="AP1276" s="17"/>
      <c r="AQ1276" s="17"/>
      <c r="AR1276" s="17"/>
      <c r="AS1276" s="17"/>
      <c r="AT1276" s="17"/>
      <c r="AU1276" s="17"/>
      <c r="AV1276" s="17"/>
      <c r="AW1276" s="17"/>
      <c r="AX1276" s="17"/>
      <c r="AY1276" s="17"/>
      <c r="AZ1276" s="17"/>
      <c r="BA1276" s="17"/>
      <c r="BB1276" s="17"/>
      <c r="BC1276" s="17"/>
      <c r="BD1276" s="17"/>
      <c r="BE1276" s="17"/>
      <c r="BF1276" s="17"/>
      <c r="BG1276" s="17"/>
      <c r="BH1276" s="17"/>
      <c r="BI1276" s="17"/>
      <c r="BJ1276" s="17"/>
      <c r="BK1276" s="17"/>
      <c r="BL1276" s="17"/>
      <c r="BM1276" s="17"/>
      <c r="BN1276" s="17"/>
      <c r="BO1276" s="17"/>
      <c r="BP1276" s="17"/>
      <c r="BQ1276" s="17"/>
      <c r="BR1276" s="17"/>
    </row>
    <row r="1277" spans="29:70" x14ac:dyDescent="0.25">
      <c r="AC1277" s="17"/>
      <c r="AD1277" s="17"/>
      <c r="AE1277" s="17"/>
      <c r="AF1277" s="17"/>
      <c r="AG1277" s="17"/>
      <c r="AH1277" s="17"/>
      <c r="AI1277" s="17"/>
      <c r="AJ1277" s="17"/>
      <c r="AK1277" s="17"/>
      <c r="AL1277" s="17"/>
      <c r="AM1277" s="17"/>
      <c r="AN1277" s="17"/>
      <c r="AO1277" s="17"/>
      <c r="AP1277" s="17"/>
      <c r="AQ1277" s="17"/>
      <c r="AR1277" s="17"/>
      <c r="AS1277" s="17"/>
      <c r="AT1277" s="17"/>
      <c r="AU1277" s="17"/>
      <c r="AV1277" s="17"/>
      <c r="AW1277" s="17"/>
      <c r="AX1277" s="17"/>
      <c r="AY1277" s="17"/>
      <c r="AZ1277" s="17"/>
      <c r="BA1277" s="17"/>
      <c r="BB1277" s="17"/>
      <c r="BC1277" s="17"/>
      <c r="BD1277" s="17"/>
      <c r="BE1277" s="17"/>
      <c r="BF1277" s="17"/>
      <c r="BG1277" s="17"/>
      <c r="BH1277" s="17"/>
      <c r="BI1277" s="17"/>
      <c r="BJ1277" s="17"/>
      <c r="BK1277" s="17"/>
      <c r="BL1277" s="17"/>
      <c r="BM1277" s="17"/>
      <c r="BN1277" s="17"/>
      <c r="BO1277" s="17"/>
      <c r="BP1277" s="17"/>
      <c r="BQ1277" s="17"/>
      <c r="BR1277" s="17"/>
    </row>
    <row r="1278" spans="29:70" x14ac:dyDescent="0.25">
      <c r="AC1278" s="17"/>
      <c r="AD1278" s="17"/>
      <c r="AE1278" s="17"/>
      <c r="AF1278" s="17"/>
      <c r="AG1278" s="17"/>
      <c r="AH1278" s="17"/>
      <c r="AI1278" s="17"/>
      <c r="AJ1278" s="17"/>
      <c r="AK1278" s="17"/>
      <c r="AL1278" s="17"/>
      <c r="AM1278" s="17"/>
      <c r="AN1278" s="17"/>
      <c r="AO1278" s="17"/>
      <c r="AP1278" s="17"/>
      <c r="AQ1278" s="17"/>
      <c r="AR1278" s="17"/>
      <c r="AS1278" s="17"/>
      <c r="AT1278" s="17"/>
      <c r="AU1278" s="17"/>
      <c r="AV1278" s="17"/>
      <c r="AW1278" s="17"/>
      <c r="AX1278" s="17"/>
      <c r="AY1278" s="17"/>
      <c r="AZ1278" s="17"/>
      <c r="BA1278" s="17"/>
      <c r="BB1278" s="17"/>
      <c r="BC1278" s="17"/>
      <c r="BD1278" s="17"/>
      <c r="BE1278" s="17"/>
      <c r="BF1278" s="17"/>
      <c r="BG1278" s="17"/>
      <c r="BH1278" s="17"/>
      <c r="BI1278" s="17"/>
      <c r="BJ1278" s="17"/>
      <c r="BK1278" s="17"/>
      <c r="BL1278" s="17"/>
      <c r="BM1278" s="17"/>
      <c r="BN1278" s="17"/>
      <c r="BO1278" s="17"/>
      <c r="BP1278" s="17"/>
      <c r="BQ1278" s="17"/>
      <c r="BR1278" s="17"/>
    </row>
    <row r="1279" spans="29:70" x14ac:dyDescent="0.25">
      <c r="AC1279" s="17"/>
      <c r="AD1279" s="17"/>
      <c r="AE1279" s="17"/>
      <c r="AF1279" s="17"/>
      <c r="AG1279" s="17"/>
      <c r="AH1279" s="17"/>
      <c r="AI1279" s="17"/>
      <c r="AJ1279" s="17"/>
      <c r="AK1279" s="17"/>
      <c r="AL1279" s="17"/>
      <c r="AM1279" s="17"/>
      <c r="AN1279" s="17"/>
      <c r="AO1279" s="17"/>
      <c r="AP1279" s="17"/>
      <c r="AQ1279" s="17"/>
      <c r="AR1279" s="17"/>
      <c r="AS1279" s="17"/>
      <c r="AT1279" s="17"/>
      <c r="AU1279" s="17"/>
      <c r="AV1279" s="17"/>
      <c r="AW1279" s="17"/>
      <c r="AX1279" s="17"/>
      <c r="AY1279" s="17"/>
      <c r="AZ1279" s="17"/>
      <c r="BA1279" s="17"/>
      <c r="BB1279" s="17"/>
      <c r="BC1279" s="17"/>
      <c r="BD1279" s="17"/>
      <c r="BE1279" s="17"/>
      <c r="BF1279" s="17"/>
      <c r="BG1279" s="17"/>
      <c r="BH1279" s="17"/>
      <c r="BI1279" s="17"/>
      <c r="BJ1279" s="17"/>
      <c r="BK1279" s="17"/>
      <c r="BL1279" s="17"/>
      <c r="BM1279" s="17"/>
      <c r="BN1279" s="17"/>
      <c r="BO1279" s="17"/>
      <c r="BP1279" s="17"/>
      <c r="BQ1279" s="17"/>
      <c r="BR1279" s="17"/>
    </row>
    <row r="1280" spans="29:70" x14ac:dyDescent="0.25">
      <c r="AC1280" s="17"/>
      <c r="AD1280" s="17"/>
      <c r="AE1280" s="17"/>
      <c r="AF1280" s="17"/>
      <c r="AG1280" s="17"/>
      <c r="AH1280" s="17"/>
      <c r="AI1280" s="17"/>
      <c r="AJ1280" s="17"/>
      <c r="AK1280" s="17"/>
      <c r="AL1280" s="17"/>
      <c r="AM1280" s="17"/>
      <c r="AN1280" s="17"/>
      <c r="AO1280" s="17"/>
      <c r="AP1280" s="17"/>
      <c r="AQ1280" s="17"/>
      <c r="AR1280" s="17"/>
      <c r="AS1280" s="17"/>
      <c r="AT1280" s="17"/>
      <c r="AU1280" s="17"/>
      <c r="AV1280" s="17"/>
      <c r="AW1280" s="17"/>
      <c r="AX1280" s="17"/>
      <c r="AY1280" s="17"/>
      <c r="AZ1280" s="17"/>
      <c r="BA1280" s="17"/>
      <c r="BB1280" s="17"/>
      <c r="BC1280" s="17"/>
      <c r="BD1280" s="17"/>
      <c r="BE1280" s="17"/>
      <c r="BF1280" s="17"/>
      <c r="BG1280" s="17"/>
      <c r="BH1280" s="17"/>
      <c r="BI1280" s="17"/>
      <c r="BJ1280" s="17"/>
      <c r="BK1280" s="17"/>
      <c r="BL1280" s="17"/>
      <c r="BM1280" s="17"/>
      <c r="BN1280" s="17"/>
      <c r="BO1280" s="17"/>
      <c r="BP1280" s="17"/>
      <c r="BQ1280" s="17"/>
      <c r="BR1280" s="17"/>
    </row>
    <row r="1281" spans="29:70" x14ac:dyDescent="0.25">
      <c r="AC1281" s="17"/>
      <c r="AD1281" s="17"/>
      <c r="AE1281" s="17"/>
      <c r="AF1281" s="17"/>
      <c r="AG1281" s="17"/>
      <c r="AH1281" s="17"/>
      <c r="AI1281" s="17"/>
      <c r="AJ1281" s="17"/>
      <c r="AK1281" s="17"/>
      <c r="AL1281" s="17"/>
      <c r="AM1281" s="17"/>
      <c r="AN1281" s="17"/>
      <c r="AO1281" s="17"/>
      <c r="AP1281" s="17"/>
      <c r="AQ1281" s="17"/>
      <c r="AR1281" s="17"/>
      <c r="AS1281" s="17"/>
      <c r="AT1281" s="17"/>
      <c r="AU1281" s="17"/>
      <c r="AV1281" s="17"/>
      <c r="AW1281" s="17"/>
      <c r="AX1281" s="17"/>
      <c r="AY1281" s="17"/>
      <c r="AZ1281" s="17"/>
      <c r="BA1281" s="17"/>
      <c r="BB1281" s="17"/>
      <c r="BC1281" s="17"/>
      <c r="BD1281" s="17"/>
      <c r="BE1281" s="17"/>
      <c r="BF1281" s="17"/>
      <c r="BG1281" s="17"/>
      <c r="BH1281" s="17"/>
      <c r="BI1281" s="17"/>
      <c r="BJ1281" s="17"/>
      <c r="BK1281" s="17"/>
      <c r="BL1281" s="17"/>
      <c r="BM1281" s="17"/>
      <c r="BN1281" s="17"/>
      <c r="BO1281" s="17"/>
      <c r="BP1281" s="17"/>
      <c r="BQ1281" s="17"/>
      <c r="BR1281" s="17"/>
    </row>
    <row r="1282" spans="29:70" x14ac:dyDescent="0.25">
      <c r="AC1282" s="17"/>
      <c r="AD1282" s="17"/>
      <c r="AE1282" s="17"/>
      <c r="AF1282" s="17"/>
      <c r="AG1282" s="17"/>
      <c r="AH1282" s="17"/>
      <c r="AI1282" s="17"/>
      <c r="AJ1282" s="17"/>
      <c r="AK1282" s="17"/>
      <c r="AL1282" s="17"/>
      <c r="AM1282" s="17"/>
      <c r="AN1282" s="17"/>
      <c r="AO1282" s="17"/>
      <c r="AP1282" s="17"/>
      <c r="AQ1282" s="17"/>
      <c r="AR1282" s="17"/>
      <c r="AS1282" s="17"/>
      <c r="AT1282" s="17"/>
      <c r="AU1282" s="17"/>
      <c r="AV1282" s="17"/>
      <c r="AW1282" s="17"/>
      <c r="AX1282" s="17"/>
      <c r="AY1282" s="17"/>
      <c r="AZ1282" s="17"/>
      <c r="BA1282" s="17"/>
      <c r="BB1282" s="17"/>
      <c r="BC1282" s="17"/>
      <c r="BD1282" s="17"/>
      <c r="BE1282" s="17"/>
      <c r="BF1282" s="17"/>
      <c r="BG1282" s="17"/>
      <c r="BH1282" s="17"/>
      <c r="BI1282" s="17"/>
      <c r="BJ1282" s="17"/>
      <c r="BK1282" s="17"/>
      <c r="BL1282" s="17"/>
      <c r="BM1282" s="17"/>
      <c r="BN1282" s="17"/>
      <c r="BO1282" s="17"/>
      <c r="BP1282" s="17"/>
      <c r="BQ1282" s="17"/>
      <c r="BR1282" s="17"/>
    </row>
    <row r="1283" spans="29:70" x14ac:dyDescent="0.25">
      <c r="AC1283" s="17"/>
      <c r="AD1283" s="17"/>
      <c r="AE1283" s="17"/>
      <c r="AF1283" s="17"/>
      <c r="AG1283" s="17"/>
      <c r="AH1283" s="17"/>
      <c r="AI1283" s="17"/>
      <c r="AJ1283" s="17"/>
      <c r="AK1283" s="17"/>
      <c r="AL1283" s="17"/>
      <c r="AM1283" s="17"/>
      <c r="AN1283" s="17"/>
      <c r="AO1283" s="17"/>
      <c r="AP1283" s="17"/>
      <c r="AQ1283" s="17"/>
      <c r="AR1283" s="17"/>
      <c r="AS1283" s="17"/>
      <c r="AT1283" s="17"/>
      <c r="AU1283" s="17"/>
      <c r="AV1283" s="17"/>
      <c r="AW1283" s="17"/>
      <c r="AX1283" s="17"/>
      <c r="AY1283" s="17"/>
      <c r="AZ1283" s="17"/>
      <c r="BA1283" s="17"/>
      <c r="BB1283" s="17"/>
      <c r="BC1283" s="17"/>
      <c r="BD1283" s="17"/>
      <c r="BE1283" s="17"/>
      <c r="BF1283" s="17"/>
      <c r="BG1283" s="17"/>
      <c r="BH1283" s="17"/>
      <c r="BI1283" s="17"/>
      <c r="BJ1283" s="17"/>
      <c r="BK1283" s="17"/>
      <c r="BL1283" s="17"/>
      <c r="BM1283" s="17"/>
      <c r="BN1283" s="17"/>
      <c r="BO1283" s="17"/>
      <c r="BP1283" s="17"/>
      <c r="BQ1283" s="17"/>
      <c r="BR1283" s="17"/>
    </row>
    <row r="1284" spans="29:70" x14ac:dyDescent="0.25"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  <c r="BF1284" s="17"/>
      <c r="BG1284" s="17"/>
      <c r="BH1284" s="17"/>
      <c r="BI1284" s="17"/>
      <c r="BJ1284" s="17"/>
      <c r="BK1284" s="17"/>
      <c r="BL1284" s="17"/>
      <c r="BM1284" s="17"/>
      <c r="BN1284" s="17"/>
      <c r="BO1284" s="17"/>
      <c r="BP1284" s="17"/>
      <c r="BQ1284" s="17"/>
      <c r="BR1284" s="17"/>
    </row>
    <row r="1285" spans="29:70" x14ac:dyDescent="0.25">
      <c r="AC1285" s="17"/>
      <c r="AD1285" s="17"/>
      <c r="AE1285" s="17"/>
      <c r="AF1285" s="17"/>
      <c r="AG1285" s="17"/>
      <c r="AH1285" s="17"/>
      <c r="AI1285" s="17"/>
      <c r="AJ1285" s="17"/>
      <c r="AK1285" s="17"/>
      <c r="AL1285" s="17"/>
      <c r="AM1285" s="17"/>
      <c r="AN1285" s="17"/>
      <c r="AO1285" s="17"/>
      <c r="AP1285" s="17"/>
      <c r="AQ1285" s="17"/>
      <c r="AR1285" s="17"/>
      <c r="AS1285" s="17"/>
      <c r="AT1285" s="17"/>
      <c r="AU1285" s="17"/>
      <c r="AV1285" s="17"/>
      <c r="AW1285" s="17"/>
      <c r="AX1285" s="17"/>
      <c r="AY1285" s="17"/>
      <c r="AZ1285" s="17"/>
      <c r="BA1285" s="17"/>
      <c r="BB1285" s="17"/>
      <c r="BC1285" s="17"/>
      <c r="BD1285" s="17"/>
      <c r="BE1285" s="17"/>
      <c r="BF1285" s="17"/>
      <c r="BG1285" s="17"/>
      <c r="BH1285" s="17"/>
      <c r="BI1285" s="17"/>
      <c r="BJ1285" s="17"/>
      <c r="BK1285" s="17"/>
      <c r="BL1285" s="17"/>
      <c r="BM1285" s="17"/>
      <c r="BN1285" s="17"/>
      <c r="BO1285" s="17"/>
      <c r="BP1285" s="17"/>
      <c r="BQ1285" s="17"/>
      <c r="BR1285" s="17"/>
    </row>
    <row r="1286" spans="29:70" x14ac:dyDescent="0.25">
      <c r="AC1286" s="17"/>
      <c r="AD1286" s="17"/>
      <c r="AE1286" s="17"/>
      <c r="AF1286" s="17"/>
      <c r="AG1286" s="17"/>
      <c r="AH1286" s="17"/>
      <c r="AI1286" s="17"/>
      <c r="AJ1286" s="17"/>
      <c r="AK1286" s="17"/>
      <c r="AL1286" s="17"/>
      <c r="AM1286" s="17"/>
      <c r="AN1286" s="17"/>
      <c r="AO1286" s="17"/>
      <c r="AP1286" s="17"/>
      <c r="AQ1286" s="17"/>
      <c r="AR1286" s="17"/>
      <c r="AS1286" s="17"/>
      <c r="AT1286" s="17"/>
      <c r="AU1286" s="17"/>
      <c r="AV1286" s="17"/>
      <c r="AW1286" s="17"/>
      <c r="AX1286" s="17"/>
      <c r="AY1286" s="17"/>
      <c r="AZ1286" s="17"/>
      <c r="BA1286" s="17"/>
      <c r="BB1286" s="17"/>
      <c r="BC1286" s="17"/>
      <c r="BD1286" s="17"/>
      <c r="BE1286" s="17"/>
      <c r="BF1286" s="17"/>
      <c r="BG1286" s="17"/>
      <c r="BH1286" s="17"/>
      <c r="BI1286" s="17"/>
      <c r="BJ1286" s="17"/>
      <c r="BK1286" s="17"/>
      <c r="BL1286" s="17"/>
      <c r="BM1286" s="17"/>
      <c r="BN1286" s="17"/>
      <c r="BO1286" s="17"/>
      <c r="BP1286" s="17"/>
      <c r="BQ1286" s="17"/>
      <c r="BR1286" s="17"/>
    </row>
    <row r="1287" spans="29:70" x14ac:dyDescent="0.25">
      <c r="AC1287" s="17"/>
      <c r="AD1287" s="17"/>
      <c r="AE1287" s="17"/>
      <c r="AF1287" s="17"/>
      <c r="AG1287" s="17"/>
      <c r="AH1287" s="17"/>
      <c r="AI1287" s="17"/>
      <c r="AJ1287" s="17"/>
      <c r="AK1287" s="17"/>
      <c r="AL1287" s="17"/>
      <c r="AM1287" s="17"/>
      <c r="AN1287" s="17"/>
      <c r="AO1287" s="17"/>
      <c r="AP1287" s="17"/>
      <c r="AQ1287" s="17"/>
      <c r="AR1287" s="17"/>
      <c r="AS1287" s="17"/>
      <c r="AT1287" s="17"/>
      <c r="AU1287" s="17"/>
      <c r="AV1287" s="17"/>
      <c r="AW1287" s="17"/>
      <c r="AX1287" s="17"/>
      <c r="AY1287" s="17"/>
      <c r="AZ1287" s="17"/>
      <c r="BA1287" s="17"/>
      <c r="BB1287" s="17"/>
      <c r="BC1287" s="17"/>
      <c r="BD1287" s="17"/>
      <c r="BE1287" s="17"/>
      <c r="BF1287" s="17"/>
      <c r="BG1287" s="17"/>
      <c r="BH1287" s="17"/>
      <c r="BI1287" s="17"/>
      <c r="BJ1287" s="17"/>
      <c r="BK1287" s="17"/>
      <c r="BL1287" s="17"/>
      <c r="BM1287" s="17"/>
      <c r="BN1287" s="17"/>
      <c r="BO1287" s="17"/>
      <c r="BP1287" s="17"/>
      <c r="BQ1287" s="17"/>
      <c r="BR1287" s="17"/>
    </row>
    <row r="1288" spans="29:70" x14ac:dyDescent="0.25">
      <c r="AC1288" s="17"/>
      <c r="AD1288" s="17"/>
      <c r="AE1288" s="17"/>
      <c r="AF1288" s="17"/>
      <c r="AG1288" s="17"/>
      <c r="AH1288" s="17"/>
      <c r="AI1288" s="17"/>
      <c r="AJ1288" s="17"/>
      <c r="AK1288" s="17"/>
      <c r="AL1288" s="17"/>
      <c r="AM1288" s="17"/>
      <c r="AN1288" s="17"/>
      <c r="AO1288" s="17"/>
      <c r="AP1288" s="17"/>
      <c r="AQ1288" s="17"/>
      <c r="AR1288" s="17"/>
      <c r="AS1288" s="17"/>
      <c r="AT1288" s="17"/>
      <c r="AU1288" s="17"/>
      <c r="AV1288" s="17"/>
      <c r="AW1288" s="17"/>
      <c r="AX1288" s="17"/>
      <c r="AY1288" s="17"/>
      <c r="AZ1288" s="17"/>
      <c r="BA1288" s="17"/>
      <c r="BB1288" s="17"/>
      <c r="BC1288" s="17"/>
      <c r="BD1288" s="17"/>
      <c r="BE1288" s="17"/>
      <c r="BF1288" s="17"/>
      <c r="BG1288" s="17"/>
      <c r="BH1288" s="17"/>
      <c r="BI1288" s="17"/>
      <c r="BJ1288" s="17"/>
      <c r="BK1288" s="17"/>
      <c r="BL1288" s="17"/>
      <c r="BM1288" s="17"/>
      <c r="BN1288" s="17"/>
      <c r="BO1288" s="17"/>
      <c r="BP1288" s="17"/>
      <c r="BQ1288" s="17"/>
      <c r="BR1288" s="17"/>
    </row>
    <row r="1289" spans="29:70" x14ac:dyDescent="0.25">
      <c r="AC1289" s="17"/>
      <c r="AD1289" s="17"/>
      <c r="AE1289" s="17"/>
      <c r="AF1289" s="17"/>
      <c r="AG1289" s="17"/>
      <c r="AH1289" s="17"/>
      <c r="AI1289" s="17"/>
      <c r="AJ1289" s="17"/>
      <c r="AK1289" s="17"/>
      <c r="AL1289" s="17"/>
      <c r="AM1289" s="17"/>
      <c r="AN1289" s="17"/>
      <c r="AO1289" s="17"/>
      <c r="AP1289" s="17"/>
      <c r="AQ1289" s="17"/>
      <c r="AR1289" s="17"/>
      <c r="AS1289" s="17"/>
      <c r="AT1289" s="17"/>
      <c r="AU1289" s="17"/>
      <c r="AV1289" s="17"/>
      <c r="AW1289" s="17"/>
      <c r="AX1289" s="17"/>
      <c r="AY1289" s="17"/>
      <c r="AZ1289" s="17"/>
      <c r="BA1289" s="17"/>
      <c r="BB1289" s="17"/>
      <c r="BC1289" s="17"/>
      <c r="BD1289" s="17"/>
      <c r="BE1289" s="17"/>
      <c r="BF1289" s="17"/>
      <c r="BG1289" s="17"/>
      <c r="BH1289" s="17"/>
      <c r="BI1289" s="17"/>
      <c r="BJ1289" s="17"/>
      <c r="BK1289" s="17"/>
      <c r="BL1289" s="17"/>
      <c r="BM1289" s="17"/>
      <c r="BN1289" s="17"/>
      <c r="BO1289" s="17"/>
      <c r="BP1289" s="17"/>
      <c r="BQ1289" s="17"/>
      <c r="BR1289" s="17"/>
    </row>
    <row r="1290" spans="29:70" x14ac:dyDescent="0.25">
      <c r="AC1290" s="17"/>
      <c r="AD1290" s="17"/>
      <c r="AE1290" s="17"/>
      <c r="AF1290" s="17"/>
      <c r="AG1290" s="17"/>
      <c r="AH1290" s="17"/>
      <c r="AI1290" s="17"/>
      <c r="AJ1290" s="17"/>
      <c r="AK1290" s="17"/>
      <c r="AL1290" s="17"/>
      <c r="AM1290" s="17"/>
      <c r="AN1290" s="17"/>
      <c r="AO1290" s="17"/>
      <c r="AP1290" s="17"/>
      <c r="AQ1290" s="17"/>
      <c r="AR1290" s="17"/>
      <c r="AS1290" s="17"/>
      <c r="AT1290" s="17"/>
      <c r="AU1290" s="17"/>
      <c r="AV1290" s="17"/>
      <c r="AW1290" s="17"/>
      <c r="AX1290" s="17"/>
      <c r="AY1290" s="17"/>
      <c r="AZ1290" s="17"/>
      <c r="BA1290" s="17"/>
      <c r="BB1290" s="17"/>
      <c r="BC1290" s="17"/>
      <c r="BD1290" s="17"/>
      <c r="BE1290" s="17"/>
      <c r="BF1290" s="17"/>
      <c r="BG1290" s="17"/>
      <c r="BH1290" s="17"/>
      <c r="BI1290" s="17"/>
      <c r="BJ1290" s="17"/>
      <c r="BK1290" s="17"/>
      <c r="BL1290" s="17"/>
      <c r="BM1290" s="17"/>
      <c r="BN1290" s="17"/>
      <c r="BO1290" s="17"/>
      <c r="BP1290" s="17"/>
      <c r="BQ1290" s="17"/>
      <c r="BR1290" s="17"/>
    </row>
    <row r="1291" spans="29:70" x14ac:dyDescent="0.25">
      <c r="AC1291" s="17"/>
      <c r="AD1291" s="17"/>
      <c r="AE1291" s="17"/>
      <c r="AF1291" s="17"/>
      <c r="AG1291" s="17"/>
      <c r="AH1291" s="17"/>
      <c r="AI1291" s="17"/>
      <c r="AJ1291" s="17"/>
      <c r="AK1291" s="17"/>
      <c r="AL1291" s="17"/>
      <c r="AM1291" s="17"/>
      <c r="AN1291" s="17"/>
      <c r="AO1291" s="17"/>
      <c r="AP1291" s="17"/>
      <c r="AQ1291" s="17"/>
      <c r="AR1291" s="17"/>
      <c r="AS1291" s="17"/>
      <c r="AT1291" s="17"/>
      <c r="AU1291" s="17"/>
      <c r="AV1291" s="17"/>
      <c r="AW1291" s="17"/>
      <c r="AX1291" s="17"/>
      <c r="AY1291" s="17"/>
      <c r="AZ1291" s="17"/>
      <c r="BA1291" s="17"/>
      <c r="BB1291" s="17"/>
      <c r="BC1291" s="17"/>
      <c r="BD1291" s="17"/>
      <c r="BE1291" s="17"/>
      <c r="BF1291" s="17"/>
      <c r="BG1291" s="17"/>
      <c r="BH1291" s="17"/>
      <c r="BI1291" s="17"/>
      <c r="BJ1291" s="17"/>
      <c r="BK1291" s="17"/>
      <c r="BL1291" s="17"/>
      <c r="BM1291" s="17"/>
      <c r="BN1291" s="17"/>
      <c r="BO1291" s="17"/>
      <c r="BP1291" s="17"/>
      <c r="BQ1291" s="17"/>
      <c r="BR1291" s="17"/>
    </row>
    <row r="1292" spans="29:70" x14ac:dyDescent="0.25">
      <c r="AC1292" s="17"/>
      <c r="AD1292" s="17"/>
      <c r="AE1292" s="17"/>
      <c r="AF1292" s="17"/>
      <c r="AG1292" s="17"/>
      <c r="AH1292" s="17"/>
      <c r="AI1292" s="17"/>
      <c r="AJ1292" s="17"/>
      <c r="AK1292" s="17"/>
      <c r="AL1292" s="17"/>
      <c r="AM1292" s="17"/>
      <c r="AN1292" s="17"/>
      <c r="AO1292" s="17"/>
      <c r="AP1292" s="17"/>
      <c r="AQ1292" s="17"/>
      <c r="AR1292" s="17"/>
      <c r="AS1292" s="17"/>
      <c r="AT1292" s="17"/>
      <c r="AU1292" s="17"/>
      <c r="AV1292" s="17"/>
      <c r="AW1292" s="17"/>
      <c r="AX1292" s="17"/>
      <c r="AY1292" s="17"/>
      <c r="AZ1292" s="17"/>
      <c r="BA1292" s="17"/>
      <c r="BB1292" s="17"/>
      <c r="BC1292" s="17"/>
      <c r="BD1292" s="17"/>
      <c r="BE1292" s="17"/>
      <c r="BF1292" s="17"/>
      <c r="BG1292" s="17"/>
      <c r="BH1292" s="17"/>
      <c r="BI1292" s="17"/>
      <c r="BJ1292" s="17"/>
      <c r="BK1292" s="17"/>
      <c r="BL1292" s="17"/>
      <c r="BM1292" s="17"/>
      <c r="BN1292" s="17"/>
      <c r="BO1292" s="17"/>
      <c r="BP1292" s="17"/>
      <c r="BQ1292" s="17"/>
      <c r="BR1292" s="17"/>
    </row>
    <row r="1293" spans="29:70" x14ac:dyDescent="0.25">
      <c r="AC1293" s="17"/>
      <c r="AD1293" s="17"/>
      <c r="AE1293" s="17"/>
      <c r="AF1293" s="17"/>
      <c r="AG1293" s="17"/>
      <c r="AH1293" s="17"/>
      <c r="AI1293" s="17"/>
      <c r="AJ1293" s="17"/>
      <c r="AK1293" s="17"/>
      <c r="AL1293" s="17"/>
      <c r="AM1293" s="17"/>
      <c r="AN1293" s="17"/>
      <c r="AO1293" s="17"/>
      <c r="AP1293" s="17"/>
      <c r="AQ1293" s="17"/>
      <c r="AR1293" s="17"/>
      <c r="AS1293" s="17"/>
      <c r="AT1293" s="17"/>
      <c r="AU1293" s="17"/>
      <c r="AV1293" s="17"/>
      <c r="AW1293" s="17"/>
      <c r="AX1293" s="17"/>
      <c r="AY1293" s="17"/>
      <c r="AZ1293" s="17"/>
      <c r="BA1293" s="17"/>
      <c r="BB1293" s="17"/>
      <c r="BC1293" s="17"/>
      <c r="BD1293" s="17"/>
      <c r="BE1293" s="17"/>
      <c r="BF1293" s="17"/>
      <c r="BG1293" s="17"/>
      <c r="BH1293" s="17"/>
      <c r="BI1293" s="17"/>
      <c r="BJ1293" s="17"/>
      <c r="BK1293" s="17"/>
      <c r="BL1293" s="17"/>
      <c r="BM1293" s="17"/>
      <c r="BN1293" s="17"/>
      <c r="BO1293" s="17"/>
      <c r="BP1293" s="17"/>
      <c r="BQ1293" s="17"/>
      <c r="BR1293" s="17"/>
    </row>
    <row r="1294" spans="29:70" x14ac:dyDescent="0.25">
      <c r="AC1294" s="17"/>
      <c r="AD1294" s="17"/>
      <c r="AE1294" s="17"/>
      <c r="AF1294" s="17"/>
      <c r="AG1294" s="17"/>
      <c r="AH1294" s="17"/>
      <c r="AI1294" s="17"/>
      <c r="AJ1294" s="17"/>
      <c r="AK1294" s="17"/>
      <c r="AL1294" s="17"/>
      <c r="AM1294" s="17"/>
      <c r="AN1294" s="17"/>
      <c r="AO1294" s="17"/>
      <c r="AP1294" s="17"/>
      <c r="AQ1294" s="17"/>
      <c r="AR1294" s="17"/>
      <c r="AS1294" s="17"/>
      <c r="AT1294" s="17"/>
      <c r="AU1294" s="17"/>
      <c r="AV1294" s="17"/>
      <c r="AW1294" s="17"/>
      <c r="AX1294" s="17"/>
      <c r="AY1294" s="17"/>
      <c r="AZ1294" s="17"/>
      <c r="BA1294" s="17"/>
      <c r="BB1294" s="17"/>
      <c r="BC1294" s="17"/>
      <c r="BD1294" s="17"/>
      <c r="BE1294" s="17"/>
      <c r="BF1294" s="17"/>
      <c r="BG1294" s="17"/>
      <c r="BH1294" s="17"/>
      <c r="BI1294" s="17"/>
      <c r="BJ1294" s="17"/>
      <c r="BK1294" s="17"/>
      <c r="BL1294" s="17"/>
      <c r="BM1294" s="17"/>
      <c r="BN1294" s="17"/>
      <c r="BO1294" s="17"/>
      <c r="BP1294" s="17"/>
      <c r="BQ1294" s="17"/>
      <c r="BR1294" s="17"/>
    </row>
    <row r="1295" spans="29:70" x14ac:dyDescent="0.25">
      <c r="AC1295" s="17"/>
      <c r="AD1295" s="17"/>
      <c r="AE1295" s="17"/>
      <c r="AF1295" s="17"/>
      <c r="AG1295" s="17"/>
      <c r="AH1295" s="17"/>
      <c r="AI1295" s="17"/>
      <c r="AJ1295" s="17"/>
      <c r="AK1295" s="17"/>
      <c r="AL1295" s="17"/>
      <c r="AM1295" s="17"/>
      <c r="AN1295" s="17"/>
      <c r="AO1295" s="17"/>
      <c r="AP1295" s="17"/>
      <c r="AQ1295" s="17"/>
      <c r="AR1295" s="17"/>
      <c r="AS1295" s="17"/>
      <c r="AT1295" s="17"/>
      <c r="AU1295" s="17"/>
      <c r="AV1295" s="17"/>
      <c r="AW1295" s="17"/>
      <c r="AX1295" s="17"/>
      <c r="AY1295" s="17"/>
      <c r="AZ1295" s="17"/>
      <c r="BA1295" s="17"/>
      <c r="BB1295" s="17"/>
      <c r="BC1295" s="17"/>
      <c r="BD1295" s="17"/>
      <c r="BE1295" s="17"/>
      <c r="BF1295" s="17"/>
      <c r="BG1295" s="17"/>
      <c r="BH1295" s="17"/>
      <c r="BI1295" s="17"/>
      <c r="BJ1295" s="17"/>
      <c r="BK1295" s="17"/>
      <c r="BL1295" s="17"/>
      <c r="BM1295" s="17"/>
      <c r="BN1295" s="17"/>
      <c r="BO1295" s="17"/>
      <c r="BP1295" s="17"/>
      <c r="BQ1295" s="17"/>
      <c r="BR1295" s="17"/>
    </row>
    <row r="1296" spans="29:70" x14ac:dyDescent="0.25">
      <c r="AC1296" s="17"/>
      <c r="AD1296" s="17"/>
      <c r="AE1296" s="17"/>
      <c r="AF1296" s="17"/>
      <c r="AG1296" s="17"/>
      <c r="AH1296" s="17"/>
      <c r="AI1296" s="17"/>
      <c r="AJ1296" s="17"/>
      <c r="AK1296" s="17"/>
      <c r="AL1296" s="17"/>
      <c r="AM1296" s="17"/>
      <c r="AN1296" s="17"/>
      <c r="AO1296" s="17"/>
      <c r="AP1296" s="17"/>
      <c r="AQ1296" s="17"/>
      <c r="AR1296" s="17"/>
      <c r="AS1296" s="17"/>
      <c r="AT1296" s="17"/>
      <c r="AU1296" s="17"/>
      <c r="AV1296" s="17"/>
      <c r="AW1296" s="17"/>
      <c r="AX1296" s="17"/>
      <c r="AY1296" s="17"/>
      <c r="AZ1296" s="17"/>
      <c r="BA1296" s="17"/>
      <c r="BB1296" s="17"/>
      <c r="BC1296" s="17"/>
      <c r="BD1296" s="17"/>
      <c r="BE1296" s="17"/>
      <c r="BF1296" s="17"/>
      <c r="BG1296" s="17"/>
      <c r="BH1296" s="17"/>
      <c r="BI1296" s="17"/>
      <c r="BJ1296" s="17"/>
      <c r="BK1296" s="17"/>
      <c r="BL1296" s="17"/>
      <c r="BM1296" s="17"/>
      <c r="BN1296" s="17"/>
      <c r="BO1296" s="17"/>
      <c r="BP1296" s="17"/>
      <c r="BQ1296" s="17"/>
      <c r="BR1296" s="17"/>
    </row>
    <row r="1297" spans="29:70" x14ac:dyDescent="0.25">
      <c r="AC1297" s="17"/>
      <c r="AD1297" s="17"/>
      <c r="AE1297" s="17"/>
      <c r="AF1297" s="17"/>
      <c r="AG1297" s="17"/>
      <c r="AH1297" s="17"/>
      <c r="AI1297" s="17"/>
      <c r="AJ1297" s="17"/>
      <c r="AK1297" s="17"/>
      <c r="AL1297" s="17"/>
      <c r="AM1297" s="17"/>
      <c r="AN1297" s="17"/>
      <c r="AO1297" s="17"/>
      <c r="AP1297" s="17"/>
      <c r="AQ1297" s="17"/>
      <c r="AR1297" s="17"/>
      <c r="AS1297" s="17"/>
      <c r="AT1297" s="17"/>
      <c r="AU1297" s="17"/>
      <c r="AV1297" s="17"/>
      <c r="AW1297" s="17"/>
      <c r="AX1297" s="17"/>
      <c r="AY1297" s="17"/>
      <c r="AZ1297" s="17"/>
      <c r="BA1297" s="17"/>
      <c r="BB1297" s="17"/>
      <c r="BC1297" s="17"/>
      <c r="BD1297" s="17"/>
      <c r="BE1297" s="17"/>
      <c r="BF1297" s="17"/>
      <c r="BG1297" s="17"/>
      <c r="BH1297" s="17"/>
      <c r="BI1297" s="17"/>
      <c r="BJ1297" s="17"/>
      <c r="BK1297" s="17"/>
      <c r="BL1297" s="17"/>
      <c r="BM1297" s="17"/>
      <c r="BN1297" s="17"/>
      <c r="BO1297" s="17"/>
      <c r="BP1297" s="17"/>
      <c r="BQ1297" s="17"/>
      <c r="BR1297" s="17"/>
    </row>
    <row r="1298" spans="29:70" x14ac:dyDescent="0.25">
      <c r="AC1298" s="17"/>
      <c r="AD1298" s="17"/>
      <c r="AE1298" s="17"/>
      <c r="AF1298" s="17"/>
      <c r="AG1298" s="17"/>
      <c r="AH1298" s="17"/>
      <c r="AI1298" s="17"/>
      <c r="AJ1298" s="17"/>
      <c r="AK1298" s="17"/>
      <c r="AL1298" s="17"/>
      <c r="AM1298" s="17"/>
      <c r="AN1298" s="17"/>
      <c r="AO1298" s="17"/>
      <c r="AP1298" s="17"/>
      <c r="AQ1298" s="17"/>
      <c r="AR1298" s="17"/>
      <c r="AS1298" s="17"/>
      <c r="AT1298" s="17"/>
      <c r="AU1298" s="17"/>
      <c r="AV1298" s="17"/>
      <c r="AW1298" s="17"/>
      <c r="AX1298" s="17"/>
      <c r="AY1298" s="17"/>
      <c r="AZ1298" s="17"/>
      <c r="BA1298" s="17"/>
      <c r="BB1298" s="17"/>
      <c r="BC1298" s="17"/>
      <c r="BD1298" s="17"/>
      <c r="BE1298" s="17"/>
      <c r="BF1298" s="17"/>
      <c r="BG1298" s="17"/>
      <c r="BH1298" s="17"/>
      <c r="BI1298" s="17"/>
      <c r="BJ1298" s="17"/>
      <c r="BK1298" s="17"/>
      <c r="BL1298" s="17"/>
      <c r="BM1298" s="17"/>
      <c r="BN1298" s="17"/>
      <c r="BO1298" s="17"/>
      <c r="BP1298" s="17"/>
      <c r="BQ1298" s="17"/>
      <c r="BR1298" s="17"/>
    </row>
    <row r="1299" spans="29:70" x14ac:dyDescent="0.25">
      <c r="AC1299" s="17"/>
      <c r="AD1299" s="17"/>
      <c r="AE1299" s="17"/>
      <c r="AF1299" s="17"/>
      <c r="AG1299" s="17"/>
      <c r="AH1299" s="17"/>
      <c r="AI1299" s="17"/>
      <c r="AJ1299" s="17"/>
      <c r="AK1299" s="17"/>
      <c r="AL1299" s="17"/>
      <c r="AM1299" s="17"/>
      <c r="AN1299" s="17"/>
      <c r="AO1299" s="17"/>
      <c r="AP1299" s="17"/>
      <c r="AQ1299" s="17"/>
      <c r="AR1299" s="17"/>
      <c r="AS1299" s="17"/>
      <c r="AT1299" s="17"/>
      <c r="AU1299" s="17"/>
      <c r="AV1299" s="17"/>
      <c r="AW1299" s="17"/>
      <c r="AX1299" s="17"/>
      <c r="AY1299" s="17"/>
      <c r="AZ1299" s="17"/>
      <c r="BA1299" s="17"/>
      <c r="BB1299" s="17"/>
      <c r="BC1299" s="17"/>
      <c r="BD1299" s="17"/>
      <c r="BE1299" s="17"/>
      <c r="BF1299" s="17"/>
      <c r="BG1299" s="17"/>
      <c r="BH1299" s="17"/>
      <c r="BI1299" s="17"/>
      <c r="BJ1299" s="17"/>
      <c r="BK1299" s="17"/>
      <c r="BL1299" s="17"/>
      <c r="BM1299" s="17"/>
      <c r="BN1299" s="17"/>
      <c r="BO1299" s="17"/>
      <c r="BP1299" s="17"/>
      <c r="BQ1299" s="17"/>
      <c r="BR1299" s="17"/>
    </row>
    <row r="1300" spans="29:70" x14ac:dyDescent="0.25">
      <c r="AC1300" s="17"/>
      <c r="AD1300" s="17"/>
      <c r="AE1300" s="17"/>
      <c r="AF1300" s="17"/>
      <c r="AG1300" s="17"/>
      <c r="AH1300" s="17"/>
      <c r="AI1300" s="17"/>
      <c r="AJ1300" s="17"/>
      <c r="AK1300" s="17"/>
      <c r="AL1300" s="17"/>
      <c r="AM1300" s="17"/>
      <c r="AN1300" s="17"/>
      <c r="AO1300" s="17"/>
      <c r="AP1300" s="17"/>
      <c r="AQ1300" s="17"/>
      <c r="AR1300" s="17"/>
      <c r="AS1300" s="17"/>
      <c r="AT1300" s="17"/>
      <c r="AU1300" s="17"/>
      <c r="AV1300" s="17"/>
      <c r="AW1300" s="17"/>
      <c r="AX1300" s="17"/>
      <c r="AY1300" s="17"/>
      <c r="AZ1300" s="17"/>
      <c r="BA1300" s="17"/>
      <c r="BB1300" s="17"/>
      <c r="BC1300" s="17"/>
      <c r="BD1300" s="17"/>
      <c r="BE1300" s="17"/>
      <c r="BF1300" s="17"/>
      <c r="BG1300" s="17"/>
      <c r="BH1300" s="17"/>
      <c r="BI1300" s="17"/>
      <c r="BJ1300" s="17"/>
      <c r="BK1300" s="17"/>
      <c r="BL1300" s="17"/>
      <c r="BM1300" s="17"/>
      <c r="BN1300" s="17"/>
      <c r="BO1300" s="17"/>
      <c r="BP1300" s="17"/>
      <c r="BQ1300" s="17"/>
      <c r="BR1300" s="17"/>
    </row>
    <row r="1301" spans="29:70" x14ac:dyDescent="0.25">
      <c r="AC1301" s="17"/>
      <c r="AD1301" s="17"/>
      <c r="AE1301" s="17"/>
      <c r="AF1301" s="17"/>
      <c r="AG1301" s="17"/>
      <c r="AH1301" s="17"/>
      <c r="AI1301" s="17"/>
      <c r="AJ1301" s="17"/>
      <c r="AK1301" s="17"/>
      <c r="AL1301" s="17"/>
      <c r="AM1301" s="17"/>
      <c r="AN1301" s="17"/>
      <c r="AO1301" s="17"/>
      <c r="AP1301" s="17"/>
      <c r="AQ1301" s="17"/>
      <c r="AR1301" s="17"/>
      <c r="AS1301" s="17"/>
      <c r="AT1301" s="17"/>
      <c r="AU1301" s="17"/>
      <c r="AV1301" s="17"/>
      <c r="AW1301" s="17"/>
      <c r="AX1301" s="17"/>
      <c r="AY1301" s="17"/>
      <c r="AZ1301" s="17"/>
      <c r="BA1301" s="17"/>
      <c r="BB1301" s="17"/>
      <c r="BC1301" s="17"/>
      <c r="BD1301" s="17"/>
      <c r="BE1301" s="17"/>
      <c r="BF1301" s="17"/>
      <c r="BG1301" s="17"/>
      <c r="BH1301" s="17"/>
      <c r="BI1301" s="17"/>
      <c r="BJ1301" s="17"/>
      <c r="BK1301" s="17"/>
      <c r="BL1301" s="17"/>
      <c r="BM1301" s="17"/>
      <c r="BN1301" s="17"/>
      <c r="BO1301" s="17"/>
      <c r="BP1301" s="17"/>
      <c r="BQ1301" s="17"/>
      <c r="BR1301" s="17"/>
    </row>
    <row r="1302" spans="29:70" x14ac:dyDescent="0.25">
      <c r="AC1302" s="17"/>
      <c r="AD1302" s="17"/>
      <c r="AE1302" s="17"/>
      <c r="AF1302" s="17"/>
      <c r="AG1302" s="17"/>
      <c r="AH1302" s="17"/>
      <c r="AI1302" s="17"/>
      <c r="AJ1302" s="17"/>
      <c r="AK1302" s="17"/>
      <c r="AL1302" s="17"/>
      <c r="AM1302" s="17"/>
      <c r="AN1302" s="17"/>
      <c r="AO1302" s="17"/>
      <c r="AP1302" s="17"/>
      <c r="AQ1302" s="17"/>
      <c r="AR1302" s="17"/>
      <c r="AS1302" s="17"/>
      <c r="AT1302" s="17"/>
      <c r="AU1302" s="17"/>
      <c r="AV1302" s="17"/>
      <c r="AW1302" s="17"/>
      <c r="AX1302" s="17"/>
      <c r="AY1302" s="17"/>
      <c r="AZ1302" s="17"/>
      <c r="BA1302" s="17"/>
      <c r="BB1302" s="17"/>
      <c r="BC1302" s="17"/>
      <c r="BD1302" s="17"/>
      <c r="BE1302" s="17"/>
      <c r="BF1302" s="17"/>
      <c r="BG1302" s="17"/>
      <c r="BH1302" s="17"/>
      <c r="BI1302" s="17"/>
      <c r="BJ1302" s="17"/>
      <c r="BK1302" s="17"/>
      <c r="BL1302" s="17"/>
      <c r="BM1302" s="17"/>
      <c r="BN1302" s="17"/>
      <c r="BO1302" s="17"/>
      <c r="BP1302" s="17"/>
      <c r="BQ1302" s="17"/>
      <c r="BR1302" s="17"/>
    </row>
    <row r="1303" spans="29:70" x14ac:dyDescent="0.25">
      <c r="AC1303" s="17"/>
      <c r="AD1303" s="17"/>
      <c r="AE1303" s="17"/>
      <c r="AF1303" s="17"/>
      <c r="AG1303" s="17"/>
      <c r="AH1303" s="17"/>
      <c r="AI1303" s="17"/>
      <c r="AJ1303" s="17"/>
      <c r="AK1303" s="17"/>
      <c r="AL1303" s="17"/>
      <c r="AM1303" s="17"/>
      <c r="AN1303" s="17"/>
      <c r="AO1303" s="17"/>
      <c r="AP1303" s="17"/>
      <c r="AQ1303" s="17"/>
      <c r="AR1303" s="17"/>
      <c r="AS1303" s="17"/>
      <c r="AT1303" s="17"/>
      <c r="AU1303" s="17"/>
      <c r="AV1303" s="17"/>
      <c r="AW1303" s="17"/>
      <c r="AX1303" s="17"/>
      <c r="AY1303" s="17"/>
      <c r="AZ1303" s="17"/>
      <c r="BA1303" s="17"/>
      <c r="BB1303" s="17"/>
      <c r="BC1303" s="17"/>
      <c r="BD1303" s="17"/>
      <c r="BE1303" s="17"/>
      <c r="BF1303" s="17"/>
      <c r="BG1303" s="17"/>
      <c r="BH1303" s="17"/>
      <c r="BI1303" s="17"/>
      <c r="BJ1303" s="17"/>
      <c r="BK1303" s="17"/>
      <c r="BL1303" s="17"/>
      <c r="BM1303" s="17"/>
      <c r="BN1303" s="17"/>
      <c r="BO1303" s="17"/>
      <c r="BP1303" s="17"/>
      <c r="BQ1303" s="17"/>
      <c r="BR1303" s="17"/>
    </row>
    <row r="1304" spans="29:70" x14ac:dyDescent="0.25">
      <c r="AC1304" s="17"/>
      <c r="AD1304" s="17"/>
      <c r="AE1304" s="17"/>
      <c r="AF1304" s="17"/>
      <c r="AG1304" s="17"/>
      <c r="AH1304" s="17"/>
      <c r="AI1304" s="17"/>
      <c r="AJ1304" s="17"/>
      <c r="AK1304" s="17"/>
      <c r="AL1304" s="17"/>
      <c r="AM1304" s="17"/>
      <c r="AN1304" s="17"/>
      <c r="AO1304" s="17"/>
      <c r="AP1304" s="17"/>
      <c r="AQ1304" s="17"/>
      <c r="AR1304" s="17"/>
      <c r="AS1304" s="17"/>
      <c r="AT1304" s="17"/>
      <c r="AU1304" s="17"/>
      <c r="AV1304" s="17"/>
      <c r="AW1304" s="17"/>
      <c r="AX1304" s="17"/>
      <c r="AY1304" s="17"/>
      <c r="AZ1304" s="17"/>
      <c r="BA1304" s="17"/>
      <c r="BB1304" s="17"/>
      <c r="BC1304" s="17"/>
      <c r="BD1304" s="17"/>
      <c r="BE1304" s="17"/>
      <c r="BF1304" s="17"/>
      <c r="BG1304" s="17"/>
      <c r="BH1304" s="17"/>
      <c r="BI1304" s="17"/>
      <c r="BJ1304" s="17"/>
      <c r="BK1304" s="17"/>
      <c r="BL1304" s="17"/>
      <c r="BM1304" s="17"/>
      <c r="BN1304" s="17"/>
      <c r="BO1304" s="17"/>
      <c r="BP1304" s="17"/>
      <c r="BQ1304" s="17"/>
      <c r="BR1304" s="17"/>
    </row>
    <row r="1305" spans="29:70" x14ac:dyDescent="0.25">
      <c r="AC1305" s="17"/>
      <c r="AD1305" s="17"/>
      <c r="AE1305" s="17"/>
      <c r="AF1305" s="17"/>
      <c r="AG1305" s="17"/>
      <c r="AH1305" s="17"/>
      <c r="AI1305" s="17"/>
      <c r="AJ1305" s="17"/>
      <c r="AK1305" s="17"/>
      <c r="AL1305" s="17"/>
      <c r="AM1305" s="17"/>
      <c r="AN1305" s="17"/>
      <c r="AO1305" s="17"/>
      <c r="AP1305" s="17"/>
      <c r="AQ1305" s="17"/>
      <c r="AR1305" s="17"/>
      <c r="AS1305" s="17"/>
      <c r="AT1305" s="17"/>
      <c r="AU1305" s="17"/>
      <c r="AV1305" s="17"/>
      <c r="AW1305" s="17"/>
      <c r="AX1305" s="17"/>
      <c r="AY1305" s="17"/>
      <c r="AZ1305" s="17"/>
      <c r="BA1305" s="17"/>
      <c r="BB1305" s="17"/>
      <c r="BC1305" s="17"/>
      <c r="BD1305" s="17"/>
      <c r="BE1305" s="17"/>
      <c r="BF1305" s="17"/>
      <c r="BG1305" s="17"/>
      <c r="BH1305" s="17"/>
      <c r="BI1305" s="17"/>
      <c r="BJ1305" s="17"/>
      <c r="BK1305" s="17"/>
      <c r="BL1305" s="17"/>
      <c r="BM1305" s="17"/>
      <c r="BN1305" s="17"/>
      <c r="BO1305" s="17"/>
      <c r="BP1305" s="17"/>
      <c r="BQ1305" s="17"/>
      <c r="BR1305" s="17"/>
    </row>
    <row r="1306" spans="29:70" x14ac:dyDescent="0.25">
      <c r="AC1306" s="17"/>
      <c r="AD1306" s="17"/>
      <c r="AE1306" s="17"/>
      <c r="AF1306" s="17"/>
      <c r="AG1306" s="17"/>
      <c r="AH1306" s="17"/>
      <c r="AI1306" s="17"/>
      <c r="AJ1306" s="17"/>
      <c r="AK1306" s="17"/>
      <c r="AL1306" s="17"/>
      <c r="AM1306" s="17"/>
      <c r="AN1306" s="17"/>
      <c r="AO1306" s="17"/>
      <c r="AP1306" s="17"/>
      <c r="AQ1306" s="17"/>
      <c r="AR1306" s="17"/>
      <c r="AS1306" s="17"/>
      <c r="AT1306" s="17"/>
      <c r="AU1306" s="17"/>
      <c r="AV1306" s="17"/>
      <c r="AW1306" s="17"/>
      <c r="AX1306" s="17"/>
      <c r="AY1306" s="17"/>
      <c r="AZ1306" s="17"/>
      <c r="BA1306" s="17"/>
      <c r="BB1306" s="17"/>
      <c r="BC1306" s="17"/>
      <c r="BD1306" s="17"/>
      <c r="BE1306" s="17"/>
      <c r="BF1306" s="17"/>
      <c r="BG1306" s="17"/>
      <c r="BH1306" s="17"/>
      <c r="BI1306" s="17"/>
      <c r="BJ1306" s="17"/>
      <c r="BK1306" s="17"/>
      <c r="BL1306" s="17"/>
      <c r="BM1306" s="17"/>
      <c r="BN1306" s="17"/>
      <c r="BO1306" s="17"/>
      <c r="BP1306" s="17"/>
      <c r="BQ1306" s="17"/>
      <c r="BR1306" s="17"/>
    </row>
    <row r="1307" spans="29:70" x14ac:dyDescent="0.25"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  <c r="BF1307" s="17"/>
      <c r="BG1307" s="17"/>
      <c r="BH1307" s="17"/>
      <c r="BI1307" s="17"/>
      <c r="BJ1307" s="17"/>
      <c r="BK1307" s="17"/>
      <c r="BL1307" s="17"/>
      <c r="BM1307" s="17"/>
      <c r="BN1307" s="17"/>
      <c r="BO1307" s="17"/>
      <c r="BP1307" s="17"/>
      <c r="BQ1307" s="17"/>
      <c r="BR1307" s="17"/>
    </row>
    <row r="1308" spans="29:70" x14ac:dyDescent="0.25"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  <c r="BF1308" s="17"/>
      <c r="BG1308" s="17"/>
      <c r="BH1308" s="17"/>
      <c r="BI1308" s="17"/>
      <c r="BJ1308" s="17"/>
      <c r="BK1308" s="17"/>
      <c r="BL1308" s="17"/>
      <c r="BM1308" s="17"/>
      <c r="BN1308" s="17"/>
      <c r="BO1308" s="17"/>
      <c r="BP1308" s="17"/>
      <c r="BQ1308" s="17"/>
      <c r="BR1308" s="17"/>
    </row>
    <row r="1309" spans="29:70" x14ac:dyDescent="0.25">
      <c r="AC1309" s="17"/>
      <c r="AD1309" s="17"/>
      <c r="AE1309" s="17"/>
      <c r="AF1309" s="17"/>
      <c r="AG1309" s="17"/>
      <c r="AH1309" s="17"/>
      <c r="AI1309" s="17"/>
      <c r="AJ1309" s="17"/>
      <c r="AK1309" s="17"/>
      <c r="AL1309" s="17"/>
      <c r="AM1309" s="17"/>
      <c r="AN1309" s="17"/>
      <c r="AO1309" s="17"/>
      <c r="AP1309" s="17"/>
      <c r="AQ1309" s="17"/>
      <c r="AR1309" s="17"/>
      <c r="AS1309" s="17"/>
      <c r="AT1309" s="17"/>
      <c r="AU1309" s="17"/>
      <c r="AV1309" s="17"/>
      <c r="AW1309" s="17"/>
      <c r="AX1309" s="17"/>
      <c r="AY1309" s="17"/>
      <c r="AZ1309" s="17"/>
      <c r="BA1309" s="17"/>
      <c r="BB1309" s="17"/>
      <c r="BC1309" s="17"/>
      <c r="BD1309" s="17"/>
      <c r="BE1309" s="17"/>
      <c r="BF1309" s="17"/>
      <c r="BG1309" s="17"/>
      <c r="BH1309" s="17"/>
      <c r="BI1309" s="17"/>
      <c r="BJ1309" s="17"/>
      <c r="BK1309" s="17"/>
      <c r="BL1309" s="17"/>
      <c r="BM1309" s="17"/>
      <c r="BN1309" s="17"/>
      <c r="BO1309" s="17"/>
      <c r="BP1309" s="17"/>
      <c r="BQ1309" s="17"/>
      <c r="BR1309" s="17"/>
    </row>
    <row r="1310" spans="29:70" x14ac:dyDescent="0.25">
      <c r="AC1310" s="17"/>
      <c r="AD1310" s="17"/>
      <c r="AE1310" s="17"/>
      <c r="AF1310" s="17"/>
      <c r="AG1310" s="17"/>
      <c r="AH1310" s="17"/>
      <c r="AI1310" s="17"/>
      <c r="AJ1310" s="17"/>
      <c r="AK1310" s="17"/>
      <c r="AL1310" s="17"/>
      <c r="AM1310" s="17"/>
      <c r="AN1310" s="17"/>
      <c r="AO1310" s="17"/>
      <c r="AP1310" s="17"/>
      <c r="AQ1310" s="17"/>
      <c r="AR1310" s="17"/>
      <c r="AS1310" s="17"/>
      <c r="AT1310" s="17"/>
      <c r="AU1310" s="17"/>
      <c r="AV1310" s="17"/>
      <c r="AW1310" s="17"/>
      <c r="AX1310" s="17"/>
      <c r="AY1310" s="17"/>
      <c r="AZ1310" s="17"/>
      <c r="BA1310" s="17"/>
      <c r="BB1310" s="17"/>
      <c r="BC1310" s="17"/>
      <c r="BD1310" s="17"/>
      <c r="BE1310" s="17"/>
      <c r="BF1310" s="17"/>
      <c r="BG1310" s="17"/>
      <c r="BH1310" s="17"/>
      <c r="BI1310" s="17"/>
      <c r="BJ1310" s="17"/>
      <c r="BK1310" s="17"/>
      <c r="BL1310" s="17"/>
      <c r="BM1310" s="17"/>
      <c r="BN1310" s="17"/>
      <c r="BO1310" s="17"/>
      <c r="BP1310" s="17"/>
      <c r="BQ1310" s="17"/>
      <c r="BR1310" s="17"/>
    </row>
    <row r="1311" spans="29:70" x14ac:dyDescent="0.25">
      <c r="AC1311" s="17"/>
      <c r="AD1311" s="17"/>
      <c r="AE1311" s="17"/>
      <c r="AF1311" s="17"/>
      <c r="AG1311" s="17"/>
      <c r="AH1311" s="17"/>
      <c r="AI1311" s="17"/>
      <c r="AJ1311" s="17"/>
      <c r="AK1311" s="17"/>
      <c r="AL1311" s="17"/>
      <c r="AM1311" s="17"/>
      <c r="AN1311" s="17"/>
      <c r="AO1311" s="17"/>
      <c r="AP1311" s="17"/>
      <c r="AQ1311" s="17"/>
      <c r="AR1311" s="17"/>
      <c r="AS1311" s="17"/>
      <c r="AT1311" s="17"/>
      <c r="AU1311" s="17"/>
      <c r="AV1311" s="17"/>
      <c r="AW1311" s="17"/>
      <c r="AX1311" s="17"/>
      <c r="AY1311" s="17"/>
      <c r="AZ1311" s="17"/>
      <c r="BA1311" s="17"/>
      <c r="BB1311" s="17"/>
      <c r="BC1311" s="17"/>
      <c r="BD1311" s="17"/>
      <c r="BE1311" s="17"/>
      <c r="BF1311" s="17"/>
      <c r="BG1311" s="17"/>
      <c r="BH1311" s="17"/>
      <c r="BI1311" s="17"/>
      <c r="BJ1311" s="17"/>
      <c r="BK1311" s="17"/>
      <c r="BL1311" s="17"/>
      <c r="BM1311" s="17"/>
      <c r="BN1311" s="17"/>
      <c r="BO1311" s="17"/>
      <c r="BP1311" s="17"/>
      <c r="BQ1311" s="17"/>
      <c r="BR1311" s="17"/>
    </row>
    <row r="1312" spans="29:70" x14ac:dyDescent="0.25">
      <c r="AC1312" s="17"/>
      <c r="AD1312" s="17"/>
      <c r="AE1312" s="17"/>
      <c r="AF1312" s="17"/>
      <c r="AG1312" s="17"/>
      <c r="AH1312" s="17"/>
      <c r="AI1312" s="17"/>
      <c r="AJ1312" s="17"/>
      <c r="AK1312" s="17"/>
      <c r="AL1312" s="17"/>
      <c r="AM1312" s="17"/>
      <c r="AN1312" s="17"/>
      <c r="AO1312" s="17"/>
      <c r="AP1312" s="17"/>
      <c r="AQ1312" s="17"/>
      <c r="AR1312" s="17"/>
      <c r="AS1312" s="17"/>
      <c r="AT1312" s="17"/>
      <c r="AU1312" s="17"/>
      <c r="AV1312" s="17"/>
      <c r="AW1312" s="17"/>
      <c r="AX1312" s="17"/>
      <c r="AY1312" s="17"/>
      <c r="AZ1312" s="17"/>
      <c r="BA1312" s="17"/>
      <c r="BB1312" s="17"/>
      <c r="BC1312" s="17"/>
      <c r="BD1312" s="17"/>
      <c r="BE1312" s="17"/>
      <c r="BF1312" s="17"/>
      <c r="BG1312" s="17"/>
      <c r="BH1312" s="17"/>
      <c r="BI1312" s="17"/>
      <c r="BJ1312" s="17"/>
      <c r="BK1312" s="17"/>
      <c r="BL1312" s="17"/>
      <c r="BM1312" s="17"/>
      <c r="BN1312" s="17"/>
      <c r="BO1312" s="17"/>
      <c r="BP1312" s="17"/>
      <c r="BQ1312" s="17"/>
      <c r="BR1312" s="17"/>
    </row>
    <row r="1313" spans="29:70" x14ac:dyDescent="0.25">
      <c r="AC1313" s="17"/>
      <c r="AD1313" s="17"/>
      <c r="AE1313" s="17"/>
      <c r="AF1313" s="17"/>
      <c r="AG1313" s="17"/>
      <c r="AH1313" s="17"/>
      <c r="AI1313" s="17"/>
      <c r="AJ1313" s="17"/>
      <c r="AK1313" s="17"/>
      <c r="AL1313" s="17"/>
      <c r="AM1313" s="17"/>
      <c r="AN1313" s="17"/>
      <c r="AO1313" s="17"/>
      <c r="AP1313" s="17"/>
      <c r="AQ1313" s="17"/>
      <c r="AR1313" s="17"/>
      <c r="AS1313" s="17"/>
      <c r="AT1313" s="17"/>
      <c r="AU1313" s="17"/>
      <c r="AV1313" s="17"/>
      <c r="AW1313" s="17"/>
      <c r="AX1313" s="17"/>
      <c r="AY1313" s="17"/>
      <c r="AZ1313" s="17"/>
      <c r="BA1313" s="17"/>
      <c r="BB1313" s="17"/>
      <c r="BC1313" s="17"/>
      <c r="BD1313" s="17"/>
      <c r="BE1313" s="17"/>
      <c r="BF1313" s="17"/>
      <c r="BG1313" s="17"/>
      <c r="BH1313" s="17"/>
      <c r="BI1313" s="17"/>
      <c r="BJ1313" s="17"/>
      <c r="BK1313" s="17"/>
      <c r="BL1313" s="17"/>
      <c r="BM1313" s="17"/>
      <c r="BN1313" s="17"/>
      <c r="BO1313" s="17"/>
      <c r="BP1313" s="17"/>
      <c r="BQ1313" s="17"/>
      <c r="BR1313" s="17"/>
    </row>
    <row r="1314" spans="29:70" x14ac:dyDescent="0.25">
      <c r="AC1314" s="17"/>
      <c r="AD1314" s="17"/>
      <c r="AE1314" s="17"/>
      <c r="AF1314" s="17"/>
      <c r="AG1314" s="17"/>
      <c r="AH1314" s="17"/>
      <c r="AI1314" s="17"/>
      <c r="AJ1314" s="17"/>
      <c r="AK1314" s="17"/>
      <c r="AL1314" s="17"/>
      <c r="AM1314" s="17"/>
      <c r="AN1314" s="17"/>
      <c r="AO1314" s="17"/>
      <c r="AP1314" s="17"/>
      <c r="AQ1314" s="17"/>
      <c r="AR1314" s="17"/>
      <c r="AS1314" s="17"/>
      <c r="AT1314" s="17"/>
      <c r="AU1314" s="17"/>
      <c r="AV1314" s="17"/>
      <c r="AW1314" s="17"/>
      <c r="AX1314" s="17"/>
      <c r="AY1314" s="17"/>
      <c r="AZ1314" s="17"/>
      <c r="BA1314" s="17"/>
      <c r="BB1314" s="17"/>
      <c r="BC1314" s="17"/>
      <c r="BD1314" s="17"/>
      <c r="BE1314" s="17"/>
      <c r="BF1314" s="17"/>
      <c r="BG1314" s="17"/>
      <c r="BH1314" s="17"/>
      <c r="BI1314" s="17"/>
      <c r="BJ1314" s="17"/>
      <c r="BK1314" s="17"/>
      <c r="BL1314" s="17"/>
      <c r="BM1314" s="17"/>
      <c r="BN1314" s="17"/>
      <c r="BO1314" s="17"/>
      <c r="BP1314" s="17"/>
      <c r="BQ1314" s="17"/>
      <c r="BR1314" s="17"/>
    </row>
    <row r="1315" spans="29:70" x14ac:dyDescent="0.25">
      <c r="AC1315" s="17"/>
      <c r="AD1315" s="17"/>
      <c r="AE1315" s="17"/>
      <c r="AF1315" s="17"/>
      <c r="AG1315" s="17"/>
      <c r="AH1315" s="17"/>
      <c r="AI1315" s="17"/>
      <c r="AJ1315" s="17"/>
      <c r="AK1315" s="17"/>
      <c r="AL1315" s="17"/>
      <c r="AM1315" s="17"/>
      <c r="AN1315" s="17"/>
      <c r="AO1315" s="17"/>
      <c r="AP1315" s="17"/>
      <c r="AQ1315" s="17"/>
      <c r="AR1315" s="17"/>
      <c r="AS1315" s="17"/>
      <c r="AT1315" s="17"/>
      <c r="AU1315" s="17"/>
      <c r="AV1315" s="17"/>
      <c r="AW1315" s="17"/>
      <c r="AX1315" s="17"/>
      <c r="AY1315" s="17"/>
      <c r="AZ1315" s="17"/>
      <c r="BA1315" s="17"/>
      <c r="BB1315" s="17"/>
      <c r="BC1315" s="17"/>
      <c r="BD1315" s="17"/>
      <c r="BE1315" s="17"/>
      <c r="BF1315" s="17"/>
      <c r="BG1315" s="17"/>
      <c r="BH1315" s="17"/>
      <c r="BI1315" s="17"/>
      <c r="BJ1315" s="17"/>
      <c r="BK1315" s="17"/>
      <c r="BL1315" s="17"/>
      <c r="BM1315" s="17"/>
      <c r="BN1315" s="17"/>
      <c r="BO1315" s="17"/>
      <c r="BP1315" s="17"/>
      <c r="BQ1315" s="17"/>
      <c r="BR1315" s="17"/>
    </row>
    <row r="1316" spans="29:70" x14ac:dyDescent="0.25">
      <c r="AC1316" s="17"/>
      <c r="AD1316" s="17"/>
      <c r="AE1316" s="17"/>
      <c r="AF1316" s="17"/>
      <c r="AG1316" s="17"/>
      <c r="AH1316" s="17"/>
      <c r="AI1316" s="17"/>
      <c r="AJ1316" s="17"/>
      <c r="AK1316" s="17"/>
      <c r="AL1316" s="17"/>
      <c r="AM1316" s="17"/>
      <c r="AN1316" s="17"/>
      <c r="AO1316" s="17"/>
      <c r="AP1316" s="17"/>
      <c r="AQ1316" s="17"/>
      <c r="AR1316" s="17"/>
      <c r="AS1316" s="17"/>
      <c r="AT1316" s="17"/>
      <c r="AU1316" s="17"/>
      <c r="AV1316" s="17"/>
      <c r="AW1316" s="17"/>
      <c r="AX1316" s="17"/>
      <c r="AY1316" s="17"/>
      <c r="AZ1316" s="17"/>
      <c r="BA1316" s="17"/>
      <c r="BB1316" s="17"/>
      <c r="BC1316" s="17"/>
      <c r="BD1316" s="17"/>
      <c r="BE1316" s="17"/>
      <c r="BF1316" s="17"/>
      <c r="BG1316" s="17"/>
      <c r="BH1316" s="17"/>
      <c r="BI1316" s="17"/>
      <c r="BJ1316" s="17"/>
      <c r="BK1316" s="17"/>
      <c r="BL1316" s="17"/>
      <c r="BM1316" s="17"/>
      <c r="BN1316" s="17"/>
      <c r="BO1316" s="17"/>
      <c r="BP1316" s="17"/>
      <c r="BQ1316" s="17"/>
      <c r="BR1316" s="17"/>
    </row>
    <row r="1317" spans="29:70" x14ac:dyDescent="0.25">
      <c r="AC1317" s="17"/>
      <c r="AD1317" s="17"/>
      <c r="AE1317" s="17"/>
      <c r="AF1317" s="17"/>
      <c r="AG1317" s="17"/>
      <c r="AH1317" s="17"/>
      <c r="AI1317" s="17"/>
      <c r="AJ1317" s="17"/>
      <c r="AK1317" s="17"/>
      <c r="AL1317" s="17"/>
      <c r="AM1317" s="17"/>
      <c r="AN1317" s="17"/>
      <c r="AO1317" s="17"/>
      <c r="AP1317" s="17"/>
      <c r="AQ1317" s="17"/>
      <c r="AR1317" s="17"/>
      <c r="AS1317" s="17"/>
      <c r="AT1317" s="17"/>
      <c r="AU1317" s="17"/>
      <c r="AV1317" s="17"/>
      <c r="AW1317" s="17"/>
      <c r="AX1317" s="17"/>
      <c r="AY1317" s="17"/>
      <c r="AZ1317" s="17"/>
      <c r="BA1317" s="17"/>
      <c r="BB1317" s="17"/>
      <c r="BC1317" s="17"/>
      <c r="BD1317" s="17"/>
      <c r="BE1317" s="17"/>
      <c r="BF1317" s="17"/>
      <c r="BG1317" s="17"/>
      <c r="BH1317" s="17"/>
      <c r="BI1317" s="17"/>
      <c r="BJ1317" s="17"/>
      <c r="BK1317" s="17"/>
      <c r="BL1317" s="17"/>
      <c r="BM1317" s="17"/>
      <c r="BN1317" s="17"/>
      <c r="BO1317" s="17"/>
      <c r="BP1317" s="17"/>
      <c r="BQ1317" s="17"/>
      <c r="BR1317" s="17"/>
    </row>
    <row r="1318" spans="29:70" x14ac:dyDescent="0.25">
      <c r="AC1318" s="17"/>
      <c r="AD1318" s="17"/>
      <c r="AE1318" s="17"/>
      <c r="AF1318" s="17"/>
      <c r="AG1318" s="17"/>
      <c r="AH1318" s="17"/>
      <c r="AI1318" s="17"/>
      <c r="AJ1318" s="17"/>
      <c r="AK1318" s="17"/>
      <c r="AL1318" s="17"/>
      <c r="AM1318" s="17"/>
      <c r="AN1318" s="17"/>
      <c r="AO1318" s="17"/>
      <c r="AP1318" s="17"/>
      <c r="AQ1318" s="17"/>
      <c r="AR1318" s="17"/>
      <c r="AS1318" s="17"/>
      <c r="AT1318" s="17"/>
      <c r="AU1318" s="17"/>
      <c r="AV1318" s="17"/>
      <c r="AW1318" s="17"/>
      <c r="AX1318" s="17"/>
      <c r="AY1318" s="17"/>
      <c r="AZ1318" s="17"/>
      <c r="BA1318" s="17"/>
      <c r="BB1318" s="17"/>
      <c r="BC1318" s="17"/>
      <c r="BD1318" s="17"/>
      <c r="BE1318" s="17"/>
      <c r="BF1318" s="17"/>
      <c r="BG1318" s="17"/>
      <c r="BH1318" s="17"/>
      <c r="BI1318" s="17"/>
      <c r="BJ1318" s="17"/>
      <c r="BK1318" s="17"/>
      <c r="BL1318" s="17"/>
      <c r="BM1318" s="17"/>
      <c r="BN1318" s="17"/>
      <c r="BO1318" s="17"/>
      <c r="BP1318" s="17"/>
      <c r="BQ1318" s="17"/>
      <c r="BR1318" s="17"/>
    </row>
    <row r="1319" spans="29:70" x14ac:dyDescent="0.25">
      <c r="AC1319" s="17"/>
      <c r="AD1319" s="17"/>
      <c r="AE1319" s="17"/>
      <c r="AF1319" s="17"/>
      <c r="AG1319" s="17"/>
      <c r="AH1319" s="17"/>
      <c r="AI1319" s="17"/>
      <c r="AJ1319" s="17"/>
      <c r="AK1319" s="17"/>
      <c r="AL1319" s="17"/>
      <c r="AM1319" s="17"/>
      <c r="AN1319" s="17"/>
      <c r="AO1319" s="17"/>
      <c r="AP1319" s="17"/>
      <c r="AQ1319" s="17"/>
      <c r="AR1319" s="17"/>
      <c r="AS1319" s="17"/>
      <c r="AT1319" s="17"/>
      <c r="AU1319" s="17"/>
      <c r="AV1319" s="17"/>
      <c r="AW1319" s="17"/>
      <c r="AX1319" s="17"/>
      <c r="AY1319" s="17"/>
      <c r="AZ1319" s="17"/>
      <c r="BA1319" s="17"/>
      <c r="BB1319" s="17"/>
      <c r="BC1319" s="17"/>
      <c r="BD1319" s="17"/>
      <c r="BE1319" s="17"/>
      <c r="BF1319" s="17"/>
      <c r="BG1319" s="17"/>
      <c r="BH1319" s="17"/>
      <c r="BI1319" s="17"/>
      <c r="BJ1319" s="17"/>
      <c r="BK1319" s="17"/>
      <c r="BL1319" s="17"/>
      <c r="BM1319" s="17"/>
      <c r="BN1319" s="17"/>
      <c r="BO1319" s="17"/>
      <c r="BP1319" s="17"/>
      <c r="BQ1319" s="17"/>
      <c r="BR1319" s="17"/>
    </row>
    <row r="1320" spans="29:70" x14ac:dyDescent="0.25">
      <c r="AC1320" s="17"/>
      <c r="AD1320" s="17"/>
      <c r="AE1320" s="17"/>
      <c r="AF1320" s="17"/>
      <c r="AG1320" s="17"/>
      <c r="AH1320" s="17"/>
      <c r="AI1320" s="17"/>
      <c r="AJ1320" s="17"/>
      <c r="AK1320" s="17"/>
      <c r="AL1320" s="17"/>
      <c r="AM1320" s="17"/>
      <c r="AN1320" s="17"/>
      <c r="AO1320" s="17"/>
      <c r="AP1320" s="17"/>
      <c r="AQ1320" s="17"/>
      <c r="AR1320" s="17"/>
      <c r="AS1320" s="17"/>
      <c r="AT1320" s="17"/>
      <c r="AU1320" s="17"/>
      <c r="AV1320" s="17"/>
      <c r="AW1320" s="17"/>
      <c r="AX1320" s="17"/>
      <c r="AY1320" s="17"/>
      <c r="AZ1320" s="17"/>
      <c r="BA1320" s="17"/>
      <c r="BB1320" s="17"/>
      <c r="BC1320" s="17"/>
      <c r="BD1320" s="17"/>
      <c r="BE1320" s="17"/>
      <c r="BF1320" s="17"/>
      <c r="BG1320" s="17"/>
      <c r="BH1320" s="17"/>
      <c r="BI1320" s="17"/>
      <c r="BJ1320" s="17"/>
      <c r="BK1320" s="17"/>
      <c r="BL1320" s="17"/>
      <c r="BM1320" s="17"/>
      <c r="BN1320" s="17"/>
      <c r="BO1320" s="17"/>
      <c r="BP1320" s="17"/>
      <c r="BQ1320" s="17"/>
      <c r="BR1320" s="17"/>
    </row>
    <row r="1321" spans="29:70" x14ac:dyDescent="0.25"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  <c r="BF1321" s="17"/>
      <c r="BG1321" s="17"/>
      <c r="BH1321" s="17"/>
      <c r="BI1321" s="17"/>
      <c r="BJ1321" s="17"/>
      <c r="BK1321" s="17"/>
      <c r="BL1321" s="17"/>
      <c r="BM1321" s="17"/>
      <c r="BN1321" s="17"/>
      <c r="BO1321" s="17"/>
      <c r="BP1321" s="17"/>
      <c r="BQ1321" s="17"/>
      <c r="BR1321" s="17"/>
    </row>
    <row r="1322" spans="29:70" x14ac:dyDescent="0.25">
      <c r="AC1322" s="17"/>
      <c r="AD1322" s="17"/>
      <c r="AE1322" s="17"/>
      <c r="AF1322" s="17"/>
      <c r="AG1322" s="17"/>
      <c r="AH1322" s="17"/>
      <c r="AI1322" s="17"/>
      <c r="AJ1322" s="17"/>
      <c r="AK1322" s="17"/>
      <c r="AL1322" s="17"/>
      <c r="AM1322" s="17"/>
      <c r="AN1322" s="17"/>
      <c r="AO1322" s="17"/>
      <c r="AP1322" s="17"/>
      <c r="AQ1322" s="17"/>
      <c r="AR1322" s="17"/>
      <c r="AS1322" s="17"/>
      <c r="AT1322" s="17"/>
      <c r="AU1322" s="17"/>
      <c r="AV1322" s="17"/>
      <c r="AW1322" s="17"/>
      <c r="AX1322" s="17"/>
      <c r="AY1322" s="17"/>
      <c r="AZ1322" s="17"/>
      <c r="BA1322" s="17"/>
      <c r="BB1322" s="17"/>
      <c r="BC1322" s="17"/>
      <c r="BD1322" s="17"/>
      <c r="BE1322" s="17"/>
      <c r="BF1322" s="17"/>
      <c r="BG1322" s="17"/>
      <c r="BH1322" s="17"/>
      <c r="BI1322" s="17"/>
      <c r="BJ1322" s="17"/>
      <c r="BK1322" s="17"/>
      <c r="BL1322" s="17"/>
      <c r="BM1322" s="17"/>
      <c r="BN1322" s="17"/>
      <c r="BO1322" s="17"/>
      <c r="BP1322" s="17"/>
      <c r="BQ1322" s="17"/>
      <c r="BR1322" s="17"/>
    </row>
    <row r="1323" spans="29:70" x14ac:dyDescent="0.25">
      <c r="AC1323" s="17"/>
      <c r="AD1323" s="17"/>
      <c r="AE1323" s="17"/>
      <c r="AF1323" s="17"/>
      <c r="AG1323" s="17"/>
      <c r="AH1323" s="17"/>
      <c r="AI1323" s="17"/>
      <c r="AJ1323" s="17"/>
      <c r="AK1323" s="17"/>
      <c r="AL1323" s="17"/>
      <c r="AM1323" s="17"/>
      <c r="AN1323" s="17"/>
      <c r="AO1323" s="17"/>
      <c r="AP1323" s="17"/>
      <c r="AQ1323" s="17"/>
      <c r="AR1323" s="17"/>
      <c r="AS1323" s="17"/>
      <c r="AT1323" s="17"/>
      <c r="AU1323" s="17"/>
      <c r="AV1323" s="17"/>
      <c r="AW1323" s="17"/>
      <c r="AX1323" s="17"/>
      <c r="AY1323" s="17"/>
      <c r="AZ1323" s="17"/>
      <c r="BA1323" s="17"/>
      <c r="BB1323" s="17"/>
      <c r="BC1323" s="17"/>
      <c r="BD1323" s="17"/>
      <c r="BE1323" s="17"/>
      <c r="BF1323" s="17"/>
      <c r="BG1323" s="17"/>
      <c r="BH1323" s="17"/>
      <c r="BI1323" s="17"/>
      <c r="BJ1323" s="17"/>
      <c r="BK1323" s="17"/>
      <c r="BL1323" s="17"/>
      <c r="BM1323" s="17"/>
      <c r="BN1323" s="17"/>
      <c r="BO1323" s="17"/>
      <c r="BP1323" s="17"/>
      <c r="BQ1323" s="17"/>
      <c r="BR1323" s="17"/>
    </row>
    <row r="1324" spans="29:70" x14ac:dyDescent="0.25">
      <c r="AC1324" s="17"/>
      <c r="AD1324" s="17"/>
      <c r="AE1324" s="17"/>
      <c r="AF1324" s="17"/>
      <c r="AG1324" s="17"/>
      <c r="AH1324" s="17"/>
      <c r="AI1324" s="17"/>
      <c r="AJ1324" s="17"/>
      <c r="AK1324" s="17"/>
      <c r="AL1324" s="17"/>
      <c r="AM1324" s="17"/>
      <c r="AN1324" s="17"/>
      <c r="AO1324" s="17"/>
      <c r="AP1324" s="17"/>
      <c r="AQ1324" s="17"/>
      <c r="AR1324" s="17"/>
      <c r="AS1324" s="17"/>
      <c r="AT1324" s="17"/>
      <c r="AU1324" s="17"/>
      <c r="AV1324" s="17"/>
      <c r="AW1324" s="17"/>
      <c r="AX1324" s="17"/>
      <c r="AY1324" s="17"/>
      <c r="AZ1324" s="17"/>
      <c r="BA1324" s="17"/>
      <c r="BB1324" s="17"/>
      <c r="BC1324" s="17"/>
      <c r="BD1324" s="17"/>
      <c r="BE1324" s="17"/>
      <c r="BF1324" s="17"/>
      <c r="BG1324" s="17"/>
      <c r="BH1324" s="17"/>
      <c r="BI1324" s="17"/>
      <c r="BJ1324" s="17"/>
      <c r="BK1324" s="17"/>
      <c r="BL1324" s="17"/>
      <c r="BM1324" s="17"/>
      <c r="BN1324" s="17"/>
      <c r="BO1324" s="17"/>
      <c r="BP1324" s="17"/>
      <c r="BQ1324" s="17"/>
      <c r="BR1324" s="17"/>
    </row>
    <row r="1325" spans="29:70" x14ac:dyDescent="0.25">
      <c r="AC1325" s="17"/>
      <c r="AD1325" s="17"/>
      <c r="AE1325" s="17"/>
      <c r="AF1325" s="17"/>
      <c r="AG1325" s="17"/>
      <c r="AH1325" s="17"/>
      <c r="AI1325" s="17"/>
      <c r="AJ1325" s="17"/>
      <c r="AK1325" s="17"/>
      <c r="AL1325" s="17"/>
      <c r="AM1325" s="17"/>
      <c r="AN1325" s="17"/>
      <c r="AO1325" s="17"/>
      <c r="AP1325" s="17"/>
      <c r="AQ1325" s="17"/>
      <c r="AR1325" s="17"/>
      <c r="AS1325" s="17"/>
      <c r="AT1325" s="17"/>
      <c r="AU1325" s="17"/>
      <c r="AV1325" s="17"/>
      <c r="AW1325" s="17"/>
      <c r="AX1325" s="17"/>
      <c r="AY1325" s="17"/>
      <c r="AZ1325" s="17"/>
      <c r="BA1325" s="17"/>
      <c r="BB1325" s="17"/>
      <c r="BC1325" s="17"/>
      <c r="BD1325" s="17"/>
      <c r="BE1325" s="17"/>
      <c r="BF1325" s="17"/>
      <c r="BG1325" s="17"/>
      <c r="BH1325" s="17"/>
      <c r="BI1325" s="17"/>
      <c r="BJ1325" s="17"/>
      <c r="BK1325" s="17"/>
      <c r="BL1325" s="17"/>
      <c r="BM1325" s="17"/>
      <c r="BN1325" s="17"/>
      <c r="BO1325" s="17"/>
      <c r="BP1325" s="17"/>
      <c r="BQ1325" s="17"/>
      <c r="BR1325" s="17"/>
    </row>
    <row r="1326" spans="29:70" x14ac:dyDescent="0.25">
      <c r="AC1326" s="17"/>
      <c r="AD1326" s="17"/>
      <c r="AE1326" s="17"/>
      <c r="AF1326" s="17"/>
      <c r="AG1326" s="17"/>
      <c r="AH1326" s="17"/>
      <c r="AI1326" s="17"/>
      <c r="AJ1326" s="17"/>
      <c r="AK1326" s="17"/>
      <c r="AL1326" s="17"/>
      <c r="AM1326" s="17"/>
      <c r="AN1326" s="17"/>
      <c r="AO1326" s="17"/>
      <c r="AP1326" s="17"/>
      <c r="AQ1326" s="17"/>
      <c r="AR1326" s="17"/>
      <c r="AS1326" s="17"/>
      <c r="AT1326" s="17"/>
      <c r="AU1326" s="17"/>
      <c r="AV1326" s="17"/>
      <c r="AW1326" s="17"/>
      <c r="AX1326" s="17"/>
      <c r="AY1326" s="17"/>
      <c r="AZ1326" s="17"/>
      <c r="BA1326" s="17"/>
      <c r="BB1326" s="17"/>
      <c r="BC1326" s="17"/>
      <c r="BD1326" s="17"/>
      <c r="BE1326" s="17"/>
      <c r="BF1326" s="17"/>
      <c r="BG1326" s="17"/>
      <c r="BH1326" s="17"/>
      <c r="BI1326" s="17"/>
      <c r="BJ1326" s="17"/>
      <c r="BK1326" s="17"/>
      <c r="BL1326" s="17"/>
      <c r="BM1326" s="17"/>
      <c r="BN1326" s="17"/>
      <c r="BO1326" s="17"/>
      <c r="BP1326" s="17"/>
      <c r="BQ1326" s="17"/>
      <c r="BR1326" s="17"/>
    </row>
    <row r="1327" spans="29:70" x14ac:dyDescent="0.25">
      <c r="AC1327" s="17"/>
      <c r="AD1327" s="17"/>
      <c r="AE1327" s="17"/>
      <c r="AF1327" s="17"/>
      <c r="AG1327" s="17"/>
      <c r="AH1327" s="17"/>
      <c r="AI1327" s="17"/>
      <c r="AJ1327" s="17"/>
      <c r="AK1327" s="17"/>
      <c r="AL1327" s="17"/>
      <c r="AM1327" s="17"/>
      <c r="AN1327" s="17"/>
      <c r="AO1327" s="17"/>
      <c r="AP1327" s="17"/>
      <c r="AQ1327" s="17"/>
      <c r="AR1327" s="17"/>
      <c r="AS1327" s="17"/>
      <c r="AT1327" s="17"/>
      <c r="AU1327" s="17"/>
      <c r="AV1327" s="17"/>
      <c r="AW1327" s="17"/>
      <c r="AX1327" s="17"/>
      <c r="AY1327" s="17"/>
      <c r="AZ1327" s="17"/>
      <c r="BA1327" s="17"/>
      <c r="BB1327" s="17"/>
      <c r="BC1327" s="17"/>
      <c r="BD1327" s="17"/>
      <c r="BE1327" s="17"/>
      <c r="BF1327" s="17"/>
      <c r="BG1327" s="17"/>
      <c r="BH1327" s="17"/>
      <c r="BI1327" s="17"/>
      <c r="BJ1327" s="17"/>
      <c r="BK1327" s="17"/>
      <c r="BL1327" s="17"/>
      <c r="BM1327" s="17"/>
      <c r="BN1327" s="17"/>
      <c r="BO1327" s="17"/>
      <c r="BP1327" s="17"/>
      <c r="BQ1327" s="17"/>
      <c r="BR1327" s="17"/>
    </row>
    <row r="1328" spans="29:70" x14ac:dyDescent="0.25">
      <c r="AC1328" s="17"/>
      <c r="AD1328" s="17"/>
      <c r="AE1328" s="17"/>
      <c r="AF1328" s="17"/>
      <c r="AG1328" s="17"/>
      <c r="AH1328" s="17"/>
      <c r="AI1328" s="17"/>
      <c r="AJ1328" s="17"/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  <c r="BE1328" s="17"/>
      <c r="BF1328" s="17"/>
      <c r="BG1328" s="17"/>
      <c r="BH1328" s="17"/>
      <c r="BI1328" s="17"/>
      <c r="BJ1328" s="17"/>
      <c r="BK1328" s="17"/>
      <c r="BL1328" s="17"/>
      <c r="BM1328" s="17"/>
      <c r="BN1328" s="17"/>
      <c r="BO1328" s="17"/>
      <c r="BP1328" s="17"/>
      <c r="BQ1328" s="17"/>
      <c r="BR1328" s="17"/>
    </row>
    <row r="1329" spans="29:70" x14ac:dyDescent="0.25">
      <c r="AC1329" s="17"/>
      <c r="AD1329" s="17"/>
      <c r="AE1329" s="17"/>
      <c r="AF1329" s="17"/>
      <c r="AG1329" s="17"/>
      <c r="AH1329" s="17"/>
      <c r="AI1329" s="17"/>
      <c r="AJ1329" s="17"/>
      <c r="AK1329" s="17"/>
      <c r="AL1329" s="17"/>
      <c r="AM1329" s="17"/>
      <c r="AN1329" s="17"/>
      <c r="AO1329" s="17"/>
      <c r="AP1329" s="17"/>
      <c r="AQ1329" s="17"/>
      <c r="AR1329" s="17"/>
      <c r="AS1329" s="17"/>
      <c r="AT1329" s="17"/>
      <c r="AU1329" s="17"/>
      <c r="AV1329" s="17"/>
      <c r="AW1329" s="17"/>
      <c r="AX1329" s="17"/>
      <c r="AY1329" s="17"/>
      <c r="AZ1329" s="17"/>
      <c r="BA1329" s="17"/>
      <c r="BB1329" s="17"/>
      <c r="BC1329" s="17"/>
      <c r="BD1329" s="17"/>
      <c r="BE1329" s="17"/>
      <c r="BF1329" s="17"/>
      <c r="BG1329" s="17"/>
      <c r="BH1329" s="17"/>
      <c r="BI1329" s="17"/>
      <c r="BJ1329" s="17"/>
      <c r="BK1329" s="17"/>
      <c r="BL1329" s="17"/>
      <c r="BM1329" s="17"/>
      <c r="BN1329" s="17"/>
      <c r="BO1329" s="17"/>
      <c r="BP1329" s="17"/>
      <c r="BQ1329" s="17"/>
      <c r="BR1329" s="17"/>
    </row>
    <row r="1330" spans="29:70" x14ac:dyDescent="0.25">
      <c r="AC1330" s="17"/>
      <c r="AD1330" s="17"/>
      <c r="AE1330" s="17"/>
      <c r="AF1330" s="17"/>
      <c r="AG1330" s="17"/>
      <c r="AH1330" s="17"/>
      <c r="AI1330" s="17"/>
      <c r="AJ1330" s="17"/>
      <c r="AK1330" s="17"/>
      <c r="AL1330" s="17"/>
      <c r="AM1330" s="17"/>
      <c r="AN1330" s="17"/>
      <c r="AO1330" s="17"/>
      <c r="AP1330" s="17"/>
      <c r="AQ1330" s="17"/>
      <c r="AR1330" s="17"/>
      <c r="AS1330" s="17"/>
      <c r="AT1330" s="17"/>
      <c r="AU1330" s="17"/>
      <c r="AV1330" s="17"/>
      <c r="AW1330" s="17"/>
      <c r="AX1330" s="17"/>
      <c r="AY1330" s="17"/>
      <c r="AZ1330" s="17"/>
      <c r="BA1330" s="17"/>
      <c r="BB1330" s="17"/>
      <c r="BC1330" s="17"/>
      <c r="BD1330" s="17"/>
      <c r="BE1330" s="17"/>
      <c r="BF1330" s="17"/>
      <c r="BG1330" s="17"/>
      <c r="BH1330" s="17"/>
      <c r="BI1330" s="17"/>
      <c r="BJ1330" s="17"/>
      <c r="BK1330" s="17"/>
      <c r="BL1330" s="17"/>
      <c r="BM1330" s="17"/>
      <c r="BN1330" s="17"/>
      <c r="BO1330" s="17"/>
      <c r="BP1330" s="17"/>
      <c r="BQ1330" s="17"/>
      <c r="BR1330" s="17"/>
    </row>
    <row r="1331" spans="29:70" x14ac:dyDescent="0.25">
      <c r="AC1331" s="17"/>
      <c r="AD1331" s="17"/>
      <c r="AE1331" s="17"/>
      <c r="AF1331" s="17"/>
      <c r="AG1331" s="17"/>
      <c r="AH1331" s="17"/>
      <c r="AI1331" s="17"/>
      <c r="AJ1331" s="17"/>
      <c r="AK1331" s="17"/>
      <c r="AL1331" s="17"/>
      <c r="AM1331" s="17"/>
      <c r="AN1331" s="17"/>
      <c r="AO1331" s="17"/>
      <c r="AP1331" s="17"/>
      <c r="AQ1331" s="17"/>
      <c r="AR1331" s="17"/>
      <c r="AS1331" s="17"/>
      <c r="AT1331" s="17"/>
      <c r="AU1331" s="17"/>
      <c r="AV1331" s="17"/>
      <c r="AW1331" s="17"/>
      <c r="AX1331" s="17"/>
      <c r="AY1331" s="17"/>
      <c r="AZ1331" s="17"/>
      <c r="BA1331" s="17"/>
      <c r="BB1331" s="17"/>
      <c r="BC1331" s="17"/>
      <c r="BD1331" s="17"/>
      <c r="BE1331" s="17"/>
      <c r="BF1331" s="17"/>
      <c r="BG1331" s="17"/>
      <c r="BH1331" s="17"/>
      <c r="BI1331" s="17"/>
      <c r="BJ1331" s="17"/>
      <c r="BK1331" s="17"/>
      <c r="BL1331" s="17"/>
      <c r="BM1331" s="17"/>
      <c r="BN1331" s="17"/>
      <c r="BO1331" s="17"/>
      <c r="BP1331" s="17"/>
      <c r="BQ1331" s="17"/>
      <c r="BR1331" s="17"/>
    </row>
    <row r="1332" spans="29:70" x14ac:dyDescent="0.25">
      <c r="AC1332" s="17"/>
      <c r="AD1332" s="17"/>
      <c r="AE1332" s="17"/>
      <c r="AF1332" s="17"/>
      <c r="AG1332" s="17"/>
      <c r="AH1332" s="17"/>
      <c r="AI1332" s="17"/>
      <c r="AJ1332" s="17"/>
      <c r="AK1332" s="17"/>
      <c r="AL1332" s="17"/>
      <c r="AM1332" s="17"/>
      <c r="AN1332" s="17"/>
      <c r="AO1332" s="17"/>
      <c r="AP1332" s="17"/>
      <c r="AQ1332" s="17"/>
      <c r="AR1332" s="17"/>
      <c r="AS1332" s="17"/>
      <c r="AT1332" s="17"/>
      <c r="AU1332" s="17"/>
      <c r="AV1332" s="17"/>
      <c r="AW1332" s="17"/>
      <c r="AX1332" s="17"/>
      <c r="AY1332" s="17"/>
      <c r="AZ1332" s="17"/>
      <c r="BA1332" s="17"/>
      <c r="BB1332" s="17"/>
      <c r="BC1332" s="17"/>
      <c r="BD1332" s="17"/>
      <c r="BE1332" s="17"/>
      <c r="BF1332" s="17"/>
      <c r="BG1332" s="17"/>
      <c r="BH1332" s="17"/>
      <c r="BI1332" s="17"/>
      <c r="BJ1332" s="17"/>
      <c r="BK1332" s="17"/>
      <c r="BL1332" s="17"/>
      <c r="BM1332" s="17"/>
      <c r="BN1332" s="17"/>
      <c r="BO1332" s="17"/>
      <c r="BP1332" s="17"/>
      <c r="BQ1332" s="17"/>
      <c r="BR1332" s="17"/>
    </row>
    <row r="1333" spans="29:70" x14ac:dyDescent="0.25">
      <c r="AC1333" s="17"/>
      <c r="AD1333" s="17"/>
      <c r="AE1333" s="17"/>
      <c r="AF1333" s="17"/>
      <c r="AG1333" s="17"/>
      <c r="AH1333" s="17"/>
      <c r="AI1333" s="17"/>
      <c r="AJ1333" s="17"/>
      <c r="AK1333" s="17"/>
      <c r="AL1333" s="17"/>
      <c r="AM1333" s="17"/>
      <c r="AN1333" s="17"/>
      <c r="AO1333" s="17"/>
      <c r="AP1333" s="17"/>
      <c r="AQ1333" s="17"/>
      <c r="AR1333" s="17"/>
      <c r="AS1333" s="17"/>
      <c r="AT1333" s="17"/>
      <c r="AU1333" s="17"/>
      <c r="AV1333" s="17"/>
      <c r="AW1333" s="17"/>
      <c r="AX1333" s="17"/>
      <c r="AY1333" s="17"/>
      <c r="AZ1333" s="17"/>
      <c r="BA1333" s="17"/>
      <c r="BB1333" s="17"/>
      <c r="BC1333" s="17"/>
      <c r="BD1333" s="17"/>
      <c r="BE1333" s="17"/>
      <c r="BF1333" s="17"/>
      <c r="BG1333" s="17"/>
      <c r="BH1333" s="17"/>
      <c r="BI1333" s="17"/>
      <c r="BJ1333" s="17"/>
      <c r="BK1333" s="17"/>
      <c r="BL1333" s="17"/>
      <c r="BM1333" s="17"/>
      <c r="BN1333" s="17"/>
      <c r="BO1333" s="17"/>
      <c r="BP1333" s="17"/>
      <c r="BQ1333" s="17"/>
      <c r="BR1333" s="17"/>
    </row>
    <row r="1334" spans="29:70" x14ac:dyDescent="0.25">
      <c r="AC1334" s="17"/>
      <c r="AD1334" s="17"/>
      <c r="AE1334" s="17"/>
      <c r="AF1334" s="17"/>
      <c r="AG1334" s="17"/>
      <c r="AH1334" s="17"/>
      <c r="AI1334" s="17"/>
      <c r="AJ1334" s="17"/>
      <c r="AK1334" s="17"/>
      <c r="AL1334" s="17"/>
      <c r="AM1334" s="17"/>
      <c r="AN1334" s="17"/>
      <c r="AO1334" s="17"/>
      <c r="AP1334" s="17"/>
      <c r="AQ1334" s="17"/>
      <c r="AR1334" s="17"/>
      <c r="AS1334" s="17"/>
      <c r="AT1334" s="17"/>
      <c r="AU1334" s="17"/>
      <c r="AV1334" s="17"/>
      <c r="AW1334" s="17"/>
      <c r="AX1334" s="17"/>
      <c r="AY1334" s="17"/>
      <c r="AZ1334" s="17"/>
      <c r="BA1334" s="17"/>
      <c r="BB1334" s="17"/>
      <c r="BC1334" s="17"/>
      <c r="BD1334" s="17"/>
      <c r="BE1334" s="17"/>
      <c r="BF1334" s="17"/>
      <c r="BG1334" s="17"/>
      <c r="BH1334" s="17"/>
      <c r="BI1334" s="17"/>
      <c r="BJ1334" s="17"/>
      <c r="BK1334" s="17"/>
      <c r="BL1334" s="17"/>
      <c r="BM1334" s="17"/>
      <c r="BN1334" s="17"/>
      <c r="BO1334" s="17"/>
      <c r="BP1334" s="17"/>
      <c r="BQ1334" s="17"/>
      <c r="BR1334" s="17"/>
    </row>
    <row r="1335" spans="29:70" x14ac:dyDescent="0.25">
      <c r="AC1335" s="17"/>
      <c r="AD1335" s="17"/>
      <c r="AE1335" s="17"/>
      <c r="AF1335" s="17"/>
      <c r="AG1335" s="17"/>
      <c r="AH1335" s="17"/>
      <c r="AI1335" s="17"/>
      <c r="AJ1335" s="17"/>
      <c r="AK1335" s="17"/>
      <c r="AL1335" s="17"/>
      <c r="AM1335" s="17"/>
      <c r="AN1335" s="17"/>
      <c r="AO1335" s="17"/>
      <c r="AP1335" s="17"/>
      <c r="AQ1335" s="17"/>
      <c r="AR1335" s="17"/>
      <c r="AS1335" s="17"/>
      <c r="AT1335" s="17"/>
      <c r="AU1335" s="17"/>
      <c r="AV1335" s="17"/>
      <c r="AW1335" s="17"/>
      <c r="AX1335" s="17"/>
      <c r="AY1335" s="17"/>
      <c r="AZ1335" s="17"/>
      <c r="BA1335" s="17"/>
      <c r="BB1335" s="17"/>
      <c r="BC1335" s="17"/>
      <c r="BD1335" s="17"/>
      <c r="BE1335" s="17"/>
      <c r="BF1335" s="17"/>
      <c r="BG1335" s="17"/>
      <c r="BH1335" s="17"/>
      <c r="BI1335" s="17"/>
      <c r="BJ1335" s="17"/>
      <c r="BK1335" s="17"/>
      <c r="BL1335" s="17"/>
      <c r="BM1335" s="17"/>
      <c r="BN1335" s="17"/>
      <c r="BO1335" s="17"/>
      <c r="BP1335" s="17"/>
      <c r="BQ1335" s="17"/>
      <c r="BR1335" s="17"/>
    </row>
    <row r="1336" spans="29:70" x14ac:dyDescent="0.25">
      <c r="AC1336" s="17"/>
      <c r="AD1336" s="17"/>
      <c r="AE1336" s="17"/>
      <c r="AF1336" s="17"/>
      <c r="AG1336" s="17"/>
      <c r="AH1336" s="17"/>
      <c r="AI1336" s="17"/>
      <c r="AJ1336" s="17"/>
      <c r="AK1336" s="17"/>
      <c r="AL1336" s="17"/>
      <c r="AM1336" s="17"/>
      <c r="AN1336" s="17"/>
      <c r="AO1336" s="17"/>
      <c r="AP1336" s="17"/>
      <c r="AQ1336" s="17"/>
      <c r="AR1336" s="17"/>
      <c r="AS1336" s="17"/>
      <c r="AT1336" s="17"/>
      <c r="AU1336" s="17"/>
      <c r="AV1336" s="17"/>
      <c r="AW1336" s="17"/>
      <c r="AX1336" s="17"/>
      <c r="AY1336" s="17"/>
      <c r="AZ1336" s="17"/>
      <c r="BA1336" s="17"/>
      <c r="BB1336" s="17"/>
      <c r="BC1336" s="17"/>
      <c r="BD1336" s="17"/>
      <c r="BE1336" s="17"/>
      <c r="BF1336" s="17"/>
      <c r="BG1336" s="17"/>
      <c r="BH1336" s="17"/>
      <c r="BI1336" s="17"/>
      <c r="BJ1336" s="17"/>
      <c r="BK1336" s="17"/>
      <c r="BL1336" s="17"/>
      <c r="BM1336" s="17"/>
      <c r="BN1336" s="17"/>
      <c r="BO1336" s="17"/>
      <c r="BP1336" s="17"/>
      <c r="BQ1336" s="17"/>
      <c r="BR1336" s="17"/>
    </row>
    <row r="1337" spans="29:70" x14ac:dyDescent="0.25">
      <c r="AC1337" s="17"/>
      <c r="AD1337" s="17"/>
      <c r="AE1337" s="17"/>
      <c r="AF1337" s="17"/>
      <c r="AG1337" s="17"/>
      <c r="AH1337" s="17"/>
      <c r="AI1337" s="17"/>
      <c r="AJ1337" s="17"/>
      <c r="AK1337" s="17"/>
      <c r="AL1337" s="17"/>
      <c r="AM1337" s="17"/>
      <c r="AN1337" s="17"/>
      <c r="AO1337" s="17"/>
      <c r="AP1337" s="17"/>
      <c r="AQ1337" s="17"/>
      <c r="AR1337" s="17"/>
      <c r="AS1337" s="17"/>
      <c r="AT1337" s="17"/>
      <c r="AU1337" s="17"/>
      <c r="AV1337" s="17"/>
      <c r="AW1337" s="17"/>
      <c r="AX1337" s="17"/>
      <c r="AY1337" s="17"/>
      <c r="AZ1337" s="17"/>
      <c r="BA1337" s="17"/>
      <c r="BB1337" s="17"/>
      <c r="BC1337" s="17"/>
      <c r="BD1337" s="17"/>
      <c r="BE1337" s="17"/>
      <c r="BF1337" s="17"/>
      <c r="BG1337" s="17"/>
      <c r="BH1337" s="17"/>
      <c r="BI1337" s="17"/>
      <c r="BJ1337" s="17"/>
      <c r="BK1337" s="17"/>
      <c r="BL1337" s="17"/>
      <c r="BM1337" s="17"/>
      <c r="BN1337" s="17"/>
      <c r="BO1337" s="17"/>
      <c r="BP1337" s="17"/>
      <c r="BQ1337" s="17"/>
      <c r="BR1337" s="17"/>
    </row>
    <row r="1338" spans="29:70" x14ac:dyDescent="0.25">
      <c r="AC1338" s="17"/>
      <c r="AD1338" s="17"/>
      <c r="AE1338" s="17"/>
      <c r="AF1338" s="17"/>
      <c r="AG1338" s="17"/>
      <c r="AH1338" s="17"/>
      <c r="AI1338" s="17"/>
      <c r="AJ1338" s="17"/>
      <c r="AK1338" s="17"/>
      <c r="AL1338" s="17"/>
      <c r="AM1338" s="17"/>
      <c r="AN1338" s="17"/>
      <c r="AO1338" s="17"/>
      <c r="AP1338" s="17"/>
      <c r="AQ1338" s="17"/>
      <c r="AR1338" s="17"/>
      <c r="AS1338" s="17"/>
      <c r="AT1338" s="17"/>
      <c r="AU1338" s="17"/>
      <c r="AV1338" s="17"/>
      <c r="AW1338" s="17"/>
      <c r="AX1338" s="17"/>
      <c r="AY1338" s="17"/>
      <c r="AZ1338" s="17"/>
      <c r="BA1338" s="17"/>
      <c r="BB1338" s="17"/>
      <c r="BC1338" s="17"/>
      <c r="BD1338" s="17"/>
      <c r="BE1338" s="17"/>
      <c r="BF1338" s="17"/>
      <c r="BG1338" s="17"/>
      <c r="BH1338" s="17"/>
      <c r="BI1338" s="17"/>
      <c r="BJ1338" s="17"/>
      <c r="BK1338" s="17"/>
      <c r="BL1338" s="17"/>
      <c r="BM1338" s="17"/>
      <c r="BN1338" s="17"/>
      <c r="BO1338" s="17"/>
      <c r="BP1338" s="17"/>
      <c r="BQ1338" s="17"/>
      <c r="BR1338" s="17"/>
    </row>
    <row r="1339" spans="29:70" x14ac:dyDescent="0.25">
      <c r="AC1339" s="17"/>
      <c r="AD1339" s="17"/>
      <c r="AE1339" s="17"/>
      <c r="AF1339" s="17"/>
      <c r="AG1339" s="17"/>
      <c r="AH1339" s="17"/>
      <c r="AI1339" s="17"/>
      <c r="AJ1339" s="17"/>
      <c r="AK1339" s="17"/>
      <c r="AL1339" s="17"/>
      <c r="AM1339" s="17"/>
      <c r="AN1339" s="17"/>
      <c r="AO1339" s="17"/>
      <c r="AP1339" s="17"/>
      <c r="AQ1339" s="17"/>
      <c r="AR1339" s="17"/>
      <c r="AS1339" s="17"/>
      <c r="AT1339" s="17"/>
      <c r="AU1339" s="17"/>
      <c r="AV1339" s="17"/>
      <c r="AW1339" s="17"/>
      <c r="AX1339" s="17"/>
      <c r="AY1339" s="17"/>
      <c r="AZ1339" s="17"/>
      <c r="BA1339" s="17"/>
      <c r="BB1339" s="17"/>
      <c r="BC1339" s="17"/>
      <c r="BD1339" s="17"/>
      <c r="BE1339" s="17"/>
      <c r="BF1339" s="17"/>
      <c r="BG1339" s="17"/>
      <c r="BH1339" s="17"/>
      <c r="BI1339" s="17"/>
      <c r="BJ1339" s="17"/>
      <c r="BK1339" s="17"/>
      <c r="BL1339" s="17"/>
      <c r="BM1339" s="17"/>
      <c r="BN1339" s="17"/>
      <c r="BO1339" s="17"/>
      <c r="BP1339" s="17"/>
      <c r="BQ1339" s="17"/>
      <c r="BR1339" s="17"/>
    </row>
    <row r="1340" spans="29:70" x14ac:dyDescent="0.25">
      <c r="AC1340" s="17"/>
      <c r="AD1340" s="17"/>
      <c r="AE1340" s="17"/>
      <c r="AF1340" s="17"/>
      <c r="AG1340" s="17"/>
      <c r="AH1340" s="17"/>
      <c r="AI1340" s="17"/>
      <c r="AJ1340" s="17"/>
      <c r="AK1340" s="17"/>
      <c r="AL1340" s="17"/>
      <c r="AM1340" s="17"/>
      <c r="AN1340" s="17"/>
      <c r="AO1340" s="17"/>
      <c r="AP1340" s="17"/>
      <c r="AQ1340" s="17"/>
      <c r="AR1340" s="17"/>
      <c r="AS1340" s="17"/>
      <c r="AT1340" s="17"/>
      <c r="AU1340" s="17"/>
      <c r="AV1340" s="17"/>
      <c r="AW1340" s="17"/>
      <c r="AX1340" s="17"/>
      <c r="AY1340" s="17"/>
      <c r="AZ1340" s="17"/>
      <c r="BA1340" s="17"/>
      <c r="BB1340" s="17"/>
      <c r="BC1340" s="17"/>
      <c r="BD1340" s="17"/>
      <c r="BE1340" s="17"/>
      <c r="BF1340" s="17"/>
      <c r="BG1340" s="17"/>
      <c r="BH1340" s="17"/>
      <c r="BI1340" s="17"/>
      <c r="BJ1340" s="17"/>
      <c r="BK1340" s="17"/>
      <c r="BL1340" s="17"/>
      <c r="BM1340" s="17"/>
      <c r="BN1340" s="17"/>
      <c r="BO1340" s="17"/>
      <c r="BP1340" s="17"/>
      <c r="BQ1340" s="17"/>
      <c r="BR1340" s="17"/>
    </row>
    <row r="1341" spans="29:70" x14ac:dyDescent="0.25">
      <c r="AC1341" s="17"/>
      <c r="AD1341" s="17"/>
      <c r="AE1341" s="17"/>
      <c r="AF1341" s="17"/>
      <c r="AG1341" s="17"/>
      <c r="AH1341" s="17"/>
      <c r="AI1341" s="17"/>
      <c r="AJ1341" s="17"/>
      <c r="AK1341" s="17"/>
      <c r="AL1341" s="17"/>
      <c r="AM1341" s="17"/>
      <c r="AN1341" s="17"/>
      <c r="AO1341" s="17"/>
      <c r="AP1341" s="17"/>
      <c r="AQ1341" s="17"/>
      <c r="AR1341" s="17"/>
      <c r="AS1341" s="17"/>
      <c r="AT1341" s="17"/>
      <c r="AU1341" s="17"/>
      <c r="AV1341" s="17"/>
      <c r="AW1341" s="17"/>
      <c r="AX1341" s="17"/>
      <c r="AY1341" s="17"/>
      <c r="AZ1341" s="17"/>
      <c r="BA1341" s="17"/>
      <c r="BB1341" s="17"/>
      <c r="BC1341" s="17"/>
      <c r="BD1341" s="17"/>
      <c r="BE1341" s="17"/>
      <c r="BF1341" s="17"/>
      <c r="BG1341" s="17"/>
      <c r="BH1341" s="17"/>
      <c r="BI1341" s="17"/>
      <c r="BJ1341" s="17"/>
      <c r="BK1341" s="17"/>
      <c r="BL1341" s="17"/>
      <c r="BM1341" s="17"/>
      <c r="BN1341" s="17"/>
      <c r="BO1341" s="17"/>
      <c r="BP1341" s="17"/>
      <c r="BQ1341" s="17"/>
      <c r="BR1341" s="17"/>
    </row>
    <row r="1342" spans="29:70" x14ac:dyDescent="0.25">
      <c r="AC1342" s="17"/>
      <c r="AD1342" s="17"/>
      <c r="AE1342" s="17"/>
      <c r="AF1342" s="17"/>
      <c r="AG1342" s="17"/>
      <c r="AH1342" s="17"/>
      <c r="AI1342" s="17"/>
      <c r="AJ1342" s="17"/>
      <c r="AK1342" s="17"/>
      <c r="AL1342" s="17"/>
      <c r="AM1342" s="17"/>
      <c r="AN1342" s="17"/>
      <c r="AO1342" s="17"/>
      <c r="AP1342" s="17"/>
      <c r="AQ1342" s="17"/>
      <c r="AR1342" s="17"/>
      <c r="AS1342" s="17"/>
      <c r="AT1342" s="17"/>
      <c r="AU1342" s="17"/>
      <c r="AV1342" s="17"/>
      <c r="AW1342" s="17"/>
      <c r="AX1342" s="17"/>
      <c r="AY1342" s="17"/>
      <c r="AZ1342" s="17"/>
      <c r="BA1342" s="17"/>
      <c r="BB1342" s="17"/>
      <c r="BC1342" s="17"/>
      <c r="BD1342" s="17"/>
      <c r="BE1342" s="17"/>
      <c r="BF1342" s="17"/>
      <c r="BG1342" s="17"/>
      <c r="BH1342" s="17"/>
      <c r="BI1342" s="17"/>
      <c r="BJ1342" s="17"/>
      <c r="BK1342" s="17"/>
      <c r="BL1342" s="17"/>
      <c r="BM1342" s="17"/>
      <c r="BN1342" s="17"/>
      <c r="BO1342" s="17"/>
      <c r="BP1342" s="17"/>
      <c r="BQ1342" s="17"/>
      <c r="BR1342" s="17"/>
    </row>
    <row r="1343" spans="29:70" x14ac:dyDescent="0.25">
      <c r="AC1343" s="17"/>
      <c r="AD1343" s="17"/>
      <c r="AE1343" s="17"/>
      <c r="AF1343" s="17"/>
      <c r="AG1343" s="17"/>
      <c r="AH1343" s="17"/>
      <c r="AI1343" s="17"/>
      <c r="AJ1343" s="17"/>
      <c r="AK1343" s="17"/>
      <c r="AL1343" s="17"/>
      <c r="AM1343" s="17"/>
      <c r="AN1343" s="17"/>
      <c r="AO1343" s="17"/>
      <c r="AP1343" s="17"/>
      <c r="AQ1343" s="17"/>
      <c r="AR1343" s="17"/>
      <c r="AS1343" s="17"/>
      <c r="AT1343" s="17"/>
      <c r="AU1343" s="17"/>
      <c r="AV1343" s="17"/>
      <c r="AW1343" s="17"/>
      <c r="AX1343" s="17"/>
      <c r="AY1343" s="17"/>
      <c r="AZ1343" s="17"/>
      <c r="BA1343" s="17"/>
      <c r="BB1343" s="17"/>
      <c r="BC1343" s="17"/>
      <c r="BD1343" s="17"/>
      <c r="BE1343" s="17"/>
      <c r="BF1343" s="17"/>
      <c r="BG1343" s="17"/>
      <c r="BH1343" s="17"/>
      <c r="BI1343" s="17"/>
      <c r="BJ1343" s="17"/>
      <c r="BK1343" s="17"/>
      <c r="BL1343" s="17"/>
      <c r="BM1343" s="17"/>
      <c r="BN1343" s="17"/>
      <c r="BO1343" s="17"/>
      <c r="BP1343" s="17"/>
      <c r="BQ1343" s="17"/>
      <c r="BR1343" s="17"/>
    </row>
    <row r="1344" spans="29:70" x14ac:dyDescent="0.25">
      <c r="AC1344" s="17"/>
      <c r="AD1344" s="17"/>
      <c r="AE1344" s="17"/>
      <c r="AF1344" s="17"/>
      <c r="AG1344" s="17"/>
      <c r="AH1344" s="17"/>
      <c r="AI1344" s="17"/>
      <c r="AJ1344" s="17"/>
      <c r="AK1344" s="17"/>
      <c r="AL1344" s="17"/>
      <c r="AM1344" s="17"/>
      <c r="AN1344" s="17"/>
      <c r="AO1344" s="17"/>
      <c r="AP1344" s="17"/>
      <c r="AQ1344" s="17"/>
      <c r="AR1344" s="17"/>
      <c r="AS1344" s="17"/>
      <c r="AT1344" s="17"/>
      <c r="AU1344" s="17"/>
      <c r="AV1344" s="17"/>
      <c r="AW1344" s="17"/>
      <c r="AX1344" s="17"/>
      <c r="AY1344" s="17"/>
      <c r="AZ1344" s="17"/>
      <c r="BA1344" s="17"/>
      <c r="BB1344" s="17"/>
      <c r="BC1344" s="17"/>
      <c r="BD1344" s="17"/>
      <c r="BE1344" s="17"/>
      <c r="BF1344" s="17"/>
      <c r="BG1344" s="17"/>
      <c r="BH1344" s="17"/>
      <c r="BI1344" s="17"/>
      <c r="BJ1344" s="17"/>
      <c r="BK1344" s="17"/>
      <c r="BL1344" s="17"/>
      <c r="BM1344" s="17"/>
      <c r="BN1344" s="17"/>
      <c r="BO1344" s="17"/>
      <c r="BP1344" s="17"/>
      <c r="BQ1344" s="17"/>
      <c r="BR1344" s="17"/>
    </row>
    <row r="1345" spans="29:70" x14ac:dyDescent="0.25">
      <c r="AC1345" s="17"/>
      <c r="AD1345" s="17"/>
      <c r="AE1345" s="17"/>
      <c r="AF1345" s="17"/>
      <c r="AG1345" s="17"/>
      <c r="AH1345" s="17"/>
      <c r="AI1345" s="17"/>
      <c r="AJ1345" s="17"/>
      <c r="AK1345" s="17"/>
      <c r="AL1345" s="17"/>
      <c r="AM1345" s="17"/>
      <c r="AN1345" s="17"/>
      <c r="AO1345" s="17"/>
      <c r="AP1345" s="17"/>
      <c r="AQ1345" s="17"/>
      <c r="AR1345" s="17"/>
      <c r="AS1345" s="17"/>
      <c r="AT1345" s="17"/>
      <c r="AU1345" s="17"/>
      <c r="AV1345" s="17"/>
      <c r="AW1345" s="17"/>
      <c r="AX1345" s="17"/>
      <c r="AY1345" s="17"/>
      <c r="AZ1345" s="17"/>
      <c r="BA1345" s="17"/>
      <c r="BB1345" s="17"/>
      <c r="BC1345" s="17"/>
      <c r="BD1345" s="17"/>
      <c r="BE1345" s="17"/>
      <c r="BF1345" s="17"/>
      <c r="BG1345" s="17"/>
      <c r="BH1345" s="17"/>
      <c r="BI1345" s="17"/>
      <c r="BJ1345" s="17"/>
      <c r="BK1345" s="17"/>
      <c r="BL1345" s="17"/>
      <c r="BM1345" s="17"/>
      <c r="BN1345" s="17"/>
      <c r="BO1345" s="17"/>
      <c r="BP1345" s="17"/>
      <c r="BQ1345" s="17"/>
      <c r="BR1345" s="17"/>
    </row>
    <row r="1346" spans="29:70" x14ac:dyDescent="0.25">
      <c r="AC1346" s="17"/>
      <c r="AD1346" s="17"/>
      <c r="AE1346" s="17"/>
      <c r="AF1346" s="17"/>
      <c r="AG1346" s="17"/>
      <c r="AH1346" s="17"/>
      <c r="AI1346" s="17"/>
      <c r="AJ1346" s="17"/>
      <c r="AK1346" s="17"/>
      <c r="AL1346" s="17"/>
      <c r="AM1346" s="17"/>
      <c r="AN1346" s="17"/>
      <c r="AO1346" s="17"/>
      <c r="AP1346" s="17"/>
      <c r="AQ1346" s="17"/>
      <c r="AR1346" s="17"/>
      <c r="AS1346" s="17"/>
      <c r="AT1346" s="17"/>
      <c r="AU1346" s="17"/>
      <c r="AV1346" s="17"/>
      <c r="AW1346" s="17"/>
      <c r="AX1346" s="17"/>
      <c r="AY1346" s="17"/>
      <c r="AZ1346" s="17"/>
      <c r="BA1346" s="17"/>
      <c r="BB1346" s="17"/>
      <c r="BC1346" s="17"/>
      <c r="BD1346" s="17"/>
      <c r="BE1346" s="17"/>
      <c r="BF1346" s="17"/>
      <c r="BG1346" s="17"/>
      <c r="BH1346" s="17"/>
      <c r="BI1346" s="17"/>
      <c r="BJ1346" s="17"/>
      <c r="BK1346" s="17"/>
      <c r="BL1346" s="17"/>
      <c r="BM1346" s="17"/>
      <c r="BN1346" s="17"/>
      <c r="BO1346" s="17"/>
      <c r="BP1346" s="17"/>
      <c r="BQ1346" s="17"/>
      <c r="BR1346" s="17"/>
    </row>
    <row r="1347" spans="29:70" x14ac:dyDescent="0.25">
      <c r="AC1347" s="17"/>
      <c r="AD1347" s="17"/>
      <c r="AE1347" s="17"/>
      <c r="AF1347" s="17"/>
      <c r="AG1347" s="17"/>
      <c r="AH1347" s="17"/>
      <c r="AI1347" s="17"/>
      <c r="AJ1347" s="17"/>
      <c r="AK1347" s="17"/>
      <c r="AL1347" s="17"/>
      <c r="AM1347" s="17"/>
      <c r="AN1347" s="17"/>
      <c r="AO1347" s="17"/>
      <c r="AP1347" s="17"/>
      <c r="AQ1347" s="17"/>
      <c r="AR1347" s="17"/>
      <c r="AS1347" s="17"/>
      <c r="AT1347" s="17"/>
      <c r="AU1347" s="17"/>
      <c r="AV1347" s="17"/>
      <c r="AW1347" s="17"/>
      <c r="AX1347" s="17"/>
      <c r="AY1347" s="17"/>
      <c r="AZ1347" s="17"/>
      <c r="BA1347" s="17"/>
      <c r="BB1347" s="17"/>
      <c r="BC1347" s="17"/>
      <c r="BD1347" s="17"/>
      <c r="BE1347" s="17"/>
      <c r="BF1347" s="17"/>
      <c r="BG1347" s="17"/>
      <c r="BH1347" s="17"/>
      <c r="BI1347" s="17"/>
      <c r="BJ1347" s="17"/>
      <c r="BK1347" s="17"/>
      <c r="BL1347" s="17"/>
      <c r="BM1347" s="17"/>
      <c r="BN1347" s="17"/>
      <c r="BO1347" s="17"/>
      <c r="BP1347" s="17"/>
      <c r="BQ1347" s="17"/>
      <c r="BR1347" s="17"/>
    </row>
    <row r="1348" spans="29:70" x14ac:dyDescent="0.25">
      <c r="AC1348" s="17"/>
      <c r="AD1348" s="17"/>
      <c r="AE1348" s="17"/>
      <c r="AF1348" s="17"/>
      <c r="AG1348" s="17"/>
      <c r="AH1348" s="17"/>
      <c r="AI1348" s="17"/>
      <c r="AJ1348" s="17"/>
      <c r="AK1348" s="17"/>
      <c r="AL1348" s="17"/>
      <c r="AM1348" s="17"/>
      <c r="AN1348" s="17"/>
      <c r="AO1348" s="17"/>
      <c r="AP1348" s="17"/>
      <c r="AQ1348" s="17"/>
      <c r="AR1348" s="17"/>
      <c r="AS1348" s="17"/>
      <c r="AT1348" s="17"/>
      <c r="AU1348" s="17"/>
      <c r="AV1348" s="17"/>
      <c r="AW1348" s="17"/>
      <c r="AX1348" s="17"/>
      <c r="AY1348" s="17"/>
      <c r="AZ1348" s="17"/>
      <c r="BA1348" s="17"/>
      <c r="BB1348" s="17"/>
      <c r="BC1348" s="17"/>
      <c r="BD1348" s="17"/>
      <c r="BE1348" s="17"/>
      <c r="BF1348" s="17"/>
      <c r="BG1348" s="17"/>
      <c r="BH1348" s="17"/>
      <c r="BI1348" s="17"/>
      <c r="BJ1348" s="17"/>
      <c r="BK1348" s="17"/>
      <c r="BL1348" s="17"/>
      <c r="BM1348" s="17"/>
      <c r="BN1348" s="17"/>
      <c r="BO1348" s="17"/>
      <c r="BP1348" s="17"/>
      <c r="BQ1348" s="17"/>
      <c r="BR1348" s="17"/>
    </row>
    <row r="1349" spans="29:70" x14ac:dyDescent="0.25">
      <c r="AC1349" s="17"/>
      <c r="AD1349" s="17"/>
      <c r="AE1349" s="17"/>
      <c r="AF1349" s="17"/>
      <c r="AG1349" s="17"/>
      <c r="AH1349" s="17"/>
      <c r="AI1349" s="17"/>
      <c r="AJ1349" s="17"/>
      <c r="AK1349" s="17"/>
      <c r="AL1349" s="17"/>
      <c r="AM1349" s="17"/>
      <c r="AN1349" s="17"/>
      <c r="AO1349" s="17"/>
      <c r="AP1349" s="17"/>
      <c r="AQ1349" s="17"/>
      <c r="AR1349" s="17"/>
      <c r="AS1349" s="17"/>
      <c r="AT1349" s="17"/>
      <c r="AU1349" s="17"/>
      <c r="AV1349" s="17"/>
      <c r="AW1349" s="17"/>
      <c r="AX1349" s="17"/>
      <c r="AY1349" s="17"/>
      <c r="AZ1349" s="17"/>
      <c r="BA1349" s="17"/>
      <c r="BB1349" s="17"/>
      <c r="BC1349" s="17"/>
      <c r="BD1349" s="17"/>
      <c r="BE1349" s="17"/>
      <c r="BF1349" s="17"/>
      <c r="BG1349" s="17"/>
      <c r="BH1349" s="17"/>
      <c r="BI1349" s="17"/>
      <c r="BJ1349" s="17"/>
      <c r="BK1349" s="17"/>
      <c r="BL1349" s="17"/>
      <c r="BM1349" s="17"/>
      <c r="BN1349" s="17"/>
      <c r="BO1349" s="17"/>
      <c r="BP1349" s="17"/>
      <c r="BQ1349" s="17"/>
      <c r="BR1349" s="17"/>
    </row>
    <row r="1350" spans="29:70" x14ac:dyDescent="0.25">
      <c r="AC1350" s="17"/>
      <c r="AD1350" s="17"/>
      <c r="AE1350" s="17"/>
      <c r="AF1350" s="17"/>
      <c r="AG1350" s="17"/>
      <c r="AH1350" s="17"/>
      <c r="AI1350" s="17"/>
      <c r="AJ1350" s="17"/>
      <c r="AK1350" s="17"/>
      <c r="AL1350" s="17"/>
      <c r="AM1350" s="17"/>
      <c r="AN1350" s="17"/>
      <c r="AO1350" s="17"/>
      <c r="AP1350" s="17"/>
      <c r="AQ1350" s="17"/>
      <c r="AR1350" s="17"/>
      <c r="AS1350" s="17"/>
      <c r="AT1350" s="17"/>
      <c r="AU1350" s="17"/>
      <c r="AV1350" s="17"/>
      <c r="AW1350" s="17"/>
      <c r="AX1350" s="17"/>
      <c r="AY1350" s="17"/>
      <c r="AZ1350" s="17"/>
      <c r="BA1350" s="17"/>
      <c r="BB1350" s="17"/>
      <c r="BC1350" s="17"/>
      <c r="BD1350" s="17"/>
      <c r="BE1350" s="17"/>
      <c r="BF1350" s="17"/>
      <c r="BG1350" s="17"/>
      <c r="BH1350" s="17"/>
      <c r="BI1350" s="17"/>
      <c r="BJ1350" s="17"/>
      <c r="BK1350" s="17"/>
      <c r="BL1350" s="17"/>
      <c r="BM1350" s="17"/>
      <c r="BN1350" s="17"/>
      <c r="BO1350" s="17"/>
      <c r="BP1350" s="17"/>
      <c r="BQ1350" s="17"/>
      <c r="BR1350" s="17"/>
    </row>
    <row r="1351" spans="29:70" x14ac:dyDescent="0.25">
      <c r="AC1351" s="17"/>
      <c r="AD1351" s="17"/>
      <c r="AE1351" s="17"/>
      <c r="AF1351" s="17"/>
      <c r="AG1351" s="17"/>
      <c r="AH1351" s="17"/>
      <c r="AI1351" s="17"/>
      <c r="AJ1351" s="17"/>
      <c r="AK1351" s="17"/>
      <c r="AL1351" s="17"/>
      <c r="AM1351" s="17"/>
      <c r="AN1351" s="17"/>
      <c r="AO1351" s="17"/>
      <c r="AP1351" s="17"/>
      <c r="AQ1351" s="17"/>
      <c r="AR1351" s="17"/>
      <c r="AS1351" s="17"/>
      <c r="AT1351" s="17"/>
      <c r="AU1351" s="17"/>
      <c r="AV1351" s="17"/>
      <c r="AW1351" s="17"/>
      <c r="AX1351" s="17"/>
      <c r="AY1351" s="17"/>
      <c r="AZ1351" s="17"/>
      <c r="BA1351" s="17"/>
      <c r="BB1351" s="17"/>
      <c r="BC1351" s="17"/>
      <c r="BD1351" s="17"/>
      <c r="BE1351" s="17"/>
      <c r="BF1351" s="17"/>
      <c r="BG1351" s="17"/>
      <c r="BH1351" s="17"/>
      <c r="BI1351" s="17"/>
      <c r="BJ1351" s="17"/>
      <c r="BK1351" s="17"/>
      <c r="BL1351" s="17"/>
      <c r="BM1351" s="17"/>
      <c r="BN1351" s="17"/>
      <c r="BO1351" s="17"/>
      <c r="BP1351" s="17"/>
      <c r="BQ1351" s="17"/>
      <c r="BR1351" s="17"/>
    </row>
    <row r="1352" spans="29:70" x14ac:dyDescent="0.25">
      <c r="AC1352" s="17"/>
      <c r="AD1352" s="17"/>
      <c r="AE1352" s="17"/>
      <c r="AF1352" s="17"/>
      <c r="AG1352" s="17"/>
      <c r="AH1352" s="17"/>
      <c r="AI1352" s="17"/>
      <c r="AJ1352" s="17"/>
      <c r="AK1352" s="17"/>
      <c r="AL1352" s="17"/>
      <c r="AM1352" s="17"/>
      <c r="AN1352" s="17"/>
      <c r="AO1352" s="17"/>
      <c r="AP1352" s="17"/>
      <c r="AQ1352" s="17"/>
      <c r="AR1352" s="17"/>
      <c r="AS1352" s="17"/>
      <c r="AT1352" s="17"/>
      <c r="AU1352" s="17"/>
      <c r="AV1352" s="17"/>
      <c r="AW1352" s="17"/>
      <c r="AX1352" s="17"/>
      <c r="AY1352" s="17"/>
      <c r="AZ1352" s="17"/>
      <c r="BA1352" s="17"/>
      <c r="BB1352" s="17"/>
      <c r="BC1352" s="17"/>
      <c r="BD1352" s="17"/>
      <c r="BE1352" s="17"/>
      <c r="BF1352" s="17"/>
      <c r="BG1352" s="17"/>
      <c r="BH1352" s="17"/>
      <c r="BI1352" s="17"/>
      <c r="BJ1352" s="17"/>
      <c r="BK1352" s="17"/>
      <c r="BL1352" s="17"/>
      <c r="BM1352" s="17"/>
      <c r="BN1352" s="17"/>
      <c r="BO1352" s="17"/>
      <c r="BP1352" s="17"/>
      <c r="BQ1352" s="17"/>
      <c r="BR1352" s="17"/>
    </row>
    <row r="1353" spans="29:70" x14ac:dyDescent="0.25">
      <c r="AC1353" s="17"/>
      <c r="AD1353" s="17"/>
      <c r="AE1353" s="17"/>
      <c r="AF1353" s="17"/>
      <c r="AG1353" s="17"/>
      <c r="AH1353" s="17"/>
      <c r="AI1353" s="17"/>
      <c r="AJ1353" s="17"/>
      <c r="AK1353" s="17"/>
      <c r="AL1353" s="17"/>
      <c r="AM1353" s="17"/>
      <c r="AN1353" s="17"/>
      <c r="AO1353" s="17"/>
      <c r="AP1353" s="17"/>
      <c r="AQ1353" s="17"/>
      <c r="AR1353" s="17"/>
      <c r="AS1353" s="17"/>
      <c r="AT1353" s="17"/>
      <c r="AU1353" s="17"/>
      <c r="AV1353" s="17"/>
      <c r="AW1353" s="17"/>
      <c r="AX1353" s="17"/>
      <c r="AY1353" s="17"/>
      <c r="AZ1353" s="17"/>
      <c r="BA1353" s="17"/>
      <c r="BB1353" s="17"/>
      <c r="BC1353" s="17"/>
      <c r="BD1353" s="17"/>
      <c r="BE1353" s="17"/>
      <c r="BF1353" s="17"/>
      <c r="BG1353" s="17"/>
      <c r="BH1353" s="17"/>
      <c r="BI1353" s="17"/>
      <c r="BJ1353" s="17"/>
      <c r="BK1353" s="17"/>
      <c r="BL1353" s="17"/>
      <c r="BM1353" s="17"/>
      <c r="BN1353" s="17"/>
      <c r="BO1353" s="17"/>
      <c r="BP1353" s="17"/>
      <c r="BQ1353" s="17"/>
      <c r="BR1353" s="17"/>
    </row>
    <row r="1354" spans="29:70" x14ac:dyDescent="0.25">
      <c r="AC1354" s="17"/>
      <c r="AD1354" s="17"/>
      <c r="AE1354" s="17"/>
      <c r="AF1354" s="17"/>
      <c r="AG1354" s="17"/>
      <c r="AH1354" s="17"/>
      <c r="AI1354" s="17"/>
      <c r="AJ1354" s="17"/>
      <c r="AK1354" s="17"/>
      <c r="AL1354" s="17"/>
      <c r="AM1354" s="17"/>
      <c r="AN1354" s="17"/>
      <c r="AO1354" s="17"/>
      <c r="AP1354" s="17"/>
      <c r="AQ1354" s="17"/>
      <c r="AR1354" s="17"/>
      <c r="AS1354" s="17"/>
      <c r="AT1354" s="17"/>
      <c r="AU1354" s="17"/>
      <c r="AV1354" s="17"/>
      <c r="AW1354" s="17"/>
      <c r="AX1354" s="17"/>
      <c r="AY1354" s="17"/>
      <c r="AZ1354" s="17"/>
      <c r="BA1354" s="17"/>
      <c r="BB1354" s="17"/>
      <c r="BC1354" s="17"/>
      <c r="BD1354" s="17"/>
      <c r="BE1354" s="17"/>
      <c r="BF1354" s="17"/>
      <c r="BG1354" s="17"/>
      <c r="BH1354" s="17"/>
      <c r="BI1354" s="17"/>
      <c r="BJ1354" s="17"/>
      <c r="BK1354" s="17"/>
      <c r="BL1354" s="17"/>
      <c r="BM1354" s="17"/>
      <c r="BN1354" s="17"/>
      <c r="BO1354" s="17"/>
      <c r="BP1354" s="17"/>
      <c r="BQ1354" s="17"/>
      <c r="BR1354" s="17"/>
    </row>
    <row r="1355" spans="29:70" x14ac:dyDescent="0.25">
      <c r="AC1355" s="17"/>
      <c r="AD1355" s="17"/>
      <c r="AE1355" s="17"/>
      <c r="AF1355" s="17"/>
      <c r="AG1355" s="17"/>
      <c r="AH1355" s="17"/>
      <c r="AI1355" s="17"/>
      <c r="AJ1355" s="17"/>
      <c r="AK1355" s="17"/>
      <c r="AL1355" s="17"/>
      <c r="AM1355" s="17"/>
      <c r="AN1355" s="17"/>
      <c r="AO1355" s="17"/>
      <c r="AP1355" s="17"/>
      <c r="AQ1355" s="17"/>
      <c r="AR1355" s="17"/>
      <c r="AS1355" s="17"/>
      <c r="AT1355" s="17"/>
      <c r="AU1355" s="17"/>
      <c r="AV1355" s="17"/>
      <c r="AW1355" s="17"/>
      <c r="AX1355" s="17"/>
      <c r="AY1355" s="17"/>
      <c r="AZ1355" s="17"/>
      <c r="BA1355" s="17"/>
      <c r="BB1355" s="17"/>
      <c r="BC1355" s="17"/>
      <c r="BD1355" s="17"/>
      <c r="BE1355" s="17"/>
      <c r="BF1355" s="17"/>
      <c r="BG1355" s="17"/>
      <c r="BH1355" s="17"/>
      <c r="BI1355" s="17"/>
      <c r="BJ1355" s="17"/>
      <c r="BK1355" s="17"/>
      <c r="BL1355" s="17"/>
      <c r="BM1355" s="17"/>
      <c r="BN1355" s="17"/>
      <c r="BO1355" s="17"/>
      <c r="BP1355" s="17"/>
      <c r="BQ1355" s="17"/>
      <c r="BR1355" s="17"/>
    </row>
    <row r="1356" spans="29:70" x14ac:dyDescent="0.25">
      <c r="AC1356" s="17"/>
      <c r="AD1356" s="17"/>
      <c r="AE1356" s="17"/>
      <c r="AF1356" s="17"/>
      <c r="AG1356" s="17"/>
      <c r="AH1356" s="17"/>
      <c r="AI1356" s="17"/>
      <c r="AJ1356" s="17"/>
      <c r="AK1356" s="17"/>
      <c r="AL1356" s="17"/>
      <c r="AM1356" s="17"/>
      <c r="AN1356" s="17"/>
      <c r="AO1356" s="17"/>
      <c r="AP1356" s="17"/>
      <c r="AQ1356" s="17"/>
      <c r="AR1356" s="17"/>
      <c r="AS1356" s="17"/>
      <c r="AT1356" s="17"/>
      <c r="AU1356" s="17"/>
      <c r="AV1356" s="17"/>
      <c r="AW1356" s="17"/>
      <c r="AX1356" s="17"/>
      <c r="AY1356" s="17"/>
      <c r="AZ1356" s="17"/>
      <c r="BA1356" s="17"/>
      <c r="BB1356" s="17"/>
      <c r="BC1356" s="17"/>
      <c r="BD1356" s="17"/>
      <c r="BE1356" s="17"/>
      <c r="BF1356" s="17"/>
      <c r="BG1356" s="17"/>
      <c r="BH1356" s="17"/>
      <c r="BI1356" s="17"/>
      <c r="BJ1356" s="17"/>
      <c r="BK1356" s="17"/>
      <c r="BL1356" s="17"/>
      <c r="BM1356" s="17"/>
      <c r="BN1356" s="17"/>
      <c r="BO1356" s="17"/>
      <c r="BP1356" s="17"/>
      <c r="BQ1356" s="17"/>
      <c r="BR1356" s="17"/>
    </row>
    <row r="1357" spans="29:70" x14ac:dyDescent="0.25">
      <c r="AC1357" s="17"/>
      <c r="AD1357" s="17"/>
      <c r="AE1357" s="17"/>
      <c r="AF1357" s="17"/>
      <c r="AG1357" s="17"/>
      <c r="AH1357" s="17"/>
      <c r="AI1357" s="17"/>
      <c r="AJ1357" s="17"/>
      <c r="AK1357" s="17"/>
      <c r="AL1357" s="17"/>
      <c r="AM1357" s="17"/>
      <c r="AN1357" s="17"/>
      <c r="AO1357" s="17"/>
      <c r="AP1357" s="17"/>
      <c r="AQ1357" s="17"/>
      <c r="AR1357" s="17"/>
      <c r="AS1357" s="17"/>
      <c r="AT1357" s="17"/>
      <c r="AU1357" s="17"/>
      <c r="AV1357" s="17"/>
      <c r="AW1357" s="17"/>
      <c r="AX1357" s="17"/>
      <c r="AY1357" s="17"/>
      <c r="AZ1357" s="17"/>
      <c r="BA1357" s="17"/>
      <c r="BB1357" s="17"/>
      <c r="BC1357" s="17"/>
      <c r="BD1357" s="17"/>
      <c r="BE1357" s="17"/>
      <c r="BF1357" s="17"/>
      <c r="BG1357" s="17"/>
      <c r="BH1357" s="17"/>
      <c r="BI1357" s="17"/>
      <c r="BJ1357" s="17"/>
      <c r="BK1357" s="17"/>
      <c r="BL1357" s="17"/>
      <c r="BM1357" s="17"/>
      <c r="BN1357" s="17"/>
      <c r="BO1357" s="17"/>
      <c r="BP1357" s="17"/>
      <c r="BQ1357" s="17"/>
      <c r="BR1357" s="17"/>
    </row>
    <row r="1358" spans="29:70" x14ac:dyDescent="0.25"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  <c r="BF1358" s="17"/>
      <c r="BG1358" s="17"/>
      <c r="BH1358" s="17"/>
      <c r="BI1358" s="17"/>
      <c r="BJ1358" s="17"/>
      <c r="BK1358" s="17"/>
      <c r="BL1358" s="17"/>
      <c r="BM1358" s="17"/>
      <c r="BN1358" s="17"/>
      <c r="BO1358" s="17"/>
      <c r="BP1358" s="17"/>
      <c r="BQ1358" s="17"/>
      <c r="BR1358" s="17"/>
    </row>
    <row r="1359" spans="29:70" x14ac:dyDescent="0.25">
      <c r="AC1359" s="17"/>
      <c r="AD1359" s="17"/>
      <c r="AE1359" s="17"/>
      <c r="AF1359" s="17"/>
      <c r="AG1359" s="17"/>
      <c r="AH1359" s="17"/>
      <c r="AI1359" s="17"/>
      <c r="AJ1359" s="17"/>
      <c r="AK1359" s="17"/>
      <c r="AL1359" s="17"/>
      <c r="AM1359" s="17"/>
      <c r="AN1359" s="17"/>
      <c r="AO1359" s="17"/>
      <c r="AP1359" s="17"/>
      <c r="AQ1359" s="17"/>
      <c r="AR1359" s="17"/>
      <c r="AS1359" s="17"/>
      <c r="AT1359" s="17"/>
      <c r="AU1359" s="17"/>
      <c r="AV1359" s="17"/>
      <c r="AW1359" s="17"/>
      <c r="AX1359" s="17"/>
      <c r="AY1359" s="17"/>
      <c r="AZ1359" s="17"/>
      <c r="BA1359" s="17"/>
      <c r="BB1359" s="17"/>
      <c r="BC1359" s="17"/>
      <c r="BD1359" s="17"/>
      <c r="BE1359" s="17"/>
      <c r="BF1359" s="17"/>
      <c r="BG1359" s="17"/>
      <c r="BH1359" s="17"/>
      <c r="BI1359" s="17"/>
      <c r="BJ1359" s="17"/>
      <c r="BK1359" s="17"/>
      <c r="BL1359" s="17"/>
      <c r="BM1359" s="17"/>
      <c r="BN1359" s="17"/>
      <c r="BO1359" s="17"/>
      <c r="BP1359" s="17"/>
      <c r="BQ1359" s="17"/>
      <c r="BR1359" s="17"/>
    </row>
    <row r="1360" spans="29:70" x14ac:dyDescent="0.25">
      <c r="AC1360" s="17"/>
      <c r="AD1360" s="17"/>
      <c r="AE1360" s="17"/>
      <c r="AF1360" s="17"/>
      <c r="AG1360" s="17"/>
      <c r="AH1360" s="17"/>
      <c r="AI1360" s="17"/>
      <c r="AJ1360" s="17"/>
      <c r="AK1360" s="17"/>
      <c r="AL1360" s="17"/>
      <c r="AM1360" s="17"/>
      <c r="AN1360" s="17"/>
      <c r="AO1360" s="17"/>
      <c r="AP1360" s="17"/>
      <c r="AQ1360" s="17"/>
      <c r="AR1360" s="17"/>
      <c r="AS1360" s="17"/>
      <c r="AT1360" s="17"/>
      <c r="AU1360" s="17"/>
      <c r="AV1360" s="17"/>
      <c r="AW1360" s="17"/>
      <c r="AX1360" s="17"/>
      <c r="AY1360" s="17"/>
      <c r="AZ1360" s="17"/>
      <c r="BA1360" s="17"/>
      <c r="BB1360" s="17"/>
      <c r="BC1360" s="17"/>
      <c r="BD1360" s="17"/>
      <c r="BE1360" s="17"/>
      <c r="BF1360" s="17"/>
      <c r="BG1360" s="17"/>
      <c r="BH1360" s="17"/>
      <c r="BI1360" s="17"/>
      <c r="BJ1360" s="17"/>
      <c r="BK1360" s="17"/>
      <c r="BL1360" s="17"/>
      <c r="BM1360" s="17"/>
      <c r="BN1360" s="17"/>
      <c r="BO1360" s="17"/>
      <c r="BP1360" s="17"/>
      <c r="BQ1360" s="17"/>
      <c r="BR1360" s="17"/>
    </row>
    <row r="1361" spans="29:70" x14ac:dyDescent="0.25">
      <c r="AC1361" s="17"/>
      <c r="AD1361" s="17"/>
      <c r="AE1361" s="17"/>
      <c r="AF1361" s="17"/>
      <c r="AG1361" s="17"/>
      <c r="AH1361" s="17"/>
      <c r="AI1361" s="17"/>
      <c r="AJ1361" s="17"/>
      <c r="AK1361" s="17"/>
      <c r="AL1361" s="17"/>
      <c r="AM1361" s="17"/>
      <c r="AN1361" s="17"/>
      <c r="AO1361" s="17"/>
      <c r="AP1361" s="17"/>
      <c r="AQ1361" s="17"/>
      <c r="AR1361" s="17"/>
      <c r="AS1361" s="17"/>
      <c r="AT1361" s="17"/>
      <c r="AU1361" s="17"/>
      <c r="AV1361" s="17"/>
      <c r="AW1361" s="17"/>
      <c r="AX1361" s="17"/>
      <c r="AY1361" s="17"/>
      <c r="AZ1361" s="17"/>
      <c r="BA1361" s="17"/>
      <c r="BB1361" s="17"/>
      <c r="BC1361" s="17"/>
      <c r="BD1361" s="17"/>
      <c r="BE1361" s="17"/>
      <c r="BF1361" s="17"/>
      <c r="BG1361" s="17"/>
      <c r="BH1361" s="17"/>
      <c r="BI1361" s="17"/>
      <c r="BJ1361" s="17"/>
      <c r="BK1361" s="17"/>
      <c r="BL1361" s="17"/>
      <c r="BM1361" s="17"/>
      <c r="BN1361" s="17"/>
      <c r="BO1361" s="17"/>
      <c r="BP1361" s="17"/>
      <c r="BQ1361" s="17"/>
      <c r="BR1361" s="17"/>
    </row>
    <row r="1362" spans="29:70" x14ac:dyDescent="0.25"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  <c r="BF1362" s="17"/>
      <c r="BG1362" s="17"/>
      <c r="BH1362" s="17"/>
      <c r="BI1362" s="17"/>
      <c r="BJ1362" s="17"/>
      <c r="BK1362" s="17"/>
      <c r="BL1362" s="17"/>
      <c r="BM1362" s="17"/>
      <c r="BN1362" s="17"/>
      <c r="BO1362" s="17"/>
      <c r="BP1362" s="17"/>
      <c r="BQ1362" s="17"/>
      <c r="BR1362" s="17"/>
    </row>
    <row r="1363" spans="29:70" x14ac:dyDescent="0.25">
      <c r="AC1363" s="17"/>
      <c r="AD1363" s="17"/>
      <c r="AE1363" s="17"/>
      <c r="AF1363" s="17"/>
      <c r="AG1363" s="17"/>
      <c r="AH1363" s="17"/>
      <c r="AI1363" s="17"/>
      <c r="AJ1363" s="17"/>
      <c r="AK1363" s="17"/>
      <c r="AL1363" s="17"/>
      <c r="AM1363" s="17"/>
      <c r="AN1363" s="17"/>
      <c r="AO1363" s="17"/>
      <c r="AP1363" s="17"/>
      <c r="AQ1363" s="17"/>
      <c r="AR1363" s="17"/>
      <c r="AS1363" s="17"/>
      <c r="AT1363" s="17"/>
      <c r="AU1363" s="17"/>
      <c r="AV1363" s="17"/>
      <c r="AW1363" s="17"/>
      <c r="AX1363" s="17"/>
      <c r="AY1363" s="17"/>
      <c r="AZ1363" s="17"/>
      <c r="BA1363" s="17"/>
      <c r="BB1363" s="17"/>
      <c r="BC1363" s="17"/>
      <c r="BD1363" s="17"/>
      <c r="BE1363" s="17"/>
      <c r="BF1363" s="17"/>
      <c r="BG1363" s="17"/>
      <c r="BH1363" s="17"/>
      <c r="BI1363" s="17"/>
      <c r="BJ1363" s="17"/>
      <c r="BK1363" s="17"/>
      <c r="BL1363" s="17"/>
      <c r="BM1363" s="17"/>
      <c r="BN1363" s="17"/>
      <c r="BO1363" s="17"/>
      <c r="BP1363" s="17"/>
      <c r="BQ1363" s="17"/>
      <c r="BR1363" s="17"/>
    </row>
    <row r="1364" spans="29:70" x14ac:dyDescent="0.25">
      <c r="AC1364" s="17"/>
      <c r="AD1364" s="17"/>
      <c r="AE1364" s="17"/>
      <c r="AF1364" s="17"/>
      <c r="AG1364" s="17"/>
      <c r="AH1364" s="17"/>
      <c r="AI1364" s="17"/>
      <c r="AJ1364" s="17"/>
      <c r="AK1364" s="17"/>
      <c r="AL1364" s="17"/>
      <c r="AM1364" s="17"/>
      <c r="AN1364" s="17"/>
      <c r="AO1364" s="17"/>
      <c r="AP1364" s="17"/>
      <c r="AQ1364" s="17"/>
      <c r="AR1364" s="17"/>
      <c r="AS1364" s="17"/>
      <c r="AT1364" s="17"/>
      <c r="AU1364" s="17"/>
      <c r="AV1364" s="17"/>
      <c r="AW1364" s="17"/>
      <c r="AX1364" s="17"/>
      <c r="AY1364" s="17"/>
      <c r="AZ1364" s="17"/>
      <c r="BA1364" s="17"/>
      <c r="BB1364" s="17"/>
      <c r="BC1364" s="17"/>
      <c r="BD1364" s="17"/>
      <c r="BE1364" s="17"/>
      <c r="BF1364" s="17"/>
      <c r="BG1364" s="17"/>
      <c r="BH1364" s="17"/>
      <c r="BI1364" s="17"/>
      <c r="BJ1364" s="17"/>
      <c r="BK1364" s="17"/>
      <c r="BL1364" s="17"/>
      <c r="BM1364" s="17"/>
      <c r="BN1364" s="17"/>
      <c r="BO1364" s="17"/>
      <c r="BP1364" s="17"/>
      <c r="BQ1364" s="17"/>
      <c r="BR1364" s="17"/>
    </row>
    <row r="1365" spans="29:70" x14ac:dyDescent="0.25">
      <c r="AC1365" s="17"/>
      <c r="AD1365" s="17"/>
      <c r="AE1365" s="17"/>
      <c r="AF1365" s="17"/>
      <c r="AG1365" s="17"/>
      <c r="AH1365" s="17"/>
      <c r="AI1365" s="17"/>
      <c r="AJ1365" s="17"/>
      <c r="AK1365" s="17"/>
      <c r="AL1365" s="17"/>
      <c r="AM1365" s="17"/>
      <c r="AN1365" s="17"/>
      <c r="AO1365" s="17"/>
      <c r="AP1365" s="17"/>
      <c r="AQ1365" s="17"/>
      <c r="AR1365" s="17"/>
      <c r="AS1365" s="17"/>
      <c r="AT1365" s="17"/>
      <c r="AU1365" s="17"/>
      <c r="AV1365" s="17"/>
      <c r="AW1365" s="17"/>
      <c r="AX1365" s="17"/>
      <c r="AY1365" s="17"/>
      <c r="AZ1365" s="17"/>
      <c r="BA1365" s="17"/>
      <c r="BB1365" s="17"/>
      <c r="BC1365" s="17"/>
      <c r="BD1365" s="17"/>
      <c r="BE1365" s="17"/>
      <c r="BF1365" s="17"/>
      <c r="BG1365" s="17"/>
      <c r="BH1365" s="17"/>
      <c r="BI1365" s="17"/>
      <c r="BJ1365" s="17"/>
      <c r="BK1365" s="17"/>
      <c r="BL1365" s="17"/>
      <c r="BM1365" s="17"/>
      <c r="BN1365" s="17"/>
      <c r="BO1365" s="17"/>
      <c r="BP1365" s="17"/>
      <c r="BQ1365" s="17"/>
      <c r="BR1365" s="17"/>
    </row>
    <row r="1366" spans="29:70" x14ac:dyDescent="0.25">
      <c r="AC1366" s="17"/>
      <c r="AD1366" s="17"/>
      <c r="AE1366" s="17"/>
      <c r="AF1366" s="17"/>
      <c r="AG1366" s="17"/>
      <c r="AH1366" s="17"/>
      <c r="AI1366" s="17"/>
      <c r="AJ1366" s="17"/>
      <c r="AK1366" s="17"/>
      <c r="AL1366" s="17"/>
      <c r="AM1366" s="17"/>
      <c r="AN1366" s="17"/>
      <c r="AO1366" s="17"/>
      <c r="AP1366" s="17"/>
      <c r="AQ1366" s="17"/>
      <c r="AR1366" s="17"/>
      <c r="AS1366" s="17"/>
      <c r="AT1366" s="17"/>
      <c r="AU1366" s="17"/>
      <c r="AV1366" s="17"/>
      <c r="AW1366" s="17"/>
      <c r="AX1366" s="17"/>
      <c r="AY1366" s="17"/>
      <c r="AZ1366" s="17"/>
      <c r="BA1366" s="17"/>
      <c r="BB1366" s="17"/>
      <c r="BC1366" s="17"/>
      <c r="BD1366" s="17"/>
      <c r="BE1366" s="17"/>
      <c r="BF1366" s="17"/>
      <c r="BG1366" s="17"/>
      <c r="BH1366" s="17"/>
      <c r="BI1366" s="17"/>
      <c r="BJ1366" s="17"/>
      <c r="BK1366" s="17"/>
      <c r="BL1366" s="17"/>
      <c r="BM1366" s="17"/>
      <c r="BN1366" s="17"/>
      <c r="BO1366" s="17"/>
      <c r="BP1366" s="17"/>
      <c r="BQ1366" s="17"/>
      <c r="BR1366" s="17"/>
    </row>
    <row r="1367" spans="29:70" x14ac:dyDescent="0.25">
      <c r="AC1367" s="17"/>
      <c r="AD1367" s="17"/>
      <c r="AE1367" s="17"/>
      <c r="AF1367" s="17"/>
      <c r="AG1367" s="17"/>
      <c r="AH1367" s="17"/>
      <c r="AI1367" s="17"/>
      <c r="AJ1367" s="17"/>
      <c r="AK1367" s="17"/>
      <c r="AL1367" s="17"/>
      <c r="AM1367" s="17"/>
      <c r="AN1367" s="17"/>
      <c r="AO1367" s="17"/>
      <c r="AP1367" s="17"/>
      <c r="AQ1367" s="17"/>
      <c r="AR1367" s="17"/>
      <c r="AS1367" s="17"/>
      <c r="AT1367" s="17"/>
      <c r="AU1367" s="17"/>
      <c r="AV1367" s="17"/>
      <c r="AW1367" s="17"/>
      <c r="AX1367" s="17"/>
      <c r="AY1367" s="17"/>
      <c r="AZ1367" s="17"/>
      <c r="BA1367" s="17"/>
      <c r="BB1367" s="17"/>
      <c r="BC1367" s="17"/>
      <c r="BD1367" s="17"/>
      <c r="BE1367" s="17"/>
      <c r="BF1367" s="17"/>
      <c r="BG1367" s="17"/>
      <c r="BH1367" s="17"/>
      <c r="BI1367" s="17"/>
      <c r="BJ1367" s="17"/>
      <c r="BK1367" s="17"/>
      <c r="BL1367" s="17"/>
      <c r="BM1367" s="17"/>
      <c r="BN1367" s="17"/>
      <c r="BO1367" s="17"/>
      <c r="BP1367" s="17"/>
      <c r="BQ1367" s="17"/>
      <c r="BR1367" s="17"/>
    </row>
    <row r="1368" spans="29:70" x14ac:dyDescent="0.25">
      <c r="AC1368" s="17"/>
      <c r="AD1368" s="17"/>
      <c r="AE1368" s="17"/>
      <c r="AF1368" s="17"/>
      <c r="AG1368" s="17"/>
      <c r="AH1368" s="17"/>
      <c r="AI1368" s="17"/>
      <c r="AJ1368" s="17"/>
      <c r="AK1368" s="17"/>
      <c r="AL1368" s="17"/>
      <c r="AM1368" s="17"/>
      <c r="AN1368" s="17"/>
      <c r="AO1368" s="17"/>
      <c r="AP1368" s="17"/>
      <c r="AQ1368" s="17"/>
      <c r="AR1368" s="17"/>
      <c r="AS1368" s="17"/>
      <c r="AT1368" s="17"/>
      <c r="AU1368" s="17"/>
      <c r="AV1368" s="17"/>
      <c r="AW1368" s="17"/>
      <c r="AX1368" s="17"/>
      <c r="AY1368" s="17"/>
      <c r="AZ1368" s="17"/>
      <c r="BA1368" s="17"/>
      <c r="BB1368" s="17"/>
      <c r="BC1368" s="17"/>
      <c r="BD1368" s="17"/>
      <c r="BE1368" s="17"/>
      <c r="BF1368" s="17"/>
      <c r="BG1368" s="17"/>
      <c r="BH1368" s="17"/>
      <c r="BI1368" s="17"/>
      <c r="BJ1368" s="17"/>
      <c r="BK1368" s="17"/>
      <c r="BL1368" s="17"/>
      <c r="BM1368" s="17"/>
      <c r="BN1368" s="17"/>
      <c r="BO1368" s="17"/>
      <c r="BP1368" s="17"/>
      <c r="BQ1368" s="17"/>
      <c r="BR1368" s="17"/>
    </row>
    <row r="1369" spans="29:70" x14ac:dyDescent="0.25">
      <c r="AC1369" s="17"/>
      <c r="AD1369" s="17"/>
      <c r="AE1369" s="17"/>
      <c r="AF1369" s="17"/>
      <c r="AG1369" s="17"/>
      <c r="AH1369" s="17"/>
      <c r="AI1369" s="17"/>
      <c r="AJ1369" s="17"/>
      <c r="AK1369" s="17"/>
      <c r="AL1369" s="17"/>
      <c r="AM1369" s="17"/>
      <c r="AN1369" s="17"/>
      <c r="AO1369" s="17"/>
      <c r="AP1369" s="17"/>
      <c r="AQ1369" s="17"/>
      <c r="AR1369" s="17"/>
      <c r="AS1369" s="17"/>
      <c r="AT1369" s="17"/>
      <c r="AU1369" s="17"/>
      <c r="AV1369" s="17"/>
      <c r="AW1369" s="17"/>
      <c r="AX1369" s="17"/>
      <c r="AY1369" s="17"/>
      <c r="AZ1369" s="17"/>
      <c r="BA1369" s="17"/>
      <c r="BB1369" s="17"/>
      <c r="BC1369" s="17"/>
      <c r="BD1369" s="17"/>
      <c r="BE1369" s="17"/>
      <c r="BF1369" s="17"/>
      <c r="BG1369" s="17"/>
      <c r="BH1369" s="17"/>
      <c r="BI1369" s="17"/>
      <c r="BJ1369" s="17"/>
      <c r="BK1369" s="17"/>
      <c r="BL1369" s="17"/>
      <c r="BM1369" s="17"/>
      <c r="BN1369" s="17"/>
      <c r="BO1369" s="17"/>
      <c r="BP1369" s="17"/>
      <c r="BQ1369" s="17"/>
      <c r="BR1369" s="17"/>
    </row>
    <row r="1370" spans="29:70" x14ac:dyDescent="0.25">
      <c r="AC1370" s="17"/>
      <c r="AD1370" s="17"/>
      <c r="AE1370" s="17"/>
      <c r="AF1370" s="17"/>
      <c r="AG1370" s="17"/>
      <c r="AH1370" s="17"/>
      <c r="AI1370" s="17"/>
      <c r="AJ1370" s="17"/>
      <c r="AK1370" s="17"/>
      <c r="AL1370" s="17"/>
      <c r="AM1370" s="17"/>
      <c r="AN1370" s="17"/>
      <c r="AO1370" s="17"/>
      <c r="AP1370" s="17"/>
      <c r="AQ1370" s="17"/>
      <c r="AR1370" s="17"/>
      <c r="AS1370" s="17"/>
      <c r="AT1370" s="17"/>
      <c r="AU1370" s="17"/>
      <c r="AV1370" s="17"/>
      <c r="AW1370" s="17"/>
      <c r="AX1370" s="17"/>
      <c r="AY1370" s="17"/>
      <c r="AZ1370" s="17"/>
      <c r="BA1370" s="17"/>
      <c r="BB1370" s="17"/>
      <c r="BC1370" s="17"/>
      <c r="BD1370" s="17"/>
      <c r="BE1370" s="17"/>
      <c r="BF1370" s="17"/>
      <c r="BG1370" s="17"/>
      <c r="BH1370" s="17"/>
      <c r="BI1370" s="17"/>
      <c r="BJ1370" s="17"/>
      <c r="BK1370" s="17"/>
      <c r="BL1370" s="17"/>
      <c r="BM1370" s="17"/>
      <c r="BN1370" s="17"/>
      <c r="BO1370" s="17"/>
      <c r="BP1370" s="17"/>
      <c r="BQ1370" s="17"/>
      <c r="BR1370" s="17"/>
    </row>
    <row r="1371" spans="29:70" x14ac:dyDescent="0.25">
      <c r="AC1371" s="17"/>
      <c r="AD1371" s="17"/>
      <c r="AE1371" s="17"/>
      <c r="AF1371" s="17"/>
      <c r="AG1371" s="17"/>
      <c r="AH1371" s="17"/>
      <c r="AI1371" s="17"/>
      <c r="AJ1371" s="17"/>
      <c r="AK1371" s="17"/>
      <c r="AL1371" s="17"/>
      <c r="AM1371" s="17"/>
      <c r="AN1371" s="17"/>
      <c r="AO1371" s="17"/>
      <c r="AP1371" s="17"/>
      <c r="AQ1371" s="17"/>
      <c r="AR1371" s="17"/>
      <c r="AS1371" s="17"/>
      <c r="AT1371" s="17"/>
      <c r="AU1371" s="17"/>
      <c r="AV1371" s="17"/>
      <c r="AW1371" s="17"/>
      <c r="AX1371" s="17"/>
      <c r="AY1371" s="17"/>
      <c r="AZ1371" s="17"/>
      <c r="BA1371" s="17"/>
      <c r="BB1371" s="17"/>
      <c r="BC1371" s="17"/>
      <c r="BD1371" s="17"/>
      <c r="BE1371" s="17"/>
      <c r="BF1371" s="17"/>
      <c r="BG1371" s="17"/>
      <c r="BH1371" s="17"/>
      <c r="BI1371" s="17"/>
      <c r="BJ1371" s="17"/>
      <c r="BK1371" s="17"/>
      <c r="BL1371" s="17"/>
      <c r="BM1371" s="17"/>
      <c r="BN1371" s="17"/>
      <c r="BO1371" s="17"/>
      <c r="BP1371" s="17"/>
      <c r="BQ1371" s="17"/>
      <c r="BR1371" s="17"/>
    </row>
    <row r="1372" spans="29:70" x14ac:dyDescent="0.25">
      <c r="AC1372" s="17"/>
      <c r="AD1372" s="17"/>
      <c r="AE1372" s="17"/>
      <c r="AF1372" s="17"/>
      <c r="AG1372" s="17"/>
      <c r="AH1372" s="17"/>
      <c r="AI1372" s="17"/>
      <c r="AJ1372" s="17"/>
      <c r="AK1372" s="17"/>
      <c r="AL1372" s="17"/>
      <c r="AM1372" s="17"/>
      <c r="AN1372" s="17"/>
      <c r="AO1372" s="17"/>
      <c r="AP1372" s="17"/>
      <c r="AQ1372" s="17"/>
      <c r="AR1372" s="17"/>
      <c r="AS1372" s="17"/>
      <c r="AT1372" s="17"/>
      <c r="AU1372" s="17"/>
      <c r="AV1372" s="17"/>
      <c r="AW1372" s="17"/>
      <c r="AX1372" s="17"/>
      <c r="AY1372" s="17"/>
      <c r="AZ1372" s="17"/>
      <c r="BA1372" s="17"/>
      <c r="BB1372" s="17"/>
      <c r="BC1372" s="17"/>
      <c r="BD1372" s="17"/>
      <c r="BE1372" s="17"/>
      <c r="BF1372" s="17"/>
      <c r="BG1372" s="17"/>
      <c r="BH1372" s="17"/>
      <c r="BI1372" s="17"/>
      <c r="BJ1372" s="17"/>
      <c r="BK1372" s="17"/>
      <c r="BL1372" s="17"/>
      <c r="BM1372" s="17"/>
      <c r="BN1372" s="17"/>
      <c r="BO1372" s="17"/>
      <c r="BP1372" s="17"/>
      <c r="BQ1372" s="17"/>
      <c r="BR1372" s="17"/>
    </row>
    <row r="1373" spans="29:70" x14ac:dyDescent="0.25">
      <c r="AC1373" s="17"/>
      <c r="AD1373" s="17"/>
      <c r="AE1373" s="17"/>
      <c r="AF1373" s="17"/>
      <c r="AG1373" s="17"/>
      <c r="AH1373" s="17"/>
      <c r="AI1373" s="17"/>
      <c r="AJ1373" s="17"/>
      <c r="AK1373" s="17"/>
      <c r="AL1373" s="17"/>
      <c r="AM1373" s="17"/>
      <c r="AN1373" s="17"/>
      <c r="AO1373" s="17"/>
      <c r="AP1373" s="17"/>
      <c r="AQ1373" s="17"/>
      <c r="AR1373" s="17"/>
      <c r="AS1373" s="17"/>
      <c r="AT1373" s="17"/>
      <c r="AU1373" s="17"/>
      <c r="AV1373" s="17"/>
      <c r="AW1373" s="17"/>
      <c r="AX1373" s="17"/>
      <c r="AY1373" s="17"/>
      <c r="AZ1373" s="17"/>
      <c r="BA1373" s="17"/>
      <c r="BB1373" s="17"/>
      <c r="BC1373" s="17"/>
      <c r="BD1373" s="17"/>
      <c r="BE1373" s="17"/>
      <c r="BF1373" s="17"/>
      <c r="BG1373" s="17"/>
      <c r="BH1373" s="17"/>
      <c r="BI1373" s="17"/>
      <c r="BJ1373" s="17"/>
      <c r="BK1373" s="17"/>
      <c r="BL1373" s="17"/>
      <c r="BM1373" s="17"/>
      <c r="BN1373" s="17"/>
      <c r="BO1373" s="17"/>
      <c r="BP1373" s="17"/>
      <c r="BQ1373" s="17"/>
      <c r="BR1373" s="17"/>
    </row>
    <row r="1374" spans="29:70" x14ac:dyDescent="0.25">
      <c r="AC1374" s="17"/>
      <c r="AD1374" s="17"/>
      <c r="AE1374" s="17"/>
      <c r="AF1374" s="17"/>
      <c r="AG1374" s="17"/>
      <c r="AH1374" s="17"/>
      <c r="AI1374" s="17"/>
      <c r="AJ1374" s="17"/>
      <c r="AK1374" s="17"/>
      <c r="AL1374" s="17"/>
      <c r="AM1374" s="17"/>
      <c r="AN1374" s="17"/>
      <c r="AO1374" s="17"/>
      <c r="AP1374" s="17"/>
      <c r="AQ1374" s="17"/>
      <c r="AR1374" s="17"/>
      <c r="AS1374" s="17"/>
      <c r="AT1374" s="17"/>
      <c r="AU1374" s="17"/>
      <c r="AV1374" s="17"/>
      <c r="AW1374" s="17"/>
      <c r="AX1374" s="17"/>
      <c r="AY1374" s="17"/>
      <c r="AZ1374" s="17"/>
      <c r="BA1374" s="17"/>
      <c r="BB1374" s="17"/>
      <c r="BC1374" s="17"/>
      <c r="BD1374" s="17"/>
      <c r="BE1374" s="17"/>
      <c r="BF1374" s="17"/>
      <c r="BG1374" s="17"/>
      <c r="BH1374" s="17"/>
      <c r="BI1374" s="17"/>
      <c r="BJ1374" s="17"/>
      <c r="BK1374" s="17"/>
      <c r="BL1374" s="17"/>
      <c r="BM1374" s="17"/>
      <c r="BN1374" s="17"/>
      <c r="BO1374" s="17"/>
      <c r="BP1374" s="17"/>
      <c r="BQ1374" s="17"/>
      <c r="BR1374" s="17"/>
    </row>
    <row r="1375" spans="29:70" x14ac:dyDescent="0.25">
      <c r="AC1375" s="17"/>
      <c r="AD1375" s="17"/>
      <c r="AE1375" s="17"/>
      <c r="AF1375" s="17"/>
      <c r="AG1375" s="17"/>
      <c r="AH1375" s="17"/>
      <c r="AI1375" s="17"/>
      <c r="AJ1375" s="17"/>
      <c r="AK1375" s="17"/>
      <c r="AL1375" s="17"/>
      <c r="AM1375" s="17"/>
      <c r="AN1375" s="17"/>
      <c r="AO1375" s="17"/>
      <c r="AP1375" s="17"/>
      <c r="AQ1375" s="17"/>
      <c r="AR1375" s="17"/>
      <c r="AS1375" s="17"/>
      <c r="AT1375" s="17"/>
      <c r="AU1375" s="17"/>
      <c r="AV1375" s="17"/>
      <c r="AW1375" s="17"/>
      <c r="AX1375" s="17"/>
      <c r="AY1375" s="17"/>
      <c r="AZ1375" s="17"/>
      <c r="BA1375" s="17"/>
      <c r="BB1375" s="17"/>
      <c r="BC1375" s="17"/>
      <c r="BD1375" s="17"/>
      <c r="BE1375" s="17"/>
      <c r="BF1375" s="17"/>
      <c r="BG1375" s="17"/>
      <c r="BH1375" s="17"/>
      <c r="BI1375" s="17"/>
      <c r="BJ1375" s="17"/>
      <c r="BK1375" s="17"/>
      <c r="BL1375" s="17"/>
      <c r="BM1375" s="17"/>
      <c r="BN1375" s="17"/>
      <c r="BO1375" s="17"/>
      <c r="BP1375" s="17"/>
      <c r="BQ1375" s="17"/>
      <c r="BR1375" s="17"/>
    </row>
    <row r="1376" spans="29:70" x14ac:dyDescent="0.25">
      <c r="AC1376" s="17"/>
      <c r="AD1376" s="17"/>
      <c r="AE1376" s="17"/>
      <c r="AF1376" s="17"/>
      <c r="AG1376" s="17"/>
      <c r="AH1376" s="17"/>
      <c r="AI1376" s="17"/>
      <c r="AJ1376" s="17"/>
      <c r="AK1376" s="17"/>
      <c r="AL1376" s="17"/>
      <c r="AM1376" s="17"/>
      <c r="AN1376" s="17"/>
      <c r="AO1376" s="17"/>
      <c r="AP1376" s="17"/>
      <c r="AQ1376" s="17"/>
      <c r="AR1376" s="17"/>
      <c r="AS1376" s="17"/>
      <c r="AT1376" s="17"/>
      <c r="AU1376" s="17"/>
      <c r="AV1376" s="17"/>
      <c r="AW1376" s="17"/>
      <c r="AX1376" s="17"/>
      <c r="AY1376" s="17"/>
      <c r="AZ1376" s="17"/>
      <c r="BA1376" s="17"/>
      <c r="BB1376" s="17"/>
      <c r="BC1376" s="17"/>
      <c r="BD1376" s="17"/>
      <c r="BE1376" s="17"/>
      <c r="BF1376" s="17"/>
      <c r="BG1376" s="17"/>
      <c r="BH1376" s="17"/>
      <c r="BI1376" s="17"/>
      <c r="BJ1376" s="17"/>
      <c r="BK1376" s="17"/>
      <c r="BL1376" s="17"/>
      <c r="BM1376" s="17"/>
      <c r="BN1376" s="17"/>
      <c r="BO1376" s="17"/>
      <c r="BP1376" s="17"/>
      <c r="BQ1376" s="17"/>
      <c r="BR1376" s="17"/>
    </row>
    <row r="1377" spans="29:70" x14ac:dyDescent="0.25">
      <c r="AC1377" s="17"/>
      <c r="AD1377" s="17"/>
      <c r="AE1377" s="17"/>
      <c r="AF1377" s="17"/>
      <c r="AG1377" s="17"/>
      <c r="AH1377" s="17"/>
      <c r="AI1377" s="17"/>
      <c r="AJ1377" s="17"/>
      <c r="AK1377" s="17"/>
      <c r="AL1377" s="17"/>
      <c r="AM1377" s="17"/>
      <c r="AN1377" s="17"/>
      <c r="AO1377" s="17"/>
      <c r="AP1377" s="17"/>
      <c r="AQ1377" s="17"/>
      <c r="AR1377" s="17"/>
      <c r="AS1377" s="17"/>
      <c r="AT1377" s="17"/>
      <c r="AU1377" s="17"/>
      <c r="AV1377" s="17"/>
      <c r="AW1377" s="17"/>
      <c r="AX1377" s="17"/>
      <c r="AY1377" s="17"/>
      <c r="AZ1377" s="17"/>
      <c r="BA1377" s="17"/>
      <c r="BB1377" s="17"/>
      <c r="BC1377" s="17"/>
      <c r="BD1377" s="17"/>
      <c r="BE1377" s="17"/>
      <c r="BF1377" s="17"/>
      <c r="BG1377" s="17"/>
      <c r="BH1377" s="17"/>
      <c r="BI1377" s="17"/>
      <c r="BJ1377" s="17"/>
      <c r="BK1377" s="17"/>
      <c r="BL1377" s="17"/>
      <c r="BM1377" s="17"/>
      <c r="BN1377" s="17"/>
      <c r="BO1377" s="17"/>
      <c r="BP1377" s="17"/>
      <c r="BQ1377" s="17"/>
      <c r="BR1377" s="17"/>
    </row>
    <row r="1378" spans="29:70" x14ac:dyDescent="0.25"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  <c r="BF1378" s="17"/>
      <c r="BG1378" s="17"/>
      <c r="BH1378" s="17"/>
      <c r="BI1378" s="17"/>
      <c r="BJ1378" s="17"/>
      <c r="BK1378" s="17"/>
      <c r="BL1378" s="17"/>
      <c r="BM1378" s="17"/>
      <c r="BN1378" s="17"/>
      <c r="BO1378" s="17"/>
      <c r="BP1378" s="17"/>
      <c r="BQ1378" s="17"/>
      <c r="BR1378" s="17"/>
    </row>
    <row r="1379" spans="29:70" x14ac:dyDescent="0.25">
      <c r="AC1379" s="17"/>
      <c r="AD1379" s="17"/>
      <c r="AE1379" s="17"/>
      <c r="AF1379" s="17"/>
      <c r="AG1379" s="17"/>
      <c r="AH1379" s="17"/>
      <c r="AI1379" s="17"/>
      <c r="AJ1379" s="17"/>
      <c r="AK1379" s="17"/>
      <c r="AL1379" s="17"/>
      <c r="AM1379" s="17"/>
      <c r="AN1379" s="17"/>
      <c r="AO1379" s="17"/>
      <c r="AP1379" s="17"/>
      <c r="AQ1379" s="17"/>
      <c r="AR1379" s="17"/>
      <c r="AS1379" s="17"/>
      <c r="AT1379" s="17"/>
      <c r="AU1379" s="17"/>
      <c r="AV1379" s="17"/>
      <c r="AW1379" s="17"/>
      <c r="AX1379" s="17"/>
      <c r="AY1379" s="17"/>
      <c r="AZ1379" s="17"/>
      <c r="BA1379" s="17"/>
      <c r="BB1379" s="17"/>
      <c r="BC1379" s="17"/>
      <c r="BD1379" s="17"/>
      <c r="BE1379" s="17"/>
      <c r="BF1379" s="17"/>
      <c r="BG1379" s="17"/>
      <c r="BH1379" s="17"/>
      <c r="BI1379" s="17"/>
      <c r="BJ1379" s="17"/>
      <c r="BK1379" s="17"/>
      <c r="BL1379" s="17"/>
      <c r="BM1379" s="17"/>
      <c r="BN1379" s="17"/>
      <c r="BO1379" s="17"/>
      <c r="BP1379" s="17"/>
      <c r="BQ1379" s="17"/>
      <c r="BR1379" s="17"/>
    </row>
    <row r="1380" spans="29:70" x14ac:dyDescent="0.25">
      <c r="AC1380" s="17"/>
      <c r="AD1380" s="17"/>
      <c r="AE1380" s="17"/>
      <c r="AF1380" s="17"/>
      <c r="AG1380" s="17"/>
      <c r="AH1380" s="17"/>
      <c r="AI1380" s="17"/>
      <c r="AJ1380" s="17"/>
      <c r="AK1380" s="17"/>
      <c r="AL1380" s="17"/>
      <c r="AM1380" s="17"/>
      <c r="AN1380" s="17"/>
      <c r="AO1380" s="17"/>
      <c r="AP1380" s="17"/>
      <c r="AQ1380" s="17"/>
      <c r="AR1380" s="17"/>
      <c r="AS1380" s="17"/>
      <c r="AT1380" s="17"/>
      <c r="AU1380" s="17"/>
      <c r="AV1380" s="17"/>
      <c r="AW1380" s="17"/>
      <c r="AX1380" s="17"/>
      <c r="AY1380" s="17"/>
      <c r="AZ1380" s="17"/>
      <c r="BA1380" s="17"/>
      <c r="BB1380" s="17"/>
      <c r="BC1380" s="17"/>
      <c r="BD1380" s="17"/>
      <c r="BE1380" s="17"/>
      <c r="BF1380" s="17"/>
      <c r="BG1380" s="17"/>
      <c r="BH1380" s="17"/>
      <c r="BI1380" s="17"/>
      <c r="BJ1380" s="17"/>
      <c r="BK1380" s="17"/>
      <c r="BL1380" s="17"/>
      <c r="BM1380" s="17"/>
      <c r="BN1380" s="17"/>
      <c r="BO1380" s="17"/>
      <c r="BP1380" s="17"/>
      <c r="BQ1380" s="17"/>
      <c r="BR1380" s="17"/>
    </row>
    <row r="1381" spans="29:70" x14ac:dyDescent="0.25">
      <c r="AC1381" s="17"/>
      <c r="AD1381" s="17"/>
      <c r="AE1381" s="17"/>
      <c r="AF1381" s="17"/>
      <c r="AG1381" s="17"/>
      <c r="AH1381" s="17"/>
      <c r="AI1381" s="17"/>
      <c r="AJ1381" s="17"/>
      <c r="AK1381" s="17"/>
      <c r="AL1381" s="17"/>
      <c r="AM1381" s="17"/>
      <c r="AN1381" s="17"/>
      <c r="AO1381" s="17"/>
      <c r="AP1381" s="17"/>
      <c r="AQ1381" s="17"/>
      <c r="AR1381" s="17"/>
      <c r="AS1381" s="17"/>
      <c r="AT1381" s="17"/>
      <c r="AU1381" s="17"/>
      <c r="AV1381" s="17"/>
      <c r="AW1381" s="17"/>
      <c r="AX1381" s="17"/>
      <c r="AY1381" s="17"/>
      <c r="AZ1381" s="17"/>
      <c r="BA1381" s="17"/>
      <c r="BB1381" s="17"/>
      <c r="BC1381" s="17"/>
      <c r="BD1381" s="17"/>
      <c r="BE1381" s="17"/>
      <c r="BF1381" s="17"/>
      <c r="BG1381" s="17"/>
      <c r="BH1381" s="17"/>
      <c r="BI1381" s="17"/>
      <c r="BJ1381" s="17"/>
      <c r="BK1381" s="17"/>
      <c r="BL1381" s="17"/>
      <c r="BM1381" s="17"/>
      <c r="BN1381" s="17"/>
      <c r="BO1381" s="17"/>
      <c r="BP1381" s="17"/>
      <c r="BQ1381" s="17"/>
      <c r="BR1381" s="17"/>
    </row>
    <row r="1382" spans="29:70" x14ac:dyDescent="0.25"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  <c r="BF1382" s="17"/>
      <c r="BG1382" s="17"/>
      <c r="BH1382" s="17"/>
      <c r="BI1382" s="17"/>
      <c r="BJ1382" s="17"/>
      <c r="BK1382" s="17"/>
      <c r="BL1382" s="17"/>
      <c r="BM1382" s="17"/>
      <c r="BN1382" s="17"/>
      <c r="BO1382" s="17"/>
      <c r="BP1382" s="17"/>
      <c r="BQ1382" s="17"/>
      <c r="BR1382" s="17"/>
    </row>
    <row r="1383" spans="29:70" x14ac:dyDescent="0.25">
      <c r="AC1383" s="17"/>
      <c r="AD1383" s="17"/>
      <c r="AE1383" s="17"/>
      <c r="AF1383" s="17"/>
      <c r="AG1383" s="17"/>
      <c r="AH1383" s="17"/>
      <c r="AI1383" s="17"/>
      <c r="AJ1383" s="17"/>
      <c r="AK1383" s="17"/>
      <c r="AL1383" s="17"/>
      <c r="AM1383" s="17"/>
      <c r="AN1383" s="17"/>
      <c r="AO1383" s="17"/>
      <c r="AP1383" s="17"/>
      <c r="AQ1383" s="17"/>
      <c r="AR1383" s="17"/>
      <c r="AS1383" s="17"/>
      <c r="AT1383" s="17"/>
      <c r="AU1383" s="17"/>
      <c r="AV1383" s="17"/>
      <c r="AW1383" s="17"/>
      <c r="AX1383" s="17"/>
      <c r="AY1383" s="17"/>
      <c r="AZ1383" s="17"/>
      <c r="BA1383" s="17"/>
      <c r="BB1383" s="17"/>
      <c r="BC1383" s="17"/>
      <c r="BD1383" s="17"/>
      <c r="BE1383" s="17"/>
      <c r="BF1383" s="17"/>
      <c r="BG1383" s="17"/>
      <c r="BH1383" s="17"/>
      <c r="BI1383" s="17"/>
      <c r="BJ1383" s="17"/>
      <c r="BK1383" s="17"/>
      <c r="BL1383" s="17"/>
      <c r="BM1383" s="17"/>
      <c r="BN1383" s="17"/>
      <c r="BO1383" s="17"/>
      <c r="BP1383" s="17"/>
      <c r="BQ1383" s="17"/>
      <c r="BR1383" s="17"/>
    </row>
    <row r="1384" spans="29:70" x14ac:dyDescent="0.25">
      <c r="AC1384" s="17"/>
      <c r="AD1384" s="17"/>
      <c r="AE1384" s="17"/>
      <c r="AF1384" s="17"/>
      <c r="AG1384" s="17"/>
      <c r="AH1384" s="17"/>
      <c r="AI1384" s="17"/>
      <c r="AJ1384" s="17"/>
      <c r="AK1384" s="17"/>
      <c r="AL1384" s="17"/>
      <c r="AM1384" s="17"/>
      <c r="AN1384" s="17"/>
      <c r="AO1384" s="17"/>
      <c r="AP1384" s="17"/>
      <c r="AQ1384" s="17"/>
      <c r="AR1384" s="17"/>
      <c r="AS1384" s="17"/>
      <c r="AT1384" s="17"/>
      <c r="AU1384" s="17"/>
      <c r="AV1384" s="17"/>
      <c r="AW1384" s="17"/>
      <c r="AX1384" s="17"/>
      <c r="AY1384" s="17"/>
      <c r="AZ1384" s="17"/>
      <c r="BA1384" s="17"/>
      <c r="BB1384" s="17"/>
      <c r="BC1384" s="17"/>
      <c r="BD1384" s="17"/>
      <c r="BE1384" s="17"/>
      <c r="BF1384" s="17"/>
      <c r="BG1384" s="17"/>
      <c r="BH1384" s="17"/>
      <c r="BI1384" s="17"/>
      <c r="BJ1384" s="17"/>
      <c r="BK1384" s="17"/>
      <c r="BL1384" s="17"/>
      <c r="BM1384" s="17"/>
      <c r="BN1384" s="17"/>
      <c r="BO1384" s="17"/>
      <c r="BP1384" s="17"/>
      <c r="BQ1384" s="17"/>
      <c r="BR1384" s="17"/>
    </row>
    <row r="1385" spans="29:70" x14ac:dyDescent="0.25">
      <c r="AC1385" s="17"/>
      <c r="AD1385" s="17"/>
      <c r="AE1385" s="17"/>
      <c r="AF1385" s="17"/>
      <c r="AG1385" s="17"/>
      <c r="AH1385" s="17"/>
      <c r="AI1385" s="17"/>
      <c r="AJ1385" s="17"/>
      <c r="AK1385" s="17"/>
      <c r="AL1385" s="17"/>
      <c r="AM1385" s="17"/>
      <c r="AN1385" s="17"/>
      <c r="AO1385" s="17"/>
      <c r="AP1385" s="17"/>
      <c r="AQ1385" s="17"/>
      <c r="AR1385" s="17"/>
      <c r="AS1385" s="17"/>
      <c r="AT1385" s="17"/>
      <c r="AU1385" s="17"/>
      <c r="AV1385" s="17"/>
      <c r="AW1385" s="17"/>
      <c r="AX1385" s="17"/>
      <c r="AY1385" s="17"/>
      <c r="AZ1385" s="17"/>
      <c r="BA1385" s="17"/>
      <c r="BB1385" s="17"/>
      <c r="BC1385" s="17"/>
      <c r="BD1385" s="17"/>
      <c r="BE1385" s="17"/>
      <c r="BF1385" s="17"/>
      <c r="BG1385" s="17"/>
      <c r="BH1385" s="17"/>
      <c r="BI1385" s="17"/>
      <c r="BJ1385" s="17"/>
      <c r="BK1385" s="17"/>
      <c r="BL1385" s="17"/>
      <c r="BM1385" s="17"/>
      <c r="BN1385" s="17"/>
      <c r="BO1385" s="17"/>
      <c r="BP1385" s="17"/>
      <c r="BQ1385" s="17"/>
      <c r="BR1385" s="17"/>
    </row>
    <row r="1386" spans="29:70" x14ac:dyDescent="0.25">
      <c r="AC1386" s="17"/>
      <c r="AD1386" s="17"/>
      <c r="AE1386" s="17"/>
      <c r="AF1386" s="17"/>
      <c r="AG1386" s="17"/>
      <c r="AH1386" s="17"/>
      <c r="AI1386" s="17"/>
      <c r="AJ1386" s="17"/>
      <c r="AK1386" s="17"/>
      <c r="AL1386" s="17"/>
      <c r="AM1386" s="17"/>
      <c r="AN1386" s="17"/>
      <c r="AO1386" s="17"/>
      <c r="AP1386" s="17"/>
      <c r="AQ1386" s="17"/>
      <c r="AR1386" s="17"/>
      <c r="AS1386" s="17"/>
      <c r="AT1386" s="17"/>
      <c r="AU1386" s="17"/>
      <c r="AV1386" s="17"/>
      <c r="AW1386" s="17"/>
      <c r="AX1386" s="17"/>
      <c r="AY1386" s="17"/>
      <c r="AZ1386" s="17"/>
      <c r="BA1386" s="17"/>
      <c r="BB1386" s="17"/>
      <c r="BC1386" s="17"/>
      <c r="BD1386" s="17"/>
      <c r="BE1386" s="17"/>
      <c r="BF1386" s="17"/>
      <c r="BG1386" s="17"/>
      <c r="BH1386" s="17"/>
      <c r="BI1386" s="17"/>
      <c r="BJ1386" s="17"/>
      <c r="BK1386" s="17"/>
      <c r="BL1386" s="17"/>
      <c r="BM1386" s="17"/>
      <c r="BN1386" s="17"/>
      <c r="BO1386" s="17"/>
      <c r="BP1386" s="17"/>
      <c r="BQ1386" s="17"/>
      <c r="BR1386" s="17"/>
    </row>
    <row r="1387" spans="29:70" x14ac:dyDescent="0.25">
      <c r="AC1387" s="17"/>
      <c r="AD1387" s="17"/>
      <c r="AE1387" s="17"/>
      <c r="AF1387" s="17"/>
      <c r="AG1387" s="17"/>
      <c r="AH1387" s="17"/>
      <c r="AI1387" s="17"/>
      <c r="AJ1387" s="17"/>
      <c r="AK1387" s="17"/>
      <c r="AL1387" s="17"/>
      <c r="AM1387" s="17"/>
      <c r="AN1387" s="17"/>
      <c r="AO1387" s="17"/>
      <c r="AP1387" s="17"/>
      <c r="AQ1387" s="17"/>
      <c r="AR1387" s="17"/>
      <c r="AS1387" s="17"/>
      <c r="AT1387" s="17"/>
      <c r="AU1387" s="17"/>
      <c r="AV1387" s="17"/>
      <c r="AW1387" s="17"/>
      <c r="AX1387" s="17"/>
      <c r="AY1387" s="17"/>
      <c r="AZ1387" s="17"/>
      <c r="BA1387" s="17"/>
      <c r="BB1387" s="17"/>
      <c r="BC1387" s="17"/>
      <c r="BD1387" s="17"/>
      <c r="BE1387" s="17"/>
      <c r="BF1387" s="17"/>
      <c r="BG1387" s="17"/>
      <c r="BH1387" s="17"/>
      <c r="BI1387" s="17"/>
      <c r="BJ1387" s="17"/>
      <c r="BK1387" s="17"/>
      <c r="BL1387" s="17"/>
      <c r="BM1387" s="17"/>
      <c r="BN1387" s="17"/>
      <c r="BO1387" s="17"/>
      <c r="BP1387" s="17"/>
      <c r="BQ1387" s="17"/>
      <c r="BR1387" s="17"/>
    </row>
    <row r="1388" spans="29:70" x14ac:dyDescent="0.25">
      <c r="AC1388" s="17"/>
      <c r="AD1388" s="17"/>
      <c r="AE1388" s="17"/>
      <c r="AF1388" s="17"/>
      <c r="AG1388" s="17"/>
      <c r="AH1388" s="17"/>
      <c r="AI1388" s="17"/>
      <c r="AJ1388" s="17"/>
      <c r="AK1388" s="17"/>
      <c r="AL1388" s="17"/>
      <c r="AM1388" s="17"/>
      <c r="AN1388" s="17"/>
      <c r="AO1388" s="17"/>
      <c r="AP1388" s="17"/>
      <c r="AQ1388" s="17"/>
      <c r="AR1388" s="17"/>
      <c r="AS1388" s="17"/>
      <c r="AT1388" s="17"/>
      <c r="AU1388" s="17"/>
      <c r="AV1388" s="17"/>
      <c r="AW1388" s="17"/>
      <c r="AX1388" s="17"/>
      <c r="AY1388" s="17"/>
      <c r="AZ1388" s="17"/>
      <c r="BA1388" s="17"/>
      <c r="BB1388" s="17"/>
      <c r="BC1388" s="17"/>
      <c r="BD1388" s="17"/>
      <c r="BE1388" s="17"/>
      <c r="BF1388" s="17"/>
      <c r="BG1388" s="17"/>
      <c r="BH1388" s="17"/>
      <c r="BI1388" s="17"/>
      <c r="BJ1388" s="17"/>
      <c r="BK1388" s="17"/>
      <c r="BL1388" s="17"/>
      <c r="BM1388" s="17"/>
      <c r="BN1388" s="17"/>
      <c r="BO1388" s="17"/>
      <c r="BP1388" s="17"/>
      <c r="BQ1388" s="17"/>
      <c r="BR1388" s="17"/>
    </row>
    <row r="1389" spans="29:70" x14ac:dyDescent="0.25">
      <c r="AC1389" s="17"/>
      <c r="AD1389" s="17"/>
      <c r="AE1389" s="17"/>
      <c r="AF1389" s="17"/>
      <c r="AG1389" s="17"/>
      <c r="AH1389" s="17"/>
      <c r="AI1389" s="17"/>
      <c r="AJ1389" s="17"/>
      <c r="AK1389" s="17"/>
      <c r="AL1389" s="17"/>
      <c r="AM1389" s="17"/>
      <c r="AN1389" s="17"/>
      <c r="AO1389" s="17"/>
      <c r="AP1389" s="17"/>
      <c r="AQ1389" s="17"/>
      <c r="AR1389" s="17"/>
      <c r="AS1389" s="17"/>
      <c r="AT1389" s="17"/>
      <c r="AU1389" s="17"/>
      <c r="AV1389" s="17"/>
      <c r="AW1389" s="17"/>
      <c r="AX1389" s="17"/>
      <c r="AY1389" s="17"/>
      <c r="AZ1389" s="17"/>
      <c r="BA1389" s="17"/>
      <c r="BB1389" s="17"/>
      <c r="BC1389" s="17"/>
      <c r="BD1389" s="17"/>
      <c r="BE1389" s="17"/>
      <c r="BF1389" s="17"/>
      <c r="BG1389" s="17"/>
      <c r="BH1389" s="17"/>
      <c r="BI1389" s="17"/>
      <c r="BJ1389" s="17"/>
      <c r="BK1389" s="17"/>
      <c r="BL1389" s="17"/>
      <c r="BM1389" s="17"/>
      <c r="BN1389" s="17"/>
      <c r="BO1389" s="17"/>
      <c r="BP1389" s="17"/>
      <c r="BQ1389" s="17"/>
      <c r="BR1389" s="17"/>
    </row>
    <row r="1390" spans="29:70" x14ac:dyDescent="0.25">
      <c r="AC1390" s="17"/>
      <c r="AD1390" s="17"/>
      <c r="AE1390" s="17"/>
      <c r="AF1390" s="17"/>
      <c r="AG1390" s="17"/>
      <c r="AH1390" s="17"/>
      <c r="AI1390" s="17"/>
      <c r="AJ1390" s="17"/>
      <c r="AK1390" s="17"/>
      <c r="AL1390" s="17"/>
      <c r="AM1390" s="17"/>
      <c r="AN1390" s="17"/>
      <c r="AO1390" s="17"/>
      <c r="AP1390" s="17"/>
      <c r="AQ1390" s="17"/>
      <c r="AR1390" s="17"/>
      <c r="AS1390" s="17"/>
      <c r="AT1390" s="17"/>
      <c r="AU1390" s="17"/>
      <c r="AV1390" s="17"/>
      <c r="AW1390" s="17"/>
      <c r="AX1390" s="17"/>
      <c r="AY1390" s="17"/>
      <c r="AZ1390" s="17"/>
      <c r="BA1390" s="17"/>
      <c r="BB1390" s="17"/>
      <c r="BC1390" s="17"/>
      <c r="BD1390" s="17"/>
      <c r="BE1390" s="17"/>
      <c r="BF1390" s="17"/>
      <c r="BG1390" s="17"/>
      <c r="BH1390" s="17"/>
      <c r="BI1390" s="17"/>
      <c r="BJ1390" s="17"/>
      <c r="BK1390" s="17"/>
      <c r="BL1390" s="17"/>
      <c r="BM1390" s="17"/>
      <c r="BN1390" s="17"/>
      <c r="BO1390" s="17"/>
      <c r="BP1390" s="17"/>
      <c r="BQ1390" s="17"/>
      <c r="BR1390" s="17"/>
    </row>
    <row r="1391" spans="29:70" x14ac:dyDescent="0.25">
      <c r="AC1391" s="17"/>
      <c r="AD1391" s="17"/>
      <c r="AE1391" s="17"/>
      <c r="AF1391" s="17"/>
      <c r="AG1391" s="17"/>
      <c r="AH1391" s="17"/>
      <c r="AI1391" s="17"/>
      <c r="AJ1391" s="17"/>
      <c r="AK1391" s="17"/>
      <c r="AL1391" s="17"/>
      <c r="AM1391" s="17"/>
      <c r="AN1391" s="17"/>
      <c r="AO1391" s="17"/>
      <c r="AP1391" s="17"/>
      <c r="AQ1391" s="17"/>
      <c r="AR1391" s="17"/>
      <c r="AS1391" s="17"/>
      <c r="AT1391" s="17"/>
      <c r="AU1391" s="17"/>
      <c r="AV1391" s="17"/>
      <c r="AW1391" s="17"/>
      <c r="AX1391" s="17"/>
      <c r="AY1391" s="17"/>
      <c r="AZ1391" s="17"/>
      <c r="BA1391" s="17"/>
      <c r="BB1391" s="17"/>
      <c r="BC1391" s="17"/>
      <c r="BD1391" s="17"/>
      <c r="BE1391" s="17"/>
      <c r="BF1391" s="17"/>
      <c r="BG1391" s="17"/>
      <c r="BH1391" s="17"/>
      <c r="BI1391" s="17"/>
      <c r="BJ1391" s="17"/>
      <c r="BK1391" s="17"/>
      <c r="BL1391" s="17"/>
      <c r="BM1391" s="17"/>
      <c r="BN1391" s="17"/>
      <c r="BO1391" s="17"/>
      <c r="BP1391" s="17"/>
      <c r="BQ1391" s="17"/>
      <c r="BR1391" s="17"/>
    </row>
    <row r="1392" spans="29:70" x14ac:dyDescent="0.25">
      <c r="AC1392" s="17"/>
      <c r="AD1392" s="17"/>
      <c r="AE1392" s="17"/>
      <c r="AF1392" s="17"/>
      <c r="AG1392" s="17"/>
      <c r="AH1392" s="17"/>
      <c r="AI1392" s="17"/>
      <c r="AJ1392" s="17"/>
      <c r="AK1392" s="17"/>
      <c r="AL1392" s="17"/>
      <c r="AM1392" s="17"/>
      <c r="AN1392" s="17"/>
      <c r="AO1392" s="17"/>
      <c r="AP1392" s="17"/>
      <c r="AQ1392" s="17"/>
      <c r="AR1392" s="17"/>
      <c r="AS1392" s="17"/>
      <c r="AT1392" s="17"/>
      <c r="AU1392" s="17"/>
      <c r="AV1392" s="17"/>
      <c r="AW1392" s="17"/>
      <c r="AX1392" s="17"/>
      <c r="AY1392" s="17"/>
      <c r="AZ1392" s="17"/>
      <c r="BA1392" s="17"/>
      <c r="BB1392" s="17"/>
      <c r="BC1392" s="17"/>
      <c r="BD1392" s="17"/>
      <c r="BE1392" s="17"/>
      <c r="BF1392" s="17"/>
      <c r="BG1392" s="17"/>
      <c r="BH1392" s="17"/>
      <c r="BI1392" s="17"/>
      <c r="BJ1392" s="17"/>
      <c r="BK1392" s="17"/>
      <c r="BL1392" s="17"/>
      <c r="BM1392" s="17"/>
      <c r="BN1392" s="17"/>
      <c r="BO1392" s="17"/>
      <c r="BP1392" s="17"/>
      <c r="BQ1392" s="17"/>
      <c r="BR1392" s="17"/>
    </row>
    <row r="1393" spans="29:70" x14ac:dyDescent="0.25"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</row>
    <row r="1394" spans="29:70" x14ac:dyDescent="0.25"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</row>
    <row r="1395" spans="29:70" x14ac:dyDescent="0.25">
      <c r="AC1395" s="17"/>
      <c r="AD1395" s="17"/>
      <c r="AE1395" s="17"/>
      <c r="AF1395" s="17"/>
      <c r="AG1395" s="17"/>
      <c r="AH1395" s="17"/>
      <c r="AI1395" s="17"/>
      <c r="AJ1395" s="17"/>
      <c r="AK1395" s="17"/>
      <c r="AL1395" s="17"/>
      <c r="AM1395" s="17"/>
      <c r="AN1395" s="17"/>
      <c r="AO1395" s="17"/>
      <c r="AP1395" s="17"/>
      <c r="AQ1395" s="17"/>
      <c r="AR1395" s="17"/>
      <c r="AS1395" s="17"/>
      <c r="AT1395" s="17"/>
      <c r="AU1395" s="17"/>
      <c r="AV1395" s="17"/>
      <c r="AW1395" s="17"/>
      <c r="AX1395" s="17"/>
      <c r="AY1395" s="17"/>
      <c r="AZ1395" s="17"/>
      <c r="BA1395" s="17"/>
      <c r="BB1395" s="17"/>
      <c r="BC1395" s="17"/>
      <c r="BD1395" s="17"/>
      <c r="BE1395" s="17"/>
      <c r="BF1395" s="17"/>
      <c r="BG1395" s="17"/>
      <c r="BH1395" s="17"/>
      <c r="BI1395" s="17"/>
      <c r="BJ1395" s="17"/>
      <c r="BK1395" s="17"/>
      <c r="BL1395" s="17"/>
      <c r="BM1395" s="17"/>
      <c r="BN1395" s="17"/>
      <c r="BO1395" s="17"/>
      <c r="BP1395" s="17"/>
      <c r="BQ1395" s="17"/>
      <c r="BR1395" s="17"/>
    </row>
    <row r="1396" spans="29:70" x14ac:dyDescent="0.25">
      <c r="AC1396" s="17"/>
      <c r="AD1396" s="17"/>
      <c r="AE1396" s="17"/>
      <c r="AF1396" s="17"/>
      <c r="AG1396" s="17"/>
      <c r="AH1396" s="17"/>
      <c r="AI1396" s="17"/>
      <c r="AJ1396" s="17"/>
      <c r="AK1396" s="17"/>
      <c r="AL1396" s="17"/>
      <c r="AM1396" s="17"/>
      <c r="AN1396" s="17"/>
      <c r="AO1396" s="17"/>
      <c r="AP1396" s="17"/>
      <c r="AQ1396" s="17"/>
      <c r="AR1396" s="17"/>
      <c r="AS1396" s="17"/>
      <c r="AT1396" s="17"/>
      <c r="AU1396" s="17"/>
      <c r="AV1396" s="17"/>
      <c r="AW1396" s="17"/>
      <c r="AX1396" s="17"/>
      <c r="AY1396" s="17"/>
      <c r="AZ1396" s="17"/>
      <c r="BA1396" s="17"/>
      <c r="BB1396" s="17"/>
      <c r="BC1396" s="17"/>
      <c r="BD1396" s="17"/>
      <c r="BE1396" s="17"/>
      <c r="BF1396" s="17"/>
      <c r="BG1396" s="17"/>
      <c r="BH1396" s="17"/>
      <c r="BI1396" s="17"/>
      <c r="BJ1396" s="17"/>
      <c r="BK1396" s="17"/>
      <c r="BL1396" s="17"/>
      <c r="BM1396" s="17"/>
      <c r="BN1396" s="17"/>
      <c r="BO1396" s="17"/>
      <c r="BP1396" s="17"/>
      <c r="BQ1396" s="17"/>
      <c r="BR1396" s="17"/>
    </row>
    <row r="1397" spans="29:70" x14ac:dyDescent="0.25">
      <c r="AC1397" s="17"/>
      <c r="AD1397" s="17"/>
      <c r="AE1397" s="17"/>
      <c r="AF1397" s="17"/>
      <c r="AG1397" s="17"/>
      <c r="AH1397" s="17"/>
      <c r="AI1397" s="17"/>
      <c r="AJ1397" s="17"/>
      <c r="AK1397" s="17"/>
      <c r="AL1397" s="17"/>
      <c r="AM1397" s="17"/>
      <c r="AN1397" s="17"/>
      <c r="AO1397" s="17"/>
      <c r="AP1397" s="17"/>
      <c r="AQ1397" s="17"/>
      <c r="AR1397" s="17"/>
      <c r="AS1397" s="17"/>
      <c r="AT1397" s="17"/>
      <c r="AU1397" s="17"/>
      <c r="AV1397" s="17"/>
      <c r="AW1397" s="17"/>
      <c r="AX1397" s="17"/>
      <c r="AY1397" s="17"/>
      <c r="AZ1397" s="17"/>
      <c r="BA1397" s="17"/>
      <c r="BB1397" s="17"/>
      <c r="BC1397" s="17"/>
      <c r="BD1397" s="17"/>
      <c r="BE1397" s="17"/>
      <c r="BF1397" s="17"/>
      <c r="BG1397" s="17"/>
      <c r="BH1397" s="17"/>
      <c r="BI1397" s="17"/>
      <c r="BJ1397" s="17"/>
      <c r="BK1397" s="17"/>
      <c r="BL1397" s="17"/>
      <c r="BM1397" s="17"/>
      <c r="BN1397" s="17"/>
      <c r="BO1397" s="17"/>
      <c r="BP1397" s="17"/>
      <c r="BQ1397" s="17"/>
      <c r="BR1397" s="17"/>
    </row>
    <row r="1398" spans="29:70" x14ac:dyDescent="0.25">
      <c r="AC1398" s="17"/>
      <c r="AD1398" s="17"/>
      <c r="AE1398" s="17"/>
      <c r="AF1398" s="17"/>
      <c r="AG1398" s="17"/>
      <c r="AH1398" s="17"/>
      <c r="AI1398" s="17"/>
      <c r="AJ1398" s="17"/>
      <c r="AK1398" s="17"/>
      <c r="AL1398" s="17"/>
      <c r="AM1398" s="17"/>
      <c r="AN1398" s="17"/>
      <c r="AO1398" s="17"/>
      <c r="AP1398" s="17"/>
      <c r="AQ1398" s="17"/>
      <c r="AR1398" s="17"/>
      <c r="AS1398" s="17"/>
      <c r="AT1398" s="17"/>
      <c r="AU1398" s="17"/>
      <c r="AV1398" s="17"/>
      <c r="AW1398" s="17"/>
      <c r="AX1398" s="17"/>
      <c r="AY1398" s="17"/>
      <c r="AZ1398" s="17"/>
      <c r="BA1398" s="17"/>
      <c r="BB1398" s="17"/>
      <c r="BC1398" s="17"/>
      <c r="BD1398" s="17"/>
      <c r="BE1398" s="17"/>
      <c r="BF1398" s="17"/>
      <c r="BG1398" s="17"/>
      <c r="BH1398" s="17"/>
      <c r="BI1398" s="17"/>
      <c r="BJ1398" s="17"/>
      <c r="BK1398" s="17"/>
      <c r="BL1398" s="17"/>
      <c r="BM1398" s="17"/>
      <c r="BN1398" s="17"/>
      <c r="BO1398" s="17"/>
      <c r="BP1398" s="17"/>
      <c r="BQ1398" s="17"/>
      <c r="BR1398" s="17"/>
    </row>
    <row r="1399" spans="29:70" x14ac:dyDescent="0.25">
      <c r="AC1399" s="17"/>
      <c r="AD1399" s="17"/>
      <c r="AE1399" s="17"/>
      <c r="AF1399" s="17"/>
      <c r="AG1399" s="17"/>
      <c r="AH1399" s="17"/>
      <c r="AI1399" s="17"/>
      <c r="AJ1399" s="17"/>
      <c r="AK1399" s="17"/>
      <c r="AL1399" s="17"/>
      <c r="AM1399" s="17"/>
      <c r="AN1399" s="17"/>
      <c r="AO1399" s="17"/>
      <c r="AP1399" s="17"/>
      <c r="AQ1399" s="17"/>
      <c r="AR1399" s="17"/>
      <c r="AS1399" s="17"/>
      <c r="AT1399" s="17"/>
      <c r="AU1399" s="17"/>
      <c r="AV1399" s="17"/>
      <c r="AW1399" s="17"/>
      <c r="AX1399" s="17"/>
      <c r="AY1399" s="17"/>
      <c r="AZ1399" s="17"/>
      <c r="BA1399" s="17"/>
      <c r="BB1399" s="17"/>
      <c r="BC1399" s="17"/>
      <c r="BD1399" s="17"/>
      <c r="BE1399" s="17"/>
      <c r="BF1399" s="17"/>
      <c r="BG1399" s="17"/>
      <c r="BH1399" s="17"/>
      <c r="BI1399" s="17"/>
      <c r="BJ1399" s="17"/>
      <c r="BK1399" s="17"/>
      <c r="BL1399" s="17"/>
      <c r="BM1399" s="17"/>
      <c r="BN1399" s="17"/>
      <c r="BO1399" s="17"/>
      <c r="BP1399" s="17"/>
      <c r="BQ1399" s="17"/>
      <c r="BR1399" s="17"/>
    </row>
    <row r="1400" spans="29:70" x14ac:dyDescent="0.25">
      <c r="AC1400" s="17"/>
      <c r="AD1400" s="17"/>
      <c r="AE1400" s="17"/>
      <c r="AF1400" s="17"/>
      <c r="AG1400" s="17"/>
      <c r="AH1400" s="17"/>
      <c r="AI1400" s="17"/>
      <c r="AJ1400" s="17"/>
      <c r="AK1400" s="17"/>
      <c r="AL1400" s="17"/>
      <c r="AM1400" s="17"/>
      <c r="AN1400" s="17"/>
      <c r="AO1400" s="17"/>
      <c r="AP1400" s="17"/>
      <c r="AQ1400" s="17"/>
      <c r="AR1400" s="17"/>
      <c r="AS1400" s="17"/>
      <c r="AT1400" s="17"/>
      <c r="AU1400" s="17"/>
      <c r="AV1400" s="17"/>
      <c r="AW1400" s="17"/>
      <c r="AX1400" s="17"/>
      <c r="AY1400" s="17"/>
      <c r="AZ1400" s="17"/>
      <c r="BA1400" s="17"/>
      <c r="BB1400" s="17"/>
      <c r="BC1400" s="17"/>
      <c r="BD1400" s="17"/>
      <c r="BE1400" s="17"/>
      <c r="BF1400" s="17"/>
      <c r="BG1400" s="17"/>
      <c r="BH1400" s="17"/>
      <c r="BI1400" s="17"/>
      <c r="BJ1400" s="17"/>
      <c r="BK1400" s="17"/>
      <c r="BL1400" s="17"/>
      <c r="BM1400" s="17"/>
      <c r="BN1400" s="17"/>
      <c r="BO1400" s="17"/>
      <c r="BP1400" s="17"/>
      <c r="BQ1400" s="17"/>
      <c r="BR1400" s="17"/>
    </row>
    <row r="1401" spans="29:70" x14ac:dyDescent="0.25">
      <c r="AC1401" s="17"/>
      <c r="AD1401" s="17"/>
      <c r="AE1401" s="17"/>
      <c r="AF1401" s="17"/>
      <c r="AG1401" s="17"/>
      <c r="AH1401" s="17"/>
      <c r="AI1401" s="17"/>
      <c r="AJ1401" s="17"/>
      <c r="AK1401" s="17"/>
      <c r="AL1401" s="17"/>
      <c r="AM1401" s="17"/>
      <c r="AN1401" s="17"/>
      <c r="AO1401" s="17"/>
      <c r="AP1401" s="17"/>
      <c r="AQ1401" s="17"/>
      <c r="AR1401" s="17"/>
      <c r="AS1401" s="17"/>
      <c r="AT1401" s="17"/>
      <c r="AU1401" s="17"/>
      <c r="AV1401" s="17"/>
      <c r="AW1401" s="17"/>
      <c r="AX1401" s="17"/>
      <c r="AY1401" s="17"/>
      <c r="AZ1401" s="17"/>
      <c r="BA1401" s="17"/>
      <c r="BB1401" s="17"/>
      <c r="BC1401" s="17"/>
      <c r="BD1401" s="17"/>
      <c r="BE1401" s="17"/>
      <c r="BF1401" s="17"/>
      <c r="BG1401" s="17"/>
      <c r="BH1401" s="17"/>
      <c r="BI1401" s="17"/>
      <c r="BJ1401" s="17"/>
      <c r="BK1401" s="17"/>
      <c r="BL1401" s="17"/>
      <c r="BM1401" s="17"/>
      <c r="BN1401" s="17"/>
      <c r="BO1401" s="17"/>
      <c r="BP1401" s="17"/>
      <c r="BQ1401" s="17"/>
      <c r="BR1401" s="17"/>
    </row>
    <row r="1402" spans="29:70" x14ac:dyDescent="0.25">
      <c r="AC1402" s="17"/>
      <c r="AD1402" s="17"/>
      <c r="AE1402" s="17"/>
      <c r="AF1402" s="17"/>
      <c r="AG1402" s="17"/>
      <c r="AH1402" s="17"/>
      <c r="AI1402" s="17"/>
      <c r="AJ1402" s="17"/>
      <c r="AK1402" s="17"/>
      <c r="AL1402" s="17"/>
      <c r="AM1402" s="17"/>
      <c r="AN1402" s="17"/>
      <c r="AO1402" s="17"/>
      <c r="AP1402" s="17"/>
      <c r="AQ1402" s="17"/>
      <c r="AR1402" s="17"/>
      <c r="AS1402" s="17"/>
      <c r="AT1402" s="17"/>
      <c r="AU1402" s="17"/>
      <c r="AV1402" s="17"/>
      <c r="AW1402" s="17"/>
      <c r="AX1402" s="17"/>
      <c r="AY1402" s="17"/>
      <c r="AZ1402" s="17"/>
      <c r="BA1402" s="17"/>
      <c r="BB1402" s="17"/>
      <c r="BC1402" s="17"/>
      <c r="BD1402" s="17"/>
      <c r="BE1402" s="17"/>
      <c r="BF1402" s="17"/>
      <c r="BG1402" s="17"/>
      <c r="BH1402" s="17"/>
      <c r="BI1402" s="17"/>
      <c r="BJ1402" s="17"/>
      <c r="BK1402" s="17"/>
      <c r="BL1402" s="17"/>
      <c r="BM1402" s="17"/>
      <c r="BN1402" s="17"/>
      <c r="BO1402" s="17"/>
      <c r="BP1402" s="17"/>
      <c r="BQ1402" s="17"/>
      <c r="BR1402" s="17"/>
    </row>
    <row r="1403" spans="29:70" x14ac:dyDescent="0.25">
      <c r="AC1403" s="17"/>
      <c r="AD1403" s="17"/>
      <c r="AE1403" s="17"/>
      <c r="AF1403" s="17"/>
      <c r="AG1403" s="17"/>
      <c r="AH1403" s="17"/>
      <c r="AI1403" s="17"/>
      <c r="AJ1403" s="17"/>
      <c r="AK1403" s="17"/>
      <c r="AL1403" s="17"/>
      <c r="AM1403" s="17"/>
      <c r="AN1403" s="17"/>
      <c r="AO1403" s="17"/>
      <c r="AP1403" s="17"/>
      <c r="AQ1403" s="17"/>
      <c r="AR1403" s="17"/>
      <c r="AS1403" s="17"/>
      <c r="AT1403" s="17"/>
      <c r="AU1403" s="17"/>
      <c r="AV1403" s="17"/>
      <c r="AW1403" s="17"/>
      <c r="AX1403" s="17"/>
      <c r="AY1403" s="17"/>
      <c r="AZ1403" s="17"/>
      <c r="BA1403" s="17"/>
      <c r="BB1403" s="17"/>
      <c r="BC1403" s="17"/>
      <c r="BD1403" s="17"/>
      <c r="BE1403" s="17"/>
      <c r="BF1403" s="17"/>
      <c r="BG1403" s="17"/>
      <c r="BH1403" s="17"/>
      <c r="BI1403" s="17"/>
      <c r="BJ1403" s="17"/>
      <c r="BK1403" s="17"/>
      <c r="BL1403" s="17"/>
      <c r="BM1403" s="17"/>
      <c r="BN1403" s="17"/>
      <c r="BO1403" s="17"/>
      <c r="BP1403" s="17"/>
      <c r="BQ1403" s="17"/>
      <c r="BR1403" s="17"/>
    </row>
    <row r="1404" spans="29:70" x14ac:dyDescent="0.25">
      <c r="AC1404" s="17"/>
      <c r="AD1404" s="17"/>
      <c r="AE1404" s="17"/>
      <c r="AF1404" s="17"/>
      <c r="AG1404" s="17"/>
      <c r="AH1404" s="17"/>
      <c r="AI1404" s="17"/>
      <c r="AJ1404" s="17"/>
      <c r="AK1404" s="17"/>
      <c r="AL1404" s="17"/>
      <c r="AM1404" s="17"/>
      <c r="AN1404" s="17"/>
      <c r="AO1404" s="17"/>
      <c r="AP1404" s="17"/>
      <c r="AQ1404" s="17"/>
      <c r="AR1404" s="17"/>
      <c r="AS1404" s="17"/>
      <c r="AT1404" s="17"/>
      <c r="AU1404" s="17"/>
      <c r="AV1404" s="17"/>
      <c r="AW1404" s="17"/>
      <c r="AX1404" s="17"/>
      <c r="AY1404" s="17"/>
      <c r="AZ1404" s="17"/>
      <c r="BA1404" s="17"/>
      <c r="BB1404" s="17"/>
      <c r="BC1404" s="17"/>
      <c r="BD1404" s="17"/>
      <c r="BE1404" s="17"/>
      <c r="BF1404" s="17"/>
      <c r="BG1404" s="17"/>
      <c r="BH1404" s="17"/>
      <c r="BI1404" s="17"/>
      <c r="BJ1404" s="17"/>
      <c r="BK1404" s="17"/>
      <c r="BL1404" s="17"/>
      <c r="BM1404" s="17"/>
      <c r="BN1404" s="17"/>
      <c r="BO1404" s="17"/>
      <c r="BP1404" s="17"/>
      <c r="BQ1404" s="17"/>
      <c r="BR1404" s="17"/>
    </row>
    <row r="1405" spans="29:70" x14ac:dyDescent="0.25">
      <c r="AC1405" s="17"/>
      <c r="AD1405" s="17"/>
      <c r="AE1405" s="17"/>
      <c r="AF1405" s="17"/>
      <c r="AG1405" s="17"/>
      <c r="AH1405" s="17"/>
      <c r="AI1405" s="17"/>
      <c r="AJ1405" s="17"/>
      <c r="AK1405" s="17"/>
      <c r="AL1405" s="17"/>
      <c r="AM1405" s="17"/>
      <c r="AN1405" s="17"/>
      <c r="AO1405" s="17"/>
      <c r="AP1405" s="17"/>
      <c r="AQ1405" s="17"/>
      <c r="AR1405" s="17"/>
      <c r="AS1405" s="17"/>
      <c r="AT1405" s="17"/>
      <c r="AU1405" s="17"/>
      <c r="AV1405" s="17"/>
      <c r="AW1405" s="17"/>
      <c r="AX1405" s="17"/>
      <c r="AY1405" s="17"/>
      <c r="AZ1405" s="17"/>
      <c r="BA1405" s="17"/>
      <c r="BB1405" s="17"/>
      <c r="BC1405" s="17"/>
      <c r="BD1405" s="17"/>
      <c r="BE1405" s="17"/>
      <c r="BF1405" s="17"/>
      <c r="BG1405" s="17"/>
      <c r="BH1405" s="17"/>
      <c r="BI1405" s="17"/>
      <c r="BJ1405" s="17"/>
      <c r="BK1405" s="17"/>
      <c r="BL1405" s="17"/>
      <c r="BM1405" s="17"/>
      <c r="BN1405" s="17"/>
      <c r="BO1405" s="17"/>
      <c r="BP1405" s="17"/>
      <c r="BQ1405" s="17"/>
      <c r="BR1405" s="17"/>
    </row>
    <row r="1406" spans="29:70" x14ac:dyDescent="0.25">
      <c r="AC1406" s="17"/>
      <c r="AD1406" s="17"/>
      <c r="AE1406" s="17"/>
      <c r="AF1406" s="17"/>
      <c r="AG1406" s="17"/>
      <c r="AH1406" s="17"/>
      <c r="AI1406" s="17"/>
      <c r="AJ1406" s="17"/>
      <c r="AK1406" s="17"/>
      <c r="AL1406" s="17"/>
      <c r="AM1406" s="17"/>
      <c r="AN1406" s="17"/>
      <c r="AO1406" s="17"/>
      <c r="AP1406" s="17"/>
      <c r="AQ1406" s="17"/>
      <c r="AR1406" s="17"/>
      <c r="AS1406" s="17"/>
      <c r="AT1406" s="17"/>
      <c r="AU1406" s="17"/>
      <c r="AV1406" s="17"/>
      <c r="AW1406" s="17"/>
      <c r="AX1406" s="17"/>
      <c r="AY1406" s="17"/>
      <c r="AZ1406" s="17"/>
      <c r="BA1406" s="17"/>
      <c r="BB1406" s="17"/>
      <c r="BC1406" s="17"/>
      <c r="BD1406" s="17"/>
      <c r="BE1406" s="17"/>
      <c r="BF1406" s="17"/>
      <c r="BG1406" s="17"/>
      <c r="BH1406" s="17"/>
      <c r="BI1406" s="17"/>
      <c r="BJ1406" s="17"/>
      <c r="BK1406" s="17"/>
      <c r="BL1406" s="17"/>
      <c r="BM1406" s="17"/>
      <c r="BN1406" s="17"/>
      <c r="BO1406" s="17"/>
      <c r="BP1406" s="17"/>
      <c r="BQ1406" s="17"/>
      <c r="BR1406" s="17"/>
    </row>
    <row r="1407" spans="29:70" x14ac:dyDescent="0.25"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  <c r="BF1407" s="17"/>
      <c r="BG1407" s="17"/>
      <c r="BH1407" s="17"/>
      <c r="BI1407" s="17"/>
      <c r="BJ1407" s="17"/>
      <c r="BK1407" s="17"/>
      <c r="BL1407" s="17"/>
      <c r="BM1407" s="17"/>
      <c r="BN1407" s="17"/>
      <c r="BO1407" s="17"/>
      <c r="BP1407" s="17"/>
      <c r="BQ1407" s="17"/>
      <c r="BR1407" s="17"/>
    </row>
    <row r="1408" spans="29:70" x14ac:dyDescent="0.25">
      <c r="AC1408" s="17"/>
      <c r="AD1408" s="17"/>
      <c r="AE1408" s="17"/>
      <c r="AF1408" s="17"/>
      <c r="AG1408" s="17"/>
      <c r="AH1408" s="17"/>
      <c r="AI1408" s="17"/>
      <c r="AJ1408" s="17"/>
      <c r="AK1408" s="17"/>
      <c r="AL1408" s="17"/>
      <c r="AM1408" s="17"/>
      <c r="AN1408" s="17"/>
      <c r="AO1408" s="17"/>
      <c r="AP1408" s="17"/>
      <c r="AQ1408" s="17"/>
      <c r="AR1408" s="17"/>
      <c r="AS1408" s="17"/>
      <c r="AT1408" s="17"/>
      <c r="AU1408" s="17"/>
      <c r="AV1408" s="17"/>
      <c r="AW1408" s="17"/>
      <c r="AX1408" s="17"/>
      <c r="AY1408" s="17"/>
      <c r="AZ1408" s="17"/>
      <c r="BA1408" s="17"/>
      <c r="BB1408" s="17"/>
      <c r="BC1408" s="17"/>
      <c r="BD1408" s="17"/>
      <c r="BE1408" s="17"/>
      <c r="BF1408" s="17"/>
      <c r="BG1408" s="17"/>
      <c r="BH1408" s="17"/>
      <c r="BI1408" s="17"/>
      <c r="BJ1408" s="17"/>
      <c r="BK1408" s="17"/>
      <c r="BL1408" s="17"/>
      <c r="BM1408" s="17"/>
      <c r="BN1408" s="17"/>
      <c r="BO1408" s="17"/>
      <c r="BP1408" s="17"/>
      <c r="BQ1408" s="17"/>
      <c r="BR1408" s="17"/>
    </row>
    <row r="1409" spans="29:70" x14ac:dyDescent="0.25">
      <c r="AC1409" s="17"/>
      <c r="AD1409" s="17"/>
      <c r="AE1409" s="17"/>
      <c r="AF1409" s="17"/>
      <c r="AG1409" s="17"/>
      <c r="AH1409" s="17"/>
      <c r="AI1409" s="17"/>
      <c r="AJ1409" s="17"/>
      <c r="AK1409" s="17"/>
      <c r="AL1409" s="17"/>
      <c r="AM1409" s="17"/>
      <c r="AN1409" s="17"/>
      <c r="AO1409" s="17"/>
      <c r="AP1409" s="17"/>
      <c r="AQ1409" s="17"/>
      <c r="AR1409" s="17"/>
      <c r="AS1409" s="17"/>
      <c r="AT1409" s="17"/>
      <c r="AU1409" s="17"/>
      <c r="AV1409" s="17"/>
      <c r="AW1409" s="17"/>
      <c r="AX1409" s="17"/>
      <c r="AY1409" s="17"/>
      <c r="AZ1409" s="17"/>
      <c r="BA1409" s="17"/>
      <c r="BB1409" s="17"/>
      <c r="BC1409" s="17"/>
      <c r="BD1409" s="17"/>
      <c r="BE1409" s="17"/>
      <c r="BF1409" s="17"/>
      <c r="BG1409" s="17"/>
      <c r="BH1409" s="17"/>
      <c r="BI1409" s="17"/>
      <c r="BJ1409" s="17"/>
      <c r="BK1409" s="17"/>
      <c r="BL1409" s="17"/>
      <c r="BM1409" s="17"/>
      <c r="BN1409" s="17"/>
      <c r="BO1409" s="17"/>
      <c r="BP1409" s="17"/>
      <c r="BQ1409" s="17"/>
      <c r="BR1409" s="17"/>
    </row>
    <row r="1410" spans="29:70" x14ac:dyDescent="0.25">
      <c r="AC1410" s="17"/>
      <c r="AD1410" s="17"/>
      <c r="AE1410" s="17"/>
      <c r="AF1410" s="17"/>
      <c r="AG1410" s="17"/>
      <c r="AH1410" s="17"/>
      <c r="AI1410" s="17"/>
      <c r="AJ1410" s="17"/>
      <c r="AK1410" s="17"/>
      <c r="AL1410" s="17"/>
      <c r="AM1410" s="17"/>
      <c r="AN1410" s="17"/>
      <c r="AO1410" s="17"/>
      <c r="AP1410" s="17"/>
      <c r="AQ1410" s="17"/>
      <c r="AR1410" s="17"/>
      <c r="AS1410" s="17"/>
      <c r="AT1410" s="17"/>
      <c r="AU1410" s="17"/>
      <c r="AV1410" s="17"/>
      <c r="AW1410" s="17"/>
      <c r="AX1410" s="17"/>
      <c r="AY1410" s="17"/>
      <c r="AZ1410" s="17"/>
      <c r="BA1410" s="17"/>
      <c r="BB1410" s="17"/>
      <c r="BC1410" s="17"/>
      <c r="BD1410" s="17"/>
      <c r="BE1410" s="17"/>
      <c r="BF1410" s="17"/>
      <c r="BG1410" s="17"/>
      <c r="BH1410" s="17"/>
      <c r="BI1410" s="17"/>
      <c r="BJ1410" s="17"/>
      <c r="BK1410" s="17"/>
      <c r="BL1410" s="17"/>
      <c r="BM1410" s="17"/>
      <c r="BN1410" s="17"/>
      <c r="BO1410" s="17"/>
      <c r="BP1410" s="17"/>
      <c r="BQ1410" s="17"/>
      <c r="BR1410" s="17"/>
    </row>
    <row r="1411" spans="29:70" x14ac:dyDescent="0.25">
      <c r="AC1411" s="17"/>
      <c r="AD1411" s="17"/>
      <c r="AE1411" s="17"/>
      <c r="AF1411" s="17"/>
      <c r="AG1411" s="17"/>
      <c r="AH1411" s="17"/>
      <c r="AI1411" s="17"/>
      <c r="AJ1411" s="17"/>
      <c r="AK1411" s="17"/>
      <c r="AL1411" s="17"/>
      <c r="AM1411" s="17"/>
      <c r="AN1411" s="17"/>
      <c r="AO1411" s="17"/>
      <c r="AP1411" s="17"/>
      <c r="AQ1411" s="17"/>
      <c r="AR1411" s="17"/>
      <c r="AS1411" s="17"/>
      <c r="AT1411" s="17"/>
      <c r="AU1411" s="17"/>
      <c r="AV1411" s="17"/>
      <c r="AW1411" s="17"/>
      <c r="AX1411" s="17"/>
      <c r="AY1411" s="17"/>
      <c r="AZ1411" s="17"/>
      <c r="BA1411" s="17"/>
      <c r="BB1411" s="17"/>
      <c r="BC1411" s="17"/>
      <c r="BD1411" s="17"/>
      <c r="BE1411" s="17"/>
      <c r="BF1411" s="17"/>
      <c r="BG1411" s="17"/>
      <c r="BH1411" s="17"/>
      <c r="BI1411" s="17"/>
      <c r="BJ1411" s="17"/>
      <c r="BK1411" s="17"/>
      <c r="BL1411" s="17"/>
      <c r="BM1411" s="17"/>
      <c r="BN1411" s="17"/>
      <c r="BO1411" s="17"/>
      <c r="BP1411" s="17"/>
      <c r="BQ1411" s="17"/>
      <c r="BR1411" s="17"/>
    </row>
    <row r="1412" spans="29:70" x14ac:dyDescent="0.25">
      <c r="AC1412" s="17"/>
      <c r="AD1412" s="17"/>
      <c r="AE1412" s="17"/>
      <c r="AF1412" s="17"/>
      <c r="AG1412" s="17"/>
      <c r="AH1412" s="17"/>
      <c r="AI1412" s="17"/>
      <c r="AJ1412" s="17"/>
      <c r="AK1412" s="17"/>
      <c r="AL1412" s="17"/>
      <c r="AM1412" s="17"/>
      <c r="AN1412" s="17"/>
      <c r="AO1412" s="17"/>
      <c r="AP1412" s="17"/>
      <c r="AQ1412" s="17"/>
      <c r="AR1412" s="17"/>
      <c r="AS1412" s="17"/>
      <c r="AT1412" s="17"/>
      <c r="AU1412" s="17"/>
      <c r="AV1412" s="17"/>
      <c r="AW1412" s="17"/>
      <c r="AX1412" s="17"/>
      <c r="AY1412" s="17"/>
      <c r="AZ1412" s="17"/>
      <c r="BA1412" s="17"/>
      <c r="BB1412" s="17"/>
      <c r="BC1412" s="17"/>
      <c r="BD1412" s="17"/>
      <c r="BE1412" s="17"/>
      <c r="BF1412" s="17"/>
      <c r="BG1412" s="17"/>
      <c r="BH1412" s="17"/>
      <c r="BI1412" s="17"/>
      <c r="BJ1412" s="17"/>
      <c r="BK1412" s="17"/>
      <c r="BL1412" s="17"/>
      <c r="BM1412" s="17"/>
      <c r="BN1412" s="17"/>
      <c r="BO1412" s="17"/>
      <c r="BP1412" s="17"/>
      <c r="BQ1412" s="17"/>
      <c r="BR1412" s="17"/>
    </row>
    <row r="1413" spans="29:70" x14ac:dyDescent="0.25">
      <c r="AC1413" s="17"/>
      <c r="AD1413" s="17"/>
      <c r="AE1413" s="17"/>
      <c r="AF1413" s="17"/>
      <c r="AG1413" s="17"/>
      <c r="AH1413" s="17"/>
      <c r="AI1413" s="17"/>
      <c r="AJ1413" s="17"/>
      <c r="AK1413" s="17"/>
      <c r="AL1413" s="17"/>
      <c r="AM1413" s="17"/>
      <c r="AN1413" s="17"/>
      <c r="AO1413" s="17"/>
      <c r="AP1413" s="17"/>
      <c r="AQ1413" s="17"/>
      <c r="AR1413" s="17"/>
      <c r="AS1413" s="17"/>
      <c r="AT1413" s="17"/>
      <c r="AU1413" s="17"/>
      <c r="AV1413" s="17"/>
      <c r="AW1413" s="17"/>
      <c r="AX1413" s="17"/>
      <c r="AY1413" s="17"/>
      <c r="AZ1413" s="17"/>
      <c r="BA1413" s="17"/>
      <c r="BB1413" s="17"/>
      <c r="BC1413" s="17"/>
      <c r="BD1413" s="17"/>
      <c r="BE1413" s="17"/>
      <c r="BF1413" s="17"/>
      <c r="BG1413" s="17"/>
      <c r="BH1413" s="17"/>
      <c r="BI1413" s="17"/>
      <c r="BJ1413" s="17"/>
      <c r="BK1413" s="17"/>
      <c r="BL1413" s="17"/>
      <c r="BM1413" s="17"/>
      <c r="BN1413" s="17"/>
      <c r="BO1413" s="17"/>
      <c r="BP1413" s="17"/>
      <c r="BQ1413" s="17"/>
      <c r="BR1413" s="17"/>
    </row>
    <row r="1414" spans="29:70" x14ac:dyDescent="0.25">
      <c r="AC1414" s="17"/>
      <c r="AD1414" s="17"/>
      <c r="AE1414" s="17"/>
      <c r="AF1414" s="17"/>
      <c r="AG1414" s="17"/>
      <c r="AH1414" s="17"/>
      <c r="AI1414" s="17"/>
      <c r="AJ1414" s="17"/>
      <c r="AK1414" s="17"/>
      <c r="AL1414" s="17"/>
      <c r="AM1414" s="17"/>
      <c r="AN1414" s="17"/>
      <c r="AO1414" s="17"/>
      <c r="AP1414" s="17"/>
      <c r="AQ1414" s="17"/>
      <c r="AR1414" s="17"/>
      <c r="AS1414" s="17"/>
      <c r="AT1414" s="17"/>
      <c r="AU1414" s="17"/>
      <c r="AV1414" s="17"/>
      <c r="AW1414" s="17"/>
      <c r="AX1414" s="17"/>
      <c r="AY1414" s="17"/>
      <c r="AZ1414" s="17"/>
      <c r="BA1414" s="17"/>
      <c r="BB1414" s="17"/>
      <c r="BC1414" s="17"/>
      <c r="BD1414" s="17"/>
      <c r="BE1414" s="17"/>
      <c r="BF1414" s="17"/>
      <c r="BG1414" s="17"/>
      <c r="BH1414" s="17"/>
      <c r="BI1414" s="17"/>
      <c r="BJ1414" s="17"/>
      <c r="BK1414" s="17"/>
      <c r="BL1414" s="17"/>
      <c r="BM1414" s="17"/>
      <c r="BN1414" s="17"/>
      <c r="BO1414" s="17"/>
      <c r="BP1414" s="17"/>
      <c r="BQ1414" s="17"/>
      <c r="BR1414" s="17"/>
    </row>
    <row r="1415" spans="29:70" x14ac:dyDescent="0.25">
      <c r="AC1415" s="17"/>
      <c r="AD1415" s="17"/>
      <c r="AE1415" s="17"/>
      <c r="AF1415" s="17"/>
      <c r="AG1415" s="17"/>
      <c r="AH1415" s="17"/>
      <c r="AI1415" s="17"/>
      <c r="AJ1415" s="17"/>
      <c r="AK1415" s="17"/>
      <c r="AL1415" s="17"/>
      <c r="AM1415" s="17"/>
      <c r="AN1415" s="17"/>
      <c r="AO1415" s="17"/>
      <c r="AP1415" s="17"/>
      <c r="AQ1415" s="17"/>
      <c r="AR1415" s="17"/>
      <c r="AS1415" s="17"/>
      <c r="AT1415" s="17"/>
      <c r="AU1415" s="17"/>
      <c r="AV1415" s="17"/>
      <c r="AW1415" s="17"/>
      <c r="AX1415" s="17"/>
      <c r="AY1415" s="17"/>
      <c r="AZ1415" s="17"/>
      <c r="BA1415" s="17"/>
      <c r="BB1415" s="17"/>
      <c r="BC1415" s="17"/>
      <c r="BD1415" s="17"/>
      <c r="BE1415" s="17"/>
      <c r="BF1415" s="17"/>
      <c r="BG1415" s="17"/>
      <c r="BH1415" s="17"/>
      <c r="BI1415" s="17"/>
      <c r="BJ1415" s="17"/>
      <c r="BK1415" s="17"/>
      <c r="BL1415" s="17"/>
      <c r="BM1415" s="17"/>
      <c r="BN1415" s="17"/>
      <c r="BO1415" s="17"/>
      <c r="BP1415" s="17"/>
      <c r="BQ1415" s="17"/>
      <c r="BR1415" s="17"/>
    </row>
    <row r="1416" spans="29:70" x14ac:dyDescent="0.25">
      <c r="AC1416" s="17"/>
      <c r="AD1416" s="17"/>
      <c r="AE1416" s="17"/>
      <c r="AF1416" s="17"/>
      <c r="AG1416" s="17"/>
      <c r="AH1416" s="17"/>
      <c r="AI1416" s="17"/>
      <c r="AJ1416" s="17"/>
      <c r="AK1416" s="17"/>
      <c r="AL1416" s="17"/>
      <c r="AM1416" s="17"/>
      <c r="AN1416" s="17"/>
      <c r="AO1416" s="17"/>
      <c r="AP1416" s="17"/>
      <c r="AQ1416" s="17"/>
      <c r="AR1416" s="17"/>
      <c r="AS1416" s="17"/>
      <c r="AT1416" s="17"/>
      <c r="AU1416" s="17"/>
      <c r="AV1416" s="17"/>
      <c r="AW1416" s="17"/>
      <c r="AX1416" s="17"/>
      <c r="AY1416" s="17"/>
      <c r="AZ1416" s="17"/>
      <c r="BA1416" s="17"/>
      <c r="BB1416" s="17"/>
      <c r="BC1416" s="17"/>
      <c r="BD1416" s="17"/>
      <c r="BE1416" s="17"/>
      <c r="BF1416" s="17"/>
      <c r="BG1416" s="17"/>
      <c r="BH1416" s="17"/>
      <c r="BI1416" s="17"/>
      <c r="BJ1416" s="17"/>
      <c r="BK1416" s="17"/>
      <c r="BL1416" s="17"/>
      <c r="BM1416" s="17"/>
      <c r="BN1416" s="17"/>
      <c r="BO1416" s="17"/>
      <c r="BP1416" s="17"/>
      <c r="BQ1416" s="17"/>
      <c r="BR1416" s="17"/>
    </row>
    <row r="1417" spans="29:70" x14ac:dyDescent="0.25"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  <c r="BF1417" s="17"/>
      <c r="BG1417" s="17"/>
      <c r="BH1417" s="17"/>
      <c r="BI1417" s="17"/>
      <c r="BJ1417" s="17"/>
      <c r="BK1417" s="17"/>
      <c r="BL1417" s="17"/>
      <c r="BM1417" s="17"/>
      <c r="BN1417" s="17"/>
      <c r="BO1417" s="17"/>
      <c r="BP1417" s="17"/>
      <c r="BQ1417" s="17"/>
      <c r="BR1417" s="17"/>
    </row>
    <row r="1418" spans="29:70" x14ac:dyDescent="0.25">
      <c r="AC1418" s="17"/>
      <c r="AD1418" s="17"/>
      <c r="AE1418" s="17"/>
      <c r="AF1418" s="17"/>
      <c r="AG1418" s="17"/>
      <c r="AH1418" s="17"/>
      <c r="AI1418" s="17"/>
      <c r="AJ1418" s="17"/>
      <c r="AK1418" s="17"/>
      <c r="AL1418" s="17"/>
      <c r="AM1418" s="17"/>
      <c r="AN1418" s="17"/>
      <c r="AO1418" s="17"/>
      <c r="AP1418" s="17"/>
      <c r="AQ1418" s="17"/>
      <c r="AR1418" s="17"/>
      <c r="AS1418" s="17"/>
      <c r="AT1418" s="17"/>
      <c r="AU1418" s="17"/>
      <c r="AV1418" s="17"/>
      <c r="AW1418" s="17"/>
      <c r="AX1418" s="17"/>
      <c r="AY1418" s="17"/>
      <c r="AZ1418" s="17"/>
      <c r="BA1418" s="17"/>
      <c r="BB1418" s="17"/>
      <c r="BC1418" s="17"/>
      <c r="BD1418" s="17"/>
      <c r="BE1418" s="17"/>
      <c r="BF1418" s="17"/>
      <c r="BG1418" s="17"/>
      <c r="BH1418" s="17"/>
      <c r="BI1418" s="17"/>
      <c r="BJ1418" s="17"/>
      <c r="BK1418" s="17"/>
      <c r="BL1418" s="17"/>
      <c r="BM1418" s="17"/>
      <c r="BN1418" s="17"/>
      <c r="BO1418" s="17"/>
      <c r="BP1418" s="17"/>
      <c r="BQ1418" s="17"/>
      <c r="BR1418" s="17"/>
    </row>
    <row r="1419" spans="29:70" x14ac:dyDescent="0.25">
      <c r="AC1419" s="17"/>
      <c r="AD1419" s="17"/>
      <c r="AE1419" s="17"/>
      <c r="AF1419" s="17"/>
      <c r="AG1419" s="17"/>
      <c r="AH1419" s="17"/>
      <c r="AI1419" s="17"/>
      <c r="AJ1419" s="17"/>
      <c r="AK1419" s="17"/>
      <c r="AL1419" s="17"/>
      <c r="AM1419" s="17"/>
      <c r="AN1419" s="17"/>
      <c r="AO1419" s="17"/>
      <c r="AP1419" s="17"/>
      <c r="AQ1419" s="17"/>
      <c r="AR1419" s="17"/>
      <c r="AS1419" s="17"/>
      <c r="AT1419" s="17"/>
      <c r="AU1419" s="17"/>
      <c r="AV1419" s="17"/>
      <c r="AW1419" s="17"/>
      <c r="AX1419" s="17"/>
      <c r="AY1419" s="17"/>
      <c r="AZ1419" s="17"/>
      <c r="BA1419" s="17"/>
      <c r="BB1419" s="17"/>
      <c r="BC1419" s="17"/>
      <c r="BD1419" s="17"/>
      <c r="BE1419" s="17"/>
      <c r="BF1419" s="17"/>
      <c r="BG1419" s="17"/>
      <c r="BH1419" s="17"/>
      <c r="BI1419" s="17"/>
      <c r="BJ1419" s="17"/>
      <c r="BK1419" s="17"/>
      <c r="BL1419" s="17"/>
      <c r="BM1419" s="17"/>
      <c r="BN1419" s="17"/>
      <c r="BO1419" s="17"/>
      <c r="BP1419" s="17"/>
      <c r="BQ1419" s="17"/>
      <c r="BR1419" s="17"/>
    </row>
    <row r="1420" spans="29:70" x14ac:dyDescent="0.25">
      <c r="AC1420" s="17"/>
      <c r="AD1420" s="17"/>
      <c r="AE1420" s="17"/>
      <c r="AF1420" s="17"/>
      <c r="AG1420" s="17"/>
      <c r="AH1420" s="17"/>
      <c r="AI1420" s="17"/>
      <c r="AJ1420" s="17"/>
      <c r="AK1420" s="17"/>
      <c r="AL1420" s="17"/>
      <c r="AM1420" s="17"/>
      <c r="AN1420" s="17"/>
      <c r="AO1420" s="17"/>
      <c r="AP1420" s="17"/>
      <c r="AQ1420" s="17"/>
      <c r="AR1420" s="17"/>
      <c r="AS1420" s="17"/>
      <c r="AT1420" s="17"/>
      <c r="AU1420" s="17"/>
      <c r="AV1420" s="17"/>
      <c r="AW1420" s="17"/>
      <c r="AX1420" s="17"/>
      <c r="AY1420" s="17"/>
      <c r="AZ1420" s="17"/>
      <c r="BA1420" s="17"/>
      <c r="BB1420" s="17"/>
      <c r="BC1420" s="17"/>
      <c r="BD1420" s="17"/>
      <c r="BE1420" s="17"/>
      <c r="BF1420" s="17"/>
      <c r="BG1420" s="17"/>
      <c r="BH1420" s="17"/>
      <c r="BI1420" s="17"/>
      <c r="BJ1420" s="17"/>
      <c r="BK1420" s="17"/>
      <c r="BL1420" s="17"/>
      <c r="BM1420" s="17"/>
      <c r="BN1420" s="17"/>
      <c r="BO1420" s="17"/>
      <c r="BP1420" s="17"/>
      <c r="BQ1420" s="17"/>
      <c r="BR1420" s="17"/>
    </row>
    <row r="1421" spans="29:70" x14ac:dyDescent="0.25">
      <c r="AC1421" s="17"/>
      <c r="AD1421" s="17"/>
      <c r="AE1421" s="17"/>
      <c r="AF1421" s="17"/>
      <c r="AG1421" s="17"/>
      <c r="AH1421" s="17"/>
      <c r="AI1421" s="17"/>
      <c r="AJ1421" s="17"/>
      <c r="AK1421" s="17"/>
      <c r="AL1421" s="17"/>
      <c r="AM1421" s="17"/>
      <c r="AN1421" s="17"/>
      <c r="AO1421" s="17"/>
      <c r="AP1421" s="17"/>
      <c r="AQ1421" s="17"/>
      <c r="AR1421" s="17"/>
      <c r="AS1421" s="17"/>
      <c r="AT1421" s="17"/>
      <c r="AU1421" s="17"/>
      <c r="AV1421" s="17"/>
      <c r="AW1421" s="17"/>
      <c r="AX1421" s="17"/>
      <c r="AY1421" s="17"/>
      <c r="AZ1421" s="17"/>
      <c r="BA1421" s="17"/>
      <c r="BB1421" s="17"/>
      <c r="BC1421" s="17"/>
      <c r="BD1421" s="17"/>
      <c r="BE1421" s="17"/>
      <c r="BF1421" s="17"/>
      <c r="BG1421" s="17"/>
      <c r="BH1421" s="17"/>
      <c r="BI1421" s="17"/>
      <c r="BJ1421" s="17"/>
      <c r="BK1421" s="17"/>
      <c r="BL1421" s="17"/>
      <c r="BM1421" s="17"/>
      <c r="BN1421" s="17"/>
      <c r="BO1421" s="17"/>
      <c r="BP1421" s="17"/>
      <c r="BQ1421" s="17"/>
      <c r="BR1421" s="17"/>
    </row>
    <row r="1422" spans="29:70" x14ac:dyDescent="0.25">
      <c r="AC1422" s="17"/>
      <c r="AD1422" s="17"/>
      <c r="AE1422" s="17"/>
      <c r="AF1422" s="17"/>
      <c r="AG1422" s="17"/>
      <c r="AH1422" s="17"/>
      <c r="AI1422" s="17"/>
      <c r="AJ1422" s="17"/>
      <c r="AK1422" s="17"/>
      <c r="AL1422" s="17"/>
      <c r="AM1422" s="17"/>
      <c r="AN1422" s="17"/>
      <c r="AO1422" s="17"/>
      <c r="AP1422" s="17"/>
      <c r="AQ1422" s="17"/>
      <c r="AR1422" s="17"/>
      <c r="AS1422" s="17"/>
      <c r="AT1422" s="17"/>
      <c r="AU1422" s="17"/>
      <c r="AV1422" s="17"/>
      <c r="AW1422" s="17"/>
      <c r="AX1422" s="17"/>
      <c r="AY1422" s="17"/>
      <c r="AZ1422" s="17"/>
      <c r="BA1422" s="17"/>
      <c r="BB1422" s="17"/>
      <c r="BC1422" s="17"/>
      <c r="BD1422" s="17"/>
      <c r="BE1422" s="17"/>
      <c r="BF1422" s="17"/>
      <c r="BG1422" s="17"/>
      <c r="BH1422" s="17"/>
      <c r="BI1422" s="17"/>
      <c r="BJ1422" s="17"/>
      <c r="BK1422" s="17"/>
      <c r="BL1422" s="17"/>
      <c r="BM1422" s="17"/>
      <c r="BN1422" s="17"/>
      <c r="BO1422" s="17"/>
      <c r="BP1422" s="17"/>
      <c r="BQ1422" s="17"/>
      <c r="BR1422" s="17"/>
    </row>
    <row r="1423" spans="29:70" x14ac:dyDescent="0.25"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</row>
    <row r="1424" spans="29:70" x14ac:dyDescent="0.25"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</row>
    <row r="1425" spans="29:70" x14ac:dyDescent="0.25"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  <c r="BF1425" s="17"/>
      <c r="BG1425" s="17"/>
      <c r="BH1425" s="17"/>
      <c r="BI1425" s="17"/>
      <c r="BJ1425" s="17"/>
      <c r="BK1425" s="17"/>
      <c r="BL1425" s="17"/>
      <c r="BM1425" s="17"/>
      <c r="BN1425" s="17"/>
      <c r="BO1425" s="17"/>
      <c r="BP1425" s="17"/>
      <c r="BQ1425" s="17"/>
      <c r="BR1425" s="17"/>
    </row>
    <row r="1426" spans="29:70" x14ac:dyDescent="0.25">
      <c r="AC1426" s="17"/>
      <c r="AD1426" s="17"/>
      <c r="AE1426" s="17"/>
      <c r="AF1426" s="17"/>
      <c r="AG1426" s="17"/>
      <c r="AH1426" s="17"/>
      <c r="AI1426" s="17"/>
      <c r="AJ1426" s="17"/>
      <c r="AK1426" s="17"/>
      <c r="AL1426" s="17"/>
      <c r="AM1426" s="17"/>
      <c r="AN1426" s="17"/>
      <c r="AO1426" s="17"/>
      <c r="AP1426" s="17"/>
      <c r="AQ1426" s="17"/>
      <c r="AR1426" s="17"/>
      <c r="AS1426" s="17"/>
      <c r="AT1426" s="17"/>
      <c r="AU1426" s="17"/>
      <c r="AV1426" s="17"/>
      <c r="AW1426" s="17"/>
      <c r="AX1426" s="17"/>
      <c r="AY1426" s="17"/>
      <c r="AZ1426" s="17"/>
      <c r="BA1426" s="17"/>
      <c r="BB1426" s="17"/>
      <c r="BC1426" s="17"/>
      <c r="BD1426" s="17"/>
      <c r="BE1426" s="17"/>
      <c r="BF1426" s="17"/>
      <c r="BG1426" s="17"/>
      <c r="BH1426" s="17"/>
      <c r="BI1426" s="17"/>
      <c r="BJ1426" s="17"/>
      <c r="BK1426" s="17"/>
      <c r="BL1426" s="17"/>
      <c r="BM1426" s="17"/>
      <c r="BN1426" s="17"/>
      <c r="BO1426" s="17"/>
      <c r="BP1426" s="17"/>
      <c r="BQ1426" s="17"/>
      <c r="BR1426" s="17"/>
    </row>
    <row r="1427" spans="29:70" x14ac:dyDescent="0.25">
      <c r="AC1427" s="17"/>
      <c r="AD1427" s="17"/>
      <c r="AE1427" s="17"/>
      <c r="AF1427" s="17"/>
      <c r="AG1427" s="17"/>
      <c r="AH1427" s="17"/>
      <c r="AI1427" s="17"/>
      <c r="AJ1427" s="17"/>
      <c r="AK1427" s="17"/>
      <c r="AL1427" s="17"/>
      <c r="AM1427" s="17"/>
      <c r="AN1427" s="17"/>
      <c r="AO1427" s="17"/>
      <c r="AP1427" s="17"/>
      <c r="AQ1427" s="17"/>
      <c r="AR1427" s="17"/>
      <c r="AS1427" s="17"/>
      <c r="AT1427" s="17"/>
      <c r="AU1427" s="17"/>
      <c r="AV1427" s="17"/>
      <c r="AW1427" s="17"/>
      <c r="AX1427" s="17"/>
      <c r="AY1427" s="17"/>
      <c r="AZ1427" s="17"/>
      <c r="BA1427" s="17"/>
      <c r="BB1427" s="17"/>
      <c r="BC1427" s="17"/>
      <c r="BD1427" s="17"/>
      <c r="BE1427" s="17"/>
      <c r="BF1427" s="17"/>
      <c r="BG1427" s="17"/>
      <c r="BH1427" s="17"/>
      <c r="BI1427" s="17"/>
      <c r="BJ1427" s="17"/>
      <c r="BK1427" s="17"/>
      <c r="BL1427" s="17"/>
      <c r="BM1427" s="17"/>
      <c r="BN1427" s="17"/>
      <c r="BO1427" s="17"/>
      <c r="BP1427" s="17"/>
      <c r="BQ1427" s="17"/>
      <c r="BR1427" s="17"/>
    </row>
    <row r="1428" spans="29:70" x14ac:dyDescent="0.25">
      <c r="AC1428" s="17"/>
      <c r="AD1428" s="17"/>
      <c r="AE1428" s="17"/>
      <c r="AF1428" s="17"/>
      <c r="AG1428" s="17"/>
      <c r="AH1428" s="17"/>
      <c r="AI1428" s="17"/>
      <c r="AJ1428" s="17"/>
      <c r="AK1428" s="17"/>
      <c r="AL1428" s="17"/>
      <c r="AM1428" s="17"/>
      <c r="AN1428" s="17"/>
      <c r="AO1428" s="17"/>
      <c r="AP1428" s="17"/>
      <c r="AQ1428" s="17"/>
      <c r="AR1428" s="17"/>
      <c r="AS1428" s="17"/>
      <c r="AT1428" s="17"/>
      <c r="AU1428" s="17"/>
      <c r="AV1428" s="17"/>
      <c r="AW1428" s="17"/>
      <c r="AX1428" s="17"/>
      <c r="AY1428" s="17"/>
      <c r="AZ1428" s="17"/>
      <c r="BA1428" s="17"/>
      <c r="BB1428" s="17"/>
      <c r="BC1428" s="17"/>
      <c r="BD1428" s="17"/>
      <c r="BE1428" s="17"/>
      <c r="BF1428" s="17"/>
      <c r="BG1428" s="17"/>
      <c r="BH1428" s="17"/>
      <c r="BI1428" s="17"/>
      <c r="BJ1428" s="17"/>
      <c r="BK1428" s="17"/>
      <c r="BL1428" s="17"/>
      <c r="BM1428" s="17"/>
      <c r="BN1428" s="17"/>
      <c r="BO1428" s="17"/>
      <c r="BP1428" s="17"/>
      <c r="BQ1428" s="17"/>
      <c r="BR1428" s="17"/>
    </row>
    <row r="1429" spans="29:70" x14ac:dyDescent="0.25">
      <c r="AC1429" s="17"/>
      <c r="AD1429" s="17"/>
      <c r="AE1429" s="17"/>
      <c r="AF1429" s="17"/>
      <c r="AG1429" s="17"/>
      <c r="AH1429" s="17"/>
      <c r="AI1429" s="17"/>
      <c r="AJ1429" s="17"/>
      <c r="AK1429" s="17"/>
      <c r="AL1429" s="17"/>
      <c r="AM1429" s="17"/>
      <c r="AN1429" s="17"/>
      <c r="AO1429" s="17"/>
      <c r="AP1429" s="17"/>
      <c r="AQ1429" s="17"/>
      <c r="AR1429" s="17"/>
      <c r="AS1429" s="17"/>
      <c r="AT1429" s="17"/>
      <c r="AU1429" s="17"/>
      <c r="AV1429" s="17"/>
      <c r="AW1429" s="17"/>
      <c r="AX1429" s="17"/>
      <c r="AY1429" s="17"/>
      <c r="AZ1429" s="17"/>
      <c r="BA1429" s="17"/>
      <c r="BB1429" s="17"/>
      <c r="BC1429" s="17"/>
      <c r="BD1429" s="17"/>
      <c r="BE1429" s="17"/>
      <c r="BF1429" s="17"/>
      <c r="BG1429" s="17"/>
      <c r="BH1429" s="17"/>
      <c r="BI1429" s="17"/>
      <c r="BJ1429" s="17"/>
      <c r="BK1429" s="17"/>
      <c r="BL1429" s="17"/>
      <c r="BM1429" s="17"/>
      <c r="BN1429" s="17"/>
      <c r="BO1429" s="17"/>
      <c r="BP1429" s="17"/>
      <c r="BQ1429" s="17"/>
      <c r="BR1429" s="17"/>
    </row>
    <row r="1430" spans="29:70" x14ac:dyDescent="0.25"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  <c r="BF1430" s="17"/>
      <c r="BG1430" s="17"/>
      <c r="BH1430" s="17"/>
      <c r="BI1430" s="17"/>
      <c r="BJ1430" s="17"/>
      <c r="BK1430" s="17"/>
      <c r="BL1430" s="17"/>
      <c r="BM1430" s="17"/>
      <c r="BN1430" s="17"/>
      <c r="BO1430" s="17"/>
      <c r="BP1430" s="17"/>
      <c r="BQ1430" s="17"/>
      <c r="BR1430" s="17"/>
    </row>
    <row r="1431" spans="29:70" x14ac:dyDescent="0.25">
      <c r="AC1431" s="17"/>
      <c r="AD1431" s="17"/>
      <c r="AE1431" s="17"/>
      <c r="AF1431" s="17"/>
      <c r="AG1431" s="17"/>
      <c r="AH1431" s="17"/>
      <c r="AI1431" s="17"/>
      <c r="AJ1431" s="17"/>
      <c r="AK1431" s="17"/>
      <c r="AL1431" s="17"/>
      <c r="AM1431" s="17"/>
      <c r="AN1431" s="17"/>
      <c r="AO1431" s="17"/>
      <c r="AP1431" s="17"/>
      <c r="AQ1431" s="17"/>
      <c r="AR1431" s="17"/>
      <c r="AS1431" s="17"/>
      <c r="AT1431" s="17"/>
      <c r="AU1431" s="17"/>
      <c r="AV1431" s="17"/>
      <c r="AW1431" s="17"/>
      <c r="AX1431" s="17"/>
      <c r="AY1431" s="17"/>
      <c r="AZ1431" s="17"/>
      <c r="BA1431" s="17"/>
      <c r="BB1431" s="17"/>
      <c r="BC1431" s="17"/>
      <c r="BD1431" s="17"/>
      <c r="BE1431" s="17"/>
      <c r="BF1431" s="17"/>
      <c r="BG1431" s="17"/>
      <c r="BH1431" s="17"/>
      <c r="BI1431" s="17"/>
      <c r="BJ1431" s="17"/>
      <c r="BK1431" s="17"/>
      <c r="BL1431" s="17"/>
      <c r="BM1431" s="17"/>
      <c r="BN1431" s="17"/>
      <c r="BO1431" s="17"/>
      <c r="BP1431" s="17"/>
      <c r="BQ1431" s="17"/>
      <c r="BR1431" s="17"/>
    </row>
    <row r="1432" spans="29:70" x14ac:dyDescent="0.25">
      <c r="AC1432" s="17"/>
      <c r="AD1432" s="17"/>
      <c r="AE1432" s="17"/>
      <c r="AF1432" s="17"/>
      <c r="AG1432" s="17"/>
      <c r="AH1432" s="17"/>
      <c r="AI1432" s="17"/>
      <c r="AJ1432" s="17"/>
      <c r="AK1432" s="17"/>
      <c r="AL1432" s="17"/>
      <c r="AM1432" s="17"/>
      <c r="AN1432" s="17"/>
      <c r="AO1432" s="17"/>
      <c r="AP1432" s="17"/>
      <c r="AQ1432" s="17"/>
      <c r="AR1432" s="17"/>
      <c r="AS1432" s="17"/>
      <c r="AT1432" s="17"/>
      <c r="AU1432" s="17"/>
      <c r="AV1432" s="17"/>
      <c r="AW1432" s="17"/>
      <c r="AX1432" s="17"/>
      <c r="AY1432" s="17"/>
      <c r="AZ1432" s="17"/>
      <c r="BA1432" s="17"/>
      <c r="BB1432" s="17"/>
      <c r="BC1432" s="17"/>
      <c r="BD1432" s="17"/>
      <c r="BE1432" s="17"/>
      <c r="BF1432" s="17"/>
      <c r="BG1432" s="17"/>
      <c r="BH1432" s="17"/>
      <c r="BI1432" s="17"/>
      <c r="BJ1432" s="17"/>
      <c r="BK1432" s="17"/>
      <c r="BL1432" s="17"/>
      <c r="BM1432" s="17"/>
      <c r="BN1432" s="17"/>
      <c r="BO1432" s="17"/>
      <c r="BP1432" s="17"/>
      <c r="BQ1432" s="17"/>
      <c r="BR1432" s="17"/>
    </row>
    <row r="1433" spans="29:70" x14ac:dyDescent="0.25"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  <c r="BF1433" s="17"/>
      <c r="BG1433" s="17"/>
      <c r="BH1433" s="17"/>
      <c r="BI1433" s="17"/>
      <c r="BJ1433" s="17"/>
      <c r="BK1433" s="17"/>
      <c r="BL1433" s="17"/>
      <c r="BM1433" s="17"/>
      <c r="BN1433" s="17"/>
      <c r="BO1433" s="17"/>
      <c r="BP1433" s="17"/>
      <c r="BQ1433" s="17"/>
      <c r="BR1433" s="17"/>
    </row>
    <row r="1434" spans="29:70" x14ac:dyDescent="0.25">
      <c r="AC1434" s="17"/>
      <c r="AD1434" s="17"/>
      <c r="AE1434" s="17"/>
      <c r="AF1434" s="17"/>
      <c r="AG1434" s="17"/>
      <c r="AH1434" s="17"/>
      <c r="AI1434" s="17"/>
      <c r="AJ1434" s="17"/>
      <c r="AK1434" s="17"/>
      <c r="AL1434" s="17"/>
      <c r="AM1434" s="17"/>
      <c r="AN1434" s="17"/>
      <c r="AO1434" s="17"/>
      <c r="AP1434" s="17"/>
      <c r="AQ1434" s="17"/>
      <c r="AR1434" s="17"/>
      <c r="AS1434" s="17"/>
      <c r="AT1434" s="17"/>
      <c r="AU1434" s="17"/>
      <c r="AV1434" s="17"/>
      <c r="AW1434" s="17"/>
      <c r="AX1434" s="17"/>
      <c r="AY1434" s="17"/>
      <c r="AZ1434" s="17"/>
      <c r="BA1434" s="17"/>
      <c r="BB1434" s="17"/>
      <c r="BC1434" s="17"/>
      <c r="BD1434" s="17"/>
      <c r="BE1434" s="17"/>
      <c r="BF1434" s="17"/>
      <c r="BG1434" s="17"/>
      <c r="BH1434" s="17"/>
      <c r="BI1434" s="17"/>
      <c r="BJ1434" s="17"/>
      <c r="BK1434" s="17"/>
      <c r="BL1434" s="17"/>
      <c r="BM1434" s="17"/>
      <c r="BN1434" s="17"/>
      <c r="BO1434" s="17"/>
      <c r="BP1434" s="17"/>
      <c r="BQ1434" s="17"/>
      <c r="BR1434" s="17"/>
    </row>
    <row r="1435" spans="29:70" x14ac:dyDescent="0.25">
      <c r="AC1435" s="17"/>
      <c r="AD1435" s="17"/>
      <c r="AE1435" s="17"/>
      <c r="AF1435" s="17"/>
      <c r="AG1435" s="17"/>
      <c r="AH1435" s="17"/>
      <c r="AI1435" s="17"/>
      <c r="AJ1435" s="17"/>
      <c r="AK1435" s="17"/>
      <c r="AL1435" s="17"/>
      <c r="AM1435" s="17"/>
      <c r="AN1435" s="17"/>
      <c r="AO1435" s="17"/>
      <c r="AP1435" s="17"/>
      <c r="AQ1435" s="17"/>
      <c r="AR1435" s="17"/>
      <c r="AS1435" s="17"/>
      <c r="AT1435" s="17"/>
      <c r="AU1435" s="17"/>
      <c r="AV1435" s="17"/>
      <c r="AW1435" s="17"/>
      <c r="AX1435" s="17"/>
      <c r="AY1435" s="17"/>
      <c r="AZ1435" s="17"/>
      <c r="BA1435" s="17"/>
      <c r="BB1435" s="17"/>
      <c r="BC1435" s="17"/>
      <c r="BD1435" s="17"/>
      <c r="BE1435" s="17"/>
      <c r="BF1435" s="17"/>
      <c r="BG1435" s="17"/>
      <c r="BH1435" s="17"/>
      <c r="BI1435" s="17"/>
      <c r="BJ1435" s="17"/>
      <c r="BK1435" s="17"/>
      <c r="BL1435" s="17"/>
      <c r="BM1435" s="17"/>
      <c r="BN1435" s="17"/>
      <c r="BO1435" s="17"/>
      <c r="BP1435" s="17"/>
      <c r="BQ1435" s="17"/>
      <c r="BR1435" s="17"/>
    </row>
    <row r="1436" spans="29:70" x14ac:dyDescent="0.25">
      <c r="AC1436" s="17"/>
      <c r="AD1436" s="17"/>
      <c r="AE1436" s="17"/>
      <c r="AF1436" s="17"/>
      <c r="AG1436" s="17"/>
      <c r="AH1436" s="17"/>
      <c r="AI1436" s="17"/>
      <c r="AJ1436" s="17"/>
      <c r="AK1436" s="17"/>
      <c r="AL1436" s="17"/>
      <c r="AM1436" s="17"/>
      <c r="AN1436" s="17"/>
      <c r="AO1436" s="17"/>
      <c r="AP1436" s="17"/>
      <c r="AQ1436" s="17"/>
      <c r="AR1436" s="17"/>
      <c r="AS1436" s="17"/>
      <c r="AT1436" s="17"/>
      <c r="AU1436" s="17"/>
      <c r="AV1436" s="17"/>
      <c r="AW1436" s="17"/>
      <c r="AX1436" s="17"/>
      <c r="AY1436" s="17"/>
      <c r="AZ1436" s="17"/>
      <c r="BA1436" s="17"/>
      <c r="BB1436" s="17"/>
      <c r="BC1436" s="17"/>
      <c r="BD1436" s="17"/>
      <c r="BE1436" s="17"/>
      <c r="BF1436" s="17"/>
      <c r="BG1436" s="17"/>
      <c r="BH1436" s="17"/>
      <c r="BI1436" s="17"/>
      <c r="BJ1436" s="17"/>
      <c r="BK1436" s="17"/>
      <c r="BL1436" s="17"/>
      <c r="BM1436" s="17"/>
      <c r="BN1436" s="17"/>
      <c r="BO1436" s="17"/>
      <c r="BP1436" s="17"/>
      <c r="BQ1436" s="17"/>
      <c r="BR1436" s="17"/>
    </row>
    <row r="1437" spans="29:70" x14ac:dyDescent="0.25">
      <c r="AC1437" s="17"/>
      <c r="AD1437" s="17"/>
      <c r="AE1437" s="17"/>
      <c r="AF1437" s="17"/>
      <c r="AG1437" s="17"/>
      <c r="AH1437" s="17"/>
      <c r="AI1437" s="17"/>
      <c r="AJ1437" s="17"/>
      <c r="AK1437" s="17"/>
      <c r="AL1437" s="17"/>
      <c r="AM1437" s="17"/>
      <c r="AN1437" s="17"/>
      <c r="AO1437" s="17"/>
      <c r="AP1437" s="17"/>
      <c r="AQ1437" s="17"/>
      <c r="AR1437" s="17"/>
      <c r="AS1437" s="17"/>
      <c r="AT1437" s="17"/>
      <c r="AU1437" s="17"/>
      <c r="AV1437" s="17"/>
      <c r="AW1437" s="17"/>
      <c r="AX1437" s="17"/>
      <c r="AY1437" s="17"/>
      <c r="AZ1437" s="17"/>
      <c r="BA1437" s="17"/>
      <c r="BB1437" s="17"/>
      <c r="BC1437" s="17"/>
      <c r="BD1437" s="17"/>
      <c r="BE1437" s="17"/>
      <c r="BF1437" s="17"/>
      <c r="BG1437" s="17"/>
      <c r="BH1437" s="17"/>
      <c r="BI1437" s="17"/>
      <c r="BJ1437" s="17"/>
      <c r="BK1437" s="17"/>
      <c r="BL1437" s="17"/>
      <c r="BM1437" s="17"/>
      <c r="BN1437" s="17"/>
      <c r="BO1437" s="17"/>
      <c r="BP1437" s="17"/>
      <c r="BQ1437" s="17"/>
      <c r="BR1437" s="17"/>
    </row>
    <row r="1438" spans="29:70" x14ac:dyDescent="0.25">
      <c r="AC1438" s="17"/>
      <c r="AD1438" s="17"/>
      <c r="AE1438" s="17"/>
      <c r="AF1438" s="17"/>
      <c r="AG1438" s="17"/>
      <c r="AH1438" s="17"/>
      <c r="AI1438" s="17"/>
      <c r="AJ1438" s="17"/>
      <c r="AK1438" s="17"/>
      <c r="AL1438" s="17"/>
      <c r="AM1438" s="17"/>
      <c r="AN1438" s="17"/>
      <c r="AO1438" s="17"/>
      <c r="AP1438" s="17"/>
      <c r="AQ1438" s="17"/>
      <c r="AR1438" s="17"/>
      <c r="AS1438" s="17"/>
      <c r="AT1438" s="17"/>
      <c r="AU1438" s="17"/>
      <c r="AV1438" s="17"/>
      <c r="AW1438" s="17"/>
      <c r="AX1438" s="17"/>
      <c r="AY1438" s="17"/>
      <c r="AZ1438" s="17"/>
      <c r="BA1438" s="17"/>
      <c r="BB1438" s="17"/>
      <c r="BC1438" s="17"/>
      <c r="BD1438" s="17"/>
      <c r="BE1438" s="17"/>
      <c r="BF1438" s="17"/>
      <c r="BG1438" s="17"/>
      <c r="BH1438" s="17"/>
      <c r="BI1438" s="17"/>
      <c r="BJ1438" s="17"/>
      <c r="BK1438" s="17"/>
      <c r="BL1438" s="17"/>
      <c r="BM1438" s="17"/>
      <c r="BN1438" s="17"/>
      <c r="BO1438" s="17"/>
      <c r="BP1438" s="17"/>
      <c r="BQ1438" s="17"/>
      <c r="BR1438" s="17"/>
    </row>
    <row r="1439" spans="29:70" x14ac:dyDescent="0.25">
      <c r="AC1439" s="17"/>
      <c r="AD1439" s="17"/>
      <c r="AE1439" s="17"/>
      <c r="AF1439" s="17"/>
      <c r="AG1439" s="17"/>
      <c r="AH1439" s="17"/>
      <c r="AI1439" s="17"/>
      <c r="AJ1439" s="17"/>
      <c r="AK1439" s="17"/>
      <c r="AL1439" s="17"/>
      <c r="AM1439" s="17"/>
      <c r="AN1439" s="17"/>
      <c r="AO1439" s="17"/>
      <c r="AP1439" s="17"/>
      <c r="AQ1439" s="17"/>
      <c r="AR1439" s="17"/>
      <c r="AS1439" s="17"/>
      <c r="AT1439" s="17"/>
      <c r="AU1439" s="17"/>
      <c r="AV1439" s="17"/>
      <c r="AW1439" s="17"/>
      <c r="AX1439" s="17"/>
      <c r="AY1439" s="17"/>
      <c r="AZ1439" s="17"/>
      <c r="BA1439" s="17"/>
      <c r="BB1439" s="17"/>
      <c r="BC1439" s="17"/>
      <c r="BD1439" s="17"/>
      <c r="BE1439" s="17"/>
      <c r="BF1439" s="17"/>
      <c r="BG1439" s="17"/>
      <c r="BH1439" s="17"/>
      <c r="BI1439" s="17"/>
      <c r="BJ1439" s="17"/>
      <c r="BK1439" s="17"/>
      <c r="BL1439" s="17"/>
      <c r="BM1439" s="17"/>
      <c r="BN1439" s="17"/>
      <c r="BO1439" s="17"/>
      <c r="BP1439" s="17"/>
      <c r="BQ1439" s="17"/>
      <c r="BR1439" s="17"/>
    </row>
    <row r="1440" spans="29:70" x14ac:dyDescent="0.25">
      <c r="AC1440" s="17"/>
      <c r="AD1440" s="17"/>
      <c r="AE1440" s="17"/>
      <c r="AF1440" s="17"/>
      <c r="AG1440" s="17"/>
      <c r="AH1440" s="17"/>
      <c r="AI1440" s="17"/>
      <c r="AJ1440" s="17"/>
      <c r="AK1440" s="17"/>
      <c r="AL1440" s="17"/>
      <c r="AM1440" s="17"/>
      <c r="AN1440" s="17"/>
      <c r="AO1440" s="17"/>
      <c r="AP1440" s="17"/>
      <c r="AQ1440" s="17"/>
      <c r="AR1440" s="17"/>
      <c r="AS1440" s="17"/>
      <c r="AT1440" s="17"/>
      <c r="AU1440" s="17"/>
      <c r="AV1440" s="17"/>
      <c r="AW1440" s="17"/>
      <c r="AX1440" s="17"/>
      <c r="AY1440" s="17"/>
      <c r="AZ1440" s="17"/>
      <c r="BA1440" s="17"/>
      <c r="BB1440" s="17"/>
      <c r="BC1440" s="17"/>
      <c r="BD1440" s="17"/>
      <c r="BE1440" s="17"/>
      <c r="BF1440" s="17"/>
      <c r="BG1440" s="17"/>
      <c r="BH1440" s="17"/>
      <c r="BI1440" s="17"/>
      <c r="BJ1440" s="17"/>
      <c r="BK1440" s="17"/>
      <c r="BL1440" s="17"/>
      <c r="BM1440" s="17"/>
      <c r="BN1440" s="17"/>
      <c r="BO1440" s="17"/>
      <c r="BP1440" s="17"/>
      <c r="BQ1440" s="17"/>
      <c r="BR1440" s="17"/>
    </row>
    <row r="1441" spans="29:70" x14ac:dyDescent="0.25">
      <c r="AC1441" s="17"/>
      <c r="AD1441" s="17"/>
      <c r="AE1441" s="17"/>
      <c r="AF1441" s="17"/>
      <c r="AG1441" s="17"/>
      <c r="AH1441" s="17"/>
      <c r="AI1441" s="17"/>
      <c r="AJ1441" s="17"/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  <c r="BE1441" s="17"/>
      <c r="BF1441" s="17"/>
      <c r="BG1441" s="17"/>
      <c r="BH1441" s="17"/>
      <c r="BI1441" s="17"/>
      <c r="BJ1441" s="17"/>
      <c r="BK1441" s="17"/>
      <c r="BL1441" s="17"/>
      <c r="BM1441" s="17"/>
      <c r="BN1441" s="17"/>
      <c r="BO1441" s="17"/>
      <c r="BP1441" s="17"/>
      <c r="BQ1441" s="17"/>
      <c r="BR1441" s="17"/>
    </row>
    <row r="1442" spans="29:70" x14ac:dyDescent="0.25"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  <c r="BF1442" s="17"/>
      <c r="BG1442" s="17"/>
      <c r="BH1442" s="17"/>
      <c r="BI1442" s="17"/>
      <c r="BJ1442" s="17"/>
      <c r="BK1442" s="17"/>
      <c r="BL1442" s="17"/>
      <c r="BM1442" s="17"/>
      <c r="BN1442" s="17"/>
      <c r="BO1442" s="17"/>
      <c r="BP1442" s="17"/>
      <c r="BQ1442" s="17"/>
      <c r="BR1442" s="17"/>
    </row>
    <row r="1443" spans="29:70" x14ac:dyDescent="0.25"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  <c r="BF1443" s="17"/>
      <c r="BG1443" s="17"/>
      <c r="BH1443" s="17"/>
      <c r="BI1443" s="17"/>
      <c r="BJ1443" s="17"/>
      <c r="BK1443" s="17"/>
      <c r="BL1443" s="17"/>
      <c r="BM1443" s="17"/>
      <c r="BN1443" s="17"/>
      <c r="BO1443" s="17"/>
      <c r="BP1443" s="17"/>
      <c r="BQ1443" s="17"/>
      <c r="BR1443" s="17"/>
    </row>
    <row r="1444" spans="29:70" x14ac:dyDescent="0.25">
      <c r="AC1444" s="17"/>
      <c r="AD1444" s="17"/>
      <c r="AE1444" s="17"/>
      <c r="AF1444" s="17"/>
      <c r="AG1444" s="17"/>
      <c r="AH1444" s="17"/>
      <c r="AI1444" s="17"/>
      <c r="AJ1444" s="17"/>
      <c r="AK1444" s="17"/>
      <c r="AL1444" s="17"/>
      <c r="AM1444" s="17"/>
      <c r="AN1444" s="17"/>
      <c r="AO1444" s="17"/>
      <c r="AP1444" s="17"/>
      <c r="AQ1444" s="17"/>
      <c r="AR1444" s="17"/>
      <c r="AS1444" s="17"/>
      <c r="AT1444" s="17"/>
      <c r="AU1444" s="17"/>
      <c r="AV1444" s="17"/>
      <c r="AW1444" s="17"/>
      <c r="AX1444" s="17"/>
      <c r="AY1444" s="17"/>
      <c r="AZ1444" s="17"/>
      <c r="BA1444" s="17"/>
      <c r="BB1444" s="17"/>
      <c r="BC1444" s="17"/>
      <c r="BD1444" s="17"/>
      <c r="BE1444" s="17"/>
      <c r="BF1444" s="17"/>
      <c r="BG1444" s="17"/>
      <c r="BH1444" s="17"/>
      <c r="BI1444" s="17"/>
      <c r="BJ1444" s="17"/>
      <c r="BK1444" s="17"/>
      <c r="BL1444" s="17"/>
      <c r="BM1444" s="17"/>
      <c r="BN1444" s="17"/>
      <c r="BO1444" s="17"/>
      <c r="BP1444" s="17"/>
      <c r="BQ1444" s="17"/>
      <c r="BR1444" s="17"/>
    </row>
    <row r="1445" spans="29:70" x14ac:dyDescent="0.25">
      <c r="AC1445" s="17"/>
      <c r="AD1445" s="17"/>
      <c r="AE1445" s="17"/>
      <c r="AF1445" s="17"/>
      <c r="AG1445" s="17"/>
      <c r="AH1445" s="17"/>
      <c r="AI1445" s="17"/>
      <c r="AJ1445" s="17"/>
      <c r="AK1445" s="17"/>
      <c r="AL1445" s="17"/>
      <c r="AM1445" s="17"/>
      <c r="AN1445" s="17"/>
      <c r="AO1445" s="17"/>
      <c r="AP1445" s="17"/>
      <c r="AQ1445" s="17"/>
      <c r="AR1445" s="17"/>
      <c r="AS1445" s="17"/>
      <c r="AT1445" s="17"/>
      <c r="AU1445" s="17"/>
      <c r="AV1445" s="17"/>
      <c r="AW1445" s="17"/>
      <c r="AX1445" s="17"/>
      <c r="AY1445" s="17"/>
      <c r="AZ1445" s="17"/>
      <c r="BA1445" s="17"/>
      <c r="BB1445" s="17"/>
      <c r="BC1445" s="17"/>
      <c r="BD1445" s="17"/>
      <c r="BE1445" s="17"/>
      <c r="BF1445" s="17"/>
      <c r="BG1445" s="17"/>
      <c r="BH1445" s="17"/>
      <c r="BI1445" s="17"/>
      <c r="BJ1445" s="17"/>
      <c r="BK1445" s="17"/>
      <c r="BL1445" s="17"/>
      <c r="BM1445" s="17"/>
      <c r="BN1445" s="17"/>
      <c r="BO1445" s="17"/>
      <c r="BP1445" s="17"/>
      <c r="BQ1445" s="17"/>
      <c r="BR1445" s="17"/>
    </row>
    <row r="1446" spans="29:70" x14ac:dyDescent="0.25">
      <c r="AC1446" s="17"/>
      <c r="AD1446" s="17"/>
      <c r="AE1446" s="17"/>
      <c r="AF1446" s="17"/>
      <c r="AG1446" s="17"/>
      <c r="AH1446" s="17"/>
      <c r="AI1446" s="17"/>
      <c r="AJ1446" s="17"/>
      <c r="AK1446" s="17"/>
      <c r="AL1446" s="17"/>
      <c r="AM1446" s="17"/>
      <c r="AN1446" s="17"/>
      <c r="AO1446" s="17"/>
      <c r="AP1446" s="17"/>
      <c r="AQ1446" s="17"/>
      <c r="AR1446" s="17"/>
      <c r="AS1446" s="17"/>
      <c r="AT1446" s="17"/>
      <c r="AU1446" s="17"/>
      <c r="AV1446" s="17"/>
      <c r="AW1446" s="17"/>
      <c r="AX1446" s="17"/>
      <c r="AY1446" s="17"/>
      <c r="AZ1446" s="17"/>
      <c r="BA1446" s="17"/>
      <c r="BB1446" s="17"/>
      <c r="BC1446" s="17"/>
      <c r="BD1446" s="17"/>
      <c r="BE1446" s="17"/>
      <c r="BF1446" s="17"/>
      <c r="BG1446" s="17"/>
      <c r="BH1446" s="17"/>
      <c r="BI1446" s="17"/>
      <c r="BJ1446" s="17"/>
      <c r="BK1446" s="17"/>
      <c r="BL1446" s="17"/>
      <c r="BM1446" s="17"/>
      <c r="BN1446" s="17"/>
      <c r="BO1446" s="17"/>
      <c r="BP1446" s="17"/>
      <c r="BQ1446" s="17"/>
      <c r="BR1446" s="17"/>
    </row>
    <row r="1447" spans="29:70" x14ac:dyDescent="0.25">
      <c r="AC1447" s="17"/>
      <c r="AD1447" s="17"/>
      <c r="AE1447" s="17"/>
      <c r="AF1447" s="17"/>
      <c r="AG1447" s="17"/>
      <c r="AH1447" s="17"/>
      <c r="AI1447" s="17"/>
      <c r="AJ1447" s="17"/>
      <c r="AK1447" s="17"/>
      <c r="AL1447" s="17"/>
      <c r="AM1447" s="17"/>
      <c r="AN1447" s="17"/>
      <c r="AO1447" s="17"/>
      <c r="AP1447" s="17"/>
      <c r="AQ1447" s="17"/>
      <c r="AR1447" s="17"/>
      <c r="AS1447" s="17"/>
      <c r="AT1447" s="17"/>
      <c r="AU1447" s="17"/>
      <c r="AV1447" s="17"/>
      <c r="AW1447" s="17"/>
      <c r="AX1447" s="17"/>
      <c r="AY1447" s="17"/>
      <c r="AZ1447" s="17"/>
      <c r="BA1447" s="17"/>
      <c r="BB1447" s="17"/>
      <c r="BC1447" s="17"/>
      <c r="BD1447" s="17"/>
      <c r="BE1447" s="17"/>
      <c r="BF1447" s="17"/>
      <c r="BG1447" s="17"/>
      <c r="BH1447" s="17"/>
      <c r="BI1447" s="17"/>
      <c r="BJ1447" s="17"/>
      <c r="BK1447" s="17"/>
      <c r="BL1447" s="17"/>
      <c r="BM1447" s="17"/>
      <c r="BN1447" s="17"/>
      <c r="BO1447" s="17"/>
      <c r="BP1447" s="17"/>
      <c r="BQ1447" s="17"/>
      <c r="BR1447" s="17"/>
    </row>
    <row r="1448" spans="29:70" x14ac:dyDescent="0.25">
      <c r="AC1448" s="17"/>
      <c r="AD1448" s="17"/>
      <c r="AE1448" s="17"/>
      <c r="AF1448" s="17"/>
      <c r="AG1448" s="17"/>
      <c r="AH1448" s="17"/>
      <c r="AI1448" s="17"/>
      <c r="AJ1448" s="17"/>
      <c r="AK1448" s="17"/>
      <c r="AL1448" s="17"/>
      <c r="AM1448" s="17"/>
      <c r="AN1448" s="17"/>
      <c r="AO1448" s="17"/>
      <c r="AP1448" s="17"/>
      <c r="AQ1448" s="17"/>
      <c r="AR1448" s="17"/>
      <c r="AS1448" s="17"/>
      <c r="AT1448" s="17"/>
      <c r="AU1448" s="17"/>
      <c r="AV1448" s="17"/>
      <c r="AW1448" s="17"/>
      <c r="AX1448" s="17"/>
      <c r="AY1448" s="17"/>
      <c r="AZ1448" s="17"/>
      <c r="BA1448" s="17"/>
      <c r="BB1448" s="17"/>
      <c r="BC1448" s="17"/>
      <c r="BD1448" s="17"/>
      <c r="BE1448" s="17"/>
      <c r="BF1448" s="17"/>
      <c r="BG1448" s="17"/>
      <c r="BH1448" s="17"/>
      <c r="BI1448" s="17"/>
      <c r="BJ1448" s="17"/>
      <c r="BK1448" s="17"/>
      <c r="BL1448" s="17"/>
      <c r="BM1448" s="17"/>
      <c r="BN1448" s="17"/>
      <c r="BO1448" s="17"/>
      <c r="BP1448" s="17"/>
      <c r="BQ1448" s="17"/>
      <c r="BR1448" s="17"/>
    </row>
    <row r="1449" spans="29:70" x14ac:dyDescent="0.25">
      <c r="AC1449" s="17"/>
      <c r="AD1449" s="17"/>
      <c r="AE1449" s="17"/>
      <c r="AF1449" s="17"/>
      <c r="AG1449" s="17"/>
      <c r="AH1449" s="17"/>
      <c r="AI1449" s="17"/>
      <c r="AJ1449" s="17"/>
      <c r="AK1449" s="17"/>
      <c r="AL1449" s="17"/>
      <c r="AM1449" s="17"/>
      <c r="AN1449" s="17"/>
      <c r="AO1449" s="17"/>
      <c r="AP1449" s="17"/>
      <c r="AQ1449" s="17"/>
      <c r="AR1449" s="17"/>
      <c r="AS1449" s="17"/>
      <c r="AT1449" s="17"/>
      <c r="AU1449" s="17"/>
      <c r="AV1449" s="17"/>
      <c r="AW1449" s="17"/>
      <c r="AX1449" s="17"/>
      <c r="AY1449" s="17"/>
      <c r="AZ1449" s="17"/>
      <c r="BA1449" s="17"/>
      <c r="BB1449" s="17"/>
      <c r="BC1449" s="17"/>
      <c r="BD1449" s="17"/>
      <c r="BE1449" s="17"/>
      <c r="BF1449" s="17"/>
      <c r="BG1449" s="17"/>
      <c r="BH1449" s="17"/>
      <c r="BI1449" s="17"/>
      <c r="BJ1449" s="17"/>
      <c r="BK1449" s="17"/>
      <c r="BL1449" s="17"/>
      <c r="BM1449" s="17"/>
      <c r="BN1449" s="17"/>
      <c r="BO1449" s="17"/>
      <c r="BP1449" s="17"/>
      <c r="BQ1449" s="17"/>
      <c r="BR1449" s="17"/>
    </row>
    <row r="1450" spans="29:70" x14ac:dyDescent="0.25">
      <c r="AC1450" s="17"/>
      <c r="AD1450" s="17"/>
      <c r="AE1450" s="17"/>
      <c r="AF1450" s="17"/>
      <c r="AG1450" s="17"/>
      <c r="AH1450" s="17"/>
      <c r="AI1450" s="17"/>
      <c r="AJ1450" s="17"/>
      <c r="AK1450" s="17"/>
      <c r="AL1450" s="17"/>
      <c r="AM1450" s="17"/>
      <c r="AN1450" s="17"/>
      <c r="AO1450" s="17"/>
      <c r="AP1450" s="17"/>
      <c r="AQ1450" s="17"/>
      <c r="AR1450" s="17"/>
      <c r="AS1450" s="17"/>
      <c r="AT1450" s="17"/>
      <c r="AU1450" s="17"/>
      <c r="AV1450" s="17"/>
      <c r="AW1450" s="17"/>
      <c r="AX1450" s="17"/>
      <c r="AY1450" s="17"/>
      <c r="AZ1450" s="17"/>
      <c r="BA1450" s="17"/>
      <c r="BB1450" s="17"/>
      <c r="BC1450" s="17"/>
      <c r="BD1450" s="17"/>
      <c r="BE1450" s="17"/>
      <c r="BF1450" s="17"/>
      <c r="BG1450" s="17"/>
      <c r="BH1450" s="17"/>
      <c r="BI1450" s="17"/>
      <c r="BJ1450" s="17"/>
      <c r="BK1450" s="17"/>
      <c r="BL1450" s="17"/>
      <c r="BM1450" s="17"/>
      <c r="BN1450" s="17"/>
      <c r="BO1450" s="17"/>
      <c r="BP1450" s="17"/>
      <c r="BQ1450" s="17"/>
      <c r="BR1450" s="17"/>
    </row>
    <row r="1451" spans="29:70" x14ac:dyDescent="0.25">
      <c r="AC1451" s="17"/>
      <c r="AD1451" s="17"/>
      <c r="AE1451" s="17"/>
      <c r="AF1451" s="17"/>
      <c r="AG1451" s="17"/>
      <c r="AH1451" s="17"/>
      <c r="AI1451" s="17"/>
      <c r="AJ1451" s="17"/>
      <c r="AK1451" s="17"/>
      <c r="AL1451" s="17"/>
      <c r="AM1451" s="17"/>
      <c r="AN1451" s="17"/>
      <c r="AO1451" s="17"/>
      <c r="AP1451" s="17"/>
      <c r="AQ1451" s="17"/>
      <c r="AR1451" s="17"/>
      <c r="AS1451" s="17"/>
      <c r="AT1451" s="17"/>
      <c r="AU1451" s="17"/>
      <c r="AV1451" s="17"/>
      <c r="AW1451" s="17"/>
      <c r="AX1451" s="17"/>
      <c r="AY1451" s="17"/>
      <c r="AZ1451" s="17"/>
      <c r="BA1451" s="17"/>
      <c r="BB1451" s="17"/>
      <c r="BC1451" s="17"/>
      <c r="BD1451" s="17"/>
      <c r="BE1451" s="17"/>
      <c r="BF1451" s="17"/>
      <c r="BG1451" s="17"/>
      <c r="BH1451" s="17"/>
      <c r="BI1451" s="17"/>
      <c r="BJ1451" s="17"/>
      <c r="BK1451" s="17"/>
      <c r="BL1451" s="17"/>
      <c r="BM1451" s="17"/>
      <c r="BN1451" s="17"/>
      <c r="BO1451" s="17"/>
      <c r="BP1451" s="17"/>
      <c r="BQ1451" s="17"/>
      <c r="BR1451" s="17"/>
    </row>
    <row r="1452" spans="29:70" x14ac:dyDescent="0.25">
      <c r="AC1452" s="17"/>
      <c r="AD1452" s="17"/>
      <c r="AE1452" s="17"/>
      <c r="AF1452" s="17"/>
      <c r="AG1452" s="17"/>
      <c r="AH1452" s="17"/>
      <c r="AI1452" s="17"/>
      <c r="AJ1452" s="17"/>
      <c r="AK1452" s="17"/>
      <c r="AL1452" s="17"/>
      <c r="AM1452" s="17"/>
      <c r="AN1452" s="17"/>
      <c r="AO1452" s="17"/>
      <c r="AP1452" s="17"/>
      <c r="AQ1452" s="17"/>
      <c r="AR1452" s="17"/>
      <c r="AS1452" s="17"/>
      <c r="AT1452" s="17"/>
      <c r="AU1452" s="17"/>
      <c r="AV1452" s="17"/>
      <c r="AW1452" s="17"/>
      <c r="AX1452" s="17"/>
      <c r="AY1452" s="17"/>
      <c r="AZ1452" s="17"/>
      <c r="BA1452" s="17"/>
      <c r="BB1452" s="17"/>
      <c r="BC1452" s="17"/>
      <c r="BD1452" s="17"/>
      <c r="BE1452" s="17"/>
      <c r="BF1452" s="17"/>
      <c r="BG1452" s="17"/>
      <c r="BH1452" s="17"/>
      <c r="BI1452" s="17"/>
      <c r="BJ1452" s="17"/>
      <c r="BK1452" s="17"/>
      <c r="BL1452" s="17"/>
      <c r="BM1452" s="17"/>
      <c r="BN1452" s="17"/>
      <c r="BO1452" s="17"/>
      <c r="BP1452" s="17"/>
      <c r="BQ1452" s="17"/>
      <c r="BR1452" s="17"/>
    </row>
    <row r="1453" spans="29:70" x14ac:dyDescent="0.25">
      <c r="AC1453" s="17"/>
      <c r="AD1453" s="17"/>
      <c r="AE1453" s="17"/>
      <c r="AF1453" s="17"/>
      <c r="AG1453" s="17"/>
      <c r="AH1453" s="17"/>
      <c r="AI1453" s="17"/>
      <c r="AJ1453" s="17"/>
      <c r="AK1453" s="17"/>
      <c r="AL1453" s="17"/>
      <c r="AM1453" s="17"/>
      <c r="AN1453" s="17"/>
      <c r="AO1453" s="17"/>
      <c r="AP1453" s="17"/>
      <c r="AQ1453" s="17"/>
      <c r="AR1453" s="17"/>
      <c r="AS1453" s="17"/>
      <c r="AT1453" s="17"/>
      <c r="AU1453" s="17"/>
      <c r="AV1453" s="17"/>
      <c r="AW1453" s="17"/>
      <c r="AX1453" s="17"/>
      <c r="AY1453" s="17"/>
      <c r="AZ1453" s="17"/>
      <c r="BA1453" s="17"/>
      <c r="BB1453" s="17"/>
      <c r="BC1453" s="17"/>
      <c r="BD1453" s="17"/>
      <c r="BE1453" s="17"/>
      <c r="BF1453" s="17"/>
      <c r="BG1453" s="17"/>
      <c r="BH1453" s="17"/>
      <c r="BI1453" s="17"/>
      <c r="BJ1453" s="17"/>
      <c r="BK1453" s="17"/>
      <c r="BL1453" s="17"/>
      <c r="BM1453" s="17"/>
      <c r="BN1453" s="17"/>
      <c r="BO1453" s="17"/>
      <c r="BP1453" s="17"/>
      <c r="BQ1453" s="17"/>
      <c r="BR1453" s="17"/>
    </row>
    <row r="1454" spans="29:70" x14ac:dyDescent="0.25">
      <c r="AC1454" s="17"/>
      <c r="AD1454" s="17"/>
      <c r="AE1454" s="17"/>
      <c r="AF1454" s="17"/>
      <c r="AG1454" s="17"/>
      <c r="AH1454" s="17"/>
      <c r="AI1454" s="17"/>
      <c r="AJ1454" s="17"/>
      <c r="AK1454" s="17"/>
      <c r="AL1454" s="17"/>
      <c r="AM1454" s="17"/>
      <c r="AN1454" s="17"/>
      <c r="AO1454" s="17"/>
      <c r="AP1454" s="17"/>
      <c r="AQ1454" s="17"/>
      <c r="AR1454" s="17"/>
      <c r="AS1454" s="17"/>
      <c r="AT1454" s="17"/>
      <c r="AU1454" s="17"/>
      <c r="AV1454" s="17"/>
      <c r="AW1454" s="17"/>
      <c r="AX1454" s="17"/>
      <c r="AY1454" s="17"/>
      <c r="AZ1454" s="17"/>
      <c r="BA1454" s="17"/>
      <c r="BB1454" s="17"/>
      <c r="BC1454" s="17"/>
      <c r="BD1454" s="17"/>
      <c r="BE1454" s="17"/>
      <c r="BF1454" s="17"/>
      <c r="BG1454" s="17"/>
      <c r="BH1454" s="17"/>
      <c r="BI1454" s="17"/>
      <c r="BJ1454" s="17"/>
      <c r="BK1454" s="17"/>
      <c r="BL1454" s="17"/>
      <c r="BM1454" s="17"/>
      <c r="BN1454" s="17"/>
      <c r="BO1454" s="17"/>
      <c r="BP1454" s="17"/>
      <c r="BQ1454" s="17"/>
      <c r="BR1454" s="17"/>
    </row>
    <row r="1455" spans="29:70" x14ac:dyDescent="0.25">
      <c r="AC1455" s="17"/>
      <c r="AD1455" s="17"/>
      <c r="AE1455" s="17"/>
      <c r="AF1455" s="17"/>
      <c r="AG1455" s="17"/>
      <c r="AH1455" s="17"/>
      <c r="AI1455" s="17"/>
      <c r="AJ1455" s="17"/>
      <c r="AK1455" s="17"/>
      <c r="AL1455" s="17"/>
      <c r="AM1455" s="17"/>
      <c r="AN1455" s="17"/>
      <c r="AO1455" s="17"/>
      <c r="AP1455" s="17"/>
      <c r="AQ1455" s="17"/>
      <c r="AR1455" s="17"/>
      <c r="AS1455" s="17"/>
      <c r="AT1455" s="17"/>
      <c r="AU1455" s="17"/>
      <c r="AV1455" s="17"/>
      <c r="AW1455" s="17"/>
      <c r="AX1455" s="17"/>
      <c r="AY1455" s="17"/>
      <c r="AZ1455" s="17"/>
      <c r="BA1455" s="17"/>
      <c r="BB1455" s="17"/>
      <c r="BC1455" s="17"/>
      <c r="BD1455" s="17"/>
      <c r="BE1455" s="17"/>
      <c r="BF1455" s="17"/>
      <c r="BG1455" s="17"/>
      <c r="BH1455" s="17"/>
      <c r="BI1455" s="17"/>
      <c r="BJ1455" s="17"/>
      <c r="BK1455" s="17"/>
      <c r="BL1455" s="17"/>
      <c r="BM1455" s="17"/>
      <c r="BN1455" s="17"/>
      <c r="BO1455" s="17"/>
      <c r="BP1455" s="17"/>
      <c r="BQ1455" s="17"/>
      <c r="BR1455" s="17"/>
    </row>
    <row r="1456" spans="29:70" x14ac:dyDescent="0.25">
      <c r="AC1456" s="17"/>
      <c r="AD1456" s="17"/>
      <c r="AE1456" s="17"/>
      <c r="AF1456" s="17"/>
      <c r="AG1456" s="17"/>
      <c r="AH1456" s="17"/>
      <c r="AI1456" s="17"/>
      <c r="AJ1456" s="17"/>
      <c r="AK1456" s="17"/>
      <c r="AL1456" s="17"/>
      <c r="AM1456" s="17"/>
      <c r="AN1456" s="17"/>
      <c r="AO1456" s="17"/>
      <c r="AP1456" s="17"/>
      <c r="AQ1456" s="17"/>
      <c r="AR1456" s="17"/>
      <c r="AS1456" s="17"/>
      <c r="AT1456" s="17"/>
      <c r="AU1456" s="17"/>
      <c r="AV1456" s="17"/>
      <c r="AW1456" s="17"/>
      <c r="AX1456" s="17"/>
      <c r="AY1456" s="17"/>
      <c r="AZ1456" s="17"/>
      <c r="BA1456" s="17"/>
      <c r="BB1456" s="17"/>
      <c r="BC1456" s="17"/>
      <c r="BD1456" s="17"/>
      <c r="BE1456" s="17"/>
      <c r="BF1456" s="17"/>
      <c r="BG1456" s="17"/>
      <c r="BH1456" s="17"/>
      <c r="BI1456" s="17"/>
      <c r="BJ1456" s="17"/>
      <c r="BK1456" s="17"/>
      <c r="BL1456" s="17"/>
      <c r="BM1456" s="17"/>
      <c r="BN1456" s="17"/>
      <c r="BO1456" s="17"/>
      <c r="BP1456" s="17"/>
      <c r="BQ1456" s="17"/>
      <c r="BR1456" s="17"/>
    </row>
    <row r="1457" spans="29:70" x14ac:dyDescent="0.25">
      <c r="AC1457" s="17"/>
      <c r="AD1457" s="17"/>
      <c r="AE1457" s="17"/>
      <c r="AF1457" s="17"/>
      <c r="AG1457" s="17"/>
      <c r="AH1457" s="17"/>
      <c r="AI1457" s="17"/>
      <c r="AJ1457" s="17"/>
      <c r="AK1457" s="17"/>
      <c r="AL1457" s="17"/>
      <c r="AM1457" s="17"/>
      <c r="AN1457" s="17"/>
      <c r="AO1457" s="17"/>
      <c r="AP1457" s="17"/>
      <c r="AQ1457" s="17"/>
      <c r="AR1457" s="17"/>
      <c r="AS1457" s="17"/>
      <c r="AT1457" s="17"/>
      <c r="AU1457" s="17"/>
      <c r="AV1457" s="17"/>
      <c r="AW1457" s="17"/>
      <c r="AX1457" s="17"/>
      <c r="AY1457" s="17"/>
      <c r="AZ1457" s="17"/>
      <c r="BA1457" s="17"/>
      <c r="BB1457" s="17"/>
      <c r="BC1457" s="17"/>
      <c r="BD1457" s="17"/>
      <c r="BE1457" s="17"/>
      <c r="BF1457" s="17"/>
      <c r="BG1457" s="17"/>
      <c r="BH1457" s="17"/>
      <c r="BI1457" s="17"/>
      <c r="BJ1457" s="17"/>
      <c r="BK1457" s="17"/>
      <c r="BL1457" s="17"/>
      <c r="BM1457" s="17"/>
      <c r="BN1457" s="17"/>
      <c r="BO1457" s="17"/>
      <c r="BP1457" s="17"/>
      <c r="BQ1457" s="17"/>
      <c r="BR1457" s="17"/>
    </row>
    <row r="1458" spans="29:70" x14ac:dyDescent="0.25">
      <c r="AC1458" s="17"/>
      <c r="AD1458" s="17"/>
      <c r="AE1458" s="17"/>
      <c r="AF1458" s="17"/>
      <c r="AG1458" s="17"/>
      <c r="AH1458" s="17"/>
      <c r="AI1458" s="17"/>
      <c r="AJ1458" s="17"/>
      <c r="AK1458" s="17"/>
      <c r="AL1458" s="17"/>
      <c r="AM1458" s="17"/>
      <c r="AN1458" s="17"/>
      <c r="AO1458" s="17"/>
      <c r="AP1458" s="17"/>
      <c r="AQ1458" s="17"/>
      <c r="AR1458" s="17"/>
      <c r="AS1458" s="17"/>
      <c r="AT1458" s="17"/>
      <c r="AU1458" s="17"/>
      <c r="AV1458" s="17"/>
      <c r="AW1458" s="17"/>
      <c r="AX1458" s="17"/>
      <c r="AY1458" s="17"/>
      <c r="AZ1458" s="17"/>
      <c r="BA1458" s="17"/>
      <c r="BB1458" s="17"/>
      <c r="BC1458" s="17"/>
      <c r="BD1458" s="17"/>
      <c r="BE1458" s="17"/>
      <c r="BF1458" s="17"/>
      <c r="BG1458" s="17"/>
      <c r="BH1458" s="17"/>
      <c r="BI1458" s="17"/>
      <c r="BJ1458" s="17"/>
      <c r="BK1458" s="17"/>
      <c r="BL1458" s="17"/>
      <c r="BM1458" s="17"/>
      <c r="BN1458" s="17"/>
      <c r="BO1458" s="17"/>
      <c r="BP1458" s="17"/>
      <c r="BQ1458" s="17"/>
      <c r="BR1458" s="17"/>
    </row>
    <row r="1459" spans="29:70" x14ac:dyDescent="0.25">
      <c r="AC1459" s="17"/>
      <c r="AD1459" s="17"/>
      <c r="AE1459" s="17"/>
      <c r="AF1459" s="17"/>
      <c r="AG1459" s="17"/>
      <c r="AH1459" s="17"/>
      <c r="AI1459" s="17"/>
      <c r="AJ1459" s="17"/>
      <c r="AK1459" s="17"/>
      <c r="AL1459" s="17"/>
      <c r="AM1459" s="17"/>
      <c r="AN1459" s="17"/>
      <c r="AO1459" s="17"/>
      <c r="AP1459" s="17"/>
      <c r="AQ1459" s="17"/>
      <c r="AR1459" s="17"/>
      <c r="AS1459" s="17"/>
      <c r="AT1459" s="17"/>
      <c r="AU1459" s="17"/>
      <c r="AV1459" s="17"/>
      <c r="AW1459" s="17"/>
      <c r="AX1459" s="17"/>
      <c r="AY1459" s="17"/>
      <c r="AZ1459" s="17"/>
      <c r="BA1459" s="17"/>
      <c r="BB1459" s="17"/>
      <c r="BC1459" s="17"/>
      <c r="BD1459" s="17"/>
      <c r="BE1459" s="17"/>
      <c r="BF1459" s="17"/>
      <c r="BG1459" s="17"/>
      <c r="BH1459" s="17"/>
      <c r="BI1459" s="17"/>
      <c r="BJ1459" s="17"/>
      <c r="BK1459" s="17"/>
      <c r="BL1459" s="17"/>
      <c r="BM1459" s="17"/>
      <c r="BN1459" s="17"/>
      <c r="BO1459" s="17"/>
      <c r="BP1459" s="17"/>
      <c r="BQ1459" s="17"/>
      <c r="BR1459" s="17"/>
    </row>
    <row r="1460" spans="29:70" x14ac:dyDescent="0.25">
      <c r="AC1460" s="17"/>
      <c r="AD1460" s="17"/>
      <c r="AE1460" s="17"/>
      <c r="AF1460" s="17"/>
      <c r="AG1460" s="17"/>
      <c r="AH1460" s="17"/>
      <c r="AI1460" s="17"/>
      <c r="AJ1460" s="17"/>
      <c r="AK1460" s="17"/>
      <c r="AL1460" s="17"/>
      <c r="AM1460" s="17"/>
      <c r="AN1460" s="17"/>
      <c r="AO1460" s="17"/>
      <c r="AP1460" s="17"/>
      <c r="AQ1460" s="17"/>
      <c r="AR1460" s="17"/>
      <c r="AS1460" s="17"/>
      <c r="AT1460" s="17"/>
      <c r="AU1460" s="17"/>
      <c r="AV1460" s="17"/>
      <c r="AW1460" s="17"/>
      <c r="AX1460" s="17"/>
      <c r="AY1460" s="17"/>
      <c r="AZ1460" s="17"/>
      <c r="BA1460" s="17"/>
      <c r="BB1460" s="17"/>
      <c r="BC1460" s="17"/>
      <c r="BD1460" s="17"/>
      <c r="BE1460" s="17"/>
      <c r="BF1460" s="17"/>
      <c r="BG1460" s="17"/>
      <c r="BH1460" s="17"/>
      <c r="BI1460" s="17"/>
      <c r="BJ1460" s="17"/>
      <c r="BK1460" s="17"/>
      <c r="BL1460" s="17"/>
      <c r="BM1460" s="17"/>
      <c r="BN1460" s="17"/>
      <c r="BO1460" s="17"/>
      <c r="BP1460" s="17"/>
      <c r="BQ1460" s="17"/>
      <c r="BR1460" s="17"/>
    </row>
    <row r="1461" spans="29:70" x14ac:dyDescent="0.25">
      <c r="AC1461" s="17"/>
      <c r="AD1461" s="17"/>
      <c r="AE1461" s="17"/>
      <c r="AF1461" s="17"/>
      <c r="AG1461" s="17"/>
      <c r="AH1461" s="17"/>
      <c r="AI1461" s="17"/>
      <c r="AJ1461" s="17"/>
      <c r="AK1461" s="17"/>
      <c r="AL1461" s="17"/>
      <c r="AM1461" s="17"/>
      <c r="AN1461" s="17"/>
      <c r="AO1461" s="17"/>
      <c r="AP1461" s="17"/>
      <c r="AQ1461" s="17"/>
      <c r="AR1461" s="17"/>
      <c r="AS1461" s="17"/>
      <c r="AT1461" s="17"/>
      <c r="AU1461" s="17"/>
      <c r="AV1461" s="17"/>
      <c r="AW1461" s="17"/>
      <c r="AX1461" s="17"/>
      <c r="AY1461" s="17"/>
      <c r="AZ1461" s="17"/>
      <c r="BA1461" s="17"/>
      <c r="BB1461" s="17"/>
      <c r="BC1461" s="17"/>
      <c r="BD1461" s="17"/>
      <c r="BE1461" s="17"/>
      <c r="BF1461" s="17"/>
      <c r="BG1461" s="17"/>
      <c r="BH1461" s="17"/>
      <c r="BI1461" s="17"/>
      <c r="BJ1461" s="17"/>
      <c r="BK1461" s="17"/>
      <c r="BL1461" s="17"/>
      <c r="BM1461" s="17"/>
      <c r="BN1461" s="17"/>
      <c r="BO1461" s="17"/>
      <c r="BP1461" s="17"/>
      <c r="BQ1461" s="17"/>
      <c r="BR1461" s="17"/>
    </row>
    <row r="1462" spans="29:70" x14ac:dyDescent="0.25">
      <c r="AC1462" s="17"/>
      <c r="AD1462" s="17"/>
      <c r="AE1462" s="17"/>
      <c r="AF1462" s="17"/>
      <c r="AG1462" s="17"/>
      <c r="AH1462" s="17"/>
      <c r="AI1462" s="17"/>
      <c r="AJ1462" s="17"/>
      <c r="AK1462" s="17"/>
      <c r="AL1462" s="17"/>
      <c r="AM1462" s="17"/>
      <c r="AN1462" s="17"/>
      <c r="AO1462" s="17"/>
      <c r="AP1462" s="17"/>
      <c r="AQ1462" s="17"/>
      <c r="AR1462" s="17"/>
      <c r="AS1462" s="17"/>
      <c r="AT1462" s="17"/>
      <c r="AU1462" s="17"/>
      <c r="AV1462" s="17"/>
      <c r="AW1462" s="17"/>
      <c r="AX1462" s="17"/>
      <c r="AY1462" s="17"/>
      <c r="AZ1462" s="17"/>
      <c r="BA1462" s="17"/>
      <c r="BB1462" s="17"/>
      <c r="BC1462" s="17"/>
      <c r="BD1462" s="17"/>
      <c r="BE1462" s="17"/>
      <c r="BF1462" s="17"/>
      <c r="BG1462" s="17"/>
      <c r="BH1462" s="17"/>
      <c r="BI1462" s="17"/>
      <c r="BJ1462" s="17"/>
      <c r="BK1462" s="17"/>
      <c r="BL1462" s="17"/>
      <c r="BM1462" s="17"/>
      <c r="BN1462" s="17"/>
      <c r="BO1462" s="17"/>
      <c r="BP1462" s="17"/>
      <c r="BQ1462" s="17"/>
      <c r="BR1462" s="17"/>
    </row>
    <row r="1463" spans="29:70" x14ac:dyDescent="0.25">
      <c r="AC1463" s="17"/>
      <c r="AD1463" s="17"/>
      <c r="AE1463" s="17"/>
      <c r="AF1463" s="17"/>
      <c r="AG1463" s="17"/>
      <c r="AH1463" s="17"/>
      <c r="AI1463" s="17"/>
      <c r="AJ1463" s="17"/>
      <c r="AK1463" s="17"/>
      <c r="AL1463" s="17"/>
      <c r="AM1463" s="17"/>
      <c r="AN1463" s="17"/>
      <c r="AO1463" s="17"/>
      <c r="AP1463" s="17"/>
      <c r="AQ1463" s="17"/>
      <c r="AR1463" s="17"/>
      <c r="AS1463" s="17"/>
      <c r="AT1463" s="17"/>
      <c r="AU1463" s="17"/>
      <c r="AV1463" s="17"/>
      <c r="AW1463" s="17"/>
      <c r="AX1463" s="17"/>
      <c r="AY1463" s="17"/>
      <c r="AZ1463" s="17"/>
      <c r="BA1463" s="17"/>
      <c r="BB1463" s="17"/>
      <c r="BC1463" s="17"/>
      <c r="BD1463" s="17"/>
      <c r="BE1463" s="17"/>
      <c r="BF1463" s="17"/>
      <c r="BG1463" s="17"/>
      <c r="BH1463" s="17"/>
      <c r="BI1463" s="17"/>
      <c r="BJ1463" s="17"/>
      <c r="BK1463" s="17"/>
      <c r="BL1463" s="17"/>
      <c r="BM1463" s="17"/>
      <c r="BN1463" s="17"/>
      <c r="BO1463" s="17"/>
      <c r="BP1463" s="17"/>
      <c r="BQ1463" s="17"/>
      <c r="BR1463" s="17"/>
    </row>
    <row r="1464" spans="29:70" x14ac:dyDescent="0.25">
      <c r="AC1464" s="17"/>
      <c r="AD1464" s="17"/>
      <c r="AE1464" s="17"/>
      <c r="AF1464" s="17"/>
      <c r="AG1464" s="17"/>
      <c r="AH1464" s="17"/>
      <c r="AI1464" s="17"/>
      <c r="AJ1464" s="17"/>
      <c r="AK1464" s="17"/>
      <c r="AL1464" s="17"/>
      <c r="AM1464" s="17"/>
      <c r="AN1464" s="17"/>
      <c r="AO1464" s="17"/>
      <c r="AP1464" s="17"/>
      <c r="AQ1464" s="17"/>
      <c r="AR1464" s="17"/>
      <c r="AS1464" s="17"/>
      <c r="AT1464" s="17"/>
      <c r="AU1464" s="17"/>
      <c r="AV1464" s="17"/>
      <c r="AW1464" s="17"/>
      <c r="AX1464" s="17"/>
      <c r="AY1464" s="17"/>
      <c r="AZ1464" s="17"/>
      <c r="BA1464" s="17"/>
      <c r="BB1464" s="17"/>
      <c r="BC1464" s="17"/>
      <c r="BD1464" s="17"/>
      <c r="BE1464" s="17"/>
      <c r="BF1464" s="17"/>
      <c r="BG1464" s="17"/>
      <c r="BH1464" s="17"/>
      <c r="BI1464" s="17"/>
      <c r="BJ1464" s="17"/>
      <c r="BK1464" s="17"/>
      <c r="BL1464" s="17"/>
      <c r="BM1464" s="17"/>
      <c r="BN1464" s="17"/>
      <c r="BO1464" s="17"/>
      <c r="BP1464" s="17"/>
      <c r="BQ1464" s="17"/>
      <c r="BR1464" s="17"/>
    </row>
    <row r="1465" spans="29:70" x14ac:dyDescent="0.25">
      <c r="AC1465" s="17"/>
      <c r="AD1465" s="17"/>
      <c r="AE1465" s="17"/>
      <c r="AF1465" s="17"/>
      <c r="AG1465" s="17"/>
      <c r="AH1465" s="17"/>
      <c r="AI1465" s="17"/>
      <c r="AJ1465" s="17"/>
      <c r="AK1465" s="17"/>
      <c r="AL1465" s="17"/>
      <c r="AM1465" s="17"/>
      <c r="AN1465" s="17"/>
      <c r="AO1465" s="17"/>
      <c r="AP1465" s="17"/>
      <c r="AQ1465" s="17"/>
      <c r="AR1465" s="17"/>
      <c r="AS1465" s="17"/>
      <c r="AT1465" s="17"/>
      <c r="AU1465" s="17"/>
      <c r="AV1465" s="17"/>
      <c r="AW1465" s="17"/>
      <c r="AX1465" s="17"/>
      <c r="AY1465" s="17"/>
      <c r="AZ1465" s="17"/>
      <c r="BA1465" s="17"/>
      <c r="BB1465" s="17"/>
      <c r="BC1465" s="17"/>
      <c r="BD1465" s="17"/>
      <c r="BE1465" s="17"/>
      <c r="BF1465" s="17"/>
      <c r="BG1465" s="17"/>
      <c r="BH1465" s="17"/>
      <c r="BI1465" s="17"/>
      <c r="BJ1465" s="17"/>
      <c r="BK1465" s="17"/>
      <c r="BL1465" s="17"/>
      <c r="BM1465" s="17"/>
      <c r="BN1465" s="17"/>
      <c r="BO1465" s="17"/>
      <c r="BP1465" s="17"/>
      <c r="BQ1465" s="17"/>
      <c r="BR1465" s="17"/>
    </row>
    <row r="1466" spans="29:70" x14ac:dyDescent="0.25">
      <c r="AC1466" s="17"/>
      <c r="AD1466" s="17"/>
      <c r="AE1466" s="17"/>
      <c r="AF1466" s="17"/>
      <c r="AG1466" s="17"/>
      <c r="AH1466" s="17"/>
      <c r="AI1466" s="17"/>
      <c r="AJ1466" s="17"/>
      <c r="AK1466" s="17"/>
      <c r="AL1466" s="17"/>
      <c r="AM1466" s="17"/>
      <c r="AN1466" s="17"/>
      <c r="AO1466" s="17"/>
      <c r="AP1466" s="17"/>
      <c r="AQ1466" s="17"/>
      <c r="AR1466" s="17"/>
      <c r="AS1466" s="17"/>
      <c r="AT1466" s="17"/>
      <c r="AU1466" s="17"/>
      <c r="AV1466" s="17"/>
      <c r="AW1466" s="17"/>
      <c r="AX1466" s="17"/>
      <c r="AY1466" s="17"/>
      <c r="AZ1466" s="17"/>
      <c r="BA1466" s="17"/>
      <c r="BB1466" s="17"/>
      <c r="BC1466" s="17"/>
      <c r="BD1466" s="17"/>
      <c r="BE1466" s="17"/>
      <c r="BF1466" s="17"/>
      <c r="BG1466" s="17"/>
      <c r="BH1466" s="17"/>
      <c r="BI1466" s="17"/>
      <c r="BJ1466" s="17"/>
      <c r="BK1466" s="17"/>
      <c r="BL1466" s="17"/>
      <c r="BM1466" s="17"/>
      <c r="BN1466" s="17"/>
      <c r="BO1466" s="17"/>
      <c r="BP1466" s="17"/>
      <c r="BQ1466" s="17"/>
      <c r="BR1466" s="17"/>
    </row>
    <row r="1467" spans="29:70" x14ac:dyDescent="0.25">
      <c r="AC1467" s="17"/>
      <c r="AD1467" s="17"/>
      <c r="AE1467" s="17"/>
      <c r="AF1467" s="17"/>
      <c r="AG1467" s="17"/>
      <c r="AH1467" s="17"/>
      <c r="AI1467" s="17"/>
      <c r="AJ1467" s="17"/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  <c r="BE1467" s="17"/>
      <c r="BF1467" s="17"/>
      <c r="BG1467" s="17"/>
      <c r="BH1467" s="17"/>
      <c r="BI1467" s="17"/>
      <c r="BJ1467" s="17"/>
      <c r="BK1467" s="17"/>
      <c r="BL1467" s="17"/>
      <c r="BM1467" s="17"/>
      <c r="BN1467" s="17"/>
      <c r="BO1467" s="17"/>
      <c r="BP1467" s="17"/>
      <c r="BQ1467" s="17"/>
      <c r="BR1467" s="17"/>
    </row>
    <row r="1468" spans="29:70" x14ac:dyDescent="0.25">
      <c r="AC1468" s="17"/>
      <c r="AD1468" s="17"/>
      <c r="AE1468" s="17"/>
      <c r="AF1468" s="17"/>
      <c r="AG1468" s="17"/>
      <c r="AH1468" s="17"/>
      <c r="AI1468" s="17"/>
      <c r="AJ1468" s="17"/>
      <c r="AK1468" s="17"/>
      <c r="AL1468" s="17"/>
      <c r="AM1468" s="17"/>
      <c r="AN1468" s="17"/>
      <c r="AO1468" s="17"/>
      <c r="AP1468" s="17"/>
      <c r="AQ1468" s="17"/>
      <c r="AR1468" s="17"/>
      <c r="AS1468" s="17"/>
      <c r="AT1468" s="17"/>
      <c r="AU1468" s="17"/>
      <c r="AV1468" s="17"/>
      <c r="AW1468" s="17"/>
      <c r="AX1468" s="17"/>
      <c r="AY1468" s="17"/>
      <c r="AZ1468" s="17"/>
      <c r="BA1468" s="17"/>
      <c r="BB1468" s="17"/>
      <c r="BC1468" s="17"/>
      <c r="BD1468" s="17"/>
      <c r="BE1468" s="17"/>
      <c r="BF1468" s="17"/>
      <c r="BG1468" s="17"/>
      <c r="BH1468" s="17"/>
      <c r="BI1468" s="17"/>
      <c r="BJ1468" s="17"/>
      <c r="BK1468" s="17"/>
      <c r="BL1468" s="17"/>
      <c r="BM1468" s="17"/>
      <c r="BN1468" s="17"/>
      <c r="BO1468" s="17"/>
      <c r="BP1468" s="17"/>
      <c r="BQ1468" s="17"/>
      <c r="BR1468" s="17"/>
    </row>
    <row r="1469" spans="29:70" x14ac:dyDescent="0.25">
      <c r="AC1469" s="17"/>
      <c r="AD1469" s="17"/>
      <c r="AE1469" s="17"/>
      <c r="AF1469" s="17"/>
      <c r="AG1469" s="17"/>
      <c r="AH1469" s="17"/>
      <c r="AI1469" s="17"/>
      <c r="AJ1469" s="17"/>
      <c r="AK1469" s="17"/>
      <c r="AL1469" s="17"/>
      <c r="AM1469" s="17"/>
      <c r="AN1469" s="17"/>
      <c r="AO1469" s="17"/>
      <c r="AP1469" s="17"/>
      <c r="AQ1469" s="17"/>
      <c r="AR1469" s="17"/>
      <c r="AS1469" s="17"/>
      <c r="AT1469" s="17"/>
      <c r="AU1469" s="17"/>
      <c r="AV1469" s="17"/>
      <c r="AW1469" s="17"/>
      <c r="AX1469" s="17"/>
      <c r="AY1469" s="17"/>
      <c r="AZ1469" s="17"/>
      <c r="BA1469" s="17"/>
      <c r="BB1469" s="17"/>
      <c r="BC1469" s="17"/>
      <c r="BD1469" s="17"/>
      <c r="BE1469" s="17"/>
      <c r="BF1469" s="17"/>
      <c r="BG1469" s="17"/>
      <c r="BH1469" s="17"/>
      <c r="BI1469" s="17"/>
      <c r="BJ1469" s="17"/>
      <c r="BK1469" s="17"/>
      <c r="BL1469" s="17"/>
      <c r="BM1469" s="17"/>
      <c r="BN1469" s="17"/>
      <c r="BO1469" s="17"/>
      <c r="BP1469" s="17"/>
      <c r="BQ1469" s="17"/>
      <c r="BR1469" s="17"/>
    </row>
    <row r="1470" spans="29:70" x14ac:dyDescent="0.25">
      <c r="AC1470" s="17"/>
      <c r="AD1470" s="17"/>
      <c r="AE1470" s="17"/>
      <c r="AF1470" s="17"/>
      <c r="AG1470" s="17"/>
      <c r="AH1470" s="17"/>
      <c r="AI1470" s="17"/>
      <c r="AJ1470" s="17"/>
      <c r="AK1470" s="17"/>
      <c r="AL1470" s="17"/>
      <c r="AM1470" s="17"/>
      <c r="AN1470" s="17"/>
      <c r="AO1470" s="17"/>
      <c r="AP1470" s="17"/>
      <c r="AQ1470" s="17"/>
      <c r="AR1470" s="17"/>
      <c r="AS1470" s="17"/>
      <c r="AT1470" s="17"/>
      <c r="AU1470" s="17"/>
      <c r="AV1470" s="17"/>
      <c r="AW1470" s="17"/>
      <c r="AX1470" s="17"/>
      <c r="AY1470" s="17"/>
      <c r="AZ1470" s="17"/>
      <c r="BA1470" s="17"/>
      <c r="BB1470" s="17"/>
      <c r="BC1470" s="17"/>
      <c r="BD1470" s="17"/>
      <c r="BE1470" s="17"/>
      <c r="BF1470" s="17"/>
      <c r="BG1470" s="17"/>
      <c r="BH1470" s="17"/>
      <c r="BI1470" s="17"/>
      <c r="BJ1470" s="17"/>
      <c r="BK1470" s="17"/>
      <c r="BL1470" s="17"/>
      <c r="BM1470" s="17"/>
      <c r="BN1470" s="17"/>
      <c r="BO1470" s="17"/>
      <c r="BP1470" s="17"/>
      <c r="BQ1470" s="17"/>
      <c r="BR1470" s="17"/>
    </row>
    <row r="1471" spans="29:70" x14ac:dyDescent="0.25">
      <c r="AC1471" s="17"/>
      <c r="AD1471" s="17"/>
      <c r="AE1471" s="17"/>
      <c r="AF1471" s="17"/>
      <c r="AG1471" s="17"/>
      <c r="AH1471" s="17"/>
      <c r="AI1471" s="17"/>
      <c r="AJ1471" s="17"/>
      <c r="AK1471" s="17"/>
      <c r="AL1471" s="17"/>
      <c r="AM1471" s="17"/>
      <c r="AN1471" s="17"/>
      <c r="AO1471" s="17"/>
      <c r="AP1471" s="17"/>
      <c r="AQ1471" s="17"/>
      <c r="AR1471" s="17"/>
      <c r="AS1471" s="17"/>
      <c r="AT1471" s="17"/>
      <c r="AU1471" s="17"/>
      <c r="AV1471" s="17"/>
      <c r="AW1471" s="17"/>
      <c r="AX1471" s="17"/>
      <c r="AY1471" s="17"/>
      <c r="AZ1471" s="17"/>
      <c r="BA1471" s="17"/>
      <c r="BB1471" s="17"/>
      <c r="BC1471" s="17"/>
      <c r="BD1471" s="17"/>
      <c r="BE1471" s="17"/>
      <c r="BF1471" s="17"/>
      <c r="BG1471" s="17"/>
      <c r="BH1471" s="17"/>
      <c r="BI1471" s="17"/>
      <c r="BJ1471" s="17"/>
      <c r="BK1471" s="17"/>
      <c r="BL1471" s="17"/>
      <c r="BM1471" s="17"/>
      <c r="BN1471" s="17"/>
      <c r="BO1471" s="17"/>
      <c r="BP1471" s="17"/>
      <c r="BQ1471" s="17"/>
      <c r="BR1471" s="17"/>
    </row>
    <row r="1472" spans="29:70" x14ac:dyDescent="0.25">
      <c r="AC1472" s="17"/>
      <c r="AD1472" s="17"/>
      <c r="AE1472" s="17"/>
      <c r="AF1472" s="17"/>
      <c r="AG1472" s="17"/>
      <c r="AH1472" s="17"/>
      <c r="AI1472" s="17"/>
      <c r="AJ1472" s="17"/>
      <c r="AK1472" s="17"/>
      <c r="AL1472" s="17"/>
      <c r="AM1472" s="17"/>
      <c r="AN1472" s="17"/>
      <c r="AO1472" s="17"/>
      <c r="AP1472" s="17"/>
      <c r="AQ1472" s="17"/>
      <c r="AR1472" s="17"/>
      <c r="AS1472" s="17"/>
      <c r="AT1472" s="17"/>
      <c r="AU1472" s="17"/>
      <c r="AV1472" s="17"/>
      <c r="AW1472" s="17"/>
      <c r="AX1472" s="17"/>
      <c r="AY1472" s="17"/>
      <c r="AZ1472" s="17"/>
      <c r="BA1472" s="17"/>
      <c r="BB1472" s="17"/>
      <c r="BC1472" s="17"/>
      <c r="BD1472" s="17"/>
      <c r="BE1472" s="17"/>
      <c r="BF1472" s="17"/>
      <c r="BG1472" s="17"/>
      <c r="BH1472" s="17"/>
      <c r="BI1472" s="17"/>
      <c r="BJ1472" s="17"/>
      <c r="BK1472" s="17"/>
      <c r="BL1472" s="17"/>
      <c r="BM1472" s="17"/>
      <c r="BN1472" s="17"/>
      <c r="BO1472" s="17"/>
      <c r="BP1472" s="17"/>
      <c r="BQ1472" s="17"/>
      <c r="BR1472" s="17"/>
    </row>
    <row r="1473" spans="29:70" x14ac:dyDescent="0.25">
      <c r="AC1473" s="17"/>
      <c r="AD1473" s="17"/>
      <c r="AE1473" s="17"/>
      <c r="AF1473" s="17"/>
      <c r="AG1473" s="17"/>
      <c r="AH1473" s="17"/>
      <c r="AI1473" s="17"/>
      <c r="AJ1473" s="17"/>
      <c r="AK1473" s="17"/>
      <c r="AL1473" s="17"/>
      <c r="AM1473" s="17"/>
      <c r="AN1473" s="17"/>
      <c r="AO1473" s="17"/>
      <c r="AP1473" s="17"/>
      <c r="AQ1473" s="17"/>
      <c r="AR1473" s="17"/>
      <c r="AS1473" s="17"/>
      <c r="AT1473" s="17"/>
      <c r="AU1473" s="17"/>
      <c r="AV1473" s="17"/>
      <c r="AW1473" s="17"/>
      <c r="AX1473" s="17"/>
      <c r="AY1473" s="17"/>
      <c r="AZ1473" s="17"/>
      <c r="BA1473" s="17"/>
      <c r="BB1473" s="17"/>
      <c r="BC1473" s="17"/>
      <c r="BD1473" s="17"/>
      <c r="BE1473" s="17"/>
      <c r="BF1473" s="17"/>
      <c r="BG1473" s="17"/>
      <c r="BH1473" s="17"/>
      <c r="BI1473" s="17"/>
      <c r="BJ1473" s="17"/>
      <c r="BK1473" s="17"/>
      <c r="BL1473" s="17"/>
      <c r="BM1473" s="17"/>
      <c r="BN1473" s="17"/>
      <c r="BO1473" s="17"/>
      <c r="BP1473" s="17"/>
      <c r="BQ1473" s="17"/>
      <c r="BR1473" s="17"/>
    </row>
    <row r="1474" spans="29:70" x14ac:dyDescent="0.25">
      <c r="AC1474" s="17"/>
      <c r="AD1474" s="17"/>
      <c r="AE1474" s="17"/>
      <c r="AF1474" s="17"/>
      <c r="AG1474" s="17"/>
      <c r="AH1474" s="17"/>
      <c r="AI1474" s="17"/>
      <c r="AJ1474" s="17"/>
      <c r="AK1474" s="17"/>
      <c r="AL1474" s="17"/>
      <c r="AM1474" s="17"/>
      <c r="AN1474" s="17"/>
      <c r="AO1474" s="17"/>
      <c r="AP1474" s="17"/>
      <c r="AQ1474" s="17"/>
      <c r="AR1474" s="17"/>
      <c r="AS1474" s="17"/>
      <c r="AT1474" s="17"/>
      <c r="AU1474" s="17"/>
      <c r="AV1474" s="17"/>
      <c r="AW1474" s="17"/>
      <c r="AX1474" s="17"/>
      <c r="AY1474" s="17"/>
      <c r="AZ1474" s="17"/>
      <c r="BA1474" s="17"/>
      <c r="BB1474" s="17"/>
      <c r="BC1474" s="17"/>
      <c r="BD1474" s="17"/>
      <c r="BE1474" s="17"/>
      <c r="BF1474" s="17"/>
      <c r="BG1474" s="17"/>
      <c r="BH1474" s="17"/>
      <c r="BI1474" s="17"/>
      <c r="BJ1474" s="17"/>
      <c r="BK1474" s="17"/>
      <c r="BL1474" s="17"/>
      <c r="BM1474" s="17"/>
      <c r="BN1474" s="17"/>
      <c r="BO1474" s="17"/>
      <c r="BP1474" s="17"/>
      <c r="BQ1474" s="17"/>
      <c r="BR1474" s="17"/>
    </row>
    <row r="1475" spans="29:70" x14ac:dyDescent="0.25">
      <c r="AC1475" s="17"/>
      <c r="AD1475" s="17"/>
      <c r="AE1475" s="17"/>
      <c r="AF1475" s="17"/>
      <c r="AG1475" s="17"/>
      <c r="AH1475" s="17"/>
      <c r="AI1475" s="17"/>
      <c r="AJ1475" s="17"/>
      <c r="AK1475" s="17"/>
      <c r="AL1475" s="17"/>
      <c r="AM1475" s="17"/>
      <c r="AN1475" s="17"/>
      <c r="AO1475" s="17"/>
      <c r="AP1475" s="17"/>
      <c r="AQ1475" s="17"/>
      <c r="AR1475" s="17"/>
      <c r="AS1475" s="17"/>
      <c r="AT1475" s="17"/>
      <c r="AU1475" s="17"/>
      <c r="AV1475" s="17"/>
      <c r="AW1475" s="17"/>
      <c r="AX1475" s="17"/>
      <c r="AY1475" s="17"/>
      <c r="AZ1475" s="17"/>
      <c r="BA1475" s="17"/>
      <c r="BB1475" s="17"/>
      <c r="BC1475" s="17"/>
      <c r="BD1475" s="17"/>
      <c r="BE1475" s="17"/>
      <c r="BF1475" s="17"/>
      <c r="BG1475" s="17"/>
      <c r="BH1475" s="17"/>
      <c r="BI1475" s="17"/>
      <c r="BJ1475" s="17"/>
      <c r="BK1475" s="17"/>
      <c r="BL1475" s="17"/>
      <c r="BM1475" s="17"/>
      <c r="BN1475" s="17"/>
      <c r="BO1475" s="17"/>
      <c r="BP1475" s="17"/>
      <c r="BQ1475" s="17"/>
      <c r="BR1475" s="17"/>
    </row>
    <row r="1476" spans="29:70" x14ac:dyDescent="0.25">
      <c r="AC1476" s="17"/>
      <c r="AD1476" s="17"/>
      <c r="AE1476" s="17"/>
      <c r="AF1476" s="17"/>
      <c r="AG1476" s="17"/>
      <c r="AH1476" s="17"/>
      <c r="AI1476" s="17"/>
      <c r="AJ1476" s="17"/>
      <c r="AK1476" s="17"/>
      <c r="AL1476" s="17"/>
      <c r="AM1476" s="17"/>
      <c r="AN1476" s="17"/>
      <c r="AO1476" s="17"/>
      <c r="AP1476" s="17"/>
      <c r="AQ1476" s="17"/>
      <c r="AR1476" s="17"/>
      <c r="AS1476" s="17"/>
      <c r="AT1476" s="17"/>
      <c r="AU1476" s="17"/>
      <c r="AV1476" s="17"/>
      <c r="AW1476" s="17"/>
      <c r="AX1476" s="17"/>
      <c r="AY1476" s="17"/>
      <c r="AZ1476" s="17"/>
      <c r="BA1476" s="17"/>
      <c r="BB1476" s="17"/>
      <c r="BC1476" s="17"/>
      <c r="BD1476" s="17"/>
      <c r="BE1476" s="17"/>
      <c r="BF1476" s="17"/>
      <c r="BG1476" s="17"/>
      <c r="BH1476" s="17"/>
      <c r="BI1476" s="17"/>
      <c r="BJ1476" s="17"/>
      <c r="BK1476" s="17"/>
      <c r="BL1476" s="17"/>
      <c r="BM1476" s="17"/>
      <c r="BN1476" s="17"/>
      <c r="BO1476" s="17"/>
      <c r="BP1476" s="17"/>
      <c r="BQ1476" s="17"/>
      <c r="BR1476" s="17"/>
    </row>
    <row r="1477" spans="29:70" x14ac:dyDescent="0.25">
      <c r="AC1477" s="17"/>
      <c r="AD1477" s="17"/>
      <c r="AE1477" s="17"/>
      <c r="AF1477" s="17"/>
      <c r="AG1477" s="17"/>
      <c r="AH1477" s="17"/>
      <c r="AI1477" s="17"/>
      <c r="AJ1477" s="17"/>
      <c r="AK1477" s="17"/>
      <c r="AL1477" s="17"/>
      <c r="AM1477" s="17"/>
      <c r="AN1477" s="17"/>
      <c r="AO1477" s="17"/>
      <c r="AP1477" s="17"/>
      <c r="AQ1477" s="17"/>
      <c r="AR1477" s="17"/>
      <c r="AS1477" s="17"/>
      <c r="AT1477" s="17"/>
      <c r="AU1477" s="17"/>
      <c r="AV1477" s="17"/>
      <c r="AW1477" s="17"/>
      <c r="AX1477" s="17"/>
      <c r="AY1477" s="17"/>
      <c r="AZ1477" s="17"/>
      <c r="BA1477" s="17"/>
      <c r="BB1477" s="17"/>
      <c r="BC1477" s="17"/>
      <c r="BD1477" s="17"/>
      <c r="BE1477" s="17"/>
      <c r="BF1477" s="17"/>
      <c r="BG1477" s="17"/>
      <c r="BH1477" s="17"/>
      <c r="BI1477" s="17"/>
      <c r="BJ1477" s="17"/>
      <c r="BK1477" s="17"/>
      <c r="BL1477" s="17"/>
      <c r="BM1477" s="17"/>
      <c r="BN1477" s="17"/>
      <c r="BO1477" s="17"/>
      <c r="BP1477" s="17"/>
      <c r="BQ1477" s="17"/>
      <c r="BR1477" s="17"/>
    </row>
    <row r="1478" spans="29:70" x14ac:dyDescent="0.25">
      <c r="AC1478" s="17"/>
      <c r="AD1478" s="17"/>
      <c r="AE1478" s="17"/>
      <c r="AF1478" s="17"/>
      <c r="AG1478" s="17"/>
      <c r="AH1478" s="17"/>
      <c r="AI1478" s="17"/>
      <c r="AJ1478" s="17"/>
      <c r="AK1478" s="17"/>
      <c r="AL1478" s="17"/>
      <c r="AM1478" s="17"/>
      <c r="AN1478" s="17"/>
      <c r="AO1478" s="17"/>
      <c r="AP1478" s="17"/>
      <c r="AQ1478" s="17"/>
      <c r="AR1478" s="17"/>
      <c r="AS1478" s="17"/>
      <c r="AT1478" s="17"/>
      <c r="AU1478" s="17"/>
      <c r="AV1478" s="17"/>
      <c r="AW1478" s="17"/>
      <c r="AX1478" s="17"/>
      <c r="AY1478" s="17"/>
      <c r="AZ1478" s="17"/>
      <c r="BA1478" s="17"/>
      <c r="BB1478" s="17"/>
      <c r="BC1478" s="17"/>
      <c r="BD1478" s="17"/>
      <c r="BE1478" s="17"/>
      <c r="BF1478" s="17"/>
      <c r="BG1478" s="17"/>
      <c r="BH1478" s="17"/>
      <c r="BI1478" s="17"/>
      <c r="BJ1478" s="17"/>
      <c r="BK1478" s="17"/>
      <c r="BL1478" s="17"/>
      <c r="BM1478" s="17"/>
      <c r="BN1478" s="17"/>
      <c r="BO1478" s="17"/>
      <c r="BP1478" s="17"/>
      <c r="BQ1478" s="17"/>
      <c r="BR1478" s="17"/>
    </row>
    <row r="1479" spans="29:70" x14ac:dyDescent="0.25">
      <c r="AC1479" s="17"/>
      <c r="AD1479" s="17"/>
      <c r="AE1479" s="17"/>
      <c r="AF1479" s="17"/>
      <c r="AG1479" s="17"/>
      <c r="AH1479" s="17"/>
      <c r="AI1479" s="17"/>
      <c r="AJ1479" s="17"/>
      <c r="AK1479" s="17"/>
      <c r="AL1479" s="17"/>
      <c r="AM1479" s="17"/>
      <c r="AN1479" s="17"/>
      <c r="AO1479" s="17"/>
      <c r="AP1479" s="17"/>
      <c r="AQ1479" s="17"/>
      <c r="AR1479" s="17"/>
      <c r="AS1479" s="17"/>
      <c r="AT1479" s="17"/>
      <c r="AU1479" s="17"/>
      <c r="AV1479" s="17"/>
      <c r="AW1479" s="17"/>
      <c r="AX1479" s="17"/>
      <c r="AY1479" s="17"/>
      <c r="AZ1479" s="17"/>
      <c r="BA1479" s="17"/>
      <c r="BB1479" s="17"/>
      <c r="BC1479" s="17"/>
      <c r="BD1479" s="17"/>
      <c r="BE1479" s="17"/>
      <c r="BF1479" s="17"/>
      <c r="BG1479" s="17"/>
      <c r="BH1479" s="17"/>
      <c r="BI1479" s="17"/>
      <c r="BJ1479" s="17"/>
      <c r="BK1479" s="17"/>
      <c r="BL1479" s="17"/>
      <c r="BM1479" s="17"/>
      <c r="BN1479" s="17"/>
      <c r="BO1479" s="17"/>
      <c r="BP1479" s="17"/>
      <c r="BQ1479" s="17"/>
      <c r="BR1479" s="17"/>
    </row>
    <row r="1480" spans="29:70" x14ac:dyDescent="0.25">
      <c r="AC1480" s="17"/>
      <c r="AD1480" s="17"/>
      <c r="AE1480" s="17"/>
      <c r="AF1480" s="17"/>
      <c r="AG1480" s="17"/>
      <c r="AH1480" s="17"/>
      <c r="AI1480" s="17"/>
      <c r="AJ1480" s="17"/>
      <c r="AK1480" s="17"/>
      <c r="AL1480" s="17"/>
      <c r="AM1480" s="17"/>
      <c r="AN1480" s="17"/>
      <c r="AO1480" s="17"/>
      <c r="AP1480" s="17"/>
      <c r="AQ1480" s="17"/>
      <c r="AR1480" s="17"/>
      <c r="AS1480" s="17"/>
      <c r="AT1480" s="17"/>
      <c r="AU1480" s="17"/>
      <c r="AV1480" s="17"/>
      <c r="AW1480" s="17"/>
      <c r="AX1480" s="17"/>
      <c r="AY1480" s="17"/>
      <c r="AZ1480" s="17"/>
      <c r="BA1480" s="17"/>
      <c r="BB1480" s="17"/>
      <c r="BC1480" s="17"/>
      <c r="BD1480" s="17"/>
      <c r="BE1480" s="17"/>
      <c r="BF1480" s="17"/>
      <c r="BG1480" s="17"/>
      <c r="BH1480" s="17"/>
      <c r="BI1480" s="17"/>
      <c r="BJ1480" s="17"/>
      <c r="BK1480" s="17"/>
      <c r="BL1480" s="17"/>
      <c r="BM1480" s="17"/>
      <c r="BN1480" s="17"/>
      <c r="BO1480" s="17"/>
      <c r="BP1480" s="17"/>
      <c r="BQ1480" s="17"/>
      <c r="BR1480" s="17"/>
    </row>
    <row r="1481" spans="29:70" x14ac:dyDescent="0.25">
      <c r="AC1481" s="17"/>
      <c r="AD1481" s="17"/>
      <c r="AE1481" s="17"/>
      <c r="AF1481" s="17"/>
      <c r="AG1481" s="17"/>
      <c r="AH1481" s="17"/>
      <c r="AI1481" s="17"/>
      <c r="AJ1481" s="17"/>
      <c r="AK1481" s="17"/>
      <c r="AL1481" s="17"/>
      <c r="AM1481" s="17"/>
      <c r="AN1481" s="17"/>
      <c r="AO1481" s="17"/>
      <c r="AP1481" s="17"/>
      <c r="AQ1481" s="17"/>
      <c r="AR1481" s="17"/>
      <c r="AS1481" s="17"/>
      <c r="AT1481" s="17"/>
      <c r="AU1481" s="17"/>
      <c r="AV1481" s="17"/>
      <c r="AW1481" s="17"/>
      <c r="AX1481" s="17"/>
      <c r="AY1481" s="17"/>
      <c r="AZ1481" s="17"/>
      <c r="BA1481" s="17"/>
      <c r="BB1481" s="17"/>
      <c r="BC1481" s="17"/>
      <c r="BD1481" s="17"/>
      <c r="BE1481" s="17"/>
      <c r="BF1481" s="17"/>
      <c r="BG1481" s="17"/>
      <c r="BH1481" s="17"/>
      <c r="BI1481" s="17"/>
      <c r="BJ1481" s="17"/>
      <c r="BK1481" s="17"/>
      <c r="BL1481" s="17"/>
      <c r="BM1481" s="17"/>
      <c r="BN1481" s="17"/>
      <c r="BO1481" s="17"/>
      <c r="BP1481" s="17"/>
      <c r="BQ1481" s="17"/>
      <c r="BR1481" s="17"/>
    </row>
    <row r="1482" spans="29:70" x14ac:dyDescent="0.25">
      <c r="AC1482" s="17"/>
      <c r="AD1482" s="17"/>
      <c r="AE1482" s="17"/>
      <c r="AF1482" s="17"/>
      <c r="AG1482" s="17"/>
      <c r="AH1482" s="17"/>
      <c r="AI1482" s="17"/>
      <c r="AJ1482" s="17"/>
      <c r="AK1482" s="17"/>
      <c r="AL1482" s="17"/>
      <c r="AM1482" s="17"/>
      <c r="AN1482" s="17"/>
      <c r="AO1482" s="17"/>
      <c r="AP1482" s="17"/>
      <c r="AQ1482" s="17"/>
      <c r="AR1482" s="17"/>
      <c r="AS1482" s="17"/>
      <c r="AT1482" s="17"/>
      <c r="AU1482" s="17"/>
      <c r="AV1482" s="17"/>
      <c r="AW1482" s="17"/>
      <c r="AX1482" s="17"/>
      <c r="AY1482" s="17"/>
      <c r="AZ1482" s="17"/>
      <c r="BA1482" s="17"/>
      <c r="BB1482" s="17"/>
      <c r="BC1482" s="17"/>
      <c r="BD1482" s="17"/>
      <c r="BE1482" s="17"/>
      <c r="BF1482" s="17"/>
      <c r="BG1482" s="17"/>
      <c r="BH1482" s="17"/>
      <c r="BI1482" s="17"/>
      <c r="BJ1482" s="17"/>
      <c r="BK1482" s="17"/>
      <c r="BL1482" s="17"/>
      <c r="BM1482" s="17"/>
      <c r="BN1482" s="17"/>
      <c r="BO1482" s="17"/>
      <c r="BP1482" s="17"/>
      <c r="BQ1482" s="17"/>
      <c r="BR1482" s="17"/>
    </row>
    <row r="1483" spans="29:70" x14ac:dyDescent="0.25">
      <c r="AC1483" s="17"/>
      <c r="AD1483" s="17"/>
      <c r="AE1483" s="17"/>
      <c r="AF1483" s="17"/>
      <c r="AG1483" s="17"/>
      <c r="AH1483" s="17"/>
      <c r="AI1483" s="17"/>
      <c r="AJ1483" s="17"/>
      <c r="AK1483" s="17"/>
      <c r="AL1483" s="17"/>
      <c r="AM1483" s="17"/>
      <c r="AN1483" s="17"/>
      <c r="AO1483" s="17"/>
      <c r="AP1483" s="17"/>
      <c r="AQ1483" s="17"/>
      <c r="AR1483" s="17"/>
      <c r="AS1483" s="17"/>
      <c r="AT1483" s="17"/>
      <c r="AU1483" s="17"/>
      <c r="AV1483" s="17"/>
      <c r="AW1483" s="17"/>
      <c r="AX1483" s="17"/>
      <c r="AY1483" s="17"/>
      <c r="AZ1483" s="17"/>
      <c r="BA1483" s="17"/>
      <c r="BB1483" s="17"/>
      <c r="BC1483" s="17"/>
      <c r="BD1483" s="17"/>
      <c r="BE1483" s="17"/>
      <c r="BF1483" s="17"/>
      <c r="BG1483" s="17"/>
      <c r="BH1483" s="17"/>
      <c r="BI1483" s="17"/>
      <c r="BJ1483" s="17"/>
      <c r="BK1483" s="17"/>
      <c r="BL1483" s="17"/>
      <c r="BM1483" s="17"/>
      <c r="BN1483" s="17"/>
      <c r="BO1483" s="17"/>
      <c r="BP1483" s="17"/>
      <c r="BQ1483" s="17"/>
      <c r="BR1483" s="17"/>
    </row>
    <row r="1484" spans="29:70" x14ac:dyDescent="0.25">
      <c r="AC1484" s="17"/>
      <c r="AD1484" s="17"/>
      <c r="AE1484" s="17"/>
      <c r="AF1484" s="17"/>
      <c r="AG1484" s="17"/>
      <c r="AH1484" s="17"/>
      <c r="AI1484" s="17"/>
      <c r="AJ1484" s="17"/>
      <c r="AK1484" s="17"/>
      <c r="AL1484" s="17"/>
      <c r="AM1484" s="17"/>
      <c r="AN1484" s="17"/>
      <c r="AO1484" s="17"/>
      <c r="AP1484" s="17"/>
      <c r="AQ1484" s="17"/>
      <c r="AR1484" s="17"/>
      <c r="AS1484" s="17"/>
      <c r="AT1484" s="17"/>
      <c r="AU1484" s="17"/>
      <c r="AV1484" s="17"/>
      <c r="AW1484" s="17"/>
      <c r="AX1484" s="17"/>
      <c r="AY1484" s="17"/>
      <c r="AZ1484" s="17"/>
      <c r="BA1484" s="17"/>
      <c r="BB1484" s="17"/>
      <c r="BC1484" s="17"/>
      <c r="BD1484" s="17"/>
      <c r="BE1484" s="17"/>
      <c r="BF1484" s="17"/>
      <c r="BG1484" s="17"/>
      <c r="BH1484" s="17"/>
      <c r="BI1484" s="17"/>
      <c r="BJ1484" s="17"/>
      <c r="BK1484" s="17"/>
      <c r="BL1484" s="17"/>
      <c r="BM1484" s="17"/>
      <c r="BN1484" s="17"/>
      <c r="BO1484" s="17"/>
      <c r="BP1484" s="17"/>
      <c r="BQ1484" s="17"/>
      <c r="BR1484" s="17"/>
    </row>
    <row r="1485" spans="29:70" x14ac:dyDescent="0.25">
      <c r="AC1485" s="17"/>
      <c r="AD1485" s="17"/>
      <c r="AE1485" s="17"/>
      <c r="AF1485" s="17"/>
      <c r="AG1485" s="17"/>
      <c r="AH1485" s="17"/>
      <c r="AI1485" s="17"/>
      <c r="AJ1485" s="17"/>
      <c r="AK1485" s="17"/>
      <c r="AL1485" s="17"/>
      <c r="AM1485" s="17"/>
      <c r="AN1485" s="17"/>
      <c r="AO1485" s="17"/>
      <c r="AP1485" s="17"/>
      <c r="AQ1485" s="17"/>
      <c r="AR1485" s="17"/>
      <c r="AS1485" s="17"/>
      <c r="AT1485" s="17"/>
      <c r="AU1485" s="17"/>
      <c r="AV1485" s="17"/>
      <c r="AW1485" s="17"/>
      <c r="AX1485" s="17"/>
      <c r="AY1485" s="17"/>
      <c r="AZ1485" s="17"/>
      <c r="BA1485" s="17"/>
      <c r="BB1485" s="17"/>
      <c r="BC1485" s="17"/>
      <c r="BD1485" s="17"/>
      <c r="BE1485" s="17"/>
      <c r="BF1485" s="17"/>
      <c r="BG1485" s="17"/>
      <c r="BH1485" s="17"/>
      <c r="BI1485" s="17"/>
      <c r="BJ1485" s="17"/>
      <c r="BK1485" s="17"/>
      <c r="BL1485" s="17"/>
      <c r="BM1485" s="17"/>
      <c r="BN1485" s="17"/>
      <c r="BO1485" s="17"/>
      <c r="BP1485" s="17"/>
      <c r="BQ1485" s="17"/>
      <c r="BR1485" s="17"/>
    </row>
    <row r="1486" spans="29:70" x14ac:dyDescent="0.25"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  <c r="BF1486" s="17"/>
      <c r="BG1486" s="17"/>
      <c r="BH1486" s="17"/>
      <c r="BI1486" s="17"/>
      <c r="BJ1486" s="17"/>
      <c r="BK1486" s="17"/>
      <c r="BL1486" s="17"/>
      <c r="BM1486" s="17"/>
      <c r="BN1486" s="17"/>
      <c r="BO1486" s="17"/>
      <c r="BP1486" s="17"/>
      <c r="BQ1486" s="17"/>
      <c r="BR1486" s="17"/>
    </row>
    <row r="1487" spans="29:70" x14ac:dyDescent="0.25"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  <c r="BF1487" s="17"/>
      <c r="BG1487" s="17"/>
      <c r="BH1487" s="17"/>
      <c r="BI1487" s="17"/>
      <c r="BJ1487" s="17"/>
      <c r="BK1487" s="17"/>
      <c r="BL1487" s="17"/>
      <c r="BM1487" s="17"/>
      <c r="BN1487" s="17"/>
      <c r="BO1487" s="17"/>
      <c r="BP1487" s="17"/>
      <c r="BQ1487" s="17"/>
      <c r="BR1487" s="17"/>
    </row>
    <row r="1488" spans="29:70" x14ac:dyDescent="0.25">
      <c r="AC1488" s="17"/>
      <c r="AD1488" s="17"/>
      <c r="AE1488" s="17"/>
      <c r="AF1488" s="17"/>
      <c r="AG1488" s="17"/>
      <c r="AH1488" s="17"/>
      <c r="AI1488" s="17"/>
      <c r="AJ1488" s="17"/>
      <c r="AK1488" s="17"/>
      <c r="AL1488" s="17"/>
      <c r="AM1488" s="17"/>
      <c r="AN1488" s="17"/>
      <c r="AO1488" s="17"/>
      <c r="AP1488" s="17"/>
      <c r="AQ1488" s="17"/>
      <c r="AR1488" s="17"/>
      <c r="AS1488" s="17"/>
      <c r="AT1488" s="17"/>
      <c r="AU1488" s="17"/>
      <c r="AV1488" s="17"/>
      <c r="AW1488" s="17"/>
      <c r="AX1488" s="17"/>
      <c r="AY1488" s="17"/>
      <c r="AZ1488" s="17"/>
      <c r="BA1488" s="17"/>
      <c r="BB1488" s="17"/>
      <c r="BC1488" s="17"/>
      <c r="BD1488" s="17"/>
      <c r="BE1488" s="17"/>
      <c r="BF1488" s="17"/>
      <c r="BG1488" s="17"/>
      <c r="BH1488" s="17"/>
      <c r="BI1488" s="17"/>
      <c r="BJ1488" s="17"/>
      <c r="BK1488" s="17"/>
      <c r="BL1488" s="17"/>
      <c r="BM1488" s="17"/>
      <c r="BN1488" s="17"/>
      <c r="BO1488" s="17"/>
      <c r="BP1488" s="17"/>
      <c r="BQ1488" s="17"/>
      <c r="BR1488" s="17"/>
    </row>
    <row r="1489" spans="29:70" x14ac:dyDescent="0.25">
      <c r="AC1489" s="17"/>
      <c r="AD1489" s="17"/>
      <c r="AE1489" s="17"/>
      <c r="AF1489" s="17"/>
      <c r="AG1489" s="17"/>
      <c r="AH1489" s="17"/>
      <c r="AI1489" s="17"/>
      <c r="AJ1489" s="17"/>
      <c r="AK1489" s="17"/>
      <c r="AL1489" s="17"/>
      <c r="AM1489" s="17"/>
      <c r="AN1489" s="17"/>
      <c r="AO1489" s="17"/>
      <c r="AP1489" s="17"/>
      <c r="AQ1489" s="17"/>
      <c r="AR1489" s="17"/>
      <c r="AS1489" s="17"/>
      <c r="AT1489" s="17"/>
      <c r="AU1489" s="17"/>
      <c r="AV1489" s="17"/>
      <c r="AW1489" s="17"/>
      <c r="AX1489" s="17"/>
      <c r="AY1489" s="17"/>
      <c r="AZ1489" s="17"/>
      <c r="BA1489" s="17"/>
      <c r="BB1489" s="17"/>
      <c r="BC1489" s="17"/>
      <c r="BD1489" s="17"/>
      <c r="BE1489" s="17"/>
      <c r="BF1489" s="17"/>
      <c r="BG1489" s="17"/>
      <c r="BH1489" s="17"/>
      <c r="BI1489" s="17"/>
      <c r="BJ1489" s="17"/>
      <c r="BK1489" s="17"/>
      <c r="BL1489" s="17"/>
      <c r="BM1489" s="17"/>
      <c r="BN1489" s="17"/>
      <c r="BO1489" s="17"/>
      <c r="BP1489" s="17"/>
      <c r="BQ1489" s="17"/>
      <c r="BR1489" s="17"/>
    </row>
    <row r="1490" spans="29:70" x14ac:dyDescent="0.25">
      <c r="AC1490" s="17"/>
      <c r="AD1490" s="17"/>
      <c r="AE1490" s="17"/>
      <c r="AF1490" s="17"/>
      <c r="AG1490" s="17"/>
      <c r="AH1490" s="17"/>
      <c r="AI1490" s="17"/>
      <c r="AJ1490" s="17"/>
      <c r="AK1490" s="17"/>
      <c r="AL1490" s="17"/>
      <c r="AM1490" s="17"/>
      <c r="AN1490" s="17"/>
      <c r="AO1490" s="17"/>
      <c r="AP1490" s="17"/>
      <c r="AQ1490" s="17"/>
      <c r="AR1490" s="17"/>
      <c r="AS1490" s="17"/>
      <c r="AT1490" s="17"/>
      <c r="AU1490" s="17"/>
      <c r="AV1490" s="17"/>
      <c r="AW1490" s="17"/>
      <c r="AX1490" s="17"/>
      <c r="AY1490" s="17"/>
      <c r="AZ1490" s="17"/>
      <c r="BA1490" s="17"/>
      <c r="BB1490" s="17"/>
      <c r="BC1490" s="17"/>
      <c r="BD1490" s="17"/>
      <c r="BE1490" s="17"/>
      <c r="BF1490" s="17"/>
      <c r="BG1490" s="17"/>
      <c r="BH1490" s="17"/>
      <c r="BI1490" s="17"/>
      <c r="BJ1490" s="17"/>
      <c r="BK1490" s="17"/>
      <c r="BL1490" s="17"/>
      <c r="BM1490" s="17"/>
      <c r="BN1490" s="17"/>
      <c r="BO1490" s="17"/>
      <c r="BP1490" s="17"/>
      <c r="BQ1490" s="17"/>
      <c r="BR1490" s="17"/>
    </row>
    <row r="1491" spans="29:70" x14ac:dyDescent="0.25">
      <c r="AC1491" s="17"/>
      <c r="AD1491" s="17"/>
      <c r="AE1491" s="17"/>
      <c r="AF1491" s="17"/>
      <c r="AG1491" s="17"/>
      <c r="AH1491" s="17"/>
      <c r="AI1491" s="17"/>
      <c r="AJ1491" s="17"/>
      <c r="AK1491" s="17"/>
      <c r="AL1491" s="17"/>
      <c r="AM1491" s="17"/>
      <c r="AN1491" s="17"/>
      <c r="AO1491" s="17"/>
      <c r="AP1491" s="17"/>
      <c r="AQ1491" s="17"/>
      <c r="AR1491" s="17"/>
      <c r="AS1491" s="17"/>
      <c r="AT1491" s="17"/>
      <c r="AU1491" s="17"/>
      <c r="AV1491" s="17"/>
      <c r="AW1491" s="17"/>
      <c r="AX1491" s="17"/>
      <c r="AY1491" s="17"/>
      <c r="AZ1491" s="17"/>
      <c r="BA1491" s="17"/>
      <c r="BB1491" s="17"/>
      <c r="BC1491" s="17"/>
      <c r="BD1491" s="17"/>
      <c r="BE1491" s="17"/>
      <c r="BF1491" s="17"/>
      <c r="BG1491" s="17"/>
      <c r="BH1491" s="17"/>
      <c r="BI1491" s="17"/>
      <c r="BJ1491" s="17"/>
      <c r="BK1491" s="17"/>
      <c r="BL1491" s="17"/>
      <c r="BM1491" s="17"/>
      <c r="BN1491" s="17"/>
      <c r="BO1491" s="17"/>
      <c r="BP1491" s="17"/>
      <c r="BQ1491" s="17"/>
      <c r="BR1491" s="17"/>
    </row>
    <row r="1492" spans="29:70" x14ac:dyDescent="0.25"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  <c r="BF1492" s="17"/>
      <c r="BG1492" s="17"/>
      <c r="BH1492" s="17"/>
      <c r="BI1492" s="17"/>
      <c r="BJ1492" s="17"/>
      <c r="BK1492" s="17"/>
      <c r="BL1492" s="17"/>
      <c r="BM1492" s="17"/>
      <c r="BN1492" s="17"/>
      <c r="BO1492" s="17"/>
      <c r="BP1492" s="17"/>
      <c r="BQ1492" s="17"/>
      <c r="BR1492" s="17"/>
    </row>
    <row r="1493" spans="29:70" x14ac:dyDescent="0.25">
      <c r="AC1493" s="17"/>
      <c r="AD1493" s="17"/>
      <c r="AE1493" s="17"/>
      <c r="AF1493" s="17"/>
      <c r="AG1493" s="17"/>
      <c r="AH1493" s="17"/>
      <c r="AI1493" s="17"/>
      <c r="AJ1493" s="17"/>
      <c r="AK1493" s="17"/>
      <c r="AL1493" s="17"/>
      <c r="AM1493" s="17"/>
      <c r="AN1493" s="17"/>
      <c r="AO1493" s="17"/>
      <c r="AP1493" s="17"/>
      <c r="AQ1493" s="17"/>
      <c r="AR1493" s="17"/>
      <c r="AS1493" s="17"/>
      <c r="AT1493" s="17"/>
      <c r="AU1493" s="17"/>
      <c r="AV1493" s="17"/>
      <c r="AW1493" s="17"/>
      <c r="AX1493" s="17"/>
      <c r="AY1493" s="17"/>
      <c r="AZ1493" s="17"/>
      <c r="BA1493" s="17"/>
      <c r="BB1493" s="17"/>
      <c r="BC1493" s="17"/>
      <c r="BD1493" s="17"/>
      <c r="BE1493" s="17"/>
      <c r="BF1493" s="17"/>
      <c r="BG1493" s="17"/>
      <c r="BH1493" s="17"/>
      <c r="BI1493" s="17"/>
      <c r="BJ1493" s="17"/>
      <c r="BK1493" s="17"/>
      <c r="BL1493" s="17"/>
      <c r="BM1493" s="17"/>
      <c r="BN1493" s="17"/>
      <c r="BO1493" s="17"/>
      <c r="BP1493" s="17"/>
      <c r="BQ1493" s="17"/>
      <c r="BR1493" s="17"/>
    </row>
    <row r="1494" spans="29:70" x14ac:dyDescent="0.25">
      <c r="AC1494" s="17"/>
      <c r="AD1494" s="17"/>
      <c r="AE1494" s="17"/>
      <c r="AF1494" s="17"/>
      <c r="AG1494" s="17"/>
      <c r="AH1494" s="17"/>
      <c r="AI1494" s="17"/>
      <c r="AJ1494" s="17"/>
      <c r="AK1494" s="17"/>
      <c r="AL1494" s="17"/>
      <c r="AM1494" s="17"/>
      <c r="AN1494" s="17"/>
      <c r="AO1494" s="17"/>
      <c r="AP1494" s="17"/>
      <c r="AQ1494" s="17"/>
      <c r="AR1494" s="17"/>
      <c r="AS1494" s="17"/>
      <c r="AT1494" s="17"/>
      <c r="AU1494" s="17"/>
      <c r="AV1494" s="17"/>
      <c r="AW1494" s="17"/>
      <c r="AX1494" s="17"/>
      <c r="AY1494" s="17"/>
      <c r="AZ1494" s="17"/>
      <c r="BA1494" s="17"/>
      <c r="BB1494" s="17"/>
      <c r="BC1494" s="17"/>
      <c r="BD1494" s="17"/>
      <c r="BE1494" s="17"/>
      <c r="BF1494" s="17"/>
      <c r="BG1494" s="17"/>
      <c r="BH1494" s="17"/>
      <c r="BI1494" s="17"/>
      <c r="BJ1494" s="17"/>
      <c r="BK1494" s="17"/>
      <c r="BL1494" s="17"/>
      <c r="BM1494" s="17"/>
      <c r="BN1494" s="17"/>
      <c r="BO1494" s="17"/>
      <c r="BP1494" s="17"/>
      <c r="BQ1494" s="17"/>
      <c r="BR1494" s="17"/>
    </row>
    <row r="1495" spans="29:70" x14ac:dyDescent="0.25">
      <c r="AC1495" s="17"/>
      <c r="AD1495" s="17"/>
      <c r="AE1495" s="17"/>
      <c r="AF1495" s="17"/>
      <c r="AG1495" s="17"/>
      <c r="AH1495" s="17"/>
      <c r="AI1495" s="17"/>
      <c r="AJ1495" s="17"/>
      <c r="AK1495" s="17"/>
      <c r="AL1495" s="17"/>
      <c r="AM1495" s="17"/>
      <c r="AN1495" s="17"/>
      <c r="AO1495" s="17"/>
      <c r="AP1495" s="17"/>
      <c r="AQ1495" s="17"/>
      <c r="AR1495" s="17"/>
      <c r="AS1495" s="17"/>
      <c r="AT1495" s="17"/>
      <c r="AU1495" s="17"/>
      <c r="AV1495" s="17"/>
      <c r="AW1495" s="17"/>
      <c r="AX1495" s="17"/>
      <c r="AY1495" s="17"/>
      <c r="AZ1495" s="17"/>
      <c r="BA1495" s="17"/>
      <c r="BB1495" s="17"/>
      <c r="BC1495" s="17"/>
      <c r="BD1495" s="17"/>
      <c r="BE1495" s="17"/>
      <c r="BF1495" s="17"/>
      <c r="BG1495" s="17"/>
      <c r="BH1495" s="17"/>
      <c r="BI1495" s="17"/>
      <c r="BJ1495" s="17"/>
      <c r="BK1495" s="17"/>
      <c r="BL1495" s="17"/>
      <c r="BM1495" s="17"/>
      <c r="BN1495" s="17"/>
      <c r="BO1495" s="17"/>
      <c r="BP1495" s="17"/>
      <c r="BQ1495" s="17"/>
      <c r="BR1495" s="17"/>
    </row>
    <row r="1496" spans="29:70" x14ac:dyDescent="0.25">
      <c r="AC1496" s="17"/>
      <c r="AD1496" s="17"/>
      <c r="AE1496" s="17"/>
      <c r="AF1496" s="17"/>
      <c r="AG1496" s="17"/>
      <c r="AH1496" s="17"/>
      <c r="AI1496" s="17"/>
      <c r="AJ1496" s="17"/>
      <c r="AK1496" s="17"/>
      <c r="AL1496" s="17"/>
      <c r="AM1496" s="17"/>
      <c r="AN1496" s="17"/>
      <c r="AO1496" s="17"/>
      <c r="AP1496" s="17"/>
      <c r="AQ1496" s="17"/>
      <c r="AR1496" s="17"/>
      <c r="AS1496" s="17"/>
      <c r="AT1496" s="17"/>
      <c r="AU1496" s="17"/>
      <c r="AV1496" s="17"/>
      <c r="AW1496" s="17"/>
      <c r="AX1496" s="17"/>
      <c r="AY1496" s="17"/>
      <c r="AZ1496" s="17"/>
      <c r="BA1496" s="17"/>
      <c r="BB1496" s="17"/>
      <c r="BC1496" s="17"/>
      <c r="BD1496" s="17"/>
      <c r="BE1496" s="17"/>
      <c r="BF1496" s="17"/>
      <c r="BG1496" s="17"/>
      <c r="BH1496" s="17"/>
      <c r="BI1496" s="17"/>
      <c r="BJ1496" s="17"/>
      <c r="BK1496" s="17"/>
      <c r="BL1496" s="17"/>
      <c r="BM1496" s="17"/>
      <c r="BN1496" s="17"/>
      <c r="BO1496" s="17"/>
      <c r="BP1496" s="17"/>
      <c r="BQ1496" s="17"/>
      <c r="BR1496" s="17"/>
    </row>
    <row r="1497" spans="29:70" x14ac:dyDescent="0.25">
      <c r="AC1497" s="17"/>
      <c r="AD1497" s="17"/>
      <c r="AE1497" s="17"/>
      <c r="AF1497" s="17"/>
      <c r="AG1497" s="17"/>
      <c r="AH1497" s="17"/>
      <c r="AI1497" s="17"/>
      <c r="AJ1497" s="17"/>
      <c r="AK1497" s="17"/>
      <c r="AL1497" s="17"/>
      <c r="AM1497" s="17"/>
      <c r="AN1497" s="17"/>
      <c r="AO1497" s="17"/>
      <c r="AP1497" s="17"/>
      <c r="AQ1497" s="17"/>
      <c r="AR1497" s="17"/>
      <c r="AS1497" s="17"/>
      <c r="AT1497" s="17"/>
      <c r="AU1497" s="17"/>
      <c r="AV1497" s="17"/>
      <c r="AW1497" s="17"/>
      <c r="AX1497" s="17"/>
      <c r="AY1497" s="17"/>
      <c r="AZ1497" s="17"/>
      <c r="BA1497" s="17"/>
      <c r="BB1497" s="17"/>
      <c r="BC1497" s="17"/>
      <c r="BD1497" s="17"/>
      <c r="BE1497" s="17"/>
      <c r="BF1497" s="17"/>
      <c r="BG1497" s="17"/>
      <c r="BH1497" s="17"/>
      <c r="BI1497" s="17"/>
      <c r="BJ1497" s="17"/>
      <c r="BK1497" s="17"/>
      <c r="BL1497" s="17"/>
      <c r="BM1497" s="17"/>
      <c r="BN1497" s="17"/>
      <c r="BO1497" s="17"/>
      <c r="BP1497" s="17"/>
      <c r="BQ1497" s="17"/>
      <c r="BR1497" s="17"/>
    </row>
    <row r="1498" spans="29:70" x14ac:dyDescent="0.25">
      <c r="AC1498" s="17"/>
      <c r="AD1498" s="17"/>
      <c r="AE1498" s="17"/>
      <c r="AF1498" s="17"/>
      <c r="AG1498" s="17"/>
      <c r="AH1498" s="17"/>
      <c r="AI1498" s="17"/>
      <c r="AJ1498" s="17"/>
      <c r="AK1498" s="17"/>
      <c r="AL1498" s="17"/>
      <c r="AM1498" s="17"/>
      <c r="AN1498" s="17"/>
      <c r="AO1498" s="17"/>
      <c r="AP1498" s="17"/>
      <c r="AQ1498" s="17"/>
      <c r="AR1498" s="17"/>
      <c r="AS1498" s="17"/>
      <c r="AT1498" s="17"/>
      <c r="AU1498" s="17"/>
      <c r="AV1498" s="17"/>
      <c r="AW1498" s="17"/>
      <c r="AX1498" s="17"/>
      <c r="AY1498" s="17"/>
      <c r="AZ1498" s="17"/>
      <c r="BA1498" s="17"/>
      <c r="BB1498" s="17"/>
      <c r="BC1498" s="17"/>
      <c r="BD1498" s="17"/>
      <c r="BE1498" s="17"/>
      <c r="BF1498" s="17"/>
      <c r="BG1498" s="17"/>
      <c r="BH1498" s="17"/>
      <c r="BI1498" s="17"/>
      <c r="BJ1498" s="17"/>
      <c r="BK1498" s="17"/>
      <c r="BL1498" s="17"/>
      <c r="BM1498" s="17"/>
      <c r="BN1498" s="17"/>
      <c r="BO1498" s="17"/>
      <c r="BP1498" s="17"/>
      <c r="BQ1498" s="17"/>
      <c r="BR1498" s="17"/>
    </row>
    <row r="1499" spans="29:70" x14ac:dyDescent="0.25">
      <c r="AC1499" s="17"/>
      <c r="AD1499" s="17"/>
      <c r="AE1499" s="17"/>
      <c r="AF1499" s="17"/>
      <c r="AG1499" s="17"/>
      <c r="AH1499" s="17"/>
      <c r="AI1499" s="17"/>
      <c r="AJ1499" s="17"/>
      <c r="AK1499" s="17"/>
      <c r="AL1499" s="17"/>
      <c r="AM1499" s="17"/>
      <c r="AN1499" s="17"/>
      <c r="AO1499" s="17"/>
      <c r="AP1499" s="17"/>
      <c r="AQ1499" s="17"/>
      <c r="AR1499" s="17"/>
      <c r="AS1499" s="17"/>
      <c r="AT1499" s="17"/>
      <c r="AU1499" s="17"/>
      <c r="AV1499" s="17"/>
      <c r="AW1499" s="17"/>
      <c r="AX1499" s="17"/>
      <c r="AY1499" s="17"/>
      <c r="AZ1499" s="17"/>
      <c r="BA1499" s="17"/>
      <c r="BB1499" s="17"/>
      <c r="BC1499" s="17"/>
      <c r="BD1499" s="17"/>
      <c r="BE1499" s="17"/>
      <c r="BF1499" s="17"/>
      <c r="BG1499" s="17"/>
      <c r="BH1499" s="17"/>
      <c r="BI1499" s="17"/>
      <c r="BJ1499" s="17"/>
      <c r="BK1499" s="17"/>
      <c r="BL1499" s="17"/>
      <c r="BM1499" s="17"/>
      <c r="BN1499" s="17"/>
      <c r="BO1499" s="17"/>
      <c r="BP1499" s="17"/>
      <c r="BQ1499" s="17"/>
      <c r="BR1499" s="17"/>
    </row>
    <row r="1500" spans="29:70" x14ac:dyDescent="0.25">
      <c r="AC1500" s="17"/>
      <c r="AD1500" s="17"/>
      <c r="AE1500" s="17"/>
      <c r="AF1500" s="17"/>
      <c r="AG1500" s="17"/>
      <c r="AH1500" s="17"/>
      <c r="AI1500" s="17"/>
      <c r="AJ1500" s="17"/>
      <c r="AK1500" s="17"/>
      <c r="AL1500" s="17"/>
      <c r="AM1500" s="17"/>
      <c r="AN1500" s="17"/>
      <c r="AO1500" s="17"/>
      <c r="AP1500" s="17"/>
      <c r="AQ1500" s="17"/>
      <c r="AR1500" s="17"/>
      <c r="AS1500" s="17"/>
      <c r="AT1500" s="17"/>
      <c r="AU1500" s="17"/>
      <c r="AV1500" s="17"/>
      <c r="AW1500" s="17"/>
      <c r="AX1500" s="17"/>
      <c r="AY1500" s="17"/>
      <c r="AZ1500" s="17"/>
      <c r="BA1500" s="17"/>
      <c r="BB1500" s="17"/>
      <c r="BC1500" s="17"/>
      <c r="BD1500" s="17"/>
      <c r="BE1500" s="17"/>
      <c r="BF1500" s="17"/>
      <c r="BG1500" s="17"/>
      <c r="BH1500" s="17"/>
      <c r="BI1500" s="17"/>
      <c r="BJ1500" s="17"/>
      <c r="BK1500" s="17"/>
      <c r="BL1500" s="17"/>
      <c r="BM1500" s="17"/>
      <c r="BN1500" s="17"/>
      <c r="BO1500" s="17"/>
      <c r="BP1500" s="17"/>
      <c r="BQ1500" s="17"/>
      <c r="BR1500" s="17"/>
    </row>
    <row r="1501" spans="29:70" x14ac:dyDescent="0.25">
      <c r="AC1501" s="17"/>
      <c r="AD1501" s="17"/>
      <c r="AE1501" s="17"/>
      <c r="AF1501" s="17"/>
      <c r="AG1501" s="17"/>
      <c r="AH1501" s="17"/>
      <c r="AI1501" s="17"/>
      <c r="AJ1501" s="17"/>
      <c r="AK1501" s="17"/>
      <c r="AL1501" s="17"/>
      <c r="AM1501" s="17"/>
      <c r="AN1501" s="17"/>
      <c r="AO1501" s="17"/>
      <c r="AP1501" s="17"/>
      <c r="AQ1501" s="17"/>
      <c r="AR1501" s="17"/>
      <c r="AS1501" s="17"/>
      <c r="AT1501" s="17"/>
      <c r="AU1501" s="17"/>
      <c r="AV1501" s="17"/>
      <c r="AW1501" s="17"/>
      <c r="AX1501" s="17"/>
      <c r="AY1501" s="17"/>
      <c r="AZ1501" s="17"/>
      <c r="BA1501" s="17"/>
      <c r="BB1501" s="17"/>
      <c r="BC1501" s="17"/>
      <c r="BD1501" s="17"/>
      <c r="BE1501" s="17"/>
      <c r="BF1501" s="17"/>
      <c r="BG1501" s="17"/>
      <c r="BH1501" s="17"/>
      <c r="BI1501" s="17"/>
      <c r="BJ1501" s="17"/>
      <c r="BK1501" s="17"/>
      <c r="BL1501" s="17"/>
      <c r="BM1501" s="17"/>
      <c r="BN1501" s="17"/>
      <c r="BO1501" s="17"/>
      <c r="BP1501" s="17"/>
      <c r="BQ1501" s="17"/>
      <c r="BR1501" s="17"/>
    </row>
    <row r="1502" spans="29:70" x14ac:dyDescent="0.25">
      <c r="AC1502" s="17"/>
      <c r="AD1502" s="17"/>
      <c r="AE1502" s="17"/>
      <c r="AF1502" s="17"/>
      <c r="AG1502" s="17"/>
      <c r="AH1502" s="17"/>
      <c r="AI1502" s="17"/>
      <c r="AJ1502" s="17"/>
      <c r="AK1502" s="17"/>
      <c r="AL1502" s="17"/>
      <c r="AM1502" s="17"/>
      <c r="AN1502" s="17"/>
      <c r="AO1502" s="17"/>
      <c r="AP1502" s="17"/>
      <c r="AQ1502" s="17"/>
      <c r="AR1502" s="17"/>
      <c r="AS1502" s="17"/>
      <c r="AT1502" s="17"/>
      <c r="AU1502" s="17"/>
      <c r="AV1502" s="17"/>
      <c r="AW1502" s="17"/>
      <c r="AX1502" s="17"/>
      <c r="AY1502" s="17"/>
      <c r="AZ1502" s="17"/>
      <c r="BA1502" s="17"/>
      <c r="BB1502" s="17"/>
      <c r="BC1502" s="17"/>
      <c r="BD1502" s="17"/>
      <c r="BE1502" s="17"/>
      <c r="BF1502" s="17"/>
      <c r="BG1502" s="17"/>
      <c r="BH1502" s="17"/>
      <c r="BI1502" s="17"/>
      <c r="BJ1502" s="17"/>
      <c r="BK1502" s="17"/>
      <c r="BL1502" s="17"/>
      <c r="BM1502" s="17"/>
      <c r="BN1502" s="17"/>
      <c r="BO1502" s="17"/>
      <c r="BP1502" s="17"/>
      <c r="BQ1502" s="17"/>
      <c r="BR1502" s="17"/>
    </row>
    <row r="1503" spans="29:70" x14ac:dyDescent="0.25">
      <c r="AC1503" s="17"/>
      <c r="AD1503" s="17"/>
      <c r="AE1503" s="17"/>
      <c r="AF1503" s="17"/>
      <c r="AG1503" s="17"/>
      <c r="AH1503" s="17"/>
      <c r="AI1503" s="17"/>
      <c r="AJ1503" s="17"/>
      <c r="AK1503" s="17"/>
      <c r="AL1503" s="17"/>
      <c r="AM1503" s="17"/>
      <c r="AN1503" s="17"/>
      <c r="AO1503" s="17"/>
      <c r="AP1503" s="17"/>
      <c r="AQ1503" s="17"/>
      <c r="AR1503" s="17"/>
      <c r="AS1503" s="17"/>
      <c r="AT1503" s="17"/>
      <c r="AU1503" s="17"/>
      <c r="AV1503" s="17"/>
      <c r="AW1503" s="17"/>
      <c r="AX1503" s="17"/>
      <c r="AY1503" s="17"/>
      <c r="AZ1503" s="17"/>
      <c r="BA1503" s="17"/>
      <c r="BB1503" s="17"/>
      <c r="BC1503" s="17"/>
      <c r="BD1503" s="17"/>
      <c r="BE1503" s="17"/>
      <c r="BF1503" s="17"/>
      <c r="BG1503" s="17"/>
      <c r="BH1503" s="17"/>
      <c r="BI1503" s="17"/>
      <c r="BJ1503" s="17"/>
      <c r="BK1503" s="17"/>
      <c r="BL1503" s="17"/>
      <c r="BM1503" s="17"/>
      <c r="BN1503" s="17"/>
      <c r="BO1503" s="17"/>
      <c r="BP1503" s="17"/>
      <c r="BQ1503" s="17"/>
      <c r="BR1503" s="17"/>
    </row>
    <row r="1504" spans="29:70" x14ac:dyDescent="0.25">
      <c r="AC1504" s="17"/>
      <c r="AD1504" s="17"/>
      <c r="AE1504" s="17"/>
      <c r="AF1504" s="17"/>
      <c r="AG1504" s="17"/>
      <c r="AH1504" s="17"/>
      <c r="AI1504" s="17"/>
      <c r="AJ1504" s="17"/>
      <c r="AK1504" s="17"/>
      <c r="AL1504" s="17"/>
      <c r="AM1504" s="17"/>
      <c r="AN1504" s="17"/>
      <c r="AO1504" s="17"/>
      <c r="AP1504" s="17"/>
      <c r="AQ1504" s="17"/>
      <c r="AR1504" s="17"/>
      <c r="AS1504" s="17"/>
      <c r="AT1504" s="17"/>
      <c r="AU1504" s="17"/>
      <c r="AV1504" s="17"/>
      <c r="AW1504" s="17"/>
      <c r="AX1504" s="17"/>
      <c r="AY1504" s="17"/>
      <c r="AZ1504" s="17"/>
      <c r="BA1504" s="17"/>
      <c r="BB1504" s="17"/>
      <c r="BC1504" s="17"/>
      <c r="BD1504" s="17"/>
      <c r="BE1504" s="17"/>
      <c r="BF1504" s="17"/>
      <c r="BG1504" s="17"/>
      <c r="BH1504" s="17"/>
      <c r="BI1504" s="17"/>
      <c r="BJ1504" s="17"/>
      <c r="BK1504" s="17"/>
      <c r="BL1504" s="17"/>
      <c r="BM1504" s="17"/>
      <c r="BN1504" s="17"/>
      <c r="BO1504" s="17"/>
      <c r="BP1504" s="17"/>
      <c r="BQ1504" s="17"/>
      <c r="BR1504" s="17"/>
    </row>
    <row r="1505" spans="29:70" x14ac:dyDescent="0.25">
      <c r="AC1505" s="17"/>
      <c r="AD1505" s="17"/>
      <c r="AE1505" s="17"/>
      <c r="AF1505" s="17"/>
      <c r="AG1505" s="17"/>
      <c r="AH1505" s="17"/>
      <c r="AI1505" s="17"/>
      <c r="AJ1505" s="17"/>
      <c r="AK1505" s="17"/>
      <c r="AL1505" s="17"/>
      <c r="AM1505" s="17"/>
      <c r="AN1505" s="17"/>
      <c r="AO1505" s="17"/>
      <c r="AP1505" s="17"/>
      <c r="AQ1505" s="17"/>
      <c r="AR1505" s="17"/>
      <c r="AS1505" s="17"/>
      <c r="AT1505" s="17"/>
      <c r="AU1505" s="17"/>
      <c r="AV1505" s="17"/>
      <c r="AW1505" s="17"/>
      <c r="AX1505" s="17"/>
      <c r="AY1505" s="17"/>
      <c r="AZ1505" s="17"/>
      <c r="BA1505" s="17"/>
      <c r="BB1505" s="17"/>
      <c r="BC1505" s="17"/>
      <c r="BD1505" s="17"/>
      <c r="BE1505" s="17"/>
      <c r="BF1505" s="17"/>
      <c r="BG1505" s="17"/>
      <c r="BH1505" s="17"/>
      <c r="BI1505" s="17"/>
      <c r="BJ1505" s="17"/>
      <c r="BK1505" s="17"/>
      <c r="BL1505" s="17"/>
      <c r="BM1505" s="17"/>
      <c r="BN1505" s="17"/>
      <c r="BO1505" s="17"/>
      <c r="BP1505" s="17"/>
      <c r="BQ1505" s="17"/>
      <c r="BR1505" s="17"/>
    </row>
    <row r="1506" spans="29:70" x14ac:dyDescent="0.25">
      <c r="AC1506" s="17"/>
      <c r="AD1506" s="17"/>
      <c r="AE1506" s="17"/>
      <c r="AF1506" s="17"/>
      <c r="AG1506" s="17"/>
      <c r="AH1506" s="17"/>
      <c r="AI1506" s="17"/>
      <c r="AJ1506" s="17"/>
      <c r="AK1506" s="17"/>
      <c r="AL1506" s="17"/>
      <c r="AM1506" s="17"/>
      <c r="AN1506" s="17"/>
      <c r="AO1506" s="17"/>
      <c r="AP1506" s="17"/>
      <c r="AQ1506" s="17"/>
      <c r="AR1506" s="17"/>
      <c r="AS1506" s="17"/>
      <c r="AT1506" s="17"/>
      <c r="AU1506" s="17"/>
      <c r="AV1506" s="17"/>
      <c r="AW1506" s="17"/>
      <c r="AX1506" s="17"/>
      <c r="AY1506" s="17"/>
      <c r="AZ1506" s="17"/>
      <c r="BA1506" s="17"/>
      <c r="BB1506" s="17"/>
      <c r="BC1506" s="17"/>
      <c r="BD1506" s="17"/>
      <c r="BE1506" s="17"/>
      <c r="BF1506" s="17"/>
      <c r="BG1506" s="17"/>
      <c r="BH1506" s="17"/>
      <c r="BI1506" s="17"/>
      <c r="BJ1506" s="17"/>
      <c r="BK1506" s="17"/>
      <c r="BL1506" s="17"/>
      <c r="BM1506" s="17"/>
      <c r="BN1506" s="17"/>
      <c r="BO1506" s="17"/>
      <c r="BP1506" s="17"/>
      <c r="BQ1506" s="17"/>
      <c r="BR1506" s="17"/>
    </row>
    <row r="1507" spans="29:70" x14ac:dyDescent="0.25">
      <c r="AC1507" s="17"/>
      <c r="AD1507" s="17"/>
      <c r="AE1507" s="17"/>
      <c r="AF1507" s="17"/>
      <c r="AG1507" s="17"/>
      <c r="AH1507" s="17"/>
      <c r="AI1507" s="17"/>
      <c r="AJ1507" s="17"/>
      <c r="AK1507" s="17"/>
      <c r="AL1507" s="17"/>
      <c r="AM1507" s="17"/>
      <c r="AN1507" s="17"/>
      <c r="AO1507" s="17"/>
      <c r="AP1507" s="17"/>
      <c r="AQ1507" s="17"/>
      <c r="AR1507" s="17"/>
      <c r="AS1507" s="17"/>
      <c r="AT1507" s="17"/>
      <c r="AU1507" s="17"/>
      <c r="AV1507" s="17"/>
      <c r="AW1507" s="17"/>
      <c r="AX1507" s="17"/>
      <c r="AY1507" s="17"/>
      <c r="AZ1507" s="17"/>
      <c r="BA1507" s="17"/>
      <c r="BB1507" s="17"/>
      <c r="BC1507" s="17"/>
      <c r="BD1507" s="17"/>
      <c r="BE1507" s="17"/>
      <c r="BF1507" s="17"/>
      <c r="BG1507" s="17"/>
      <c r="BH1507" s="17"/>
      <c r="BI1507" s="17"/>
      <c r="BJ1507" s="17"/>
      <c r="BK1507" s="17"/>
      <c r="BL1507" s="17"/>
      <c r="BM1507" s="17"/>
      <c r="BN1507" s="17"/>
      <c r="BO1507" s="17"/>
      <c r="BP1507" s="17"/>
      <c r="BQ1507" s="17"/>
      <c r="BR1507" s="17"/>
    </row>
    <row r="1508" spans="29:70" x14ac:dyDescent="0.25">
      <c r="AC1508" s="17"/>
      <c r="AD1508" s="17"/>
      <c r="AE1508" s="17"/>
      <c r="AF1508" s="17"/>
      <c r="AG1508" s="17"/>
      <c r="AH1508" s="17"/>
      <c r="AI1508" s="17"/>
      <c r="AJ1508" s="17"/>
      <c r="AK1508" s="17"/>
      <c r="AL1508" s="17"/>
      <c r="AM1508" s="17"/>
      <c r="AN1508" s="17"/>
      <c r="AO1508" s="17"/>
      <c r="AP1508" s="17"/>
      <c r="AQ1508" s="17"/>
      <c r="AR1508" s="17"/>
      <c r="AS1508" s="17"/>
      <c r="AT1508" s="17"/>
      <c r="AU1508" s="17"/>
      <c r="AV1508" s="17"/>
      <c r="AW1508" s="17"/>
      <c r="AX1508" s="17"/>
      <c r="AY1508" s="17"/>
      <c r="AZ1508" s="17"/>
      <c r="BA1508" s="17"/>
      <c r="BB1508" s="17"/>
      <c r="BC1508" s="17"/>
      <c r="BD1508" s="17"/>
      <c r="BE1508" s="17"/>
      <c r="BF1508" s="17"/>
      <c r="BG1508" s="17"/>
      <c r="BH1508" s="17"/>
      <c r="BI1508" s="17"/>
      <c r="BJ1508" s="17"/>
      <c r="BK1508" s="17"/>
      <c r="BL1508" s="17"/>
      <c r="BM1508" s="17"/>
      <c r="BN1508" s="17"/>
      <c r="BO1508" s="17"/>
      <c r="BP1508" s="17"/>
      <c r="BQ1508" s="17"/>
      <c r="BR1508" s="17"/>
    </row>
    <row r="1509" spans="29:70" x14ac:dyDescent="0.25">
      <c r="AC1509" s="17"/>
      <c r="AD1509" s="17"/>
      <c r="AE1509" s="17"/>
      <c r="AF1509" s="17"/>
      <c r="AG1509" s="17"/>
      <c r="AH1509" s="17"/>
      <c r="AI1509" s="17"/>
      <c r="AJ1509" s="17"/>
      <c r="AK1509" s="17"/>
      <c r="AL1509" s="17"/>
      <c r="AM1509" s="17"/>
      <c r="AN1509" s="17"/>
      <c r="AO1509" s="17"/>
      <c r="AP1509" s="17"/>
      <c r="AQ1509" s="17"/>
      <c r="AR1509" s="17"/>
      <c r="AS1509" s="17"/>
      <c r="AT1509" s="17"/>
      <c r="AU1509" s="17"/>
      <c r="AV1509" s="17"/>
      <c r="AW1509" s="17"/>
      <c r="AX1509" s="17"/>
      <c r="AY1509" s="17"/>
      <c r="AZ1509" s="17"/>
      <c r="BA1509" s="17"/>
      <c r="BB1509" s="17"/>
      <c r="BC1509" s="17"/>
      <c r="BD1509" s="17"/>
      <c r="BE1509" s="17"/>
      <c r="BF1509" s="17"/>
      <c r="BG1509" s="17"/>
      <c r="BH1509" s="17"/>
      <c r="BI1509" s="17"/>
      <c r="BJ1509" s="17"/>
      <c r="BK1509" s="17"/>
      <c r="BL1509" s="17"/>
      <c r="BM1509" s="17"/>
      <c r="BN1509" s="17"/>
      <c r="BO1509" s="17"/>
      <c r="BP1509" s="17"/>
      <c r="BQ1509" s="17"/>
      <c r="BR1509" s="17"/>
    </row>
    <row r="1510" spans="29:70" x14ac:dyDescent="0.25">
      <c r="AC1510" s="17"/>
      <c r="AD1510" s="17"/>
      <c r="AE1510" s="17"/>
      <c r="AF1510" s="17"/>
      <c r="AG1510" s="17"/>
      <c r="AH1510" s="17"/>
      <c r="AI1510" s="17"/>
      <c r="AJ1510" s="17"/>
      <c r="AK1510" s="17"/>
      <c r="AL1510" s="17"/>
      <c r="AM1510" s="17"/>
      <c r="AN1510" s="17"/>
      <c r="AO1510" s="17"/>
      <c r="AP1510" s="17"/>
      <c r="AQ1510" s="17"/>
      <c r="AR1510" s="17"/>
      <c r="AS1510" s="17"/>
      <c r="AT1510" s="17"/>
      <c r="AU1510" s="17"/>
      <c r="AV1510" s="17"/>
      <c r="AW1510" s="17"/>
      <c r="AX1510" s="17"/>
      <c r="AY1510" s="17"/>
      <c r="AZ1510" s="17"/>
      <c r="BA1510" s="17"/>
      <c r="BB1510" s="17"/>
      <c r="BC1510" s="17"/>
      <c r="BD1510" s="17"/>
      <c r="BE1510" s="17"/>
      <c r="BF1510" s="17"/>
      <c r="BG1510" s="17"/>
      <c r="BH1510" s="17"/>
      <c r="BI1510" s="17"/>
      <c r="BJ1510" s="17"/>
      <c r="BK1510" s="17"/>
      <c r="BL1510" s="17"/>
      <c r="BM1510" s="17"/>
      <c r="BN1510" s="17"/>
      <c r="BO1510" s="17"/>
      <c r="BP1510" s="17"/>
      <c r="BQ1510" s="17"/>
      <c r="BR1510" s="17"/>
    </row>
    <row r="1511" spans="29:70" x14ac:dyDescent="0.25">
      <c r="AC1511" s="17"/>
      <c r="AD1511" s="17"/>
      <c r="AE1511" s="17"/>
      <c r="AF1511" s="17"/>
      <c r="AG1511" s="17"/>
      <c r="AH1511" s="17"/>
      <c r="AI1511" s="17"/>
      <c r="AJ1511" s="17"/>
      <c r="AK1511" s="17"/>
      <c r="AL1511" s="17"/>
      <c r="AM1511" s="17"/>
      <c r="AN1511" s="17"/>
      <c r="AO1511" s="17"/>
      <c r="AP1511" s="17"/>
      <c r="AQ1511" s="17"/>
      <c r="AR1511" s="17"/>
      <c r="AS1511" s="17"/>
      <c r="AT1511" s="17"/>
      <c r="AU1511" s="17"/>
      <c r="AV1511" s="17"/>
      <c r="AW1511" s="17"/>
      <c r="AX1511" s="17"/>
      <c r="AY1511" s="17"/>
      <c r="AZ1511" s="17"/>
      <c r="BA1511" s="17"/>
      <c r="BB1511" s="17"/>
      <c r="BC1511" s="17"/>
      <c r="BD1511" s="17"/>
      <c r="BE1511" s="17"/>
      <c r="BF1511" s="17"/>
      <c r="BG1511" s="17"/>
      <c r="BH1511" s="17"/>
      <c r="BI1511" s="17"/>
      <c r="BJ1511" s="17"/>
      <c r="BK1511" s="17"/>
      <c r="BL1511" s="17"/>
      <c r="BM1511" s="17"/>
      <c r="BN1511" s="17"/>
      <c r="BO1511" s="17"/>
      <c r="BP1511" s="17"/>
      <c r="BQ1511" s="17"/>
      <c r="BR1511" s="17"/>
    </row>
    <row r="1512" spans="29:70" x14ac:dyDescent="0.25">
      <c r="AC1512" s="17"/>
      <c r="AD1512" s="17"/>
      <c r="AE1512" s="17"/>
      <c r="AF1512" s="17"/>
      <c r="AG1512" s="17"/>
      <c r="AH1512" s="17"/>
      <c r="AI1512" s="17"/>
      <c r="AJ1512" s="17"/>
      <c r="AK1512" s="17"/>
      <c r="AL1512" s="17"/>
      <c r="AM1512" s="17"/>
      <c r="AN1512" s="17"/>
      <c r="AO1512" s="17"/>
      <c r="AP1512" s="17"/>
      <c r="AQ1512" s="17"/>
      <c r="AR1512" s="17"/>
      <c r="AS1512" s="17"/>
      <c r="AT1512" s="17"/>
      <c r="AU1512" s="17"/>
      <c r="AV1512" s="17"/>
      <c r="AW1512" s="17"/>
      <c r="AX1512" s="17"/>
      <c r="AY1512" s="17"/>
      <c r="AZ1512" s="17"/>
      <c r="BA1512" s="17"/>
      <c r="BB1512" s="17"/>
      <c r="BC1512" s="17"/>
      <c r="BD1512" s="17"/>
      <c r="BE1512" s="17"/>
      <c r="BF1512" s="17"/>
      <c r="BG1512" s="17"/>
      <c r="BH1512" s="17"/>
      <c r="BI1512" s="17"/>
      <c r="BJ1512" s="17"/>
      <c r="BK1512" s="17"/>
      <c r="BL1512" s="17"/>
      <c r="BM1512" s="17"/>
      <c r="BN1512" s="17"/>
      <c r="BO1512" s="17"/>
      <c r="BP1512" s="17"/>
      <c r="BQ1512" s="17"/>
      <c r="BR1512" s="17"/>
    </row>
    <row r="1513" spans="29:70" x14ac:dyDescent="0.25">
      <c r="AC1513" s="17"/>
      <c r="AD1513" s="17"/>
      <c r="AE1513" s="17"/>
      <c r="AF1513" s="17"/>
      <c r="AG1513" s="17"/>
      <c r="AH1513" s="17"/>
      <c r="AI1513" s="17"/>
      <c r="AJ1513" s="17"/>
      <c r="AK1513" s="17"/>
      <c r="AL1513" s="17"/>
      <c r="AM1513" s="17"/>
      <c r="AN1513" s="17"/>
      <c r="AO1513" s="17"/>
      <c r="AP1513" s="17"/>
      <c r="AQ1513" s="17"/>
      <c r="AR1513" s="17"/>
      <c r="AS1513" s="17"/>
      <c r="AT1513" s="17"/>
      <c r="AU1513" s="17"/>
      <c r="AV1513" s="17"/>
      <c r="AW1513" s="17"/>
      <c r="AX1513" s="17"/>
      <c r="AY1513" s="17"/>
      <c r="AZ1513" s="17"/>
      <c r="BA1513" s="17"/>
      <c r="BB1513" s="17"/>
      <c r="BC1513" s="17"/>
      <c r="BD1513" s="17"/>
      <c r="BE1513" s="17"/>
      <c r="BF1513" s="17"/>
      <c r="BG1513" s="17"/>
      <c r="BH1513" s="17"/>
      <c r="BI1513" s="17"/>
      <c r="BJ1513" s="17"/>
      <c r="BK1513" s="17"/>
      <c r="BL1513" s="17"/>
      <c r="BM1513" s="17"/>
      <c r="BN1513" s="17"/>
      <c r="BO1513" s="17"/>
      <c r="BP1513" s="17"/>
      <c r="BQ1513" s="17"/>
      <c r="BR1513" s="17"/>
    </row>
    <row r="1514" spans="29:70" x14ac:dyDescent="0.25">
      <c r="AC1514" s="17"/>
      <c r="AD1514" s="17"/>
      <c r="AE1514" s="17"/>
      <c r="AF1514" s="17"/>
      <c r="AG1514" s="17"/>
      <c r="AH1514" s="17"/>
      <c r="AI1514" s="17"/>
      <c r="AJ1514" s="17"/>
      <c r="AK1514" s="17"/>
      <c r="AL1514" s="17"/>
      <c r="AM1514" s="17"/>
      <c r="AN1514" s="17"/>
      <c r="AO1514" s="17"/>
      <c r="AP1514" s="17"/>
      <c r="AQ1514" s="17"/>
      <c r="AR1514" s="17"/>
      <c r="AS1514" s="17"/>
      <c r="AT1514" s="17"/>
      <c r="AU1514" s="17"/>
      <c r="AV1514" s="17"/>
      <c r="AW1514" s="17"/>
      <c r="AX1514" s="17"/>
      <c r="AY1514" s="17"/>
      <c r="AZ1514" s="17"/>
      <c r="BA1514" s="17"/>
      <c r="BB1514" s="17"/>
      <c r="BC1514" s="17"/>
      <c r="BD1514" s="17"/>
      <c r="BE1514" s="17"/>
      <c r="BF1514" s="17"/>
      <c r="BG1514" s="17"/>
      <c r="BH1514" s="17"/>
      <c r="BI1514" s="17"/>
      <c r="BJ1514" s="17"/>
      <c r="BK1514" s="17"/>
      <c r="BL1514" s="17"/>
      <c r="BM1514" s="17"/>
      <c r="BN1514" s="17"/>
      <c r="BO1514" s="17"/>
      <c r="BP1514" s="17"/>
      <c r="BQ1514" s="17"/>
      <c r="BR1514" s="17"/>
    </row>
    <row r="1515" spans="29:70" x14ac:dyDescent="0.25">
      <c r="AC1515" s="17"/>
      <c r="AD1515" s="17"/>
      <c r="AE1515" s="17"/>
      <c r="AF1515" s="17"/>
      <c r="AG1515" s="17"/>
      <c r="AH1515" s="17"/>
      <c r="AI1515" s="17"/>
      <c r="AJ1515" s="17"/>
      <c r="AK1515" s="17"/>
      <c r="AL1515" s="17"/>
      <c r="AM1515" s="17"/>
      <c r="AN1515" s="17"/>
      <c r="AO1515" s="17"/>
      <c r="AP1515" s="17"/>
      <c r="AQ1515" s="17"/>
      <c r="AR1515" s="17"/>
      <c r="AS1515" s="17"/>
      <c r="AT1515" s="17"/>
      <c r="AU1515" s="17"/>
      <c r="AV1515" s="17"/>
      <c r="AW1515" s="17"/>
      <c r="AX1515" s="17"/>
      <c r="AY1515" s="17"/>
      <c r="AZ1515" s="17"/>
      <c r="BA1515" s="17"/>
      <c r="BB1515" s="17"/>
      <c r="BC1515" s="17"/>
      <c r="BD1515" s="17"/>
      <c r="BE1515" s="17"/>
      <c r="BF1515" s="17"/>
      <c r="BG1515" s="17"/>
      <c r="BH1515" s="17"/>
      <c r="BI1515" s="17"/>
      <c r="BJ1515" s="17"/>
      <c r="BK1515" s="17"/>
      <c r="BL1515" s="17"/>
      <c r="BM1515" s="17"/>
      <c r="BN1515" s="17"/>
      <c r="BO1515" s="17"/>
      <c r="BP1515" s="17"/>
      <c r="BQ1515" s="17"/>
      <c r="BR1515" s="17"/>
    </row>
    <row r="1516" spans="29:70" x14ac:dyDescent="0.25">
      <c r="AC1516" s="17"/>
      <c r="AD1516" s="17"/>
      <c r="AE1516" s="17"/>
      <c r="AF1516" s="17"/>
      <c r="AG1516" s="17"/>
      <c r="AH1516" s="17"/>
      <c r="AI1516" s="17"/>
      <c r="AJ1516" s="17"/>
      <c r="AK1516" s="17"/>
      <c r="AL1516" s="17"/>
      <c r="AM1516" s="17"/>
      <c r="AN1516" s="17"/>
      <c r="AO1516" s="17"/>
      <c r="AP1516" s="17"/>
      <c r="AQ1516" s="17"/>
      <c r="AR1516" s="17"/>
      <c r="AS1516" s="17"/>
      <c r="AT1516" s="17"/>
      <c r="AU1516" s="17"/>
      <c r="AV1516" s="17"/>
      <c r="AW1516" s="17"/>
      <c r="AX1516" s="17"/>
      <c r="AY1516" s="17"/>
      <c r="AZ1516" s="17"/>
      <c r="BA1516" s="17"/>
      <c r="BB1516" s="17"/>
      <c r="BC1516" s="17"/>
      <c r="BD1516" s="17"/>
      <c r="BE1516" s="17"/>
      <c r="BF1516" s="17"/>
      <c r="BG1516" s="17"/>
      <c r="BH1516" s="17"/>
      <c r="BI1516" s="17"/>
      <c r="BJ1516" s="17"/>
      <c r="BK1516" s="17"/>
      <c r="BL1516" s="17"/>
      <c r="BM1516" s="17"/>
      <c r="BN1516" s="17"/>
      <c r="BO1516" s="17"/>
      <c r="BP1516" s="17"/>
      <c r="BQ1516" s="17"/>
      <c r="BR1516" s="17"/>
    </row>
    <row r="1517" spans="29:70" x14ac:dyDescent="0.25">
      <c r="AC1517" s="17"/>
      <c r="AD1517" s="17"/>
      <c r="AE1517" s="17"/>
      <c r="AF1517" s="17"/>
      <c r="AG1517" s="17"/>
      <c r="AH1517" s="17"/>
      <c r="AI1517" s="17"/>
      <c r="AJ1517" s="17"/>
      <c r="AK1517" s="17"/>
      <c r="AL1517" s="17"/>
      <c r="AM1517" s="17"/>
      <c r="AN1517" s="17"/>
      <c r="AO1517" s="17"/>
      <c r="AP1517" s="17"/>
      <c r="AQ1517" s="17"/>
      <c r="AR1517" s="17"/>
      <c r="AS1517" s="17"/>
      <c r="AT1517" s="17"/>
      <c r="AU1517" s="17"/>
      <c r="AV1517" s="17"/>
      <c r="AW1517" s="17"/>
      <c r="AX1517" s="17"/>
      <c r="AY1517" s="17"/>
      <c r="AZ1517" s="17"/>
      <c r="BA1517" s="17"/>
      <c r="BB1517" s="17"/>
      <c r="BC1517" s="17"/>
      <c r="BD1517" s="17"/>
      <c r="BE1517" s="17"/>
      <c r="BF1517" s="17"/>
      <c r="BG1517" s="17"/>
      <c r="BH1517" s="17"/>
      <c r="BI1517" s="17"/>
      <c r="BJ1517" s="17"/>
      <c r="BK1517" s="17"/>
      <c r="BL1517" s="17"/>
      <c r="BM1517" s="17"/>
      <c r="BN1517" s="17"/>
      <c r="BO1517" s="17"/>
      <c r="BP1517" s="17"/>
      <c r="BQ1517" s="17"/>
      <c r="BR1517" s="17"/>
    </row>
    <row r="1518" spans="29:70" x14ac:dyDescent="0.25">
      <c r="AC1518" s="17"/>
      <c r="AD1518" s="17"/>
      <c r="AE1518" s="17"/>
      <c r="AF1518" s="17"/>
      <c r="AG1518" s="17"/>
      <c r="AH1518" s="17"/>
      <c r="AI1518" s="17"/>
      <c r="AJ1518" s="17"/>
      <c r="AK1518" s="17"/>
      <c r="AL1518" s="17"/>
      <c r="AM1518" s="17"/>
      <c r="AN1518" s="17"/>
      <c r="AO1518" s="17"/>
      <c r="AP1518" s="17"/>
      <c r="AQ1518" s="17"/>
      <c r="AR1518" s="17"/>
      <c r="AS1518" s="17"/>
      <c r="AT1518" s="17"/>
      <c r="AU1518" s="17"/>
      <c r="AV1518" s="17"/>
      <c r="AW1518" s="17"/>
      <c r="AX1518" s="17"/>
      <c r="AY1518" s="17"/>
      <c r="AZ1518" s="17"/>
      <c r="BA1518" s="17"/>
      <c r="BB1518" s="17"/>
      <c r="BC1518" s="17"/>
      <c r="BD1518" s="17"/>
      <c r="BE1518" s="17"/>
      <c r="BF1518" s="17"/>
      <c r="BG1518" s="17"/>
      <c r="BH1518" s="17"/>
      <c r="BI1518" s="17"/>
      <c r="BJ1518" s="17"/>
      <c r="BK1518" s="17"/>
      <c r="BL1518" s="17"/>
      <c r="BM1518" s="17"/>
      <c r="BN1518" s="17"/>
      <c r="BO1518" s="17"/>
      <c r="BP1518" s="17"/>
      <c r="BQ1518" s="17"/>
      <c r="BR1518" s="17"/>
    </row>
    <row r="1519" spans="29:70" x14ac:dyDescent="0.25">
      <c r="AC1519" s="17"/>
      <c r="AD1519" s="17"/>
      <c r="AE1519" s="17"/>
      <c r="AF1519" s="17"/>
      <c r="AG1519" s="17"/>
      <c r="AH1519" s="17"/>
      <c r="AI1519" s="17"/>
      <c r="AJ1519" s="17"/>
      <c r="AK1519" s="17"/>
      <c r="AL1519" s="17"/>
      <c r="AM1519" s="17"/>
      <c r="AN1519" s="17"/>
      <c r="AO1519" s="17"/>
      <c r="AP1519" s="17"/>
      <c r="AQ1519" s="17"/>
      <c r="AR1519" s="17"/>
      <c r="AS1519" s="17"/>
      <c r="AT1519" s="17"/>
      <c r="AU1519" s="17"/>
      <c r="AV1519" s="17"/>
      <c r="AW1519" s="17"/>
      <c r="AX1519" s="17"/>
      <c r="AY1519" s="17"/>
      <c r="AZ1519" s="17"/>
      <c r="BA1519" s="17"/>
      <c r="BB1519" s="17"/>
      <c r="BC1519" s="17"/>
      <c r="BD1519" s="17"/>
      <c r="BE1519" s="17"/>
      <c r="BF1519" s="17"/>
      <c r="BG1519" s="17"/>
      <c r="BH1519" s="17"/>
      <c r="BI1519" s="17"/>
      <c r="BJ1519" s="17"/>
      <c r="BK1519" s="17"/>
      <c r="BL1519" s="17"/>
      <c r="BM1519" s="17"/>
      <c r="BN1519" s="17"/>
      <c r="BO1519" s="17"/>
      <c r="BP1519" s="17"/>
      <c r="BQ1519" s="17"/>
      <c r="BR1519" s="17"/>
    </row>
    <row r="1520" spans="29:70" x14ac:dyDescent="0.25">
      <c r="AC1520" s="17"/>
      <c r="AD1520" s="17"/>
      <c r="AE1520" s="17"/>
      <c r="AF1520" s="17"/>
      <c r="AG1520" s="17"/>
      <c r="AH1520" s="17"/>
      <c r="AI1520" s="17"/>
      <c r="AJ1520" s="17"/>
      <c r="AK1520" s="17"/>
      <c r="AL1520" s="17"/>
      <c r="AM1520" s="17"/>
      <c r="AN1520" s="17"/>
      <c r="AO1520" s="17"/>
      <c r="AP1520" s="17"/>
      <c r="AQ1520" s="17"/>
      <c r="AR1520" s="17"/>
      <c r="AS1520" s="17"/>
      <c r="AT1520" s="17"/>
      <c r="AU1520" s="17"/>
      <c r="AV1520" s="17"/>
      <c r="AW1520" s="17"/>
      <c r="AX1520" s="17"/>
      <c r="AY1520" s="17"/>
      <c r="AZ1520" s="17"/>
      <c r="BA1520" s="17"/>
      <c r="BB1520" s="17"/>
      <c r="BC1520" s="17"/>
      <c r="BD1520" s="17"/>
      <c r="BE1520" s="17"/>
      <c r="BF1520" s="17"/>
      <c r="BG1520" s="17"/>
      <c r="BH1520" s="17"/>
      <c r="BI1520" s="17"/>
      <c r="BJ1520" s="17"/>
      <c r="BK1520" s="17"/>
      <c r="BL1520" s="17"/>
      <c r="BM1520" s="17"/>
      <c r="BN1520" s="17"/>
      <c r="BO1520" s="17"/>
      <c r="BP1520" s="17"/>
      <c r="BQ1520" s="17"/>
      <c r="BR1520" s="17"/>
    </row>
    <row r="1521" spans="29:70" x14ac:dyDescent="0.25">
      <c r="AC1521" s="17"/>
      <c r="AD1521" s="17"/>
      <c r="AE1521" s="17"/>
      <c r="AF1521" s="17"/>
      <c r="AG1521" s="17"/>
      <c r="AH1521" s="17"/>
      <c r="AI1521" s="17"/>
      <c r="AJ1521" s="17"/>
      <c r="AK1521" s="17"/>
      <c r="AL1521" s="17"/>
      <c r="AM1521" s="17"/>
      <c r="AN1521" s="17"/>
      <c r="AO1521" s="17"/>
      <c r="AP1521" s="17"/>
      <c r="AQ1521" s="17"/>
      <c r="AR1521" s="17"/>
      <c r="AS1521" s="17"/>
      <c r="AT1521" s="17"/>
      <c r="AU1521" s="17"/>
      <c r="AV1521" s="17"/>
      <c r="AW1521" s="17"/>
      <c r="AX1521" s="17"/>
      <c r="AY1521" s="17"/>
      <c r="AZ1521" s="17"/>
      <c r="BA1521" s="17"/>
      <c r="BB1521" s="17"/>
      <c r="BC1521" s="17"/>
      <c r="BD1521" s="17"/>
      <c r="BE1521" s="17"/>
      <c r="BF1521" s="17"/>
      <c r="BG1521" s="17"/>
      <c r="BH1521" s="17"/>
      <c r="BI1521" s="17"/>
      <c r="BJ1521" s="17"/>
      <c r="BK1521" s="17"/>
      <c r="BL1521" s="17"/>
      <c r="BM1521" s="17"/>
      <c r="BN1521" s="17"/>
      <c r="BO1521" s="17"/>
      <c r="BP1521" s="17"/>
      <c r="BQ1521" s="17"/>
      <c r="BR1521" s="17"/>
    </row>
    <row r="1522" spans="29:70" x14ac:dyDescent="0.25">
      <c r="AC1522" s="17"/>
      <c r="AD1522" s="17"/>
      <c r="AE1522" s="17"/>
      <c r="AF1522" s="17"/>
      <c r="AG1522" s="17"/>
      <c r="AH1522" s="17"/>
      <c r="AI1522" s="17"/>
      <c r="AJ1522" s="17"/>
      <c r="AK1522" s="17"/>
      <c r="AL1522" s="17"/>
      <c r="AM1522" s="17"/>
      <c r="AN1522" s="17"/>
      <c r="AO1522" s="17"/>
      <c r="AP1522" s="17"/>
      <c r="AQ1522" s="17"/>
      <c r="AR1522" s="17"/>
      <c r="AS1522" s="17"/>
      <c r="AT1522" s="17"/>
      <c r="AU1522" s="17"/>
      <c r="AV1522" s="17"/>
      <c r="AW1522" s="17"/>
      <c r="AX1522" s="17"/>
      <c r="AY1522" s="17"/>
      <c r="AZ1522" s="17"/>
      <c r="BA1522" s="17"/>
      <c r="BB1522" s="17"/>
      <c r="BC1522" s="17"/>
      <c r="BD1522" s="17"/>
      <c r="BE1522" s="17"/>
      <c r="BF1522" s="17"/>
      <c r="BG1522" s="17"/>
      <c r="BH1522" s="17"/>
      <c r="BI1522" s="17"/>
      <c r="BJ1522" s="17"/>
      <c r="BK1522" s="17"/>
      <c r="BL1522" s="17"/>
      <c r="BM1522" s="17"/>
      <c r="BN1522" s="17"/>
      <c r="BO1522" s="17"/>
      <c r="BP1522" s="17"/>
      <c r="BQ1522" s="17"/>
      <c r="BR1522" s="17"/>
    </row>
    <row r="1523" spans="29:70" x14ac:dyDescent="0.25">
      <c r="AC1523" s="17"/>
      <c r="AD1523" s="17"/>
      <c r="AE1523" s="17"/>
      <c r="AF1523" s="17"/>
      <c r="AG1523" s="17"/>
      <c r="AH1523" s="17"/>
      <c r="AI1523" s="17"/>
      <c r="AJ1523" s="17"/>
      <c r="AK1523" s="17"/>
      <c r="AL1523" s="17"/>
      <c r="AM1523" s="17"/>
      <c r="AN1523" s="17"/>
      <c r="AO1523" s="17"/>
      <c r="AP1523" s="17"/>
      <c r="AQ1523" s="17"/>
      <c r="AR1523" s="17"/>
      <c r="AS1523" s="17"/>
      <c r="AT1523" s="17"/>
      <c r="AU1523" s="17"/>
      <c r="AV1523" s="17"/>
      <c r="AW1523" s="17"/>
      <c r="AX1523" s="17"/>
      <c r="AY1523" s="17"/>
      <c r="AZ1523" s="17"/>
      <c r="BA1523" s="17"/>
      <c r="BB1523" s="17"/>
      <c r="BC1523" s="17"/>
      <c r="BD1523" s="17"/>
      <c r="BE1523" s="17"/>
      <c r="BF1523" s="17"/>
      <c r="BG1523" s="17"/>
      <c r="BH1523" s="17"/>
      <c r="BI1523" s="17"/>
      <c r="BJ1523" s="17"/>
      <c r="BK1523" s="17"/>
      <c r="BL1523" s="17"/>
      <c r="BM1523" s="17"/>
      <c r="BN1523" s="17"/>
      <c r="BO1523" s="17"/>
      <c r="BP1523" s="17"/>
      <c r="BQ1523" s="17"/>
      <c r="BR1523" s="17"/>
    </row>
    <row r="1524" spans="29:70" x14ac:dyDescent="0.25">
      <c r="AC1524" s="17"/>
      <c r="AD1524" s="17"/>
      <c r="AE1524" s="17"/>
      <c r="AF1524" s="17"/>
      <c r="AG1524" s="17"/>
      <c r="AH1524" s="17"/>
      <c r="AI1524" s="17"/>
      <c r="AJ1524" s="17"/>
      <c r="AK1524" s="17"/>
      <c r="AL1524" s="17"/>
      <c r="AM1524" s="17"/>
      <c r="AN1524" s="17"/>
      <c r="AO1524" s="17"/>
      <c r="AP1524" s="17"/>
      <c r="AQ1524" s="17"/>
      <c r="AR1524" s="17"/>
      <c r="AS1524" s="17"/>
      <c r="AT1524" s="17"/>
      <c r="AU1524" s="17"/>
      <c r="AV1524" s="17"/>
      <c r="AW1524" s="17"/>
      <c r="AX1524" s="17"/>
      <c r="AY1524" s="17"/>
      <c r="AZ1524" s="17"/>
      <c r="BA1524" s="17"/>
      <c r="BB1524" s="17"/>
      <c r="BC1524" s="17"/>
      <c r="BD1524" s="17"/>
      <c r="BE1524" s="17"/>
      <c r="BF1524" s="17"/>
      <c r="BG1524" s="17"/>
      <c r="BH1524" s="17"/>
      <c r="BI1524" s="17"/>
      <c r="BJ1524" s="17"/>
      <c r="BK1524" s="17"/>
      <c r="BL1524" s="17"/>
      <c r="BM1524" s="17"/>
      <c r="BN1524" s="17"/>
      <c r="BO1524" s="17"/>
      <c r="BP1524" s="17"/>
      <c r="BQ1524" s="17"/>
      <c r="BR1524" s="17"/>
    </row>
    <row r="1525" spans="29:70" x14ac:dyDescent="0.25">
      <c r="AC1525" s="17"/>
      <c r="AD1525" s="17"/>
      <c r="AE1525" s="17"/>
      <c r="AF1525" s="17"/>
      <c r="AG1525" s="17"/>
      <c r="AH1525" s="17"/>
      <c r="AI1525" s="17"/>
      <c r="AJ1525" s="17"/>
      <c r="AK1525" s="17"/>
      <c r="AL1525" s="17"/>
      <c r="AM1525" s="17"/>
      <c r="AN1525" s="17"/>
      <c r="AO1525" s="17"/>
      <c r="AP1525" s="17"/>
      <c r="AQ1525" s="17"/>
      <c r="AR1525" s="17"/>
      <c r="AS1525" s="17"/>
      <c r="AT1525" s="17"/>
      <c r="AU1525" s="17"/>
      <c r="AV1525" s="17"/>
      <c r="AW1525" s="17"/>
      <c r="AX1525" s="17"/>
      <c r="AY1525" s="17"/>
      <c r="AZ1525" s="17"/>
      <c r="BA1525" s="17"/>
      <c r="BB1525" s="17"/>
      <c r="BC1525" s="17"/>
      <c r="BD1525" s="17"/>
      <c r="BE1525" s="17"/>
      <c r="BF1525" s="17"/>
      <c r="BG1525" s="17"/>
      <c r="BH1525" s="17"/>
      <c r="BI1525" s="17"/>
      <c r="BJ1525" s="17"/>
      <c r="BK1525" s="17"/>
      <c r="BL1525" s="17"/>
      <c r="BM1525" s="17"/>
      <c r="BN1525" s="17"/>
      <c r="BO1525" s="17"/>
      <c r="BP1525" s="17"/>
      <c r="BQ1525" s="17"/>
      <c r="BR1525" s="17"/>
    </row>
    <row r="1526" spans="29:70" x14ac:dyDescent="0.25"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  <c r="BF1526" s="17"/>
      <c r="BG1526" s="17"/>
      <c r="BH1526" s="17"/>
      <c r="BI1526" s="17"/>
      <c r="BJ1526" s="17"/>
      <c r="BK1526" s="17"/>
      <c r="BL1526" s="17"/>
      <c r="BM1526" s="17"/>
      <c r="BN1526" s="17"/>
      <c r="BO1526" s="17"/>
      <c r="BP1526" s="17"/>
      <c r="BQ1526" s="17"/>
      <c r="BR1526" s="17"/>
    </row>
    <row r="1527" spans="29:70" x14ac:dyDescent="0.25">
      <c r="AC1527" s="17"/>
      <c r="AD1527" s="17"/>
      <c r="AE1527" s="17"/>
      <c r="AF1527" s="17"/>
      <c r="AG1527" s="17"/>
      <c r="AH1527" s="17"/>
      <c r="AI1527" s="17"/>
      <c r="AJ1527" s="17"/>
      <c r="AK1527" s="17"/>
      <c r="AL1527" s="17"/>
      <c r="AM1527" s="17"/>
      <c r="AN1527" s="17"/>
      <c r="AO1527" s="17"/>
      <c r="AP1527" s="17"/>
      <c r="AQ1527" s="17"/>
      <c r="AR1527" s="17"/>
      <c r="AS1527" s="17"/>
      <c r="AT1527" s="17"/>
      <c r="AU1527" s="17"/>
      <c r="AV1527" s="17"/>
      <c r="AW1527" s="17"/>
      <c r="AX1527" s="17"/>
      <c r="AY1527" s="17"/>
      <c r="AZ1527" s="17"/>
      <c r="BA1527" s="17"/>
      <c r="BB1527" s="17"/>
      <c r="BC1527" s="17"/>
      <c r="BD1527" s="17"/>
      <c r="BE1527" s="17"/>
      <c r="BF1527" s="17"/>
      <c r="BG1527" s="17"/>
      <c r="BH1527" s="17"/>
      <c r="BI1527" s="17"/>
      <c r="BJ1527" s="17"/>
      <c r="BK1527" s="17"/>
      <c r="BL1527" s="17"/>
      <c r="BM1527" s="17"/>
      <c r="BN1527" s="17"/>
      <c r="BO1527" s="17"/>
      <c r="BP1527" s="17"/>
      <c r="BQ1527" s="17"/>
      <c r="BR1527" s="17"/>
    </row>
    <row r="1528" spans="29:70" x14ac:dyDescent="0.25">
      <c r="AC1528" s="17"/>
      <c r="AD1528" s="17"/>
      <c r="AE1528" s="17"/>
      <c r="AF1528" s="17"/>
      <c r="AG1528" s="17"/>
      <c r="AH1528" s="17"/>
      <c r="AI1528" s="17"/>
      <c r="AJ1528" s="17"/>
      <c r="AK1528" s="17"/>
      <c r="AL1528" s="17"/>
      <c r="AM1528" s="17"/>
      <c r="AN1528" s="17"/>
      <c r="AO1528" s="17"/>
      <c r="AP1528" s="17"/>
      <c r="AQ1528" s="17"/>
      <c r="AR1528" s="17"/>
      <c r="AS1528" s="17"/>
      <c r="AT1528" s="17"/>
      <c r="AU1528" s="17"/>
      <c r="AV1528" s="17"/>
      <c r="AW1528" s="17"/>
      <c r="AX1528" s="17"/>
      <c r="AY1528" s="17"/>
      <c r="AZ1528" s="17"/>
      <c r="BA1528" s="17"/>
      <c r="BB1528" s="17"/>
      <c r="BC1528" s="17"/>
      <c r="BD1528" s="17"/>
      <c r="BE1528" s="17"/>
      <c r="BF1528" s="17"/>
      <c r="BG1528" s="17"/>
      <c r="BH1528" s="17"/>
      <c r="BI1528" s="17"/>
      <c r="BJ1528" s="17"/>
      <c r="BK1528" s="17"/>
      <c r="BL1528" s="17"/>
      <c r="BM1528" s="17"/>
      <c r="BN1528" s="17"/>
      <c r="BO1528" s="17"/>
      <c r="BP1528" s="17"/>
      <c r="BQ1528" s="17"/>
      <c r="BR1528" s="17"/>
    </row>
    <row r="1529" spans="29:70" x14ac:dyDescent="0.25">
      <c r="AC1529" s="17"/>
      <c r="AD1529" s="17"/>
      <c r="AE1529" s="17"/>
      <c r="AF1529" s="17"/>
      <c r="AG1529" s="17"/>
      <c r="AH1529" s="17"/>
      <c r="AI1529" s="17"/>
      <c r="AJ1529" s="17"/>
      <c r="AK1529" s="17"/>
      <c r="AL1529" s="17"/>
      <c r="AM1529" s="17"/>
      <c r="AN1529" s="17"/>
      <c r="AO1529" s="17"/>
      <c r="AP1529" s="17"/>
      <c r="AQ1529" s="17"/>
      <c r="AR1529" s="17"/>
      <c r="AS1529" s="17"/>
      <c r="AT1529" s="17"/>
      <c r="AU1529" s="17"/>
      <c r="AV1529" s="17"/>
      <c r="AW1529" s="17"/>
      <c r="AX1529" s="17"/>
      <c r="AY1529" s="17"/>
      <c r="AZ1529" s="17"/>
      <c r="BA1529" s="17"/>
      <c r="BB1529" s="17"/>
      <c r="BC1529" s="17"/>
      <c r="BD1529" s="17"/>
      <c r="BE1529" s="17"/>
      <c r="BF1529" s="17"/>
      <c r="BG1529" s="17"/>
      <c r="BH1529" s="17"/>
      <c r="BI1529" s="17"/>
      <c r="BJ1529" s="17"/>
      <c r="BK1529" s="17"/>
      <c r="BL1529" s="17"/>
      <c r="BM1529" s="17"/>
      <c r="BN1529" s="17"/>
      <c r="BO1529" s="17"/>
      <c r="BP1529" s="17"/>
      <c r="BQ1529" s="17"/>
      <c r="BR1529" s="17"/>
    </row>
    <row r="1530" spans="29:70" x14ac:dyDescent="0.25">
      <c r="AC1530" s="17"/>
      <c r="AD1530" s="17"/>
      <c r="AE1530" s="17"/>
      <c r="AF1530" s="17"/>
      <c r="AG1530" s="17"/>
      <c r="AH1530" s="17"/>
      <c r="AI1530" s="17"/>
      <c r="AJ1530" s="17"/>
      <c r="AK1530" s="17"/>
      <c r="AL1530" s="17"/>
      <c r="AM1530" s="17"/>
      <c r="AN1530" s="17"/>
      <c r="AO1530" s="17"/>
      <c r="AP1530" s="17"/>
      <c r="AQ1530" s="17"/>
      <c r="AR1530" s="17"/>
      <c r="AS1530" s="17"/>
      <c r="AT1530" s="17"/>
      <c r="AU1530" s="17"/>
      <c r="AV1530" s="17"/>
      <c r="AW1530" s="17"/>
      <c r="AX1530" s="17"/>
      <c r="AY1530" s="17"/>
      <c r="AZ1530" s="17"/>
      <c r="BA1530" s="17"/>
      <c r="BB1530" s="17"/>
      <c r="BC1530" s="17"/>
      <c r="BD1530" s="17"/>
      <c r="BE1530" s="17"/>
      <c r="BF1530" s="17"/>
      <c r="BG1530" s="17"/>
      <c r="BH1530" s="17"/>
      <c r="BI1530" s="17"/>
      <c r="BJ1530" s="17"/>
      <c r="BK1530" s="17"/>
      <c r="BL1530" s="17"/>
      <c r="BM1530" s="17"/>
      <c r="BN1530" s="17"/>
      <c r="BO1530" s="17"/>
      <c r="BP1530" s="17"/>
      <c r="BQ1530" s="17"/>
      <c r="BR1530" s="17"/>
    </row>
    <row r="1531" spans="29:70" x14ac:dyDescent="0.25">
      <c r="AC1531" s="17"/>
      <c r="AD1531" s="17"/>
      <c r="AE1531" s="17"/>
      <c r="AF1531" s="17"/>
      <c r="AG1531" s="17"/>
      <c r="AH1531" s="17"/>
      <c r="AI1531" s="17"/>
      <c r="AJ1531" s="17"/>
      <c r="AK1531" s="17"/>
      <c r="AL1531" s="17"/>
      <c r="AM1531" s="17"/>
      <c r="AN1531" s="17"/>
      <c r="AO1531" s="17"/>
      <c r="AP1531" s="17"/>
      <c r="AQ1531" s="17"/>
      <c r="AR1531" s="17"/>
      <c r="AS1531" s="17"/>
      <c r="AT1531" s="17"/>
      <c r="AU1531" s="17"/>
      <c r="AV1531" s="17"/>
      <c r="AW1531" s="17"/>
      <c r="AX1531" s="17"/>
      <c r="AY1531" s="17"/>
      <c r="AZ1531" s="17"/>
      <c r="BA1531" s="17"/>
      <c r="BB1531" s="17"/>
      <c r="BC1531" s="17"/>
      <c r="BD1531" s="17"/>
      <c r="BE1531" s="17"/>
      <c r="BF1531" s="17"/>
      <c r="BG1531" s="17"/>
      <c r="BH1531" s="17"/>
      <c r="BI1531" s="17"/>
      <c r="BJ1531" s="17"/>
      <c r="BK1531" s="17"/>
      <c r="BL1531" s="17"/>
      <c r="BM1531" s="17"/>
      <c r="BN1531" s="17"/>
      <c r="BO1531" s="17"/>
      <c r="BP1531" s="17"/>
      <c r="BQ1531" s="17"/>
      <c r="BR1531" s="17"/>
    </row>
    <row r="1532" spans="29:70" x14ac:dyDescent="0.25">
      <c r="AC1532" s="17"/>
      <c r="AD1532" s="17"/>
      <c r="AE1532" s="17"/>
      <c r="AF1532" s="17"/>
      <c r="AG1532" s="17"/>
      <c r="AH1532" s="17"/>
      <c r="AI1532" s="17"/>
      <c r="AJ1532" s="17"/>
      <c r="AK1532" s="17"/>
      <c r="AL1532" s="17"/>
      <c r="AM1532" s="17"/>
      <c r="AN1532" s="17"/>
      <c r="AO1532" s="17"/>
      <c r="AP1532" s="17"/>
      <c r="AQ1532" s="17"/>
      <c r="AR1532" s="17"/>
      <c r="AS1532" s="17"/>
      <c r="AT1532" s="17"/>
      <c r="AU1532" s="17"/>
      <c r="AV1532" s="17"/>
      <c r="AW1532" s="17"/>
      <c r="AX1532" s="17"/>
      <c r="AY1532" s="17"/>
      <c r="AZ1532" s="17"/>
      <c r="BA1532" s="17"/>
      <c r="BB1532" s="17"/>
      <c r="BC1532" s="17"/>
      <c r="BD1532" s="17"/>
      <c r="BE1532" s="17"/>
      <c r="BF1532" s="17"/>
      <c r="BG1532" s="17"/>
      <c r="BH1532" s="17"/>
      <c r="BI1532" s="17"/>
      <c r="BJ1532" s="17"/>
      <c r="BK1532" s="17"/>
      <c r="BL1532" s="17"/>
      <c r="BM1532" s="17"/>
      <c r="BN1532" s="17"/>
      <c r="BO1532" s="17"/>
      <c r="BP1532" s="17"/>
      <c r="BQ1532" s="17"/>
      <c r="BR1532" s="17"/>
    </row>
    <row r="1533" spans="29:70" x14ac:dyDescent="0.25">
      <c r="AC1533" s="17"/>
      <c r="AD1533" s="17"/>
      <c r="AE1533" s="17"/>
      <c r="AF1533" s="17"/>
      <c r="AG1533" s="17"/>
      <c r="AH1533" s="17"/>
      <c r="AI1533" s="17"/>
      <c r="AJ1533" s="17"/>
      <c r="AK1533" s="17"/>
      <c r="AL1533" s="17"/>
      <c r="AM1533" s="17"/>
      <c r="AN1533" s="17"/>
      <c r="AO1533" s="17"/>
      <c r="AP1533" s="17"/>
      <c r="AQ1533" s="17"/>
      <c r="AR1533" s="17"/>
      <c r="AS1533" s="17"/>
      <c r="AT1533" s="17"/>
      <c r="AU1533" s="17"/>
      <c r="AV1533" s="17"/>
      <c r="AW1533" s="17"/>
      <c r="AX1533" s="17"/>
      <c r="AY1533" s="17"/>
      <c r="AZ1533" s="17"/>
      <c r="BA1533" s="17"/>
      <c r="BB1533" s="17"/>
      <c r="BC1533" s="17"/>
      <c r="BD1533" s="17"/>
      <c r="BE1533" s="17"/>
      <c r="BF1533" s="17"/>
      <c r="BG1533" s="17"/>
      <c r="BH1533" s="17"/>
      <c r="BI1533" s="17"/>
      <c r="BJ1533" s="17"/>
      <c r="BK1533" s="17"/>
      <c r="BL1533" s="17"/>
      <c r="BM1533" s="17"/>
      <c r="BN1533" s="17"/>
      <c r="BO1533" s="17"/>
      <c r="BP1533" s="17"/>
      <c r="BQ1533" s="17"/>
      <c r="BR1533" s="17"/>
    </row>
    <row r="1534" spans="29:70" x14ac:dyDescent="0.25">
      <c r="AC1534" s="17"/>
      <c r="AD1534" s="17"/>
      <c r="AE1534" s="17"/>
      <c r="AF1534" s="17"/>
      <c r="AG1534" s="17"/>
      <c r="AH1534" s="17"/>
      <c r="AI1534" s="17"/>
      <c r="AJ1534" s="17"/>
      <c r="AK1534" s="17"/>
      <c r="AL1534" s="17"/>
      <c r="AM1534" s="17"/>
      <c r="AN1534" s="17"/>
      <c r="AO1534" s="17"/>
      <c r="AP1534" s="17"/>
      <c r="AQ1534" s="17"/>
      <c r="AR1534" s="17"/>
      <c r="AS1534" s="17"/>
      <c r="AT1534" s="17"/>
      <c r="AU1534" s="17"/>
      <c r="AV1534" s="17"/>
      <c r="AW1534" s="17"/>
      <c r="AX1534" s="17"/>
      <c r="AY1534" s="17"/>
      <c r="AZ1534" s="17"/>
      <c r="BA1534" s="17"/>
      <c r="BB1534" s="17"/>
      <c r="BC1534" s="17"/>
      <c r="BD1534" s="17"/>
      <c r="BE1534" s="17"/>
      <c r="BF1534" s="17"/>
      <c r="BG1534" s="17"/>
      <c r="BH1534" s="17"/>
      <c r="BI1534" s="17"/>
      <c r="BJ1534" s="17"/>
      <c r="BK1534" s="17"/>
      <c r="BL1534" s="17"/>
      <c r="BM1534" s="17"/>
      <c r="BN1534" s="17"/>
      <c r="BO1534" s="17"/>
      <c r="BP1534" s="17"/>
      <c r="BQ1534" s="17"/>
      <c r="BR1534" s="17"/>
    </row>
    <row r="1535" spans="29:70" x14ac:dyDescent="0.25"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  <c r="BF1535" s="17"/>
      <c r="BG1535" s="17"/>
      <c r="BH1535" s="17"/>
      <c r="BI1535" s="17"/>
      <c r="BJ1535" s="17"/>
      <c r="BK1535" s="17"/>
      <c r="BL1535" s="17"/>
      <c r="BM1535" s="17"/>
      <c r="BN1535" s="17"/>
      <c r="BO1535" s="17"/>
      <c r="BP1535" s="17"/>
      <c r="BQ1535" s="17"/>
      <c r="BR1535" s="17"/>
    </row>
    <row r="1536" spans="29:70" x14ac:dyDescent="0.25">
      <c r="AC1536" s="17"/>
      <c r="AD1536" s="17"/>
      <c r="AE1536" s="17"/>
      <c r="AF1536" s="17"/>
      <c r="AG1536" s="17"/>
      <c r="AH1536" s="17"/>
      <c r="AI1536" s="17"/>
      <c r="AJ1536" s="17"/>
      <c r="AK1536" s="17"/>
      <c r="AL1536" s="17"/>
      <c r="AM1536" s="17"/>
      <c r="AN1536" s="17"/>
      <c r="AO1536" s="17"/>
      <c r="AP1536" s="17"/>
      <c r="AQ1536" s="17"/>
      <c r="AR1536" s="17"/>
      <c r="AS1536" s="17"/>
      <c r="AT1536" s="17"/>
      <c r="AU1536" s="17"/>
      <c r="AV1536" s="17"/>
      <c r="AW1536" s="17"/>
      <c r="AX1536" s="17"/>
      <c r="AY1536" s="17"/>
      <c r="AZ1536" s="17"/>
      <c r="BA1536" s="17"/>
      <c r="BB1536" s="17"/>
      <c r="BC1536" s="17"/>
      <c r="BD1536" s="17"/>
      <c r="BE1536" s="17"/>
      <c r="BF1536" s="17"/>
      <c r="BG1536" s="17"/>
      <c r="BH1536" s="17"/>
      <c r="BI1536" s="17"/>
      <c r="BJ1536" s="17"/>
      <c r="BK1536" s="17"/>
      <c r="BL1536" s="17"/>
      <c r="BM1536" s="17"/>
      <c r="BN1536" s="17"/>
      <c r="BO1536" s="17"/>
      <c r="BP1536" s="17"/>
      <c r="BQ1536" s="17"/>
      <c r="BR1536" s="17"/>
    </row>
    <row r="1537" spans="29:70" x14ac:dyDescent="0.25">
      <c r="AC1537" s="17"/>
      <c r="AD1537" s="17"/>
      <c r="AE1537" s="17"/>
      <c r="AF1537" s="17"/>
      <c r="AG1537" s="17"/>
      <c r="AH1537" s="17"/>
      <c r="AI1537" s="17"/>
      <c r="AJ1537" s="17"/>
      <c r="AK1537" s="17"/>
      <c r="AL1537" s="17"/>
      <c r="AM1537" s="17"/>
      <c r="AN1537" s="17"/>
      <c r="AO1537" s="17"/>
      <c r="AP1537" s="17"/>
      <c r="AQ1537" s="17"/>
      <c r="AR1537" s="17"/>
      <c r="AS1537" s="17"/>
      <c r="AT1537" s="17"/>
      <c r="AU1537" s="17"/>
      <c r="AV1537" s="17"/>
      <c r="AW1537" s="17"/>
      <c r="AX1537" s="17"/>
      <c r="AY1537" s="17"/>
      <c r="AZ1537" s="17"/>
      <c r="BA1537" s="17"/>
      <c r="BB1537" s="17"/>
      <c r="BC1537" s="17"/>
      <c r="BD1537" s="17"/>
      <c r="BE1537" s="17"/>
      <c r="BF1537" s="17"/>
      <c r="BG1537" s="17"/>
      <c r="BH1537" s="17"/>
      <c r="BI1537" s="17"/>
      <c r="BJ1537" s="17"/>
      <c r="BK1537" s="17"/>
      <c r="BL1537" s="17"/>
      <c r="BM1537" s="17"/>
      <c r="BN1537" s="17"/>
      <c r="BO1537" s="17"/>
      <c r="BP1537" s="17"/>
      <c r="BQ1537" s="17"/>
      <c r="BR1537" s="17"/>
    </row>
    <row r="1538" spans="29:70" x14ac:dyDescent="0.25">
      <c r="AC1538" s="17"/>
      <c r="AD1538" s="17"/>
      <c r="AE1538" s="17"/>
      <c r="AF1538" s="17"/>
      <c r="AG1538" s="17"/>
      <c r="AH1538" s="17"/>
      <c r="AI1538" s="17"/>
      <c r="AJ1538" s="17"/>
      <c r="AK1538" s="17"/>
      <c r="AL1538" s="17"/>
      <c r="AM1538" s="17"/>
      <c r="AN1538" s="17"/>
      <c r="AO1538" s="17"/>
      <c r="AP1538" s="17"/>
      <c r="AQ1538" s="17"/>
      <c r="AR1538" s="17"/>
      <c r="AS1538" s="17"/>
      <c r="AT1538" s="17"/>
      <c r="AU1538" s="17"/>
      <c r="AV1538" s="17"/>
      <c r="AW1538" s="17"/>
      <c r="AX1538" s="17"/>
      <c r="AY1538" s="17"/>
      <c r="AZ1538" s="17"/>
      <c r="BA1538" s="17"/>
      <c r="BB1538" s="17"/>
      <c r="BC1538" s="17"/>
      <c r="BD1538" s="17"/>
      <c r="BE1538" s="17"/>
      <c r="BF1538" s="17"/>
      <c r="BG1538" s="17"/>
      <c r="BH1538" s="17"/>
      <c r="BI1538" s="17"/>
      <c r="BJ1538" s="17"/>
      <c r="BK1538" s="17"/>
      <c r="BL1538" s="17"/>
      <c r="BM1538" s="17"/>
      <c r="BN1538" s="17"/>
      <c r="BO1538" s="17"/>
      <c r="BP1538" s="17"/>
      <c r="BQ1538" s="17"/>
      <c r="BR1538" s="17"/>
    </row>
    <row r="1539" spans="29:70" x14ac:dyDescent="0.25"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  <c r="BF1539" s="17"/>
      <c r="BG1539" s="17"/>
      <c r="BH1539" s="17"/>
      <c r="BI1539" s="17"/>
      <c r="BJ1539" s="17"/>
      <c r="BK1539" s="17"/>
      <c r="BL1539" s="17"/>
      <c r="BM1539" s="17"/>
      <c r="BN1539" s="17"/>
      <c r="BO1539" s="17"/>
      <c r="BP1539" s="17"/>
      <c r="BQ1539" s="17"/>
      <c r="BR1539" s="17"/>
    </row>
    <row r="1540" spans="29:70" x14ac:dyDescent="0.25">
      <c r="AC1540" s="17"/>
      <c r="AD1540" s="17"/>
      <c r="AE1540" s="17"/>
      <c r="AF1540" s="17"/>
      <c r="AG1540" s="17"/>
      <c r="AH1540" s="17"/>
      <c r="AI1540" s="17"/>
      <c r="AJ1540" s="17"/>
      <c r="AK1540" s="17"/>
      <c r="AL1540" s="17"/>
      <c r="AM1540" s="17"/>
      <c r="AN1540" s="17"/>
      <c r="AO1540" s="17"/>
      <c r="AP1540" s="17"/>
      <c r="AQ1540" s="17"/>
      <c r="AR1540" s="17"/>
      <c r="AS1540" s="17"/>
      <c r="AT1540" s="17"/>
      <c r="AU1540" s="17"/>
      <c r="AV1540" s="17"/>
      <c r="AW1540" s="17"/>
      <c r="AX1540" s="17"/>
      <c r="AY1540" s="17"/>
      <c r="AZ1540" s="17"/>
      <c r="BA1540" s="17"/>
      <c r="BB1540" s="17"/>
      <c r="BC1540" s="17"/>
      <c r="BD1540" s="17"/>
      <c r="BE1540" s="17"/>
      <c r="BF1540" s="17"/>
      <c r="BG1540" s="17"/>
      <c r="BH1540" s="17"/>
      <c r="BI1540" s="17"/>
      <c r="BJ1540" s="17"/>
      <c r="BK1540" s="17"/>
      <c r="BL1540" s="17"/>
      <c r="BM1540" s="17"/>
      <c r="BN1540" s="17"/>
      <c r="BO1540" s="17"/>
      <c r="BP1540" s="17"/>
      <c r="BQ1540" s="17"/>
      <c r="BR1540" s="17"/>
    </row>
    <row r="1541" spans="29:70" x14ac:dyDescent="0.25">
      <c r="AC1541" s="17"/>
      <c r="AD1541" s="17"/>
      <c r="AE1541" s="17"/>
      <c r="AF1541" s="17"/>
      <c r="AG1541" s="17"/>
      <c r="AH1541" s="17"/>
      <c r="AI1541" s="17"/>
      <c r="AJ1541" s="17"/>
      <c r="AK1541" s="17"/>
      <c r="AL1541" s="17"/>
      <c r="AM1541" s="17"/>
      <c r="AN1541" s="17"/>
      <c r="AO1541" s="17"/>
      <c r="AP1541" s="17"/>
      <c r="AQ1541" s="17"/>
      <c r="AR1541" s="17"/>
      <c r="AS1541" s="17"/>
      <c r="AT1541" s="17"/>
      <c r="AU1541" s="17"/>
      <c r="AV1541" s="17"/>
      <c r="AW1541" s="17"/>
      <c r="AX1541" s="17"/>
      <c r="AY1541" s="17"/>
      <c r="AZ1541" s="17"/>
      <c r="BA1541" s="17"/>
      <c r="BB1541" s="17"/>
      <c r="BC1541" s="17"/>
      <c r="BD1541" s="17"/>
      <c r="BE1541" s="17"/>
      <c r="BF1541" s="17"/>
      <c r="BG1541" s="17"/>
      <c r="BH1541" s="17"/>
      <c r="BI1541" s="17"/>
      <c r="BJ1541" s="17"/>
      <c r="BK1541" s="17"/>
      <c r="BL1541" s="17"/>
      <c r="BM1541" s="17"/>
      <c r="BN1541" s="17"/>
      <c r="BO1541" s="17"/>
      <c r="BP1541" s="17"/>
      <c r="BQ1541" s="17"/>
      <c r="BR1541" s="17"/>
    </row>
    <row r="1542" spans="29:70" x14ac:dyDescent="0.25">
      <c r="AC1542" s="17"/>
      <c r="AD1542" s="17"/>
      <c r="AE1542" s="17"/>
      <c r="AF1542" s="17"/>
      <c r="AG1542" s="17"/>
      <c r="AH1542" s="17"/>
      <c r="AI1542" s="17"/>
      <c r="AJ1542" s="17"/>
      <c r="AK1542" s="17"/>
      <c r="AL1542" s="17"/>
      <c r="AM1542" s="17"/>
      <c r="AN1542" s="17"/>
      <c r="AO1542" s="17"/>
      <c r="AP1542" s="17"/>
      <c r="AQ1542" s="17"/>
      <c r="AR1542" s="17"/>
      <c r="AS1542" s="17"/>
      <c r="AT1542" s="17"/>
      <c r="AU1542" s="17"/>
      <c r="AV1542" s="17"/>
      <c r="AW1542" s="17"/>
      <c r="AX1542" s="17"/>
      <c r="AY1542" s="17"/>
      <c r="AZ1542" s="17"/>
      <c r="BA1542" s="17"/>
      <c r="BB1542" s="17"/>
      <c r="BC1542" s="17"/>
      <c r="BD1542" s="17"/>
      <c r="BE1542" s="17"/>
      <c r="BF1542" s="17"/>
      <c r="BG1542" s="17"/>
      <c r="BH1542" s="17"/>
      <c r="BI1542" s="17"/>
      <c r="BJ1542" s="17"/>
      <c r="BK1542" s="17"/>
      <c r="BL1542" s="17"/>
      <c r="BM1542" s="17"/>
      <c r="BN1542" s="17"/>
      <c r="BO1542" s="17"/>
      <c r="BP1542" s="17"/>
      <c r="BQ1542" s="17"/>
      <c r="BR1542" s="17"/>
    </row>
    <row r="1543" spans="29:70" x14ac:dyDescent="0.25">
      <c r="AC1543" s="17"/>
      <c r="AD1543" s="17"/>
      <c r="AE1543" s="17"/>
      <c r="AF1543" s="17"/>
      <c r="AG1543" s="17"/>
      <c r="AH1543" s="17"/>
      <c r="AI1543" s="17"/>
      <c r="AJ1543" s="17"/>
      <c r="AK1543" s="17"/>
      <c r="AL1543" s="17"/>
      <c r="AM1543" s="17"/>
      <c r="AN1543" s="17"/>
      <c r="AO1543" s="17"/>
      <c r="AP1543" s="17"/>
      <c r="AQ1543" s="17"/>
      <c r="AR1543" s="17"/>
      <c r="AS1543" s="17"/>
      <c r="AT1543" s="17"/>
      <c r="AU1543" s="17"/>
      <c r="AV1543" s="17"/>
      <c r="AW1543" s="17"/>
      <c r="AX1543" s="17"/>
      <c r="AY1543" s="17"/>
      <c r="AZ1543" s="17"/>
      <c r="BA1543" s="17"/>
      <c r="BB1543" s="17"/>
      <c r="BC1543" s="17"/>
      <c r="BD1543" s="17"/>
      <c r="BE1543" s="17"/>
      <c r="BF1543" s="17"/>
      <c r="BG1543" s="17"/>
      <c r="BH1543" s="17"/>
      <c r="BI1543" s="17"/>
      <c r="BJ1543" s="17"/>
      <c r="BK1543" s="17"/>
      <c r="BL1543" s="17"/>
      <c r="BM1543" s="17"/>
      <c r="BN1543" s="17"/>
      <c r="BO1543" s="17"/>
      <c r="BP1543" s="17"/>
      <c r="BQ1543" s="17"/>
      <c r="BR1543" s="17"/>
    </row>
    <row r="1544" spans="29:70" x14ac:dyDescent="0.25">
      <c r="AC1544" s="17"/>
      <c r="AD1544" s="17"/>
      <c r="AE1544" s="17"/>
      <c r="AF1544" s="17"/>
      <c r="AG1544" s="17"/>
      <c r="AH1544" s="17"/>
      <c r="AI1544" s="17"/>
      <c r="AJ1544" s="17"/>
      <c r="AK1544" s="17"/>
      <c r="AL1544" s="17"/>
      <c r="AM1544" s="17"/>
      <c r="AN1544" s="17"/>
      <c r="AO1544" s="17"/>
      <c r="AP1544" s="17"/>
      <c r="AQ1544" s="17"/>
      <c r="AR1544" s="17"/>
      <c r="AS1544" s="17"/>
      <c r="AT1544" s="17"/>
      <c r="AU1544" s="17"/>
      <c r="AV1544" s="17"/>
      <c r="AW1544" s="17"/>
      <c r="AX1544" s="17"/>
      <c r="AY1544" s="17"/>
      <c r="AZ1544" s="17"/>
      <c r="BA1544" s="17"/>
      <c r="BB1544" s="17"/>
      <c r="BC1544" s="17"/>
      <c r="BD1544" s="17"/>
      <c r="BE1544" s="17"/>
      <c r="BF1544" s="17"/>
      <c r="BG1544" s="17"/>
      <c r="BH1544" s="17"/>
      <c r="BI1544" s="17"/>
      <c r="BJ1544" s="17"/>
      <c r="BK1544" s="17"/>
      <c r="BL1544" s="17"/>
      <c r="BM1544" s="17"/>
      <c r="BN1544" s="17"/>
      <c r="BO1544" s="17"/>
      <c r="BP1544" s="17"/>
      <c r="BQ1544" s="17"/>
      <c r="BR1544" s="17"/>
    </row>
    <row r="1545" spans="29:70" x14ac:dyDescent="0.25">
      <c r="AC1545" s="17"/>
      <c r="AD1545" s="17"/>
      <c r="AE1545" s="17"/>
      <c r="AF1545" s="17"/>
      <c r="AG1545" s="17"/>
      <c r="AH1545" s="17"/>
      <c r="AI1545" s="17"/>
      <c r="AJ1545" s="17"/>
      <c r="AK1545" s="17"/>
      <c r="AL1545" s="17"/>
      <c r="AM1545" s="17"/>
      <c r="AN1545" s="17"/>
      <c r="AO1545" s="17"/>
      <c r="AP1545" s="17"/>
      <c r="AQ1545" s="17"/>
      <c r="AR1545" s="17"/>
      <c r="AS1545" s="17"/>
      <c r="AT1545" s="17"/>
      <c r="AU1545" s="17"/>
      <c r="AV1545" s="17"/>
      <c r="AW1545" s="17"/>
      <c r="AX1545" s="17"/>
      <c r="AY1545" s="17"/>
      <c r="AZ1545" s="17"/>
      <c r="BA1545" s="17"/>
      <c r="BB1545" s="17"/>
      <c r="BC1545" s="17"/>
      <c r="BD1545" s="17"/>
      <c r="BE1545" s="17"/>
      <c r="BF1545" s="17"/>
      <c r="BG1545" s="17"/>
      <c r="BH1545" s="17"/>
      <c r="BI1545" s="17"/>
      <c r="BJ1545" s="17"/>
      <c r="BK1545" s="17"/>
      <c r="BL1545" s="17"/>
      <c r="BM1545" s="17"/>
      <c r="BN1545" s="17"/>
      <c r="BO1545" s="17"/>
      <c r="BP1545" s="17"/>
      <c r="BQ1545" s="17"/>
      <c r="BR1545" s="17"/>
    </row>
    <row r="1546" spans="29:70" x14ac:dyDescent="0.25">
      <c r="AC1546" s="17"/>
      <c r="AD1546" s="17"/>
      <c r="AE1546" s="17"/>
      <c r="AF1546" s="17"/>
      <c r="AG1546" s="17"/>
      <c r="AH1546" s="17"/>
      <c r="AI1546" s="17"/>
      <c r="AJ1546" s="17"/>
      <c r="AK1546" s="17"/>
      <c r="AL1546" s="17"/>
      <c r="AM1546" s="17"/>
      <c r="AN1546" s="17"/>
      <c r="AO1546" s="17"/>
      <c r="AP1546" s="17"/>
      <c r="AQ1546" s="17"/>
      <c r="AR1546" s="17"/>
      <c r="AS1546" s="17"/>
      <c r="AT1546" s="17"/>
      <c r="AU1546" s="17"/>
      <c r="AV1546" s="17"/>
      <c r="AW1546" s="17"/>
      <c r="AX1546" s="17"/>
      <c r="AY1546" s="17"/>
      <c r="AZ1546" s="17"/>
      <c r="BA1546" s="17"/>
      <c r="BB1546" s="17"/>
      <c r="BC1546" s="17"/>
      <c r="BD1546" s="17"/>
      <c r="BE1546" s="17"/>
      <c r="BF1546" s="17"/>
      <c r="BG1546" s="17"/>
      <c r="BH1546" s="17"/>
      <c r="BI1546" s="17"/>
      <c r="BJ1546" s="17"/>
      <c r="BK1546" s="17"/>
      <c r="BL1546" s="17"/>
      <c r="BM1546" s="17"/>
      <c r="BN1546" s="17"/>
      <c r="BO1546" s="17"/>
      <c r="BP1546" s="17"/>
      <c r="BQ1546" s="17"/>
      <c r="BR1546" s="17"/>
    </row>
    <row r="1547" spans="29:70" x14ac:dyDescent="0.25">
      <c r="AC1547" s="17"/>
      <c r="AD1547" s="17"/>
      <c r="AE1547" s="17"/>
      <c r="AF1547" s="17"/>
      <c r="AG1547" s="17"/>
      <c r="AH1547" s="17"/>
      <c r="AI1547" s="17"/>
      <c r="AJ1547" s="17"/>
      <c r="AK1547" s="17"/>
      <c r="AL1547" s="17"/>
      <c r="AM1547" s="17"/>
      <c r="AN1547" s="17"/>
      <c r="AO1547" s="17"/>
      <c r="AP1547" s="17"/>
      <c r="AQ1547" s="17"/>
      <c r="AR1547" s="17"/>
      <c r="AS1547" s="17"/>
      <c r="AT1547" s="17"/>
      <c r="AU1547" s="17"/>
      <c r="AV1547" s="17"/>
      <c r="AW1547" s="17"/>
      <c r="AX1547" s="17"/>
      <c r="AY1547" s="17"/>
      <c r="AZ1547" s="17"/>
      <c r="BA1547" s="17"/>
      <c r="BB1547" s="17"/>
      <c r="BC1547" s="17"/>
      <c r="BD1547" s="17"/>
      <c r="BE1547" s="17"/>
      <c r="BF1547" s="17"/>
      <c r="BG1547" s="17"/>
      <c r="BH1547" s="17"/>
      <c r="BI1547" s="17"/>
      <c r="BJ1547" s="17"/>
      <c r="BK1547" s="17"/>
      <c r="BL1547" s="17"/>
      <c r="BM1547" s="17"/>
      <c r="BN1547" s="17"/>
      <c r="BO1547" s="17"/>
      <c r="BP1547" s="17"/>
      <c r="BQ1547" s="17"/>
      <c r="BR1547" s="17"/>
    </row>
    <row r="1548" spans="29:70" x14ac:dyDescent="0.25">
      <c r="AC1548" s="17"/>
      <c r="AD1548" s="17"/>
      <c r="AE1548" s="17"/>
      <c r="AF1548" s="17"/>
      <c r="AG1548" s="17"/>
      <c r="AH1548" s="17"/>
      <c r="AI1548" s="17"/>
      <c r="AJ1548" s="17"/>
      <c r="AK1548" s="17"/>
      <c r="AL1548" s="17"/>
      <c r="AM1548" s="17"/>
      <c r="AN1548" s="17"/>
      <c r="AO1548" s="17"/>
      <c r="AP1548" s="17"/>
      <c r="AQ1548" s="17"/>
      <c r="AR1548" s="17"/>
      <c r="AS1548" s="17"/>
      <c r="AT1548" s="17"/>
      <c r="AU1548" s="17"/>
      <c r="AV1548" s="17"/>
      <c r="AW1548" s="17"/>
      <c r="AX1548" s="17"/>
      <c r="AY1548" s="17"/>
      <c r="AZ1548" s="17"/>
      <c r="BA1548" s="17"/>
      <c r="BB1548" s="17"/>
      <c r="BC1548" s="17"/>
      <c r="BD1548" s="17"/>
      <c r="BE1548" s="17"/>
      <c r="BF1548" s="17"/>
      <c r="BG1548" s="17"/>
      <c r="BH1548" s="17"/>
      <c r="BI1548" s="17"/>
      <c r="BJ1548" s="17"/>
      <c r="BK1548" s="17"/>
      <c r="BL1548" s="17"/>
      <c r="BM1548" s="17"/>
      <c r="BN1548" s="17"/>
      <c r="BO1548" s="17"/>
      <c r="BP1548" s="17"/>
      <c r="BQ1548" s="17"/>
      <c r="BR1548" s="17"/>
    </row>
    <row r="1549" spans="29:70" x14ac:dyDescent="0.25">
      <c r="AC1549" s="17"/>
      <c r="AD1549" s="17"/>
      <c r="AE1549" s="17"/>
      <c r="AF1549" s="17"/>
      <c r="AG1549" s="17"/>
      <c r="AH1549" s="17"/>
      <c r="AI1549" s="17"/>
      <c r="AJ1549" s="17"/>
      <c r="AK1549" s="17"/>
      <c r="AL1549" s="17"/>
      <c r="AM1549" s="17"/>
      <c r="AN1549" s="17"/>
      <c r="AO1549" s="17"/>
      <c r="AP1549" s="17"/>
      <c r="AQ1549" s="17"/>
      <c r="AR1549" s="17"/>
      <c r="AS1549" s="17"/>
      <c r="AT1549" s="17"/>
      <c r="AU1549" s="17"/>
      <c r="AV1549" s="17"/>
      <c r="AW1549" s="17"/>
      <c r="AX1549" s="17"/>
      <c r="AY1549" s="17"/>
      <c r="AZ1549" s="17"/>
      <c r="BA1549" s="17"/>
      <c r="BB1549" s="17"/>
      <c r="BC1549" s="17"/>
      <c r="BD1549" s="17"/>
      <c r="BE1549" s="17"/>
      <c r="BF1549" s="17"/>
      <c r="BG1549" s="17"/>
      <c r="BH1549" s="17"/>
      <c r="BI1549" s="17"/>
      <c r="BJ1549" s="17"/>
      <c r="BK1549" s="17"/>
      <c r="BL1549" s="17"/>
      <c r="BM1549" s="17"/>
      <c r="BN1549" s="17"/>
      <c r="BO1549" s="17"/>
      <c r="BP1549" s="17"/>
      <c r="BQ1549" s="17"/>
      <c r="BR1549" s="17"/>
    </row>
    <row r="1550" spans="29:70" x14ac:dyDescent="0.25">
      <c r="AC1550" s="17"/>
      <c r="AD1550" s="17"/>
      <c r="AE1550" s="17"/>
      <c r="AF1550" s="17"/>
      <c r="AG1550" s="17"/>
      <c r="AH1550" s="17"/>
      <c r="AI1550" s="17"/>
      <c r="AJ1550" s="17"/>
      <c r="AK1550" s="17"/>
      <c r="AL1550" s="17"/>
      <c r="AM1550" s="17"/>
      <c r="AN1550" s="17"/>
      <c r="AO1550" s="17"/>
      <c r="AP1550" s="17"/>
      <c r="AQ1550" s="17"/>
      <c r="AR1550" s="17"/>
      <c r="AS1550" s="17"/>
      <c r="AT1550" s="17"/>
      <c r="AU1550" s="17"/>
      <c r="AV1550" s="17"/>
      <c r="AW1550" s="17"/>
      <c r="AX1550" s="17"/>
      <c r="AY1550" s="17"/>
      <c r="AZ1550" s="17"/>
      <c r="BA1550" s="17"/>
      <c r="BB1550" s="17"/>
      <c r="BC1550" s="17"/>
      <c r="BD1550" s="17"/>
      <c r="BE1550" s="17"/>
      <c r="BF1550" s="17"/>
      <c r="BG1550" s="17"/>
      <c r="BH1550" s="17"/>
      <c r="BI1550" s="17"/>
      <c r="BJ1550" s="17"/>
      <c r="BK1550" s="17"/>
      <c r="BL1550" s="17"/>
      <c r="BM1550" s="17"/>
      <c r="BN1550" s="17"/>
      <c r="BO1550" s="17"/>
      <c r="BP1550" s="17"/>
      <c r="BQ1550" s="17"/>
      <c r="BR1550" s="17"/>
    </row>
    <row r="1551" spans="29:70" x14ac:dyDescent="0.25">
      <c r="AC1551" s="17"/>
      <c r="AD1551" s="17"/>
      <c r="AE1551" s="17"/>
      <c r="AF1551" s="17"/>
      <c r="AG1551" s="17"/>
      <c r="AH1551" s="17"/>
      <c r="AI1551" s="17"/>
      <c r="AJ1551" s="17"/>
      <c r="AK1551" s="17"/>
      <c r="AL1551" s="17"/>
      <c r="AM1551" s="17"/>
      <c r="AN1551" s="17"/>
      <c r="AO1551" s="17"/>
      <c r="AP1551" s="17"/>
      <c r="AQ1551" s="17"/>
      <c r="AR1551" s="17"/>
      <c r="AS1551" s="17"/>
      <c r="AT1551" s="17"/>
      <c r="AU1551" s="17"/>
      <c r="AV1551" s="17"/>
      <c r="AW1551" s="17"/>
      <c r="AX1551" s="17"/>
      <c r="AY1551" s="17"/>
      <c r="AZ1551" s="17"/>
      <c r="BA1551" s="17"/>
      <c r="BB1551" s="17"/>
      <c r="BC1551" s="17"/>
      <c r="BD1551" s="17"/>
      <c r="BE1551" s="17"/>
      <c r="BF1551" s="17"/>
      <c r="BG1551" s="17"/>
      <c r="BH1551" s="17"/>
      <c r="BI1551" s="17"/>
      <c r="BJ1551" s="17"/>
      <c r="BK1551" s="17"/>
      <c r="BL1551" s="17"/>
      <c r="BM1551" s="17"/>
      <c r="BN1551" s="17"/>
      <c r="BO1551" s="17"/>
      <c r="BP1551" s="17"/>
      <c r="BQ1551" s="17"/>
      <c r="BR1551" s="17"/>
    </row>
    <row r="1552" spans="29:70" x14ac:dyDescent="0.25">
      <c r="AC1552" s="17"/>
      <c r="AD1552" s="17"/>
      <c r="AE1552" s="17"/>
      <c r="AF1552" s="17"/>
      <c r="AG1552" s="17"/>
      <c r="AH1552" s="17"/>
      <c r="AI1552" s="17"/>
      <c r="AJ1552" s="17"/>
      <c r="AK1552" s="17"/>
      <c r="AL1552" s="17"/>
      <c r="AM1552" s="17"/>
      <c r="AN1552" s="17"/>
      <c r="AO1552" s="17"/>
      <c r="AP1552" s="17"/>
      <c r="AQ1552" s="17"/>
      <c r="AR1552" s="17"/>
      <c r="AS1552" s="17"/>
      <c r="AT1552" s="17"/>
      <c r="AU1552" s="17"/>
      <c r="AV1552" s="17"/>
      <c r="AW1552" s="17"/>
      <c r="AX1552" s="17"/>
      <c r="AY1552" s="17"/>
      <c r="AZ1552" s="17"/>
      <c r="BA1552" s="17"/>
      <c r="BB1552" s="17"/>
      <c r="BC1552" s="17"/>
      <c r="BD1552" s="17"/>
      <c r="BE1552" s="17"/>
      <c r="BF1552" s="17"/>
      <c r="BG1552" s="17"/>
      <c r="BH1552" s="17"/>
      <c r="BI1552" s="17"/>
      <c r="BJ1552" s="17"/>
      <c r="BK1552" s="17"/>
      <c r="BL1552" s="17"/>
      <c r="BM1552" s="17"/>
      <c r="BN1552" s="17"/>
      <c r="BO1552" s="17"/>
      <c r="BP1552" s="17"/>
      <c r="BQ1552" s="17"/>
      <c r="BR1552" s="17"/>
    </row>
    <row r="1553" spans="29:70" x14ac:dyDescent="0.25">
      <c r="AC1553" s="17"/>
      <c r="AD1553" s="17"/>
      <c r="AE1553" s="17"/>
      <c r="AF1553" s="17"/>
      <c r="AG1553" s="17"/>
      <c r="AH1553" s="17"/>
      <c r="AI1553" s="17"/>
      <c r="AJ1553" s="17"/>
      <c r="AK1553" s="17"/>
      <c r="AL1553" s="17"/>
      <c r="AM1553" s="17"/>
      <c r="AN1553" s="17"/>
      <c r="AO1553" s="17"/>
      <c r="AP1553" s="17"/>
      <c r="AQ1553" s="17"/>
      <c r="AR1553" s="17"/>
      <c r="AS1553" s="17"/>
      <c r="AT1553" s="17"/>
      <c r="AU1553" s="17"/>
      <c r="AV1553" s="17"/>
      <c r="AW1553" s="17"/>
      <c r="AX1553" s="17"/>
      <c r="AY1553" s="17"/>
      <c r="AZ1553" s="17"/>
      <c r="BA1553" s="17"/>
      <c r="BB1553" s="17"/>
      <c r="BC1553" s="17"/>
      <c r="BD1553" s="17"/>
      <c r="BE1553" s="17"/>
      <c r="BF1553" s="17"/>
      <c r="BG1553" s="17"/>
      <c r="BH1553" s="17"/>
      <c r="BI1553" s="17"/>
      <c r="BJ1553" s="17"/>
      <c r="BK1553" s="17"/>
      <c r="BL1553" s="17"/>
      <c r="BM1553" s="17"/>
      <c r="BN1553" s="17"/>
      <c r="BO1553" s="17"/>
      <c r="BP1553" s="17"/>
      <c r="BQ1553" s="17"/>
      <c r="BR1553" s="17"/>
    </row>
    <row r="1554" spans="29:70" x14ac:dyDescent="0.25">
      <c r="AC1554" s="17"/>
      <c r="AD1554" s="17"/>
      <c r="AE1554" s="17"/>
      <c r="AF1554" s="17"/>
      <c r="AG1554" s="17"/>
      <c r="AH1554" s="17"/>
      <c r="AI1554" s="17"/>
      <c r="AJ1554" s="17"/>
      <c r="AK1554" s="17"/>
      <c r="AL1554" s="17"/>
      <c r="AM1554" s="17"/>
      <c r="AN1554" s="17"/>
      <c r="AO1554" s="17"/>
      <c r="AP1554" s="17"/>
      <c r="AQ1554" s="17"/>
      <c r="AR1554" s="17"/>
      <c r="AS1554" s="17"/>
      <c r="AT1554" s="17"/>
      <c r="AU1554" s="17"/>
      <c r="AV1554" s="17"/>
      <c r="AW1554" s="17"/>
      <c r="AX1554" s="17"/>
      <c r="AY1554" s="17"/>
      <c r="AZ1554" s="17"/>
      <c r="BA1554" s="17"/>
      <c r="BB1554" s="17"/>
      <c r="BC1554" s="17"/>
      <c r="BD1554" s="17"/>
      <c r="BE1554" s="17"/>
      <c r="BF1554" s="17"/>
      <c r="BG1554" s="17"/>
      <c r="BH1554" s="17"/>
      <c r="BI1554" s="17"/>
      <c r="BJ1554" s="17"/>
      <c r="BK1554" s="17"/>
      <c r="BL1554" s="17"/>
      <c r="BM1554" s="17"/>
      <c r="BN1554" s="17"/>
      <c r="BO1554" s="17"/>
      <c r="BP1554" s="17"/>
      <c r="BQ1554" s="17"/>
      <c r="BR1554" s="17"/>
    </row>
    <row r="1555" spans="29:70" x14ac:dyDescent="0.25">
      <c r="AC1555" s="17"/>
      <c r="AD1555" s="17"/>
      <c r="AE1555" s="17"/>
      <c r="AF1555" s="17"/>
      <c r="AG1555" s="17"/>
      <c r="AH1555" s="17"/>
      <c r="AI1555" s="17"/>
      <c r="AJ1555" s="17"/>
      <c r="AK1555" s="17"/>
      <c r="AL1555" s="17"/>
      <c r="AM1555" s="17"/>
      <c r="AN1555" s="17"/>
      <c r="AO1555" s="17"/>
      <c r="AP1555" s="17"/>
      <c r="AQ1555" s="17"/>
      <c r="AR1555" s="17"/>
      <c r="AS1555" s="17"/>
      <c r="AT1555" s="17"/>
      <c r="AU1555" s="17"/>
      <c r="AV1555" s="17"/>
      <c r="AW1555" s="17"/>
      <c r="AX1555" s="17"/>
      <c r="AY1555" s="17"/>
      <c r="AZ1555" s="17"/>
      <c r="BA1555" s="17"/>
      <c r="BB1555" s="17"/>
      <c r="BC1555" s="17"/>
      <c r="BD1555" s="17"/>
      <c r="BE1555" s="17"/>
      <c r="BF1555" s="17"/>
      <c r="BG1555" s="17"/>
      <c r="BH1555" s="17"/>
      <c r="BI1555" s="17"/>
      <c r="BJ1555" s="17"/>
      <c r="BK1555" s="17"/>
      <c r="BL1555" s="17"/>
      <c r="BM1555" s="17"/>
      <c r="BN1555" s="17"/>
      <c r="BO1555" s="17"/>
      <c r="BP1555" s="17"/>
      <c r="BQ1555" s="17"/>
      <c r="BR1555" s="17"/>
    </row>
    <row r="1556" spans="29:70" x14ac:dyDescent="0.25"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  <c r="BF1556" s="17"/>
      <c r="BG1556" s="17"/>
      <c r="BH1556" s="17"/>
      <c r="BI1556" s="17"/>
      <c r="BJ1556" s="17"/>
      <c r="BK1556" s="17"/>
      <c r="BL1556" s="17"/>
      <c r="BM1556" s="17"/>
      <c r="BN1556" s="17"/>
      <c r="BO1556" s="17"/>
      <c r="BP1556" s="17"/>
      <c r="BQ1556" s="17"/>
      <c r="BR1556" s="17"/>
    </row>
    <row r="1557" spans="29:70" x14ac:dyDescent="0.25">
      <c r="AC1557" s="17"/>
      <c r="AD1557" s="17"/>
      <c r="AE1557" s="17"/>
      <c r="AF1557" s="17"/>
      <c r="AG1557" s="17"/>
      <c r="AH1557" s="17"/>
      <c r="AI1557" s="17"/>
      <c r="AJ1557" s="17"/>
      <c r="AK1557" s="17"/>
      <c r="AL1557" s="17"/>
      <c r="AM1557" s="17"/>
      <c r="AN1557" s="17"/>
      <c r="AO1557" s="17"/>
      <c r="AP1557" s="17"/>
      <c r="AQ1557" s="17"/>
      <c r="AR1557" s="17"/>
      <c r="AS1557" s="17"/>
      <c r="AT1557" s="17"/>
      <c r="AU1557" s="17"/>
      <c r="AV1557" s="17"/>
      <c r="AW1557" s="17"/>
      <c r="AX1557" s="17"/>
      <c r="AY1557" s="17"/>
      <c r="AZ1557" s="17"/>
      <c r="BA1557" s="17"/>
      <c r="BB1557" s="17"/>
      <c r="BC1557" s="17"/>
      <c r="BD1557" s="17"/>
      <c r="BE1557" s="17"/>
      <c r="BF1557" s="17"/>
      <c r="BG1557" s="17"/>
      <c r="BH1557" s="17"/>
      <c r="BI1557" s="17"/>
      <c r="BJ1557" s="17"/>
      <c r="BK1557" s="17"/>
      <c r="BL1557" s="17"/>
      <c r="BM1557" s="17"/>
      <c r="BN1557" s="17"/>
      <c r="BO1557" s="17"/>
      <c r="BP1557" s="17"/>
      <c r="BQ1557" s="17"/>
      <c r="BR1557" s="17"/>
    </row>
    <row r="1558" spans="29:70" x14ac:dyDescent="0.25">
      <c r="AC1558" s="17"/>
      <c r="AD1558" s="17"/>
      <c r="AE1558" s="17"/>
      <c r="AF1558" s="17"/>
      <c r="AG1558" s="17"/>
      <c r="AH1558" s="17"/>
      <c r="AI1558" s="17"/>
      <c r="AJ1558" s="17"/>
      <c r="AK1558" s="17"/>
      <c r="AL1558" s="17"/>
      <c r="AM1558" s="17"/>
      <c r="AN1558" s="17"/>
      <c r="AO1558" s="17"/>
      <c r="AP1558" s="17"/>
      <c r="AQ1558" s="17"/>
      <c r="AR1558" s="17"/>
      <c r="AS1558" s="17"/>
      <c r="AT1558" s="17"/>
      <c r="AU1558" s="17"/>
      <c r="AV1558" s="17"/>
      <c r="AW1558" s="17"/>
      <c r="AX1558" s="17"/>
      <c r="AY1558" s="17"/>
      <c r="AZ1558" s="17"/>
      <c r="BA1558" s="17"/>
      <c r="BB1558" s="17"/>
      <c r="BC1558" s="17"/>
      <c r="BD1558" s="17"/>
      <c r="BE1558" s="17"/>
      <c r="BF1558" s="17"/>
      <c r="BG1558" s="17"/>
      <c r="BH1558" s="17"/>
      <c r="BI1558" s="17"/>
      <c r="BJ1558" s="17"/>
      <c r="BK1558" s="17"/>
      <c r="BL1558" s="17"/>
      <c r="BM1558" s="17"/>
      <c r="BN1558" s="17"/>
      <c r="BO1558" s="17"/>
      <c r="BP1558" s="17"/>
      <c r="BQ1558" s="17"/>
      <c r="BR1558" s="17"/>
    </row>
    <row r="1559" spans="29:70" x14ac:dyDescent="0.25">
      <c r="AC1559" s="17"/>
      <c r="AD1559" s="17"/>
      <c r="AE1559" s="17"/>
      <c r="AF1559" s="17"/>
      <c r="AG1559" s="17"/>
      <c r="AH1559" s="17"/>
      <c r="AI1559" s="17"/>
      <c r="AJ1559" s="17"/>
      <c r="AK1559" s="17"/>
      <c r="AL1559" s="17"/>
      <c r="AM1559" s="17"/>
      <c r="AN1559" s="17"/>
      <c r="AO1559" s="17"/>
      <c r="AP1559" s="17"/>
      <c r="AQ1559" s="17"/>
      <c r="AR1559" s="17"/>
      <c r="AS1559" s="17"/>
      <c r="AT1559" s="17"/>
      <c r="AU1559" s="17"/>
      <c r="AV1559" s="17"/>
      <c r="AW1559" s="17"/>
      <c r="AX1559" s="17"/>
      <c r="AY1559" s="17"/>
      <c r="AZ1559" s="17"/>
      <c r="BA1559" s="17"/>
      <c r="BB1559" s="17"/>
      <c r="BC1559" s="17"/>
      <c r="BD1559" s="17"/>
      <c r="BE1559" s="17"/>
      <c r="BF1559" s="17"/>
      <c r="BG1559" s="17"/>
      <c r="BH1559" s="17"/>
      <c r="BI1559" s="17"/>
      <c r="BJ1559" s="17"/>
      <c r="BK1559" s="17"/>
      <c r="BL1559" s="17"/>
      <c r="BM1559" s="17"/>
      <c r="BN1559" s="17"/>
      <c r="BO1559" s="17"/>
      <c r="BP1559" s="17"/>
      <c r="BQ1559" s="17"/>
      <c r="BR1559" s="17"/>
    </row>
    <row r="1560" spans="29:70" x14ac:dyDescent="0.25"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  <c r="BF1560" s="17"/>
      <c r="BG1560" s="17"/>
      <c r="BH1560" s="17"/>
      <c r="BI1560" s="17"/>
      <c r="BJ1560" s="17"/>
      <c r="BK1560" s="17"/>
      <c r="BL1560" s="17"/>
      <c r="BM1560" s="17"/>
      <c r="BN1560" s="17"/>
      <c r="BO1560" s="17"/>
      <c r="BP1560" s="17"/>
      <c r="BQ1560" s="17"/>
      <c r="BR1560" s="17"/>
    </row>
    <row r="1561" spans="29:70" x14ac:dyDescent="0.25">
      <c r="AC1561" s="17"/>
      <c r="AD1561" s="17"/>
      <c r="AE1561" s="17"/>
      <c r="AF1561" s="17"/>
      <c r="AG1561" s="17"/>
      <c r="AH1561" s="17"/>
      <c r="AI1561" s="17"/>
      <c r="AJ1561" s="17"/>
      <c r="AK1561" s="17"/>
      <c r="AL1561" s="17"/>
      <c r="AM1561" s="17"/>
      <c r="AN1561" s="17"/>
      <c r="AO1561" s="17"/>
      <c r="AP1561" s="17"/>
      <c r="AQ1561" s="17"/>
      <c r="AR1561" s="17"/>
      <c r="AS1561" s="17"/>
      <c r="AT1561" s="17"/>
      <c r="AU1561" s="17"/>
      <c r="AV1561" s="17"/>
      <c r="AW1561" s="17"/>
      <c r="AX1561" s="17"/>
      <c r="AY1561" s="17"/>
      <c r="AZ1561" s="17"/>
      <c r="BA1561" s="17"/>
      <c r="BB1561" s="17"/>
      <c r="BC1561" s="17"/>
      <c r="BD1561" s="17"/>
      <c r="BE1561" s="17"/>
      <c r="BF1561" s="17"/>
      <c r="BG1561" s="17"/>
      <c r="BH1561" s="17"/>
      <c r="BI1561" s="17"/>
      <c r="BJ1561" s="17"/>
      <c r="BK1561" s="17"/>
      <c r="BL1561" s="17"/>
      <c r="BM1561" s="17"/>
      <c r="BN1561" s="17"/>
      <c r="BO1561" s="17"/>
      <c r="BP1561" s="17"/>
      <c r="BQ1561" s="17"/>
      <c r="BR1561" s="17"/>
    </row>
    <row r="1562" spans="29:70" x14ac:dyDescent="0.25">
      <c r="AC1562" s="17"/>
      <c r="AD1562" s="17"/>
      <c r="AE1562" s="17"/>
      <c r="AF1562" s="17"/>
      <c r="AG1562" s="17"/>
      <c r="AH1562" s="17"/>
      <c r="AI1562" s="17"/>
      <c r="AJ1562" s="17"/>
      <c r="AK1562" s="17"/>
      <c r="AL1562" s="17"/>
      <c r="AM1562" s="17"/>
      <c r="AN1562" s="17"/>
      <c r="AO1562" s="17"/>
      <c r="AP1562" s="17"/>
      <c r="AQ1562" s="17"/>
      <c r="AR1562" s="17"/>
      <c r="AS1562" s="17"/>
      <c r="AT1562" s="17"/>
      <c r="AU1562" s="17"/>
      <c r="AV1562" s="17"/>
      <c r="AW1562" s="17"/>
      <c r="AX1562" s="17"/>
      <c r="AY1562" s="17"/>
      <c r="AZ1562" s="17"/>
      <c r="BA1562" s="17"/>
      <c r="BB1562" s="17"/>
      <c r="BC1562" s="17"/>
      <c r="BD1562" s="17"/>
      <c r="BE1562" s="17"/>
      <c r="BF1562" s="17"/>
      <c r="BG1562" s="17"/>
      <c r="BH1562" s="17"/>
      <c r="BI1562" s="17"/>
      <c r="BJ1562" s="17"/>
      <c r="BK1562" s="17"/>
      <c r="BL1562" s="17"/>
      <c r="BM1562" s="17"/>
      <c r="BN1562" s="17"/>
      <c r="BO1562" s="17"/>
      <c r="BP1562" s="17"/>
      <c r="BQ1562" s="17"/>
      <c r="BR1562" s="17"/>
    </row>
    <row r="1563" spans="29:70" x14ac:dyDescent="0.25">
      <c r="AC1563" s="17"/>
      <c r="AD1563" s="17"/>
      <c r="AE1563" s="17"/>
      <c r="AF1563" s="17"/>
      <c r="AG1563" s="17"/>
      <c r="AH1563" s="17"/>
      <c r="AI1563" s="17"/>
      <c r="AJ1563" s="17"/>
      <c r="AK1563" s="17"/>
      <c r="AL1563" s="17"/>
      <c r="AM1563" s="17"/>
      <c r="AN1563" s="17"/>
      <c r="AO1563" s="17"/>
      <c r="AP1563" s="17"/>
      <c r="AQ1563" s="17"/>
      <c r="AR1563" s="17"/>
      <c r="AS1563" s="17"/>
      <c r="AT1563" s="17"/>
      <c r="AU1563" s="17"/>
      <c r="AV1563" s="17"/>
      <c r="AW1563" s="17"/>
      <c r="AX1563" s="17"/>
      <c r="AY1563" s="17"/>
      <c r="AZ1563" s="17"/>
      <c r="BA1563" s="17"/>
      <c r="BB1563" s="17"/>
      <c r="BC1563" s="17"/>
      <c r="BD1563" s="17"/>
      <c r="BE1563" s="17"/>
      <c r="BF1563" s="17"/>
      <c r="BG1563" s="17"/>
      <c r="BH1563" s="17"/>
      <c r="BI1563" s="17"/>
      <c r="BJ1563" s="17"/>
      <c r="BK1563" s="17"/>
      <c r="BL1563" s="17"/>
      <c r="BM1563" s="17"/>
      <c r="BN1563" s="17"/>
      <c r="BO1563" s="17"/>
      <c r="BP1563" s="17"/>
      <c r="BQ1563" s="17"/>
      <c r="BR1563" s="17"/>
    </row>
    <row r="1564" spans="29:70" x14ac:dyDescent="0.25">
      <c r="AC1564" s="17"/>
      <c r="AD1564" s="17"/>
      <c r="AE1564" s="17"/>
      <c r="AF1564" s="17"/>
      <c r="AG1564" s="17"/>
      <c r="AH1564" s="17"/>
      <c r="AI1564" s="17"/>
      <c r="AJ1564" s="17"/>
      <c r="AK1564" s="17"/>
      <c r="AL1564" s="17"/>
      <c r="AM1564" s="17"/>
      <c r="AN1564" s="17"/>
      <c r="AO1564" s="17"/>
      <c r="AP1564" s="17"/>
      <c r="AQ1564" s="17"/>
      <c r="AR1564" s="17"/>
      <c r="AS1564" s="17"/>
      <c r="AT1564" s="17"/>
      <c r="AU1564" s="17"/>
      <c r="AV1564" s="17"/>
      <c r="AW1564" s="17"/>
      <c r="AX1564" s="17"/>
      <c r="AY1564" s="17"/>
      <c r="AZ1564" s="17"/>
      <c r="BA1564" s="17"/>
      <c r="BB1564" s="17"/>
      <c r="BC1564" s="17"/>
      <c r="BD1564" s="17"/>
      <c r="BE1564" s="17"/>
      <c r="BF1564" s="17"/>
      <c r="BG1564" s="17"/>
      <c r="BH1564" s="17"/>
      <c r="BI1564" s="17"/>
      <c r="BJ1564" s="17"/>
      <c r="BK1564" s="17"/>
      <c r="BL1564" s="17"/>
      <c r="BM1564" s="17"/>
      <c r="BN1564" s="17"/>
      <c r="BO1564" s="17"/>
      <c r="BP1564" s="17"/>
      <c r="BQ1564" s="17"/>
      <c r="BR1564" s="17"/>
    </row>
    <row r="1565" spans="29:70" x14ac:dyDescent="0.25">
      <c r="AC1565" s="17"/>
      <c r="AD1565" s="17"/>
      <c r="AE1565" s="17"/>
      <c r="AF1565" s="17"/>
      <c r="AG1565" s="17"/>
      <c r="AH1565" s="17"/>
      <c r="AI1565" s="17"/>
      <c r="AJ1565" s="17"/>
      <c r="AK1565" s="17"/>
      <c r="AL1565" s="17"/>
      <c r="AM1565" s="17"/>
      <c r="AN1565" s="17"/>
      <c r="AO1565" s="17"/>
      <c r="AP1565" s="17"/>
      <c r="AQ1565" s="17"/>
      <c r="AR1565" s="17"/>
      <c r="AS1565" s="17"/>
      <c r="AT1565" s="17"/>
      <c r="AU1565" s="17"/>
      <c r="AV1565" s="17"/>
      <c r="AW1565" s="17"/>
      <c r="AX1565" s="17"/>
      <c r="AY1565" s="17"/>
      <c r="AZ1565" s="17"/>
      <c r="BA1565" s="17"/>
      <c r="BB1565" s="17"/>
      <c r="BC1565" s="17"/>
      <c r="BD1565" s="17"/>
      <c r="BE1565" s="17"/>
      <c r="BF1565" s="17"/>
      <c r="BG1565" s="17"/>
      <c r="BH1565" s="17"/>
      <c r="BI1565" s="17"/>
      <c r="BJ1565" s="17"/>
      <c r="BK1565" s="17"/>
      <c r="BL1565" s="17"/>
      <c r="BM1565" s="17"/>
      <c r="BN1565" s="17"/>
      <c r="BO1565" s="17"/>
      <c r="BP1565" s="17"/>
      <c r="BQ1565" s="17"/>
      <c r="BR1565" s="17"/>
    </row>
    <row r="1566" spans="29:70" x14ac:dyDescent="0.25">
      <c r="AC1566" s="17"/>
      <c r="AD1566" s="17"/>
      <c r="AE1566" s="17"/>
      <c r="AF1566" s="17"/>
      <c r="AG1566" s="17"/>
      <c r="AH1566" s="17"/>
      <c r="AI1566" s="17"/>
      <c r="AJ1566" s="17"/>
      <c r="AK1566" s="17"/>
      <c r="AL1566" s="17"/>
      <c r="AM1566" s="17"/>
      <c r="AN1566" s="17"/>
      <c r="AO1566" s="17"/>
      <c r="AP1566" s="17"/>
      <c r="AQ1566" s="17"/>
      <c r="AR1566" s="17"/>
      <c r="AS1566" s="17"/>
      <c r="AT1566" s="17"/>
      <c r="AU1566" s="17"/>
      <c r="AV1566" s="17"/>
      <c r="AW1566" s="17"/>
      <c r="AX1566" s="17"/>
      <c r="AY1566" s="17"/>
      <c r="AZ1566" s="17"/>
      <c r="BA1566" s="17"/>
      <c r="BB1566" s="17"/>
      <c r="BC1566" s="17"/>
      <c r="BD1566" s="17"/>
      <c r="BE1566" s="17"/>
      <c r="BF1566" s="17"/>
      <c r="BG1566" s="17"/>
      <c r="BH1566" s="17"/>
      <c r="BI1566" s="17"/>
      <c r="BJ1566" s="17"/>
      <c r="BK1566" s="17"/>
      <c r="BL1566" s="17"/>
      <c r="BM1566" s="17"/>
      <c r="BN1566" s="17"/>
      <c r="BO1566" s="17"/>
      <c r="BP1566" s="17"/>
      <c r="BQ1566" s="17"/>
      <c r="BR1566" s="17"/>
    </row>
    <row r="1567" spans="29:70" x14ac:dyDescent="0.25">
      <c r="AC1567" s="17"/>
      <c r="AD1567" s="17"/>
      <c r="AE1567" s="17"/>
      <c r="AF1567" s="17"/>
      <c r="AG1567" s="17"/>
      <c r="AH1567" s="17"/>
      <c r="AI1567" s="17"/>
      <c r="AJ1567" s="17"/>
      <c r="AK1567" s="17"/>
      <c r="AL1567" s="17"/>
      <c r="AM1567" s="17"/>
      <c r="AN1567" s="17"/>
      <c r="AO1567" s="17"/>
      <c r="AP1567" s="17"/>
      <c r="AQ1567" s="17"/>
      <c r="AR1567" s="17"/>
      <c r="AS1567" s="17"/>
      <c r="AT1567" s="17"/>
      <c r="AU1567" s="17"/>
      <c r="AV1567" s="17"/>
      <c r="AW1567" s="17"/>
      <c r="AX1567" s="17"/>
      <c r="AY1567" s="17"/>
      <c r="AZ1567" s="17"/>
      <c r="BA1567" s="17"/>
      <c r="BB1567" s="17"/>
      <c r="BC1567" s="17"/>
      <c r="BD1567" s="17"/>
      <c r="BE1567" s="17"/>
      <c r="BF1567" s="17"/>
      <c r="BG1567" s="17"/>
      <c r="BH1567" s="17"/>
      <c r="BI1567" s="17"/>
      <c r="BJ1567" s="17"/>
      <c r="BK1567" s="17"/>
      <c r="BL1567" s="17"/>
      <c r="BM1567" s="17"/>
      <c r="BN1567" s="17"/>
      <c r="BO1567" s="17"/>
      <c r="BP1567" s="17"/>
      <c r="BQ1567" s="17"/>
      <c r="BR1567" s="17"/>
    </row>
    <row r="1568" spans="29:70" x14ac:dyDescent="0.25">
      <c r="AC1568" s="17"/>
      <c r="AD1568" s="17"/>
      <c r="AE1568" s="17"/>
      <c r="AF1568" s="17"/>
      <c r="AG1568" s="17"/>
      <c r="AH1568" s="17"/>
      <c r="AI1568" s="17"/>
      <c r="AJ1568" s="17"/>
      <c r="AK1568" s="17"/>
      <c r="AL1568" s="17"/>
      <c r="AM1568" s="17"/>
      <c r="AN1568" s="17"/>
      <c r="AO1568" s="17"/>
      <c r="AP1568" s="17"/>
      <c r="AQ1568" s="17"/>
      <c r="AR1568" s="17"/>
      <c r="AS1568" s="17"/>
      <c r="AT1568" s="17"/>
      <c r="AU1568" s="17"/>
      <c r="AV1568" s="17"/>
      <c r="AW1568" s="17"/>
      <c r="AX1568" s="17"/>
      <c r="AY1568" s="17"/>
      <c r="AZ1568" s="17"/>
      <c r="BA1568" s="17"/>
      <c r="BB1568" s="17"/>
      <c r="BC1568" s="17"/>
      <c r="BD1568" s="17"/>
      <c r="BE1568" s="17"/>
      <c r="BF1568" s="17"/>
      <c r="BG1568" s="17"/>
      <c r="BH1568" s="17"/>
      <c r="BI1568" s="17"/>
      <c r="BJ1568" s="17"/>
      <c r="BK1568" s="17"/>
      <c r="BL1568" s="17"/>
      <c r="BM1568" s="17"/>
      <c r="BN1568" s="17"/>
      <c r="BO1568" s="17"/>
      <c r="BP1568" s="17"/>
      <c r="BQ1568" s="17"/>
      <c r="BR1568" s="17"/>
    </row>
    <row r="1569" spans="29:70" x14ac:dyDescent="0.25">
      <c r="AC1569" s="17"/>
      <c r="AD1569" s="17"/>
      <c r="AE1569" s="17"/>
      <c r="AF1569" s="17"/>
      <c r="AG1569" s="17"/>
      <c r="AH1569" s="17"/>
      <c r="AI1569" s="17"/>
      <c r="AJ1569" s="17"/>
      <c r="AK1569" s="17"/>
      <c r="AL1569" s="17"/>
      <c r="AM1569" s="17"/>
      <c r="AN1569" s="17"/>
      <c r="AO1569" s="17"/>
      <c r="AP1569" s="17"/>
      <c r="AQ1569" s="17"/>
      <c r="AR1569" s="17"/>
      <c r="AS1569" s="17"/>
      <c r="AT1569" s="17"/>
      <c r="AU1569" s="17"/>
      <c r="AV1569" s="17"/>
      <c r="AW1569" s="17"/>
      <c r="AX1569" s="17"/>
      <c r="AY1569" s="17"/>
      <c r="AZ1569" s="17"/>
      <c r="BA1569" s="17"/>
      <c r="BB1569" s="17"/>
      <c r="BC1569" s="17"/>
      <c r="BD1569" s="17"/>
      <c r="BE1569" s="17"/>
      <c r="BF1569" s="17"/>
      <c r="BG1569" s="17"/>
      <c r="BH1569" s="17"/>
      <c r="BI1569" s="17"/>
      <c r="BJ1569" s="17"/>
      <c r="BK1569" s="17"/>
      <c r="BL1569" s="17"/>
      <c r="BM1569" s="17"/>
      <c r="BN1569" s="17"/>
      <c r="BO1569" s="17"/>
      <c r="BP1569" s="17"/>
      <c r="BQ1569" s="17"/>
      <c r="BR1569" s="17"/>
    </row>
    <row r="1570" spans="29:70" x14ac:dyDescent="0.25">
      <c r="AC1570" s="17"/>
      <c r="AD1570" s="17"/>
      <c r="AE1570" s="17"/>
      <c r="AF1570" s="17"/>
      <c r="AG1570" s="17"/>
      <c r="AH1570" s="17"/>
      <c r="AI1570" s="17"/>
      <c r="AJ1570" s="17"/>
      <c r="AK1570" s="17"/>
      <c r="AL1570" s="17"/>
      <c r="AM1570" s="17"/>
      <c r="AN1570" s="17"/>
      <c r="AO1570" s="17"/>
      <c r="AP1570" s="17"/>
      <c r="AQ1570" s="17"/>
      <c r="AR1570" s="17"/>
      <c r="AS1570" s="17"/>
      <c r="AT1570" s="17"/>
      <c r="AU1570" s="17"/>
      <c r="AV1570" s="17"/>
      <c r="AW1570" s="17"/>
      <c r="AX1570" s="17"/>
      <c r="AY1570" s="17"/>
      <c r="AZ1570" s="17"/>
      <c r="BA1570" s="17"/>
      <c r="BB1570" s="17"/>
      <c r="BC1570" s="17"/>
      <c r="BD1570" s="17"/>
      <c r="BE1570" s="17"/>
      <c r="BF1570" s="17"/>
      <c r="BG1570" s="17"/>
      <c r="BH1570" s="17"/>
      <c r="BI1570" s="17"/>
      <c r="BJ1570" s="17"/>
      <c r="BK1570" s="17"/>
      <c r="BL1570" s="17"/>
      <c r="BM1570" s="17"/>
      <c r="BN1570" s="17"/>
      <c r="BO1570" s="17"/>
      <c r="BP1570" s="17"/>
      <c r="BQ1570" s="17"/>
      <c r="BR1570" s="17"/>
    </row>
    <row r="1571" spans="29:70" x14ac:dyDescent="0.25">
      <c r="AC1571" s="17"/>
      <c r="AD1571" s="17"/>
      <c r="AE1571" s="17"/>
      <c r="AF1571" s="17"/>
      <c r="AG1571" s="17"/>
      <c r="AH1571" s="17"/>
      <c r="AI1571" s="17"/>
      <c r="AJ1571" s="17"/>
      <c r="AK1571" s="17"/>
      <c r="AL1571" s="17"/>
      <c r="AM1571" s="17"/>
      <c r="AN1571" s="17"/>
      <c r="AO1571" s="17"/>
      <c r="AP1571" s="17"/>
      <c r="AQ1571" s="17"/>
      <c r="AR1571" s="17"/>
      <c r="AS1571" s="17"/>
      <c r="AT1571" s="17"/>
      <c r="AU1571" s="17"/>
      <c r="AV1571" s="17"/>
      <c r="AW1571" s="17"/>
      <c r="AX1571" s="17"/>
      <c r="AY1571" s="17"/>
      <c r="AZ1571" s="17"/>
      <c r="BA1571" s="17"/>
      <c r="BB1571" s="17"/>
      <c r="BC1571" s="17"/>
      <c r="BD1571" s="17"/>
      <c r="BE1571" s="17"/>
      <c r="BF1571" s="17"/>
      <c r="BG1571" s="17"/>
      <c r="BH1571" s="17"/>
      <c r="BI1571" s="17"/>
      <c r="BJ1571" s="17"/>
      <c r="BK1571" s="17"/>
      <c r="BL1571" s="17"/>
      <c r="BM1571" s="17"/>
      <c r="BN1571" s="17"/>
      <c r="BO1571" s="17"/>
      <c r="BP1571" s="17"/>
      <c r="BQ1571" s="17"/>
      <c r="BR1571" s="17"/>
    </row>
    <row r="1572" spans="29:70" x14ac:dyDescent="0.25">
      <c r="AC1572" s="17"/>
      <c r="AD1572" s="17"/>
      <c r="AE1572" s="17"/>
      <c r="AF1572" s="17"/>
      <c r="AG1572" s="17"/>
      <c r="AH1572" s="17"/>
      <c r="AI1572" s="17"/>
      <c r="AJ1572" s="17"/>
      <c r="AK1572" s="17"/>
      <c r="AL1572" s="17"/>
      <c r="AM1572" s="17"/>
      <c r="AN1572" s="17"/>
      <c r="AO1572" s="17"/>
      <c r="AP1572" s="17"/>
      <c r="AQ1572" s="17"/>
      <c r="AR1572" s="17"/>
      <c r="AS1572" s="17"/>
      <c r="AT1572" s="17"/>
      <c r="AU1572" s="17"/>
      <c r="AV1572" s="17"/>
      <c r="AW1572" s="17"/>
      <c r="AX1572" s="17"/>
      <c r="AY1572" s="17"/>
      <c r="AZ1572" s="17"/>
      <c r="BA1572" s="17"/>
      <c r="BB1572" s="17"/>
      <c r="BC1572" s="17"/>
      <c r="BD1572" s="17"/>
      <c r="BE1572" s="17"/>
      <c r="BF1572" s="17"/>
      <c r="BG1572" s="17"/>
      <c r="BH1572" s="17"/>
      <c r="BI1572" s="17"/>
      <c r="BJ1572" s="17"/>
      <c r="BK1572" s="17"/>
      <c r="BL1572" s="17"/>
      <c r="BM1572" s="17"/>
      <c r="BN1572" s="17"/>
      <c r="BO1572" s="17"/>
      <c r="BP1572" s="17"/>
      <c r="BQ1572" s="17"/>
      <c r="BR1572" s="17"/>
    </row>
    <row r="1573" spans="29:70" x14ac:dyDescent="0.25">
      <c r="AC1573" s="17"/>
      <c r="AD1573" s="17"/>
      <c r="AE1573" s="17"/>
      <c r="AF1573" s="17"/>
      <c r="AG1573" s="17"/>
      <c r="AH1573" s="17"/>
      <c r="AI1573" s="17"/>
      <c r="AJ1573" s="17"/>
      <c r="AK1573" s="17"/>
      <c r="AL1573" s="17"/>
      <c r="AM1573" s="17"/>
      <c r="AN1573" s="17"/>
      <c r="AO1573" s="17"/>
      <c r="AP1573" s="17"/>
      <c r="AQ1573" s="17"/>
      <c r="AR1573" s="17"/>
      <c r="AS1573" s="17"/>
      <c r="AT1573" s="17"/>
      <c r="AU1573" s="17"/>
      <c r="AV1573" s="17"/>
      <c r="AW1573" s="17"/>
      <c r="AX1573" s="17"/>
      <c r="AY1573" s="17"/>
      <c r="AZ1573" s="17"/>
      <c r="BA1573" s="17"/>
      <c r="BB1573" s="17"/>
      <c r="BC1573" s="17"/>
      <c r="BD1573" s="17"/>
      <c r="BE1573" s="17"/>
      <c r="BF1573" s="17"/>
      <c r="BG1573" s="17"/>
      <c r="BH1573" s="17"/>
      <c r="BI1573" s="17"/>
      <c r="BJ1573" s="17"/>
      <c r="BK1573" s="17"/>
      <c r="BL1573" s="17"/>
      <c r="BM1573" s="17"/>
      <c r="BN1573" s="17"/>
      <c r="BO1573" s="17"/>
      <c r="BP1573" s="17"/>
      <c r="BQ1573" s="17"/>
      <c r="BR1573" s="17"/>
    </row>
    <row r="1574" spans="29:70" x14ac:dyDescent="0.25">
      <c r="AC1574" s="17"/>
      <c r="AD1574" s="17"/>
      <c r="AE1574" s="17"/>
      <c r="AF1574" s="17"/>
      <c r="AG1574" s="17"/>
      <c r="AH1574" s="17"/>
      <c r="AI1574" s="17"/>
      <c r="AJ1574" s="17"/>
      <c r="AK1574" s="17"/>
      <c r="AL1574" s="17"/>
      <c r="AM1574" s="17"/>
      <c r="AN1574" s="17"/>
      <c r="AO1574" s="17"/>
      <c r="AP1574" s="17"/>
      <c r="AQ1574" s="17"/>
      <c r="AR1574" s="17"/>
      <c r="AS1574" s="17"/>
      <c r="AT1574" s="17"/>
      <c r="AU1574" s="17"/>
      <c r="AV1574" s="17"/>
      <c r="AW1574" s="17"/>
      <c r="AX1574" s="17"/>
      <c r="AY1574" s="17"/>
      <c r="AZ1574" s="17"/>
      <c r="BA1574" s="17"/>
      <c r="BB1574" s="17"/>
      <c r="BC1574" s="17"/>
      <c r="BD1574" s="17"/>
      <c r="BE1574" s="17"/>
      <c r="BF1574" s="17"/>
      <c r="BG1574" s="17"/>
      <c r="BH1574" s="17"/>
      <c r="BI1574" s="17"/>
      <c r="BJ1574" s="17"/>
      <c r="BK1574" s="17"/>
      <c r="BL1574" s="17"/>
      <c r="BM1574" s="17"/>
      <c r="BN1574" s="17"/>
      <c r="BO1574" s="17"/>
      <c r="BP1574" s="17"/>
      <c r="BQ1574" s="17"/>
      <c r="BR1574" s="17"/>
    </row>
    <row r="1575" spans="29:70" x14ac:dyDescent="0.25">
      <c r="AC1575" s="17"/>
      <c r="AD1575" s="17"/>
      <c r="AE1575" s="17"/>
      <c r="AF1575" s="17"/>
      <c r="AG1575" s="17"/>
      <c r="AH1575" s="17"/>
      <c r="AI1575" s="17"/>
      <c r="AJ1575" s="17"/>
      <c r="AK1575" s="17"/>
      <c r="AL1575" s="17"/>
      <c r="AM1575" s="17"/>
      <c r="AN1575" s="17"/>
      <c r="AO1575" s="17"/>
      <c r="AP1575" s="17"/>
      <c r="AQ1575" s="17"/>
      <c r="AR1575" s="17"/>
      <c r="AS1575" s="17"/>
      <c r="AT1575" s="17"/>
      <c r="AU1575" s="17"/>
      <c r="AV1575" s="17"/>
      <c r="AW1575" s="17"/>
      <c r="AX1575" s="17"/>
      <c r="AY1575" s="17"/>
      <c r="AZ1575" s="17"/>
      <c r="BA1575" s="17"/>
      <c r="BB1575" s="17"/>
      <c r="BC1575" s="17"/>
      <c r="BD1575" s="17"/>
      <c r="BE1575" s="17"/>
      <c r="BF1575" s="17"/>
      <c r="BG1575" s="17"/>
      <c r="BH1575" s="17"/>
      <c r="BI1575" s="17"/>
      <c r="BJ1575" s="17"/>
      <c r="BK1575" s="17"/>
      <c r="BL1575" s="17"/>
      <c r="BM1575" s="17"/>
      <c r="BN1575" s="17"/>
      <c r="BO1575" s="17"/>
      <c r="BP1575" s="17"/>
      <c r="BQ1575" s="17"/>
      <c r="BR1575" s="17"/>
    </row>
    <row r="1576" spans="29:70" x14ac:dyDescent="0.25">
      <c r="AC1576" s="17"/>
      <c r="AD1576" s="17"/>
      <c r="AE1576" s="17"/>
      <c r="AF1576" s="17"/>
      <c r="AG1576" s="17"/>
      <c r="AH1576" s="17"/>
      <c r="AI1576" s="17"/>
      <c r="AJ1576" s="17"/>
      <c r="AK1576" s="17"/>
      <c r="AL1576" s="17"/>
      <c r="AM1576" s="17"/>
      <c r="AN1576" s="17"/>
      <c r="AO1576" s="17"/>
      <c r="AP1576" s="17"/>
      <c r="AQ1576" s="17"/>
      <c r="AR1576" s="17"/>
      <c r="AS1576" s="17"/>
      <c r="AT1576" s="17"/>
      <c r="AU1576" s="17"/>
      <c r="AV1576" s="17"/>
      <c r="AW1576" s="17"/>
      <c r="AX1576" s="17"/>
      <c r="AY1576" s="17"/>
      <c r="AZ1576" s="17"/>
      <c r="BA1576" s="17"/>
      <c r="BB1576" s="17"/>
      <c r="BC1576" s="17"/>
      <c r="BD1576" s="17"/>
      <c r="BE1576" s="17"/>
      <c r="BF1576" s="17"/>
      <c r="BG1576" s="17"/>
      <c r="BH1576" s="17"/>
      <c r="BI1576" s="17"/>
      <c r="BJ1576" s="17"/>
      <c r="BK1576" s="17"/>
      <c r="BL1576" s="17"/>
      <c r="BM1576" s="17"/>
      <c r="BN1576" s="17"/>
      <c r="BO1576" s="17"/>
      <c r="BP1576" s="17"/>
      <c r="BQ1576" s="17"/>
      <c r="BR1576" s="17"/>
    </row>
    <row r="1577" spans="29:70" x14ac:dyDescent="0.25">
      <c r="AC1577" s="17"/>
      <c r="AD1577" s="17"/>
      <c r="AE1577" s="17"/>
      <c r="AF1577" s="17"/>
      <c r="AG1577" s="17"/>
      <c r="AH1577" s="17"/>
      <c r="AI1577" s="17"/>
      <c r="AJ1577" s="17"/>
      <c r="AK1577" s="17"/>
      <c r="AL1577" s="17"/>
      <c r="AM1577" s="17"/>
      <c r="AN1577" s="17"/>
      <c r="AO1577" s="17"/>
      <c r="AP1577" s="17"/>
      <c r="AQ1577" s="17"/>
      <c r="AR1577" s="17"/>
      <c r="AS1577" s="17"/>
      <c r="AT1577" s="17"/>
      <c r="AU1577" s="17"/>
      <c r="AV1577" s="17"/>
      <c r="AW1577" s="17"/>
      <c r="AX1577" s="17"/>
      <c r="AY1577" s="17"/>
      <c r="AZ1577" s="17"/>
      <c r="BA1577" s="17"/>
      <c r="BB1577" s="17"/>
      <c r="BC1577" s="17"/>
      <c r="BD1577" s="17"/>
      <c r="BE1577" s="17"/>
      <c r="BF1577" s="17"/>
      <c r="BG1577" s="17"/>
      <c r="BH1577" s="17"/>
      <c r="BI1577" s="17"/>
      <c r="BJ1577" s="17"/>
      <c r="BK1577" s="17"/>
      <c r="BL1577" s="17"/>
      <c r="BM1577" s="17"/>
      <c r="BN1577" s="17"/>
      <c r="BO1577" s="17"/>
      <c r="BP1577" s="17"/>
      <c r="BQ1577" s="17"/>
      <c r="BR1577" s="17"/>
    </row>
    <row r="1578" spans="29:70" x14ac:dyDescent="0.25">
      <c r="AC1578" s="17"/>
      <c r="AD1578" s="17"/>
      <c r="AE1578" s="17"/>
      <c r="AF1578" s="17"/>
      <c r="AG1578" s="17"/>
      <c r="AH1578" s="17"/>
      <c r="AI1578" s="17"/>
      <c r="AJ1578" s="17"/>
      <c r="AK1578" s="17"/>
      <c r="AL1578" s="17"/>
      <c r="AM1578" s="17"/>
      <c r="AN1578" s="17"/>
      <c r="AO1578" s="17"/>
      <c r="AP1578" s="17"/>
      <c r="AQ1578" s="17"/>
      <c r="AR1578" s="17"/>
      <c r="AS1578" s="17"/>
      <c r="AT1578" s="17"/>
      <c r="AU1578" s="17"/>
      <c r="AV1578" s="17"/>
      <c r="AW1578" s="17"/>
      <c r="AX1578" s="17"/>
      <c r="AY1578" s="17"/>
      <c r="AZ1578" s="17"/>
      <c r="BA1578" s="17"/>
      <c r="BB1578" s="17"/>
      <c r="BC1578" s="17"/>
      <c r="BD1578" s="17"/>
      <c r="BE1578" s="17"/>
      <c r="BF1578" s="17"/>
      <c r="BG1578" s="17"/>
      <c r="BH1578" s="17"/>
      <c r="BI1578" s="17"/>
      <c r="BJ1578" s="17"/>
      <c r="BK1578" s="17"/>
      <c r="BL1578" s="17"/>
      <c r="BM1578" s="17"/>
      <c r="BN1578" s="17"/>
      <c r="BO1578" s="17"/>
      <c r="BP1578" s="17"/>
      <c r="BQ1578" s="17"/>
      <c r="BR1578" s="17"/>
    </row>
    <row r="1579" spans="29:70" x14ac:dyDescent="0.25">
      <c r="AC1579" s="17"/>
      <c r="AD1579" s="17"/>
      <c r="AE1579" s="17"/>
      <c r="AF1579" s="17"/>
      <c r="AG1579" s="17"/>
      <c r="AH1579" s="17"/>
      <c r="AI1579" s="17"/>
      <c r="AJ1579" s="17"/>
      <c r="AK1579" s="17"/>
      <c r="AL1579" s="17"/>
      <c r="AM1579" s="17"/>
      <c r="AN1579" s="17"/>
      <c r="AO1579" s="17"/>
      <c r="AP1579" s="17"/>
      <c r="AQ1579" s="17"/>
      <c r="AR1579" s="17"/>
      <c r="AS1579" s="17"/>
      <c r="AT1579" s="17"/>
      <c r="AU1579" s="17"/>
      <c r="AV1579" s="17"/>
      <c r="AW1579" s="17"/>
      <c r="AX1579" s="17"/>
      <c r="AY1579" s="17"/>
      <c r="AZ1579" s="17"/>
      <c r="BA1579" s="17"/>
      <c r="BB1579" s="17"/>
      <c r="BC1579" s="17"/>
      <c r="BD1579" s="17"/>
      <c r="BE1579" s="17"/>
      <c r="BF1579" s="17"/>
      <c r="BG1579" s="17"/>
      <c r="BH1579" s="17"/>
      <c r="BI1579" s="17"/>
      <c r="BJ1579" s="17"/>
      <c r="BK1579" s="17"/>
      <c r="BL1579" s="17"/>
      <c r="BM1579" s="17"/>
      <c r="BN1579" s="17"/>
      <c r="BO1579" s="17"/>
      <c r="BP1579" s="17"/>
      <c r="BQ1579" s="17"/>
      <c r="BR1579" s="17"/>
    </row>
    <row r="1580" spans="29:70" x14ac:dyDescent="0.25">
      <c r="AC1580" s="17"/>
      <c r="AD1580" s="17"/>
      <c r="AE1580" s="17"/>
      <c r="AF1580" s="17"/>
      <c r="AG1580" s="17"/>
      <c r="AH1580" s="17"/>
      <c r="AI1580" s="17"/>
      <c r="AJ1580" s="17"/>
      <c r="AK1580" s="17"/>
      <c r="AL1580" s="17"/>
      <c r="AM1580" s="17"/>
      <c r="AN1580" s="17"/>
      <c r="AO1580" s="17"/>
      <c r="AP1580" s="17"/>
      <c r="AQ1580" s="17"/>
      <c r="AR1580" s="17"/>
      <c r="AS1580" s="17"/>
      <c r="AT1580" s="17"/>
      <c r="AU1580" s="17"/>
      <c r="AV1580" s="17"/>
      <c r="AW1580" s="17"/>
      <c r="AX1580" s="17"/>
      <c r="AY1580" s="17"/>
      <c r="AZ1580" s="17"/>
      <c r="BA1580" s="17"/>
      <c r="BB1580" s="17"/>
      <c r="BC1580" s="17"/>
      <c r="BD1580" s="17"/>
      <c r="BE1580" s="17"/>
      <c r="BF1580" s="17"/>
      <c r="BG1580" s="17"/>
      <c r="BH1580" s="17"/>
      <c r="BI1580" s="17"/>
      <c r="BJ1580" s="17"/>
      <c r="BK1580" s="17"/>
      <c r="BL1580" s="17"/>
      <c r="BM1580" s="17"/>
      <c r="BN1580" s="17"/>
      <c r="BO1580" s="17"/>
      <c r="BP1580" s="17"/>
      <c r="BQ1580" s="17"/>
      <c r="BR1580" s="17"/>
    </row>
    <row r="1581" spans="29:70" x14ac:dyDescent="0.25">
      <c r="AC1581" s="17"/>
      <c r="AD1581" s="17"/>
      <c r="AE1581" s="17"/>
      <c r="AF1581" s="17"/>
      <c r="AG1581" s="17"/>
      <c r="AH1581" s="17"/>
      <c r="AI1581" s="17"/>
      <c r="AJ1581" s="17"/>
      <c r="AK1581" s="17"/>
      <c r="AL1581" s="17"/>
      <c r="AM1581" s="17"/>
      <c r="AN1581" s="17"/>
      <c r="AO1581" s="17"/>
      <c r="AP1581" s="17"/>
      <c r="AQ1581" s="17"/>
      <c r="AR1581" s="17"/>
      <c r="AS1581" s="17"/>
      <c r="AT1581" s="17"/>
      <c r="AU1581" s="17"/>
      <c r="AV1581" s="17"/>
      <c r="AW1581" s="17"/>
      <c r="AX1581" s="17"/>
      <c r="AY1581" s="17"/>
      <c r="AZ1581" s="17"/>
      <c r="BA1581" s="17"/>
      <c r="BB1581" s="17"/>
      <c r="BC1581" s="17"/>
      <c r="BD1581" s="17"/>
      <c r="BE1581" s="17"/>
      <c r="BF1581" s="17"/>
      <c r="BG1581" s="17"/>
      <c r="BH1581" s="17"/>
      <c r="BI1581" s="17"/>
      <c r="BJ1581" s="17"/>
      <c r="BK1581" s="17"/>
      <c r="BL1581" s="17"/>
      <c r="BM1581" s="17"/>
      <c r="BN1581" s="17"/>
      <c r="BO1581" s="17"/>
      <c r="BP1581" s="17"/>
      <c r="BQ1581" s="17"/>
      <c r="BR1581" s="17"/>
    </row>
    <row r="1582" spans="29:70" x14ac:dyDescent="0.25">
      <c r="AC1582" s="17"/>
      <c r="AD1582" s="17"/>
      <c r="AE1582" s="17"/>
      <c r="AF1582" s="17"/>
      <c r="AG1582" s="17"/>
      <c r="AH1582" s="17"/>
      <c r="AI1582" s="17"/>
      <c r="AJ1582" s="17"/>
      <c r="AK1582" s="17"/>
      <c r="AL1582" s="17"/>
      <c r="AM1582" s="17"/>
      <c r="AN1582" s="17"/>
      <c r="AO1582" s="17"/>
      <c r="AP1582" s="17"/>
      <c r="AQ1582" s="17"/>
      <c r="AR1582" s="17"/>
      <c r="AS1582" s="17"/>
      <c r="AT1582" s="17"/>
      <c r="AU1582" s="17"/>
      <c r="AV1582" s="17"/>
      <c r="AW1582" s="17"/>
      <c r="AX1582" s="17"/>
      <c r="AY1582" s="17"/>
      <c r="AZ1582" s="17"/>
      <c r="BA1582" s="17"/>
      <c r="BB1582" s="17"/>
      <c r="BC1582" s="17"/>
      <c r="BD1582" s="17"/>
      <c r="BE1582" s="17"/>
      <c r="BF1582" s="17"/>
      <c r="BG1582" s="17"/>
      <c r="BH1582" s="17"/>
      <c r="BI1582" s="17"/>
      <c r="BJ1582" s="17"/>
      <c r="BK1582" s="17"/>
      <c r="BL1582" s="17"/>
      <c r="BM1582" s="17"/>
      <c r="BN1582" s="17"/>
      <c r="BO1582" s="17"/>
      <c r="BP1582" s="17"/>
      <c r="BQ1582" s="17"/>
      <c r="BR1582" s="17"/>
    </row>
    <row r="1583" spans="29:70" x14ac:dyDescent="0.25">
      <c r="AC1583" s="17"/>
      <c r="AD1583" s="17"/>
      <c r="AE1583" s="17"/>
      <c r="AF1583" s="17"/>
      <c r="AG1583" s="17"/>
      <c r="AH1583" s="17"/>
      <c r="AI1583" s="17"/>
      <c r="AJ1583" s="17"/>
      <c r="AK1583" s="17"/>
      <c r="AL1583" s="17"/>
      <c r="AM1583" s="17"/>
      <c r="AN1583" s="17"/>
      <c r="AO1583" s="17"/>
      <c r="AP1583" s="17"/>
      <c r="AQ1583" s="17"/>
      <c r="AR1583" s="17"/>
      <c r="AS1583" s="17"/>
      <c r="AT1583" s="17"/>
      <c r="AU1583" s="17"/>
      <c r="AV1583" s="17"/>
      <c r="AW1583" s="17"/>
      <c r="AX1583" s="17"/>
      <c r="AY1583" s="17"/>
      <c r="AZ1583" s="17"/>
      <c r="BA1583" s="17"/>
      <c r="BB1583" s="17"/>
      <c r="BC1583" s="17"/>
      <c r="BD1583" s="17"/>
      <c r="BE1583" s="17"/>
      <c r="BF1583" s="17"/>
      <c r="BG1583" s="17"/>
      <c r="BH1583" s="17"/>
      <c r="BI1583" s="17"/>
      <c r="BJ1583" s="17"/>
      <c r="BK1583" s="17"/>
      <c r="BL1583" s="17"/>
      <c r="BM1583" s="17"/>
      <c r="BN1583" s="17"/>
      <c r="BO1583" s="17"/>
      <c r="BP1583" s="17"/>
      <c r="BQ1583" s="17"/>
      <c r="BR1583" s="17"/>
    </row>
    <row r="1584" spans="29:70" x14ac:dyDescent="0.25">
      <c r="AC1584" s="17"/>
      <c r="AD1584" s="17"/>
      <c r="AE1584" s="17"/>
      <c r="AF1584" s="17"/>
      <c r="AG1584" s="17"/>
      <c r="AH1584" s="17"/>
      <c r="AI1584" s="17"/>
      <c r="AJ1584" s="17"/>
      <c r="AK1584" s="17"/>
      <c r="AL1584" s="17"/>
      <c r="AM1584" s="17"/>
      <c r="AN1584" s="17"/>
      <c r="AO1584" s="17"/>
      <c r="AP1584" s="17"/>
      <c r="AQ1584" s="17"/>
      <c r="AR1584" s="17"/>
      <c r="AS1584" s="17"/>
      <c r="AT1584" s="17"/>
      <c r="AU1584" s="17"/>
      <c r="AV1584" s="17"/>
      <c r="AW1584" s="17"/>
      <c r="AX1584" s="17"/>
      <c r="AY1584" s="17"/>
      <c r="AZ1584" s="17"/>
      <c r="BA1584" s="17"/>
      <c r="BB1584" s="17"/>
      <c r="BC1584" s="17"/>
      <c r="BD1584" s="17"/>
      <c r="BE1584" s="17"/>
      <c r="BF1584" s="17"/>
      <c r="BG1584" s="17"/>
      <c r="BH1584" s="17"/>
      <c r="BI1584" s="17"/>
      <c r="BJ1584" s="17"/>
      <c r="BK1584" s="17"/>
      <c r="BL1584" s="17"/>
      <c r="BM1584" s="17"/>
      <c r="BN1584" s="17"/>
      <c r="BO1584" s="17"/>
      <c r="BP1584" s="17"/>
      <c r="BQ1584" s="17"/>
      <c r="BR1584" s="17"/>
    </row>
    <row r="1585" spans="29:70" x14ac:dyDescent="0.25">
      <c r="AC1585" s="17"/>
      <c r="AD1585" s="17"/>
      <c r="AE1585" s="17"/>
      <c r="AF1585" s="17"/>
      <c r="AG1585" s="17"/>
      <c r="AH1585" s="17"/>
      <c r="AI1585" s="17"/>
      <c r="AJ1585" s="17"/>
      <c r="AK1585" s="17"/>
      <c r="AL1585" s="17"/>
      <c r="AM1585" s="17"/>
      <c r="AN1585" s="17"/>
      <c r="AO1585" s="17"/>
      <c r="AP1585" s="17"/>
      <c r="AQ1585" s="17"/>
      <c r="AR1585" s="17"/>
      <c r="AS1585" s="17"/>
      <c r="AT1585" s="17"/>
      <c r="AU1585" s="17"/>
      <c r="AV1585" s="17"/>
      <c r="AW1585" s="17"/>
      <c r="AX1585" s="17"/>
      <c r="AY1585" s="17"/>
      <c r="AZ1585" s="17"/>
      <c r="BA1585" s="17"/>
      <c r="BB1585" s="17"/>
      <c r="BC1585" s="17"/>
      <c r="BD1585" s="17"/>
      <c r="BE1585" s="17"/>
      <c r="BF1585" s="17"/>
      <c r="BG1585" s="17"/>
      <c r="BH1585" s="17"/>
      <c r="BI1585" s="17"/>
      <c r="BJ1585" s="17"/>
      <c r="BK1585" s="17"/>
      <c r="BL1585" s="17"/>
      <c r="BM1585" s="17"/>
      <c r="BN1585" s="17"/>
      <c r="BO1585" s="17"/>
      <c r="BP1585" s="17"/>
      <c r="BQ1585" s="17"/>
      <c r="BR1585" s="17"/>
    </row>
    <row r="1586" spans="29:70" x14ac:dyDescent="0.25">
      <c r="AC1586" s="17"/>
      <c r="AD1586" s="17"/>
      <c r="AE1586" s="17"/>
      <c r="AF1586" s="17"/>
      <c r="AG1586" s="17"/>
      <c r="AH1586" s="17"/>
      <c r="AI1586" s="17"/>
      <c r="AJ1586" s="17"/>
      <c r="AK1586" s="17"/>
      <c r="AL1586" s="17"/>
      <c r="AM1586" s="17"/>
      <c r="AN1586" s="17"/>
      <c r="AO1586" s="17"/>
      <c r="AP1586" s="17"/>
      <c r="AQ1586" s="17"/>
      <c r="AR1586" s="17"/>
      <c r="AS1586" s="17"/>
      <c r="AT1586" s="17"/>
      <c r="AU1586" s="17"/>
      <c r="AV1586" s="17"/>
      <c r="AW1586" s="17"/>
      <c r="AX1586" s="17"/>
      <c r="AY1586" s="17"/>
      <c r="AZ1586" s="17"/>
      <c r="BA1586" s="17"/>
      <c r="BB1586" s="17"/>
      <c r="BC1586" s="17"/>
      <c r="BD1586" s="17"/>
      <c r="BE1586" s="17"/>
      <c r="BF1586" s="17"/>
      <c r="BG1586" s="17"/>
      <c r="BH1586" s="17"/>
      <c r="BI1586" s="17"/>
      <c r="BJ1586" s="17"/>
      <c r="BK1586" s="17"/>
      <c r="BL1586" s="17"/>
      <c r="BM1586" s="17"/>
      <c r="BN1586" s="17"/>
      <c r="BO1586" s="17"/>
      <c r="BP1586" s="17"/>
      <c r="BQ1586" s="17"/>
      <c r="BR1586" s="17"/>
    </row>
    <row r="1587" spans="29:70" x14ac:dyDescent="0.25">
      <c r="AC1587" s="17"/>
      <c r="AD1587" s="17"/>
      <c r="AE1587" s="17"/>
      <c r="AF1587" s="17"/>
      <c r="AG1587" s="17"/>
      <c r="AH1587" s="17"/>
      <c r="AI1587" s="17"/>
      <c r="AJ1587" s="17"/>
      <c r="AK1587" s="17"/>
      <c r="AL1587" s="17"/>
      <c r="AM1587" s="17"/>
      <c r="AN1587" s="17"/>
      <c r="AO1587" s="17"/>
      <c r="AP1587" s="17"/>
      <c r="AQ1587" s="17"/>
      <c r="AR1587" s="17"/>
      <c r="AS1587" s="17"/>
      <c r="AT1587" s="17"/>
      <c r="AU1587" s="17"/>
      <c r="AV1587" s="17"/>
      <c r="AW1587" s="17"/>
      <c r="AX1587" s="17"/>
      <c r="AY1587" s="17"/>
      <c r="AZ1587" s="17"/>
      <c r="BA1587" s="17"/>
      <c r="BB1587" s="17"/>
      <c r="BC1587" s="17"/>
      <c r="BD1587" s="17"/>
      <c r="BE1587" s="17"/>
      <c r="BF1587" s="17"/>
      <c r="BG1587" s="17"/>
      <c r="BH1587" s="17"/>
      <c r="BI1587" s="17"/>
      <c r="BJ1587" s="17"/>
      <c r="BK1587" s="17"/>
      <c r="BL1587" s="17"/>
      <c r="BM1587" s="17"/>
      <c r="BN1587" s="17"/>
      <c r="BO1587" s="17"/>
      <c r="BP1587" s="17"/>
      <c r="BQ1587" s="17"/>
      <c r="BR1587" s="17"/>
    </row>
    <row r="1588" spans="29:70" x14ac:dyDescent="0.25"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  <c r="BF1588" s="17"/>
      <c r="BG1588" s="17"/>
      <c r="BH1588" s="17"/>
      <c r="BI1588" s="17"/>
      <c r="BJ1588" s="17"/>
      <c r="BK1588" s="17"/>
      <c r="BL1588" s="17"/>
      <c r="BM1588" s="17"/>
      <c r="BN1588" s="17"/>
      <c r="BO1588" s="17"/>
      <c r="BP1588" s="17"/>
      <c r="BQ1588" s="17"/>
      <c r="BR1588" s="17"/>
    </row>
    <row r="1589" spans="29:70" x14ac:dyDescent="0.25"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  <c r="BF1589" s="17"/>
      <c r="BG1589" s="17"/>
      <c r="BH1589" s="17"/>
      <c r="BI1589" s="17"/>
      <c r="BJ1589" s="17"/>
      <c r="BK1589" s="17"/>
      <c r="BL1589" s="17"/>
      <c r="BM1589" s="17"/>
      <c r="BN1589" s="17"/>
      <c r="BO1589" s="17"/>
      <c r="BP1589" s="17"/>
      <c r="BQ1589" s="17"/>
      <c r="BR1589" s="17"/>
    </row>
    <row r="1590" spans="29:70" x14ac:dyDescent="0.25">
      <c r="AC1590" s="17"/>
      <c r="AD1590" s="17"/>
      <c r="AE1590" s="17"/>
      <c r="AF1590" s="17"/>
      <c r="AG1590" s="17"/>
      <c r="AH1590" s="17"/>
      <c r="AI1590" s="17"/>
      <c r="AJ1590" s="17"/>
      <c r="AK1590" s="17"/>
      <c r="AL1590" s="17"/>
      <c r="AM1590" s="17"/>
      <c r="AN1590" s="17"/>
      <c r="AO1590" s="17"/>
      <c r="AP1590" s="17"/>
      <c r="AQ1590" s="17"/>
      <c r="AR1590" s="17"/>
      <c r="AS1590" s="17"/>
      <c r="AT1590" s="17"/>
      <c r="AU1590" s="17"/>
      <c r="AV1590" s="17"/>
      <c r="AW1590" s="17"/>
      <c r="AX1590" s="17"/>
      <c r="AY1590" s="17"/>
      <c r="AZ1590" s="17"/>
      <c r="BA1590" s="17"/>
      <c r="BB1590" s="17"/>
      <c r="BC1590" s="17"/>
      <c r="BD1590" s="17"/>
      <c r="BE1590" s="17"/>
      <c r="BF1590" s="17"/>
      <c r="BG1590" s="17"/>
      <c r="BH1590" s="17"/>
      <c r="BI1590" s="17"/>
      <c r="BJ1590" s="17"/>
      <c r="BK1590" s="17"/>
      <c r="BL1590" s="17"/>
      <c r="BM1590" s="17"/>
      <c r="BN1590" s="17"/>
      <c r="BO1590" s="17"/>
      <c r="BP1590" s="17"/>
      <c r="BQ1590" s="17"/>
      <c r="BR1590" s="17"/>
    </row>
    <row r="1591" spans="29:70" x14ac:dyDescent="0.25">
      <c r="AC1591" s="17"/>
      <c r="AD1591" s="17"/>
      <c r="AE1591" s="17"/>
      <c r="AF1591" s="17"/>
      <c r="AG1591" s="17"/>
      <c r="AH1591" s="17"/>
      <c r="AI1591" s="17"/>
      <c r="AJ1591" s="17"/>
      <c r="AK1591" s="17"/>
      <c r="AL1591" s="17"/>
      <c r="AM1591" s="17"/>
      <c r="AN1591" s="17"/>
      <c r="AO1591" s="17"/>
      <c r="AP1591" s="17"/>
      <c r="AQ1591" s="17"/>
      <c r="AR1591" s="17"/>
      <c r="AS1591" s="17"/>
      <c r="AT1591" s="17"/>
      <c r="AU1591" s="17"/>
      <c r="AV1591" s="17"/>
      <c r="AW1591" s="17"/>
      <c r="AX1591" s="17"/>
      <c r="AY1591" s="17"/>
      <c r="AZ1591" s="17"/>
      <c r="BA1591" s="17"/>
      <c r="BB1591" s="17"/>
      <c r="BC1591" s="17"/>
      <c r="BD1591" s="17"/>
      <c r="BE1591" s="17"/>
      <c r="BF1591" s="17"/>
      <c r="BG1591" s="17"/>
      <c r="BH1591" s="17"/>
      <c r="BI1591" s="17"/>
      <c r="BJ1591" s="17"/>
      <c r="BK1591" s="17"/>
      <c r="BL1591" s="17"/>
      <c r="BM1591" s="17"/>
      <c r="BN1591" s="17"/>
      <c r="BO1591" s="17"/>
      <c r="BP1591" s="17"/>
      <c r="BQ1591" s="17"/>
      <c r="BR1591" s="17"/>
    </row>
    <row r="1592" spans="29:70" x14ac:dyDescent="0.25">
      <c r="AC1592" s="17"/>
      <c r="AD1592" s="17"/>
      <c r="AE1592" s="17"/>
      <c r="AF1592" s="17"/>
      <c r="AG1592" s="17"/>
      <c r="AH1592" s="17"/>
      <c r="AI1592" s="17"/>
      <c r="AJ1592" s="17"/>
      <c r="AK1592" s="17"/>
      <c r="AL1592" s="17"/>
      <c r="AM1592" s="17"/>
      <c r="AN1592" s="17"/>
      <c r="AO1592" s="17"/>
      <c r="AP1592" s="17"/>
      <c r="AQ1592" s="17"/>
      <c r="AR1592" s="17"/>
      <c r="AS1592" s="17"/>
      <c r="AT1592" s="17"/>
      <c r="AU1592" s="17"/>
      <c r="AV1592" s="17"/>
      <c r="AW1592" s="17"/>
      <c r="AX1592" s="17"/>
      <c r="AY1592" s="17"/>
      <c r="AZ1592" s="17"/>
      <c r="BA1592" s="17"/>
      <c r="BB1592" s="17"/>
      <c r="BC1592" s="17"/>
      <c r="BD1592" s="17"/>
      <c r="BE1592" s="17"/>
      <c r="BF1592" s="17"/>
      <c r="BG1592" s="17"/>
      <c r="BH1592" s="17"/>
      <c r="BI1592" s="17"/>
      <c r="BJ1592" s="17"/>
      <c r="BK1592" s="17"/>
      <c r="BL1592" s="17"/>
      <c r="BM1592" s="17"/>
      <c r="BN1592" s="17"/>
      <c r="BO1592" s="17"/>
      <c r="BP1592" s="17"/>
      <c r="BQ1592" s="17"/>
      <c r="BR1592" s="17"/>
    </row>
    <row r="1593" spans="29:70" x14ac:dyDescent="0.25">
      <c r="AC1593" s="17"/>
      <c r="AD1593" s="17"/>
      <c r="AE1593" s="17"/>
      <c r="AF1593" s="17"/>
      <c r="AG1593" s="17"/>
      <c r="AH1593" s="17"/>
      <c r="AI1593" s="17"/>
      <c r="AJ1593" s="17"/>
      <c r="AK1593" s="17"/>
      <c r="AL1593" s="17"/>
      <c r="AM1593" s="17"/>
      <c r="AN1593" s="17"/>
      <c r="AO1593" s="17"/>
      <c r="AP1593" s="17"/>
      <c r="AQ1593" s="17"/>
      <c r="AR1593" s="17"/>
      <c r="AS1593" s="17"/>
      <c r="AT1593" s="17"/>
      <c r="AU1593" s="17"/>
      <c r="AV1593" s="17"/>
      <c r="AW1593" s="17"/>
      <c r="AX1593" s="17"/>
      <c r="AY1593" s="17"/>
      <c r="AZ1593" s="17"/>
      <c r="BA1593" s="17"/>
      <c r="BB1593" s="17"/>
      <c r="BC1593" s="17"/>
      <c r="BD1593" s="17"/>
      <c r="BE1593" s="17"/>
      <c r="BF1593" s="17"/>
      <c r="BG1593" s="17"/>
      <c r="BH1593" s="17"/>
      <c r="BI1593" s="17"/>
      <c r="BJ1593" s="17"/>
      <c r="BK1593" s="17"/>
      <c r="BL1593" s="17"/>
      <c r="BM1593" s="17"/>
      <c r="BN1593" s="17"/>
      <c r="BO1593" s="17"/>
      <c r="BP1593" s="17"/>
      <c r="BQ1593" s="17"/>
      <c r="BR1593" s="17"/>
    </row>
    <row r="1594" spans="29:70" x14ac:dyDescent="0.25">
      <c r="AC1594" s="17"/>
      <c r="AD1594" s="17"/>
      <c r="AE1594" s="17"/>
      <c r="AF1594" s="17"/>
      <c r="AG1594" s="17"/>
      <c r="AH1594" s="17"/>
      <c r="AI1594" s="17"/>
      <c r="AJ1594" s="17"/>
      <c r="AK1594" s="17"/>
      <c r="AL1594" s="17"/>
      <c r="AM1594" s="17"/>
      <c r="AN1594" s="17"/>
      <c r="AO1594" s="17"/>
      <c r="AP1594" s="17"/>
      <c r="AQ1594" s="17"/>
      <c r="AR1594" s="17"/>
      <c r="AS1594" s="17"/>
      <c r="AT1594" s="17"/>
      <c r="AU1594" s="17"/>
      <c r="AV1594" s="17"/>
      <c r="AW1594" s="17"/>
      <c r="AX1594" s="17"/>
      <c r="AY1594" s="17"/>
      <c r="AZ1594" s="17"/>
      <c r="BA1594" s="17"/>
      <c r="BB1594" s="17"/>
      <c r="BC1594" s="17"/>
      <c r="BD1594" s="17"/>
      <c r="BE1594" s="17"/>
      <c r="BF1594" s="17"/>
      <c r="BG1594" s="17"/>
      <c r="BH1594" s="17"/>
      <c r="BI1594" s="17"/>
      <c r="BJ1594" s="17"/>
      <c r="BK1594" s="17"/>
      <c r="BL1594" s="17"/>
      <c r="BM1594" s="17"/>
      <c r="BN1594" s="17"/>
      <c r="BO1594" s="17"/>
      <c r="BP1594" s="17"/>
      <c r="BQ1594" s="17"/>
      <c r="BR1594" s="17"/>
    </row>
    <row r="1595" spans="29:70" x14ac:dyDescent="0.25">
      <c r="AC1595" s="17"/>
      <c r="AD1595" s="17"/>
      <c r="AE1595" s="17"/>
      <c r="AF1595" s="17"/>
      <c r="AG1595" s="17"/>
      <c r="AH1595" s="17"/>
      <c r="AI1595" s="17"/>
      <c r="AJ1595" s="17"/>
      <c r="AK1595" s="17"/>
      <c r="AL1595" s="17"/>
      <c r="AM1595" s="17"/>
      <c r="AN1595" s="17"/>
      <c r="AO1595" s="17"/>
      <c r="AP1595" s="17"/>
      <c r="AQ1595" s="17"/>
      <c r="AR1595" s="17"/>
      <c r="AS1595" s="17"/>
      <c r="AT1595" s="17"/>
      <c r="AU1595" s="17"/>
      <c r="AV1595" s="17"/>
      <c r="AW1595" s="17"/>
      <c r="AX1595" s="17"/>
      <c r="AY1595" s="17"/>
      <c r="AZ1595" s="17"/>
      <c r="BA1595" s="17"/>
      <c r="BB1595" s="17"/>
      <c r="BC1595" s="17"/>
      <c r="BD1595" s="17"/>
      <c r="BE1595" s="17"/>
      <c r="BF1595" s="17"/>
      <c r="BG1595" s="17"/>
      <c r="BH1595" s="17"/>
      <c r="BI1595" s="17"/>
      <c r="BJ1595" s="17"/>
      <c r="BK1595" s="17"/>
      <c r="BL1595" s="17"/>
      <c r="BM1595" s="17"/>
      <c r="BN1595" s="17"/>
      <c r="BO1595" s="17"/>
      <c r="BP1595" s="17"/>
      <c r="BQ1595" s="17"/>
      <c r="BR1595" s="17"/>
    </row>
    <row r="1596" spans="29:70" x14ac:dyDescent="0.25">
      <c r="AC1596" s="17"/>
      <c r="AD1596" s="17"/>
      <c r="AE1596" s="17"/>
      <c r="AF1596" s="17"/>
      <c r="AG1596" s="17"/>
      <c r="AH1596" s="17"/>
      <c r="AI1596" s="17"/>
      <c r="AJ1596" s="17"/>
      <c r="AK1596" s="17"/>
      <c r="AL1596" s="17"/>
      <c r="AM1596" s="17"/>
      <c r="AN1596" s="17"/>
      <c r="AO1596" s="17"/>
      <c r="AP1596" s="17"/>
      <c r="AQ1596" s="17"/>
      <c r="AR1596" s="17"/>
      <c r="AS1596" s="17"/>
      <c r="AT1596" s="17"/>
      <c r="AU1596" s="17"/>
      <c r="AV1596" s="17"/>
      <c r="AW1596" s="17"/>
      <c r="AX1596" s="17"/>
      <c r="AY1596" s="17"/>
      <c r="AZ1596" s="17"/>
      <c r="BA1596" s="17"/>
      <c r="BB1596" s="17"/>
      <c r="BC1596" s="17"/>
      <c r="BD1596" s="17"/>
      <c r="BE1596" s="17"/>
      <c r="BF1596" s="17"/>
      <c r="BG1596" s="17"/>
      <c r="BH1596" s="17"/>
      <c r="BI1596" s="17"/>
      <c r="BJ1596" s="17"/>
      <c r="BK1596" s="17"/>
      <c r="BL1596" s="17"/>
      <c r="BM1596" s="17"/>
      <c r="BN1596" s="17"/>
      <c r="BO1596" s="17"/>
      <c r="BP1596" s="17"/>
      <c r="BQ1596" s="17"/>
      <c r="BR1596" s="17"/>
    </row>
    <row r="1597" spans="29:70" x14ac:dyDescent="0.25">
      <c r="AC1597" s="17"/>
      <c r="AD1597" s="17"/>
      <c r="AE1597" s="17"/>
      <c r="AF1597" s="17"/>
      <c r="AG1597" s="17"/>
      <c r="AH1597" s="17"/>
      <c r="AI1597" s="17"/>
      <c r="AJ1597" s="17"/>
      <c r="AK1597" s="17"/>
      <c r="AL1597" s="17"/>
      <c r="AM1597" s="17"/>
      <c r="AN1597" s="17"/>
      <c r="AO1597" s="17"/>
      <c r="AP1597" s="17"/>
      <c r="AQ1597" s="17"/>
      <c r="AR1597" s="17"/>
      <c r="AS1597" s="17"/>
      <c r="AT1597" s="17"/>
      <c r="AU1597" s="17"/>
      <c r="AV1597" s="17"/>
      <c r="AW1597" s="17"/>
      <c r="AX1597" s="17"/>
      <c r="AY1597" s="17"/>
      <c r="AZ1597" s="17"/>
      <c r="BA1597" s="17"/>
      <c r="BB1597" s="17"/>
      <c r="BC1597" s="17"/>
      <c r="BD1597" s="17"/>
      <c r="BE1597" s="17"/>
      <c r="BF1597" s="17"/>
      <c r="BG1597" s="17"/>
      <c r="BH1597" s="17"/>
      <c r="BI1597" s="17"/>
      <c r="BJ1597" s="17"/>
      <c r="BK1597" s="17"/>
      <c r="BL1597" s="17"/>
      <c r="BM1597" s="17"/>
      <c r="BN1597" s="17"/>
      <c r="BO1597" s="17"/>
      <c r="BP1597" s="17"/>
      <c r="BQ1597" s="17"/>
      <c r="BR1597" s="17"/>
    </row>
    <row r="1598" spans="29:70" x14ac:dyDescent="0.25">
      <c r="AC1598" s="17"/>
      <c r="AD1598" s="17"/>
      <c r="AE1598" s="17"/>
      <c r="AF1598" s="17"/>
      <c r="AG1598" s="17"/>
      <c r="AH1598" s="17"/>
      <c r="AI1598" s="17"/>
      <c r="AJ1598" s="17"/>
      <c r="AK1598" s="17"/>
      <c r="AL1598" s="17"/>
      <c r="AM1598" s="17"/>
      <c r="AN1598" s="17"/>
      <c r="AO1598" s="17"/>
      <c r="AP1598" s="17"/>
      <c r="AQ1598" s="17"/>
      <c r="AR1598" s="17"/>
      <c r="AS1598" s="17"/>
      <c r="AT1598" s="17"/>
      <c r="AU1598" s="17"/>
      <c r="AV1598" s="17"/>
      <c r="AW1598" s="17"/>
      <c r="AX1598" s="17"/>
      <c r="AY1598" s="17"/>
      <c r="AZ1598" s="17"/>
      <c r="BA1598" s="17"/>
      <c r="BB1598" s="17"/>
      <c r="BC1598" s="17"/>
      <c r="BD1598" s="17"/>
      <c r="BE1598" s="17"/>
      <c r="BF1598" s="17"/>
      <c r="BG1598" s="17"/>
      <c r="BH1598" s="17"/>
      <c r="BI1598" s="17"/>
      <c r="BJ1598" s="17"/>
      <c r="BK1598" s="17"/>
      <c r="BL1598" s="17"/>
      <c r="BM1598" s="17"/>
      <c r="BN1598" s="17"/>
      <c r="BO1598" s="17"/>
      <c r="BP1598" s="17"/>
      <c r="BQ1598" s="17"/>
      <c r="BR1598" s="17"/>
    </row>
    <row r="1599" spans="29:70" x14ac:dyDescent="0.25">
      <c r="AC1599" s="17"/>
      <c r="AD1599" s="17"/>
      <c r="AE1599" s="17"/>
      <c r="AF1599" s="17"/>
      <c r="AG1599" s="17"/>
      <c r="AH1599" s="17"/>
      <c r="AI1599" s="17"/>
      <c r="AJ1599" s="17"/>
      <c r="AK1599" s="17"/>
      <c r="AL1599" s="17"/>
      <c r="AM1599" s="17"/>
      <c r="AN1599" s="17"/>
      <c r="AO1599" s="17"/>
      <c r="AP1599" s="17"/>
      <c r="AQ1599" s="17"/>
      <c r="AR1599" s="17"/>
      <c r="AS1599" s="17"/>
      <c r="AT1599" s="17"/>
      <c r="AU1599" s="17"/>
      <c r="AV1599" s="17"/>
      <c r="AW1599" s="17"/>
      <c r="AX1599" s="17"/>
      <c r="AY1599" s="17"/>
      <c r="AZ1599" s="17"/>
      <c r="BA1599" s="17"/>
      <c r="BB1599" s="17"/>
      <c r="BC1599" s="17"/>
      <c r="BD1599" s="17"/>
      <c r="BE1599" s="17"/>
      <c r="BF1599" s="17"/>
      <c r="BG1599" s="17"/>
      <c r="BH1599" s="17"/>
      <c r="BI1599" s="17"/>
      <c r="BJ1599" s="17"/>
      <c r="BK1599" s="17"/>
      <c r="BL1599" s="17"/>
      <c r="BM1599" s="17"/>
      <c r="BN1599" s="17"/>
      <c r="BO1599" s="17"/>
      <c r="BP1599" s="17"/>
      <c r="BQ1599" s="17"/>
      <c r="BR1599" s="17"/>
    </row>
    <row r="1600" spans="29:70" x14ac:dyDescent="0.25">
      <c r="AC1600" s="17"/>
      <c r="AD1600" s="17"/>
      <c r="AE1600" s="17"/>
      <c r="AF1600" s="17"/>
      <c r="AG1600" s="17"/>
      <c r="AH1600" s="17"/>
      <c r="AI1600" s="17"/>
      <c r="AJ1600" s="17"/>
      <c r="AK1600" s="17"/>
      <c r="AL1600" s="17"/>
      <c r="AM1600" s="17"/>
      <c r="AN1600" s="17"/>
      <c r="AO1600" s="17"/>
      <c r="AP1600" s="17"/>
      <c r="AQ1600" s="17"/>
      <c r="AR1600" s="17"/>
      <c r="AS1600" s="17"/>
      <c r="AT1600" s="17"/>
      <c r="AU1600" s="17"/>
      <c r="AV1600" s="17"/>
      <c r="AW1600" s="17"/>
      <c r="AX1600" s="17"/>
      <c r="AY1600" s="17"/>
      <c r="AZ1600" s="17"/>
      <c r="BA1600" s="17"/>
      <c r="BB1600" s="17"/>
      <c r="BC1600" s="17"/>
      <c r="BD1600" s="17"/>
      <c r="BE1600" s="17"/>
      <c r="BF1600" s="17"/>
      <c r="BG1600" s="17"/>
      <c r="BH1600" s="17"/>
      <c r="BI1600" s="17"/>
      <c r="BJ1600" s="17"/>
      <c r="BK1600" s="17"/>
      <c r="BL1600" s="17"/>
      <c r="BM1600" s="17"/>
      <c r="BN1600" s="17"/>
      <c r="BO1600" s="17"/>
      <c r="BP1600" s="17"/>
      <c r="BQ1600" s="17"/>
      <c r="BR1600" s="17"/>
    </row>
    <row r="1601" spans="29:70" x14ac:dyDescent="0.25">
      <c r="AC1601" s="17"/>
      <c r="AD1601" s="17"/>
      <c r="AE1601" s="17"/>
      <c r="AF1601" s="17"/>
      <c r="AG1601" s="17"/>
      <c r="AH1601" s="17"/>
      <c r="AI1601" s="17"/>
      <c r="AJ1601" s="17"/>
      <c r="AK1601" s="17"/>
      <c r="AL1601" s="17"/>
      <c r="AM1601" s="17"/>
      <c r="AN1601" s="17"/>
      <c r="AO1601" s="17"/>
      <c r="AP1601" s="17"/>
      <c r="AQ1601" s="17"/>
      <c r="AR1601" s="17"/>
      <c r="AS1601" s="17"/>
      <c r="AT1601" s="17"/>
      <c r="AU1601" s="17"/>
      <c r="AV1601" s="17"/>
      <c r="AW1601" s="17"/>
      <c r="AX1601" s="17"/>
      <c r="AY1601" s="17"/>
      <c r="AZ1601" s="17"/>
      <c r="BA1601" s="17"/>
      <c r="BB1601" s="17"/>
      <c r="BC1601" s="17"/>
      <c r="BD1601" s="17"/>
      <c r="BE1601" s="17"/>
      <c r="BF1601" s="17"/>
      <c r="BG1601" s="17"/>
      <c r="BH1601" s="17"/>
      <c r="BI1601" s="17"/>
      <c r="BJ1601" s="17"/>
      <c r="BK1601" s="17"/>
      <c r="BL1601" s="17"/>
      <c r="BM1601" s="17"/>
      <c r="BN1601" s="17"/>
      <c r="BO1601" s="17"/>
      <c r="BP1601" s="17"/>
      <c r="BQ1601" s="17"/>
      <c r="BR1601" s="17"/>
    </row>
    <row r="1602" spans="29:70" x14ac:dyDescent="0.25">
      <c r="AC1602" s="17"/>
      <c r="AD1602" s="17"/>
      <c r="AE1602" s="17"/>
      <c r="AF1602" s="17"/>
      <c r="AG1602" s="17"/>
      <c r="AH1602" s="17"/>
      <c r="AI1602" s="17"/>
      <c r="AJ1602" s="17"/>
      <c r="AK1602" s="17"/>
      <c r="AL1602" s="17"/>
      <c r="AM1602" s="17"/>
      <c r="AN1602" s="17"/>
      <c r="AO1602" s="17"/>
      <c r="AP1602" s="17"/>
      <c r="AQ1602" s="17"/>
      <c r="AR1602" s="17"/>
      <c r="AS1602" s="17"/>
      <c r="AT1602" s="17"/>
      <c r="AU1602" s="17"/>
      <c r="AV1602" s="17"/>
      <c r="AW1602" s="17"/>
      <c r="AX1602" s="17"/>
      <c r="AY1602" s="17"/>
      <c r="AZ1602" s="17"/>
      <c r="BA1602" s="17"/>
      <c r="BB1602" s="17"/>
      <c r="BC1602" s="17"/>
      <c r="BD1602" s="17"/>
      <c r="BE1602" s="17"/>
      <c r="BF1602" s="17"/>
      <c r="BG1602" s="17"/>
      <c r="BH1602" s="17"/>
      <c r="BI1602" s="17"/>
      <c r="BJ1602" s="17"/>
      <c r="BK1602" s="17"/>
      <c r="BL1602" s="17"/>
      <c r="BM1602" s="17"/>
      <c r="BN1602" s="17"/>
      <c r="BO1602" s="17"/>
      <c r="BP1602" s="17"/>
      <c r="BQ1602" s="17"/>
      <c r="BR1602" s="17"/>
    </row>
    <row r="1603" spans="29:70" x14ac:dyDescent="0.25">
      <c r="AC1603" s="17"/>
      <c r="AD1603" s="17"/>
      <c r="AE1603" s="17"/>
      <c r="AF1603" s="17"/>
      <c r="AG1603" s="17"/>
      <c r="AH1603" s="17"/>
      <c r="AI1603" s="17"/>
      <c r="AJ1603" s="17"/>
      <c r="AK1603" s="17"/>
      <c r="AL1603" s="17"/>
      <c r="AM1603" s="17"/>
      <c r="AN1603" s="17"/>
      <c r="AO1603" s="17"/>
      <c r="AP1603" s="17"/>
      <c r="AQ1603" s="17"/>
      <c r="AR1603" s="17"/>
      <c r="AS1603" s="17"/>
      <c r="AT1603" s="17"/>
      <c r="AU1603" s="17"/>
      <c r="AV1603" s="17"/>
      <c r="AW1603" s="17"/>
      <c r="AX1603" s="17"/>
      <c r="AY1603" s="17"/>
      <c r="AZ1603" s="17"/>
      <c r="BA1603" s="17"/>
      <c r="BB1603" s="17"/>
      <c r="BC1603" s="17"/>
      <c r="BD1603" s="17"/>
      <c r="BE1603" s="17"/>
      <c r="BF1603" s="17"/>
      <c r="BG1603" s="17"/>
      <c r="BH1603" s="17"/>
      <c r="BI1603" s="17"/>
      <c r="BJ1603" s="17"/>
      <c r="BK1603" s="17"/>
      <c r="BL1603" s="17"/>
      <c r="BM1603" s="17"/>
      <c r="BN1603" s="17"/>
      <c r="BO1603" s="17"/>
      <c r="BP1603" s="17"/>
      <c r="BQ1603" s="17"/>
      <c r="BR1603" s="17"/>
    </row>
    <row r="1604" spans="29:70" x14ac:dyDescent="0.25">
      <c r="AC1604" s="17"/>
      <c r="AD1604" s="17"/>
      <c r="AE1604" s="17"/>
      <c r="AF1604" s="17"/>
      <c r="AG1604" s="17"/>
      <c r="AH1604" s="17"/>
      <c r="AI1604" s="17"/>
      <c r="AJ1604" s="17"/>
      <c r="AK1604" s="17"/>
      <c r="AL1604" s="17"/>
      <c r="AM1604" s="17"/>
      <c r="AN1604" s="17"/>
      <c r="AO1604" s="17"/>
      <c r="AP1604" s="17"/>
      <c r="AQ1604" s="17"/>
      <c r="AR1604" s="17"/>
      <c r="AS1604" s="17"/>
      <c r="AT1604" s="17"/>
      <c r="AU1604" s="17"/>
      <c r="AV1604" s="17"/>
      <c r="AW1604" s="17"/>
      <c r="AX1604" s="17"/>
      <c r="AY1604" s="17"/>
      <c r="AZ1604" s="17"/>
      <c r="BA1604" s="17"/>
      <c r="BB1604" s="17"/>
      <c r="BC1604" s="17"/>
      <c r="BD1604" s="17"/>
      <c r="BE1604" s="17"/>
      <c r="BF1604" s="17"/>
      <c r="BG1604" s="17"/>
      <c r="BH1604" s="17"/>
      <c r="BI1604" s="17"/>
      <c r="BJ1604" s="17"/>
      <c r="BK1604" s="17"/>
      <c r="BL1604" s="17"/>
      <c r="BM1604" s="17"/>
      <c r="BN1604" s="17"/>
      <c r="BO1604" s="17"/>
      <c r="BP1604" s="17"/>
      <c r="BQ1604" s="17"/>
      <c r="BR1604" s="17"/>
    </row>
    <row r="1605" spans="29:70" x14ac:dyDescent="0.25">
      <c r="AC1605" s="17"/>
      <c r="AD1605" s="17"/>
      <c r="AE1605" s="17"/>
      <c r="AF1605" s="17"/>
      <c r="AG1605" s="17"/>
      <c r="AH1605" s="17"/>
      <c r="AI1605" s="17"/>
      <c r="AJ1605" s="17"/>
      <c r="AK1605" s="17"/>
      <c r="AL1605" s="17"/>
      <c r="AM1605" s="17"/>
      <c r="AN1605" s="17"/>
      <c r="AO1605" s="17"/>
      <c r="AP1605" s="17"/>
      <c r="AQ1605" s="17"/>
      <c r="AR1605" s="17"/>
      <c r="AS1605" s="17"/>
      <c r="AT1605" s="17"/>
      <c r="AU1605" s="17"/>
      <c r="AV1605" s="17"/>
      <c r="AW1605" s="17"/>
      <c r="AX1605" s="17"/>
      <c r="AY1605" s="17"/>
      <c r="AZ1605" s="17"/>
      <c r="BA1605" s="17"/>
      <c r="BB1605" s="17"/>
      <c r="BC1605" s="17"/>
      <c r="BD1605" s="17"/>
      <c r="BE1605" s="17"/>
      <c r="BF1605" s="17"/>
      <c r="BG1605" s="17"/>
      <c r="BH1605" s="17"/>
      <c r="BI1605" s="17"/>
      <c r="BJ1605" s="17"/>
      <c r="BK1605" s="17"/>
      <c r="BL1605" s="17"/>
      <c r="BM1605" s="17"/>
      <c r="BN1605" s="17"/>
      <c r="BO1605" s="17"/>
      <c r="BP1605" s="17"/>
      <c r="BQ1605" s="17"/>
      <c r="BR1605" s="17"/>
    </row>
    <row r="1606" spans="29:70" x14ac:dyDescent="0.25">
      <c r="AC1606" s="17"/>
      <c r="AD1606" s="17"/>
      <c r="AE1606" s="17"/>
      <c r="AF1606" s="17"/>
      <c r="AG1606" s="17"/>
      <c r="AH1606" s="17"/>
      <c r="AI1606" s="17"/>
      <c r="AJ1606" s="17"/>
      <c r="AK1606" s="17"/>
      <c r="AL1606" s="17"/>
      <c r="AM1606" s="17"/>
      <c r="AN1606" s="17"/>
      <c r="AO1606" s="17"/>
      <c r="AP1606" s="17"/>
      <c r="AQ1606" s="17"/>
      <c r="AR1606" s="17"/>
      <c r="AS1606" s="17"/>
      <c r="AT1606" s="17"/>
      <c r="AU1606" s="17"/>
      <c r="AV1606" s="17"/>
      <c r="AW1606" s="17"/>
      <c r="AX1606" s="17"/>
      <c r="AY1606" s="17"/>
      <c r="AZ1606" s="17"/>
      <c r="BA1606" s="17"/>
      <c r="BB1606" s="17"/>
      <c r="BC1606" s="17"/>
      <c r="BD1606" s="17"/>
      <c r="BE1606" s="17"/>
      <c r="BF1606" s="17"/>
      <c r="BG1606" s="17"/>
      <c r="BH1606" s="17"/>
      <c r="BI1606" s="17"/>
      <c r="BJ1606" s="17"/>
      <c r="BK1606" s="17"/>
      <c r="BL1606" s="17"/>
      <c r="BM1606" s="17"/>
      <c r="BN1606" s="17"/>
      <c r="BO1606" s="17"/>
      <c r="BP1606" s="17"/>
      <c r="BQ1606" s="17"/>
      <c r="BR1606" s="17"/>
    </row>
    <row r="1607" spans="29:70" x14ac:dyDescent="0.25">
      <c r="AC1607" s="17"/>
      <c r="AD1607" s="17"/>
      <c r="AE1607" s="17"/>
      <c r="AF1607" s="17"/>
      <c r="AG1607" s="17"/>
      <c r="AH1607" s="17"/>
      <c r="AI1607" s="17"/>
      <c r="AJ1607" s="17"/>
      <c r="AK1607" s="17"/>
      <c r="AL1607" s="17"/>
      <c r="AM1607" s="17"/>
      <c r="AN1607" s="17"/>
      <c r="AO1607" s="17"/>
      <c r="AP1607" s="17"/>
      <c r="AQ1607" s="17"/>
      <c r="AR1607" s="17"/>
      <c r="AS1607" s="17"/>
      <c r="AT1607" s="17"/>
      <c r="AU1607" s="17"/>
      <c r="AV1607" s="17"/>
      <c r="AW1607" s="17"/>
      <c r="AX1607" s="17"/>
      <c r="AY1607" s="17"/>
      <c r="AZ1607" s="17"/>
      <c r="BA1607" s="17"/>
      <c r="BB1607" s="17"/>
      <c r="BC1607" s="17"/>
      <c r="BD1607" s="17"/>
      <c r="BE1607" s="17"/>
      <c r="BF1607" s="17"/>
      <c r="BG1607" s="17"/>
      <c r="BH1607" s="17"/>
      <c r="BI1607" s="17"/>
      <c r="BJ1607" s="17"/>
      <c r="BK1607" s="17"/>
      <c r="BL1607" s="17"/>
      <c r="BM1607" s="17"/>
      <c r="BN1607" s="17"/>
      <c r="BO1607" s="17"/>
      <c r="BP1607" s="17"/>
      <c r="BQ1607" s="17"/>
      <c r="BR1607" s="17"/>
    </row>
    <row r="1608" spans="29:70" x14ac:dyDescent="0.25">
      <c r="AC1608" s="17"/>
      <c r="AD1608" s="17"/>
      <c r="AE1608" s="17"/>
      <c r="AF1608" s="17"/>
      <c r="AG1608" s="17"/>
      <c r="AH1608" s="17"/>
      <c r="AI1608" s="17"/>
      <c r="AJ1608" s="17"/>
      <c r="AK1608" s="17"/>
      <c r="AL1608" s="17"/>
      <c r="AM1608" s="17"/>
      <c r="AN1608" s="17"/>
      <c r="AO1608" s="17"/>
      <c r="AP1608" s="17"/>
      <c r="AQ1608" s="17"/>
      <c r="AR1608" s="17"/>
      <c r="AS1608" s="17"/>
      <c r="AT1608" s="17"/>
      <c r="AU1608" s="17"/>
      <c r="AV1608" s="17"/>
      <c r="AW1608" s="17"/>
      <c r="AX1608" s="17"/>
      <c r="AY1608" s="17"/>
      <c r="AZ1608" s="17"/>
      <c r="BA1608" s="17"/>
      <c r="BB1608" s="17"/>
      <c r="BC1608" s="17"/>
      <c r="BD1608" s="17"/>
      <c r="BE1608" s="17"/>
      <c r="BF1608" s="17"/>
      <c r="BG1608" s="17"/>
      <c r="BH1608" s="17"/>
      <c r="BI1608" s="17"/>
      <c r="BJ1608" s="17"/>
      <c r="BK1608" s="17"/>
      <c r="BL1608" s="17"/>
      <c r="BM1608" s="17"/>
      <c r="BN1608" s="17"/>
      <c r="BO1608" s="17"/>
      <c r="BP1608" s="17"/>
      <c r="BQ1608" s="17"/>
      <c r="BR1608" s="17"/>
    </row>
    <row r="1609" spans="29:70" x14ac:dyDescent="0.25">
      <c r="AC1609" s="17"/>
      <c r="AD1609" s="17"/>
      <c r="AE1609" s="17"/>
      <c r="AF1609" s="17"/>
      <c r="AG1609" s="17"/>
      <c r="AH1609" s="17"/>
      <c r="AI1609" s="17"/>
      <c r="AJ1609" s="17"/>
      <c r="AK1609" s="17"/>
      <c r="AL1609" s="17"/>
      <c r="AM1609" s="17"/>
      <c r="AN1609" s="17"/>
      <c r="AO1609" s="17"/>
      <c r="AP1609" s="17"/>
      <c r="AQ1609" s="17"/>
      <c r="AR1609" s="17"/>
      <c r="AS1609" s="17"/>
      <c r="AT1609" s="17"/>
      <c r="AU1609" s="17"/>
      <c r="AV1609" s="17"/>
      <c r="AW1609" s="17"/>
      <c r="AX1609" s="17"/>
      <c r="AY1609" s="17"/>
      <c r="AZ1609" s="17"/>
      <c r="BA1609" s="17"/>
      <c r="BB1609" s="17"/>
      <c r="BC1609" s="17"/>
      <c r="BD1609" s="17"/>
      <c r="BE1609" s="17"/>
      <c r="BF1609" s="17"/>
      <c r="BG1609" s="17"/>
      <c r="BH1609" s="17"/>
      <c r="BI1609" s="17"/>
      <c r="BJ1609" s="17"/>
      <c r="BK1609" s="17"/>
      <c r="BL1609" s="17"/>
      <c r="BM1609" s="17"/>
      <c r="BN1609" s="17"/>
      <c r="BO1609" s="17"/>
      <c r="BP1609" s="17"/>
      <c r="BQ1609" s="17"/>
      <c r="BR1609" s="17"/>
    </row>
    <row r="1610" spans="29:70" x14ac:dyDescent="0.25">
      <c r="AC1610" s="17"/>
      <c r="AD1610" s="17"/>
      <c r="AE1610" s="17"/>
      <c r="AF1610" s="17"/>
      <c r="AG1610" s="17"/>
      <c r="AH1610" s="17"/>
      <c r="AI1610" s="17"/>
      <c r="AJ1610" s="17"/>
      <c r="AK1610" s="17"/>
      <c r="AL1610" s="17"/>
      <c r="AM1610" s="17"/>
      <c r="AN1610" s="17"/>
      <c r="AO1610" s="17"/>
      <c r="AP1610" s="17"/>
      <c r="AQ1610" s="17"/>
      <c r="AR1610" s="17"/>
      <c r="AS1610" s="17"/>
      <c r="AT1610" s="17"/>
      <c r="AU1610" s="17"/>
      <c r="AV1610" s="17"/>
      <c r="AW1610" s="17"/>
      <c r="AX1610" s="17"/>
      <c r="AY1610" s="17"/>
      <c r="AZ1610" s="17"/>
      <c r="BA1610" s="17"/>
      <c r="BB1610" s="17"/>
      <c r="BC1610" s="17"/>
      <c r="BD1610" s="17"/>
      <c r="BE1610" s="17"/>
      <c r="BF1610" s="17"/>
      <c r="BG1610" s="17"/>
      <c r="BH1610" s="17"/>
      <c r="BI1610" s="17"/>
      <c r="BJ1610" s="17"/>
      <c r="BK1610" s="17"/>
      <c r="BL1610" s="17"/>
      <c r="BM1610" s="17"/>
      <c r="BN1610" s="17"/>
      <c r="BO1610" s="17"/>
      <c r="BP1610" s="17"/>
      <c r="BQ1610" s="17"/>
      <c r="BR1610" s="17"/>
    </row>
    <row r="1611" spans="29:70" x14ac:dyDescent="0.25">
      <c r="AC1611" s="17"/>
      <c r="AD1611" s="17"/>
      <c r="AE1611" s="17"/>
      <c r="AF1611" s="17"/>
      <c r="AG1611" s="17"/>
      <c r="AH1611" s="17"/>
      <c r="AI1611" s="17"/>
      <c r="AJ1611" s="17"/>
      <c r="AK1611" s="17"/>
      <c r="AL1611" s="17"/>
      <c r="AM1611" s="17"/>
      <c r="AN1611" s="17"/>
      <c r="AO1611" s="17"/>
      <c r="AP1611" s="17"/>
      <c r="AQ1611" s="17"/>
      <c r="AR1611" s="17"/>
      <c r="AS1611" s="17"/>
      <c r="AT1611" s="17"/>
      <c r="AU1611" s="17"/>
      <c r="AV1611" s="17"/>
      <c r="AW1611" s="17"/>
      <c r="AX1611" s="17"/>
      <c r="AY1611" s="17"/>
      <c r="AZ1611" s="17"/>
      <c r="BA1611" s="17"/>
      <c r="BB1611" s="17"/>
      <c r="BC1611" s="17"/>
      <c r="BD1611" s="17"/>
      <c r="BE1611" s="17"/>
      <c r="BF1611" s="17"/>
      <c r="BG1611" s="17"/>
      <c r="BH1611" s="17"/>
      <c r="BI1611" s="17"/>
      <c r="BJ1611" s="17"/>
      <c r="BK1611" s="17"/>
      <c r="BL1611" s="17"/>
      <c r="BM1611" s="17"/>
      <c r="BN1611" s="17"/>
      <c r="BO1611" s="17"/>
      <c r="BP1611" s="17"/>
      <c r="BQ1611" s="17"/>
      <c r="BR1611" s="17"/>
    </row>
    <row r="1612" spans="29:70" x14ac:dyDescent="0.25">
      <c r="AC1612" s="17"/>
      <c r="AD1612" s="17"/>
      <c r="AE1612" s="17"/>
      <c r="AF1612" s="17"/>
      <c r="AG1612" s="17"/>
      <c r="AH1612" s="17"/>
      <c r="AI1612" s="17"/>
      <c r="AJ1612" s="17"/>
      <c r="AK1612" s="17"/>
      <c r="AL1612" s="17"/>
      <c r="AM1612" s="17"/>
      <c r="AN1612" s="17"/>
      <c r="AO1612" s="17"/>
      <c r="AP1612" s="17"/>
      <c r="AQ1612" s="17"/>
      <c r="AR1612" s="17"/>
      <c r="AS1612" s="17"/>
      <c r="AT1612" s="17"/>
      <c r="AU1612" s="17"/>
      <c r="AV1612" s="17"/>
      <c r="AW1612" s="17"/>
      <c r="AX1612" s="17"/>
      <c r="AY1612" s="17"/>
      <c r="AZ1612" s="17"/>
      <c r="BA1612" s="17"/>
      <c r="BB1612" s="17"/>
      <c r="BC1612" s="17"/>
      <c r="BD1612" s="17"/>
      <c r="BE1612" s="17"/>
      <c r="BF1612" s="17"/>
      <c r="BG1612" s="17"/>
      <c r="BH1612" s="17"/>
      <c r="BI1612" s="17"/>
      <c r="BJ1612" s="17"/>
      <c r="BK1612" s="17"/>
      <c r="BL1612" s="17"/>
      <c r="BM1612" s="17"/>
      <c r="BN1612" s="17"/>
      <c r="BO1612" s="17"/>
      <c r="BP1612" s="17"/>
      <c r="BQ1612" s="17"/>
      <c r="BR1612" s="17"/>
    </row>
    <row r="1613" spans="29:70" x14ac:dyDescent="0.25">
      <c r="AC1613" s="17"/>
      <c r="AD1613" s="17"/>
      <c r="AE1613" s="17"/>
      <c r="AF1613" s="17"/>
      <c r="AG1613" s="17"/>
      <c r="AH1613" s="17"/>
      <c r="AI1613" s="17"/>
      <c r="AJ1613" s="17"/>
      <c r="AK1613" s="17"/>
      <c r="AL1613" s="17"/>
      <c r="AM1613" s="17"/>
      <c r="AN1613" s="17"/>
      <c r="AO1613" s="17"/>
      <c r="AP1613" s="17"/>
      <c r="AQ1613" s="17"/>
      <c r="AR1613" s="17"/>
      <c r="AS1613" s="17"/>
      <c r="AT1613" s="17"/>
      <c r="AU1613" s="17"/>
      <c r="AV1613" s="17"/>
      <c r="AW1613" s="17"/>
      <c r="AX1613" s="17"/>
      <c r="AY1613" s="17"/>
      <c r="AZ1613" s="17"/>
      <c r="BA1613" s="17"/>
      <c r="BB1613" s="17"/>
      <c r="BC1613" s="17"/>
      <c r="BD1613" s="17"/>
      <c r="BE1613" s="17"/>
      <c r="BF1613" s="17"/>
      <c r="BG1613" s="17"/>
      <c r="BH1613" s="17"/>
      <c r="BI1613" s="17"/>
      <c r="BJ1613" s="17"/>
      <c r="BK1613" s="17"/>
      <c r="BL1613" s="17"/>
      <c r="BM1613" s="17"/>
      <c r="BN1613" s="17"/>
      <c r="BO1613" s="17"/>
      <c r="BP1613" s="17"/>
      <c r="BQ1613" s="17"/>
      <c r="BR1613" s="17"/>
    </row>
    <row r="1614" spans="29:70" x14ac:dyDescent="0.25">
      <c r="AC1614" s="17"/>
      <c r="AD1614" s="17"/>
      <c r="AE1614" s="17"/>
      <c r="AF1614" s="17"/>
      <c r="AG1614" s="17"/>
      <c r="AH1614" s="17"/>
      <c r="AI1614" s="17"/>
      <c r="AJ1614" s="17"/>
      <c r="AK1614" s="17"/>
      <c r="AL1614" s="17"/>
      <c r="AM1614" s="17"/>
      <c r="AN1614" s="17"/>
      <c r="AO1614" s="17"/>
      <c r="AP1614" s="17"/>
      <c r="AQ1614" s="17"/>
      <c r="AR1614" s="17"/>
      <c r="AS1614" s="17"/>
      <c r="AT1614" s="17"/>
      <c r="AU1614" s="17"/>
      <c r="AV1614" s="17"/>
      <c r="AW1614" s="17"/>
      <c r="AX1614" s="17"/>
      <c r="AY1614" s="17"/>
      <c r="AZ1614" s="17"/>
      <c r="BA1614" s="17"/>
      <c r="BB1614" s="17"/>
      <c r="BC1614" s="17"/>
      <c r="BD1614" s="17"/>
      <c r="BE1614" s="17"/>
      <c r="BF1614" s="17"/>
      <c r="BG1614" s="17"/>
      <c r="BH1614" s="17"/>
      <c r="BI1614" s="17"/>
      <c r="BJ1614" s="17"/>
      <c r="BK1614" s="17"/>
      <c r="BL1614" s="17"/>
      <c r="BM1614" s="17"/>
      <c r="BN1614" s="17"/>
      <c r="BO1614" s="17"/>
      <c r="BP1614" s="17"/>
      <c r="BQ1614" s="17"/>
      <c r="BR1614" s="17"/>
    </row>
    <row r="1615" spans="29:70" x14ac:dyDescent="0.25">
      <c r="AC1615" s="17"/>
      <c r="AD1615" s="17"/>
      <c r="AE1615" s="17"/>
      <c r="AF1615" s="17"/>
      <c r="AG1615" s="17"/>
      <c r="AH1615" s="17"/>
      <c r="AI1615" s="17"/>
      <c r="AJ1615" s="17"/>
      <c r="AK1615" s="17"/>
      <c r="AL1615" s="17"/>
      <c r="AM1615" s="17"/>
      <c r="AN1615" s="17"/>
      <c r="AO1615" s="17"/>
      <c r="AP1615" s="17"/>
      <c r="AQ1615" s="17"/>
      <c r="AR1615" s="17"/>
      <c r="AS1615" s="17"/>
      <c r="AT1615" s="17"/>
      <c r="AU1615" s="17"/>
      <c r="AV1615" s="17"/>
      <c r="AW1615" s="17"/>
      <c r="AX1615" s="17"/>
      <c r="AY1615" s="17"/>
      <c r="AZ1615" s="17"/>
      <c r="BA1615" s="17"/>
      <c r="BB1615" s="17"/>
      <c r="BC1615" s="17"/>
      <c r="BD1615" s="17"/>
      <c r="BE1615" s="17"/>
      <c r="BF1615" s="17"/>
      <c r="BG1615" s="17"/>
      <c r="BH1615" s="17"/>
      <c r="BI1615" s="17"/>
      <c r="BJ1615" s="17"/>
      <c r="BK1615" s="17"/>
      <c r="BL1615" s="17"/>
      <c r="BM1615" s="17"/>
      <c r="BN1615" s="17"/>
      <c r="BO1615" s="17"/>
      <c r="BP1615" s="17"/>
      <c r="BQ1615" s="17"/>
      <c r="BR1615" s="17"/>
    </row>
    <row r="1616" spans="29:70" x14ac:dyDescent="0.25">
      <c r="AC1616" s="17"/>
      <c r="AD1616" s="17"/>
      <c r="AE1616" s="17"/>
      <c r="AF1616" s="17"/>
      <c r="AG1616" s="17"/>
      <c r="AH1616" s="17"/>
      <c r="AI1616" s="17"/>
      <c r="AJ1616" s="17"/>
      <c r="AK1616" s="17"/>
      <c r="AL1616" s="17"/>
      <c r="AM1616" s="17"/>
      <c r="AN1616" s="17"/>
      <c r="AO1616" s="17"/>
      <c r="AP1616" s="17"/>
      <c r="AQ1616" s="17"/>
      <c r="AR1616" s="17"/>
      <c r="AS1616" s="17"/>
      <c r="AT1616" s="17"/>
      <c r="AU1616" s="17"/>
      <c r="AV1616" s="17"/>
      <c r="AW1616" s="17"/>
      <c r="AX1616" s="17"/>
      <c r="AY1616" s="17"/>
      <c r="AZ1616" s="17"/>
      <c r="BA1616" s="17"/>
      <c r="BB1616" s="17"/>
      <c r="BC1616" s="17"/>
      <c r="BD1616" s="17"/>
      <c r="BE1616" s="17"/>
      <c r="BF1616" s="17"/>
      <c r="BG1616" s="17"/>
      <c r="BH1616" s="17"/>
      <c r="BI1616" s="17"/>
      <c r="BJ1616" s="17"/>
      <c r="BK1616" s="17"/>
      <c r="BL1616" s="17"/>
      <c r="BM1616" s="17"/>
      <c r="BN1616" s="17"/>
      <c r="BO1616" s="17"/>
      <c r="BP1616" s="17"/>
      <c r="BQ1616" s="17"/>
      <c r="BR1616" s="17"/>
    </row>
    <row r="1617" spans="29:70" x14ac:dyDescent="0.25">
      <c r="AC1617" s="17"/>
      <c r="AD1617" s="17"/>
      <c r="AE1617" s="17"/>
      <c r="AF1617" s="17"/>
      <c r="AG1617" s="17"/>
      <c r="AH1617" s="17"/>
      <c r="AI1617" s="17"/>
      <c r="AJ1617" s="17"/>
      <c r="AK1617" s="17"/>
      <c r="AL1617" s="17"/>
      <c r="AM1617" s="17"/>
      <c r="AN1617" s="17"/>
      <c r="AO1617" s="17"/>
      <c r="AP1617" s="17"/>
      <c r="AQ1617" s="17"/>
      <c r="AR1617" s="17"/>
      <c r="AS1617" s="17"/>
      <c r="AT1617" s="17"/>
      <c r="AU1617" s="17"/>
      <c r="AV1617" s="17"/>
      <c r="AW1617" s="17"/>
      <c r="AX1617" s="17"/>
      <c r="AY1617" s="17"/>
      <c r="AZ1617" s="17"/>
      <c r="BA1617" s="17"/>
      <c r="BB1617" s="17"/>
      <c r="BC1617" s="17"/>
      <c r="BD1617" s="17"/>
      <c r="BE1617" s="17"/>
      <c r="BF1617" s="17"/>
      <c r="BG1617" s="17"/>
      <c r="BH1617" s="17"/>
      <c r="BI1617" s="17"/>
      <c r="BJ1617" s="17"/>
      <c r="BK1617" s="17"/>
      <c r="BL1617" s="17"/>
      <c r="BM1617" s="17"/>
      <c r="BN1617" s="17"/>
      <c r="BO1617" s="17"/>
      <c r="BP1617" s="17"/>
      <c r="BQ1617" s="17"/>
      <c r="BR1617" s="17"/>
    </row>
    <row r="1618" spans="29:70" x14ac:dyDescent="0.25">
      <c r="AC1618" s="17"/>
      <c r="AD1618" s="17"/>
      <c r="AE1618" s="17"/>
      <c r="AF1618" s="17"/>
      <c r="AG1618" s="17"/>
      <c r="AH1618" s="17"/>
      <c r="AI1618" s="17"/>
      <c r="AJ1618" s="17"/>
      <c r="AK1618" s="17"/>
      <c r="AL1618" s="17"/>
      <c r="AM1618" s="17"/>
      <c r="AN1618" s="17"/>
      <c r="AO1618" s="17"/>
      <c r="AP1618" s="17"/>
      <c r="AQ1618" s="17"/>
      <c r="AR1618" s="17"/>
      <c r="AS1618" s="17"/>
      <c r="AT1618" s="17"/>
      <c r="AU1618" s="17"/>
      <c r="AV1618" s="17"/>
      <c r="AW1618" s="17"/>
      <c r="AX1618" s="17"/>
      <c r="AY1618" s="17"/>
      <c r="AZ1618" s="17"/>
      <c r="BA1618" s="17"/>
      <c r="BB1618" s="17"/>
      <c r="BC1618" s="17"/>
      <c r="BD1618" s="17"/>
      <c r="BE1618" s="17"/>
      <c r="BF1618" s="17"/>
      <c r="BG1618" s="17"/>
      <c r="BH1618" s="17"/>
      <c r="BI1618" s="17"/>
      <c r="BJ1618" s="17"/>
      <c r="BK1618" s="17"/>
      <c r="BL1618" s="17"/>
      <c r="BM1618" s="17"/>
      <c r="BN1618" s="17"/>
      <c r="BO1618" s="17"/>
      <c r="BP1618" s="17"/>
      <c r="BQ1618" s="17"/>
      <c r="BR1618" s="17"/>
    </row>
    <row r="1619" spans="29:70" x14ac:dyDescent="0.25">
      <c r="AC1619" s="17"/>
      <c r="AD1619" s="17"/>
      <c r="AE1619" s="17"/>
      <c r="AF1619" s="17"/>
      <c r="AG1619" s="17"/>
      <c r="AH1619" s="17"/>
      <c r="AI1619" s="17"/>
      <c r="AJ1619" s="17"/>
      <c r="AK1619" s="17"/>
      <c r="AL1619" s="17"/>
      <c r="AM1619" s="17"/>
      <c r="AN1619" s="17"/>
      <c r="AO1619" s="17"/>
      <c r="AP1619" s="17"/>
      <c r="AQ1619" s="17"/>
      <c r="AR1619" s="17"/>
      <c r="AS1619" s="17"/>
      <c r="AT1619" s="17"/>
      <c r="AU1619" s="17"/>
      <c r="AV1619" s="17"/>
      <c r="AW1619" s="17"/>
      <c r="AX1619" s="17"/>
      <c r="AY1619" s="17"/>
      <c r="AZ1619" s="17"/>
      <c r="BA1619" s="17"/>
      <c r="BB1619" s="17"/>
      <c r="BC1619" s="17"/>
      <c r="BD1619" s="17"/>
      <c r="BE1619" s="17"/>
      <c r="BF1619" s="17"/>
      <c r="BG1619" s="17"/>
      <c r="BH1619" s="17"/>
      <c r="BI1619" s="17"/>
      <c r="BJ1619" s="17"/>
      <c r="BK1619" s="17"/>
      <c r="BL1619" s="17"/>
      <c r="BM1619" s="17"/>
      <c r="BN1619" s="17"/>
      <c r="BO1619" s="17"/>
      <c r="BP1619" s="17"/>
      <c r="BQ1619" s="17"/>
      <c r="BR1619" s="17"/>
    </row>
    <row r="1620" spans="29:70" x14ac:dyDescent="0.25">
      <c r="AC1620" s="17"/>
      <c r="AD1620" s="17"/>
      <c r="AE1620" s="17"/>
      <c r="AF1620" s="17"/>
      <c r="AG1620" s="17"/>
      <c r="AH1620" s="17"/>
      <c r="AI1620" s="17"/>
      <c r="AJ1620" s="17"/>
      <c r="AK1620" s="17"/>
      <c r="AL1620" s="17"/>
      <c r="AM1620" s="17"/>
      <c r="AN1620" s="17"/>
      <c r="AO1620" s="17"/>
      <c r="AP1620" s="17"/>
      <c r="AQ1620" s="17"/>
      <c r="AR1620" s="17"/>
      <c r="AS1620" s="17"/>
      <c r="AT1620" s="17"/>
      <c r="AU1620" s="17"/>
      <c r="AV1620" s="17"/>
      <c r="AW1620" s="17"/>
      <c r="AX1620" s="17"/>
      <c r="AY1620" s="17"/>
      <c r="AZ1620" s="17"/>
      <c r="BA1620" s="17"/>
      <c r="BB1620" s="17"/>
      <c r="BC1620" s="17"/>
      <c r="BD1620" s="17"/>
      <c r="BE1620" s="17"/>
      <c r="BF1620" s="17"/>
      <c r="BG1620" s="17"/>
      <c r="BH1620" s="17"/>
      <c r="BI1620" s="17"/>
      <c r="BJ1620" s="17"/>
      <c r="BK1620" s="17"/>
      <c r="BL1620" s="17"/>
      <c r="BM1620" s="17"/>
      <c r="BN1620" s="17"/>
      <c r="BO1620" s="17"/>
      <c r="BP1620" s="17"/>
      <c r="BQ1620" s="17"/>
      <c r="BR1620" s="17"/>
    </row>
    <row r="1621" spans="29:70" x14ac:dyDescent="0.25">
      <c r="AC1621" s="17"/>
      <c r="AD1621" s="17"/>
      <c r="AE1621" s="17"/>
      <c r="AF1621" s="17"/>
      <c r="AG1621" s="17"/>
      <c r="AH1621" s="17"/>
      <c r="AI1621" s="17"/>
      <c r="AJ1621" s="17"/>
      <c r="AK1621" s="17"/>
      <c r="AL1621" s="17"/>
      <c r="AM1621" s="17"/>
      <c r="AN1621" s="17"/>
      <c r="AO1621" s="17"/>
      <c r="AP1621" s="17"/>
      <c r="AQ1621" s="17"/>
      <c r="AR1621" s="17"/>
      <c r="AS1621" s="17"/>
      <c r="AT1621" s="17"/>
      <c r="AU1621" s="17"/>
      <c r="AV1621" s="17"/>
      <c r="AW1621" s="17"/>
      <c r="AX1621" s="17"/>
      <c r="AY1621" s="17"/>
      <c r="AZ1621" s="17"/>
      <c r="BA1621" s="17"/>
      <c r="BB1621" s="17"/>
      <c r="BC1621" s="17"/>
      <c r="BD1621" s="17"/>
      <c r="BE1621" s="17"/>
      <c r="BF1621" s="17"/>
      <c r="BG1621" s="17"/>
      <c r="BH1621" s="17"/>
      <c r="BI1621" s="17"/>
      <c r="BJ1621" s="17"/>
      <c r="BK1621" s="17"/>
      <c r="BL1621" s="17"/>
      <c r="BM1621" s="17"/>
      <c r="BN1621" s="17"/>
      <c r="BO1621" s="17"/>
      <c r="BP1621" s="17"/>
      <c r="BQ1621" s="17"/>
      <c r="BR1621" s="17"/>
    </row>
    <row r="1622" spans="29:70" x14ac:dyDescent="0.25">
      <c r="AC1622" s="17"/>
      <c r="AD1622" s="17"/>
      <c r="AE1622" s="17"/>
      <c r="AF1622" s="17"/>
      <c r="AG1622" s="17"/>
      <c r="AH1622" s="17"/>
      <c r="AI1622" s="17"/>
      <c r="AJ1622" s="17"/>
      <c r="AK1622" s="17"/>
      <c r="AL1622" s="17"/>
      <c r="AM1622" s="17"/>
      <c r="AN1622" s="17"/>
      <c r="AO1622" s="17"/>
      <c r="AP1622" s="17"/>
      <c r="AQ1622" s="17"/>
      <c r="AR1622" s="17"/>
      <c r="AS1622" s="17"/>
      <c r="AT1622" s="17"/>
      <c r="AU1622" s="17"/>
      <c r="AV1622" s="17"/>
      <c r="AW1622" s="17"/>
      <c r="AX1622" s="17"/>
      <c r="AY1622" s="17"/>
      <c r="AZ1622" s="17"/>
      <c r="BA1622" s="17"/>
      <c r="BB1622" s="17"/>
      <c r="BC1622" s="17"/>
      <c r="BD1622" s="17"/>
      <c r="BE1622" s="17"/>
      <c r="BF1622" s="17"/>
      <c r="BG1622" s="17"/>
      <c r="BH1622" s="17"/>
      <c r="BI1622" s="17"/>
      <c r="BJ1622" s="17"/>
      <c r="BK1622" s="17"/>
      <c r="BL1622" s="17"/>
      <c r="BM1622" s="17"/>
      <c r="BN1622" s="17"/>
      <c r="BO1622" s="17"/>
      <c r="BP1622" s="17"/>
      <c r="BQ1622" s="17"/>
      <c r="BR1622" s="17"/>
    </row>
    <row r="1623" spans="29:70" x14ac:dyDescent="0.25">
      <c r="AC1623" s="17"/>
      <c r="AD1623" s="17"/>
      <c r="AE1623" s="17"/>
      <c r="AF1623" s="17"/>
      <c r="AG1623" s="17"/>
      <c r="AH1623" s="17"/>
      <c r="AI1623" s="17"/>
      <c r="AJ1623" s="17"/>
      <c r="AK1623" s="17"/>
      <c r="AL1623" s="17"/>
      <c r="AM1623" s="17"/>
      <c r="AN1623" s="17"/>
      <c r="AO1623" s="17"/>
      <c r="AP1623" s="17"/>
      <c r="AQ1623" s="17"/>
      <c r="AR1623" s="17"/>
      <c r="AS1623" s="17"/>
      <c r="AT1623" s="17"/>
      <c r="AU1623" s="17"/>
      <c r="AV1623" s="17"/>
      <c r="AW1623" s="17"/>
      <c r="AX1623" s="17"/>
      <c r="AY1623" s="17"/>
      <c r="AZ1623" s="17"/>
      <c r="BA1623" s="17"/>
      <c r="BB1623" s="17"/>
      <c r="BC1623" s="17"/>
      <c r="BD1623" s="17"/>
      <c r="BE1623" s="17"/>
      <c r="BF1623" s="17"/>
      <c r="BG1623" s="17"/>
      <c r="BH1623" s="17"/>
      <c r="BI1623" s="17"/>
      <c r="BJ1623" s="17"/>
      <c r="BK1623" s="17"/>
      <c r="BL1623" s="17"/>
      <c r="BM1623" s="17"/>
      <c r="BN1623" s="17"/>
      <c r="BO1623" s="17"/>
      <c r="BP1623" s="17"/>
      <c r="BQ1623" s="17"/>
      <c r="BR1623" s="17"/>
    </row>
    <row r="1624" spans="29:70" x14ac:dyDescent="0.25">
      <c r="AC1624" s="17"/>
      <c r="AD1624" s="17"/>
      <c r="AE1624" s="17"/>
      <c r="AF1624" s="17"/>
      <c r="AG1624" s="17"/>
      <c r="AH1624" s="17"/>
      <c r="AI1624" s="17"/>
      <c r="AJ1624" s="17"/>
      <c r="AK1624" s="17"/>
      <c r="AL1624" s="17"/>
      <c r="AM1624" s="17"/>
      <c r="AN1624" s="17"/>
      <c r="AO1624" s="17"/>
      <c r="AP1624" s="17"/>
      <c r="AQ1624" s="17"/>
      <c r="AR1624" s="17"/>
      <c r="AS1624" s="17"/>
      <c r="AT1624" s="17"/>
      <c r="AU1624" s="17"/>
      <c r="AV1624" s="17"/>
      <c r="AW1624" s="17"/>
      <c r="AX1624" s="17"/>
      <c r="AY1624" s="17"/>
      <c r="AZ1624" s="17"/>
      <c r="BA1624" s="17"/>
      <c r="BB1624" s="17"/>
      <c r="BC1624" s="17"/>
      <c r="BD1624" s="17"/>
      <c r="BE1624" s="17"/>
      <c r="BF1624" s="17"/>
      <c r="BG1624" s="17"/>
      <c r="BH1624" s="17"/>
      <c r="BI1624" s="17"/>
      <c r="BJ1624" s="17"/>
      <c r="BK1624" s="17"/>
      <c r="BL1624" s="17"/>
      <c r="BM1624" s="17"/>
      <c r="BN1624" s="17"/>
      <c r="BO1624" s="17"/>
      <c r="BP1624" s="17"/>
      <c r="BQ1624" s="17"/>
      <c r="BR1624" s="17"/>
    </row>
    <row r="1625" spans="29:70" x14ac:dyDescent="0.25">
      <c r="AC1625" s="17"/>
      <c r="AD1625" s="17"/>
      <c r="AE1625" s="17"/>
      <c r="AF1625" s="17"/>
      <c r="AG1625" s="17"/>
      <c r="AH1625" s="17"/>
      <c r="AI1625" s="17"/>
      <c r="AJ1625" s="17"/>
      <c r="AK1625" s="17"/>
      <c r="AL1625" s="17"/>
      <c r="AM1625" s="17"/>
      <c r="AN1625" s="17"/>
      <c r="AO1625" s="17"/>
      <c r="AP1625" s="17"/>
      <c r="AQ1625" s="17"/>
      <c r="AR1625" s="17"/>
      <c r="AS1625" s="17"/>
      <c r="AT1625" s="17"/>
      <c r="AU1625" s="17"/>
      <c r="AV1625" s="17"/>
      <c r="AW1625" s="17"/>
      <c r="AX1625" s="17"/>
      <c r="AY1625" s="17"/>
      <c r="AZ1625" s="17"/>
      <c r="BA1625" s="17"/>
      <c r="BB1625" s="17"/>
      <c r="BC1625" s="17"/>
      <c r="BD1625" s="17"/>
      <c r="BE1625" s="17"/>
      <c r="BF1625" s="17"/>
      <c r="BG1625" s="17"/>
      <c r="BH1625" s="17"/>
      <c r="BI1625" s="17"/>
      <c r="BJ1625" s="17"/>
      <c r="BK1625" s="17"/>
      <c r="BL1625" s="17"/>
      <c r="BM1625" s="17"/>
      <c r="BN1625" s="17"/>
      <c r="BO1625" s="17"/>
      <c r="BP1625" s="17"/>
      <c r="BQ1625" s="17"/>
      <c r="BR1625" s="17"/>
    </row>
    <row r="1626" spans="29:70" x14ac:dyDescent="0.25">
      <c r="AC1626" s="17"/>
      <c r="AD1626" s="17"/>
      <c r="AE1626" s="17"/>
      <c r="AF1626" s="17"/>
      <c r="AG1626" s="17"/>
      <c r="AH1626" s="17"/>
      <c r="AI1626" s="17"/>
      <c r="AJ1626" s="17"/>
      <c r="AK1626" s="17"/>
      <c r="AL1626" s="17"/>
      <c r="AM1626" s="17"/>
      <c r="AN1626" s="17"/>
      <c r="AO1626" s="17"/>
      <c r="AP1626" s="17"/>
      <c r="AQ1626" s="17"/>
      <c r="AR1626" s="17"/>
      <c r="AS1626" s="17"/>
      <c r="AT1626" s="17"/>
      <c r="AU1626" s="17"/>
      <c r="AV1626" s="17"/>
      <c r="AW1626" s="17"/>
      <c r="AX1626" s="17"/>
      <c r="AY1626" s="17"/>
      <c r="AZ1626" s="17"/>
      <c r="BA1626" s="17"/>
      <c r="BB1626" s="17"/>
      <c r="BC1626" s="17"/>
      <c r="BD1626" s="17"/>
      <c r="BE1626" s="17"/>
      <c r="BF1626" s="17"/>
      <c r="BG1626" s="17"/>
      <c r="BH1626" s="17"/>
      <c r="BI1626" s="17"/>
      <c r="BJ1626" s="17"/>
      <c r="BK1626" s="17"/>
      <c r="BL1626" s="17"/>
      <c r="BM1626" s="17"/>
      <c r="BN1626" s="17"/>
      <c r="BO1626" s="17"/>
      <c r="BP1626" s="17"/>
      <c r="BQ1626" s="17"/>
      <c r="BR1626" s="17"/>
    </row>
    <row r="1627" spans="29:70" x14ac:dyDescent="0.25">
      <c r="AC1627" s="17"/>
      <c r="AD1627" s="17"/>
      <c r="AE1627" s="17"/>
      <c r="AF1627" s="17"/>
      <c r="AG1627" s="17"/>
      <c r="AH1627" s="17"/>
      <c r="AI1627" s="17"/>
      <c r="AJ1627" s="17"/>
      <c r="AK1627" s="17"/>
      <c r="AL1627" s="17"/>
      <c r="AM1627" s="17"/>
      <c r="AN1627" s="17"/>
      <c r="AO1627" s="17"/>
      <c r="AP1627" s="17"/>
      <c r="AQ1627" s="17"/>
      <c r="AR1627" s="17"/>
      <c r="AS1627" s="17"/>
      <c r="AT1627" s="17"/>
      <c r="AU1627" s="17"/>
      <c r="AV1627" s="17"/>
      <c r="AW1627" s="17"/>
      <c r="AX1627" s="17"/>
      <c r="AY1627" s="17"/>
      <c r="AZ1627" s="17"/>
      <c r="BA1627" s="17"/>
      <c r="BB1627" s="17"/>
      <c r="BC1627" s="17"/>
      <c r="BD1627" s="17"/>
      <c r="BE1627" s="17"/>
      <c r="BF1627" s="17"/>
      <c r="BG1627" s="17"/>
      <c r="BH1627" s="17"/>
      <c r="BI1627" s="17"/>
      <c r="BJ1627" s="17"/>
      <c r="BK1627" s="17"/>
      <c r="BL1627" s="17"/>
      <c r="BM1627" s="17"/>
      <c r="BN1627" s="17"/>
      <c r="BO1627" s="17"/>
      <c r="BP1627" s="17"/>
      <c r="BQ1627" s="17"/>
      <c r="BR1627" s="17"/>
    </row>
    <row r="1628" spans="29:70" x14ac:dyDescent="0.25">
      <c r="AC1628" s="17"/>
      <c r="AD1628" s="17"/>
      <c r="AE1628" s="17"/>
      <c r="AF1628" s="17"/>
      <c r="AG1628" s="17"/>
      <c r="AH1628" s="17"/>
      <c r="AI1628" s="17"/>
      <c r="AJ1628" s="17"/>
      <c r="AK1628" s="17"/>
      <c r="AL1628" s="17"/>
      <c r="AM1628" s="17"/>
      <c r="AN1628" s="17"/>
      <c r="AO1628" s="17"/>
      <c r="AP1628" s="17"/>
      <c r="AQ1628" s="17"/>
      <c r="AR1628" s="17"/>
      <c r="AS1628" s="17"/>
      <c r="AT1628" s="17"/>
      <c r="AU1628" s="17"/>
      <c r="AV1628" s="17"/>
      <c r="AW1628" s="17"/>
      <c r="AX1628" s="17"/>
      <c r="AY1628" s="17"/>
      <c r="AZ1628" s="17"/>
      <c r="BA1628" s="17"/>
      <c r="BB1628" s="17"/>
      <c r="BC1628" s="17"/>
      <c r="BD1628" s="17"/>
      <c r="BE1628" s="17"/>
      <c r="BF1628" s="17"/>
      <c r="BG1628" s="17"/>
      <c r="BH1628" s="17"/>
      <c r="BI1628" s="17"/>
      <c r="BJ1628" s="17"/>
      <c r="BK1628" s="17"/>
      <c r="BL1628" s="17"/>
      <c r="BM1628" s="17"/>
      <c r="BN1628" s="17"/>
      <c r="BO1628" s="17"/>
      <c r="BP1628" s="17"/>
      <c r="BQ1628" s="17"/>
      <c r="BR1628" s="17"/>
    </row>
    <row r="1629" spans="29:70" x14ac:dyDescent="0.25"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  <c r="BF1629" s="17"/>
      <c r="BG1629" s="17"/>
      <c r="BH1629" s="17"/>
      <c r="BI1629" s="17"/>
      <c r="BJ1629" s="17"/>
      <c r="BK1629" s="17"/>
      <c r="BL1629" s="17"/>
      <c r="BM1629" s="17"/>
      <c r="BN1629" s="17"/>
      <c r="BO1629" s="17"/>
      <c r="BP1629" s="17"/>
      <c r="BQ1629" s="17"/>
      <c r="BR1629" s="17"/>
    </row>
    <row r="1630" spans="29:70" x14ac:dyDescent="0.25">
      <c r="AC1630" s="17"/>
      <c r="AD1630" s="17"/>
      <c r="AE1630" s="17"/>
      <c r="AF1630" s="17"/>
      <c r="AG1630" s="17"/>
      <c r="AH1630" s="17"/>
      <c r="AI1630" s="17"/>
      <c r="AJ1630" s="17"/>
      <c r="AK1630" s="17"/>
      <c r="AL1630" s="17"/>
      <c r="AM1630" s="17"/>
      <c r="AN1630" s="17"/>
      <c r="AO1630" s="17"/>
      <c r="AP1630" s="17"/>
      <c r="AQ1630" s="17"/>
      <c r="AR1630" s="17"/>
      <c r="AS1630" s="17"/>
      <c r="AT1630" s="17"/>
      <c r="AU1630" s="17"/>
      <c r="AV1630" s="17"/>
      <c r="AW1630" s="17"/>
      <c r="AX1630" s="17"/>
      <c r="AY1630" s="17"/>
      <c r="AZ1630" s="17"/>
      <c r="BA1630" s="17"/>
      <c r="BB1630" s="17"/>
      <c r="BC1630" s="17"/>
      <c r="BD1630" s="17"/>
      <c r="BE1630" s="17"/>
      <c r="BF1630" s="17"/>
      <c r="BG1630" s="17"/>
      <c r="BH1630" s="17"/>
      <c r="BI1630" s="17"/>
      <c r="BJ1630" s="17"/>
      <c r="BK1630" s="17"/>
      <c r="BL1630" s="17"/>
      <c r="BM1630" s="17"/>
      <c r="BN1630" s="17"/>
      <c r="BO1630" s="17"/>
      <c r="BP1630" s="17"/>
      <c r="BQ1630" s="17"/>
      <c r="BR1630" s="17"/>
    </row>
    <row r="1631" spans="29:70" x14ac:dyDescent="0.25">
      <c r="AC1631" s="17"/>
      <c r="AD1631" s="17"/>
      <c r="AE1631" s="17"/>
      <c r="AF1631" s="17"/>
      <c r="AG1631" s="17"/>
      <c r="AH1631" s="17"/>
      <c r="AI1631" s="17"/>
      <c r="AJ1631" s="17"/>
      <c r="AK1631" s="17"/>
      <c r="AL1631" s="17"/>
      <c r="AM1631" s="17"/>
      <c r="AN1631" s="17"/>
      <c r="AO1631" s="17"/>
      <c r="AP1631" s="17"/>
      <c r="AQ1631" s="17"/>
      <c r="AR1631" s="17"/>
      <c r="AS1631" s="17"/>
      <c r="AT1631" s="17"/>
      <c r="AU1631" s="17"/>
      <c r="AV1631" s="17"/>
      <c r="AW1631" s="17"/>
      <c r="AX1631" s="17"/>
      <c r="AY1631" s="17"/>
      <c r="AZ1631" s="17"/>
      <c r="BA1631" s="17"/>
      <c r="BB1631" s="17"/>
      <c r="BC1631" s="17"/>
      <c r="BD1631" s="17"/>
      <c r="BE1631" s="17"/>
      <c r="BF1631" s="17"/>
      <c r="BG1631" s="17"/>
      <c r="BH1631" s="17"/>
      <c r="BI1631" s="17"/>
      <c r="BJ1631" s="17"/>
      <c r="BK1631" s="17"/>
      <c r="BL1631" s="17"/>
      <c r="BM1631" s="17"/>
      <c r="BN1631" s="17"/>
      <c r="BO1631" s="17"/>
      <c r="BP1631" s="17"/>
      <c r="BQ1631" s="17"/>
      <c r="BR1631" s="17"/>
    </row>
    <row r="1632" spans="29:70" x14ac:dyDescent="0.25">
      <c r="AC1632" s="17"/>
      <c r="AD1632" s="17"/>
      <c r="AE1632" s="17"/>
      <c r="AF1632" s="17"/>
      <c r="AG1632" s="17"/>
      <c r="AH1632" s="17"/>
      <c r="AI1632" s="17"/>
      <c r="AJ1632" s="17"/>
      <c r="AK1632" s="17"/>
      <c r="AL1632" s="17"/>
      <c r="AM1632" s="17"/>
      <c r="AN1632" s="17"/>
      <c r="AO1632" s="17"/>
      <c r="AP1632" s="17"/>
      <c r="AQ1632" s="17"/>
      <c r="AR1632" s="17"/>
      <c r="AS1632" s="17"/>
      <c r="AT1632" s="17"/>
      <c r="AU1632" s="17"/>
      <c r="AV1632" s="17"/>
      <c r="AW1632" s="17"/>
      <c r="AX1632" s="17"/>
      <c r="AY1632" s="17"/>
      <c r="AZ1632" s="17"/>
      <c r="BA1632" s="17"/>
      <c r="BB1632" s="17"/>
      <c r="BC1632" s="17"/>
      <c r="BD1632" s="17"/>
      <c r="BE1632" s="17"/>
      <c r="BF1632" s="17"/>
      <c r="BG1632" s="17"/>
      <c r="BH1632" s="17"/>
      <c r="BI1632" s="17"/>
      <c r="BJ1632" s="17"/>
      <c r="BK1632" s="17"/>
      <c r="BL1632" s="17"/>
      <c r="BM1632" s="17"/>
      <c r="BN1632" s="17"/>
      <c r="BO1632" s="17"/>
      <c r="BP1632" s="17"/>
      <c r="BQ1632" s="17"/>
      <c r="BR1632" s="17"/>
    </row>
    <row r="1633" spans="29:70" x14ac:dyDescent="0.25">
      <c r="AC1633" s="17"/>
      <c r="AD1633" s="17"/>
      <c r="AE1633" s="17"/>
      <c r="AF1633" s="17"/>
      <c r="AG1633" s="17"/>
      <c r="AH1633" s="17"/>
      <c r="AI1633" s="17"/>
      <c r="AJ1633" s="17"/>
      <c r="AK1633" s="17"/>
      <c r="AL1633" s="17"/>
      <c r="AM1633" s="17"/>
      <c r="AN1633" s="17"/>
      <c r="AO1633" s="17"/>
      <c r="AP1633" s="17"/>
      <c r="AQ1633" s="17"/>
      <c r="AR1633" s="17"/>
      <c r="AS1633" s="17"/>
      <c r="AT1633" s="17"/>
      <c r="AU1633" s="17"/>
      <c r="AV1633" s="17"/>
      <c r="AW1633" s="17"/>
      <c r="AX1633" s="17"/>
      <c r="AY1633" s="17"/>
      <c r="AZ1633" s="17"/>
      <c r="BA1633" s="17"/>
      <c r="BB1633" s="17"/>
      <c r="BC1633" s="17"/>
      <c r="BD1633" s="17"/>
      <c r="BE1633" s="17"/>
      <c r="BF1633" s="17"/>
      <c r="BG1633" s="17"/>
      <c r="BH1633" s="17"/>
      <c r="BI1633" s="17"/>
      <c r="BJ1633" s="17"/>
      <c r="BK1633" s="17"/>
      <c r="BL1633" s="17"/>
      <c r="BM1633" s="17"/>
      <c r="BN1633" s="17"/>
      <c r="BO1633" s="17"/>
      <c r="BP1633" s="17"/>
      <c r="BQ1633" s="17"/>
      <c r="BR1633" s="17"/>
    </row>
    <row r="1634" spans="29:70" x14ac:dyDescent="0.25">
      <c r="AC1634" s="17"/>
      <c r="AD1634" s="17"/>
      <c r="AE1634" s="17"/>
      <c r="AF1634" s="17"/>
      <c r="AG1634" s="17"/>
      <c r="AH1634" s="17"/>
      <c r="AI1634" s="17"/>
      <c r="AJ1634" s="17"/>
      <c r="AK1634" s="17"/>
      <c r="AL1634" s="17"/>
      <c r="AM1634" s="17"/>
      <c r="AN1634" s="17"/>
      <c r="AO1634" s="17"/>
      <c r="AP1634" s="17"/>
      <c r="AQ1634" s="17"/>
      <c r="AR1634" s="17"/>
      <c r="AS1634" s="17"/>
      <c r="AT1634" s="17"/>
      <c r="AU1634" s="17"/>
      <c r="AV1634" s="17"/>
      <c r="AW1634" s="17"/>
      <c r="AX1634" s="17"/>
      <c r="AY1634" s="17"/>
      <c r="AZ1634" s="17"/>
      <c r="BA1634" s="17"/>
      <c r="BB1634" s="17"/>
      <c r="BC1634" s="17"/>
      <c r="BD1634" s="17"/>
      <c r="BE1634" s="17"/>
      <c r="BF1634" s="17"/>
      <c r="BG1634" s="17"/>
      <c r="BH1634" s="17"/>
      <c r="BI1634" s="17"/>
      <c r="BJ1634" s="17"/>
      <c r="BK1634" s="17"/>
      <c r="BL1634" s="17"/>
      <c r="BM1634" s="17"/>
      <c r="BN1634" s="17"/>
      <c r="BO1634" s="17"/>
      <c r="BP1634" s="17"/>
      <c r="BQ1634" s="17"/>
      <c r="BR1634" s="17"/>
    </row>
    <row r="1635" spans="29:70" x14ac:dyDescent="0.25">
      <c r="AC1635" s="17"/>
      <c r="AD1635" s="17"/>
      <c r="AE1635" s="17"/>
      <c r="AF1635" s="17"/>
      <c r="AG1635" s="17"/>
      <c r="AH1635" s="17"/>
      <c r="AI1635" s="17"/>
      <c r="AJ1635" s="17"/>
      <c r="AK1635" s="17"/>
      <c r="AL1635" s="17"/>
      <c r="AM1635" s="17"/>
      <c r="AN1635" s="17"/>
      <c r="AO1635" s="17"/>
      <c r="AP1635" s="17"/>
      <c r="AQ1635" s="17"/>
      <c r="AR1635" s="17"/>
      <c r="AS1635" s="17"/>
      <c r="AT1635" s="17"/>
      <c r="AU1635" s="17"/>
      <c r="AV1635" s="17"/>
      <c r="AW1635" s="17"/>
      <c r="AX1635" s="17"/>
      <c r="AY1635" s="17"/>
      <c r="AZ1635" s="17"/>
      <c r="BA1635" s="17"/>
      <c r="BB1635" s="17"/>
      <c r="BC1635" s="17"/>
      <c r="BD1635" s="17"/>
      <c r="BE1635" s="17"/>
      <c r="BF1635" s="17"/>
      <c r="BG1635" s="17"/>
      <c r="BH1635" s="17"/>
      <c r="BI1635" s="17"/>
      <c r="BJ1635" s="17"/>
      <c r="BK1635" s="17"/>
      <c r="BL1635" s="17"/>
      <c r="BM1635" s="17"/>
      <c r="BN1635" s="17"/>
      <c r="BO1635" s="17"/>
      <c r="BP1635" s="17"/>
      <c r="BQ1635" s="17"/>
      <c r="BR1635" s="17"/>
    </row>
    <row r="1636" spans="29:70" x14ac:dyDescent="0.25">
      <c r="AC1636" s="17"/>
      <c r="AD1636" s="17"/>
      <c r="AE1636" s="17"/>
      <c r="AF1636" s="17"/>
      <c r="AG1636" s="17"/>
      <c r="AH1636" s="17"/>
      <c r="AI1636" s="17"/>
      <c r="AJ1636" s="17"/>
      <c r="AK1636" s="17"/>
      <c r="AL1636" s="17"/>
      <c r="AM1636" s="17"/>
      <c r="AN1636" s="17"/>
      <c r="AO1636" s="17"/>
      <c r="AP1636" s="17"/>
      <c r="AQ1636" s="17"/>
      <c r="AR1636" s="17"/>
      <c r="AS1636" s="17"/>
      <c r="AT1636" s="17"/>
      <c r="AU1636" s="17"/>
      <c r="AV1636" s="17"/>
      <c r="AW1636" s="17"/>
      <c r="AX1636" s="17"/>
      <c r="AY1636" s="17"/>
      <c r="AZ1636" s="17"/>
      <c r="BA1636" s="17"/>
      <c r="BB1636" s="17"/>
      <c r="BC1636" s="17"/>
      <c r="BD1636" s="17"/>
      <c r="BE1636" s="17"/>
      <c r="BF1636" s="17"/>
      <c r="BG1636" s="17"/>
      <c r="BH1636" s="17"/>
      <c r="BI1636" s="17"/>
      <c r="BJ1636" s="17"/>
      <c r="BK1636" s="17"/>
      <c r="BL1636" s="17"/>
      <c r="BM1636" s="17"/>
      <c r="BN1636" s="17"/>
      <c r="BO1636" s="17"/>
      <c r="BP1636" s="17"/>
      <c r="BQ1636" s="17"/>
      <c r="BR1636" s="17"/>
    </row>
    <row r="1637" spans="29:70" x14ac:dyDescent="0.25">
      <c r="AC1637" s="17"/>
      <c r="AD1637" s="17"/>
      <c r="AE1637" s="17"/>
      <c r="AF1637" s="17"/>
      <c r="AG1637" s="17"/>
      <c r="AH1637" s="17"/>
      <c r="AI1637" s="17"/>
      <c r="AJ1637" s="17"/>
      <c r="AK1637" s="17"/>
      <c r="AL1637" s="17"/>
      <c r="AM1637" s="17"/>
      <c r="AN1637" s="17"/>
      <c r="AO1637" s="17"/>
      <c r="AP1637" s="17"/>
      <c r="AQ1637" s="17"/>
      <c r="AR1637" s="17"/>
      <c r="AS1637" s="17"/>
      <c r="AT1637" s="17"/>
      <c r="AU1637" s="17"/>
      <c r="AV1637" s="17"/>
      <c r="AW1637" s="17"/>
      <c r="AX1637" s="17"/>
      <c r="AY1637" s="17"/>
      <c r="AZ1637" s="17"/>
      <c r="BA1637" s="17"/>
      <c r="BB1637" s="17"/>
      <c r="BC1637" s="17"/>
      <c r="BD1637" s="17"/>
      <c r="BE1637" s="17"/>
      <c r="BF1637" s="17"/>
      <c r="BG1637" s="17"/>
      <c r="BH1637" s="17"/>
      <c r="BI1637" s="17"/>
      <c r="BJ1637" s="17"/>
      <c r="BK1637" s="17"/>
      <c r="BL1637" s="17"/>
      <c r="BM1637" s="17"/>
      <c r="BN1637" s="17"/>
      <c r="BO1637" s="17"/>
      <c r="BP1637" s="17"/>
      <c r="BQ1637" s="17"/>
      <c r="BR1637" s="17"/>
    </row>
    <row r="1638" spans="29:70" x14ac:dyDescent="0.25"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  <c r="BF1638" s="17"/>
      <c r="BG1638" s="17"/>
      <c r="BH1638" s="17"/>
      <c r="BI1638" s="17"/>
      <c r="BJ1638" s="17"/>
      <c r="BK1638" s="17"/>
      <c r="BL1638" s="17"/>
      <c r="BM1638" s="17"/>
      <c r="BN1638" s="17"/>
      <c r="BO1638" s="17"/>
      <c r="BP1638" s="17"/>
      <c r="BQ1638" s="17"/>
      <c r="BR1638" s="17"/>
    </row>
    <row r="1639" spans="29:70" x14ac:dyDescent="0.25"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  <c r="BF1639" s="17"/>
      <c r="BG1639" s="17"/>
      <c r="BH1639" s="17"/>
      <c r="BI1639" s="17"/>
      <c r="BJ1639" s="17"/>
      <c r="BK1639" s="17"/>
      <c r="BL1639" s="17"/>
      <c r="BM1639" s="17"/>
      <c r="BN1639" s="17"/>
      <c r="BO1639" s="17"/>
      <c r="BP1639" s="17"/>
      <c r="BQ1639" s="17"/>
      <c r="BR1639" s="17"/>
    </row>
    <row r="1640" spans="29:70" x14ac:dyDescent="0.25">
      <c r="AC1640" s="17"/>
      <c r="AD1640" s="17"/>
      <c r="AE1640" s="17"/>
      <c r="AF1640" s="17"/>
      <c r="AG1640" s="17"/>
      <c r="AH1640" s="17"/>
      <c r="AI1640" s="17"/>
      <c r="AJ1640" s="17"/>
      <c r="AK1640" s="17"/>
      <c r="AL1640" s="17"/>
      <c r="AM1640" s="17"/>
      <c r="AN1640" s="17"/>
      <c r="AO1640" s="17"/>
      <c r="AP1640" s="17"/>
      <c r="AQ1640" s="17"/>
      <c r="AR1640" s="17"/>
      <c r="AS1640" s="17"/>
      <c r="AT1640" s="17"/>
      <c r="AU1640" s="17"/>
      <c r="AV1640" s="17"/>
      <c r="AW1640" s="17"/>
      <c r="AX1640" s="17"/>
      <c r="AY1640" s="17"/>
      <c r="AZ1640" s="17"/>
      <c r="BA1640" s="17"/>
      <c r="BB1640" s="17"/>
      <c r="BC1640" s="17"/>
      <c r="BD1640" s="17"/>
      <c r="BE1640" s="17"/>
      <c r="BF1640" s="17"/>
      <c r="BG1640" s="17"/>
      <c r="BH1640" s="17"/>
      <c r="BI1640" s="17"/>
      <c r="BJ1640" s="17"/>
      <c r="BK1640" s="17"/>
      <c r="BL1640" s="17"/>
      <c r="BM1640" s="17"/>
      <c r="BN1640" s="17"/>
      <c r="BO1640" s="17"/>
      <c r="BP1640" s="17"/>
      <c r="BQ1640" s="17"/>
      <c r="BR1640" s="17"/>
    </row>
    <row r="1641" spans="29:70" x14ac:dyDescent="0.25">
      <c r="AC1641" s="17"/>
      <c r="AD1641" s="17"/>
      <c r="AE1641" s="17"/>
      <c r="AF1641" s="17"/>
      <c r="AG1641" s="17"/>
      <c r="AH1641" s="17"/>
      <c r="AI1641" s="17"/>
      <c r="AJ1641" s="17"/>
      <c r="AK1641" s="17"/>
      <c r="AL1641" s="17"/>
      <c r="AM1641" s="17"/>
      <c r="AN1641" s="17"/>
      <c r="AO1641" s="17"/>
      <c r="AP1641" s="17"/>
      <c r="AQ1641" s="17"/>
      <c r="AR1641" s="17"/>
      <c r="AS1641" s="17"/>
      <c r="AT1641" s="17"/>
      <c r="AU1641" s="17"/>
      <c r="AV1641" s="17"/>
      <c r="AW1641" s="17"/>
      <c r="AX1641" s="17"/>
      <c r="AY1641" s="17"/>
      <c r="AZ1641" s="17"/>
      <c r="BA1641" s="17"/>
      <c r="BB1641" s="17"/>
      <c r="BC1641" s="17"/>
      <c r="BD1641" s="17"/>
      <c r="BE1641" s="17"/>
      <c r="BF1641" s="17"/>
      <c r="BG1641" s="17"/>
      <c r="BH1641" s="17"/>
      <c r="BI1641" s="17"/>
      <c r="BJ1641" s="17"/>
      <c r="BK1641" s="17"/>
      <c r="BL1641" s="17"/>
      <c r="BM1641" s="17"/>
      <c r="BN1641" s="17"/>
      <c r="BO1641" s="17"/>
      <c r="BP1641" s="17"/>
      <c r="BQ1641" s="17"/>
      <c r="BR1641" s="17"/>
    </row>
    <row r="1642" spans="29:70" x14ac:dyDescent="0.25">
      <c r="AC1642" s="17"/>
      <c r="AD1642" s="17"/>
      <c r="AE1642" s="17"/>
      <c r="AF1642" s="17"/>
      <c r="AG1642" s="17"/>
      <c r="AH1642" s="17"/>
      <c r="AI1642" s="17"/>
      <c r="AJ1642" s="17"/>
      <c r="AK1642" s="17"/>
      <c r="AL1642" s="17"/>
      <c r="AM1642" s="17"/>
      <c r="AN1642" s="17"/>
      <c r="AO1642" s="17"/>
      <c r="AP1642" s="17"/>
      <c r="AQ1642" s="17"/>
      <c r="AR1642" s="17"/>
      <c r="AS1642" s="17"/>
      <c r="AT1642" s="17"/>
      <c r="AU1642" s="17"/>
      <c r="AV1642" s="17"/>
      <c r="AW1642" s="17"/>
      <c r="AX1642" s="17"/>
      <c r="AY1642" s="17"/>
      <c r="AZ1642" s="17"/>
      <c r="BA1642" s="17"/>
      <c r="BB1642" s="17"/>
      <c r="BC1642" s="17"/>
      <c r="BD1642" s="17"/>
      <c r="BE1642" s="17"/>
      <c r="BF1642" s="17"/>
      <c r="BG1642" s="17"/>
      <c r="BH1642" s="17"/>
      <c r="BI1642" s="17"/>
      <c r="BJ1642" s="17"/>
      <c r="BK1642" s="17"/>
      <c r="BL1642" s="17"/>
      <c r="BM1642" s="17"/>
      <c r="BN1642" s="17"/>
      <c r="BO1642" s="17"/>
      <c r="BP1642" s="17"/>
      <c r="BQ1642" s="17"/>
      <c r="BR1642" s="17"/>
    </row>
    <row r="1643" spans="29:70" x14ac:dyDescent="0.25">
      <c r="AC1643" s="17"/>
      <c r="AD1643" s="17"/>
      <c r="AE1643" s="17"/>
      <c r="AF1643" s="17"/>
      <c r="AG1643" s="17"/>
      <c r="AH1643" s="17"/>
      <c r="AI1643" s="17"/>
      <c r="AJ1643" s="17"/>
      <c r="AK1643" s="17"/>
      <c r="AL1643" s="17"/>
      <c r="AM1643" s="17"/>
      <c r="AN1643" s="17"/>
      <c r="AO1643" s="17"/>
      <c r="AP1643" s="17"/>
      <c r="AQ1643" s="17"/>
      <c r="AR1643" s="17"/>
      <c r="AS1643" s="17"/>
      <c r="AT1643" s="17"/>
      <c r="AU1643" s="17"/>
      <c r="AV1643" s="17"/>
      <c r="AW1643" s="17"/>
      <c r="AX1643" s="17"/>
      <c r="AY1643" s="17"/>
      <c r="AZ1643" s="17"/>
      <c r="BA1643" s="17"/>
      <c r="BB1643" s="17"/>
      <c r="BC1643" s="17"/>
      <c r="BD1643" s="17"/>
      <c r="BE1643" s="17"/>
      <c r="BF1643" s="17"/>
      <c r="BG1643" s="17"/>
      <c r="BH1643" s="17"/>
      <c r="BI1643" s="17"/>
      <c r="BJ1643" s="17"/>
      <c r="BK1643" s="17"/>
      <c r="BL1643" s="17"/>
      <c r="BM1643" s="17"/>
      <c r="BN1643" s="17"/>
      <c r="BO1643" s="17"/>
      <c r="BP1643" s="17"/>
      <c r="BQ1643" s="17"/>
      <c r="BR1643" s="17"/>
    </row>
    <row r="1644" spans="29:70" x14ac:dyDescent="0.25">
      <c r="AC1644" s="17"/>
      <c r="AD1644" s="17"/>
      <c r="AE1644" s="17"/>
      <c r="AF1644" s="17"/>
      <c r="AG1644" s="17"/>
      <c r="AH1644" s="17"/>
      <c r="AI1644" s="17"/>
      <c r="AJ1644" s="17"/>
      <c r="AK1644" s="17"/>
      <c r="AL1644" s="17"/>
      <c r="AM1644" s="17"/>
      <c r="AN1644" s="17"/>
      <c r="AO1644" s="17"/>
      <c r="AP1644" s="17"/>
      <c r="AQ1644" s="17"/>
      <c r="AR1644" s="17"/>
      <c r="AS1644" s="17"/>
      <c r="AT1644" s="17"/>
      <c r="AU1644" s="17"/>
      <c r="AV1644" s="17"/>
      <c r="AW1644" s="17"/>
      <c r="AX1644" s="17"/>
      <c r="AY1644" s="17"/>
      <c r="AZ1644" s="17"/>
      <c r="BA1644" s="17"/>
      <c r="BB1644" s="17"/>
      <c r="BC1644" s="17"/>
      <c r="BD1644" s="17"/>
      <c r="BE1644" s="17"/>
      <c r="BF1644" s="17"/>
      <c r="BG1644" s="17"/>
      <c r="BH1644" s="17"/>
      <c r="BI1644" s="17"/>
      <c r="BJ1644" s="17"/>
      <c r="BK1644" s="17"/>
      <c r="BL1644" s="17"/>
      <c r="BM1644" s="17"/>
      <c r="BN1644" s="17"/>
      <c r="BO1644" s="17"/>
      <c r="BP1644" s="17"/>
      <c r="BQ1644" s="17"/>
      <c r="BR1644" s="17"/>
    </row>
    <row r="1645" spans="29:70" x14ac:dyDescent="0.25">
      <c r="AC1645" s="17"/>
      <c r="AD1645" s="17"/>
      <c r="AE1645" s="17"/>
      <c r="AF1645" s="17"/>
      <c r="AG1645" s="17"/>
      <c r="AH1645" s="17"/>
      <c r="AI1645" s="17"/>
      <c r="AJ1645" s="17"/>
      <c r="AK1645" s="17"/>
      <c r="AL1645" s="17"/>
      <c r="AM1645" s="17"/>
      <c r="AN1645" s="17"/>
      <c r="AO1645" s="17"/>
      <c r="AP1645" s="17"/>
      <c r="AQ1645" s="17"/>
      <c r="AR1645" s="17"/>
      <c r="AS1645" s="17"/>
      <c r="AT1645" s="17"/>
      <c r="AU1645" s="17"/>
      <c r="AV1645" s="17"/>
      <c r="AW1645" s="17"/>
      <c r="AX1645" s="17"/>
      <c r="AY1645" s="17"/>
      <c r="AZ1645" s="17"/>
      <c r="BA1645" s="17"/>
      <c r="BB1645" s="17"/>
      <c r="BC1645" s="17"/>
      <c r="BD1645" s="17"/>
      <c r="BE1645" s="17"/>
      <c r="BF1645" s="17"/>
      <c r="BG1645" s="17"/>
      <c r="BH1645" s="17"/>
      <c r="BI1645" s="17"/>
      <c r="BJ1645" s="17"/>
      <c r="BK1645" s="17"/>
      <c r="BL1645" s="17"/>
      <c r="BM1645" s="17"/>
      <c r="BN1645" s="17"/>
      <c r="BO1645" s="17"/>
      <c r="BP1645" s="17"/>
      <c r="BQ1645" s="17"/>
      <c r="BR1645" s="17"/>
    </row>
    <row r="1646" spans="29:70" x14ac:dyDescent="0.25"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  <c r="BF1646" s="17"/>
      <c r="BG1646" s="17"/>
      <c r="BH1646" s="17"/>
      <c r="BI1646" s="17"/>
      <c r="BJ1646" s="17"/>
      <c r="BK1646" s="17"/>
      <c r="BL1646" s="17"/>
      <c r="BM1646" s="17"/>
      <c r="BN1646" s="17"/>
      <c r="BO1646" s="17"/>
      <c r="BP1646" s="17"/>
      <c r="BQ1646" s="17"/>
      <c r="BR1646" s="17"/>
    </row>
    <row r="1647" spans="29:70" x14ac:dyDescent="0.25">
      <c r="AC1647" s="17"/>
      <c r="AD1647" s="17"/>
      <c r="AE1647" s="17"/>
      <c r="AF1647" s="17"/>
      <c r="AG1647" s="17"/>
      <c r="AH1647" s="17"/>
      <c r="AI1647" s="17"/>
      <c r="AJ1647" s="17"/>
      <c r="AK1647" s="17"/>
      <c r="AL1647" s="17"/>
      <c r="AM1647" s="17"/>
      <c r="AN1647" s="17"/>
      <c r="AO1647" s="17"/>
      <c r="AP1647" s="17"/>
      <c r="AQ1647" s="17"/>
      <c r="AR1647" s="17"/>
      <c r="AS1647" s="17"/>
      <c r="AT1647" s="17"/>
      <c r="AU1647" s="17"/>
      <c r="AV1647" s="17"/>
      <c r="AW1647" s="17"/>
      <c r="AX1647" s="17"/>
      <c r="AY1647" s="17"/>
      <c r="AZ1647" s="17"/>
      <c r="BA1647" s="17"/>
      <c r="BB1647" s="17"/>
      <c r="BC1647" s="17"/>
      <c r="BD1647" s="17"/>
      <c r="BE1647" s="17"/>
      <c r="BF1647" s="17"/>
      <c r="BG1647" s="17"/>
      <c r="BH1647" s="17"/>
      <c r="BI1647" s="17"/>
      <c r="BJ1647" s="17"/>
      <c r="BK1647" s="17"/>
      <c r="BL1647" s="17"/>
      <c r="BM1647" s="17"/>
      <c r="BN1647" s="17"/>
      <c r="BO1647" s="17"/>
      <c r="BP1647" s="17"/>
      <c r="BQ1647" s="17"/>
      <c r="BR1647" s="17"/>
    </row>
    <row r="1648" spans="29:70" x14ac:dyDescent="0.25">
      <c r="AC1648" s="17"/>
      <c r="AD1648" s="17"/>
      <c r="AE1648" s="17"/>
      <c r="AF1648" s="17"/>
      <c r="AG1648" s="17"/>
      <c r="AH1648" s="17"/>
      <c r="AI1648" s="17"/>
      <c r="AJ1648" s="17"/>
      <c r="AK1648" s="17"/>
      <c r="AL1648" s="17"/>
      <c r="AM1648" s="17"/>
      <c r="AN1648" s="17"/>
      <c r="AO1648" s="17"/>
      <c r="AP1648" s="17"/>
      <c r="AQ1648" s="17"/>
      <c r="AR1648" s="17"/>
      <c r="AS1648" s="17"/>
      <c r="AT1648" s="17"/>
      <c r="AU1648" s="17"/>
      <c r="AV1648" s="17"/>
      <c r="AW1648" s="17"/>
      <c r="AX1648" s="17"/>
      <c r="AY1648" s="17"/>
      <c r="AZ1648" s="17"/>
      <c r="BA1648" s="17"/>
      <c r="BB1648" s="17"/>
      <c r="BC1648" s="17"/>
      <c r="BD1648" s="17"/>
      <c r="BE1648" s="17"/>
      <c r="BF1648" s="17"/>
      <c r="BG1648" s="17"/>
      <c r="BH1648" s="17"/>
      <c r="BI1648" s="17"/>
      <c r="BJ1648" s="17"/>
      <c r="BK1648" s="17"/>
      <c r="BL1648" s="17"/>
      <c r="BM1648" s="17"/>
      <c r="BN1648" s="17"/>
      <c r="BO1648" s="17"/>
      <c r="BP1648" s="17"/>
      <c r="BQ1648" s="17"/>
      <c r="BR1648" s="17"/>
    </row>
    <row r="1649" spans="29:70" x14ac:dyDescent="0.25">
      <c r="AC1649" s="17"/>
      <c r="AD1649" s="17"/>
      <c r="AE1649" s="17"/>
      <c r="AF1649" s="17"/>
      <c r="AG1649" s="17"/>
      <c r="AH1649" s="17"/>
      <c r="AI1649" s="17"/>
      <c r="AJ1649" s="17"/>
      <c r="AK1649" s="17"/>
      <c r="AL1649" s="17"/>
      <c r="AM1649" s="17"/>
      <c r="AN1649" s="17"/>
      <c r="AO1649" s="17"/>
      <c r="AP1649" s="17"/>
      <c r="AQ1649" s="17"/>
      <c r="AR1649" s="17"/>
      <c r="AS1649" s="17"/>
      <c r="AT1649" s="17"/>
      <c r="AU1649" s="17"/>
      <c r="AV1649" s="17"/>
      <c r="AW1649" s="17"/>
      <c r="AX1649" s="17"/>
      <c r="AY1649" s="17"/>
      <c r="AZ1649" s="17"/>
      <c r="BA1649" s="17"/>
      <c r="BB1649" s="17"/>
      <c r="BC1649" s="17"/>
      <c r="BD1649" s="17"/>
      <c r="BE1649" s="17"/>
      <c r="BF1649" s="17"/>
      <c r="BG1649" s="17"/>
      <c r="BH1649" s="17"/>
      <c r="BI1649" s="17"/>
      <c r="BJ1649" s="17"/>
      <c r="BK1649" s="17"/>
      <c r="BL1649" s="17"/>
      <c r="BM1649" s="17"/>
      <c r="BN1649" s="17"/>
      <c r="BO1649" s="17"/>
      <c r="BP1649" s="17"/>
      <c r="BQ1649" s="17"/>
      <c r="BR1649" s="17"/>
    </row>
    <row r="1650" spans="29:70" x14ac:dyDescent="0.25">
      <c r="AC1650" s="17"/>
      <c r="AD1650" s="17"/>
      <c r="AE1650" s="17"/>
      <c r="AF1650" s="17"/>
      <c r="AG1650" s="17"/>
      <c r="AH1650" s="17"/>
      <c r="AI1650" s="17"/>
      <c r="AJ1650" s="17"/>
      <c r="AK1650" s="17"/>
      <c r="AL1650" s="17"/>
      <c r="AM1650" s="17"/>
      <c r="AN1650" s="17"/>
      <c r="AO1650" s="17"/>
      <c r="AP1650" s="17"/>
      <c r="AQ1650" s="17"/>
      <c r="AR1650" s="17"/>
      <c r="AS1650" s="17"/>
      <c r="AT1650" s="17"/>
      <c r="AU1650" s="17"/>
      <c r="AV1650" s="17"/>
      <c r="AW1650" s="17"/>
      <c r="AX1650" s="17"/>
      <c r="AY1650" s="17"/>
      <c r="AZ1650" s="17"/>
      <c r="BA1650" s="17"/>
      <c r="BB1650" s="17"/>
      <c r="BC1650" s="17"/>
      <c r="BD1650" s="17"/>
      <c r="BE1650" s="17"/>
      <c r="BF1650" s="17"/>
      <c r="BG1650" s="17"/>
      <c r="BH1650" s="17"/>
      <c r="BI1650" s="17"/>
      <c r="BJ1650" s="17"/>
      <c r="BK1650" s="17"/>
      <c r="BL1650" s="17"/>
      <c r="BM1650" s="17"/>
      <c r="BN1650" s="17"/>
      <c r="BO1650" s="17"/>
      <c r="BP1650" s="17"/>
      <c r="BQ1650" s="17"/>
      <c r="BR1650" s="17"/>
    </row>
    <row r="1651" spans="29:70" x14ac:dyDescent="0.25">
      <c r="AC1651" s="17"/>
      <c r="AD1651" s="17"/>
      <c r="AE1651" s="17"/>
      <c r="AF1651" s="17"/>
      <c r="AG1651" s="17"/>
      <c r="AH1651" s="17"/>
      <c r="AI1651" s="17"/>
      <c r="AJ1651" s="17"/>
      <c r="AK1651" s="17"/>
      <c r="AL1651" s="17"/>
      <c r="AM1651" s="17"/>
      <c r="AN1651" s="17"/>
      <c r="AO1651" s="17"/>
      <c r="AP1651" s="17"/>
      <c r="AQ1651" s="17"/>
      <c r="AR1651" s="17"/>
      <c r="AS1651" s="17"/>
      <c r="AT1651" s="17"/>
      <c r="AU1651" s="17"/>
      <c r="AV1651" s="17"/>
      <c r="AW1651" s="17"/>
      <c r="AX1651" s="17"/>
      <c r="AY1651" s="17"/>
      <c r="AZ1651" s="17"/>
      <c r="BA1651" s="17"/>
      <c r="BB1651" s="17"/>
      <c r="BC1651" s="17"/>
      <c r="BD1651" s="17"/>
      <c r="BE1651" s="17"/>
      <c r="BF1651" s="17"/>
      <c r="BG1651" s="17"/>
      <c r="BH1651" s="17"/>
      <c r="BI1651" s="17"/>
      <c r="BJ1651" s="17"/>
      <c r="BK1651" s="17"/>
      <c r="BL1651" s="17"/>
      <c r="BM1651" s="17"/>
      <c r="BN1651" s="17"/>
      <c r="BO1651" s="17"/>
      <c r="BP1651" s="17"/>
      <c r="BQ1651" s="17"/>
      <c r="BR1651" s="17"/>
    </row>
    <row r="1652" spans="29:70" x14ac:dyDescent="0.25">
      <c r="AC1652" s="17"/>
      <c r="AD1652" s="17"/>
      <c r="AE1652" s="17"/>
      <c r="AF1652" s="17"/>
      <c r="AG1652" s="17"/>
      <c r="AH1652" s="17"/>
      <c r="AI1652" s="17"/>
      <c r="AJ1652" s="17"/>
      <c r="AK1652" s="17"/>
      <c r="AL1652" s="17"/>
      <c r="AM1652" s="17"/>
      <c r="AN1652" s="17"/>
      <c r="AO1652" s="17"/>
      <c r="AP1652" s="17"/>
      <c r="AQ1652" s="17"/>
      <c r="AR1652" s="17"/>
      <c r="AS1652" s="17"/>
      <c r="AT1652" s="17"/>
      <c r="AU1652" s="17"/>
      <c r="AV1652" s="17"/>
      <c r="AW1652" s="17"/>
      <c r="AX1652" s="17"/>
      <c r="AY1652" s="17"/>
      <c r="AZ1652" s="17"/>
      <c r="BA1652" s="17"/>
      <c r="BB1652" s="17"/>
      <c r="BC1652" s="17"/>
      <c r="BD1652" s="17"/>
      <c r="BE1652" s="17"/>
      <c r="BF1652" s="17"/>
      <c r="BG1652" s="17"/>
      <c r="BH1652" s="17"/>
      <c r="BI1652" s="17"/>
      <c r="BJ1652" s="17"/>
      <c r="BK1652" s="17"/>
      <c r="BL1652" s="17"/>
      <c r="BM1652" s="17"/>
      <c r="BN1652" s="17"/>
      <c r="BO1652" s="17"/>
      <c r="BP1652" s="17"/>
      <c r="BQ1652" s="17"/>
      <c r="BR1652" s="17"/>
    </row>
    <row r="1653" spans="29:70" x14ac:dyDescent="0.25">
      <c r="AC1653" s="17"/>
      <c r="AD1653" s="17"/>
      <c r="AE1653" s="17"/>
      <c r="AF1653" s="17"/>
      <c r="AG1653" s="17"/>
      <c r="AH1653" s="17"/>
      <c r="AI1653" s="17"/>
      <c r="AJ1653" s="17"/>
      <c r="AK1653" s="17"/>
      <c r="AL1653" s="17"/>
      <c r="AM1653" s="17"/>
      <c r="AN1653" s="17"/>
      <c r="AO1653" s="17"/>
      <c r="AP1653" s="17"/>
      <c r="AQ1653" s="17"/>
      <c r="AR1653" s="17"/>
      <c r="AS1653" s="17"/>
      <c r="AT1653" s="17"/>
      <c r="AU1653" s="17"/>
      <c r="AV1653" s="17"/>
      <c r="AW1653" s="17"/>
      <c r="AX1653" s="17"/>
      <c r="AY1653" s="17"/>
      <c r="AZ1653" s="17"/>
      <c r="BA1653" s="17"/>
      <c r="BB1653" s="17"/>
      <c r="BC1653" s="17"/>
      <c r="BD1653" s="17"/>
      <c r="BE1653" s="17"/>
      <c r="BF1653" s="17"/>
      <c r="BG1653" s="17"/>
      <c r="BH1653" s="17"/>
      <c r="BI1653" s="17"/>
      <c r="BJ1653" s="17"/>
      <c r="BK1653" s="17"/>
      <c r="BL1653" s="17"/>
      <c r="BM1653" s="17"/>
      <c r="BN1653" s="17"/>
      <c r="BO1653" s="17"/>
      <c r="BP1653" s="17"/>
      <c r="BQ1653" s="17"/>
      <c r="BR1653" s="17"/>
    </row>
    <row r="1654" spans="29:70" x14ac:dyDescent="0.25">
      <c r="AC1654" s="17"/>
      <c r="AD1654" s="17"/>
      <c r="AE1654" s="17"/>
      <c r="AF1654" s="17"/>
      <c r="AG1654" s="17"/>
      <c r="AH1654" s="17"/>
      <c r="AI1654" s="17"/>
      <c r="AJ1654" s="17"/>
      <c r="AK1654" s="17"/>
      <c r="AL1654" s="17"/>
      <c r="AM1654" s="17"/>
      <c r="AN1654" s="17"/>
      <c r="AO1654" s="17"/>
      <c r="AP1654" s="17"/>
      <c r="AQ1654" s="17"/>
      <c r="AR1654" s="17"/>
      <c r="AS1654" s="17"/>
      <c r="AT1654" s="17"/>
      <c r="AU1654" s="17"/>
      <c r="AV1654" s="17"/>
      <c r="AW1654" s="17"/>
      <c r="AX1654" s="17"/>
      <c r="AY1654" s="17"/>
      <c r="AZ1654" s="17"/>
      <c r="BA1654" s="17"/>
      <c r="BB1654" s="17"/>
      <c r="BC1654" s="17"/>
      <c r="BD1654" s="17"/>
      <c r="BE1654" s="17"/>
      <c r="BF1654" s="17"/>
      <c r="BG1654" s="17"/>
      <c r="BH1654" s="17"/>
      <c r="BI1654" s="17"/>
      <c r="BJ1654" s="17"/>
      <c r="BK1654" s="17"/>
      <c r="BL1654" s="17"/>
      <c r="BM1654" s="17"/>
      <c r="BN1654" s="17"/>
      <c r="BO1654" s="17"/>
      <c r="BP1654" s="17"/>
      <c r="BQ1654" s="17"/>
      <c r="BR1654" s="17"/>
    </row>
    <row r="1655" spans="29:70" x14ac:dyDescent="0.25">
      <c r="AC1655" s="17"/>
      <c r="AD1655" s="17"/>
      <c r="AE1655" s="17"/>
      <c r="AF1655" s="17"/>
      <c r="AG1655" s="17"/>
      <c r="AH1655" s="17"/>
      <c r="AI1655" s="17"/>
      <c r="AJ1655" s="17"/>
      <c r="AK1655" s="17"/>
      <c r="AL1655" s="17"/>
      <c r="AM1655" s="17"/>
      <c r="AN1655" s="17"/>
      <c r="AO1655" s="17"/>
      <c r="AP1655" s="17"/>
      <c r="AQ1655" s="17"/>
      <c r="AR1655" s="17"/>
      <c r="AS1655" s="17"/>
      <c r="AT1655" s="17"/>
      <c r="AU1655" s="17"/>
      <c r="AV1655" s="17"/>
      <c r="AW1655" s="17"/>
      <c r="AX1655" s="17"/>
      <c r="AY1655" s="17"/>
      <c r="AZ1655" s="17"/>
      <c r="BA1655" s="17"/>
      <c r="BB1655" s="17"/>
      <c r="BC1655" s="17"/>
      <c r="BD1655" s="17"/>
      <c r="BE1655" s="17"/>
      <c r="BF1655" s="17"/>
      <c r="BG1655" s="17"/>
      <c r="BH1655" s="17"/>
      <c r="BI1655" s="17"/>
      <c r="BJ1655" s="17"/>
      <c r="BK1655" s="17"/>
      <c r="BL1655" s="17"/>
      <c r="BM1655" s="17"/>
      <c r="BN1655" s="17"/>
      <c r="BO1655" s="17"/>
      <c r="BP1655" s="17"/>
      <c r="BQ1655" s="17"/>
      <c r="BR1655" s="17"/>
    </row>
    <row r="1656" spans="29:70" x14ac:dyDescent="0.25">
      <c r="AC1656" s="17"/>
      <c r="AD1656" s="17"/>
      <c r="AE1656" s="17"/>
      <c r="AF1656" s="17"/>
      <c r="AG1656" s="17"/>
      <c r="AH1656" s="17"/>
      <c r="AI1656" s="17"/>
      <c r="AJ1656" s="17"/>
      <c r="AK1656" s="17"/>
      <c r="AL1656" s="17"/>
      <c r="AM1656" s="17"/>
      <c r="AN1656" s="17"/>
      <c r="AO1656" s="17"/>
      <c r="AP1656" s="17"/>
      <c r="AQ1656" s="17"/>
      <c r="AR1656" s="17"/>
      <c r="AS1656" s="17"/>
      <c r="AT1656" s="17"/>
      <c r="AU1656" s="17"/>
      <c r="AV1656" s="17"/>
      <c r="AW1656" s="17"/>
      <c r="AX1656" s="17"/>
      <c r="AY1656" s="17"/>
      <c r="AZ1656" s="17"/>
      <c r="BA1656" s="17"/>
      <c r="BB1656" s="17"/>
      <c r="BC1656" s="17"/>
      <c r="BD1656" s="17"/>
      <c r="BE1656" s="17"/>
      <c r="BF1656" s="17"/>
      <c r="BG1656" s="17"/>
      <c r="BH1656" s="17"/>
      <c r="BI1656" s="17"/>
      <c r="BJ1656" s="17"/>
      <c r="BK1656" s="17"/>
      <c r="BL1656" s="17"/>
      <c r="BM1656" s="17"/>
      <c r="BN1656" s="17"/>
      <c r="BO1656" s="17"/>
      <c r="BP1656" s="17"/>
      <c r="BQ1656" s="17"/>
      <c r="BR1656" s="17"/>
    </row>
    <row r="1657" spans="29:70" x14ac:dyDescent="0.25">
      <c r="AC1657" s="17"/>
      <c r="AD1657" s="17"/>
      <c r="AE1657" s="17"/>
      <c r="AF1657" s="17"/>
      <c r="AG1657" s="17"/>
      <c r="AH1657" s="17"/>
      <c r="AI1657" s="17"/>
      <c r="AJ1657" s="17"/>
      <c r="AK1657" s="17"/>
      <c r="AL1657" s="17"/>
      <c r="AM1657" s="17"/>
      <c r="AN1657" s="17"/>
      <c r="AO1657" s="17"/>
      <c r="AP1657" s="17"/>
      <c r="AQ1657" s="17"/>
      <c r="AR1657" s="17"/>
      <c r="AS1657" s="17"/>
      <c r="AT1657" s="17"/>
      <c r="AU1657" s="17"/>
      <c r="AV1657" s="17"/>
      <c r="AW1657" s="17"/>
      <c r="AX1657" s="17"/>
      <c r="AY1657" s="17"/>
      <c r="AZ1657" s="17"/>
      <c r="BA1657" s="17"/>
      <c r="BB1657" s="17"/>
      <c r="BC1657" s="17"/>
      <c r="BD1657" s="17"/>
      <c r="BE1657" s="17"/>
      <c r="BF1657" s="17"/>
      <c r="BG1657" s="17"/>
      <c r="BH1657" s="17"/>
      <c r="BI1657" s="17"/>
      <c r="BJ1657" s="17"/>
      <c r="BK1657" s="17"/>
      <c r="BL1657" s="17"/>
      <c r="BM1657" s="17"/>
      <c r="BN1657" s="17"/>
      <c r="BO1657" s="17"/>
      <c r="BP1657" s="17"/>
      <c r="BQ1657" s="17"/>
      <c r="BR1657" s="17"/>
    </row>
    <row r="1658" spans="29:70" x14ac:dyDescent="0.25">
      <c r="AC1658" s="17"/>
      <c r="AD1658" s="17"/>
      <c r="AE1658" s="17"/>
      <c r="AF1658" s="17"/>
      <c r="AG1658" s="17"/>
      <c r="AH1658" s="17"/>
      <c r="AI1658" s="17"/>
      <c r="AJ1658" s="17"/>
      <c r="AK1658" s="17"/>
      <c r="AL1658" s="17"/>
      <c r="AM1658" s="17"/>
      <c r="AN1658" s="17"/>
      <c r="AO1658" s="17"/>
      <c r="AP1658" s="17"/>
      <c r="AQ1658" s="17"/>
      <c r="AR1658" s="17"/>
      <c r="AS1658" s="17"/>
      <c r="AT1658" s="17"/>
      <c r="AU1658" s="17"/>
      <c r="AV1658" s="17"/>
      <c r="AW1658" s="17"/>
      <c r="AX1658" s="17"/>
      <c r="AY1658" s="17"/>
      <c r="AZ1658" s="17"/>
      <c r="BA1658" s="17"/>
      <c r="BB1658" s="17"/>
      <c r="BC1658" s="17"/>
      <c r="BD1658" s="17"/>
      <c r="BE1658" s="17"/>
      <c r="BF1658" s="17"/>
      <c r="BG1658" s="17"/>
      <c r="BH1658" s="17"/>
      <c r="BI1658" s="17"/>
      <c r="BJ1658" s="17"/>
      <c r="BK1658" s="17"/>
      <c r="BL1658" s="17"/>
      <c r="BM1658" s="17"/>
      <c r="BN1658" s="17"/>
      <c r="BO1658" s="17"/>
      <c r="BP1658" s="17"/>
      <c r="BQ1658" s="17"/>
      <c r="BR1658" s="17"/>
    </row>
    <row r="1659" spans="29:70" x14ac:dyDescent="0.25">
      <c r="AC1659" s="17"/>
      <c r="AD1659" s="17"/>
      <c r="AE1659" s="17"/>
      <c r="AF1659" s="17"/>
      <c r="AG1659" s="17"/>
      <c r="AH1659" s="17"/>
      <c r="AI1659" s="17"/>
      <c r="AJ1659" s="17"/>
      <c r="AK1659" s="17"/>
      <c r="AL1659" s="17"/>
      <c r="AM1659" s="17"/>
      <c r="AN1659" s="17"/>
      <c r="AO1659" s="17"/>
      <c r="AP1659" s="17"/>
      <c r="AQ1659" s="17"/>
      <c r="AR1659" s="17"/>
      <c r="AS1659" s="17"/>
      <c r="AT1659" s="17"/>
      <c r="AU1659" s="17"/>
      <c r="AV1659" s="17"/>
      <c r="AW1659" s="17"/>
      <c r="AX1659" s="17"/>
      <c r="AY1659" s="17"/>
      <c r="AZ1659" s="17"/>
      <c r="BA1659" s="17"/>
      <c r="BB1659" s="17"/>
      <c r="BC1659" s="17"/>
      <c r="BD1659" s="17"/>
      <c r="BE1659" s="17"/>
      <c r="BF1659" s="17"/>
      <c r="BG1659" s="17"/>
      <c r="BH1659" s="17"/>
      <c r="BI1659" s="17"/>
      <c r="BJ1659" s="17"/>
      <c r="BK1659" s="17"/>
      <c r="BL1659" s="17"/>
      <c r="BM1659" s="17"/>
      <c r="BN1659" s="17"/>
      <c r="BO1659" s="17"/>
      <c r="BP1659" s="17"/>
      <c r="BQ1659" s="17"/>
      <c r="BR1659" s="17"/>
    </row>
    <row r="1660" spans="29:70" x14ac:dyDescent="0.25">
      <c r="AC1660" s="17"/>
      <c r="AD1660" s="17"/>
      <c r="AE1660" s="17"/>
      <c r="AF1660" s="17"/>
      <c r="AG1660" s="17"/>
      <c r="AH1660" s="17"/>
      <c r="AI1660" s="17"/>
      <c r="AJ1660" s="17"/>
      <c r="AK1660" s="17"/>
      <c r="AL1660" s="17"/>
      <c r="AM1660" s="17"/>
      <c r="AN1660" s="17"/>
      <c r="AO1660" s="17"/>
      <c r="AP1660" s="17"/>
      <c r="AQ1660" s="17"/>
      <c r="AR1660" s="17"/>
      <c r="AS1660" s="17"/>
      <c r="AT1660" s="17"/>
      <c r="AU1660" s="17"/>
      <c r="AV1660" s="17"/>
      <c r="AW1660" s="17"/>
      <c r="AX1660" s="17"/>
      <c r="AY1660" s="17"/>
      <c r="AZ1660" s="17"/>
      <c r="BA1660" s="17"/>
      <c r="BB1660" s="17"/>
      <c r="BC1660" s="17"/>
      <c r="BD1660" s="17"/>
      <c r="BE1660" s="17"/>
      <c r="BF1660" s="17"/>
      <c r="BG1660" s="17"/>
      <c r="BH1660" s="17"/>
      <c r="BI1660" s="17"/>
      <c r="BJ1660" s="17"/>
      <c r="BK1660" s="17"/>
      <c r="BL1660" s="17"/>
      <c r="BM1660" s="17"/>
      <c r="BN1660" s="17"/>
      <c r="BO1660" s="17"/>
      <c r="BP1660" s="17"/>
      <c r="BQ1660" s="17"/>
      <c r="BR1660" s="17"/>
    </row>
    <row r="1661" spans="29:70" x14ac:dyDescent="0.25">
      <c r="AC1661" s="17"/>
      <c r="AD1661" s="17"/>
      <c r="AE1661" s="17"/>
      <c r="AF1661" s="17"/>
      <c r="AG1661" s="17"/>
      <c r="AH1661" s="17"/>
      <c r="AI1661" s="17"/>
      <c r="AJ1661" s="17"/>
      <c r="AK1661" s="17"/>
      <c r="AL1661" s="17"/>
      <c r="AM1661" s="17"/>
      <c r="AN1661" s="17"/>
      <c r="AO1661" s="17"/>
      <c r="AP1661" s="17"/>
      <c r="AQ1661" s="17"/>
      <c r="AR1661" s="17"/>
      <c r="AS1661" s="17"/>
      <c r="AT1661" s="17"/>
      <c r="AU1661" s="17"/>
      <c r="AV1661" s="17"/>
      <c r="AW1661" s="17"/>
      <c r="AX1661" s="17"/>
      <c r="AY1661" s="17"/>
      <c r="AZ1661" s="17"/>
      <c r="BA1661" s="17"/>
      <c r="BB1661" s="17"/>
      <c r="BC1661" s="17"/>
      <c r="BD1661" s="17"/>
      <c r="BE1661" s="17"/>
      <c r="BF1661" s="17"/>
      <c r="BG1661" s="17"/>
      <c r="BH1661" s="17"/>
      <c r="BI1661" s="17"/>
      <c r="BJ1661" s="17"/>
      <c r="BK1661" s="17"/>
      <c r="BL1661" s="17"/>
      <c r="BM1661" s="17"/>
      <c r="BN1661" s="17"/>
      <c r="BO1661" s="17"/>
      <c r="BP1661" s="17"/>
      <c r="BQ1661" s="17"/>
      <c r="BR1661" s="17"/>
    </row>
    <row r="1662" spans="29:70" x14ac:dyDescent="0.25">
      <c r="AC1662" s="17"/>
      <c r="AD1662" s="17"/>
      <c r="AE1662" s="17"/>
      <c r="AF1662" s="17"/>
      <c r="AG1662" s="17"/>
      <c r="AH1662" s="17"/>
      <c r="AI1662" s="17"/>
      <c r="AJ1662" s="17"/>
      <c r="AK1662" s="17"/>
      <c r="AL1662" s="17"/>
      <c r="AM1662" s="17"/>
      <c r="AN1662" s="17"/>
      <c r="AO1662" s="17"/>
      <c r="AP1662" s="17"/>
      <c r="AQ1662" s="17"/>
      <c r="AR1662" s="17"/>
      <c r="AS1662" s="17"/>
      <c r="AT1662" s="17"/>
      <c r="AU1662" s="17"/>
      <c r="AV1662" s="17"/>
      <c r="AW1662" s="17"/>
      <c r="AX1662" s="17"/>
      <c r="AY1662" s="17"/>
      <c r="AZ1662" s="17"/>
      <c r="BA1662" s="17"/>
      <c r="BB1662" s="17"/>
      <c r="BC1662" s="17"/>
      <c r="BD1662" s="17"/>
      <c r="BE1662" s="17"/>
      <c r="BF1662" s="17"/>
      <c r="BG1662" s="17"/>
      <c r="BH1662" s="17"/>
      <c r="BI1662" s="17"/>
      <c r="BJ1662" s="17"/>
      <c r="BK1662" s="17"/>
      <c r="BL1662" s="17"/>
      <c r="BM1662" s="17"/>
      <c r="BN1662" s="17"/>
      <c r="BO1662" s="17"/>
      <c r="BP1662" s="17"/>
      <c r="BQ1662" s="17"/>
      <c r="BR1662" s="17"/>
    </row>
    <row r="1663" spans="29:70" x14ac:dyDescent="0.25">
      <c r="AC1663" s="17"/>
      <c r="AD1663" s="17"/>
      <c r="AE1663" s="17"/>
      <c r="AF1663" s="17"/>
      <c r="AG1663" s="17"/>
      <c r="AH1663" s="17"/>
      <c r="AI1663" s="17"/>
      <c r="AJ1663" s="17"/>
      <c r="AK1663" s="17"/>
      <c r="AL1663" s="17"/>
      <c r="AM1663" s="17"/>
      <c r="AN1663" s="17"/>
      <c r="AO1663" s="17"/>
      <c r="AP1663" s="17"/>
      <c r="AQ1663" s="17"/>
      <c r="AR1663" s="17"/>
      <c r="AS1663" s="17"/>
      <c r="AT1663" s="17"/>
      <c r="AU1663" s="17"/>
      <c r="AV1663" s="17"/>
      <c r="AW1663" s="17"/>
      <c r="AX1663" s="17"/>
      <c r="AY1663" s="17"/>
      <c r="AZ1663" s="17"/>
      <c r="BA1663" s="17"/>
      <c r="BB1663" s="17"/>
      <c r="BC1663" s="17"/>
      <c r="BD1663" s="17"/>
      <c r="BE1663" s="17"/>
      <c r="BF1663" s="17"/>
      <c r="BG1663" s="17"/>
      <c r="BH1663" s="17"/>
      <c r="BI1663" s="17"/>
      <c r="BJ1663" s="17"/>
      <c r="BK1663" s="17"/>
      <c r="BL1663" s="17"/>
      <c r="BM1663" s="17"/>
      <c r="BN1663" s="17"/>
      <c r="BO1663" s="17"/>
      <c r="BP1663" s="17"/>
      <c r="BQ1663" s="17"/>
      <c r="BR1663" s="17"/>
    </row>
    <row r="1664" spans="29:70" x14ac:dyDescent="0.25">
      <c r="AC1664" s="17"/>
      <c r="AD1664" s="17"/>
      <c r="AE1664" s="17"/>
      <c r="AF1664" s="17"/>
      <c r="AG1664" s="17"/>
      <c r="AH1664" s="17"/>
      <c r="AI1664" s="17"/>
      <c r="AJ1664" s="17"/>
      <c r="AK1664" s="17"/>
      <c r="AL1664" s="17"/>
      <c r="AM1664" s="17"/>
      <c r="AN1664" s="17"/>
      <c r="AO1664" s="17"/>
      <c r="AP1664" s="17"/>
      <c r="AQ1664" s="17"/>
      <c r="AR1664" s="17"/>
      <c r="AS1664" s="17"/>
      <c r="AT1664" s="17"/>
      <c r="AU1664" s="17"/>
      <c r="AV1664" s="17"/>
      <c r="AW1664" s="17"/>
      <c r="AX1664" s="17"/>
      <c r="AY1664" s="17"/>
      <c r="AZ1664" s="17"/>
      <c r="BA1664" s="17"/>
      <c r="BB1664" s="17"/>
      <c r="BC1664" s="17"/>
      <c r="BD1664" s="17"/>
      <c r="BE1664" s="17"/>
      <c r="BF1664" s="17"/>
      <c r="BG1664" s="17"/>
      <c r="BH1664" s="17"/>
      <c r="BI1664" s="17"/>
      <c r="BJ1664" s="17"/>
      <c r="BK1664" s="17"/>
      <c r="BL1664" s="17"/>
      <c r="BM1664" s="17"/>
      <c r="BN1664" s="17"/>
      <c r="BO1664" s="17"/>
      <c r="BP1664" s="17"/>
      <c r="BQ1664" s="17"/>
      <c r="BR1664" s="17"/>
    </row>
    <row r="1665" spans="29:70" x14ac:dyDescent="0.25"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  <c r="BF1665" s="17"/>
      <c r="BG1665" s="17"/>
      <c r="BH1665" s="17"/>
      <c r="BI1665" s="17"/>
      <c r="BJ1665" s="17"/>
      <c r="BK1665" s="17"/>
      <c r="BL1665" s="17"/>
      <c r="BM1665" s="17"/>
      <c r="BN1665" s="17"/>
      <c r="BO1665" s="17"/>
      <c r="BP1665" s="17"/>
      <c r="BQ1665" s="17"/>
      <c r="BR1665" s="17"/>
    </row>
    <row r="1666" spans="29:70" x14ac:dyDescent="0.25">
      <c r="AC1666" s="17"/>
      <c r="AD1666" s="17"/>
      <c r="AE1666" s="17"/>
      <c r="AF1666" s="17"/>
      <c r="AG1666" s="17"/>
      <c r="AH1666" s="17"/>
      <c r="AI1666" s="17"/>
      <c r="AJ1666" s="17"/>
      <c r="AK1666" s="17"/>
      <c r="AL1666" s="17"/>
      <c r="AM1666" s="17"/>
      <c r="AN1666" s="17"/>
      <c r="AO1666" s="17"/>
      <c r="AP1666" s="17"/>
      <c r="AQ1666" s="17"/>
      <c r="AR1666" s="17"/>
      <c r="AS1666" s="17"/>
      <c r="AT1666" s="17"/>
      <c r="AU1666" s="17"/>
      <c r="AV1666" s="17"/>
      <c r="AW1666" s="17"/>
      <c r="AX1666" s="17"/>
      <c r="AY1666" s="17"/>
      <c r="AZ1666" s="17"/>
      <c r="BA1666" s="17"/>
      <c r="BB1666" s="17"/>
      <c r="BC1666" s="17"/>
      <c r="BD1666" s="17"/>
      <c r="BE1666" s="17"/>
      <c r="BF1666" s="17"/>
      <c r="BG1666" s="17"/>
      <c r="BH1666" s="17"/>
      <c r="BI1666" s="17"/>
      <c r="BJ1666" s="17"/>
      <c r="BK1666" s="17"/>
      <c r="BL1666" s="17"/>
      <c r="BM1666" s="17"/>
      <c r="BN1666" s="17"/>
      <c r="BO1666" s="17"/>
      <c r="BP1666" s="17"/>
      <c r="BQ1666" s="17"/>
      <c r="BR1666" s="17"/>
    </row>
    <row r="1667" spans="29:70" x14ac:dyDescent="0.25">
      <c r="AC1667" s="17"/>
      <c r="AD1667" s="17"/>
      <c r="AE1667" s="17"/>
      <c r="AF1667" s="17"/>
      <c r="AG1667" s="17"/>
      <c r="AH1667" s="17"/>
      <c r="AI1667" s="17"/>
      <c r="AJ1667" s="17"/>
      <c r="AK1667" s="17"/>
      <c r="AL1667" s="17"/>
      <c r="AM1667" s="17"/>
      <c r="AN1667" s="17"/>
      <c r="AO1667" s="17"/>
      <c r="AP1667" s="17"/>
      <c r="AQ1667" s="17"/>
      <c r="AR1667" s="17"/>
      <c r="AS1667" s="17"/>
      <c r="AT1667" s="17"/>
      <c r="AU1667" s="17"/>
      <c r="AV1667" s="17"/>
      <c r="AW1667" s="17"/>
      <c r="AX1667" s="17"/>
      <c r="AY1667" s="17"/>
      <c r="AZ1667" s="17"/>
      <c r="BA1667" s="17"/>
      <c r="BB1667" s="17"/>
      <c r="BC1667" s="17"/>
      <c r="BD1667" s="17"/>
      <c r="BE1667" s="17"/>
      <c r="BF1667" s="17"/>
      <c r="BG1667" s="17"/>
      <c r="BH1667" s="17"/>
      <c r="BI1667" s="17"/>
      <c r="BJ1667" s="17"/>
      <c r="BK1667" s="17"/>
      <c r="BL1667" s="17"/>
      <c r="BM1667" s="17"/>
      <c r="BN1667" s="17"/>
      <c r="BO1667" s="17"/>
      <c r="BP1667" s="17"/>
      <c r="BQ1667" s="17"/>
      <c r="BR1667" s="17"/>
    </row>
    <row r="1668" spans="29:70" x14ac:dyDescent="0.25">
      <c r="AC1668" s="17"/>
      <c r="AD1668" s="17"/>
      <c r="AE1668" s="17"/>
      <c r="AF1668" s="17"/>
      <c r="AG1668" s="17"/>
      <c r="AH1668" s="17"/>
      <c r="AI1668" s="17"/>
      <c r="AJ1668" s="17"/>
      <c r="AK1668" s="17"/>
      <c r="AL1668" s="17"/>
      <c r="AM1668" s="17"/>
      <c r="AN1668" s="17"/>
      <c r="AO1668" s="17"/>
      <c r="AP1668" s="17"/>
      <c r="AQ1668" s="17"/>
      <c r="AR1668" s="17"/>
      <c r="AS1668" s="17"/>
      <c r="AT1668" s="17"/>
      <c r="AU1668" s="17"/>
      <c r="AV1668" s="17"/>
      <c r="AW1668" s="17"/>
      <c r="AX1668" s="17"/>
      <c r="AY1668" s="17"/>
      <c r="AZ1668" s="17"/>
      <c r="BA1668" s="17"/>
      <c r="BB1668" s="17"/>
      <c r="BC1668" s="17"/>
      <c r="BD1668" s="17"/>
      <c r="BE1668" s="17"/>
      <c r="BF1668" s="17"/>
      <c r="BG1668" s="17"/>
      <c r="BH1668" s="17"/>
      <c r="BI1668" s="17"/>
      <c r="BJ1668" s="17"/>
      <c r="BK1668" s="17"/>
      <c r="BL1668" s="17"/>
      <c r="BM1668" s="17"/>
      <c r="BN1668" s="17"/>
      <c r="BO1668" s="17"/>
      <c r="BP1668" s="17"/>
      <c r="BQ1668" s="17"/>
      <c r="BR1668" s="17"/>
    </row>
    <row r="1669" spans="29:70" x14ac:dyDescent="0.25">
      <c r="AC1669" s="17"/>
      <c r="AD1669" s="17"/>
      <c r="AE1669" s="17"/>
      <c r="AF1669" s="17"/>
      <c r="AG1669" s="17"/>
      <c r="AH1669" s="17"/>
      <c r="AI1669" s="17"/>
      <c r="AJ1669" s="17"/>
      <c r="AK1669" s="17"/>
      <c r="AL1669" s="17"/>
      <c r="AM1669" s="17"/>
      <c r="AN1669" s="17"/>
      <c r="AO1669" s="17"/>
      <c r="AP1669" s="17"/>
      <c r="AQ1669" s="17"/>
      <c r="AR1669" s="17"/>
      <c r="AS1669" s="17"/>
      <c r="AT1669" s="17"/>
      <c r="AU1669" s="17"/>
      <c r="AV1669" s="17"/>
      <c r="AW1669" s="17"/>
      <c r="AX1669" s="17"/>
      <c r="AY1669" s="17"/>
      <c r="AZ1669" s="17"/>
      <c r="BA1669" s="17"/>
      <c r="BB1669" s="17"/>
      <c r="BC1669" s="17"/>
      <c r="BD1669" s="17"/>
      <c r="BE1669" s="17"/>
      <c r="BF1669" s="17"/>
      <c r="BG1669" s="17"/>
      <c r="BH1669" s="17"/>
      <c r="BI1669" s="17"/>
      <c r="BJ1669" s="17"/>
      <c r="BK1669" s="17"/>
      <c r="BL1669" s="17"/>
      <c r="BM1669" s="17"/>
      <c r="BN1669" s="17"/>
      <c r="BO1669" s="17"/>
      <c r="BP1669" s="17"/>
      <c r="BQ1669" s="17"/>
      <c r="BR1669" s="17"/>
    </row>
    <row r="1670" spans="29:70" x14ac:dyDescent="0.25">
      <c r="AC1670" s="17"/>
      <c r="AD1670" s="17"/>
      <c r="AE1670" s="17"/>
      <c r="AF1670" s="17"/>
      <c r="AG1670" s="17"/>
      <c r="AH1670" s="17"/>
      <c r="AI1670" s="17"/>
      <c r="AJ1670" s="17"/>
      <c r="AK1670" s="17"/>
      <c r="AL1670" s="17"/>
      <c r="AM1670" s="17"/>
      <c r="AN1670" s="17"/>
      <c r="AO1670" s="17"/>
      <c r="AP1670" s="17"/>
      <c r="AQ1670" s="17"/>
      <c r="AR1670" s="17"/>
      <c r="AS1670" s="17"/>
      <c r="AT1670" s="17"/>
      <c r="AU1670" s="17"/>
      <c r="AV1670" s="17"/>
      <c r="AW1670" s="17"/>
      <c r="AX1670" s="17"/>
      <c r="AY1670" s="17"/>
      <c r="AZ1670" s="17"/>
      <c r="BA1670" s="17"/>
      <c r="BB1670" s="17"/>
      <c r="BC1670" s="17"/>
      <c r="BD1670" s="17"/>
      <c r="BE1670" s="17"/>
      <c r="BF1670" s="17"/>
      <c r="BG1670" s="17"/>
      <c r="BH1670" s="17"/>
      <c r="BI1670" s="17"/>
      <c r="BJ1670" s="17"/>
      <c r="BK1670" s="17"/>
      <c r="BL1670" s="17"/>
      <c r="BM1670" s="17"/>
      <c r="BN1670" s="17"/>
      <c r="BO1670" s="17"/>
      <c r="BP1670" s="17"/>
      <c r="BQ1670" s="17"/>
      <c r="BR1670" s="17"/>
    </row>
    <row r="1671" spans="29:70" x14ac:dyDescent="0.25">
      <c r="AC1671" s="17"/>
      <c r="AD1671" s="17"/>
      <c r="AE1671" s="17"/>
      <c r="AF1671" s="17"/>
      <c r="AG1671" s="17"/>
      <c r="AH1671" s="17"/>
      <c r="AI1671" s="17"/>
      <c r="AJ1671" s="17"/>
      <c r="AK1671" s="17"/>
      <c r="AL1671" s="17"/>
      <c r="AM1671" s="17"/>
      <c r="AN1671" s="17"/>
      <c r="AO1671" s="17"/>
      <c r="AP1671" s="17"/>
      <c r="AQ1671" s="17"/>
      <c r="AR1671" s="17"/>
      <c r="AS1671" s="17"/>
      <c r="AT1671" s="17"/>
      <c r="AU1671" s="17"/>
      <c r="AV1671" s="17"/>
      <c r="AW1671" s="17"/>
      <c r="AX1671" s="17"/>
      <c r="AY1671" s="17"/>
      <c r="AZ1671" s="17"/>
      <c r="BA1671" s="17"/>
      <c r="BB1671" s="17"/>
      <c r="BC1671" s="17"/>
      <c r="BD1671" s="17"/>
      <c r="BE1671" s="17"/>
      <c r="BF1671" s="17"/>
      <c r="BG1671" s="17"/>
      <c r="BH1671" s="17"/>
      <c r="BI1671" s="17"/>
      <c r="BJ1671" s="17"/>
      <c r="BK1671" s="17"/>
      <c r="BL1671" s="17"/>
      <c r="BM1671" s="17"/>
      <c r="BN1671" s="17"/>
      <c r="BO1671" s="17"/>
      <c r="BP1671" s="17"/>
      <c r="BQ1671" s="17"/>
      <c r="BR1671" s="17"/>
    </row>
    <row r="1672" spans="29:70" x14ac:dyDescent="0.25">
      <c r="AC1672" s="17"/>
      <c r="AD1672" s="17"/>
      <c r="AE1672" s="17"/>
      <c r="AF1672" s="17"/>
      <c r="AG1672" s="17"/>
      <c r="AH1672" s="17"/>
      <c r="AI1672" s="17"/>
      <c r="AJ1672" s="17"/>
      <c r="AK1672" s="17"/>
      <c r="AL1672" s="17"/>
      <c r="AM1672" s="17"/>
      <c r="AN1672" s="17"/>
      <c r="AO1672" s="17"/>
      <c r="AP1672" s="17"/>
      <c r="AQ1672" s="17"/>
      <c r="AR1672" s="17"/>
      <c r="AS1672" s="17"/>
      <c r="AT1672" s="17"/>
      <c r="AU1672" s="17"/>
      <c r="AV1672" s="17"/>
      <c r="AW1672" s="17"/>
      <c r="AX1672" s="17"/>
      <c r="AY1672" s="17"/>
      <c r="AZ1672" s="17"/>
      <c r="BA1672" s="17"/>
      <c r="BB1672" s="17"/>
      <c r="BC1672" s="17"/>
      <c r="BD1672" s="17"/>
      <c r="BE1672" s="17"/>
      <c r="BF1672" s="17"/>
      <c r="BG1672" s="17"/>
      <c r="BH1672" s="17"/>
      <c r="BI1672" s="17"/>
      <c r="BJ1672" s="17"/>
      <c r="BK1672" s="17"/>
      <c r="BL1672" s="17"/>
      <c r="BM1672" s="17"/>
      <c r="BN1672" s="17"/>
      <c r="BO1672" s="17"/>
      <c r="BP1672" s="17"/>
      <c r="BQ1672" s="17"/>
      <c r="BR1672" s="17"/>
    </row>
    <row r="1673" spans="29:70" x14ac:dyDescent="0.25">
      <c r="AC1673" s="17"/>
      <c r="AD1673" s="17"/>
      <c r="AE1673" s="17"/>
      <c r="AF1673" s="17"/>
      <c r="AG1673" s="17"/>
      <c r="AH1673" s="17"/>
      <c r="AI1673" s="17"/>
      <c r="AJ1673" s="17"/>
      <c r="AK1673" s="17"/>
      <c r="AL1673" s="17"/>
      <c r="AM1673" s="17"/>
      <c r="AN1673" s="17"/>
      <c r="AO1673" s="17"/>
      <c r="AP1673" s="17"/>
      <c r="AQ1673" s="17"/>
      <c r="AR1673" s="17"/>
      <c r="AS1673" s="17"/>
      <c r="AT1673" s="17"/>
      <c r="AU1673" s="17"/>
      <c r="AV1673" s="17"/>
      <c r="AW1673" s="17"/>
      <c r="AX1673" s="17"/>
      <c r="AY1673" s="17"/>
      <c r="AZ1673" s="17"/>
      <c r="BA1673" s="17"/>
      <c r="BB1673" s="17"/>
      <c r="BC1673" s="17"/>
      <c r="BD1673" s="17"/>
      <c r="BE1673" s="17"/>
      <c r="BF1673" s="17"/>
      <c r="BG1673" s="17"/>
      <c r="BH1673" s="17"/>
      <c r="BI1673" s="17"/>
      <c r="BJ1673" s="17"/>
      <c r="BK1673" s="17"/>
      <c r="BL1673" s="17"/>
      <c r="BM1673" s="17"/>
      <c r="BN1673" s="17"/>
      <c r="BO1673" s="17"/>
      <c r="BP1673" s="17"/>
      <c r="BQ1673" s="17"/>
      <c r="BR1673" s="17"/>
    </row>
    <row r="1674" spans="29:70" x14ac:dyDescent="0.25">
      <c r="AC1674" s="17"/>
      <c r="AD1674" s="17"/>
      <c r="AE1674" s="17"/>
      <c r="AF1674" s="17"/>
      <c r="AG1674" s="17"/>
      <c r="AH1674" s="17"/>
      <c r="AI1674" s="17"/>
      <c r="AJ1674" s="17"/>
      <c r="AK1674" s="17"/>
      <c r="AL1674" s="17"/>
      <c r="AM1674" s="17"/>
      <c r="AN1674" s="17"/>
      <c r="AO1674" s="17"/>
      <c r="AP1674" s="17"/>
      <c r="AQ1674" s="17"/>
      <c r="AR1674" s="17"/>
      <c r="AS1674" s="17"/>
      <c r="AT1674" s="17"/>
      <c r="AU1674" s="17"/>
      <c r="AV1674" s="17"/>
      <c r="AW1674" s="17"/>
      <c r="AX1674" s="17"/>
      <c r="AY1674" s="17"/>
      <c r="AZ1674" s="17"/>
      <c r="BA1674" s="17"/>
      <c r="BB1674" s="17"/>
      <c r="BC1674" s="17"/>
      <c r="BD1674" s="17"/>
      <c r="BE1674" s="17"/>
      <c r="BF1674" s="17"/>
      <c r="BG1674" s="17"/>
      <c r="BH1674" s="17"/>
      <c r="BI1674" s="17"/>
      <c r="BJ1674" s="17"/>
      <c r="BK1674" s="17"/>
      <c r="BL1674" s="17"/>
      <c r="BM1674" s="17"/>
      <c r="BN1674" s="17"/>
      <c r="BO1674" s="17"/>
      <c r="BP1674" s="17"/>
      <c r="BQ1674" s="17"/>
      <c r="BR1674" s="17"/>
    </row>
    <row r="1675" spans="29:70" x14ac:dyDescent="0.25">
      <c r="AC1675" s="17"/>
      <c r="AD1675" s="17"/>
      <c r="AE1675" s="17"/>
      <c r="AF1675" s="17"/>
      <c r="AG1675" s="17"/>
      <c r="AH1675" s="17"/>
      <c r="AI1675" s="17"/>
      <c r="AJ1675" s="17"/>
      <c r="AK1675" s="17"/>
      <c r="AL1675" s="17"/>
      <c r="AM1675" s="17"/>
      <c r="AN1675" s="17"/>
      <c r="AO1675" s="17"/>
      <c r="AP1675" s="17"/>
      <c r="AQ1675" s="17"/>
      <c r="AR1675" s="17"/>
      <c r="AS1675" s="17"/>
      <c r="AT1675" s="17"/>
      <c r="AU1675" s="17"/>
      <c r="AV1675" s="17"/>
      <c r="AW1675" s="17"/>
      <c r="AX1675" s="17"/>
      <c r="AY1675" s="17"/>
      <c r="AZ1675" s="17"/>
      <c r="BA1675" s="17"/>
      <c r="BB1675" s="17"/>
      <c r="BC1675" s="17"/>
      <c r="BD1675" s="17"/>
      <c r="BE1675" s="17"/>
      <c r="BF1675" s="17"/>
      <c r="BG1675" s="17"/>
      <c r="BH1675" s="17"/>
      <c r="BI1675" s="17"/>
      <c r="BJ1675" s="17"/>
      <c r="BK1675" s="17"/>
      <c r="BL1675" s="17"/>
      <c r="BM1675" s="17"/>
      <c r="BN1675" s="17"/>
      <c r="BO1675" s="17"/>
      <c r="BP1675" s="17"/>
      <c r="BQ1675" s="17"/>
      <c r="BR1675" s="17"/>
    </row>
    <row r="1676" spans="29:70" x14ac:dyDescent="0.25">
      <c r="AC1676" s="17"/>
      <c r="AD1676" s="17"/>
      <c r="AE1676" s="17"/>
      <c r="AF1676" s="17"/>
      <c r="AG1676" s="17"/>
      <c r="AH1676" s="17"/>
      <c r="AI1676" s="17"/>
      <c r="AJ1676" s="17"/>
      <c r="AK1676" s="17"/>
      <c r="AL1676" s="17"/>
      <c r="AM1676" s="17"/>
      <c r="AN1676" s="17"/>
      <c r="AO1676" s="17"/>
      <c r="AP1676" s="17"/>
      <c r="AQ1676" s="17"/>
      <c r="AR1676" s="17"/>
      <c r="AS1676" s="17"/>
      <c r="AT1676" s="17"/>
      <c r="AU1676" s="17"/>
      <c r="AV1676" s="17"/>
      <c r="AW1676" s="17"/>
      <c r="AX1676" s="17"/>
      <c r="AY1676" s="17"/>
      <c r="AZ1676" s="17"/>
      <c r="BA1676" s="17"/>
      <c r="BB1676" s="17"/>
      <c r="BC1676" s="17"/>
      <c r="BD1676" s="17"/>
      <c r="BE1676" s="17"/>
      <c r="BF1676" s="17"/>
      <c r="BG1676" s="17"/>
      <c r="BH1676" s="17"/>
      <c r="BI1676" s="17"/>
      <c r="BJ1676" s="17"/>
      <c r="BK1676" s="17"/>
      <c r="BL1676" s="17"/>
      <c r="BM1676" s="17"/>
      <c r="BN1676" s="17"/>
      <c r="BO1676" s="17"/>
      <c r="BP1676" s="17"/>
      <c r="BQ1676" s="17"/>
      <c r="BR1676" s="17"/>
    </row>
    <row r="1677" spans="29:70" x14ac:dyDescent="0.25">
      <c r="AC1677" s="17"/>
      <c r="AD1677" s="17"/>
      <c r="AE1677" s="17"/>
      <c r="AF1677" s="17"/>
      <c r="AG1677" s="17"/>
      <c r="AH1677" s="17"/>
      <c r="AI1677" s="17"/>
      <c r="AJ1677" s="17"/>
      <c r="AK1677" s="17"/>
      <c r="AL1677" s="17"/>
      <c r="AM1677" s="17"/>
      <c r="AN1677" s="17"/>
      <c r="AO1677" s="17"/>
      <c r="AP1677" s="17"/>
      <c r="AQ1677" s="17"/>
      <c r="AR1677" s="17"/>
      <c r="AS1677" s="17"/>
      <c r="AT1677" s="17"/>
      <c r="AU1677" s="17"/>
      <c r="AV1677" s="17"/>
      <c r="AW1677" s="17"/>
      <c r="AX1677" s="17"/>
      <c r="AY1677" s="17"/>
      <c r="AZ1677" s="17"/>
      <c r="BA1677" s="17"/>
      <c r="BB1677" s="17"/>
      <c r="BC1677" s="17"/>
      <c r="BD1677" s="17"/>
      <c r="BE1677" s="17"/>
      <c r="BF1677" s="17"/>
      <c r="BG1677" s="17"/>
      <c r="BH1677" s="17"/>
      <c r="BI1677" s="17"/>
      <c r="BJ1677" s="17"/>
      <c r="BK1677" s="17"/>
      <c r="BL1677" s="17"/>
      <c r="BM1677" s="17"/>
      <c r="BN1677" s="17"/>
      <c r="BO1677" s="17"/>
      <c r="BP1677" s="17"/>
      <c r="BQ1677" s="17"/>
      <c r="BR1677" s="17"/>
    </row>
    <row r="1678" spans="29:70" x14ac:dyDescent="0.25">
      <c r="AC1678" s="17"/>
      <c r="AD1678" s="17"/>
      <c r="AE1678" s="17"/>
      <c r="AF1678" s="17"/>
      <c r="AG1678" s="17"/>
      <c r="AH1678" s="17"/>
      <c r="AI1678" s="17"/>
      <c r="AJ1678" s="17"/>
      <c r="AK1678" s="17"/>
      <c r="AL1678" s="17"/>
      <c r="AM1678" s="17"/>
      <c r="AN1678" s="17"/>
      <c r="AO1678" s="17"/>
      <c r="AP1678" s="17"/>
      <c r="AQ1678" s="17"/>
      <c r="AR1678" s="17"/>
      <c r="AS1678" s="17"/>
      <c r="AT1678" s="17"/>
      <c r="AU1678" s="17"/>
      <c r="AV1678" s="17"/>
      <c r="AW1678" s="17"/>
      <c r="AX1678" s="17"/>
      <c r="AY1678" s="17"/>
      <c r="AZ1678" s="17"/>
      <c r="BA1678" s="17"/>
      <c r="BB1678" s="17"/>
      <c r="BC1678" s="17"/>
      <c r="BD1678" s="17"/>
      <c r="BE1678" s="17"/>
      <c r="BF1678" s="17"/>
      <c r="BG1678" s="17"/>
      <c r="BH1678" s="17"/>
      <c r="BI1678" s="17"/>
      <c r="BJ1678" s="17"/>
      <c r="BK1678" s="17"/>
      <c r="BL1678" s="17"/>
      <c r="BM1678" s="17"/>
      <c r="BN1678" s="17"/>
      <c r="BO1678" s="17"/>
      <c r="BP1678" s="17"/>
      <c r="BQ1678" s="17"/>
      <c r="BR1678" s="17"/>
    </row>
    <row r="1679" spans="29:70" x14ac:dyDescent="0.25">
      <c r="AC1679" s="17"/>
      <c r="AD1679" s="17"/>
      <c r="AE1679" s="17"/>
      <c r="AF1679" s="17"/>
      <c r="AG1679" s="17"/>
      <c r="AH1679" s="17"/>
      <c r="AI1679" s="17"/>
      <c r="AJ1679" s="17"/>
      <c r="AK1679" s="17"/>
      <c r="AL1679" s="17"/>
      <c r="AM1679" s="17"/>
      <c r="AN1679" s="17"/>
      <c r="AO1679" s="17"/>
      <c r="AP1679" s="17"/>
      <c r="AQ1679" s="17"/>
      <c r="AR1679" s="17"/>
      <c r="AS1679" s="17"/>
      <c r="AT1679" s="17"/>
      <c r="AU1679" s="17"/>
      <c r="AV1679" s="17"/>
      <c r="AW1679" s="17"/>
      <c r="AX1679" s="17"/>
      <c r="AY1679" s="17"/>
      <c r="AZ1679" s="17"/>
      <c r="BA1679" s="17"/>
      <c r="BB1679" s="17"/>
      <c r="BC1679" s="17"/>
      <c r="BD1679" s="17"/>
      <c r="BE1679" s="17"/>
      <c r="BF1679" s="17"/>
      <c r="BG1679" s="17"/>
      <c r="BH1679" s="17"/>
      <c r="BI1679" s="17"/>
      <c r="BJ1679" s="17"/>
      <c r="BK1679" s="17"/>
      <c r="BL1679" s="17"/>
      <c r="BM1679" s="17"/>
      <c r="BN1679" s="17"/>
      <c r="BO1679" s="17"/>
      <c r="BP1679" s="17"/>
      <c r="BQ1679" s="17"/>
      <c r="BR1679" s="17"/>
    </row>
    <row r="1680" spans="29:70" x14ac:dyDescent="0.25">
      <c r="AC1680" s="17"/>
      <c r="AD1680" s="17"/>
      <c r="AE1680" s="17"/>
      <c r="AF1680" s="17"/>
      <c r="AG1680" s="17"/>
      <c r="AH1680" s="17"/>
      <c r="AI1680" s="17"/>
      <c r="AJ1680" s="17"/>
      <c r="AK1680" s="17"/>
      <c r="AL1680" s="17"/>
      <c r="AM1680" s="17"/>
      <c r="AN1680" s="17"/>
      <c r="AO1680" s="17"/>
      <c r="AP1680" s="17"/>
      <c r="AQ1680" s="17"/>
      <c r="AR1680" s="17"/>
      <c r="AS1680" s="17"/>
      <c r="AT1680" s="17"/>
      <c r="AU1680" s="17"/>
      <c r="AV1680" s="17"/>
      <c r="AW1680" s="17"/>
      <c r="AX1680" s="17"/>
      <c r="AY1680" s="17"/>
      <c r="AZ1680" s="17"/>
      <c r="BA1680" s="17"/>
      <c r="BB1680" s="17"/>
      <c r="BC1680" s="17"/>
      <c r="BD1680" s="17"/>
      <c r="BE1680" s="17"/>
      <c r="BF1680" s="17"/>
      <c r="BG1680" s="17"/>
      <c r="BH1680" s="17"/>
      <c r="BI1680" s="17"/>
      <c r="BJ1680" s="17"/>
      <c r="BK1680" s="17"/>
      <c r="BL1680" s="17"/>
      <c r="BM1680" s="17"/>
      <c r="BN1680" s="17"/>
      <c r="BO1680" s="17"/>
      <c r="BP1680" s="17"/>
      <c r="BQ1680" s="17"/>
      <c r="BR1680" s="17"/>
    </row>
    <row r="1681" spans="29:70" x14ac:dyDescent="0.25">
      <c r="AC1681" s="17"/>
      <c r="AD1681" s="17"/>
      <c r="AE1681" s="17"/>
      <c r="AF1681" s="17"/>
      <c r="AG1681" s="17"/>
      <c r="AH1681" s="17"/>
      <c r="AI1681" s="17"/>
      <c r="AJ1681" s="17"/>
      <c r="AK1681" s="17"/>
      <c r="AL1681" s="17"/>
      <c r="AM1681" s="17"/>
      <c r="AN1681" s="17"/>
      <c r="AO1681" s="17"/>
      <c r="AP1681" s="17"/>
      <c r="AQ1681" s="17"/>
      <c r="AR1681" s="17"/>
      <c r="AS1681" s="17"/>
      <c r="AT1681" s="17"/>
      <c r="AU1681" s="17"/>
      <c r="AV1681" s="17"/>
      <c r="AW1681" s="17"/>
      <c r="AX1681" s="17"/>
      <c r="AY1681" s="17"/>
      <c r="AZ1681" s="17"/>
      <c r="BA1681" s="17"/>
      <c r="BB1681" s="17"/>
      <c r="BC1681" s="17"/>
      <c r="BD1681" s="17"/>
      <c r="BE1681" s="17"/>
      <c r="BF1681" s="17"/>
      <c r="BG1681" s="17"/>
      <c r="BH1681" s="17"/>
      <c r="BI1681" s="17"/>
      <c r="BJ1681" s="17"/>
      <c r="BK1681" s="17"/>
      <c r="BL1681" s="17"/>
      <c r="BM1681" s="17"/>
      <c r="BN1681" s="17"/>
      <c r="BO1681" s="17"/>
      <c r="BP1681" s="17"/>
      <c r="BQ1681" s="17"/>
      <c r="BR1681" s="17"/>
    </row>
    <row r="1682" spans="29:70" x14ac:dyDescent="0.25">
      <c r="AC1682" s="17"/>
      <c r="AD1682" s="17"/>
      <c r="AE1682" s="17"/>
      <c r="AF1682" s="17"/>
      <c r="AG1682" s="17"/>
      <c r="AH1682" s="17"/>
      <c r="AI1682" s="17"/>
      <c r="AJ1682" s="17"/>
      <c r="AK1682" s="17"/>
      <c r="AL1682" s="17"/>
      <c r="AM1682" s="17"/>
      <c r="AN1682" s="17"/>
      <c r="AO1682" s="17"/>
      <c r="AP1682" s="17"/>
      <c r="AQ1682" s="17"/>
      <c r="AR1682" s="17"/>
      <c r="AS1682" s="17"/>
      <c r="AT1682" s="17"/>
      <c r="AU1682" s="17"/>
      <c r="AV1682" s="17"/>
      <c r="AW1682" s="17"/>
      <c r="AX1682" s="17"/>
      <c r="AY1682" s="17"/>
      <c r="AZ1682" s="17"/>
      <c r="BA1682" s="17"/>
      <c r="BB1682" s="17"/>
      <c r="BC1682" s="17"/>
      <c r="BD1682" s="17"/>
      <c r="BE1682" s="17"/>
      <c r="BF1682" s="17"/>
      <c r="BG1682" s="17"/>
      <c r="BH1682" s="17"/>
      <c r="BI1682" s="17"/>
      <c r="BJ1682" s="17"/>
      <c r="BK1682" s="17"/>
      <c r="BL1682" s="17"/>
      <c r="BM1682" s="17"/>
      <c r="BN1682" s="17"/>
      <c r="BO1682" s="17"/>
      <c r="BP1682" s="17"/>
      <c r="BQ1682" s="17"/>
      <c r="BR1682" s="17"/>
    </row>
    <row r="1683" spans="29:70" x14ac:dyDescent="0.25">
      <c r="AC1683" s="17"/>
      <c r="AD1683" s="17"/>
      <c r="AE1683" s="17"/>
      <c r="AF1683" s="17"/>
      <c r="AG1683" s="17"/>
      <c r="AH1683" s="17"/>
      <c r="AI1683" s="17"/>
      <c r="AJ1683" s="17"/>
      <c r="AK1683" s="17"/>
      <c r="AL1683" s="17"/>
      <c r="AM1683" s="17"/>
      <c r="AN1683" s="17"/>
      <c r="AO1683" s="17"/>
      <c r="AP1683" s="17"/>
      <c r="AQ1683" s="17"/>
      <c r="AR1683" s="17"/>
      <c r="AS1683" s="17"/>
      <c r="AT1683" s="17"/>
      <c r="AU1683" s="17"/>
      <c r="AV1683" s="17"/>
      <c r="AW1683" s="17"/>
      <c r="AX1683" s="17"/>
      <c r="AY1683" s="17"/>
      <c r="AZ1683" s="17"/>
      <c r="BA1683" s="17"/>
      <c r="BB1683" s="17"/>
      <c r="BC1683" s="17"/>
      <c r="BD1683" s="17"/>
      <c r="BE1683" s="17"/>
      <c r="BF1683" s="17"/>
      <c r="BG1683" s="17"/>
      <c r="BH1683" s="17"/>
      <c r="BI1683" s="17"/>
      <c r="BJ1683" s="17"/>
      <c r="BK1683" s="17"/>
      <c r="BL1683" s="17"/>
      <c r="BM1683" s="17"/>
      <c r="BN1683" s="17"/>
      <c r="BO1683" s="17"/>
      <c r="BP1683" s="17"/>
      <c r="BQ1683" s="17"/>
      <c r="BR1683" s="17"/>
    </row>
    <row r="1684" spans="29:70" x14ac:dyDescent="0.25"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  <c r="BF1684" s="17"/>
      <c r="BG1684" s="17"/>
      <c r="BH1684" s="17"/>
      <c r="BI1684" s="17"/>
      <c r="BJ1684" s="17"/>
      <c r="BK1684" s="17"/>
      <c r="BL1684" s="17"/>
      <c r="BM1684" s="17"/>
      <c r="BN1684" s="17"/>
      <c r="BO1684" s="17"/>
      <c r="BP1684" s="17"/>
      <c r="BQ1684" s="17"/>
      <c r="BR1684" s="17"/>
    </row>
    <row r="1685" spans="29:70" x14ac:dyDescent="0.25">
      <c r="AC1685" s="17"/>
      <c r="AD1685" s="17"/>
      <c r="AE1685" s="17"/>
      <c r="AF1685" s="17"/>
      <c r="AG1685" s="17"/>
      <c r="AH1685" s="17"/>
      <c r="AI1685" s="17"/>
      <c r="AJ1685" s="17"/>
      <c r="AK1685" s="17"/>
      <c r="AL1685" s="17"/>
      <c r="AM1685" s="17"/>
      <c r="AN1685" s="17"/>
      <c r="AO1685" s="17"/>
      <c r="AP1685" s="17"/>
      <c r="AQ1685" s="17"/>
      <c r="AR1685" s="17"/>
      <c r="AS1685" s="17"/>
      <c r="AT1685" s="17"/>
      <c r="AU1685" s="17"/>
      <c r="AV1685" s="17"/>
      <c r="AW1685" s="17"/>
      <c r="AX1685" s="17"/>
      <c r="AY1685" s="17"/>
      <c r="AZ1685" s="17"/>
      <c r="BA1685" s="17"/>
      <c r="BB1685" s="17"/>
      <c r="BC1685" s="17"/>
      <c r="BD1685" s="17"/>
      <c r="BE1685" s="17"/>
      <c r="BF1685" s="17"/>
      <c r="BG1685" s="17"/>
      <c r="BH1685" s="17"/>
      <c r="BI1685" s="17"/>
      <c r="BJ1685" s="17"/>
      <c r="BK1685" s="17"/>
      <c r="BL1685" s="17"/>
      <c r="BM1685" s="17"/>
      <c r="BN1685" s="17"/>
      <c r="BO1685" s="17"/>
      <c r="BP1685" s="17"/>
      <c r="BQ1685" s="17"/>
      <c r="BR1685" s="17"/>
    </row>
    <row r="1686" spans="29:70" x14ac:dyDescent="0.25">
      <c r="AC1686" s="17"/>
      <c r="AD1686" s="17"/>
      <c r="AE1686" s="17"/>
      <c r="AF1686" s="17"/>
      <c r="AG1686" s="17"/>
      <c r="AH1686" s="17"/>
      <c r="AI1686" s="17"/>
      <c r="AJ1686" s="17"/>
      <c r="AK1686" s="17"/>
      <c r="AL1686" s="17"/>
      <c r="AM1686" s="17"/>
      <c r="AN1686" s="17"/>
      <c r="AO1686" s="17"/>
      <c r="AP1686" s="17"/>
      <c r="AQ1686" s="17"/>
      <c r="AR1686" s="17"/>
      <c r="AS1686" s="17"/>
      <c r="AT1686" s="17"/>
      <c r="AU1686" s="17"/>
      <c r="AV1686" s="17"/>
      <c r="AW1686" s="17"/>
      <c r="AX1686" s="17"/>
      <c r="AY1686" s="17"/>
      <c r="AZ1686" s="17"/>
      <c r="BA1686" s="17"/>
      <c r="BB1686" s="17"/>
      <c r="BC1686" s="17"/>
      <c r="BD1686" s="17"/>
      <c r="BE1686" s="17"/>
      <c r="BF1686" s="17"/>
      <c r="BG1686" s="17"/>
      <c r="BH1686" s="17"/>
      <c r="BI1686" s="17"/>
      <c r="BJ1686" s="17"/>
      <c r="BK1686" s="17"/>
      <c r="BL1686" s="17"/>
      <c r="BM1686" s="17"/>
      <c r="BN1686" s="17"/>
      <c r="BO1686" s="17"/>
      <c r="BP1686" s="17"/>
      <c r="BQ1686" s="17"/>
      <c r="BR1686" s="17"/>
    </row>
    <row r="1687" spans="29:70" x14ac:dyDescent="0.25">
      <c r="AC1687" s="17"/>
      <c r="AD1687" s="17"/>
      <c r="AE1687" s="17"/>
      <c r="AF1687" s="17"/>
      <c r="AG1687" s="17"/>
      <c r="AH1687" s="17"/>
      <c r="AI1687" s="17"/>
      <c r="AJ1687" s="17"/>
      <c r="AK1687" s="17"/>
      <c r="AL1687" s="17"/>
      <c r="AM1687" s="17"/>
      <c r="AN1687" s="17"/>
      <c r="AO1687" s="17"/>
      <c r="AP1687" s="17"/>
      <c r="AQ1687" s="17"/>
      <c r="AR1687" s="17"/>
      <c r="AS1687" s="17"/>
      <c r="AT1687" s="17"/>
      <c r="AU1687" s="17"/>
      <c r="AV1687" s="17"/>
      <c r="AW1687" s="17"/>
      <c r="AX1687" s="17"/>
      <c r="AY1687" s="17"/>
      <c r="AZ1687" s="17"/>
      <c r="BA1687" s="17"/>
      <c r="BB1687" s="17"/>
      <c r="BC1687" s="17"/>
      <c r="BD1687" s="17"/>
      <c r="BE1687" s="17"/>
      <c r="BF1687" s="17"/>
      <c r="BG1687" s="17"/>
      <c r="BH1687" s="17"/>
      <c r="BI1687" s="17"/>
      <c r="BJ1687" s="17"/>
      <c r="BK1687" s="17"/>
      <c r="BL1687" s="17"/>
      <c r="BM1687" s="17"/>
      <c r="BN1687" s="17"/>
      <c r="BO1687" s="17"/>
      <c r="BP1687" s="17"/>
      <c r="BQ1687" s="17"/>
      <c r="BR1687" s="17"/>
    </row>
    <row r="1688" spans="29:70" x14ac:dyDescent="0.25">
      <c r="AC1688" s="17"/>
      <c r="AD1688" s="17"/>
      <c r="AE1688" s="17"/>
      <c r="AF1688" s="17"/>
      <c r="AG1688" s="17"/>
      <c r="AH1688" s="17"/>
      <c r="AI1688" s="17"/>
      <c r="AJ1688" s="17"/>
      <c r="AK1688" s="17"/>
      <c r="AL1688" s="17"/>
      <c r="AM1688" s="17"/>
      <c r="AN1688" s="17"/>
      <c r="AO1688" s="17"/>
      <c r="AP1688" s="17"/>
      <c r="AQ1688" s="17"/>
      <c r="AR1688" s="17"/>
      <c r="AS1688" s="17"/>
      <c r="AT1688" s="17"/>
      <c r="AU1688" s="17"/>
      <c r="AV1688" s="17"/>
      <c r="AW1688" s="17"/>
      <c r="AX1688" s="17"/>
      <c r="AY1688" s="17"/>
      <c r="AZ1688" s="17"/>
      <c r="BA1688" s="17"/>
      <c r="BB1688" s="17"/>
      <c r="BC1688" s="17"/>
      <c r="BD1688" s="17"/>
      <c r="BE1688" s="17"/>
      <c r="BF1688" s="17"/>
      <c r="BG1688" s="17"/>
      <c r="BH1688" s="17"/>
      <c r="BI1688" s="17"/>
      <c r="BJ1688" s="17"/>
      <c r="BK1688" s="17"/>
      <c r="BL1688" s="17"/>
      <c r="BM1688" s="17"/>
      <c r="BN1688" s="17"/>
      <c r="BO1688" s="17"/>
      <c r="BP1688" s="17"/>
      <c r="BQ1688" s="17"/>
      <c r="BR1688" s="17"/>
    </row>
    <row r="1689" spans="29:70" x14ac:dyDescent="0.25">
      <c r="AC1689" s="17"/>
      <c r="AD1689" s="17"/>
      <c r="AE1689" s="17"/>
      <c r="AF1689" s="17"/>
      <c r="AG1689" s="17"/>
      <c r="AH1689" s="17"/>
      <c r="AI1689" s="17"/>
      <c r="AJ1689" s="17"/>
      <c r="AK1689" s="17"/>
      <c r="AL1689" s="17"/>
      <c r="AM1689" s="17"/>
      <c r="AN1689" s="17"/>
      <c r="AO1689" s="17"/>
      <c r="AP1689" s="17"/>
      <c r="AQ1689" s="17"/>
      <c r="AR1689" s="17"/>
      <c r="AS1689" s="17"/>
      <c r="AT1689" s="17"/>
      <c r="AU1689" s="17"/>
      <c r="AV1689" s="17"/>
      <c r="AW1689" s="17"/>
      <c r="AX1689" s="17"/>
      <c r="AY1689" s="17"/>
      <c r="AZ1689" s="17"/>
      <c r="BA1689" s="17"/>
      <c r="BB1689" s="17"/>
      <c r="BC1689" s="17"/>
      <c r="BD1689" s="17"/>
      <c r="BE1689" s="17"/>
      <c r="BF1689" s="17"/>
      <c r="BG1689" s="17"/>
      <c r="BH1689" s="17"/>
      <c r="BI1689" s="17"/>
      <c r="BJ1689" s="17"/>
      <c r="BK1689" s="17"/>
      <c r="BL1689" s="17"/>
      <c r="BM1689" s="17"/>
      <c r="BN1689" s="17"/>
      <c r="BO1689" s="17"/>
      <c r="BP1689" s="17"/>
      <c r="BQ1689" s="17"/>
      <c r="BR1689" s="17"/>
    </row>
    <row r="1690" spans="29:70" x14ac:dyDescent="0.25">
      <c r="AC1690" s="17"/>
      <c r="AD1690" s="17"/>
      <c r="AE1690" s="17"/>
      <c r="AF1690" s="17"/>
      <c r="AG1690" s="17"/>
      <c r="AH1690" s="17"/>
      <c r="AI1690" s="17"/>
      <c r="AJ1690" s="17"/>
      <c r="AK1690" s="17"/>
      <c r="AL1690" s="17"/>
      <c r="AM1690" s="17"/>
      <c r="AN1690" s="17"/>
      <c r="AO1690" s="17"/>
      <c r="AP1690" s="17"/>
      <c r="AQ1690" s="17"/>
      <c r="AR1690" s="17"/>
      <c r="AS1690" s="17"/>
      <c r="AT1690" s="17"/>
      <c r="AU1690" s="17"/>
      <c r="AV1690" s="17"/>
      <c r="AW1690" s="17"/>
      <c r="AX1690" s="17"/>
      <c r="AY1690" s="17"/>
      <c r="AZ1690" s="17"/>
      <c r="BA1690" s="17"/>
      <c r="BB1690" s="17"/>
      <c r="BC1690" s="17"/>
      <c r="BD1690" s="17"/>
      <c r="BE1690" s="17"/>
      <c r="BF1690" s="17"/>
      <c r="BG1690" s="17"/>
      <c r="BH1690" s="17"/>
      <c r="BI1690" s="17"/>
      <c r="BJ1690" s="17"/>
      <c r="BK1690" s="17"/>
      <c r="BL1690" s="17"/>
      <c r="BM1690" s="17"/>
      <c r="BN1690" s="17"/>
      <c r="BO1690" s="17"/>
      <c r="BP1690" s="17"/>
      <c r="BQ1690" s="17"/>
      <c r="BR1690" s="17"/>
    </row>
    <row r="1691" spans="29:70" x14ac:dyDescent="0.25">
      <c r="AC1691" s="17"/>
      <c r="AD1691" s="17"/>
      <c r="AE1691" s="17"/>
      <c r="AF1691" s="17"/>
      <c r="AG1691" s="17"/>
      <c r="AH1691" s="17"/>
      <c r="AI1691" s="17"/>
      <c r="AJ1691" s="17"/>
      <c r="AK1691" s="17"/>
      <c r="AL1691" s="17"/>
      <c r="AM1691" s="17"/>
      <c r="AN1691" s="17"/>
      <c r="AO1691" s="17"/>
      <c r="AP1691" s="17"/>
      <c r="AQ1691" s="17"/>
      <c r="AR1691" s="17"/>
      <c r="AS1691" s="17"/>
      <c r="AT1691" s="17"/>
      <c r="AU1691" s="17"/>
      <c r="AV1691" s="17"/>
      <c r="AW1691" s="17"/>
      <c r="AX1691" s="17"/>
      <c r="AY1691" s="17"/>
      <c r="AZ1691" s="17"/>
      <c r="BA1691" s="17"/>
      <c r="BB1691" s="17"/>
      <c r="BC1691" s="17"/>
      <c r="BD1691" s="17"/>
      <c r="BE1691" s="17"/>
      <c r="BF1691" s="17"/>
      <c r="BG1691" s="17"/>
      <c r="BH1691" s="17"/>
      <c r="BI1691" s="17"/>
      <c r="BJ1691" s="17"/>
      <c r="BK1691" s="17"/>
      <c r="BL1691" s="17"/>
      <c r="BM1691" s="17"/>
      <c r="BN1691" s="17"/>
      <c r="BO1691" s="17"/>
      <c r="BP1691" s="17"/>
      <c r="BQ1691" s="17"/>
      <c r="BR1691" s="17"/>
    </row>
    <row r="1692" spans="29:70" x14ac:dyDescent="0.25">
      <c r="AC1692" s="17"/>
      <c r="AD1692" s="17"/>
      <c r="AE1692" s="17"/>
      <c r="AF1692" s="17"/>
      <c r="AG1692" s="17"/>
      <c r="AH1692" s="17"/>
      <c r="AI1692" s="17"/>
      <c r="AJ1692" s="17"/>
      <c r="AK1692" s="17"/>
      <c r="AL1692" s="17"/>
      <c r="AM1692" s="17"/>
      <c r="AN1692" s="17"/>
      <c r="AO1692" s="17"/>
      <c r="AP1692" s="17"/>
      <c r="AQ1692" s="17"/>
      <c r="AR1692" s="17"/>
      <c r="AS1692" s="17"/>
      <c r="AT1692" s="17"/>
      <c r="AU1692" s="17"/>
      <c r="AV1692" s="17"/>
      <c r="AW1692" s="17"/>
      <c r="AX1692" s="17"/>
      <c r="AY1692" s="17"/>
      <c r="AZ1692" s="17"/>
      <c r="BA1692" s="17"/>
      <c r="BB1692" s="17"/>
      <c r="BC1692" s="17"/>
      <c r="BD1692" s="17"/>
      <c r="BE1692" s="17"/>
      <c r="BF1692" s="17"/>
      <c r="BG1692" s="17"/>
      <c r="BH1692" s="17"/>
      <c r="BI1692" s="17"/>
      <c r="BJ1692" s="17"/>
      <c r="BK1692" s="17"/>
      <c r="BL1692" s="17"/>
      <c r="BM1692" s="17"/>
      <c r="BN1692" s="17"/>
      <c r="BO1692" s="17"/>
      <c r="BP1692" s="17"/>
      <c r="BQ1692" s="17"/>
      <c r="BR1692" s="17"/>
    </row>
    <row r="1693" spans="29:70" x14ac:dyDescent="0.25">
      <c r="AC1693" s="17"/>
      <c r="AD1693" s="17"/>
      <c r="AE1693" s="17"/>
      <c r="AF1693" s="17"/>
      <c r="AG1693" s="17"/>
      <c r="AH1693" s="17"/>
      <c r="AI1693" s="17"/>
      <c r="AJ1693" s="17"/>
      <c r="AK1693" s="17"/>
      <c r="AL1693" s="17"/>
      <c r="AM1693" s="17"/>
      <c r="AN1693" s="17"/>
      <c r="AO1693" s="17"/>
      <c r="AP1693" s="17"/>
      <c r="AQ1693" s="17"/>
      <c r="AR1693" s="17"/>
      <c r="AS1693" s="17"/>
      <c r="AT1693" s="17"/>
      <c r="AU1693" s="17"/>
      <c r="AV1693" s="17"/>
      <c r="AW1693" s="17"/>
      <c r="AX1693" s="17"/>
      <c r="AY1693" s="17"/>
      <c r="AZ1693" s="17"/>
      <c r="BA1693" s="17"/>
      <c r="BB1693" s="17"/>
      <c r="BC1693" s="17"/>
      <c r="BD1693" s="17"/>
      <c r="BE1693" s="17"/>
      <c r="BF1693" s="17"/>
      <c r="BG1693" s="17"/>
      <c r="BH1693" s="17"/>
      <c r="BI1693" s="17"/>
      <c r="BJ1693" s="17"/>
      <c r="BK1693" s="17"/>
      <c r="BL1693" s="17"/>
      <c r="BM1693" s="17"/>
      <c r="BN1693" s="17"/>
      <c r="BO1693" s="17"/>
      <c r="BP1693" s="17"/>
      <c r="BQ1693" s="17"/>
      <c r="BR1693" s="17"/>
    </row>
    <row r="1694" spans="29:70" x14ac:dyDescent="0.25">
      <c r="AC1694" s="17"/>
      <c r="AD1694" s="17"/>
      <c r="AE1694" s="17"/>
      <c r="AF1694" s="17"/>
      <c r="AG1694" s="17"/>
      <c r="AH1694" s="17"/>
      <c r="AI1694" s="17"/>
      <c r="AJ1694" s="17"/>
      <c r="AK1694" s="17"/>
      <c r="AL1694" s="17"/>
      <c r="AM1694" s="17"/>
      <c r="AN1694" s="17"/>
      <c r="AO1694" s="17"/>
      <c r="AP1694" s="17"/>
      <c r="AQ1694" s="17"/>
      <c r="AR1694" s="17"/>
      <c r="AS1694" s="17"/>
      <c r="AT1694" s="17"/>
      <c r="AU1694" s="17"/>
      <c r="AV1694" s="17"/>
      <c r="AW1694" s="17"/>
      <c r="AX1694" s="17"/>
      <c r="AY1694" s="17"/>
      <c r="AZ1694" s="17"/>
      <c r="BA1694" s="17"/>
      <c r="BB1694" s="17"/>
      <c r="BC1694" s="17"/>
      <c r="BD1694" s="17"/>
      <c r="BE1694" s="17"/>
      <c r="BF1694" s="17"/>
      <c r="BG1694" s="17"/>
      <c r="BH1694" s="17"/>
      <c r="BI1694" s="17"/>
      <c r="BJ1694" s="17"/>
      <c r="BK1694" s="17"/>
      <c r="BL1694" s="17"/>
      <c r="BM1694" s="17"/>
      <c r="BN1694" s="17"/>
      <c r="BO1694" s="17"/>
      <c r="BP1694" s="17"/>
      <c r="BQ1694" s="17"/>
      <c r="BR1694" s="17"/>
    </row>
    <row r="1695" spans="29:70" x14ac:dyDescent="0.25">
      <c r="AC1695" s="17"/>
      <c r="AD1695" s="17"/>
      <c r="AE1695" s="17"/>
      <c r="AF1695" s="17"/>
      <c r="AG1695" s="17"/>
      <c r="AH1695" s="17"/>
      <c r="AI1695" s="17"/>
      <c r="AJ1695" s="17"/>
      <c r="AK1695" s="17"/>
      <c r="AL1695" s="17"/>
      <c r="AM1695" s="17"/>
      <c r="AN1695" s="17"/>
      <c r="AO1695" s="17"/>
      <c r="AP1695" s="17"/>
      <c r="AQ1695" s="17"/>
      <c r="AR1695" s="17"/>
      <c r="AS1695" s="17"/>
      <c r="AT1695" s="17"/>
      <c r="AU1695" s="17"/>
      <c r="AV1695" s="17"/>
      <c r="AW1695" s="17"/>
      <c r="AX1695" s="17"/>
      <c r="AY1695" s="17"/>
      <c r="AZ1695" s="17"/>
      <c r="BA1695" s="17"/>
      <c r="BB1695" s="17"/>
      <c r="BC1695" s="17"/>
      <c r="BD1695" s="17"/>
      <c r="BE1695" s="17"/>
      <c r="BF1695" s="17"/>
      <c r="BG1695" s="17"/>
      <c r="BH1695" s="17"/>
      <c r="BI1695" s="17"/>
      <c r="BJ1695" s="17"/>
      <c r="BK1695" s="17"/>
      <c r="BL1695" s="17"/>
      <c r="BM1695" s="17"/>
      <c r="BN1695" s="17"/>
      <c r="BO1695" s="17"/>
      <c r="BP1695" s="17"/>
      <c r="BQ1695" s="17"/>
      <c r="BR1695" s="17"/>
    </row>
    <row r="1696" spans="29:70" x14ac:dyDescent="0.25">
      <c r="AC1696" s="17"/>
      <c r="AD1696" s="17"/>
      <c r="AE1696" s="17"/>
      <c r="AF1696" s="17"/>
      <c r="AG1696" s="17"/>
      <c r="AH1696" s="17"/>
      <c r="AI1696" s="17"/>
      <c r="AJ1696" s="17"/>
      <c r="AK1696" s="17"/>
      <c r="AL1696" s="17"/>
      <c r="AM1696" s="17"/>
      <c r="AN1696" s="17"/>
      <c r="AO1696" s="17"/>
      <c r="AP1696" s="17"/>
      <c r="AQ1696" s="17"/>
      <c r="AR1696" s="17"/>
      <c r="AS1696" s="17"/>
      <c r="AT1696" s="17"/>
      <c r="AU1696" s="17"/>
      <c r="AV1696" s="17"/>
      <c r="AW1696" s="17"/>
      <c r="AX1696" s="17"/>
      <c r="AY1696" s="17"/>
      <c r="AZ1696" s="17"/>
      <c r="BA1696" s="17"/>
      <c r="BB1696" s="17"/>
      <c r="BC1696" s="17"/>
      <c r="BD1696" s="17"/>
      <c r="BE1696" s="17"/>
      <c r="BF1696" s="17"/>
      <c r="BG1696" s="17"/>
      <c r="BH1696" s="17"/>
      <c r="BI1696" s="17"/>
      <c r="BJ1696" s="17"/>
      <c r="BK1696" s="17"/>
      <c r="BL1696" s="17"/>
      <c r="BM1696" s="17"/>
      <c r="BN1696" s="17"/>
      <c r="BO1696" s="17"/>
      <c r="BP1696" s="17"/>
      <c r="BQ1696" s="17"/>
      <c r="BR1696" s="17"/>
    </row>
    <row r="1697" spans="29:70" x14ac:dyDescent="0.25">
      <c r="AC1697" s="17"/>
      <c r="AD1697" s="17"/>
      <c r="AE1697" s="17"/>
      <c r="AF1697" s="17"/>
      <c r="AG1697" s="17"/>
      <c r="AH1697" s="17"/>
      <c r="AI1697" s="17"/>
      <c r="AJ1697" s="17"/>
      <c r="AK1697" s="17"/>
      <c r="AL1697" s="17"/>
      <c r="AM1697" s="17"/>
      <c r="AN1697" s="17"/>
      <c r="AO1697" s="17"/>
      <c r="AP1697" s="17"/>
      <c r="AQ1697" s="17"/>
      <c r="AR1697" s="17"/>
      <c r="AS1697" s="17"/>
      <c r="AT1697" s="17"/>
      <c r="AU1697" s="17"/>
      <c r="AV1697" s="17"/>
      <c r="AW1697" s="17"/>
      <c r="AX1697" s="17"/>
      <c r="AY1697" s="17"/>
      <c r="AZ1697" s="17"/>
      <c r="BA1697" s="17"/>
      <c r="BB1697" s="17"/>
      <c r="BC1697" s="17"/>
      <c r="BD1697" s="17"/>
      <c r="BE1697" s="17"/>
      <c r="BF1697" s="17"/>
      <c r="BG1697" s="17"/>
      <c r="BH1697" s="17"/>
      <c r="BI1697" s="17"/>
      <c r="BJ1697" s="17"/>
      <c r="BK1697" s="17"/>
      <c r="BL1697" s="17"/>
      <c r="BM1697" s="17"/>
      <c r="BN1697" s="17"/>
      <c r="BO1697" s="17"/>
      <c r="BP1697" s="17"/>
      <c r="BQ1697" s="17"/>
      <c r="BR1697" s="17"/>
    </row>
    <row r="1698" spans="29:70" x14ac:dyDescent="0.25">
      <c r="AC1698" s="17"/>
      <c r="AD1698" s="17"/>
      <c r="AE1698" s="17"/>
      <c r="AF1698" s="17"/>
      <c r="AG1698" s="17"/>
      <c r="AH1698" s="17"/>
      <c r="AI1698" s="17"/>
      <c r="AJ1698" s="17"/>
      <c r="AK1698" s="17"/>
      <c r="AL1698" s="17"/>
      <c r="AM1698" s="17"/>
      <c r="AN1698" s="17"/>
      <c r="AO1698" s="17"/>
      <c r="AP1698" s="17"/>
      <c r="AQ1698" s="17"/>
      <c r="AR1698" s="17"/>
      <c r="AS1698" s="17"/>
      <c r="AT1698" s="17"/>
      <c r="AU1698" s="17"/>
      <c r="AV1698" s="17"/>
      <c r="AW1698" s="17"/>
      <c r="AX1698" s="17"/>
      <c r="AY1698" s="17"/>
      <c r="AZ1698" s="17"/>
      <c r="BA1698" s="17"/>
      <c r="BB1698" s="17"/>
      <c r="BC1698" s="17"/>
      <c r="BD1698" s="17"/>
      <c r="BE1698" s="17"/>
      <c r="BF1698" s="17"/>
      <c r="BG1698" s="17"/>
      <c r="BH1698" s="17"/>
      <c r="BI1698" s="17"/>
      <c r="BJ1698" s="17"/>
      <c r="BK1698" s="17"/>
      <c r="BL1698" s="17"/>
      <c r="BM1698" s="17"/>
      <c r="BN1698" s="17"/>
      <c r="BO1698" s="17"/>
      <c r="BP1698" s="17"/>
      <c r="BQ1698" s="17"/>
      <c r="BR1698" s="17"/>
    </row>
    <row r="1699" spans="29:70" x14ac:dyDescent="0.25">
      <c r="AC1699" s="17"/>
      <c r="AD1699" s="17"/>
      <c r="AE1699" s="17"/>
      <c r="AF1699" s="17"/>
      <c r="AG1699" s="17"/>
      <c r="AH1699" s="17"/>
      <c r="AI1699" s="17"/>
      <c r="AJ1699" s="17"/>
      <c r="AK1699" s="17"/>
      <c r="AL1699" s="17"/>
      <c r="AM1699" s="17"/>
      <c r="AN1699" s="17"/>
      <c r="AO1699" s="17"/>
      <c r="AP1699" s="17"/>
      <c r="AQ1699" s="17"/>
      <c r="AR1699" s="17"/>
      <c r="AS1699" s="17"/>
      <c r="AT1699" s="17"/>
      <c r="AU1699" s="17"/>
      <c r="AV1699" s="17"/>
      <c r="AW1699" s="17"/>
      <c r="AX1699" s="17"/>
      <c r="AY1699" s="17"/>
      <c r="AZ1699" s="17"/>
      <c r="BA1699" s="17"/>
      <c r="BB1699" s="17"/>
      <c r="BC1699" s="17"/>
      <c r="BD1699" s="17"/>
      <c r="BE1699" s="17"/>
      <c r="BF1699" s="17"/>
      <c r="BG1699" s="17"/>
      <c r="BH1699" s="17"/>
      <c r="BI1699" s="17"/>
      <c r="BJ1699" s="17"/>
      <c r="BK1699" s="17"/>
      <c r="BL1699" s="17"/>
      <c r="BM1699" s="17"/>
      <c r="BN1699" s="17"/>
      <c r="BO1699" s="17"/>
      <c r="BP1699" s="17"/>
      <c r="BQ1699" s="17"/>
      <c r="BR1699" s="17"/>
    </row>
    <row r="1700" spans="29:70" x14ac:dyDescent="0.25"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  <c r="BF1700" s="17"/>
      <c r="BG1700" s="17"/>
      <c r="BH1700" s="17"/>
      <c r="BI1700" s="17"/>
      <c r="BJ1700" s="17"/>
      <c r="BK1700" s="17"/>
      <c r="BL1700" s="17"/>
      <c r="BM1700" s="17"/>
      <c r="BN1700" s="17"/>
      <c r="BO1700" s="17"/>
      <c r="BP1700" s="17"/>
      <c r="BQ1700" s="17"/>
      <c r="BR1700" s="17"/>
    </row>
    <row r="1701" spans="29:70" x14ac:dyDescent="0.25">
      <c r="AC1701" s="17"/>
      <c r="AD1701" s="17"/>
      <c r="AE1701" s="17"/>
      <c r="AF1701" s="17"/>
      <c r="AG1701" s="17"/>
      <c r="AH1701" s="17"/>
      <c r="AI1701" s="17"/>
      <c r="AJ1701" s="17"/>
      <c r="AK1701" s="17"/>
      <c r="AL1701" s="17"/>
      <c r="AM1701" s="17"/>
      <c r="AN1701" s="17"/>
      <c r="AO1701" s="17"/>
      <c r="AP1701" s="17"/>
      <c r="AQ1701" s="17"/>
      <c r="AR1701" s="17"/>
      <c r="AS1701" s="17"/>
      <c r="AT1701" s="17"/>
      <c r="AU1701" s="17"/>
      <c r="AV1701" s="17"/>
      <c r="AW1701" s="17"/>
      <c r="AX1701" s="17"/>
      <c r="AY1701" s="17"/>
      <c r="AZ1701" s="17"/>
      <c r="BA1701" s="17"/>
      <c r="BB1701" s="17"/>
      <c r="BC1701" s="17"/>
      <c r="BD1701" s="17"/>
      <c r="BE1701" s="17"/>
      <c r="BF1701" s="17"/>
      <c r="BG1701" s="17"/>
      <c r="BH1701" s="17"/>
      <c r="BI1701" s="17"/>
      <c r="BJ1701" s="17"/>
      <c r="BK1701" s="17"/>
      <c r="BL1701" s="17"/>
      <c r="BM1701" s="17"/>
      <c r="BN1701" s="17"/>
      <c r="BO1701" s="17"/>
      <c r="BP1701" s="17"/>
      <c r="BQ1701" s="17"/>
      <c r="BR1701" s="17"/>
    </row>
    <row r="1702" spans="29:70" x14ac:dyDescent="0.25">
      <c r="AC1702" s="17"/>
      <c r="AD1702" s="17"/>
      <c r="AE1702" s="17"/>
      <c r="AF1702" s="17"/>
      <c r="AG1702" s="17"/>
      <c r="AH1702" s="17"/>
      <c r="AI1702" s="17"/>
      <c r="AJ1702" s="17"/>
      <c r="AK1702" s="17"/>
      <c r="AL1702" s="17"/>
      <c r="AM1702" s="17"/>
      <c r="AN1702" s="17"/>
      <c r="AO1702" s="17"/>
      <c r="AP1702" s="17"/>
      <c r="AQ1702" s="17"/>
      <c r="AR1702" s="17"/>
      <c r="AS1702" s="17"/>
      <c r="AT1702" s="17"/>
      <c r="AU1702" s="17"/>
      <c r="AV1702" s="17"/>
      <c r="AW1702" s="17"/>
      <c r="AX1702" s="17"/>
      <c r="AY1702" s="17"/>
      <c r="AZ1702" s="17"/>
      <c r="BA1702" s="17"/>
      <c r="BB1702" s="17"/>
      <c r="BC1702" s="17"/>
      <c r="BD1702" s="17"/>
      <c r="BE1702" s="17"/>
      <c r="BF1702" s="17"/>
      <c r="BG1702" s="17"/>
      <c r="BH1702" s="17"/>
      <c r="BI1702" s="17"/>
      <c r="BJ1702" s="17"/>
      <c r="BK1702" s="17"/>
      <c r="BL1702" s="17"/>
      <c r="BM1702" s="17"/>
      <c r="BN1702" s="17"/>
      <c r="BO1702" s="17"/>
      <c r="BP1702" s="17"/>
      <c r="BQ1702" s="17"/>
      <c r="BR1702" s="17"/>
    </row>
    <row r="1703" spans="29:70" x14ac:dyDescent="0.25">
      <c r="AC1703" s="17"/>
      <c r="AD1703" s="17"/>
      <c r="AE1703" s="17"/>
      <c r="AF1703" s="17"/>
      <c r="AG1703" s="17"/>
      <c r="AH1703" s="17"/>
      <c r="AI1703" s="17"/>
      <c r="AJ1703" s="17"/>
      <c r="AK1703" s="17"/>
      <c r="AL1703" s="17"/>
      <c r="AM1703" s="17"/>
      <c r="AN1703" s="17"/>
      <c r="AO1703" s="17"/>
      <c r="AP1703" s="17"/>
      <c r="AQ1703" s="17"/>
      <c r="AR1703" s="17"/>
      <c r="AS1703" s="17"/>
      <c r="AT1703" s="17"/>
      <c r="AU1703" s="17"/>
      <c r="AV1703" s="17"/>
      <c r="AW1703" s="17"/>
      <c r="AX1703" s="17"/>
      <c r="AY1703" s="17"/>
      <c r="AZ1703" s="17"/>
      <c r="BA1703" s="17"/>
      <c r="BB1703" s="17"/>
      <c r="BC1703" s="17"/>
      <c r="BD1703" s="17"/>
      <c r="BE1703" s="17"/>
      <c r="BF1703" s="17"/>
      <c r="BG1703" s="17"/>
      <c r="BH1703" s="17"/>
      <c r="BI1703" s="17"/>
      <c r="BJ1703" s="17"/>
      <c r="BK1703" s="17"/>
      <c r="BL1703" s="17"/>
      <c r="BM1703" s="17"/>
      <c r="BN1703" s="17"/>
      <c r="BO1703" s="17"/>
      <c r="BP1703" s="17"/>
      <c r="BQ1703" s="17"/>
      <c r="BR1703" s="17"/>
    </row>
    <row r="1704" spans="29:70" x14ac:dyDescent="0.25">
      <c r="AC1704" s="17"/>
      <c r="AD1704" s="17"/>
      <c r="AE1704" s="17"/>
      <c r="AF1704" s="17"/>
      <c r="AG1704" s="17"/>
      <c r="AH1704" s="17"/>
      <c r="AI1704" s="17"/>
      <c r="AJ1704" s="17"/>
      <c r="AK1704" s="17"/>
      <c r="AL1704" s="17"/>
      <c r="AM1704" s="17"/>
      <c r="AN1704" s="17"/>
      <c r="AO1704" s="17"/>
      <c r="AP1704" s="17"/>
      <c r="AQ1704" s="17"/>
      <c r="AR1704" s="17"/>
      <c r="AS1704" s="17"/>
      <c r="AT1704" s="17"/>
      <c r="AU1704" s="17"/>
      <c r="AV1704" s="17"/>
      <c r="AW1704" s="17"/>
      <c r="AX1704" s="17"/>
      <c r="AY1704" s="17"/>
      <c r="AZ1704" s="17"/>
      <c r="BA1704" s="17"/>
      <c r="BB1704" s="17"/>
      <c r="BC1704" s="17"/>
      <c r="BD1704" s="17"/>
      <c r="BE1704" s="17"/>
      <c r="BF1704" s="17"/>
      <c r="BG1704" s="17"/>
      <c r="BH1704" s="17"/>
      <c r="BI1704" s="17"/>
      <c r="BJ1704" s="17"/>
      <c r="BK1704" s="17"/>
      <c r="BL1704" s="17"/>
      <c r="BM1704" s="17"/>
      <c r="BN1704" s="17"/>
      <c r="BO1704" s="17"/>
      <c r="BP1704" s="17"/>
      <c r="BQ1704" s="17"/>
      <c r="BR1704" s="17"/>
    </row>
    <row r="1705" spans="29:70" x14ac:dyDescent="0.25">
      <c r="AC1705" s="17"/>
      <c r="AD1705" s="17"/>
      <c r="AE1705" s="17"/>
      <c r="AF1705" s="17"/>
      <c r="AG1705" s="17"/>
      <c r="AH1705" s="17"/>
      <c r="AI1705" s="17"/>
      <c r="AJ1705" s="17"/>
      <c r="AK1705" s="17"/>
      <c r="AL1705" s="17"/>
      <c r="AM1705" s="17"/>
      <c r="AN1705" s="17"/>
      <c r="AO1705" s="17"/>
      <c r="AP1705" s="17"/>
      <c r="AQ1705" s="17"/>
      <c r="AR1705" s="17"/>
      <c r="AS1705" s="17"/>
      <c r="AT1705" s="17"/>
      <c r="AU1705" s="17"/>
      <c r="AV1705" s="17"/>
      <c r="AW1705" s="17"/>
      <c r="AX1705" s="17"/>
      <c r="AY1705" s="17"/>
      <c r="AZ1705" s="17"/>
      <c r="BA1705" s="17"/>
      <c r="BB1705" s="17"/>
      <c r="BC1705" s="17"/>
      <c r="BD1705" s="17"/>
      <c r="BE1705" s="17"/>
      <c r="BF1705" s="17"/>
      <c r="BG1705" s="17"/>
      <c r="BH1705" s="17"/>
      <c r="BI1705" s="17"/>
      <c r="BJ1705" s="17"/>
      <c r="BK1705" s="17"/>
      <c r="BL1705" s="17"/>
      <c r="BM1705" s="17"/>
      <c r="BN1705" s="17"/>
      <c r="BO1705" s="17"/>
      <c r="BP1705" s="17"/>
      <c r="BQ1705" s="17"/>
      <c r="BR1705" s="17"/>
    </row>
    <row r="1706" spans="29:70" x14ac:dyDescent="0.25">
      <c r="AC1706" s="17"/>
      <c r="AD1706" s="17"/>
      <c r="AE1706" s="17"/>
      <c r="AF1706" s="17"/>
      <c r="AG1706" s="17"/>
      <c r="AH1706" s="17"/>
      <c r="AI1706" s="17"/>
      <c r="AJ1706" s="17"/>
      <c r="AK1706" s="17"/>
      <c r="AL1706" s="17"/>
      <c r="AM1706" s="17"/>
      <c r="AN1706" s="17"/>
      <c r="AO1706" s="17"/>
      <c r="AP1706" s="17"/>
      <c r="AQ1706" s="17"/>
      <c r="AR1706" s="17"/>
      <c r="AS1706" s="17"/>
      <c r="AT1706" s="17"/>
      <c r="AU1706" s="17"/>
      <c r="AV1706" s="17"/>
      <c r="AW1706" s="17"/>
      <c r="AX1706" s="17"/>
      <c r="AY1706" s="17"/>
      <c r="AZ1706" s="17"/>
      <c r="BA1706" s="17"/>
      <c r="BB1706" s="17"/>
      <c r="BC1706" s="17"/>
      <c r="BD1706" s="17"/>
      <c r="BE1706" s="17"/>
      <c r="BF1706" s="17"/>
      <c r="BG1706" s="17"/>
      <c r="BH1706" s="17"/>
      <c r="BI1706" s="17"/>
      <c r="BJ1706" s="17"/>
      <c r="BK1706" s="17"/>
      <c r="BL1706" s="17"/>
      <c r="BM1706" s="17"/>
      <c r="BN1706" s="17"/>
      <c r="BO1706" s="17"/>
      <c r="BP1706" s="17"/>
      <c r="BQ1706" s="17"/>
      <c r="BR1706" s="17"/>
    </row>
    <row r="1707" spans="29:70" x14ac:dyDescent="0.25">
      <c r="AC1707" s="17"/>
      <c r="AD1707" s="17"/>
      <c r="AE1707" s="17"/>
      <c r="AF1707" s="17"/>
      <c r="AG1707" s="17"/>
      <c r="AH1707" s="17"/>
      <c r="AI1707" s="17"/>
      <c r="AJ1707" s="17"/>
      <c r="AK1707" s="17"/>
      <c r="AL1707" s="17"/>
      <c r="AM1707" s="17"/>
      <c r="AN1707" s="17"/>
      <c r="AO1707" s="17"/>
      <c r="AP1707" s="17"/>
      <c r="AQ1707" s="17"/>
      <c r="AR1707" s="17"/>
      <c r="AS1707" s="17"/>
      <c r="AT1707" s="17"/>
      <c r="AU1707" s="17"/>
      <c r="AV1707" s="17"/>
      <c r="AW1707" s="17"/>
      <c r="AX1707" s="17"/>
      <c r="AY1707" s="17"/>
      <c r="AZ1707" s="17"/>
      <c r="BA1707" s="17"/>
      <c r="BB1707" s="17"/>
      <c r="BC1707" s="17"/>
      <c r="BD1707" s="17"/>
      <c r="BE1707" s="17"/>
      <c r="BF1707" s="17"/>
      <c r="BG1707" s="17"/>
      <c r="BH1707" s="17"/>
      <c r="BI1707" s="17"/>
      <c r="BJ1707" s="17"/>
      <c r="BK1707" s="17"/>
      <c r="BL1707" s="17"/>
      <c r="BM1707" s="17"/>
      <c r="BN1707" s="17"/>
      <c r="BO1707" s="17"/>
      <c r="BP1707" s="17"/>
      <c r="BQ1707" s="17"/>
      <c r="BR1707" s="17"/>
    </row>
    <row r="1708" spans="29:70" x14ac:dyDescent="0.25">
      <c r="AC1708" s="17"/>
      <c r="AD1708" s="17"/>
      <c r="AE1708" s="17"/>
      <c r="AF1708" s="17"/>
      <c r="AG1708" s="17"/>
      <c r="AH1708" s="17"/>
      <c r="AI1708" s="17"/>
      <c r="AJ1708" s="17"/>
      <c r="AK1708" s="17"/>
      <c r="AL1708" s="17"/>
      <c r="AM1708" s="17"/>
      <c r="AN1708" s="17"/>
      <c r="AO1708" s="17"/>
      <c r="AP1708" s="17"/>
      <c r="AQ1708" s="17"/>
      <c r="AR1708" s="17"/>
      <c r="AS1708" s="17"/>
      <c r="AT1708" s="17"/>
      <c r="AU1708" s="17"/>
      <c r="AV1708" s="17"/>
      <c r="AW1708" s="17"/>
      <c r="AX1708" s="17"/>
      <c r="AY1708" s="17"/>
      <c r="AZ1708" s="17"/>
      <c r="BA1708" s="17"/>
      <c r="BB1708" s="17"/>
      <c r="BC1708" s="17"/>
      <c r="BD1708" s="17"/>
      <c r="BE1708" s="17"/>
      <c r="BF1708" s="17"/>
      <c r="BG1708" s="17"/>
      <c r="BH1708" s="17"/>
      <c r="BI1708" s="17"/>
      <c r="BJ1708" s="17"/>
      <c r="BK1708" s="17"/>
      <c r="BL1708" s="17"/>
      <c r="BM1708" s="17"/>
      <c r="BN1708" s="17"/>
      <c r="BO1708" s="17"/>
      <c r="BP1708" s="17"/>
      <c r="BQ1708" s="17"/>
      <c r="BR1708" s="17"/>
    </row>
    <row r="1709" spans="29:70" x14ac:dyDescent="0.25">
      <c r="AC1709" s="17"/>
      <c r="AD1709" s="17"/>
      <c r="AE1709" s="17"/>
      <c r="AF1709" s="17"/>
      <c r="AG1709" s="17"/>
      <c r="AH1709" s="17"/>
      <c r="AI1709" s="17"/>
      <c r="AJ1709" s="17"/>
      <c r="AK1709" s="17"/>
      <c r="AL1709" s="17"/>
      <c r="AM1709" s="17"/>
      <c r="AN1709" s="17"/>
      <c r="AO1709" s="17"/>
      <c r="AP1709" s="17"/>
      <c r="AQ1709" s="17"/>
      <c r="AR1709" s="17"/>
      <c r="AS1709" s="17"/>
      <c r="AT1709" s="17"/>
      <c r="AU1709" s="17"/>
      <c r="AV1709" s="17"/>
      <c r="AW1709" s="17"/>
      <c r="AX1709" s="17"/>
      <c r="AY1709" s="17"/>
      <c r="AZ1709" s="17"/>
      <c r="BA1709" s="17"/>
      <c r="BB1709" s="17"/>
      <c r="BC1709" s="17"/>
      <c r="BD1709" s="17"/>
      <c r="BE1709" s="17"/>
      <c r="BF1709" s="17"/>
      <c r="BG1709" s="17"/>
      <c r="BH1709" s="17"/>
      <c r="BI1709" s="17"/>
      <c r="BJ1709" s="17"/>
      <c r="BK1709" s="17"/>
      <c r="BL1709" s="17"/>
      <c r="BM1709" s="17"/>
      <c r="BN1709" s="17"/>
      <c r="BO1709" s="17"/>
      <c r="BP1709" s="17"/>
      <c r="BQ1709" s="17"/>
      <c r="BR1709" s="17"/>
    </row>
    <row r="1710" spans="29:70" x14ac:dyDescent="0.25">
      <c r="AC1710" s="17"/>
      <c r="AD1710" s="17"/>
      <c r="AE1710" s="17"/>
      <c r="AF1710" s="17"/>
      <c r="AG1710" s="17"/>
      <c r="AH1710" s="17"/>
      <c r="AI1710" s="17"/>
      <c r="AJ1710" s="17"/>
      <c r="AK1710" s="17"/>
      <c r="AL1710" s="17"/>
      <c r="AM1710" s="17"/>
      <c r="AN1710" s="17"/>
      <c r="AO1710" s="17"/>
      <c r="AP1710" s="17"/>
      <c r="AQ1710" s="17"/>
      <c r="AR1710" s="17"/>
      <c r="AS1710" s="17"/>
      <c r="AT1710" s="17"/>
      <c r="AU1710" s="17"/>
      <c r="AV1710" s="17"/>
      <c r="AW1710" s="17"/>
      <c r="AX1710" s="17"/>
      <c r="AY1710" s="17"/>
      <c r="AZ1710" s="17"/>
      <c r="BA1710" s="17"/>
      <c r="BB1710" s="17"/>
      <c r="BC1710" s="17"/>
      <c r="BD1710" s="17"/>
      <c r="BE1710" s="17"/>
      <c r="BF1710" s="17"/>
      <c r="BG1710" s="17"/>
      <c r="BH1710" s="17"/>
      <c r="BI1710" s="17"/>
      <c r="BJ1710" s="17"/>
      <c r="BK1710" s="17"/>
      <c r="BL1710" s="17"/>
      <c r="BM1710" s="17"/>
      <c r="BN1710" s="17"/>
      <c r="BO1710" s="17"/>
      <c r="BP1710" s="17"/>
      <c r="BQ1710" s="17"/>
      <c r="BR1710" s="17"/>
    </row>
    <row r="1711" spans="29:70" x14ac:dyDescent="0.25">
      <c r="AC1711" s="17"/>
      <c r="AD1711" s="17"/>
      <c r="AE1711" s="17"/>
      <c r="AF1711" s="17"/>
      <c r="AG1711" s="17"/>
      <c r="AH1711" s="17"/>
      <c r="AI1711" s="17"/>
      <c r="AJ1711" s="17"/>
      <c r="AK1711" s="17"/>
      <c r="AL1711" s="17"/>
      <c r="AM1711" s="17"/>
      <c r="AN1711" s="17"/>
      <c r="AO1711" s="17"/>
      <c r="AP1711" s="17"/>
      <c r="AQ1711" s="17"/>
      <c r="AR1711" s="17"/>
      <c r="AS1711" s="17"/>
      <c r="AT1711" s="17"/>
      <c r="AU1711" s="17"/>
      <c r="AV1711" s="17"/>
      <c r="AW1711" s="17"/>
      <c r="AX1711" s="17"/>
      <c r="AY1711" s="17"/>
      <c r="AZ1711" s="17"/>
      <c r="BA1711" s="17"/>
      <c r="BB1711" s="17"/>
      <c r="BC1711" s="17"/>
      <c r="BD1711" s="17"/>
      <c r="BE1711" s="17"/>
      <c r="BF1711" s="17"/>
      <c r="BG1711" s="17"/>
      <c r="BH1711" s="17"/>
      <c r="BI1711" s="17"/>
      <c r="BJ1711" s="17"/>
      <c r="BK1711" s="17"/>
      <c r="BL1711" s="17"/>
      <c r="BM1711" s="17"/>
      <c r="BN1711" s="17"/>
      <c r="BO1711" s="17"/>
      <c r="BP1711" s="17"/>
      <c r="BQ1711" s="17"/>
      <c r="BR1711" s="17"/>
    </row>
    <row r="1712" spans="29:70" x14ac:dyDescent="0.25">
      <c r="AC1712" s="17"/>
      <c r="AD1712" s="17"/>
      <c r="AE1712" s="17"/>
      <c r="AF1712" s="17"/>
      <c r="AG1712" s="17"/>
      <c r="AH1712" s="17"/>
      <c r="AI1712" s="17"/>
      <c r="AJ1712" s="17"/>
      <c r="AK1712" s="17"/>
      <c r="AL1712" s="17"/>
      <c r="AM1712" s="17"/>
      <c r="AN1712" s="17"/>
      <c r="AO1712" s="17"/>
      <c r="AP1712" s="17"/>
      <c r="AQ1712" s="17"/>
      <c r="AR1712" s="17"/>
      <c r="AS1712" s="17"/>
      <c r="AT1712" s="17"/>
      <c r="AU1712" s="17"/>
      <c r="AV1712" s="17"/>
      <c r="AW1712" s="17"/>
      <c r="AX1712" s="17"/>
      <c r="AY1712" s="17"/>
      <c r="AZ1712" s="17"/>
      <c r="BA1712" s="17"/>
      <c r="BB1712" s="17"/>
      <c r="BC1712" s="17"/>
      <c r="BD1712" s="17"/>
      <c r="BE1712" s="17"/>
      <c r="BF1712" s="17"/>
      <c r="BG1712" s="17"/>
      <c r="BH1712" s="17"/>
      <c r="BI1712" s="17"/>
      <c r="BJ1712" s="17"/>
      <c r="BK1712" s="17"/>
      <c r="BL1712" s="17"/>
      <c r="BM1712" s="17"/>
      <c r="BN1712" s="17"/>
      <c r="BO1712" s="17"/>
      <c r="BP1712" s="17"/>
      <c r="BQ1712" s="17"/>
      <c r="BR1712" s="17"/>
    </row>
    <row r="1713" spans="29:70" x14ac:dyDescent="0.25"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  <c r="BF1713" s="17"/>
      <c r="BG1713" s="17"/>
      <c r="BH1713" s="17"/>
      <c r="BI1713" s="17"/>
      <c r="BJ1713" s="17"/>
      <c r="BK1713" s="17"/>
      <c r="BL1713" s="17"/>
      <c r="BM1713" s="17"/>
      <c r="BN1713" s="17"/>
      <c r="BO1713" s="17"/>
      <c r="BP1713" s="17"/>
      <c r="BQ1713" s="17"/>
      <c r="BR1713" s="17"/>
    </row>
    <row r="1714" spans="29:70" x14ac:dyDescent="0.25">
      <c r="AC1714" s="17"/>
      <c r="AD1714" s="17"/>
      <c r="AE1714" s="17"/>
      <c r="AF1714" s="17"/>
      <c r="AG1714" s="17"/>
      <c r="AH1714" s="17"/>
      <c r="AI1714" s="17"/>
      <c r="AJ1714" s="17"/>
      <c r="AK1714" s="17"/>
      <c r="AL1714" s="17"/>
      <c r="AM1714" s="17"/>
      <c r="AN1714" s="17"/>
      <c r="AO1714" s="17"/>
      <c r="AP1714" s="17"/>
      <c r="AQ1714" s="17"/>
      <c r="AR1714" s="17"/>
      <c r="AS1714" s="17"/>
      <c r="AT1714" s="17"/>
      <c r="AU1714" s="17"/>
      <c r="AV1714" s="17"/>
      <c r="AW1714" s="17"/>
      <c r="AX1714" s="17"/>
      <c r="AY1714" s="17"/>
      <c r="AZ1714" s="17"/>
      <c r="BA1714" s="17"/>
      <c r="BB1714" s="17"/>
      <c r="BC1714" s="17"/>
      <c r="BD1714" s="17"/>
      <c r="BE1714" s="17"/>
      <c r="BF1714" s="17"/>
      <c r="BG1714" s="17"/>
      <c r="BH1714" s="17"/>
      <c r="BI1714" s="17"/>
      <c r="BJ1714" s="17"/>
      <c r="BK1714" s="17"/>
      <c r="BL1714" s="17"/>
      <c r="BM1714" s="17"/>
      <c r="BN1714" s="17"/>
      <c r="BO1714" s="17"/>
      <c r="BP1714" s="17"/>
      <c r="BQ1714" s="17"/>
      <c r="BR1714" s="17"/>
    </row>
    <row r="1715" spans="29:70" x14ac:dyDescent="0.25">
      <c r="AC1715" s="17"/>
      <c r="AD1715" s="17"/>
      <c r="AE1715" s="17"/>
      <c r="AF1715" s="17"/>
      <c r="AG1715" s="17"/>
      <c r="AH1715" s="17"/>
      <c r="AI1715" s="17"/>
      <c r="AJ1715" s="17"/>
      <c r="AK1715" s="17"/>
      <c r="AL1715" s="17"/>
      <c r="AM1715" s="17"/>
      <c r="AN1715" s="17"/>
      <c r="AO1715" s="17"/>
      <c r="AP1715" s="17"/>
      <c r="AQ1715" s="17"/>
      <c r="AR1715" s="17"/>
      <c r="AS1715" s="17"/>
      <c r="AT1715" s="17"/>
      <c r="AU1715" s="17"/>
      <c r="AV1715" s="17"/>
      <c r="AW1715" s="17"/>
      <c r="AX1715" s="17"/>
      <c r="AY1715" s="17"/>
      <c r="AZ1715" s="17"/>
      <c r="BA1715" s="17"/>
      <c r="BB1715" s="17"/>
      <c r="BC1715" s="17"/>
      <c r="BD1715" s="17"/>
      <c r="BE1715" s="17"/>
      <c r="BF1715" s="17"/>
      <c r="BG1715" s="17"/>
      <c r="BH1715" s="17"/>
      <c r="BI1715" s="17"/>
      <c r="BJ1715" s="17"/>
      <c r="BK1715" s="17"/>
      <c r="BL1715" s="17"/>
      <c r="BM1715" s="17"/>
      <c r="BN1715" s="17"/>
      <c r="BO1715" s="17"/>
      <c r="BP1715" s="17"/>
      <c r="BQ1715" s="17"/>
      <c r="BR1715" s="17"/>
    </row>
    <row r="1716" spans="29:70" x14ac:dyDescent="0.25">
      <c r="AC1716" s="17"/>
      <c r="AD1716" s="17"/>
      <c r="AE1716" s="17"/>
      <c r="AF1716" s="17"/>
      <c r="AG1716" s="17"/>
      <c r="AH1716" s="17"/>
      <c r="AI1716" s="17"/>
      <c r="AJ1716" s="17"/>
      <c r="AK1716" s="17"/>
      <c r="AL1716" s="17"/>
      <c r="AM1716" s="17"/>
      <c r="AN1716" s="17"/>
      <c r="AO1716" s="17"/>
      <c r="AP1716" s="17"/>
      <c r="AQ1716" s="17"/>
      <c r="AR1716" s="17"/>
      <c r="AS1716" s="17"/>
      <c r="AT1716" s="17"/>
      <c r="AU1716" s="17"/>
      <c r="AV1716" s="17"/>
      <c r="AW1716" s="17"/>
      <c r="AX1716" s="17"/>
      <c r="AY1716" s="17"/>
      <c r="AZ1716" s="17"/>
      <c r="BA1716" s="17"/>
      <c r="BB1716" s="17"/>
      <c r="BC1716" s="17"/>
      <c r="BD1716" s="17"/>
      <c r="BE1716" s="17"/>
      <c r="BF1716" s="17"/>
      <c r="BG1716" s="17"/>
      <c r="BH1716" s="17"/>
      <c r="BI1716" s="17"/>
      <c r="BJ1716" s="17"/>
      <c r="BK1716" s="17"/>
      <c r="BL1716" s="17"/>
      <c r="BM1716" s="17"/>
      <c r="BN1716" s="17"/>
      <c r="BO1716" s="17"/>
      <c r="BP1716" s="17"/>
      <c r="BQ1716" s="17"/>
      <c r="BR1716" s="17"/>
    </row>
    <row r="1717" spans="29:70" x14ac:dyDescent="0.25">
      <c r="AC1717" s="17"/>
      <c r="AD1717" s="17"/>
      <c r="AE1717" s="17"/>
      <c r="AF1717" s="17"/>
      <c r="AG1717" s="17"/>
      <c r="AH1717" s="17"/>
      <c r="AI1717" s="17"/>
      <c r="AJ1717" s="17"/>
      <c r="AK1717" s="17"/>
      <c r="AL1717" s="17"/>
      <c r="AM1717" s="17"/>
      <c r="AN1717" s="17"/>
      <c r="AO1717" s="17"/>
      <c r="AP1717" s="17"/>
      <c r="AQ1717" s="17"/>
      <c r="AR1717" s="17"/>
      <c r="AS1717" s="17"/>
      <c r="AT1717" s="17"/>
      <c r="AU1717" s="17"/>
      <c r="AV1717" s="17"/>
      <c r="AW1717" s="17"/>
      <c r="AX1717" s="17"/>
      <c r="AY1717" s="17"/>
      <c r="AZ1717" s="17"/>
      <c r="BA1717" s="17"/>
      <c r="BB1717" s="17"/>
      <c r="BC1717" s="17"/>
      <c r="BD1717" s="17"/>
      <c r="BE1717" s="17"/>
      <c r="BF1717" s="17"/>
      <c r="BG1717" s="17"/>
      <c r="BH1717" s="17"/>
      <c r="BI1717" s="17"/>
      <c r="BJ1717" s="17"/>
      <c r="BK1717" s="17"/>
      <c r="BL1717" s="17"/>
      <c r="BM1717" s="17"/>
      <c r="BN1717" s="17"/>
      <c r="BO1717" s="17"/>
      <c r="BP1717" s="17"/>
      <c r="BQ1717" s="17"/>
      <c r="BR1717" s="17"/>
    </row>
    <row r="1718" spans="29:70" x14ac:dyDescent="0.25">
      <c r="AC1718" s="17"/>
      <c r="AD1718" s="17"/>
      <c r="AE1718" s="17"/>
      <c r="AF1718" s="17"/>
      <c r="AG1718" s="17"/>
      <c r="AH1718" s="17"/>
      <c r="AI1718" s="17"/>
      <c r="AJ1718" s="17"/>
      <c r="AK1718" s="17"/>
      <c r="AL1718" s="17"/>
      <c r="AM1718" s="17"/>
      <c r="AN1718" s="17"/>
      <c r="AO1718" s="17"/>
      <c r="AP1718" s="17"/>
      <c r="AQ1718" s="17"/>
      <c r="AR1718" s="17"/>
      <c r="AS1718" s="17"/>
      <c r="AT1718" s="17"/>
      <c r="AU1718" s="17"/>
      <c r="AV1718" s="17"/>
      <c r="AW1718" s="17"/>
      <c r="AX1718" s="17"/>
      <c r="AY1718" s="17"/>
      <c r="AZ1718" s="17"/>
      <c r="BA1718" s="17"/>
      <c r="BB1718" s="17"/>
      <c r="BC1718" s="17"/>
      <c r="BD1718" s="17"/>
      <c r="BE1718" s="17"/>
      <c r="BF1718" s="17"/>
      <c r="BG1718" s="17"/>
      <c r="BH1718" s="17"/>
      <c r="BI1718" s="17"/>
      <c r="BJ1718" s="17"/>
      <c r="BK1718" s="17"/>
      <c r="BL1718" s="17"/>
      <c r="BM1718" s="17"/>
      <c r="BN1718" s="17"/>
      <c r="BO1718" s="17"/>
      <c r="BP1718" s="17"/>
      <c r="BQ1718" s="17"/>
      <c r="BR1718" s="17"/>
    </row>
    <row r="1719" spans="29:70" x14ac:dyDescent="0.25">
      <c r="AC1719" s="17"/>
      <c r="AD1719" s="17"/>
      <c r="AE1719" s="17"/>
      <c r="AF1719" s="17"/>
      <c r="AG1719" s="17"/>
      <c r="AH1719" s="17"/>
      <c r="AI1719" s="17"/>
      <c r="AJ1719" s="17"/>
      <c r="AK1719" s="17"/>
      <c r="AL1719" s="17"/>
      <c r="AM1719" s="17"/>
      <c r="AN1719" s="17"/>
      <c r="AO1719" s="17"/>
      <c r="AP1719" s="17"/>
      <c r="AQ1719" s="17"/>
      <c r="AR1719" s="17"/>
      <c r="AS1719" s="17"/>
      <c r="AT1719" s="17"/>
      <c r="AU1719" s="17"/>
      <c r="AV1719" s="17"/>
      <c r="AW1719" s="17"/>
      <c r="AX1719" s="17"/>
      <c r="AY1719" s="17"/>
      <c r="AZ1719" s="17"/>
      <c r="BA1719" s="17"/>
      <c r="BB1719" s="17"/>
      <c r="BC1719" s="17"/>
      <c r="BD1719" s="17"/>
      <c r="BE1719" s="17"/>
      <c r="BF1719" s="17"/>
      <c r="BG1719" s="17"/>
      <c r="BH1719" s="17"/>
      <c r="BI1719" s="17"/>
      <c r="BJ1719" s="17"/>
      <c r="BK1719" s="17"/>
      <c r="BL1719" s="17"/>
      <c r="BM1719" s="17"/>
      <c r="BN1719" s="17"/>
      <c r="BO1719" s="17"/>
      <c r="BP1719" s="17"/>
      <c r="BQ1719" s="17"/>
      <c r="BR1719" s="17"/>
    </row>
    <row r="1720" spans="29:70" x14ac:dyDescent="0.25">
      <c r="AC1720" s="17"/>
      <c r="AD1720" s="17"/>
      <c r="AE1720" s="17"/>
      <c r="AF1720" s="17"/>
      <c r="AG1720" s="17"/>
      <c r="AH1720" s="17"/>
      <c r="AI1720" s="17"/>
      <c r="AJ1720" s="17"/>
      <c r="AK1720" s="17"/>
      <c r="AL1720" s="17"/>
      <c r="AM1720" s="17"/>
      <c r="AN1720" s="17"/>
      <c r="AO1720" s="17"/>
      <c r="AP1720" s="17"/>
      <c r="AQ1720" s="17"/>
      <c r="AR1720" s="17"/>
      <c r="AS1720" s="17"/>
      <c r="AT1720" s="17"/>
      <c r="AU1720" s="17"/>
      <c r="AV1720" s="17"/>
      <c r="AW1720" s="17"/>
      <c r="AX1720" s="17"/>
      <c r="AY1720" s="17"/>
      <c r="AZ1720" s="17"/>
      <c r="BA1720" s="17"/>
      <c r="BB1720" s="17"/>
      <c r="BC1720" s="17"/>
      <c r="BD1720" s="17"/>
      <c r="BE1720" s="17"/>
      <c r="BF1720" s="17"/>
      <c r="BG1720" s="17"/>
      <c r="BH1720" s="17"/>
      <c r="BI1720" s="17"/>
      <c r="BJ1720" s="17"/>
      <c r="BK1720" s="17"/>
      <c r="BL1720" s="17"/>
      <c r="BM1720" s="17"/>
      <c r="BN1720" s="17"/>
      <c r="BO1720" s="17"/>
      <c r="BP1720" s="17"/>
      <c r="BQ1720" s="17"/>
      <c r="BR1720" s="17"/>
    </row>
    <row r="1721" spans="29:70" x14ac:dyDescent="0.25">
      <c r="AC1721" s="17"/>
      <c r="AD1721" s="17"/>
      <c r="AE1721" s="17"/>
      <c r="AF1721" s="17"/>
      <c r="AG1721" s="17"/>
      <c r="AH1721" s="17"/>
      <c r="AI1721" s="17"/>
      <c r="AJ1721" s="17"/>
      <c r="AK1721" s="17"/>
      <c r="AL1721" s="17"/>
      <c r="AM1721" s="17"/>
      <c r="AN1721" s="17"/>
      <c r="AO1721" s="17"/>
      <c r="AP1721" s="17"/>
      <c r="AQ1721" s="17"/>
      <c r="AR1721" s="17"/>
      <c r="AS1721" s="17"/>
      <c r="AT1721" s="17"/>
      <c r="AU1721" s="17"/>
      <c r="AV1721" s="17"/>
      <c r="AW1721" s="17"/>
      <c r="AX1721" s="17"/>
      <c r="AY1721" s="17"/>
      <c r="AZ1721" s="17"/>
      <c r="BA1721" s="17"/>
      <c r="BB1721" s="17"/>
      <c r="BC1721" s="17"/>
      <c r="BD1721" s="17"/>
      <c r="BE1721" s="17"/>
      <c r="BF1721" s="17"/>
      <c r="BG1721" s="17"/>
      <c r="BH1721" s="17"/>
      <c r="BI1721" s="17"/>
      <c r="BJ1721" s="17"/>
      <c r="BK1721" s="17"/>
      <c r="BL1721" s="17"/>
      <c r="BM1721" s="17"/>
      <c r="BN1721" s="17"/>
      <c r="BO1721" s="17"/>
      <c r="BP1721" s="17"/>
      <c r="BQ1721" s="17"/>
      <c r="BR1721" s="17"/>
    </row>
    <row r="1722" spans="29:70" x14ac:dyDescent="0.25">
      <c r="AC1722" s="17"/>
      <c r="AD1722" s="17"/>
      <c r="AE1722" s="17"/>
      <c r="AF1722" s="17"/>
      <c r="AG1722" s="17"/>
      <c r="AH1722" s="17"/>
      <c r="AI1722" s="17"/>
      <c r="AJ1722" s="17"/>
      <c r="AK1722" s="17"/>
      <c r="AL1722" s="17"/>
      <c r="AM1722" s="17"/>
      <c r="AN1722" s="17"/>
      <c r="AO1722" s="17"/>
      <c r="AP1722" s="17"/>
      <c r="AQ1722" s="17"/>
      <c r="AR1722" s="17"/>
      <c r="AS1722" s="17"/>
      <c r="AT1722" s="17"/>
      <c r="AU1722" s="17"/>
      <c r="AV1722" s="17"/>
      <c r="AW1722" s="17"/>
      <c r="AX1722" s="17"/>
      <c r="AY1722" s="17"/>
      <c r="AZ1722" s="17"/>
      <c r="BA1722" s="17"/>
      <c r="BB1722" s="17"/>
      <c r="BC1722" s="17"/>
      <c r="BD1722" s="17"/>
      <c r="BE1722" s="17"/>
      <c r="BF1722" s="17"/>
      <c r="BG1722" s="17"/>
      <c r="BH1722" s="17"/>
      <c r="BI1722" s="17"/>
      <c r="BJ1722" s="17"/>
      <c r="BK1722" s="17"/>
      <c r="BL1722" s="17"/>
      <c r="BM1722" s="17"/>
      <c r="BN1722" s="17"/>
      <c r="BO1722" s="17"/>
      <c r="BP1722" s="17"/>
      <c r="BQ1722" s="17"/>
      <c r="BR1722" s="17"/>
    </row>
    <row r="1723" spans="29:70" x14ac:dyDescent="0.25">
      <c r="AC1723" s="17"/>
      <c r="AD1723" s="17"/>
      <c r="AE1723" s="17"/>
      <c r="AF1723" s="17"/>
      <c r="AG1723" s="17"/>
      <c r="AH1723" s="17"/>
      <c r="AI1723" s="17"/>
      <c r="AJ1723" s="17"/>
      <c r="AK1723" s="17"/>
      <c r="AL1723" s="17"/>
      <c r="AM1723" s="17"/>
      <c r="AN1723" s="17"/>
      <c r="AO1723" s="17"/>
      <c r="AP1723" s="17"/>
      <c r="AQ1723" s="17"/>
      <c r="AR1723" s="17"/>
      <c r="AS1723" s="17"/>
      <c r="AT1723" s="17"/>
      <c r="AU1723" s="17"/>
      <c r="AV1723" s="17"/>
      <c r="AW1723" s="17"/>
      <c r="AX1723" s="17"/>
      <c r="AY1723" s="17"/>
      <c r="AZ1723" s="17"/>
      <c r="BA1723" s="17"/>
      <c r="BB1723" s="17"/>
      <c r="BC1723" s="17"/>
      <c r="BD1723" s="17"/>
      <c r="BE1723" s="17"/>
      <c r="BF1723" s="17"/>
      <c r="BG1723" s="17"/>
      <c r="BH1723" s="17"/>
      <c r="BI1723" s="17"/>
      <c r="BJ1723" s="17"/>
      <c r="BK1723" s="17"/>
      <c r="BL1723" s="17"/>
      <c r="BM1723" s="17"/>
      <c r="BN1723" s="17"/>
      <c r="BO1723" s="17"/>
      <c r="BP1723" s="17"/>
      <c r="BQ1723" s="17"/>
      <c r="BR1723" s="17"/>
    </row>
    <row r="1724" spans="29:70" x14ac:dyDescent="0.25">
      <c r="AC1724" s="17"/>
      <c r="AD1724" s="17"/>
      <c r="AE1724" s="17"/>
      <c r="AF1724" s="17"/>
      <c r="AG1724" s="17"/>
      <c r="AH1724" s="17"/>
      <c r="AI1724" s="17"/>
      <c r="AJ1724" s="17"/>
      <c r="AK1724" s="17"/>
      <c r="AL1724" s="17"/>
      <c r="AM1724" s="17"/>
      <c r="AN1724" s="17"/>
      <c r="AO1724" s="17"/>
      <c r="AP1724" s="17"/>
      <c r="AQ1724" s="17"/>
      <c r="AR1724" s="17"/>
      <c r="AS1724" s="17"/>
      <c r="AT1724" s="17"/>
      <c r="AU1724" s="17"/>
      <c r="AV1724" s="17"/>
      <c r="AW1724" s="17"/>
      <c r="AX1724" s="17"/>
      <c r="AY1724" s="17"/>
      <c r="AZ1724" s="17"/>
      <c r="BA1724" s="17"/>
      <c r="BB1724" s="17"/>
      <c r="BC1724" s="17"/>
      <c r="BD1724" s="17"/>
      <c r="BE1724" s="17"/>
      <c r="BF1724" s="17"/>
      <c r="BG1724" s="17"/>
      <c r="BH1724" s="17"/>
      <c r="BI1724" s="17"/>
      <c r="BJ1724" s="17"/>
      <c r="BK1724" s="17"/>
      <c r="BL1724" s="17"/>
      <c r="BM1724" s="17"/>
      <c r="BN1724" s="17"/>
      <c r="BO1724" s="17"/>
      <c r="BP1724" s="17"/>
      <c r="BQ1724" s="17"/>
      <c r="BR1724" s="17"/>
    </row>
    <row r="1725" spans="29:70" x14ac:dyDescent="0.25">
      <c r="AC1725" s="17"/>
      <c r="AD1725" s="17"/>
      <c r="AE1725" s="17"/>
      <c r="AF1725" s="17"/>
      <c r="AG1725" s="17"/>
      <c r="AH1725" s="17"/>
      <c r="AI1725" s="17"/>
      <c r="AJ1725" s="17"/>
      <c r="AK1725" s="17"/>
      <c r="AL1725" s="17"/>
      <c r="AM1725" s="17"/>
      <c r="AN1725" s="17"/>
      <c r="AO1725" s="17"/>
      <c r="AP1725" s="17"/>
      <c r="AQ1725" s="17"/>
      <c r="AR1725" s="17"/>
      <c r="AS1725" s="17"/>
      <c r="AT1725" s="17"/>
      <c r="AU1725" s="17"/>
      <c r="AV1725" s="17"/>
      <c r="AW1725" s="17"/>
      <c r="AX1725" s="17"/>
      <c r="AY1725" s="17"/>
      <c r="AZ1725" s="17"/>
      <c r="BA1725" s="17"/>
      <c r="BB1725" s="17"/>
      <c r="BC1725" s="17"/>
      <c r="BD1725" s="17"/>
      <c r="BE1725" s="17"/>
      <c r="BF1725" s="17"/>
      <c r="BG1725" s="17"/>
      <c r="BH1725" s="17"/>
      <c r="BI1725" s="17"/>
      <c r="BJ1725" s="17"/>
      <c r="BK1725" s="17"/>
      <c r="BL1725" s="17"/>
      <c r="BM1725" s="17"/>
      <c r="BN1725" s="17"/>
      <c r="BO1725" s="17"/>
      <c r="BP1725" s="17"/>
      <c r="BQ1725" s="17"/>
      <c r="BR1725" s="17"/>
    </row>
    <row r="1726" spans="29:70" x14ac:dyDescent="0.25">
      <c r="AC1726" s="17"/>
      <c r="AD1726" s="17"/>
      <c r="AE1726" s="17"/>
      <c r="AF1726" s="17"/>
      <c r="AG1726" s="17"/>
      <c r="AH1726" s="17"/>
      <c r="AI1726" s="17"/>
      <c r="AJ1726" s="17"/>
      <c r="AK1726" s="17"/>
      <c r="AL1726" s="17"/>
      <c r="AM1726" s="17"/>
      <c r="AN1726" s="17"/>
      <c r="AO1726" s="17"/>
      <c r="AP1726" s="17"/>
      <c r="AQ1726" s="17"/>
      <c r="AR1726" s="17"/>
      <c r="AS1726" s="17"/>
      <c r="AT1726" s="17"/>
      <c r="AU1726" s="17"/>
      <c r="AV1726" s="17"/>
      <c r="AW1726" s="17"/>
      <c r="AX1726" s="17"/>
      <c r="AY1726" s="17"/>
      <c r="AZ1726" s="17"/>
      <c r="BA1726" s="17"/>
      <c r="BB1726" s="17"/>
      <c r="BC1726" s="17"/>
      <c r="BD1726" s="17"/>
      <c r="BE1726" s="17"/>
      <c r="BF1726" s="17"/>
      <c r="BG1726" s="17"/>
      <c r="BH1726" s="17"/>
      <c r="BI1726" s="17"/>
      <c r="BJ1726" s="17"/>
      <c r="BK1726" s="17"/>
      <c r="BL1726" s="17"/>
      <c r="BM1726" s="17"/>
      <c r="BN1726" s="17"/>
      <c r="BO1726" s="17"/>
      <c r="BP1726" s="17"/>
      <c r="BQ1726" s="17"/>
      <c r="BR1726" s="17"/>
    </row>
    <row r="1727" spans="29:70" x14ac:dyDescent="0.25">
      <c r="AC1727" s="17"/>
      <c r="AD1727" s="17"/>
      <c r="AE1727" s="17"/>
      <c r="AF1727" s="17"/>
      <c r="AG1727" s="17"/>
      <c r="AH1727" s="17"/>
      <c r="AI1727" s="17"/>
      <c r="AJ1727" s="17"/>
      <c r="AK1727" s="17"/>
      <c r="AL1727" s="17"/>
      <c r="AM1727" s="17"/>
      <c r="AN1727" s="17"/>
      <c r="AO1727" s="17"/>
      <c r="AP1727" s="17"/>
      <c r="AQ1727" s="17"/>
      <c r="AR1727" s="17"/>
      <c r="AS1727" s="17"/>
      <c r="AT1727" s="17"/>
      <c r="AU1727" s="17"/>
      <c r="AV1727" s="17"/>
      <c r="AW1727" s="17"/>
      <c r="AX1727" s="17"/>
      <c r="AY1727" s="17"/>
      <c r="AZ1727" s="17"/>
      <c r="BA1727" s="17"/>
      <c r="BB1727" s="17"/>
      <c r="BC1727" s="17"/>
      <c r="BD1727" s="17"/>
      <c r="BE1727" s="17"/>
      <c r="BF1727" s="17"/>
      <c r="BG1727" s="17"/>
      <c r="BH1727" s="17"/>
      <c r="BI1727" s="17"/>
      <c r="BJ1727" s="17"/>
      <c r="BK1727" s="17"/>
      <c r="BL1727" s="17"/>
      <c r="BM1727" s="17"/>
      <c r="BN1727" s="17"/>
      <c r="BO1727" s="17"/>
      <c r="BP1727" s="17"/>
      <c r="BQ1727" s="17"/>
      <c r="BR1727" s="17"/>
    </row>
    <row r="1728" spans="29:70" x14ac:dyDescent="0.25"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  <c r="BF1728" s="17"/>
      <c r="BG1728" s="17"/>
      <c r="BH1728" s="17"/>
      <c r="BI1728" s="17"/>
      <c r="BJ1728" s="17"/>
      <c r="BK1728" s="17"/>
      <c r="BL1728" s="17"/>
      <c r="BM1728" s="17"/>
      <c r="BN1728" s="17"/>
      <c r="BO1728" s="17"/>
      <c r="BP1728" s="17"/>
      <c r="BQ1728" s="17"/>
      <c r="BR1728" s="17"/>
    </row>
    <row r="1729" spans="29:70" x14ac:dyDescent="0.25">
      <c r="AC1729" s="17"/>
      <c r="AD1729" s="17"/>
      <c r="AE1729" s="17"/>
      <c r="AF1729" s="17"/>
      <c r="AG1729" s="17"/>
      <c r="AH1729" s="17"/>
      <c r="AI1729" s="17"/>
      <c r="AJ1729" s="17"/>
      <c r="AK1729" s="17"/>
      <c r="AL1729" s="17"/>
      <c r="AM1729" s="17"/>
      <c r="AN1729" s="17"/>
      <c r="AO1729" s="17"/>
      <c r="AP1729" s="17"/>
      <c r="AQ1729" s="17"/>
      <c r="AR1729" s="17"/>
      <c r="AS1729" s="17"/>
      <c r="AT1729" s="17"/>
      <c r="AU1729" s="17"/>
      <c r="AV1729" s="17"/>
      <c r="AW1729" s="17"/>
      <c r="AX1729" s="17"/>
      <c r="AY1729" s="17"/>
      <c r="AZ1729" s="17"/>
      <c r="BA1729" s="17"/>
      <c r="BB1729" s="17"/>
      <c r="BC1729" s="17"/>
      <c r="BD1729" s="17"/>
      <c r="BE1729" s="17"/>
      <c r="BF1729" s="17"/>
      <c r="BG1729" s="17"/>
      <c r="BH1729" s="17"/>
      <c r="BI1729" s="17"/>
      <c r="BJ1729" s="17"/>
      <c r="BK1729" s="17"/>
      <c r="BL1729" s="17"/>
      <c r="BM1729" s="17"/>
      <c r="BN1729" s="17"/>
      <c r="BO1729" s="17"/>
      <c r="BP1729" s="17"/>
      <c r="BQ1729" s="17"/>
      <c r="BR1729" s="17"/>
    </row>
    <row r="1730" spans="29:70" x14ac:dyDescent="0.25">
      <c r="AC1730" s="17"/>
      <c r="AD1730" s="17"/>
      <c r="AE1730" s="17"/>
      <c r="AF1730" s="17"/>
      <c r="AG1730" s="17"/>
      <c r="AH1730" s="17"/>
      <c r="AI1730" s="17"/>
      <c r="AJ1730" s="17"/>
      <c r="AK1730" s="17"/>
      <c r="AL1730" s="17"/>
      <c r="AM1730" s="17"/>
      <c r="AN1730" s="17"/>
      <c r="AO1730" s="17"/>
      <c r="AP1730" s="17"/>
      <c r="AQ1730" s="17"/>
      <c r="AR1730" s="17"/>
      <c r="AS1730" s="17"/>
      <c r="AT1730" s="17"/>
      <c r="AU1730" s="17"/>
      <c r="AV1730" s="17"/>
      <c r="AW1730" s="17"/>
      <c r="AX1730" s="17"/>
      <c r="AY1730" s="17"/>
      <c r="AZ1730" s="17"/>
      <c r="BA1730" s="17"/>
      <c r="BB1730" s="17"/>
      <c r="BC1730" s="17"/>
      <c r="BD1730" s="17"/>
      <c r="BE1730" s="17"/>
      <c r="BF1730" s="17"/>
      <c r="BG1730" s="17"/>
      <c r="BH1730" s="17"/>
      <c r="BI1730" s="17"/>
      <c r="BJ1730" s="17"/>
      <c r="BK1730" s="17"/>
      <c r="BL1730" s="17"/>
      <c r="BM1730" s="17"/>
      <c r="BN1730" s="17"/>
      <c r="BO1730" s="17"/>
      <c r="BP1730" s="17"/>
      <c r="BQ1730" s="17"/>
      <c r="BR1730" s="17"/>
    </row>
    <row r="1731" spans="29:70" x14ac:dyDescent="0.25">
      <c r="AC1731" s="17"/>
      <c r="AD1731" s="17"/>
      <c r="AE1731" s="17"/>
      <c r="AF1731" s="17"/>
      <c r="AG1731" s="17"/>
      <c r="AH1731" s="17"/>
      <c r="AI1731" s="17"/>
      <c r="AJ1731" s="17"/>
      <c r="AK1731" s="17"/>
      <c r="AL1731" s="17"/>
      <c r="AM1731" s="17"/>
      <c r="AN1731" s="17"/>
      <c r="AO1731" s="17"/>
      <c r="AP1731" s="17"/>
      <c r="AQ1731" s="17"/>
      <c r="AR1731" s="17"/>
      <c r="AS1731" s="17"/>
      <c r="AT1731" s="17"/>
      <c r="AU1731" s="17"/>
      <c r="AV1731" s="17"/>
      <c r="AW1731" s="17"/>
      <c r="AX1731" s="17"/>
      <c r="AY1731" s="17"/>
      <c r="AZ1731" s="17"/>
      <c r="BA1731" s="17"/>
      <c r="BB1731" s="17"/>
      <c r="BC1731" s="17"/>
      <c r="BD1731" s="17"/>
      <c r="BE1731" s="17"/>
      <c r="BF1731" s="17"/>
      <c r="BG1731" s="17"/>
      <c r="BH1731" s="17"/>
      <c r="BI1731" s="17"/>
      <c r="BJ1731" s="17"/>
      <c r="BK1731" s="17"/>
      <c r="BL1731" s="17"/>
      <c r="BM1731" s="17"/>
      <c r="BN1731" s="17"/>
      <c r="BO1731" s="17"/>
      <c r="BP1731" s="17"/>
      <c r="BQ1731" s="17"/>
      <c r="BR1731" s="17"/>
    </row>
    <row r="1732" spans="29:70" x14ac:dyDescent="0.25">
      <c r="AC1732" s="17"/>
      <c r="AD1732" s="17"/>
      <c r="AE1732" s="17"/>
      <c r="AF1732" s="17"/>
      <c r="AG1732" s="17"/>
      <c r="AH1732" s="17"/>
      <c r="AI1732" s="17"/>
      <c r="AJ1732" s="17"/>
      <c r="AK1732" s="17"/>
      <c r="AL1732" s="17"/>
      <c r="AM1732" s="17"/>
      <c r="AN1732" s="17"/>
      <c r="AO1732" s="17"/>
      <c r="AP1732" s="17"/>
      <c r="AQ1732" s="17"/>
      <c r="AR1732" s="17"/>
      <c r="AS1732" s="17"/>
      <c r="AT1732" s="17"/>
      <c r="AU1732" s="17"/>
      <c r="AV1732" s="17"/>
      <c r="AW1732" s="17"/>
      <c r="AX1732" s="17"/>
      <c r="AY1732" s="17"/>
      <c r="AZ1732" s="17"/>
      <c r="BA1732" s="17"/>
      <c r="BB1732" s="17"/>
      <c r="BC1732" s="17"/>
      <c r="BD1732" s="17"/>
      <c r="BE1732" s="17"/>
      <c r="BF1732" s="17"/>
      <c r="BG1732" s="17"/>
      <c r="BH1732" s="17"/>
      <c r="BI1732" s="17"/>
      <c r="BJ1732" s="17"/>
      <c r="BK1732" s="17"/>
      <c r="BL1732" s="17"/>
      <c r="BM1732" s="17"/>
      <c r="BN1732" s="17"/>
      <c r="BO1732" s="17"/>
      <c r="BP1732" s="17"/>
      <c r="BQ1732" s="17"/>
      <c r="BR1732" s="17"/>
    </row>
    <row r="1733" spans="29:70" x14ac:dyDescent="0.25">
      <c r="AC1733" s="17"/>
      <c r="AD1733" s="17"/>
      <c r="AE1733" s="17"/>
      <c r="AF1733" s="17"/>
      <c r="AG1733" s="17"/>
      <c r="AH1733" s="17"/>
      <c r="AI1733" s="17"/>
      <c r="AJ1733" s="17"/>
      <c r="AK1733" s="17"/>
      <c r="AL1733" s="17"/>
      <c r="AM1733" s="17"/>
      <c r="AN1733" s="17"/>
      <c r="AO1733" s="17"/>
      <c r="AP1733" s="17"/>
      <c r="AQ1733" s="17"/>
      <c r="AR1733" s="17"/>
      <c r="AS1733" s="17"/>
      <c r="AT1733" s="17"/>
      <c r="AU1733" s="17"/>
      <c r="AV1733" s="17"/>
      <c r="AW1733" s="17"/>
      <c r="AX1733" s="17"/>
      <c r="AY1733" s="17"/>
      <c r="AZ1733" s="17"/>
      <c r="BA1733" s="17"/>
      <c r="BB1733" s="17"/>
      <c r="BC1733" s="17"/>
      <c r="BD1733" s="17"/>
      <c r="BE1733" s="17"/>
      <c r="BF1733" s="17"/>
      <c r="BG1733" s="17"/>
      <c r="BH1733" s="17"/>
      <c r="BI1733" s="17"/>
      <c r="BJ1733" s="17"/>
      <c r="BK1733" s="17"/>
      <c r="BL1733" s="17"/>
      <c r="BM1733" s="17"/>
      <c r="BN1733" s="17"/>
      <c r="BO1733" s="17"/>
      <c r="BP1733" s="17"/>
      <c r="BQ1733" s="17"/>
      <c r="BR1733" s="17"/>
    </row>
    <row r="1734" spans="29:70" x14ac:dyDescent="0.25"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  <c r="BF1734" s="17"/>
      <c r="BG1734" s="17"/>
      <c r="BH1734" s="17"/>
      <c r="BI1734" s="17"/>
      <c r="BJ1734" s="17"/>
      <c r="BK1734" s="17"/>
      <c r="BL1734" s="17"/>
      <c r="BM1734" s="17"/>
      <c r="BN1734" s="17"/>
      <c r="BO1734" s="17"/>
      <c r="BP1734" s="17"/>
      <c r="BQ1734" s="17"/>
      <c r="BR1734" s="17"/>
    </row>
    <row r="1735" spans="29:70" x14ac:dyDescent="0.25">
      <c r="AC1735" s="17"/>
      <c r="AD1735" s="17"/>
      <c r="AE1735" s="17"/>
      <c r="AF1735" s="17"/>
      <c r="AG1735" s="17"/>
      <c r="AH1735" s="17"/>
      <c r="AI1735" s="17"/>
      <c r="AJ1735" s="17"/>
      <c r="AK1735" s="17"/>
      <c r="AL1735" s="17"/>
      <c r="AM1735" s="17"/>
      <c r="AN1735" s="17"/>
      <c r="AO1735" s="17"/>
      <c r="AP1735" s="17"/>
      <c r="AQ1735" s="17"/>
      <c r="AR1735" s="17"/>
      <c r="AS1735" s="17"/>
      <c r="AT1735" s="17"/>
      <c r="AU1735" s="17"/>
      <c r="AV1735" s="17"/>
      <c r="AW1735" s="17"/>
      <c r="AX1735" s="17"/>
      <c r="AY1735" s="17"/>
      <c r="AZ1735" s="17"/>
      <c r="BA1735" s="17"/>
      <c r="BB1735" s="17"/>
      <c r="BC1735" s="17"/>
      <c r="BD1735" s="17"/>
      <c r="BE1735" s="17"/>
      <c r="BF1735" s="17"/>
      <c r="BG1735" s="17"/>
      <c r="BH1735" s="17"/>
      <c r="BI1735" s="17"/>
      <c r="BJ1735" s="17"/>
      <c r="BK1735" s="17"/>
      <c r="BL1735" s="17"/>
      <c r="BM1735" s="17"/>
      <c r="BN1735" s="17"/>
      <c r="BO1735" s="17"/>
      <c r="BP1735" s="17"/>
      <c r="BQ1735" s="17"/>
      <c r="BR1735" s="17"/>
    </row>
    <row r="1736" spans="29:70" x14ac:dyDescent="0.25">
      <c r="AC1736" s="17"/>
      <c r="AD1736" s="17"/>
      <c r="AE1736" s="17"/>
      <c r="AF1736" s="17"/>
      <c r="AG1736" s="17"/>
      <c r="AH1736" s="17"/>
      <c r="AI1736" s="17"/>
      <c r="AJ1736" s="17"/>
      <c r="AK1736" s="17"/>
      <c r="AL1736" s="17"/>
      <c r="AM1736" s="17"/>
      <c r="AN1736" s="17"/>
      <c r="AO1736" s="17"/>
      <c r="AP1736" s="17"/>
      <c r="AQ1736" s="17"/>
      <c r="AR1736" s="17"/>
      <c r="AS1736" s="17"/>
      <c r="AT1736" s="17"/>
      <c r="AU1736" s="17"/>
      <c r="AV1736" s="17"/>
      <c r="AW1736" s="17"/>
      <c r="AX1736" s="17"/>
      <c r="AY1736" s="17"/>
      <c r="AZ1736" s="17"/>
      <c r="BA1736" s="17"/>
      <c r="BB1736" s="17"/>
      <c r="BC1736" s="17"/>
      <c r="BD1736" s="17"/>
      <c r="BE1736" s="17"/>
      <c r="BF1736" s="17"/>
      <c r="BG1736" s="17"/>
      <c r="BH1736" s="17"/>
      <c r="BI1736" s="17"/>
      <c r="BJ1736" s="17"/>
      <c r="BK1736" s="17"/>
      <c r="BL1736" s="17"/>
      <c r="BM1736" s="17"/>
      <c r="BN1736" s="17"/>
      <c r="BO1736" s="17"/>
      <c r="BP1736" s="17"/>
      <c r="BQ1736" s="17"/>
      <c r="BR1736" s="17"/>
    </row>
    <row r="1737" spans="29:70" x14ac:dyDescent="0.25">
      <c r="AC1737" s="17"/>
      <c r="AD1737" s="17"/>
      <c r="AE1737" s="17"/>
      <c r="AF1737" s="17"/>
      <c r="AG1737" s="17"/>
      <c r="AH1737" s="17"/>
      <c r="AI1737" s="17"/>
      <c r="AJ1737" s="17"/>
      <c r="AK1737" s="17"/>
      <c r="AL1737" s="17"/>
      <c r="AM1737" s="17"/>
      <c r="AN1737" s="17"/>
      <c r="AO1737" s="17"/>
      <c r="AP1737" s="17"/>
      <c r="AQ1737" s="17"/>
      <c r="AR1737" s="17"/>
      <c r="AS1737" s="17"/>
      <c r="AT1737" s="17"/>
      <c r="AU1737" s="17"/>
      <c r="AV1737" s="17"/>
      <c r="AW1737" s="17"/>
      <c r="AX1737" s="17"/>
      <c r="AY1737" s="17"/>
      <c r="AZ1737" s="17"/>
      <c r="BA1737" s="17"/>
      <c r="BB1737" s="17"/>
      <c r="BC1737" s="17"/>
      <c r="BD1737" s="17"/>
      <c r="BE1737" s="17"/>
      <c r="BF1737" s="17"/>
      <c r="BG1737" s="17"/>
      <c r="BH1737" s="17"/>
      <c r="BI1737" s="17"/>
      <c r="BJ1737" s="17"/>
      <c r="BK1737" s="17"/>
      <c r="BL1737" s="17"/>
      <c r="BM1737" s="17"/>
      <c r="BN1737" s="17"/>
      <c r="BO1737" s="17"/>
      <c r="BP1737" s="17"/>
      <c r="BQ1737" s="17"/>
      <c r="BR1737" s="17"/>
    </row>
    <row r="1738" spans="29:70" x14ac:dyDescent="0.25">
      <c r="AC1738" s="17"/>
      <c r="AD1738" s="17"/>
      <c r="AE1738" s="17"/>
      <c r="AF1738" s="17"/>
      <c r="AG1738" s="17"/>
      <c r="AH1738" s="17"/>
      <c r="AI1738" s="17"/>
      <c r="AJ1738" s="17"/>
      <c r="AK1738" s="17"/>
      <c r="AL1738" s="17"/>
      <c r="AM1738" s="17"/>
      <c r="AN1738" s="17"/>
      <c r="AO1738" s="17"/>
      <c r="AP1738" s="17"/>
      <c r="AQ1738" s="17"/>
      <c r="AR1738" s="17"/>
      <c r="AS1738" s="17"/>
      <c r="AT1738" s="17"/>
      <c r="AU1738" s="17"/>
      <c r="AV1738" s="17"/>
      <c r="AW1738" s="17"/>
      <c r="AX1738" s="17"/>
      <c r="AY1738" s="17"/>
      <c r="AZ1738" s="17"/>
      <c r="BA1738" s="17"/>
      <c r="BB1738" s="17"/>
      <c r="BC1738" s="17"/>
      <c r="BD1738" s="17"/>
      <c r="BE1738" s="17"/>
      <c r="BF1738" s="17"/>
      <c r="BG1738" s="17"/>
      <c r="BH1738" s="17"/>
      <c r="BI1738" s="17"/>
      <c r="BJ1738" s="17"/>
      <c r="BK1738" s="17"/>
      <c r="BL1738" s="17"/>
      <c r="BM1738" s="17"/>
      <c r="BN1738" s="17"/>
      <c r="BO1738" s="17"/>
      <c r="BP1738" s="17"/>
      <c r="BQ1738" s="17"/>
      <c r="BR1738" s="17"/>
    </row>
    <row r="1739" spans="29:70" x14ac:dyDescent="0.25">
      <c r="AC1739" s="17"/>
      <c r="AD1739" s="17"/>
      <c r="AE1739" s="17"/>
      <c r="AF1739" s="17"/>
      <c r="AG1739" s="17"/>
      <c r="AH1739" s="17"/>
      <c r="AI1739" s="17"/>
      <c r="AJ1739" s="17"/>
      <c r="AK1739" s="17"/>
      <c r="AL1739" s="17"/>
      <c r="AM1739" s="17"/>
      <c r="AN1739" s="17"/>
      <c r="AO1739" s="17"/>
      <c r="AP1739" s="17"/>
      <c r="AQ1739" s="17"/>
      <c r="AR1739" s="17"/>
      <c r="AS1739" s="17"/>
      <c r="AT1739" s="17"/>
      <c r="AU1739" s="17"/>
      <c r="AV1739" s="17"/>
      <c r="AW1739" s="17"/>
      <c r="AX1739" s="17"/>
      <c r="AY1739" s="17"/>
      <c r="AZ1739" s="17"/>
      <c r="BA1739" s="17"/>
      <c r="BB1739" s="17"/>
      <c r="BC1739" s="17"/>
      <c r="BD1739" s="17"/>
      <c r="BE1739" s="17"/>
      <c r="BF1739" s="17"/>
      <c r="BG1739" s="17"/>
      <c r="BH1739" s="17"/>
      <c r="BI1739" s="17"/>
      <c r="BJ1739" s="17"/>
      <c r="BK1739" s="17"/>
      <c r="BL1739" s="17"/>
      <c r="BM1739" s="17"/>
      <c r="BN1739" s="17"/>
      <c r="BO1739" s="17"/>
      <c r="BP1739" s="17"/>
      <c r="BQ1739" s="17"/>
      <c r="BR1739" s="17"/>
    </row>
    <row r="1740" spans="29:70" x14ac:dyDescent="0.25">
      <c r="AC1740" s="17"/>
      <c r="AD1740" s="17"/>
      <c r="AE1740" s="17"/>
      <c r="AF1740" s="17"/>
      <c r="AG1740" s="17"/>
      <c r="AH1740" s="17"/>
      <c r="AI1740" s="17"/>
      <c r="AJ1740" s="17"/>
      <c r="AK1740" s="17"/>
      <c r="AL1740" s="17"/>
      <c r="AM1740" s="17"/>
      <c r="AN1740" s="17"/>
      <c r="AO1740" s="17"/>
      <c r="AP1740" s="17"/>
      <c r="AQ1740" s="17"/>
      <c r="AR1740" s="17"/>
      <c r="AS1740" s="17"/>
      <c r="AT1740" s="17"/>
      <c r="AU1740" s="17"/>
      <c r="AV1740" s="17"/>
      <c r="AW1740" s="17"/>
      <c r="AX1740" s="17"/>
      <c r="AY1740" s="17"/>
      <c r="AZ1740" s="17"/>
      <c r="BA1740" s="17"/>
      <c r="BB1740" s="17"/>
      <c r="BC1740" s="17"/>
      <c r="BD1740" s="17"/>
      <c r="BE1740" s="17"/>
      <c r="BF1740" s="17"/>
      <c r="BG1740" s="17"/>
      <c r="BH1740" s="17"/>
      <c r="BI1740" s="17"/>
      <c r="BJ1740" s="17"/>
      <c r="BK1740" s="17"/>
      <c r="BL1740" s="17"/>
      <c r="BM1740" s="17"/>
      <c r="BN1740" s="17"/>
      <c r="BO1740" s="17"/>
      <c r="BP1740" s="17"/>
      <c r="BQ1740" s="17"/>
      <c r="BR1740" s="17"/>
    </row>
    <row r="1741" spans="29:70" x14ac:dyDescent="0.25">
      <c r="AC1741" s="17"/>
      <c r="AD1741" s="17"/>
      <c r="AE1741" s="17"/>
      <c r="AF1741" s="17"/>
      <c r="AG1741" s="17"/>
      <c r="AH1741" s="17"/>
      <c r="AI1741" s="17"/>
      <c r="AJ1741" s="17"/>
      <c r="AK1741" s="17"/>
      <c r="AL1741" s="17"/>
      <c r="AM1741" s="17"/>
      <c r="AN1741" s="17"/>
      <c r="AO1741" s="17"/>
      <c r="AP1741" s="17"/>
      <c r="AQ1741" s="17"/>
      <c r="AR1741" s="17"/>
      <c r="AS1741" s="17"/>
      <c r="AT1741" s="17"/>
      <c r="AU1741" s="17"/>
      <c r="AV1741" s="17"/>
      <c r="AW1741" s="17"/>
      <c r="AX1741" s="17"/>
      <c r="AY1741" s="17"/>
      <c r="AZ1741" s="17"/>
      <c r="BA1741" s="17"/>
      <c r="BB1741" s="17"/>
      <c r="BC1741" s="17"/>
      <c r="BD1741" s="17"/>
      <c r="BE1741" s="17"/>
      <c r="BF1741" s="17"/>
      <c r="BG1741" s="17"/>
      <c r="BH1741" s="17"/>
      <c r="BI1741" s="17"/>
      <c r="BJ1741" s="17"/>
      <c r="BK1741" s="17"/>
      <c r="BL1741" s="17"/>
      <c r="BM1741" s="17"/>
      <c r="BN1741" s="17"/>
      <c r="BO1741" s="17"/>
      <c r="BP1741" s="17"/>
      <c r="BQ1741" s="17"/>
      <c r="BR1741" s="17"/>
    </row>
    <row r="1742" spans="29:70" x14ac:dyDescent="0.25"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  <c r="BF1742" s="17"/>
      <c r="BG1742" s="17"/>
      <c r="BH1742" s="17"/>
      <c r="BI1742" s="17"/>
      <c r="BJ1742" s="17"/>
      <c r="BK1742" s="17"/>
      <c r="BL1742" s="17"/>
      <c r="BM1742" s="17"/>
      <c r="BN1742" s="17"/>
      <c r="BO1742" s="17"/>
      <c r="BP1742" s="17"/>
      <c r="BQ1742" s="17"/>
      <c r="BR1742" s="17"/>
    </row>
    <row r="1743" spans="29:70" x14ac:dyDescent="0.25">
      <c r="AC1743" s="17"/>
      <c r="AD1743" s="17"/>
      <c r="AE1743" s="17"/>
      <c r="AF1743" s="17"/>
      <c r="AG1743" s="17"/>
      <c r="AH1743" s="17"/>
      <c r="AI1743" s="17"/>
      <c r="AJ1743" s="17"/>
      <c r="AK1743" s="17"/>
      <c r="AL1743" s="17"/>
      <c r="AM1743" s="17"/>
      <c r="AN1743" s="17"/>
      <c r="AO1743" s="17"/>
      <c r="AP1743" s="17"/>
      <c r="AQ1743" s="17"/>
      <c r="AR1743" s="17"/>
      <c r="AS1743" s="17"/>
      <c r="AT1743" s="17"/>
      <c r="AU1743" s="17"/>
      <c r="AV1743" s="17"/>
      <c r="AW1743" s="17"/>
      <c r="AX1743" s="17"/>
      <c r="AY1743" s="17"/>
      <c r="AZ1743" s="17"/>
      <c r="BA1743" s="17"/>
      <c r="BB1743" s="17"/>
      <c r="BC1743" s="17"/>
      <c r="BD1743" s="17"/>
      <c r="BE1743" s="17"/>
      <c r="BF1743" s="17"/>
      <c r="BG1743" s="17"/>
      <c r="BH1743" s="17"/>
      <c r="BI1743" s="17"/>
      <c r="BJ1743" s="17"/>
      <c r="BK1743" s="17"/>
      <c r="BL1743" s="17"/>
      <c r="BM1743" s="17"/>
      <c r="BN1743" s="17"/>
      <c r="BO1743" s="17"/>
      <c r="BP1743" s="17"/>
      <c r="BQ1743" s="17"/>
      <c r="BR1743" s="17"/>
    </row>
    <row r="1744" spans="29:70" x14ac:dyDescent="0.25">
      <c r="AC1744" s="17"/>
      <c r="AD1744" s="17"/>
      <c r="AE1744" s="17"/>
      <c r="AF1744" s="17"/>
      <c r="AG1744" s="17"/>
      <c r="AH1744" s="17"/>
      <c r="AI1744" s="17"/>
      <c r="AJ1744" s="17"/>
      <c r="AK1744" s="17"/>
      <c r="AL1744" s="17"/>
      <c r="AM1744" s="17"/>
      <c r="AN1744" s="17"/>
      <c r="AO1744" s="17"/>
      <c r="AP1744" s="17"/>
      <c r="AQ1744" s="17"/>
      <c r="AR1744" s="17"/>
      <c r="AS1744" s="17"/>
      <c r="AT1744" s="17"/>
      <c r="AU1744" s="17"/>
      <c r="AV1744" s="17"/>
      <c r="AW1744" s="17"/>
      <c r="AX1744" s="17"/>
      <c r="AY1744" s="17"/>
      <c r="AZ1744" s="17"/>
      <c r="BA1744" s="17"/>
      <c r="BB1744" s="17"/>
      <c r="BC1744" s="17"/>
      <c r="BD1744" s="17"/>
      <c r="BE1744" s="17"/>
      <c r="BF1744" s="17"/>
      <c r="BG1744" s="17"/>
      <c r="BH1744" s="17"/>
      <c r="BI1744" s="17"/>
      <c r="BJ1744" s="17"/>
      <c r="BK1744" s="17"/>
      <c r="BL1744" s="17"/>
      <c r="BM1744" s="17"/>
      <c r="BN1744" s="17"/>
      <c r="BO1744" s="17"/>
      <c r="BP1744" s="17"/>
      <c r="BQ1744" s="17"/>
      <c r="BR1744" s="17"/>
    </row>
    <row r="1745" spans="29:70" x14ac:dyDescent="0.25">
      <c r="AC1745" s="17"/>
      <c r="AD1745" s="17"/>
      <c r="AE1745" s="17"/>
      <c r="AF1745" s="17"/>
      <c r="AG1745" s="17"/>
      <c r="AH1745" s="17"/>
      <c r="AI1745" s="17"/>
      <c r="AJ1745" s="17"/>
      <c r="AK1745" s="17"/>
      <c r="AL1745" s="17"/>
      <c r="AM1745" s="17"/>
      <c r="AN1745" s="17"/>
      <c r="AO1745" s="17"/>
      <c r="AP1745" s="17"/>
      <c r="AQ1745" s="17"/>
      <c r="AR1745" s="17"/>
      <c r="AS1745" s="17"/>
      <c r="AT1745" s="17"/>
      <c r="AU1745" s="17"/>
      <c r="AV1745" s="17"/>
      <c r="AW1745" s="17"/>
      <c r="AX1745" s="17"/>
      <c r="AY1745" s="17"/>
      <c r="AZ1745" s="17"/>
      <c r="BA1745" s="17"/>
      <c r="BB1745" s="17"/>
      <c r="BC1745" s="17"/>
      <c r="BD1745" s="17"/>
      <c r="BE1745" s="17"/>
      <c r="BF1745" s="17"/>
      <c r="BG1745" s="17"/>
      <c r="BH1745" s="17"/>
      <c r="BI1745" s="17"/>
      <c r="BJ1745" s="17"/>
      <c r="BK1745" s="17"/>
      <c r="BL1745" s="17"/>
      <c r="BM1745" s="17"/>
      <c r="BN1745" s="17"/>
      <c r="BO1745" s="17"/>
      <c r="BP1745" s="17"/>
      <c r="BQ1745" s="17"/>
      <c r="BR1745" s="17"/>
    </row>
    <row r="1746" spans="29:70" x14ac:dyDescent="0.25">
      <c r="AC1746" s="17"/>
      <c r="AD1746" s="17"/>
      <c r="AE1746" s="17"/>
      <c r="AF1746" s="17"/>
      <c r="AG1746" s="17"/>
      <c r="AH1746" s="17"/>
      <c r="AI1746" s="17"/>
      <c r="AJ1746" s="17"/>
      <c r="AK1746" s="17"/>
      <c r="AL1746" s="17"/>
      <c r="AM1746" s="17"/>
      <c r="AN1746" s="17"/>
      <c r="AO1746" s="17"/>
      <c r="AP1746" s="17"/>
      <c r="AQ1746" s="17"/>
      <c r="AR1746" s="17"/>
      <c r="AS1746" s="17"/>
      <c r="AT1746" s="17"/>
      <c r="AU1746" s="17"/>
      <c r="AV1746" s="17"/>
      <c r="AW1746" s="17"/>
      <c r="AX1746" s="17"/>
      <c r="AY1746" s="17"/>
      <c r="AZ1746" s="17"/>
      <c r="BA1746" s="17"/>
      <c r="BB1746" s="17"/>
      <c r="BC1746" s="17"/>
      <c r="BD1746" s="17"/>
      <c r="BE1746" s="17"/>
      <c r="BF1746" s="17"/>
      <c r="BG1746" s="17"/>
      <c r="BH1746" s="17"/>
      <c r="BI1746" s="17"/>
      <c r="BJ1746" s="17"/>
      <c r="BK1746" s="17"/>
      <c r="BL1746" s="17"/>
      <c r="BM1746" s="17"/>
      <c r="BN1746" s="17"/>
      <c r="BO1746" s="17"/>
      <c r="BP1746" s="17"/>
      <c r="BQ1746" s="17"/>
      <c r="BR1746" s="17"/>
    </row>
    <row r="1747" spans="29:70" x14ac:dyDescent="0.25">
      <c r="AC1747" s="17"/>
      <c r="AD1747" s="17"/>
      <c r="AE1747" s="17"/>
      <c r="AF1747" s="17"/>
      <c r="AG1747" s="17"/>
      <c r="AH1747" s="17"/>
      <c r="AI1747" s="17"/>
      <c r="AJ1747" s="17"/>
      <c r="AK1747" s="17"/>
      <c r="AL1747" s="17"/>
      <c r="AM1747" s="17"/>
      <c r="AN1747" s="17"/>
      <c r="AO1747" s="17"/>
      <c r="AP1747" s="17"/>
      <c r="AQ1747" s="17"/>
      <c r="AR1747" s="17"/>
      <c r="AS1747" s="17"/>
      <c r="AT1747" s="17"/>
      <c r="AU1747" s="17"/>
      <c r="AV1747" s="17"/>
      <c r="AW1747" s="17"/>
      <c r="AX1747" s="17"/>
      <c r="AY1747" s="17"/>
      <c r="AZ1747" s="17"/>
      <c r="BA1747" s="17"/>
      <c r="BB1747" s="17"/>
      <c r="BC1747" s="17"/>
      <c r="BD1747" s="17"/>
      <c r="BE1747" s="17"/>
      <c r="BF1747" s="17"/>
      <c r="BG1747" s="17"/>
      <c r="BH1747" s="17"/>
      <c r="BI1747" s="17"/>
      <c r="BJ1747" s="17"/>
      <c r="BK1747" s="17"/>
      <c r="BL1747" s="17"/>
      <c r="BM1747" s="17"/>
      <c r="BN1747" s="17"/>
      <c r="BO1747" s="17"/>
      <c r="BP1747" s="17"/>
      <c r="BQ1747" s="17"/>
      <c r="BR1747" s="17"/>
    </row>
    <row r="1748" spans="29:70" x14ac:dyDescent="0.25">
      <c r="AC1748" s="17"/>
      <c r="AD1748" s="17"/>
      <c r="AE1748" s="17"/>
      <c r="AF1748" s="17"/>
      <c r="AG1748" s="17"/>
      <c r="AH1748" s="17"/>
      <c r="AI1748" s="17"/>
      <c r="AJ1748" s="17"/>
      <c r="AK1748" s="17"/>
      <c r="AL1748" s="17"/>
      <c r="AM1748" s="17"/>
      <c r="AN1748" s="17"/>
      <c r="AO1748" s="17"/>
      <c r="AP1748" s="17"/>
      <c r="AQ1748" s="17"/>
      <c r="AR1748" s="17"/>
      <c r="AS1748" s="17"/>
      <c r="AT1748" s="17"/>
      <c r="AU1748" s="17"/>
      <c r="AV1748" s="17"/>
      <c r="AW1748" s="17"/>
      <c r="AX1748" s="17"/>
      <c r="AY1748" s="17"/>
      <c r="AZ1748" s="17"/>
      <c r="BA1748" s="17"/>
      <c r="BB1748" s="17"/>
      <c r="BC1748" s="17"/>
      <c r="BD1748" s="17"/>
      <c r="BE1748" s="17"/>
      <c r="BF1748" s="17"/>
      <c r="BG1748" s="17"/>
      <c r="BH1748" s="17"/>
      <c r="BI1748" s="17"/>
      <c r="BJ1748" s="17"/>
      <c r="BK1748" s="17"/>
      <c r="BL1748" s="17"/>
      <c r="BM1748" s="17"/>
      <c r="BN1748" s="17"/>
      <c r="BO1748" s="17"/>
      <c r="BP1748" s="17"/>
      <c r="BQ1748" s="17"/>
      <c r="BR1748" s="17"/>
    </row>
    <row r="1749" spans="29:70" x14ac:dyDescent="0.25"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  <c r="BF1749" s="17"/>
      <c r="BG1749" s="17"/>
      <c r="BH1749" s="17"/>
      <c r="BI1749" s="17"/>
      <c r="BJ1749" s="17"/>
      <c r="BK1749" s="17"/>
      <c r="BL1749" s="17"/>
      <c r="BM1749" s="17"/>
      <c r="BN1749" s="17"/>
      <c r="BO1749" s="17"/>
      <c r="BP1749" s="17"/>
      <c r="BQ1749" s="17"/>
      <c r="BR1749" s="17"/>
    </row>
    <row r="1750" spans="29:70" x14ac:dyDescent="0.25">
      <c r="AC1750" s="17"/>
      <c r="AD1750" s="17"/>
      <c r="AE1750" s="17"/>
      <c r="AF1750" s="17"/>
      <c r="AG1750" s="17"/>
      <c r="AH1750" s="17"/>
      <c r="AI1750" s="17"/>
      <c r="AJ1750" s="17"/>
      <c r="AK1750" s="17"/>
      <c r="AL1750" s="17"/>
      <c r="AM1750" s="17"/>
      <c r="AN1750" s="17"/>
      <c r="AO1750" s="17"/>
      <c r="AP1750" s="17"/>
      <c r="AQ1750" s="17"/>
      <c r="AR1750" s="17"/>
      <c r="AS1750" s="17"/>
      <c r="AT1750" s="17"/>
      <c r="AU1750" s="17"/>
      <c r="AV1750" s="17"/>
      <c r="AW1750" s="17"/>
      <c r="AX1750" s="17"/>
      <c r="AY1750" s="17"/>
      <c r="AZ1750" s="17"/>
      <c r="BA1750" s="17"/>
      <c r="BB1750" s="17"/>
      <c r="BC1750" s="17"/>
      <c r="BD1750" s="17"/>
      <c r="BE1750" s="17"/>
      <c r="BF1750" s="17"/>
      <c r="BG1750" s="17"/>
      <c r="BH1750" s="17"/>
      <c r="BI1750" s="17"/>
      <c r="BJ1750" s="17"/>
      <c r="BK1750" s="17"/>
      <c r="BL1750" s="17"/>
      <c r="BM1750" s="17"/>
      <c r="BN1750" s="17"/>
      <c r="BO1750" s="17"/>
      <c r="BP1750" s="17"/>
      <c r="BQ1750" s="17"/>
      <c r="BR1750" s="17"/>
    </row>
    <row r="1751" spans="29:70" x14ac:dyDescent="0.25">
      <c r="AC1751" s="17"/>
      <c r="AD1751" s="17"/>
      <c r="AE1751" s="17"/>
      <c r="AF1751" s="17"/>
      <c r="AG1751" s="17"/>
      <c r="AH1751" s="17"/>
      <c r="AI1751" s="17"/>
      <c r="AJ1751" s="17"/>
      <c r="AK1751" s="17"/>
      <c r="AL1751" s="17"/>
      <c r="AM1751" s="17"/>
      <c r="AN1751" s="17"/>
      <c r="AO1751" s="17"/>
      <c r="AP1751" s="17"/>
      <c r="AQ1751" s="17"/>
      <c r="AR1751" s="17"/>
      <c r="AS1751" s="17"/>
      <c r="AT1751" s="17"/>
      <c r="AU1751" s="17"/>
      <c r="AV1751" s="17"/>
      <c r="AW1751" s="17"/>
      <c r="AX1751" s="17"/>
      <c r="AY1751" s="17"/>
      <c r="AZ1751" s="17"/>
      <c r="BA1751" s="17"/>
      <c r="BB1751" s="17"/>
      <c r="BC1751" s="17"/>
      <c r="BD1751" s="17"/>
      <c r="BE1751" s="17"/>
      <c r="BF1751" s="17"/>
      <c r="BG1751" s="17"/>
      <c r="BH1751" s="17"/>
      <c r="BI1751" s="17"/>
      <c r="BJ1751" s="17"/>
      <c r="BK1751" s="17"/>
      <c r="BL1751" s="17"/>
      <c r="BM1751" s="17"/>
      <c r="BN1751" s="17"/>
      <c r="BO1751" s="17"/>
      <c r="BP1751" s="17"/>
      <c r="BQ1751" s="17"/>
      <c r="BR1751" s="17"/>
    </row>
    <row r="1752" spans="29:70" x14ac:dyDescent="0.25">
      <c r="AC1752" s="17"/>
      <c r="AD1752" s="17"/>
      <c r="AE1752" s="17"/>
      <c r="AF1752" s="17"/>
      <c r="AG1752" s="17"/>
      <c r="AH1752" s="17"/>
      <c r="AI1752" s="17"/>
      <c r="AJ1752" s="17"/>
      <c r="AK1752" s="17"/>
      <c r="AL1752" s="17"/>
      <c r="AM1752" s="17"/>
      <c r="AN1752" s="17"/>
      <c r="AO1752" s="17"/>
      <c r="AP1752" s="17"/>
      <c r="AQ1752" s="17"/>
      <c r="AR1752" s="17"/>
      <c r="AS1752" s="17"/>
      <c r="AT1752" s="17"/>
      <c r="AU1752" s="17"/>
      <c r="AV1752" s="17"/>
      <c r="AW1752" s="17"/>
      <c r="AX1752" s="17"/>
      <c r="AY1752" s="17"/>
      <c r="AZ1752" s="17"/>
      <c r="BA1752" s="17"/>
      <c r="BB1752" s="17"/>
      <c r="BC1752" s="17"/>
      <c r="BD1752" s="17"/>
      <c r="BE1752" s="17"/>
      <c r="BF1752" s="17"/>
      <c r="BG1752" s="17"/>
      <c r="BH1752" s="17"/>
      <c r="BI1752" s="17"/>
      <c r="BJ1752" s="17"/>
      <c r="BK1752" s="17"/>
      <c r="BL1752" s="17"/>
      <c r="BM1752" s="17"/>
      <c r="BN1752" s="17"/>
      <c r="BO1752" s="17"/>
      <c r="BP1752" s="17"/>
      <c r="BQ1752" s="17"/>
      <c r="BR1752" s="17"/>
    </row>
    <row r="1753" spans="29:70" x14ac:dyDescent="0.25">
      <c r="AC1753" s="17"/>
      <c r="AD1753" s="17"/>
      <c r="AE1753" s="17"/>
      <c r="AF1753" s="17"/>
      <c r="AG1753" s="17"/>
      <c r="AH1753" s="17"/>
      <c r="AI1753" s="17"/>
      <c r="AJ1753" s="17"/>
      <c r="AK1753" s="17"/>
      <c r="AL1753" s="17"/>
      <c r="AM1753" s="17"/>
      <c r="AN1753" s="17"/>
      <c r="AO1753" s="17"/>
      <c r="AP1753" s="17"/>
      <c r="AQ1753" s="17"/>
      <c r="AR1753" s="17"/>
      <c r="AS1753" s="17"/>
      <c r="AT1753" s="17"/>
      <c r="AU1753" s="17"/>
      <c r="AV1753" s="17"/>
      <c r="AW1753" s="17"/>
      <c r="AX1753" s="17"/>
      <c r="AY1753" s="17"/>
      <c r="AZ1753" s="17"/>
      <c r="BA1753" s="17"/>
      <c r="BB1753" s="17"/>
      <c r="BC1753" s="17"/>
      <c r="BD1753" s="17"/>
      <c r="BE1753" s="17"/>
      <c r="BF1753" s="17"/>
      <c r="BG1753" s="17"/>
      <c r="BH1753" s="17"/>
      <c r="BI1753" s="17"/>
      <c r="BJ1753" s="17"/>
      <c r="BK1753" s="17"/>
      <c r="BL1753" s="17"/>
      <c r="BM1753" s="17"/>
      <c r="BN1753" s="17"/>
      <c r="BO1753" s="17"/>
      <c r="BP1753" s="17"/>
      <c r="BQ1753" s="17"/>
      <c r="BR1753" s="17"/>
    </row>
    <row r="1754" spans="29:70" x14ac:dyDescent="0.25">
      <c r="AC1754" s="17"/>
      <c r="AD1754" s="17"/>
      <c r="AE1754" s="17"/>
      <c r="AF1754" s="17"/>
      <c r="AG1754" s="17"/>
      <c r="AH1754" s="17"/>
      <c r="AI1754" s="17"/>
      <c r="AJ1754" s="17"/>
      <c r="AK1754" s="17"/>
      <c r="AL1754" s="17"/>
      <c r="AM1754" s="17"/>
      <c r="AN1754" s="17"/>
      <c r="AO1754" s="17"/>
      <c r="AP1754" s="17"/>
      <c r="AQ1754" s="17"/>
      <c r="AR1754" s="17"/>
      <c r="AS1754" s="17"/>
      <c r="AT1754" s="17"/>
      <c r="AU1754" s="17"/>
      <c r="AV1754" s="17"/>
      <c r="AW1754" s="17"/>
      <c r="AX1754" s="17"/>
      <c r="AY1754" s="17"/>
      <c r="AZ1754" s="17"/>
      <c r="BA1754" s="17"/>
      <c r="BB1754" s="17"/>
      <c r="BC1754" s="17"/>
      <c r="BD1754" s="17"/>
      <c r="BE1754" s="17"/>
      <c r="BF1754" s="17"/>
      <c r="BG1754" s="17"/>
      <c r="BH1754" s="17"/>
      <c r="BI1754" s="17"/>
      <c r="BJ1754" s="17"/>
      <c r="BK1754" s="17"/>
      <c r="BL1754" s="17"/>
      <c r="BM1754" s="17"/>
      <c r="BN1754" s="17"/>
      <c r="BO1754" s="17"/>
      <c r="BP1754" s="17"/>
      <c r="BQ1754" s="17"/>
      <c r="BR1754" s="17"/>
    </row>
    <row r="1755" spans="29:70" x14ac:dyDescent="0.25">
      <c r="AC1755" s="17"/>
      <c r="AD1755" s="17"/>
      <c r="AE1755" s="17"/>
      <c r="AF1755" s="17"/>
      <c r="AG1755" s="17"/>
      <c r="AH1755" s="17"/>
      <c r="AI1755" s="17"/>
      <c r="AJ1755" s="17"/>
      <c r="AK1755" s="17"/>
      <c r="AL1755" s="17"/>
      <c r="AM1755" s="17"/>
      <c r="AN1755" s="17"/>
      <c r="AO1755" s="17"/>
      <c r="AP1755" s="17"/>
      <c r="AQ1755" s="17"/>
      <c r="AR1755" s="17"/>
      <c r="AS1755" s="17"/>
      <c r="AT1755" s="17"/>
      <c r="AU1755" s="17"/>
      <c r="AV1755" s="17"/>
      <c r="AW1755" s="17"/>
      <c r="AX1755" s="17"/>
      <c r="AY1755" s="17"/>
      <c r="AZ1755" s="17"/>
      <c r="BA1755" s="17"/>
      <c r="BB1755" s="17"/>
      <c r="BC1755" s="17"/>
      <c r="BD1755" s="17"/>
      <c r="BE1755" s="17"/>
      <c r="BF1755" s="17"/>
      <c r="BG1755" s="17"/>
      <c r="BH1755" s="17"/>
      <c r="BI1755" s="17"/>
      <c r="BJ1755" s="17"/>
      <c r="BK1755" s="17"/>
      <c r="BL1755" s="17"/>
      <c r="BM1755" s="17"/>
      <c r="BN1755" s="17"/>
      <c r="BO1755" s="17"/>
      <c r="BP1755" s="17"/>
      <c r="BQ1755" s="17"/>
      <c r="BR1755" s="17"/>
    </row>
    <row r="1756" spans="29:70" x14ac:dyDescent="0.25">
      <c r="AC1756" s="17"/>
      <c r="AD1756" s="17"/>
      <c r="AE1756" s="17"/>
      <c r="AF1756" s="17"/>
      <c r="AG1756" s="17"/>
      <c r="AH1756" s="17"/>
      <c r="AI1756" s="17"/>
      <c r="AJ1756" s="17"/>
      <c r="AK1756" s="17"/>
      <c r="AL1756" s="17"/>
      <c r="AM1756" s="17"/>
      <c r="AN1756" s="17"/>
      <c r="AO1756" s="17"/>
      <c r="AP1756" s="17"/>
      <c r="AQ1756" s="17"/>
      <c r="AR1756" s="17"/>
      <c r="AS1756" s="17"/>
      <c r="AT1756" s="17"/>
      <c r="AU1756" s="17"/>
      <c r="AV1756" s="17"/>
      <c r="AW1756" s="17"/>
      <c r="AX1756" s="17"/>
      <c r="AY1756" s="17"/>
      <c r="AZ1756" s="17"/>
      <c r="BA1756" s="17"/>
      <c r="BB1756" s="17"/>
      <c r="BC1756" s="17"/>
      <c r="BD1756" s="17"/>
      <c r="BE1756" s="17"/>
      <c r="BF1756" s="17"/>
      <c r="BG1756" s="17"/>
      <c r="BH1756" s="17"/>
      <c r="BI1756" s="17"/>
      <c r="BJ1756" s="17"/>
      <c r="BK1756" s="17"/>
      <c r="BL1756" s="17"/>
      <c r="BM1756" s="17"/>
      <c r="BN1756" s="17"/>
      <c r="BO1756" s="17"/>
      <c r="BP1756" s="17"/>
      <c r="BQ1756" s="17"/>
      <c r="BR1756" s="17"/>
    </row>
    <row r="1757" spans="29:70" x14ac:dyDescent="0.25">
      <c r="AC1757" s="17"/>
      <c r="AD1757" s="17"/>
      <c r="AE1757" s="17"/>
      <c r="AF1757" s="17"/>
      <c r="AG1757" s="17"/>
      <c r="AH1757" s="17"/>
      <c r="AI1757" s="17"/>
      <c r="AJ1757" s="17"/>
      <c r="AK1757" s="17"/>
      <c r="AL1757" s="17"/>
      <c r="AM1757" s="17"/>
      <c r="AN1757" s="17"/>
      <c r="AO1757" s="17"/>
      <c r="AP1757" s="17"/>
      <c r="AQ1757" s="17"/>
      <c r="AR1757" s="17"/>
      <c r="AS1757" s="17"/>
      <c r="AT1757" s="17"/>
      <c r="AU1757" s="17"/>
      <c r="AV1757" s="17"/>
      <c r="AW1757" s="17"/>
      <c r="AX1757" s="17"/>
      <c r="AY1757" s="17"/>
      <c r="AZ1757" s="17"/>
      <c r="BA1757" s="17"/>
      <c r="BB1757" s="17"/>
      <c r="BC1757" s="17"/>
      <c r="BD1757" s="17"/>
      <c r="BE1757" s="17"/>
      <c r="BF1757" s="17"/>
      <c r="BG1757" s="17"/>
      <c r="BH1757" s="17"/>
      <c r="BI1757" s="17"/>
      <c r="BJ1757" s="17"/>
      <c r="BK1757" s="17"/>
      <c r="BL1757" s="17"/>
      <c r="BM1757" s="17"/>
      <c r="BN1757" s="17"/>
      <c r="BO1757" s="17"/>
      <c r="BP1757" s="17"/>
      <c r="BQ1757" s="17"/>
      <c r="BR1757" s="17"/>
    </row>
    <row r="1758" spans="29:70" x14ac:dyDescent="0.25"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  <c r="BF1758" s="17"/>
      <c r="BG1758" s="17"/>
      <c r="BH1758" s="17"/>
      <c r="BI1758" s="17"/>
      <c r="BJ1758" s="17"/>
      <c r="BK1758" s="17"/>
      <c r="BL1758" s="17"/>
      <c r="BM1758" s="17"/>
      <c r="BN1758" s="17"/>
      <c r="BO1758" s="17"/>
      <c r="BP1758" s="17"/>
      <c r="BQ1758" s="17"/>
      <c r="BR1758" s="17"/>
    </row>
    <row r="1759" spans="29:70" x14ac:dyDescent="0.25"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  <c r="BF1759" s="17"/>
      <c r="BG1759" s="17"/>
      <c r="BH1759" s="17"/>
      <c r="BI1759" s="17"/>
      <c r="BJ1759" s="17"/>
      <c r="BK1759" s="17"/>
      <c r="BL1759" s="17"/>
      <c r="BM1759" s="17"/>
      <c r="BN1759" s="17"/>
      <c r="BO1759" s="17"/>
      <c r="BP1759" s="17"/>
      <c r="BQ1759" s="17"/>
      <c r="BR1759" s="17"/>
    </row>
    <row r="1760" spans="29:70" x14ac:dyDescent="0.25"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  <c r="BF1760" s="17"/>
      <c r="BG1760" s="17"/>
      <c r="BH1760" s="17"/>
      <c r="BI1760" s="17"/>
      <c r="BJ1760" s="17"/>
      <c r="BK1760" s="17"/>
      <c r="BL1760" s="17"/>
      <c r="BM1760" s="17"/>
      <c r="BN1760" s="17"/>
      <c r="BO1760" s="17"/>
      <c r="BP1760" s="17"/>
      <c r="BQ1760" s="17"/>
      <c r="BR1760" s="17"/>
    </row>
    <row r="1761" spans="29:70" x14ac:dyDescent="0.25"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  <c r="BF1761" s="17"/>
      <c r="BG1761" s="17"/>
      <c r="BH1761" s="17"/>
      <c r="BI1761" s="17"/>
      <c r="BJ1761" s="17"/>
      <c r="BK1761" s="17"/>
      <c r="BL1761" s="17"/>
      <c r="BM1761" s="17"/>
      <c r="BN1761" s="17"/>
      <c r="BO1761" s="17"/>
      <c r="BP1761" s="17"/>
      <c r="BQ1761" s="17"/>
      <c r="BR1761" s="17"/>
    </row>
    <row r="1762" spans="29:70" x14ac:dyDescent="0.25"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  <c r="BF1762" s="17"/>
      <c r="BG1762" s="17"/>
      <c r="BH1762" s="17"/>
      <c r="BI1762" s="17"/>
      <c r="BJ1762" s="17"/>
      <c r="BK1762" s="17"/>
      <c r="BL1762" s="17"/>
      <c r="BM1762" s="17"/>
      <c r="BN1762" s="17"/>
      <c r="BO1762" s="17"/>
      <c r="BP1762" s="17"/>
      <c r="BQ1762" s="17"/>
      <c r="BR1762" s="17"/>
    </row>
    <row r="1763" spans="29:70" x14ac:dyDescent="0.25">
      <c r="AC1763" s="17"/>
      <c r="AD1763" s="17"/>
      <c r="AE1763" s="17"/>
      <c r="AF1763" s="17"/>
      <c r="AG1763" s="17"/>
      <c r="AH1763" s="17"/>
      <c r="AI1763" s="17"/>
      <c r="AJ1763" s="17"/>
      <c r="AK1763" s="17"/>
      <c r="AL1763" s="17"/>
      <c r="AM1763" s="17"/>
      <c r="AN1763" s="17"/>
      <c r="AO1763" s="17"/>
      <c r="AP1763" s="17"/>
      <c r="AQ1763" s="17"/>
      <c r="AR1763" s="17"/>
      <c r="AS1763" s="17"/>
      <c r="AT1763" s="17"/>
      <c r="AU1763" s="17"/>
      <c r="AV1763" s="17"/>
      <c r="AW1763" s="17"/>
      <c r="AX1763" s="17"/>
      <c r="AY1763" s="17"/>
      <c r="AZ1763" s="17"/>
      <c r="BA1763" s="17"/>
      <c r="BB1763" s="17"/>
      <c r="BC1763" s="17"/>
      <c r="BD1763" s="17"/>
      <c r="BE1763" s="17"/>
      <c r="BF1763" s="17"/>
      <c r="BG1763" s="17"/>
      <c r="BH1763" s="17"/>
      <c r="BI1763" s="17"/>
      <c r="BJ1763" s="17"/>
      <c r="BK1763" s="17"/>
      <c r="BL1763" s="17"/>
      <c r="BM1763" s="17"/>
      <c r="BN1763" s="17"/>
      <c r="BO1763" s="17"/>
      <c r="BP1763" s="17"/>
      <c r="BQ1763" s="17"/>
      <c r="BR1763" s="17"/>
    </row>
    <row r="1764" spans="29:70" x14ac:dyDescent="0.25">
      <c r="AC1764" s="17"/>
      <c r="AD1764" s="17"/>
      <c r="AE1764" s="17"/>
      <c r="AF1764" s="17"/>
      <c r="AG1764" s="17"/>
      <c r="AH1764" s="17"/>
      <c r="AI1764" s="17"/>
      <c r="AJ1764" s="17"/>
      <c r="AK1764" s="17"/>
      <c r="AL1764" s="17"/>
      <c r="AM1764" s="17"/>
      <c r="AN1764" s="17"/>
      <c r="AO1764" s="17"/>
      <c r="AP1764" s="17"/>
      <c r="AQ1764" s="17"/>
      <c r="AR1764" s="17"/>
      <c r="AS1764" s="17"/>
      <c r="AT1764" s="17"/>
      <c r="AU1764" s="17"/>
      <c r="AV1764" s="17"/>
      <c r="AW1764" s="17"/>
      <c r="AX1764" s="17"/>
      <c r="AY1764" s="17"/>
      <c r="AZ1764" s="17"/>
      <c r="BA1764" s="17"/>
      <c r="BB1764" s="17"/>
      <c r="BC1764" s="17"/>
      <c r="BD1764" s="17"/>
      <c r="BE1764" s="17"/>
      <c r="BF1764" s="17"/>
      <c r="BG1764" s="17"/>
      <c r="BH1764" s="17"/>
      <c r="BI1764" s="17"/>
      <c r="BJ1764" s="17"/>
      <c r="BK1764" s="17"/>
      <c r="BL1764" s="17"/>
      <c r="BM1764" s="17"/>
      <c r="BN1764" s="17"/>
      <c r="BO1764" s="17"/>
      <c r="BP1764" s="17"/>
      <c r="BQ1764" s="17"/>
      <c r="BR1764" s="17"/>
    </row>
    <row r="1765" spans="29:70" x14ac:dyDescent="0.25">
      <c r="AC1765" s="17"/>
      <c r="AD1765" s="17"/>
      <c r="AE1765" s="17"/>
      <c r="AF1765" s="17"/>
      <c r="AG1765" s="17"/>
      <c r="AH1765" s="17"/>
      <c r="AI1765" s="17"/>
      <c r="AJ1765" s="17"/>
      <c r="AK1765" s="17"/>
      <c r="AL1765" s="17"/>
      <c r="AM1765" s="17"/>
      <c r="AN1765" s="17"/>
      <c r="AO1765" s="17"/>
      <c r="AP1765" s="17"/>
      <c r="AQ1765" s="17"/>
      <c r="AR1765" s="17"/>
      <c r="AS1765" s="17"/>
      <c r="AT1765" s="17"/>
      <c r="AU1765" s="17"/>
      <c r="AV1765" s="17"/>
      <c r="AW1765" s="17"/>
      <c r="AX1765" s="17"/>
      <c r="AY1765" s="17"/>
      <c r="AZ1765" s="17"/>
      <c r="BA1765" s="17"/>
      <c r="BB1765" s="17"/>
      <c r="BC1765" s="17"/>
      <c r="BD1765" s="17"/>
      <c r="BE1765" s="17"/>
      <c r="BF1765" s="17"/>
      <c r="BG1765" s="17"/>
      <c r="BH1765" s="17"/>
      <c r="BI1765" s="17"/>
      <c r="BJ1765" s="17"/>
      <c r="BK1765" s="17"/>
      <c r="BL1765" s="17"/>
      <c r="BM1765" s="17"/>
      <c r="BN1765" s="17"/>
      <c r="BO1765" s="17"/>
      <c r="BP1765" s="17"/>
      <c r="BQ1765" s="17"/>
      <c r="BR1765" s="17"/>
    </row>
    <row r="1766" spans="29:70" x14ac:dyDescent="0.25">
      <c r="AC1766" s="17"/>
      <c r="AD1766" s="17"/>
      <c r="AE1766" s="17"/>
      <c r="AF1766" s="17"/>
      <c r="AG1766" s="17"/>
      <c r="AH1766" s="17"/>
      <c r="AI1766" s="17"/>
      <c r="AJ1766" s="17"/>
      <c r="AK1766" s="17"/>
      <c r="AL1766" s="17"/>
      <c r="AM1766" s="17"/>
      <c r="AN1766" s="17"/>
      <c r="AO1766" s="17"/>
      <c r="AP1766" s="17"/>
      <c r="AQ1766" s="17"/>
      <c r="AR1766" s="17"/>
      <c r="AS1766" s="17"/>
      <c r="AT1766" s="17"/>
      <c r="AU1766" s="17"/>
      <c r="AV1766" s="17"/>
      <c r="AW1766" s="17"/>
      <c r="AX1766" s="17"/>
      <c r="AY1766" s="17"/>
      <c r="AZ1766" s="17"/>
      <c r="BA1766" s="17"/>
      <c r="BB1766" s="17"/>
      <c r="BC1766" s="17"/>
      <c r="BD1766" s="17"/>
      <c r="BE1766" s="17"/>
      <c r="BF1766" s="17"/>
      <c r="BG1766" s="17"/>
      <c r="BH1766" s="17"/>
      <c r="BI1766" s="17"/>
      <c r="BJ1766" s="17"/>
      <c r="BK1766" s="17"/>
      <c r="BL1766" s="17"/>
      <c r="BM1766" s="17"/>
      <c r="BN1766" s="17"/>
      <c r="BO1766" s="17"/>
      <c r="BP1766" s="17"/>
      <c r="BQ1766" s="17"/>
      <c r="BR1766" s="17"/>
    </row>
    <row r="1767" spans="29:70" x14ac:dyDescent="0.25">
      <c r="AC1767" s="17"/>
      <c r="AD1767" s="17"/>
      <c r="AE1767" s="17"/>
      <c r="AF1767" s="17"/>
      <c r="AG1767" s="17"/>
      <c r="AH1767" s="17"/>
      <c r="AI1767" s="17"/>
      <c r="AJ1767" s="17"/>
      <c r="AK1767" s="17"/>
      <c r="AL1767" s="17"/>
      <c r="AM1767" s="17"/>
      <c r="AN1767" s="17"/>
      <c r="AO1767" s="17"/>
      <c r="AP1767" s="17"/>
      <c r="AQ1767" s="17"/>
      <c r="AR1767" s="17"/>
      <c r="AS1767" s="17"/>
      <c r="AT1767" s="17"/>
      <c r="AU1767" s="17"/>
      <c r="AV1767" s="17"/>
      <c r="AW1767" s="17"/>
      <c r="AX1767" s="17"/>
      <c r="AY1767" s="17"/>
      <c r="AZ1767" s="17"/>
      <c r="BA1767" s="17"/>
      <c r="BB1767" s="17"/>
      <c r="BC1767" s="17"/>
      <c r="BD1767" s="17"/>
      <c r="BE1767" s="17"/>
      <c r="BF1767" s="17"/>
      <c r="BG1767" s="17"/>
      <c r="BH1767" s="17"/>
      <c r="BI1767" s="17"/>
      <c r="BJ1767" s="17"/>
      <c r="BK1767" s="17"/>
      <c r="BL1767" s="17"/>
      <c r="BM1767" s="17"/>
      <c r="BN1767" s="17"/>
      <c r="BO1767" s="17"/>
      <c r="BP1767" s="17"/>
      <c r="BQ1767" s="17"/>
      <c r="BR1767" s="17"/>
    </row>
    <row r="1768" spans="29:70" x14ac:dyDescent="0.25">
      <c r="AC1768" s="17"/>
      <c r="AD1768" s="17"/>
      <c r="AE1768" s="17"/>
      <c r="AF1768" s="17"/>
      <c r="AG1768" s="17"/>
      <c r="AH1768" s="17"/>
      <c r="AI1768" s="17"/>
      <c r="AJ1768" s="17"/>
      <c r="AK1768" s="17"/>
      <c r="AL1768" s="17"/>
      <c r="AM1768" s="17"/>
      <c r="AN1768" s="17"/>
      <c r="AO1768" s="17"/>
      <c r="AP1768" s="17"/>
      <c r="AQ1768" s="17"/>
      <c r="AR1768" s="17"/>
      <c r="AS1768" s="17"/>
      <c r="AT1768" s="17"/>
      <c r="AU1768" s="17"/>
      <c r="AV1768" s="17"/>
      <c r="AW1768" s="17"/>
      <c r="AX1768" s="17"/>
      <c r="AY1768" s="17"/>
      <c r="AZ1768" s="17"/>
      <c r="BA1768" s="17"/>
      <c r="BB1768" s="17"/>
      <c r="BC1768" s="17"/>
      <c r="BD1768" s="17"/>
      <c r="BE1768" s="17"/>
      <c r="BF1768" s="17"/>
      <c r="BG1768" s="17"/>
      <c r="BH1768" s="17"/>
      <c r="BI1768" s="17"/>
      <c r="BJ1768" s="17"/>
      <c r="BK1768" s="17"/>
      <c r="BL1768" s="17"/>
      <c r="BM1768" s="17"/>
      <c r="BN1768" s="17"/>
      <c r="BO1768" s="17"/>
      <c r="BP1768" s="17"/>
      <c r="BQ1768" s="17"/>
      <c r="BR1768" s="17"/>
    </row>
    <row r="1769" spans="29:70" x14ac:dyDescent="0.25">
      <c r="AC1769" s="17"/>
      <c r="AD1769" s="17"/>
      <c r="AE1769" s="17"/>
      <c r="AF1769" s="17"/>
      <c r="AG1769" s="17"/>
      <c r="AH1769" s="17"/>
      <c r="AI1769" s="17"/>
      <c r="AJ1769" s="17"/>
      <c r="AK1769" s="17"/>
      <c r="AL1769" s="17"/>
      <c r="AM1769" s="17"/>
      <c r="AN1769" s="17"/>
      <c r="AO1769" s="17"/>
      <c r="AP1769" s="17"/>
      <c r="AQ1769" s="17"/>
      <c r="AR1769" s="17"/>
      <c r="AS1769" s="17"/>
      <c r="AT1769" s="17"/>
      <c r="AU1769" s="17"/>
      <c r="AV1769" s="17"/>
      <c r="AW1769" s="17"/>
      <c r="AX1769" s="17"/>
      <c r="AY1769" s="17"/>
      <c r="AZ1769" s="17"/>
      <c r="BA1769" s="17"/>
      <c r="BB1769" s="17"/>
      <c r="BC1769" s="17"/>
      <c r="BD1769" s="17"/>
      <c r="BE1769" s="17"/>
      <c r="BF1769" s="17"/>
      <c r="BG1769" s="17"/>
      <c r="BH1769" s="17"/>
      <c r="BI1769" s="17"/>
      <c r="BJ1769" s="17"/>
      <c r="BK1769" s="17"/>
      <c r="BL1769" s="17"/>
      <c r="BM1769" s="17"/>
      <c r="BN1769" s="17"/>
      <c r="BO1769" s="17"/>
      <c r="BP1769" s="17"/>
      <c r="BQ1769" s="17"/>
      <c r="BR1769" s="17"/>
    </row>
    <row r="1770" spans="29:70" x14ac:dyDescent="0.25">
      <c r="AC1770" s="17"/>
      <c r="AD1770" s="17"/>
      <c r="AE1770" s="17"/>
      <c r="AF1770" s="17"/>
      <c r="AG1770" s="17"/>
      <c r="AH1770" s="17"/>
      <c r="AI1770" s="17"/>
      <c r="AJ1770" s="17"/>
      <c r="AK1770" s="17"/>
      <c r="AL1770" s="17"/>
      <c r="AM1770" s="17"/>
      <c r="AN1770" s="17"/>
      <c r="AO1770" s="17"/>
      <c r="AP1770" s="17"/>
      <c r="AQ1770" s="17"/>
      <c r="AR1770" s="17"/>
      <c r="AS1770" s="17"/>
      <c r="AT1770" s="17"/>
      <c r="AU1770" s="17"/>
      <c r="AV1770" s="17"/>
      <c r="AW1770" s="17"/>
      <c r="AX1770" s="17"/>
      <c r="AY1770" s="17"/>
      <c r="AZ1770" s="17"/>
      <c r="BA1770" s="17"/>
      <c r="BB1770" s="17"/>
      <c r="BC1770" s="17"/>
      <c r="BD1770" s="17"/>
      <c r="BE1770" s="17"/>
      <c r="BF1770" s="17"/>
      <c r="BG1770" s="17"/>
      <c r="BH1770" s="17"/>
      <c r="BI1770" s="17"/>
      <c r="BJ1770" s="17"/>
      <c r="BK1770" s="17"/>
      <c r="BL1770" s="17"/>
      <c r="BM1770" s="17"/>
      <c r="BN1770" s="17"/>
      <c r="BO1770" s="17"/>
      <c r="BP1770" s="17"/>
      <c r="BQ1770" s="17"/>
      <c r="BR1770" s="17"/>
    </row>
    <row r="1771" spans="29:70" x14ac:dyDescent="0.25">
      <c r="AC1771" s="17"/>
      <c r="AD1771" s="17"/>
      <c r="AE1771" s="17"/>
      <c r="AF1771" s="17"/>
      <c r="AG1771" s="17"/>
      <c r="AH1771" s="17"/>
      <c r="AI1771" s="17"/>
      <c r="AJ1771" s="17"/>
      <c r="AK1771" s="17"/>
      <c r="AL1771" s="17"/>
      <c r="AM1771" s="17"/>
      <c r="AN1771" s="17"/>
      <c r="AO1771" s="17"/>
      <c r="AP1771" s="17"/>
      <c r="AQ1771" s="17"/>
      <c r="AR1771" s="17"/>
      <c r="AS1771" s="17"/>
      <c r="AT1771" s="17"/>
      <c r="AU1771" s="17"/>
      <c r="AV1771" s="17"/>
      <c r="AW1771" s="17"/>
      <c r="AX1771" s="17"/>
      <c r="AY1771" s="17"/>
      <c r="AZ1771" s="17"/>
      <c r="BA1771" s="17"/>
      <c r="BB1771" s="17"/>
      <c r="BC1771" s="17"/>
      <c r="BD1771" s="17"/>
      <c r="BE1771" s="17"/>
      <c r="BF1771" s="17"/>
      <c r="BG1771" s="17"/>
      <c r="BH1771" s="17"/>
      <c r="BI1771" s="17"/>
      <c r="BJ1771" s="17"/>
      <c r="BK1771" s="17"/>
      <c r="BL1771" s="17"/>
      <c r="BM1771" s="17"/>
      <c r="BN1771" s="17"/>
      <c r="BO1771" s="17"/>
      <c r="BP1771" s="17"/>
      <c r="BQ1771" s="17"/>
      <c r="BR1771" s="17"/>
    </row>
    <row r="1772" spans="29:70" x14ac:dyDescent="0.25">
      <c r="AC1772" s="17"/>
      <c r="AD1772" s="17"/>
      <c r="AE1772" s="17"/>
      <c r="AF1772" s="17"/>
      <c r="AG1772" s="17"/>
      <c r="AH1772" s="17"/>
      <c r="AI1772" s="17"/>
      <c r="AJ1772" s="17"/>
      <c r="AK1772" s="17"/>
      <c r="AL1772" s="17"/>
      <c r="AM1772" s="17"/>
      <c r="AN1772" s="17"/>
      <c r="AO1772" s="17"/>
      <c r="AP1772" s="17"/>
      <c r="AQ1772" s="17"/>
      <c r="AR1772" s="17"/>
      <c r="AS1772" s="17"/>
      <c r="AT1772" s="17"/>
      <c r="AU1772" s="17"/>
      <c r="AV1772" s="17"/>
      <c r="AW1772" s="17"/>
      <c r="AX1772" s="17"/>
      <c r="AY1772" s="17"/>
      <c r="AZ1772" s="17"/>
      <c r="BA1772" s="17"/>
      <c r="BB1772" s="17"/>
      <c r="BC1772" s="17"/>
      <c r="BD1772" s="17"/>
      <c r="BE1772" s="17"/>
      <c r="BF1772" s="17"/>
      <c r="BG1772" s="17"/>
      <c r="BH1772" s="17"/>
      <c r="BI1772" s="17"/>
      <c r="BJ1772" s="17"/>
      <c r="BK1772" s="17"/>
      <c r="BL1772" s="17"/>
      <c r="BM1772" s="17"/>
      <c r="BN1772" s="17"/>
      <c r="BO1772" s="17"/>
      <c r="BP1772" s="17"/>
      <c r="BQ1772" s="17"/>
      <c r="BR1772" s="17"/>
    </row>
    <row r="1773" spans="29:70" x14ac:dyDescent="0.25">
      <c r="AC1773" s="17"/>
      <c r="AD1773" s="17"/>
      <c r="AE1773" s="17"/>
      <c r="AF1773" s="17"/>
      <c r="AG1773" s="17"/>
      <c r="AH1773" s="17"/>
      <c r="AI1773" s="17"/>
      <c r="AJ1773" s="17"/>
      <c r="AK1773" s="17"/>
      <c r="AL1773" s="17"/>
      <c r="AM1773" s="17"/>
      <c r="AN1773" s="17"/>
      <c r="AO1773" s="17"/>
      <c r="AP1773" s="17"/>
      <c r="AQ1773" s="17"/>
      <c r="AR1773" s="17"/>
      <c r="AS1773" s="17"/>
      <c r="AT1773" s="17"/>
      <c r="AU1773" s="17"/>
      <c r="AV1773" s="17"/>
      <c r="AW1773" s="17"/>
      <c r="AX1773" s="17"/>
      <c r="AY1773" s="17"/>
      <c r="AZ1773" s="17"/>
      <c r="BA1773" s="17"/>
      <c r="BB1773" s="17"/>
      <c r="BC1773" s="17"/>
      <c r="BD1773" s="17"/>
      <c r="BE1773" s="17"/>
      <c r="BF1773" s="17"/>
      <c r="BG1773" s="17"/>
      <c r="BH1773" s="17"/>
      <c r="BI1773" s="17"/>
      <c r="BJ1773" s="17"/>
      <c r="BK1773" s="17"/>
      <c r="BL1773" s="17"/>
      <c r="BM1773" s="17"/>
      <c r="BN1773" s="17"/>
      <c r="BO1773" s="17"/>
      <c r="BP1773" s="17"/>
      <c r="BQ1773" s="17"/>
      <c r="BR1773" s="17"/>
    </row>
    <row r="1774" spans="29:70" x14ac:dyDescent="0.25">
      <c r="AC1774" s="17"/>
      <c r="AD1774" s="17"/>
      <c r="AE1774" s="17"/>
      <c r="AF1774" s="17"/>
      <c r="AG1774" s="17"/>
      <c r="AH1774" s="17"/>
      <c r="AI1774" s="17"/>
      <c r="AJ1774" s="17"/>
      <c r="AK1774" s="17"/>
      <c r="AL1774" s="17"/>
      <c r="AM1774" s="17"/>
      <c r="AN1774" s="17"/>
      <c r="AO1774" s="17"/>
      <c r="AP1774" s="17"/>
      <c r="AQ1774" s="17"/>
      <c r="AR1774" s="17"/>
      <c r="AS1774" s="17"/>
      <c r="AT1774" s="17"/>
      <c r="AU1774" s="17"/>
      <c r="AV1774" s="17"/>
      <c r="AW1774" s="17"/>
      <c r="AX1774" s="17"/>
      <c r="AY1774" s="17"/>
      <c r="AZ1774" s="17"/>
      <c r="BA1774" s="17"/>
      <c r="BB1774" s="17"/>
      <c r="BC1774" s="17"/>
      <c r="BD1774" s="17"/>
      <c r="BE1774" s="17"/>
      <c r="BF1774" s="17"/>
      <c r="BG1774" s="17"/>
      <c r="BH1774" s="17"/>
      <c r="BI1774" s="17"/>
      <c r="BJ1774" s="17"/>
      <c r="BK1774" s="17"/>
      <c r="BL1774" s="17"/>
      <c r="BM1774" s="17"/>
      <c r="BN1774" s="17"/>
      <c r="BO1774" s="17"/>
      <c r="BP1774" s="17"/>
      <c r="BQ1774" s="17"/>
      <c r="BR1774" s="17"/>
    </row>
    <row r="1775" spans="29:70" x14ac:dyDescent="0.25">
      <c r="AC1775" s="17"/>
      <c r="AD1775" s="17"/>
      <c r="AE1775" s="17"/>
      <c r="AF1775" s="17"/>
      <c r="AG1775" s="17"/>
      <c r="AH1775" s="17"/>
      <c r="AI1775" s="17"/>
      <c r="AJ1775" s="17"/>
      <c r="AK1775" s="17"/>
      <c r="AL1775" s="17"/>
      <c r="AM1775" s="17"/>
      <c r="AN1775" s="17"/>
      <c r="AO1775" s="17"/>
      <c r="AP1775" s="17"/>
      <c r="AQ1775" s="17"/>
      <c r="AR1775" s="17"/>
      <c r="AS1775" s="17"/>
      <c r="AT1775" s="17"/>
      <c r="AU1775" s="17"/>
      <c r="AV1775" s="17"/>
      <c r="AW1775" s="17"/>
      <c r="AX1775" s="17"/>
      <c r="AY1775" s="17"/>
      <c r="AZ1775" s="17"/>
      <c r="BA1775" s="17"/>
      <c r="BB1775" s="17"/>
      <c r="BC1775" s="17"/>
      <c r="BD1775" s="17"/>
      <c r="BE1775" s="17"/>
      <c r="BF1775" s="17"/>
      <c r="BG1775" s="17"/>
      <c r="BH1775" s="17"/>
      <c r="BI1775" s="17"/>
      <c r="BJ1775" s="17"/>
      <c r="BK1775" s="17"/>
      <c r="BL1775" s="17"/>
      <c r="BM1775" s="17"/>
      <c r="BN1775" s="17"/>
      <c r="BO1775" s="17"/>
      <c r="BP1775" s="17"/>
      <c r="BQ1775" s="17"/>
      <c r="BR1775" s="17"/>
    </row>
    <row r="1776" spans="29:70" x14ac:dyDescent="0.25">
      <c r="AC1776" s="17"/>
      <c r="AD1776" s="17"/>
      <c r="AE1776" s="17"/>
      <c r="AF1776" s="17"/>
      <c r="AG1776" s="17"/>
      <c r="AH1776" s="17"/>
      <c r="AI1776" s="17"/>
      <c r="AJ1776" s="17"/>
      <c r="AK1776" s="17"/>
      <c r="AL1776" s="17"/>
      <c r="AM1776" s="17"/>
      <c r="AN1776" s="17"/>
      <c r="AO1776" s="17"/>
      <c r="AP1776" s="17"/>
      <c r="AQ1776" s="17"/>
      <c r="AR1776" s="17"/>
      <c r="AS1776" s="17"/>
      <c r="AT1776" s="17"/>
      <c r="AU1776" s="17"/>
      <c r="AV1776" s="17"/>
      <c r="AW1776" s="17"/>
      <c r="AX1776" s="17"/>
      <c r="AY1776" s="17"/>
      <c r="AZ1776" s="17"/>
      <c r="BA1776" s="17"/>
      <c r="BB1776" s="17"/>
      <c r="BC1776" s="17"/>
      <c r="BD1776" s="17"/>
      <c r="BE1776" s="17"/>
      <c r="BF1776" s="17"/>
      <c r="BG1776" s="17"/>
      <c r="BH1776" s="17"/>
      <c r="BI1776" s="17"/>
      <c r="BJ1776" s="17"/>
      <c r="BK1776" s="17"/>
      <c r="BL1776" s="17"/>
      <c r="BM1776" s="17"/>
      <c r="BN1776" s="17"/>
      <c r="BO1776" s="17"/>
      <c r="BP1776" s="17"/>
      <c r="BQ1776" s="17"/>
      <c r="BR1776" s="17"/>
    </row>
    <row r="1777" spans="29:70" x14ac:dyDescent="0.25">
      <c r="AC1777" s="17"/>
      <c r="AD1777" s="17"/>
      <c r="AE1777" s="17"/>
      <c r="AF1777" s="17"/>
      <c r="AG1777" s="17"/>
      <c r="AH1777" s="17"/>
      <c r="AI1777" s="17"/>
      <c r="AJ1777" s="17"/>
      <c r="AK1777" s="17"/>
      <c r="AL1777" s="17"/>
      <c r="AM1777" s="17"/>
      <c r="AN1777" s="17"/>
      <c r="AO1777" s="17"/>
      <c r="AP1777" s="17"/>
      <c r="AQ1777" s="17"/>
      <c r="AR1777" s="17"/>
      <c r="AS1777" s="17"/>
      <c r="AT1777" s="17"/>
      <c r="AU1777" s="17"/>
      <c r="AV1777" s="17"/>
      <c r="AW1777" s="17"/>
      <c r="AX1777" s="17"/>
      <c r="AY1777" s="17"/>
      <c r="AZ1777" s="17"/>
      <c r="BA1777" s="17"/>
      <c r="BB1777" s="17"/>
      <c r="BC1777" s="17"/>
      <c r="BD1777" s="17"/>
      <c r="BE1777" s="17"/>
      <c r="BF1777" s="17"/>
      <c r="BG1777" s="17"/>
      <c r="BH1777" s="17"/>
      <c r="BI1777" s="17"/>
      <c r="BJ1777" s="17"/>
      <c r="BK1777" s="17"/>
      <c r="BL1777" s="17"/>
      <c r="BM1777" s="17"/>
      <c r="BN1777" s="17"/>
      <c r="BO1777" s="17"/>
      <c r="BP1777" s="17"/>
      <c r="BQ1777" s="17"/>
      <c r="BR1777" s="17"/>
    </row>
    <row r="1778" spans="29:70" x14ac:dyDescent="0.25">
      <c r="AC1778" s="17"/>
      <c r="AD1778" s="17"/>
      <c r="AE1778" s="17"/>
      <c r="AF1778" s="17"/>
      <c r="AG1778" s="17"/>
      <c r="AH1778" s="17"/>
      <c r="AI1778" s="17"/>
      <c r="AJ1778" s="17"/>
      <c r="AK1778" s="17"/>
      <c r="AL1778" s="17"/>
      <c r="AM1778" s="17"/>
      <c r="AN1778" s="17"/>
      <c r="AO1778" s="17"/>
      <c r="AP1778" s="17"/>
      <c r="AQ1778" s="17"/>
      <c r="AR1778" s="17"/>
      <c r="AS1778" s="17"/>
      <c r="AT1778" s="17"/>
      <c r="AU1778" s="17"/>
      <c r="AV1778" s="17"/>
      <c r="AW1778" s="17"/>
      <c r="AX1778" s="17"/>
      <c r="AY1778" s="17"/>
      <c r="AZ1778" s="17"/>
      <c r="BA1778" s="17"/>
      <c r="BB1778" s="17"/>
      <c r="BC1778" s="17"/>
      <c r="BD1778" s="17"/>
      <c r="BE1778" s="17"/>
      <c r="BF1778" s="17"/>
      <c r="BG1778" s="17"/>
      <c r="BH1778" s="17"/>
      <c r="BI1778" s="17"/>
      <c r="BJ1778" s="17"/>
      <c r="BK1778" s="17"/>
      <c r="BL1778" s="17"/>
      <c r="BM1778" s="17"/>
      <c r="BN1778" s="17"/>
      <c r="BO1778" s="17"/>
      <c r="BP1778" s="17"/>
      <c r="BQ1778" s="17"/>
      <c r="BR1778" s="17"/>
    </row>
    <row r="1779" spans="29:70" x14ac:dyDescent="0.25">
      <c r="AC1779" s="17"/>
      <c r="AD1779" s="17"/>
      <c r="AE1779" s="17"/>
      <c r="AF1779" s="17"/>
      <c r="AG1779" s="17"/>
      <c r="AH1779" s="17"/>
      <c r="AI1779" s="17"/>
      <c r="AJ1779" s="17"/>
      <c r="AK1779" s="17"/>
      <c r="AL1779" s="17"/>
      <c r="AM1779" s="17"/>
      <c r="AN1779" s="17"/>
      <c r="AO1779" s="17"/>
      <c r="AP1779" s="17"/>
      <c r="AQ1779" s="17"/>
      <c r="AR1779" s="17"/>
      <c r="AS1779" s="17"/>
      <c r="AT1779" s="17"/>
      <c r="AU1779" s="17"/>
      <c r="AV1779" s="17"/>
      <c r="AW1779" s="17"/>
      <c r="AX1779" s="17"/>
      <c r="AY1779" s="17"/>
      <c r="AZ1779" s="17"/>
      <c r="BA1779" s="17"/>
      <c r="BB1779" s="17"/>
      <c r="BC1779" s="17"/>
      <c r="BD1779" s="17"/>
      <c r="BE1779" s="17"/>
      <c r="BF1779" s="17"/>
      <c r="BG1779" s="17"/>
      <c r="BH1779" s="17"/>
      <c r="BI1779" s="17"/>
      <c r="BJ1779" s="17"/>
      <c r="BK1779" s="17"/>
      <c r="BL1779" s="17"/>
      <c r="BM1779" s="17"/>
      <c r="BN1779" s="17"/>
      <c r="BO1779" s="17"/>
      <c r="BP1779" s="17"/>
      <c r="BQ1779" s="17"/>
      <c r="BR1779" s="17"/>
    </row>
    <row r="1780" spans="29:70" x14ac:dyDescent="0.25">
      <c r="AC1780" s="17"/>
      <c r="AD1780" s="17"/>
      <c r="AE1780" s="17"/>
      <c r="AF1780" s="17"/>
      <c r="AG1780" s="17"/>
      <c r="AH1780" s="17"/>
      <c r="AI1780" s="17"/>
      <c r="AJ1780" s="17"/>
      <c r="AK1780" s="17"/>
      <c r="AL1780" s="17"/>
      <c r="AM1780" s="17"/>
      <c r="AN1780" s="17"/>
      <c r="AO1780" s="17"/>
      <c r="AP1780" s="17"/>
      <c r="AQ1780" s="17"/>
      <c r="AR1780" s="17"/>
      <c r="AS1780" s="17"/>
      <c r="AT1780" s="17"/>
      <c r="AU1780" s="17"/>
      <c r="AV1780" s="17"/>
      <c r="AW1780" s="17"/>
      <c r="AX1780" s="17"/>
      <c r="AY1780" s="17"/>
      <c r="AZ1780" s="17"/>
      <c r="BA1780" s="17"/>
      <c r="BB1780" s="17"/>
      <c r="BC1780" s="17"/>
      <c r="BD1780" s="17"/>
      <c r="BE1780" s="17"/>
      <c r="BF1780" s="17"/>
      <c r="BG1780" s="17"/>
      <c r="BH1780" s="17"/>
      <c r="BI1780" s="17"/>
      <c r="BJ1780" s="17"/>
      <c r="BK1780" s="17"/>
      <c r="BL1780" s="17"/>
      <c r="BM1780" s="17"/>
      <c r="BN1780" s="17"/>
      <c r="BO1780" s="17"/>
      <c r="BP1780" s="17"/>
      <c r="BQ1780" s="17"/>
      <c r="BR1780" s="17"/>
    </row>
    <row r="1781" spans="29:70" x14ac:dyDescent="0.25">
      <c r="AC1781" s="17"/>
      <c r="AD1781" s="17"/>
      <c r="AE1781" s="17"/>
      <c r="AF1781" s="17"/>
      <c r="AG1781" s="17"/>
      <c r="AH1781" s="17"/>
      <c r="AI1781" s="17"/>
      <c r="AJ1781" s="17"/>
      <c r="AK1781" s="17"/>
      <c r="AL1781" s="17"/>
      <c r="AM1781" s="17"/>
      <c r="AN1781" s="17"/>
      <c r="AO1781" s="17"/>
      <c r="AP1781" s="17"/>
      <c r="AQ1781" s="17"/>
      <c r="AR1781" s="17"/>
      <c r="AS1781" s="17"/>
      <c r="AT1781" s="17"/>
      <c r="AU1781" s="17"/>
      <c r="AV1781" s="17"/>
      <c r="AW1781" s="17"/>
      <c r="AX1781" s="17"/>
      <c r="AY1781" s="17"/>
      <c r="AZ1781" s="17"/>
      <c r="BA1781" s="17"/>
      <c r="BB1781" s="17"/>
      <c r="BC1781" s="17"/>
      <c r="BD1781" s="17"/>
      <c r="BE1781" s="17"/>
      <c r="BF1781" s="17"/>
      <c r="BG1781" s="17"/>
      <c r="BH1781" s="17"/>
      <c r="BI1781" s="17"/>
      <c r="BJ1781" s="17"/>
      <c r="BK1781" s="17"/>
      <c r="BL1781" s="17"/>
      <c r="BM1781" s="17"/>
      <c r="BN1781" s="17"/>
      <c r="BO1781" s="17"/>
      <c r="BP1781" s="17"/>
      <c r="BQ1781" s="17"/>
      <c r="BR1781" s="17"/>
    </row>
    <row r="1782" spans="29:70" x14ac:dyDescent="0.25">
      <c r="AC1782" s="17"/>
      <c r="AD1782" s="17"/>
      <c r="AE1782" s="17"/>
      <c r="AF1782" s="17"/>
      <c r="AG1782" s="17"/>
      <c r="AH1782" s="17"/>
      <c r="AI1782" s="17"/>
      <c r="AJ1782" s="17"/>
      <c r="AK1782" s="17"/>
      <c r="AL1782" s="17"/>
      <c r="AM1782" s="17"/>
      <c r="AN1782" s="17"/>
      <c r="AO1782" s="17"/>
      <c r="AP1782" s="17"/>
      <c r="AQ1782" s="17"/>
      <c r="AR1782" s="17"/>
      <c r="AS1782" s="17"/>
      <c r="AT1782" s="17"/>
      <c r="AU1782" s="17"/>
      <c r="AV1782" s="17"/>
      <c r="AW1782" s="17"/>
      <c r="AX1782" s="17"/>
      <c r="AY1782" s="17"/>
      <c r="AZ1782" s="17"/>
      <c r="BA1782" s="17"/>
      <c r="BB1782" s="17"/>
      <c r="BC1782" s="17"/>
      <c r="BD1782" s="17"/>
      <c r="BE1782" s="17"/>
      <c r="BF1782" s="17"/>
      <c r="BG1782" s="17"/>
      <c r="BH1782" s="17"/>
      <c r="BI1782" s="17"/>
      <c r="BJ1782" s="17"/>
      <c r="BK1782" s="17"/>
      <c r="BL1782" s="17"/>
      <c r="BM1782" s="17"/>
      <c r="BN1782" s="17"/>
      <c r="BO1782" s="17"/>
      <c r="BP1782" s="17"/>
      <c r="BQ1782" s="17"/>
      <c r="BR1782" s="17"/>
    </row>
    <row r="1783" spans="29:70" x14ac:dyDescent="0.25">
      <c r="AC1783" s="17"/>
      <c r="AD1783" s="17"/>
      <c r="AE1783" s="17"/>
      <c r="AF1783" s="17"/>
      <c r="AG1783" s="17"/>
      <c r="AH1783" s="17"/>
      <c r="AI1783" s="17"/>
      <c r="AJ1783" s="17"/>
      <c r="AK1783" s="17"/>
      <c r="AL1783" s="17"/>
      <c r="AM1783" s="17"/>
      <c r="AN1783" s="17"/>
      <c r="AO1783" s="17"/>
      <c r="AP1783" s="17"/>
      <c r="AQ1783" s="17"/>
      <c r="AR1783" s="17"/>
      <c r="AS1783" s="17"/>
      <c r="AT1783" s="17"/>
      <c r="AU1783" s="17"/>
      <c r="AV1783" s="17"/>
      <c r="AW1783" s="17"/>
      <c r="AX1783" s="17"/>
      <c r="AY1783" s="17"/>
      <c r="AZ1783" s="17"/>
      <c r="BA1783" s="17"/>
      <c r="BB1783" s="17"/>
      <c r="BC1783" s="17"/>
      <c r="BD1783" s="17"/>
      <c r="BE1783" s="17"/>
      <c r="BF1783" s="17"/>
      <c r="BG1783" s="17"/>
      <c r="BH1783" s="17"/>
      <c r="BI1783" s="17"/>
      <c r="BJ1783" s="17"/>
      <c r="BK1783" s="17"/>
      <c r="BL1783" s="17"/>
      <c r="BM1783" s="17"/>
      <c r="BN1783" s="17"/>
      <c r="BO1783" s="17"/>
      <c r="BP1783" s="17"/>
      <c r="BQ1783" s="17"/>
      <c r="BR1783" s="17"/>
    </row>
    <row r="1784" spans="29:70" x14ac:dyDescent="0.25"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  <c r="BF1784" s="17"/>
      <c r="BG1784" s="17"/>
      <c r="BH1784" s="17"/>
      <c r="BI1784" s="17"/>
      <c r="BJ1784" s="17"/>
      <c r="BK1784" s="17"/>
      <c r="BL1784" s="17"/>
      <c r="BM1784" s="17"/>
      <c r="BN1784" s="17"/>
      <c r="BO1784" s="17"/>
      <c r="BP1784" s="17"/>
      <c r="BQ1784" s="17"/>
      <c r="BR1784" s="17"/>
    </row>
    <row r="1785" spans="29:70" x14ac:dyDescent="0.25"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  <c r="BF1785" s="17"/>
      <c r="BG1785" s="17"/>
      <c r="BH1785" s="17"/>
      <c r="BI1785" s="17"/>
      <c r="BJ1785" s="17"/>
      <c r="BK1785" s="17"/>
      <c r="BL1785" s="17"/>
      <c r="BM1785" s="17"/>
      <c r="BN1785" s="17"/>
      <c r="BO1785" s="17"/>
      <c r="BP1785" s="17"/>
      <c r="BQ1785" s="17"/>
      <c r="BR1785" s="17"/>
    </row>
    <row r="1786" spans="29:70" x14ac:dyDescent="0.25">
      <c r="AC1786" s="17"/>
      <c r="AD1786" s="17"/>
      <c r="AE1786" s="17"/>
      <c r="AF1786" s="17"/>
      <c r="AG1786" s="17"/>
      <c r="AH1786" s="17"/>
      <c r="AI1786" s="17"/>
      <c r="AJ1786" s="17"/>
      <c r="AK1786" s="17"/>
      <c r="AL1786" s="17"/>
      <c r="AM1786" s="17"/>
      <c r="AN1786" s="17"/>
      <c r="AO1786" s="17"/>
      <c r="AP1786" s="17"/>
      <c r="AQ1786" s="17"/>
      <c r="AR1786" s="17"/>
      <c r="AS1786" s="17"/>
      <c r="AT1786" s="17"/>
      <c r="AU1786" s="17"/>
      <c r="AV1786" s="17"/>
      <c r="AW1786" s="17"/>
      <c r="AX1786" s="17"/>
      <c r="AY1786" s="17"/>
      <c r="AZ1786" s="17"/>
      <c r="BA1786" s="17"/>
      <c r="BB1786" s="17"/>
      <c r="BC1786" s="17"/>
      <c r="BD1786" s="17"/>
      <c r="BE1786" s="17"/>
      <c r="BF1786" s="17"/>
      <c r="BG1786" s="17"/>
      <c r="BH1786" s="17"/>
      <c r="BI1786" s="17"/>
      <c r="BJ1786" s="17"/>
      <c r="BK1786" s="17"/>
      <c r="BL1786" s="17"/>
      <c r="BM1786" s="17"/>
      <c r="BN1786" s="17"/>
      <c r="BO1786" s="17"/>
      <c r="BP1786" s="17"/>
      <c r="BQ1786" s="17"/>
      <c r="BR1786" s="17"/>
    </row>
    <row r="1787" spans="29:70" x14ac:dyDescent="0.25">
      <c r="AC1787" s="17"/>
      <c r="AD1787" s="17"/>
      <c r="AE1787" s="17"/>
      <c r="AF1787" s="17"/>
      <c r="AG1787" s="17"/>
      <c r="AH1787" s="17"/>
      <c r="AI1787" s="17"/>
      <c r="AJ1787" s="17"/>
      <c r="AK1787" s="17"/>
      <c r="AL1787" s="17"/>
      <c r="AM1787" s="17"/>
      <c r="AN1787" s="17"/>
      <c r="AO1787" s="17"/>
      <c r="AP1787" s="17"/>
      <c r="AQ1787" s="17"/>
      <c r="AR1787" s="17"/>
      <c r="AS1787" s="17"/>
      <c r="AT1787" s="17"/>
      <c r="AU1787" s="17"/>
      <c r="AV1787" s="17"/>
      <c r="AW1787" s="17"/>
      <c r="AX1787" s="17"/>
      <c r="AY1787" s="17"/>
      <c r="AZ1787" s="17"/>
      <c r="BA1787" s="17"/>
      <c r="BB1787" s="17"/>
      <c r="BC1787" s="17"/>
      <c r="BD1787" s="17"/>
      <c r="BE1787" s="17"/>
      <c r="BF1787" s="17"/>
      <c r="BG1787" s="17"/>
      <c r="BH1787" s="17"/>
      <c r="BI1787" s="17"/>
      <c r="BJ1787" s="17"/>
      <c r="BK1787" s="17"/>
      <c r="BL1787" s="17"/>
      <c r="BM1787" s="17"/>
      <c r="BN1787" s="17"/>
      <c r="BO1787" s="17"/>
      <c r="BP1787" s="17"/>
      <c r="BQ1787" s="17"/>
      <c r="BR1787" s="17"/>
    </row>
    <row r="1788" spans="29:70" x14ac:dyDescent="0.25">
      <c r="AC1788" s="17"/>
      <c r="AD1788" s="17"/>
      <c r="AE1788" s="17"/>
      <c r="AF1788" s="17"/>
      <c r="AG1788" s="17"/>
      <c r="AH1788" s="17"/>
      <c r="AI1788" s="17"/>
      <c r="AJ1788" s="17"/>
      <c r="AK1788" s="17"/>
      <c r="AL1788" s="17"/>
      <c r="AM1788" s="17"/>
      <c r="AN1788" s="17"/>
      <c r="AO1788" s="17"/>
      <c r="AP1788" s="17"/>
      <c r="AQ1788" s="17"/>
      <c r="AR1788" s="17"/>
      <c r="AS1788" s="17"/>
      <c r="AT1788" s="17"/>
      <c r="AU1788" s="17"/>
      <c r="AV1788" s="17"/>
      <c r="AW1788" s="17"/>
      <c r="AX1788" s="17"/>
      <c r="AY1788" s="17"/>
      <c r="AZ1788" s="17"/>
      <c r="BA1788" s="17"/>
      <c r="BB1788" s="17"/>
      <c r="BC1788" s="17"/>
      <c r="BD1788" s="17"/>
      <c r="BE1788" s="17"/>
      <c r="BF1788" s="17"/>
      <c r="BG1788" s="17"/>
      <c r="BH1788" s="17"/>
      <c r="BI1788" s="17"/>
      <c r="BJ1788" s="17"/>
      <c r="BK1788" s="17"/>
      <c r="BL1788" s="17"/>
      <c r="BM1788" s="17"/>
      <c r="BN1788" s="17"/>
      <c r="BO1788" s="17"/>
      <c r="BP1788" s="17"/>
      <c r="BQ1788" s="17"/>
      <c r="BR1788" s="17"/>
    </row>
    <row r="1789" spans="29:70" x14ac:dyDescent="0.25">
      <c r="AC1789" s="17"/>
      <c r="AD1789" s="17"/>
      <c r="AE1789" s="17"/>
      <c r="AF1789" s="17"/>
      <c r="AG1789" s="17"/>
      <c r="AH1789" s="17"/>
      <c r="AI1789" s="17"/>
      <c r="AJ1789" s="17"/>
      <c r="AK1789" s="17"/>
      <c r="AL1789" s="17"/>
      <c r="AM1789" s="17"/>
      <c r="AN1789" s="17"/>
      <c r="AO1789" s="17"/>
      <c r="AP1789" s="17"/>
      <c r="AQ1789" s="17"/>
      <c r="AR1789" s="17"/>
      <c r="AS1789" s="17"/>
      <c r="AT1789" s="17"/>
      <c r="AU1789" s="17"/>
      <c r="AV1789" s="17"/>
      <c r="AW1789" s="17"/>
      <c r="AX1789" s="17"/>
      <c r="AY1789" s="17"/>
      <c r="AZ1789" s="17"/>
      <c r="BA1789" s="17"/>
      <c r="BB1789" s="17"/>
      <c r="BC1789" s="17"/>
      <c r="BD1789" s="17"/>
      <c r="BE1789" s="17"/>
      <c r="BF1789" s="17"/>
      <c r="BG1789" s="17"/>
      <c r="BH1789" s="17"/>
      <c r="BI1789" s="17"/>
      <c r="BJ1789" s="17"/>
      <c r="BK1789" s="17"/>
      <c r="BL1789" s="17"/>
      <c r="BM1789" s="17"/>
      <c r="BN1789" s="17"/>
      <c r="BO1789" s="17"/>
      <c r="BP1789" s="17"/>
      <c r="BQ1789" s="17"/>
      <c r="BR1789" s="17"/>
    </row>
    <row r="1790" spans="29:70" x14ac:dyDescent="0.25">
      <c r="AC1790" s="17"/>
      <c r="AD1790" s="17"/>
      <c r="AE1790" s="17"/>
      <c r="AF1790" s="17"/>
      <c r="AG1790" s="17"/>
      <c r="AH1790" s="17"/>
      <c r="AI1790" s="17"/>
      <c r="AJ1790" s="17"/>
      <c r="AK1790" s="17"/>
      <c r="AL1790" s="17"/>
      <c r="AM1790" s="17"/>
      <c r="AN1790" s="17"/>
      <c r="AO1790" s="17"/>
      <c r="AP1790" s="17"/>
      <c r="AQ1790" s="17"/>
      <c r="AR1790" s="17"/>
      <c r="AS1790" s="17"/>
      <c r="AT1790" s="17"/>
      <c r="AU1790" s="17"/>
      <c r="AV1790" s="17"/>
      <c r="AW1790" s="17"/>
      <c r="AX1790" s="17"/>
      <c r="AY1790" s="17"/>
      <c r="AZ1790" s="17"/>
      <c r="BA1790" s="17"/>
      <c r="BB1790" s="17"/>
      <c r="BC1790" s="17"/>
      <c r="BD1790" s="17"/>
      <c r="BE1790" s="17"/>
      <c r="BF1790" s="17"/>
      <c r="BG1790" s="17"/>
      <c r="BH1790" s="17"/>
      <c r="BI1790" s="17"/>
      <c r="BJ1790" s="17"/>
      <c r="BK1790" s="17"/>
      <c r="BL1790" s="17"/>
      <c r="BM1790" s="17"/>
      <c r="BN1790" s="17"/>
      <c r="BO1790" s="17"/>
      <c r="BP1790" s="17"/>
      <c r="BQ1790" s="17"/>
      <c r="BR1790" s="17"/>
    </row>
    <row r="1791" spans="29:70" x14ac:dyDescent="0.25">
      <c r="AC1791" s="17"/>
      <c r="AD1791" s="17"/>
      <c r="AE1791" s="17"/>
      <c r="AF1791" s="17"/>
      <c r="AG1791" s="17"/>
      <c r="AH1791" s="17"/>
      <c r="AI1791" s="17"/>
      <c r="AJ1791" s="17"/>
      <c r="AK1791" s="17"/>
      <c r="AL1791" s="17"/>
      <c r="AM1791" s="17"/>
      <c r="AN1791" s="17"/>
      <c r="AO1791" s="17"/>
      <c r="AP1791" s="17"/>
      <c r="AQ1791" s="17"/>
      <c r="AR1791" s="17"/>
      <c r="AS1791" s="17"/>
      <c r="AT1791" s="17"/>
      <c r="AU1791" s="17"/>
      <c r="AV1791" s="17"/>
      <c r="AW1791" s="17"/>
      <c r="AX1791" s="17"/>
      <c r="AY1791" s="17"/>
      <c r="AZ1791" s="17"/>
      <c r="BA1791" s="17"/>
      <c r="BB1791" s="17"/>
      <c r="BC1791" s="17"/>
      <c r="BD1791" s="17"/>
      <c r="BE1791" s="17"/>
      <c r="BF1791" s="17"/>
      <c r="BG1791" s="17"/>
      <c r="BH1791" s="17"/>
      <c r="BI1791" s="17"/>
      <c r="BJ1791" s="17"/>
      <c r="BK1791" s="17"/>
      <c r="BL1791" s="17"/>
      <c r="BM1791" s="17"/>
      <c r="BN1791" s="17"/>
      <c r="BO1791" s="17"/>
      <c r="BP1791" s="17"/>
      <c r="BQ1791" s="17"/>
      <c r="BR1791" s="17"/>
    </row>
    <row r="1792" spans="29:70" x14ac:dyDescent="0.25">
      <c r="AC1792" s="17"/>
      <c r="AD1792" s="17"/>
      <c r="AE1792" s="17"/>
      <c r="AF1792" s="17"/>
      <c r="AG1792" s="17"/>
      <c r="AH1792" s="17"/>
      <c r="AI1792" s="17"/>
      <c r="AJ1792" s="17"/>
      <c r="AK1792" s="17"/>
      <c r="AL1792" s="17"/>
      <c r="AM1792" s="17"/>
      <c r="AN1792" s="17"/>
      <c r="AO1792" s="17"/>
      <c r="AP1792" s="17"/>
      <c r="AQ1792" s="17"/>
      <c r="AR1792" s="17"/>
      <c r="AS1792" s="17"/>
      <c r="AT1792" s="17"/>
      <c r="AU1792" s="17"/>
      <c r="AV1792" s="17"/>
      <c r="AW1792" s="17"/>
      <c r="AX1792" s="17"/>
      <c r="AY1792" s="17"/>
      <c r="AZ1792" s="17"/>
      <c r="BA1792" s="17"/>
      <c r="BB1792" s="17"/>
      <c r="BC1792" s="17"/>
      <c r="BD1792" s="17"/>
      <c r="BE1792" s="17"/>
      <c r="BF1792" s="17"/>
      <c r="BG1792" s="17"/>
      <c r="BH1792" s="17"/>
      <c r="BI1792" s="17"/>
      <c r="BJ1792" s="17"/>
      <c r="BK1792" s="17"/>
      <c r="BL1792" s="17"/>
      <c r="BM1792" s="17"/>
      <c r="BN1792" s="17"/>
      <c r="BO1792" s="17"/>
      <c r="BP1792" s="17"/>
      <c r="BQ1792" s="17"/>
      <c r="BR1792" s="17"/>
    </row>
    <row r="1793" spans="29:70" x14ac:dyDescent="0.25">
      <c r="AC1793" s="17"/>
      <c r="AD1793" s="17"/>
      <c r="AE1793" s="17"/>
      <c r="AF1793" s="17"/>
      <c r="AG1793" s="17"/>
      <c r="AH1793" s="17"/>
      <c r="AI1793" s="17"/>
      <c r="AJ1793" s="17"/>
      <c r="AK1793" s="17"/>
      <c r="AL1793" s="17"/>
      <c r="AM1793" s="17"/>
      <c r="AN1793" s="17"/>
      <c r="AO1793" s="17"/>
      <c r="AP1793" s="17"/>
      <c r="AQ1793" s="17"/>
      <c r="AR1793" s="17"/>
      <c r="AS1793" s="17"/>
      <c r="AT1793" s="17"/>
      <c r="AU1793" s="17"/>
      <c r="AV1793" s="17"/>
      <c r="AW1793" s="17"/>
      <c r="AX1793" s="17"/>
      <c r="AY1793" s="17"/>
      <c r="AZ1793" s="17"/>
      <c r="BA1793" s="17"/>
      <c r="BB1793" s="17"/>
      <c r="BC1793" s="17"/>
      <c r="BD1793" s="17"/>
      <c r="BE1793" s="17"/>
      <c r="BF1793" s="17"/>
      <c r="BG1793" s="17"/>
      <c r="BH1793" s="17"/>
      <c r="BI1793" s="17"/>
      <c r="BJ1793" s="17"/>
      <c r="BK1793" s="17"/>
      <c r="BL1793" s="17"/>
      <c r="BM1793" s="17"/>
      <c r="BN1793" s="17"/>
      <c r="BO1793" s="17"/>
      <c r="BP1793" s="17"/>
      <c r="BQ1793" s="17"/>
      <c r="BR1793" s="17"/>
    </row>
    <row r="1794" spans="29:70" x14ac:dyDescent="0.25">
      <c r="AC1794" s="17"/>
      <c r="AD1794" s="17"/>
      <c r="AE1794" s="17"/>
      <c r="AF1794" s="17"/>
      <c r="AG1794" s="17"/>
      <c r="AH1794" s="17"/>
      <c r="AI1794" s="17"/>
      <c r="AJ1794" s="17"/>
      <c r="AK1794" s="17"/>
      <c r="AL1794" s="17"/>
      <c r="AM1794" s="17"/>
      <c r="AN1794" s="17"/>
      <c r="AO1794" s="17"/>
      <c r="AP1794" s="17"/>
      <c r="AQ1794" s="17"/>
      <c r="AR1794" s="17"/>
      <c r="AS1794" s="17"/>
      <c r="AT1794" s="17"/>
      <c r="AU1794" s="17"/>
      <c r="AV1794" s="17"/>
      <c r="AW1794" s="17"/>
      <c r="AX1794" s="17"/>
      <c r="AY1794" s="17"/>
      <c r="AZ1794" s="17"/>
      <c r="BA1794" s="17"/>
      <c r="BB1794" s="17"/>
      <c r="BC1794" s="17"/>
      <c r="BD1794" s="17"/>
      <c r="BE1794" s="17"/>
      <c r="BF1794" s="17"/>
      <c r="BG1794" s="17"/>
      <c r="BH1794" s="17"/>
      <c r="BI1794" s="17"/>
      <c r="BJ1794" s="17"/>
      <c r="BK1794" s="17"/>
      <c r="BL1794" s="17"/>
      <c r="BM1794" s="17"/>
      <c r="BN1794" s="17"/>
      <c r="BO1794" s="17"/>
      <c r="BP1794" s="17"/>
      <c r="BQ1794" s="17"/>
      <c r="BR1794" s="17"/>
    </row>
    <row r="1795" spans="29:70" x14ac:dyDescent="0.25">
      <c r="AC1795" s="17"/>
      <c r="AD1795" s="17"/>
      <c r="AE1795" s="17"/>
      <c r="AF1795" s="17"/>
      <c r="AG1795" s="17"/>
      <c r="AH1795" s="17"/>
      <c r="AI1795" s="17"/>
      <c r="AJ1795" s="17"/>
      <c r="AK1795" s="17"/>
      <c r="AL1795" s="17"/>
      <c r="AM1795" s="17"/>
      <c r="AN1795" s="17"/>
      <c r="AO1795" s="17"/>
      <c r="AP1795" s="17"/>
      <c r="AQ1795" s="17"/>
      <c r="AR1795" s="17"/>
      <c r="AS1795" s="17"/>
      <c r="AT1795" s="17"/>
      <c r="AU1795" s="17"/>
      <c r="AV1795" s="17"/>
      <c r="AW1795" s="17"/>
      <c r="AX1795" s="17"/>
      <c r="AY1795" s="17"/>
      <c r="AZ1795" s="17"/>
      <c r="BA1795" s="17"/>
      <c r="BB1795" s="17"/>
      <c r="BC1795" s="17"/>
      <c r="BD1795" s="17"/>
      <c r="BE1795" s="17"/>
      <c r="BF1795" s="17"/>
      <c r="BG1795" s="17"/>
      <c r="BH1795" s="17"/>
      <c r="BI1795" s="17"/>
      <c r="BJ1795" s="17"/>
      <c r="BK1795" s="17"/>
      <c r="BL1795" s="17"/>
      <c r="BM1795" s="17"/>
      <c r="BN1795" s="17"/>
      <c r="BO1795" s="17"/>
      <c r="BP1795" s="17"/>
      <c r="BQ1795" s="17"/>
      <c r="BR1795" s="17"/>
    </row>
    <row r="1796" spans="29:70" x14ac:dyDescent="0.25">
      <c r="AC1796" s="17"/>
      <c r="AD1796" s="17"/>
      <c r="AE1796" s="17"/>
      <c r="AF1796" s="17"/>
      <c r="AG1796" s="17"/>
      <c r="AH1796" s="17"/>
      <c r="AI1796" s="17"/>
      <c r="AJ1796" s="17"/>
      <c r="AK1796" s="17"/>
      <c r="AL1796" s="17"/>
      <c r="AM1796" s="17"/>
      <c r="AN1796" s="17"/>
      <c r="AO1796" s="17"/>
      <c r="AP1796" s="17"/>
      <c r="AQ1796" s="17"/>
      <c r="AR1796" s="17"/>
      <c r="AS1796" s="17"/>
      <c r="AT1796" s="17"/>
      <c r="AU1796" s="17"/>
      <c r="AV1796" s="17"/>
      <c r="AW1796" s="17"/>
      <c r="AX1796" s="17"/>
      <c r="AY1796" s="17"/>
      <c r="AZ1796" s="17"/>
      <c r="BA1796" s="17"/>
      <c r="BB1796" s="17"/>
      <c r="BC1796" s="17"/>
      <c r="BD1796" s="17"/>
      <c r="BE1796" s="17"/>
      <c r="BF1796" s="17"/>
      <c r="BG1796" s="17"/>
      <c r="BH1796" s="17"/>
      <c r="BI1796" s="17"/>
      <c r="BJ1796" s="17"/>
      <c r="BK1796" s="17"/>
      <c r="BL1796" s="17"/>
      <c r="BM1796" s="17"/>
      <c r="BN1796" s="17"/>
      <c r="BO1796" s="17"/>
      <c r="BP1796" s="17"/>
      <c r="BQ1796" s="17"/>
      <c r="BR1796" s="17"/>
    </row>
    <row r="1797" spans="29:70" x14ac:dyDescent="0.25">
      <c r="AC1797" s="17"/>
      <c r="AD1797" s="17"/>
      <c r="AE1797" s="17"/>
      <c r="AF1797" s="17"/>
      <c r="AG1797" s="17"/>
      <c r="AH1797" s="17"/>
      <c r="AI1797" s="17"/>
      <c r="AJ1797" s="17"/>
      <c r="AK1797" s="17"/>
      <c r="AL1797" s="17"/>
      <c r="AM1797" s="17"/>
      <c r="AN1797" s="17"/>
      <c r="AO1797" s="17"/>
      <c r="AP1797" s="17"/>
      <c r="AQ1797" s="17"/>
      <c r="AR1797" s="17"/>
      <c r="AS1797" s="17"/>
      <c r="AT1797" s="17"/>
      <c r="AU1797" s="17"/>
      <c r="AV1797" s="17"/>
      <c r="AW1797" s="17"/>
      <c r="AX1797" s="17"/>
      <c r="AY1797" s="17"/>
      <c r="AZ1797" s="17"/>
      <c r="BA1797" s="17"/>
      <c r="BB1797" s="17"/>
      <c r="BC1797" s="17"/>
      <c r="BD1797" s="17"/>
      <c r="BE1797" s="17"/>
      <c r="BF1797" s="17"/>
      <c r="BG1797" s="17"/>
      <c r="BH1797" s="17"/>
      <c r="BI1797" s="17"/>
      <c r="BJ1797" s="17"/>
      <c r="BK1797" s="17"/>
      <c r="BL1797" s="17"/>
      <c r="BM1797" s="17"/>
      <c r="BN1797" s="17"/>
      <c r="BO1797" s="17"/>
      <c r="BP1797" s="17"/>
      <c r="BQ1797" s="17"/>
      <c r="BR1797" s="17"/>
    </row>
    <row r="1798" spans="29:70" x14ac:dyDescent="0.25">
      <c r="AC1798" s="17"/>
      <c r="AD1798" s="17"/>
      <c r="AE1798" s="17"/>
      <c r="AF1798" s="17"/>
      <c r="AG1798" s="17"/>
      <c r="AH1798" s="17"/>
      <c r="AI1798" s="17"/>
      <c r="AJ1798" s="17"/>
      <c r="AK1798" s="17"/>
      <c r="AL1798" s="17"/>
      <c r="AM1798" s="17"/>
      <c r="AN1798" s="17"/>
      <c r="AO1798" s="17"/>
      <c r="AP1798" s="17"/>
      <c r="AQ1798" s="17"/>
      <c r="AR1798" s="17"/>
      <c r="AS1798" s="17"/>
      <c r="AT1798" s="17"/>
      <c r="AU1798" s="17"/>
      <c r="AV1798" s="17"/>
      <c r="AW1798" s="17"/>
      <c r="AX1798" s="17"/>
      <c r="AY1798" s="17"/>
      <c r="AZ1798" s="17"/>
      <c r="BA1798" s="17"/>
      <c r="BB1798" s="17"/>
      <c r="BC1798" s="17"/>
      <c r="BD1798" s="17"/>
      <c r="BE1798" s="17"/>
      <c r="BF1798" s="17"/>
      <c r="BG1798" s="17"/>
      <c r="BH1798" s="17"/>
      <c r="BI1798" s="17"/>
      <c r="BJ1798" s="17"/>
      <c r="BK1798" s="17"/>
      <c r="BL1798" s="17"/>
      <c r="BM1798" s="17"/>
      <c r="BN1798" s="17"/>
      <c r="BO1798" s="17"/>
      <c r="BP1798" s="17"/>
      <c r="BQ1798" s="17"/>
      <c r="BR1798" s="17"/>
    </row>
    <row r="1799" spans="29:70" x14ac:dyDescent="0.25">
      <c r="AC1799" s="17"/>
      <c r="AD1799" s="17"/>
      <c r="AE1799" s="17"/>
      <c r="AF1799" s="17"/>
      <c r="AG1799" s="17"/>
      <c r="AH1799" s="17"/>
      <c r="AI1799" s="17"/>
      <c r="AJ1799" s="17"/>
      <c r="AK1799" s="17"/>
      <c r="AL1799" s="17"/>
      <c r="AM1799" s="17"/>
      <c r="AN1799" s="17"/>
      <c r="AO1799" s="17"/>
      <c r="AP1799" s="17"/>
      <c r="AQ1799" s="17"/>
      <c r="AR1799" s="17"/>
      <c r="AS1799" s="17"/>
      <c r="AT1799" s="17"/>
      <c r="AU1799" s="17"/>
      <c r="AV1799" s="17"/>
      <c r="AW1799" s="17"/>
      <c r="AX1799" s="17"/>
      <c r="AY1799" s="17"/>
      <c r="AZ1799" s="17"/>
      <c r="BA1799" s="17"/>
      <c r="BB1799" s="17"/>
      <c r="BC1799" s="17"/>
      <c r="BD1799" s="17"/>
      <c r="BE1799" s="17"/>
      <c r="BF1799" s="17"/>
      <c r="BG1799" s="17"/>
      <c r="BH1799" s="17"/>
      <c r="BI1799" s="17"/>
      <c r="BJ1799" s="17"/>
      <c r="BK1799" s="17"/>
      <c r="BL1799" s="17"/>
      <c r="BM1799" s="17"/>
      <c r="BN1799" s="17"/>
      <c r="BO1799" s="17"/>
      <c r="BP1799" s="17"/>
      <c r="BQ1799" s="17"/>
      <c r="BR1799" s="17"/>
    </row>
    <row r="1800" spans="29:70" x14ac:dyDescent="0.25">
      <c r="AC1800" s="17"/>
      <c r="AD1800" s="17"/>
      <c r="AE1800" s="17"/>
      <c r="AF1800" s="17"/>
      <c r="AG1800" s="17"/>
      <c r="AH1800" s="17"/>
      <c r="AI1800" s="17"/>
      <c r="AJ1800" s="17"/>
      <c r="AK1800" s="17"/>
      <c r="AL1800" s="17"/>
      <c r="AM1800" s="17"/>
      <c r="AN1800" s="17"/>
      <c r="AO1800" s="17"/>
      <c r="AP1800" s="17"/>
      <c r="AQ1800" s="17"/>
      <c r="AR1800" s="17"/>
      <c r="AS1800" s="17"/>
      <c r="AT1800" s="17"/>
      <c r="AU1800" s="17"/>
      <c r="AV1800" s="17"/>
      <c r="AW1800" s="17"/>
      <c r="AX1800" s="17"/>
      <c r="AY1800" s="17"/>
      <c r="AZ1800" s="17"/>
      <c r="BA1800" s="17"/>
      <c r="BB1800" s="17"/>
      <c r="BC1800" s="17"/>
      <c r="BD1800" s="17"/>
      <c r="BE1800" s="17"/>
      <c r="BF1800" s="17"/>
      <c r="BG1800" s="17"/>
      <c r="BH1800" s="17"/>
      <c r="BI1800" s="17"/>
      <c r="BJ1800" s="17"/>
      <c r="BK1800" s="17"/>
      <c r="BL1800" s="17"/>
      <c r="BM1800" s="17"/>
      <c r="BN1800" s="17"/>
      <c r="BO1800" s="17"/>
      <c r="BP1800" s="17"/>
      <c r="BQ1800" s="17"/>
      <c r="BR1800" s="17"/>
    </row>
    <row r="1801" spans="29:70" x14ac:dyDescent="0.25">
      <c r="AC1801" s="17"/>
      <c r="AD1801" s="17"/>
      <c r="AE1801" s="17"/>
      <c r="AF1801" s="17"/>
      <c r="AG1801" s="17"/>
      <c r="AH1801" s="17"/>
      <c r="AI1801" s="17"/>
      <c r="AJ1801" s="17"/>
      <c r="AK1801" s="17"/>
      <c r="AL1801" s="17"/>
      <c r="AM1801" s="17"/>
      <c r="AN1801" s="17"/>
      <c r="AO1801" s="17"/>
      <c r="AP1801" s="17"/>
      <c r="AQ1801" s="17"/>
      <c r="AR1801" s="17"/>
      <c r="AS1801" s="17"/>
      <c r="AT1801" s="17"/>
      <c r="AU1801" s="17"/>
      <c r="AV1801" s="17"/>
      <c r="AW1801" s="17"/>
      <c r="AX1801" s="17"/>
      <c r="AY1801" s="17"/>
      <c r="AZ1801" s="17"/>
      <c r="BA1801" s="17"/>
      <c r="BB1801" s="17"/>
      <c r="BC1801" s="17"/>
      <c r="BD1801" s="17"/>
      <c r="BE1801" s="17"/>
      <c r="BF1801" s="17"/>
      <c r="BG1801" s="17"/>
      <c r="BH1801" s="17"/>
      <c r="BI1801" s="17"/>
      <c r="BJ1801" s="17"/>
      <c r="BK1801" s="17"/>
      <c r="BL1801" s="17"/>
      <c r="BM1801" s="17"/>
      <c r="BN1801" s="17"/>
      <c r="BO1801" s="17"/>
      <c r="BP1801" s="17"/>
      <c r="BQ1801" s="17"/>
      <c r="BR1801" s="17"/>
    </row>
    <row r="1802" spans="29:70" x14ac:dyDescent="0.25">
      <c r="AC1802" s="17"/>
      <c r="AD1802" s="17"/>
      <c r="AE1802" s="17"/>
      <c r="AF1802" s="17"/>
      <c r="AG1802" s="17"/>
      <c r="AH1802" s="17"/>
      <c r="AI1802" s="17"/>
      <c r="AJ1802" s="17"/>
      <c r="AK1802" s="17"/>
      <c r="AL1802" s="17"/>
      <c r="AM1802" s="17"/>
      <c r="AN1802" s="17"/>
      <c r="AO1802" s="17"/>
      <c r="AP1802" s="17"/>
      <c r="AQ1802" s="17"/>
      <c r="AR1802" s="17"/>
      <c r="AS1802" s="17"/>
      <c r="AT1802" s="17"/>
      <c r="AU1802" s="17"/>
      <c r="AV1802" s="17"/>
      <c r="AW1802" s="17"/>
      <c r="AX1802" s="17"/>
      <c r="AY1802" s="17"/>
      <c r="AZ1802" s="17"/>
      <c r="BA1802" s="17"/>
      <c r="BB1802" s="17"/>
      <c r="BC1802" s="17"/>
      <c r="BD1802" s="17"/>
      <c r="BE1802" s="17"/>
      <c r="BF1802" s="17"/>
      <c r="BG1802" s="17"/>
      <c r="BH1802" s="17"/>
      <c r="BI1802" s="17"/>
      <c r="BJ1802" s="17"/>
      <c r="BK1802" s="17"/>
      <c r="BL1802" s="17"/>
      <c r="BM1802" s="17"/>
      <c r="BN1802" s="17"/>
      <c r="BO1802" s="17"/>
      <c r="BP1802" s="17"/>
      <c r="BQ1802" s="17"/>
      <c r="BR1802" s="17"/>
    </row>
    <row r="1803" spans="29:70" x14ac:dyDescent="0.25">
      <c r="AC1803" s="17"/>
      <c r="AD1803" s="17"/>
      <c r="AE1803" s="17"/>
      <c r="AF1803" s="17"/>
      <c r="AG1803" s="17"/>
      <c r="AH1803" s="17"/>
      <c r="AI1803" s="17"/>
      <c r="AJ1803" s="17"/>
      <c r="AK1803" s="17"/>
      <c r="AL1803" s="17"/>
      <c r="AM1803" s="17"/>
      <c r="AN1803" s="17"/>
      <c r="AO1803" s="17"/>
      <c r="AP1803" s="17"/>
      <c r="AQ1803" s="17"/>
      <c r="AR1803" s="17"/>
      <c r="AS1803" s="17"/>
      <c r="AT1803" s="17"/>
      <c r="AU1803" s="17"/>
      <c r="AV1803" s="17"/>
      <c r="AW1803" s="17"/>
      <c r="AX1803" s="17"/>
      <c r="AY1803" s="17"/>
      <c r="AZ1803" s="17"/>
      <c r="BA1803" s="17"/>
      <c r="BB1803" s="17"/>
      <c r="BC1803" s="17"/>
      <c r="BD1803" s="17"/>
      <c r="BE1803" s="17"/>
      <c r="BF1803" s="17"/>
      <c r="BG1803" s="17"/>
      <c r="BH1803" s="17"/>
      <c r="BI1803" s="17"/>
      <c r="BJ1803" s="17"/>
      <c r="BK1803" s="17"/>
      <c r="BL1803" s="17"/>
      <c r="BM1803" s="17"/>
      <c r="BN1803" s="17"/>
      <c r="BO1803" s="17"/>
      <c r="BP1803" s="17"/>
      <c r="BQ1803" s="17"/>
      <c r="BR1803" s="17"/>
    </row>
    <row r="1804" spans="29:70" x14ac:dyDescent="0.25">
      <c r="AC1804" s="17"/>
      <c r="AD1804" s="17"/>
      <c r="AE1804" s="17"/>
      <c r="AF1804" s="17"/>
      <c r="AG1804" s="17"/>
      <c r="AH1804" s="17"/>
      <c r="AI1804" s="17"/>
      <c r="AJ1804" s="17"/>
      <c r="AK1804" s="17"/>
      <c r="AL1804" s="17"/>
      <c r="AM1804" s="17"/>
      <c r="AN1804" s="17"/>
      <c r="AO1804" s="17"/>
      <c r="AP1804" s="17"/>
      <c r="AQ1804" s="17"/>
      <c r="AR1804" s="17"/>
      <c r="AS1804" s="17"/>
      <c r="AT1804" s="17"/>
      <c r="AU1804" s="17"/>
      <c r="AV1804" s="17"/>
      <c r="AW1804" s="17"/>
      <c r="AX1804" s="17"/>
      <c r="AY1804" s="17"/>
      <c r="AZ1804" s="17"/>
      <c r="BA1804" s="17"/>
      <c r="BB1804" s="17"/>
      <c r="BC1804" s="17"/>
      <c r="BD1804" s="17"/>
      <c r="BE1804" s="17"/>
      <c r="BF1804" s="17"/>
      <c r="BG1804" s="17"/>
      <c r="BH1804" s="17"/>
      <c r="BI1804" s="17"/>
      <c r="BJ1804" s="17"/>
      <c r="BK1804" s="17"/>
      <c r="BL1804" s="17"/>
      <c r="BM1804" s="17"/>
      <c r="BN1804" s="17"/>
      <c r="BO1804" s="17"/>
      <c r="BP1804" s="17"/>
      <c r="BQ1804" s="17"/>
      <c r="BR1804" s="17"/>
    </row>
    <row r="1805" spans="29:70" x14ac:dyDescent="0.25">
      <c r="AC1805" s="17"/>
      <c r="AD1805" s="17"/>
      <c r="AE1805" s="17"/>
      <c r="AF1805" s="17"/>
      <c r="AG1805" s="17"/>
      <c r="AH1805" s="17"/>
      <c r="AI1805" s="17"/>
      <c r="AJ1805" s="17"/>
      <c r="AK1805" s="17"/>
      <c r="AL1805" s="17"/>
      <c r="AM1805" s="17"/>
      <c r="AN1805" s="17"/>
      <c r="AO1805" s="17"/>
      <c r="AP1805" s="17"/>
      <c r="AQ1805" s="17"/>
      <c r="AR1805" s="17"/>
      <c r="AS1805" s="17"/>
      <c r="AT1805" s="17"/>
      <c r="AU1805" s="17"/>
      <c r="AV1805" s="17"/>
      <c r="AW1805" s="17"/>
      <c r="AX1805" s="17"/>
      <c r="AY1805" s="17"/>
      <c r="AZ1805" s="17"/>
      <c r="BA1805" s="17"/>
      <c r="BB1805" s="17"/>
      <c r="BC1805" s="17"/>
      <c r="BD1805" s="17"/>
      <c r="BE1805" s="17"/>
      <c r="BF1805" s="17"/>
      <c r="BG1805" s="17"/>
      <c r="BH1805" s="17"/>
      <c r="BI1805" s="17"/>
      <c r="BJ1805" s="17"/>
      <c r="BK1805" s="17"/>
      <c r="BL1805" s="17"/>
      <c r="BM1805" s="17"/>
      <c r="BN1805" s="17"/>
      <c r="BO1805" s="17"/>
      <c r="BP1805" s="17"/>
      <c r="BQ1805" s="17"/>
      <c r="BR1805" s="17"/>
    </row>
    <row r="1806" spans="29:70" x14ac:dyDescent="0.25">
      <c r="AC1806" s="17"/>
      <c r="AD1806" s="17"/>
      <c r="AE1806" s="17"/>
      <c r="AF1806" s="17"/>
      <c r="AG1806" s="17"/>
      <c r="AH1806" s="17"/>
      <c r="AI1806" s="17"/>
      <c r="AJ1806" s="17"/>
      <c r="AK1806" s="17"/>
      <c r="AL1806" s="17"/>
      <c r="AM1806" s="17"/>
      <c r="AN1806" s="17"/>
      <c r="AO1806" s="17"/>
      <c r="AP1806" s="17"/>
      <c r="AQ1806" s="17"/>
      <c r="AR1806" s="17"/>
      <c r="AS1806" s="17"/>
      <c r="AT1806" s="17"/>
      <c r="AU1806" s="17"/>
      <c r="AV1806" s="17"/>
      <c r="AW1806" s="17"/>
      <c r="AX1806" s="17"/>
      <c r="AY1806" s="17"/>
      <c r="AZ1806" s="17"/>
      <c r="BA1806" s="17"/>
      <c r="BB1806" s="17"/>
      <c r="BC1806" s="17"/>
      <c r="BD1806" s="17"/>
      <c r="BE1806" s="17"/>
      <c r="BF1806" s="17"/>
      <c r="BG1806" s="17"/>
      <c r="BH1806" s="17"/>
      <c r="BI1806" s="17"/>
      <c r="BJ1806" s="17"/>
      <c r="BK1806" s="17"/>
      <c r="BL1806" s="17"/>
      <c r="BM1806" s="17"/>
      <c r="BN1806" s="17"/>
      <c r="BO1806" s="17"/>
      <c r="BP1806" s="17"/>
      <c r="BQ1806" s="17"/>
      <c r="BR1806" s="17"/>
    </row>
    <row r="1807" spans="29:70" x14ac:dyDescent="0.25">
      <c r="AC1807" s="17"/>
      <c r="AD1807" s="17"/>
      <c r="AE1807" s="17"/>
      <c r="AF1807" s="17"/>
      <c r="AG1807" s="17"/>
      <c r="AH1807" s="17"/>
      <c r="AI1807" s="17"/>
      <c r="AJ1807" s="17"/>
      <c r="AK1807" s="17"/>
      <c r="AL1807" s="17"/>
      <c r="AM1807" s="17"/>
      <c r="AN1807" s="17"/>
      <c r="AO1807" s="17"/>
      <c r="AP1807" s="17"/>
      <c r="AQ1807" s="17"/>
      <c r="AR1807" s="17"/>
      <c r="AS1807" s="17"/>
      <c r="AT1807" s="17"/>
      <c r="AU1807" s="17"/>
      <c r="AV1807" s="17"/>
      <c r="AW1807" s="17"/>
      <c r="AX1807" s="17"/>
      <c r="AY1807" s="17"/>
      <c r="AZ1807" s="17"/>
      <c r="BA1807" s="17"/>
      <c r="BB1807" s="17"/>
      <c r="BC1807" s="17"/>
      <c r="BD1807" s="17"/>
      <c r="BE1807" s="17"/>
      <c r="BF1807" s="17"/>
      <c r="BG1807" s="17"/>
      <c r="BH1807" s="17"/>
      <c r="BI1807" s="17"/>
      <c r="BJ1807" s="17"/>
      <c r="BK1807" s="17"/>
      <c r="BL1807" s="17"/>
      <c r="BM1807" s="17"/>
      <c r="BN1807" s="17"/>
      <c r="BO1807" s="17"/>
      <c r="BP1807" s="17"/>
      <c r="BQ1807" s="17"/>
      <c r="BR1807" s="17"/>
    </row>
    <row r="1808" spans="29:70" x14ac:dyDescent="0.25">
      <c r="AC1808" s="17"/>
      <c r="AD1808" s="17"/>
      <c r="AE1808" s="17"/>
      <c r="AF1808" s="17"/>
      <c r="AG1808" s="17"/>
      <c r="AH1808" s="17"/>
      <c r="AI1808" s="17"/>
      <c r="AJ1808" s="17"/>
      <c r="AK1808" s="17"/>
      <c r="AL1808" s="17"/>
      <c r="AM1808" s="17"/>
      <c r="AN1808" s="17"/>
      <c r="AO1808" s="17"/>
      <c r="AP1808" s="17"/>
      <c r="AQ1808" s="17"/>
      <c r="AR1808" s="17"/>
      <c r="AS1808" s="17"/>
      <c r="AT1808" s="17"/>
      <c r="AU1808" s="17"/>
      <c r="AV1808" s="17"/>
      <c r="AW1808" s="17"/>
      <c r="AX1808" s="17"/>
      <c r="AY1808" s="17"/>
      <c r="AZ1808" s="17"/>
      <c r="BA1808" s="17"/>
      <c r="BB1808" s="17"/>
      <c r="BC1808" s="17"/>
      <c r="BD1808" s="17"/>
      <c r="BE1808" s="17"/>
      <c r="BF1808" s="17"/>
      <c r="BG1808" s="17"/>
      <c r="BH1808" s="17"/>
      <c r="BI1808" s="17"/>
      <c r="BJ1808" s="17"/>
      <c r="BK1808" s="17"/>
      <c r="BL1808" s="17"/>
      <c r="BM1808" s="17"/>
      <c r="BN1808" s="17"/>
      <c r="BO1808" s="17"/>
      <c r="BP1808" s="17"/>
      <c r="BQ1808" s="17"/>
      <c r="BR1808" s="17"/>
    </row>
    <row r="1809" spans="29:70" x14ac:dyDescent="0.25">
      <c r="AC1809" s="17"/>
      <c r="AD1809" s="17"/>
      <c r="AE1809" s="17"/>
      <c r="AF1809" s="17"/>
      <c r="AG1809" s="17"/>
      <c r="AH1809" s="17"/>
      <c r="AI1809" s="17"/>
      <c r="AJ1809" s="17"/>
      <c r="AK1809" s="17"/>
      <c r="AL1809" s="17"/>
      <c r="AM1809" s="17"/>
      <c r="AN1809" s="17"/>
      <c r="AO1809" s="17"/>
      <c r="AP1809" s="17"/>
      <c r="AQ1809" s="17"/>
      <c r="AR1809" s="17"/>
      <c r="AS1809" s="17"/>
      <c r="AT1809" s="17"/>
      <c r="AU1809" s="17"/>
      <c r="AV1809" s="17"/>
      <c r="AW1809" s="17"/>
      <c r="AX1809" s="17"/>
      <c r="AY1809" s="17"/>
      <c r="AZ1809" s="17"/>
      <c r="BA1809" s="17"/>
      <c r="BB1809" s="17"/>
      <c r="BC1809" s="17"/>
      <c r="BD1809" s="17"/>
      <c r="BE1809" s="17"/>
      <c r="BF1809" s="17"/>
      <c r="BG1809" s="17"/>
      <c r="BH1809" s="17"/>
      <c r="BI1809" s="17"/>
      <c r="BJ1809" s="17"/>
      <c r="BK1809" s="17"/>
      <c r="BL1809" s="17"/>
      <c r="BM1809" s="17"/>
      <c r="BN1809" s="17"/>
      <c r="BO1809" s="17"/>
      <c r="BP1809" s="17"/>
      <c r="BQ1809" s="17"/>
      <c r="BR1809" s="17"/>
    </row>
    <row r="1810" spans="29:70" x14ac:dyDescent="0.25">
      <c r="AC1810" s="17"/>
      <c r="AD1810" s="17"/>
      <c r="AE1810" s="17"/>
      <c r="AF1810" s="17"/>
      <c r="AG1810" s="17"/>
      <c r="AH1810" s="17"/>
      <c r="AI1810" s="17"/>
      <c r="AJ1810" s="17"/>
      <c r="AK1810" s="17"/>
      <c r="AL1810" s="17"/>
      <c r="AM1810" s="17"/>
      <c r="AN1810" s="17"/>
      <c r="AO1810" s="17"/>
      <c r="AP1810" s="17"/>
      <c r="AQ1810" s="17"/>
      <c r="AR1810" s="17"/>
      <c r="AS1810" s="17"/>
      <c r="AT1810" s="17"/>
      <c r="AU1810" s="17"/>
      <c r="AV1810" s="17"/>
      <c r="AW1810" s="17"/>
      <c r="AX1810" s="17"/>
      <c r="AY1810" s="17"/>
      <c r="AZ1810" s="17"/>
      <c r="BA1810" s="17"/>
      <c r="BB1810" s="17"/>
      <c r="BC1810" s="17"/>
      <c r="BD1810" s="17"/>
      <c r="BE1810" s="17"/>
      <c r="BF1810" s="17"/>
      <c r="BG1810" s="17"/>
      <c r="BH1810" s="17"/>
      <c r="BI1810" s="17"/>
      <c r="BJ1810" s="17"/>
      <c r="BK1810" s="17"/>
      <c r="BL1810" s="17"/>
      <c r="BM1810" s="17"/>
      <c r="BN1810" s="17"/>
      <c r="BO1810" s="17"/>
      <c r="BP1810" s="17"/>
      <c r="BQ1810" s="17"/>
      <c r="BR1810" s="17"/>
    </row>
    <row r="1811" spans="29:70" x14ac:dyDescent="0.25">
      <c r="AC1811" s="17"/>
      <c r="AD1811" s="17"/>
      <c r="AE1811" s="17"/>
      <c r="AF1811" s="17"/>
      <c r="AG1811" s="17"/>
      <c r="AH1811" s="17"/>
      <c r="AI1811" s="17"/>
      <c r="AJ1811" s="17"/>
      <c r="AK1811" s="17"/>
      <c r="AL1811" s="17"/>
      <c r="AM1811" s="17"/>
      <c r="AN1811" s="17"/>
      <c r="AO1811" s="17"/>
      <c r="AP1811" s="17"/>
      <c r="AQ1811" s="17"/>
      <c r="AR1811" s="17"/>
      <c r="AS1811" s="17"/>
      <c r="AT1811" s="17"/>
      <c r="AU1811" s="17"/>
      <c r="AV1811" s="17"/>
      <c r="AW1811" s="17"/>
      <c r="AX1811" s="17"/>
      <c r="AY1811" s="17"/>
      <c r="AZ1811" s="17"/>
      <c r="BA1811" s="17"/>
      <c r="BB1811" s="17"/>
      <c r="BC1811" s="17"/>
      <c r="BD1811" s="17"/>
      <c r="BE1811" s="17"/>
      <c r="BF1811" s="17"/>
      <c r="BG1811" s="17"/>
      <c r="BH1811" s="17"/>
      <c r="BI1811" s="17"/>
      <c r="BJ1811" s="17"/>
      <c r="BK1811" s="17"/>
      <c r="BL1811" s="17"/>
      <c r="BM1811" s="17"/>
      <c r="BN1811" s="17"/>
      <c r="BO1811" s="17"/>
      <c r="BP1811" s="17"/>
      <c r="BQ1811" s="17"/>
      <c r="BR1811" s="17"/>
    </row>
    <row r="1812" spans="29:70" x14ac:dyDescent="0.25">
      <c r="AC1812" s="17"/>
      <c r="AD1812" s="17"/>
      <c r="AE1812" s="17"/>
      <c r="AF1812" s="17"/>
      <c r="AG1812" s="17"/>
      <c r="AH1812" s="17"/>
      <c r="AI1812" s="17"/>
      <c r="AJ1812" s="17"/>
      <c r="AK1812" s="17"/>
      <c r="AL1812" s="17"/>
      <c r="AM1812" s="17"/>
      <c r="AN1812" s="17"/>
      <c r="AO1812" s="17"/>
      <c r="AP1812" s="17"/>
      <c r="AQ1812" s="17"/>
      <c r="AR1812" s="17"/>
      <c r="AS1812" s="17"/>
      <c r="AT1812" s="17"/>
      <c r="AU1812" s="17"/>
      <c r="AV1812" s="17"/>
      <c r="AW1812" s="17"/>
      <c r="AX1812" s="17"/>
      <c r="AY1812" s="17"/>
      <c r="AZ1812" s="17"/>
      <c r="BA1812" s="17"/>
      <c r="BB1812" s="17"/>
      <c r="BC1812" s="17"/>
      <c r="BD1812" s="17"/>
      <c r="BE1812" s="17"/>
      <c r="BF1812" s="17"/>
      <c r="BG1812" s="17"/>
      <c r="BH1812" s="17"/>
      <c r="BI1812" s="17"/>
      <c r="BJ1812" s="17"/>
      <c r="BK1812" s="17"/>
      <c r="BL1812" s="17"/>
      <c r="BM1812" s="17"/>
      <c r="BN1812" s="17"/>
      <c r="BO1812" s="17"/>
      <c r="BP1812" s="17"/>
      <c r="BQ1812" s="17"/>
      <c r="BR1812" s="17"/>
    </row>
    <row r="1813" spans="29:70" x14ac:dyDescent="0.25"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  <c r="BF1813" s="17"/>
      <c r="BG1813" s="17"/>
      <c r="BH1813" s="17"/>
      <c r="BI1813" s="17"/>
      <c r="BJ1813" s="17"/>
      <c r="BK1813" s="17"/>
      <c r="BL1813" s="17"/>
      <c r="BM1813" s="17"/>
      <c r="BN1813" s="17"/>
      <c r="BO1813" s="17"/>
      <c r="BP1813" s="17"/>
      <c r="BQ1813" s="17"/>
      <c r="BR1813" s="17"/>
    </row>
    <row r="1814" spans="29:70" x14ac:dyDescent="0.25">
      <c r="AC1814" s="17"/>
      <c r="AD1814" s="17"/>
      <c r="AE1814" s="17"/>
      <c r="AF1814" s="17"/>
      <c r="AG1814" s="17"/>
      <c r="AH1814" s="17"/>
      <c r="AI1814" s="17"/>
      <c r="AJ1814" s="17"/>
      <c r="AK1814" s="17"/>
      <c r="AL1814" s="17"/>
      <c r="AM1814" s="17"/>
      <c r="AN1814" s="17"/>
      <c r="AO1814" s="17"/>
      <c r="AP1814" s="17"/>
      <c r="AQ1814" s="17"/>
      <c r="AR1814" s="17"/>
      <c r="AS1814" s="17"/>
      <c r="AT1814" s="17"/>
      <c r="AU1814" s="17"/>
      <c r="AV1814" s="17"/>
      <c r="AW1814" s="17"/>
      <c r="AX1814" s="17"/>
      <c r="AY1814" s="17"/>
      <c r="AZ1814" s="17"/>
      <c r="BA1814" s="17"/>
      <c r="BB1814" s="17"/>
      <c r="BC1814" s="17"/>
      <c r="BD1814" s="17"/>
      <c r="BE1814" s="17"/>
      <c r="BF1814" s="17"/>
      <c r="BG1814" s="17"/>
      <c r="BH1814" s="17"/>
      <c r="BI1814" s="17"/>
      <c r="BJ1814" s="17"/>
      <c r="BK1814" s="17"/>
      <c r="BL1814" s="17"/>
      <c r="BM1814" s="17"/>
      <c r="BN1814" s="17"/>
      <c r="BO1814" s="17"/>
      <c r="BP1814" s="17"/>
      <c r="BQ1814" s="17"/>
      <c r="BR1814" s="17"/>
    </row>
    <row r="1815" spans="29:70" x14ac:dyDescent="0.25">
      <c r="AC1815" s="17"/>
      <c r="AD1815" s="17"/>
      <c r="AE1815" s="17"/>
      <c r="AF1815" s="17"/>
      <c r="AG1815" s="17"/>
      <c r="AH1815" s="17"/>
      <c r="AI1815" s="17"/>
      <c r="AJ1815" s="17"/>
      <c r="AK1815" s="17"/>
      <c r="AL1815" s="17"/>
      <c r="AM1815" s="17"/>
      <c r="AN1815" s="17"/>
      <c r="AO1815" s="17"/>
      <c r="AP1815" s="17"/>
      <c r="AQ1815" s="17"/>
      <c r="AR1815" s="17"/>
      <c r="AS1815" s="17"/>
      <c r="AT1815" s="17"/>
      <c r="AU1815" s="17"/>
      <c r="AV1815" s="17"/>
      <c r="AW1815" s="17"/>
      <c r="AX1815" s="17"/>
      <c r="AY1815" s="17"/>
      <c r="AZ1815" s="17"/>
      <c r="BA1815" s="17"/>
      <c r="BB1815" s="17"/>
      <c r="BC1815" s="17"/>
      <c r="BD1815" s="17"/>
      <c r="BE1815" s="17"/>
      <c r="BF1815" s="17"/>
      <c r="BG1815" s="17"/>
      <c r="BH1815" s="17"/>
      <c r="BI1815" s="17"/>
      <c r="BJ1815" s="17"/>
      <c r="BK1815" s="17"/>
      <c r="BL1815" s="17"/>
      <c r="BM1815" s="17"/>
      <c r="BN1815" s="17"/>
      <c r="BO1815" s="17"/>
      <c r="BP1815" s="17"/>
      <c r="BQ1815" s="17"/>
      <c r="BR1815" s="17"/>
    </row>
    <row r="1816" spans="29:70" x14ac:dyDescent="0.25">
      <c r="AC1816" s="17"/>
      <c r="AD1816" s="17"/>
      <c r="AE1816" s="17"/>
      <c r="AF1816" s="17"/>
      <c r="AG1816" s="17"/>
      <c r="AH1816" s="17"/>
      <c r="AI1816" s="17"/>
      <c r="AJ1816" s="17"/>
      <c r="AK1816" s="17"/>
      <c r="AL1816" s="17"/>
      <c r="AM1816" s="17"/>
      <c r="AN1816" s="17"/>
      <c r="AO1816" s="17"/>
      <c r="AP1816" s="17"/>
      <c r="AQ1816" s="17"/>
      <c r="AR1816" s="17"/>
      <c r="AS1816" s="17"/>
      <c r="AT1816" s="17"/>
      <c r="AU1816" s="17"/>
      <c r="AV1816" s="17"/>
      <c r="AW1816" s="17"/>
      <c r="AX1816" s="17"/>
      <c r="AY1816" s="17"/>
      <c r="AZ1816" s="17"/>
      <c r="BA1816" s="17"/>
      <c r="BB1816" s="17"/>
      <c r="BC1816" s="17"/>
      <c r="BD1816" s="17"/>
      <c r="BE1816" s="17"/>
      <c r="BF1816" s="17"/>
      <c r="BG1816" s="17"/>
      <c r="BH1816" s="17"/>
      <c r="BI1816" s="17"/>
      <c r="BJ1816" s="17"/>
      <c r="BK1816" s="17"/>
      <c r="BL1816" s="17"/>
      <c r="BM1816" s="17"/>
      <c r="BN1816" s="17"/>
      <c r="BO1816" s="17"/>
      <c r="BP1816" s="17"/>
      <c r="BQ1816" s="17"/>
      <c r="BR1816" s="17"/>
    </row>
    <row r="1817" spans="29:70" x14ac:dyDescent="0.25">
      <c r="AC1817" s="17"/>
      <c r="AD1817" s="17"/>
      <c r="AE1817" s="17"/>
      <c r="AF1817" s="17"/>
      <c r="AG1817" s="17"/>
      <c r="AH1817" s="17"/>
      <c r="AI1817" s="17"/>
      <c r="AJ1817" s="17"/>
      <c r="AK1817" s="17"/>
      <c r="AL1817" s="17"/>
      <c r="AM1817" s="17"/>
      <c r="AN1817" s="17"/>
      <c r="AO1817" s="17"/>
      <c r="AP1817" s="17"/>
      <c r="AQ1817" s="17"/>
      <c r="AR1817" s="17"/>
      <c r="AS1817" s="17"/>
      <c r="AT1817" s="17"/>
      <c r="AU1817" s="17"/>
      <c r="AV1817" s="17"/>
      <c r="AW1817" s="17"/>
      <c r="AX1817" s="17"/>
      <c r="AY1817" s="17"/>
      <c r="AZ1817" s="17"/>
      <c r="BA1817" s="17"/>
      <c r="BB1817" s="17"/>
      <c r="BC1817" s="17"/>
      <c r="BD1817" s="17"/>
      <c r="BE1817" s="17"/>
      <c r="BF1817" s="17"/>
      <c r="BG1817" s="17"/>
      <c r="BH1817" s="17"/>
      <c r="BI1817" s="17"/>
      <c r="BJ1817" s="17"/>
      <c r="BK1817" s="17"/>
      <c r="BL1817" s="17"/>
      <c r="BM1817" s="17"/>
      <c r="BN1817" s="17"/>
      <c r="BO1817" s="17"/>
      <c r="BP1817" s="17"/>
      <c r="BQ1817" s="17"/>
      <c r="BR1817" s="17"/>
    </row>
    <row r="1818" spans="29:70" x14ac:dyDescent="0.25"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  <c r="BF1818" s="17"/>
      <c r="BG1818" s="17"/>
      <c r="BH1818" s="17"/>
      <c r="BI1818" s="17"/>
      <c r="BJ1818" s="17"/>
      <c r="BK1818" s="17"/>
      <c r="BL1818" s="17"/>
      <c r="BM1818" s="17"/>
      <c r="BN1818" s="17"/>
      <c r="BO1818" s="17"/>
      <c r="BP1818" s="17"/>
      <c r="BQ1818" s="17"/>
      <c r="BR1818" s="17"/>
    </row>
    <row r="1819" spans="29:70" x14ac:dyDescent="0.25">
      <c r="AC1819" s="17"/>
      <c r="AD1819" s="17"/>
      <c r="AE1819" s="17"/>
      <c r="AF1819" s="17"/>
      <c r="AG1819" s="17"/>
      <c r="AH1819" s="17"/>
      <c r="AI1819" s="17"/>
      <c r="AJ1819" s="17"/>
      <c r="AK1819" s="17"/>
      <c r="AL1819" s="17"/>
      <c r="AM1819" s="17"/>
      <c r="AN1819" s="17"/>
      <c r="AO1819" s="17"/>
      <c r="AP1819" s="17"/>
      <c r="AQ1819" s="17"/>
      <c r="AR1819" s="17"/>
      <c r="AS1819" s="17"/>
      <c r="AT1819" s="17"/>
      <c r="AU1819" s="17"/>
      <c r="AV1819" s="17"/>
      <c r="AW1819" s="17"/>
      <c r="AX1819" s="17"/>
      <c r="AY1819" s="17"/>
      <c r="AZ1819" s="17"/>
      <c r="BA1819" s="17"/>
      <c r="BB1819" s="17"/>
      <c r="BC1819" s="17"/>
      <c r="BD1819" s="17"/>
      <c r="BE1819" s="17"/>
      <c r="BF1819" s="17"/>
      <c r="BG1819" s="17"/>
      <c r="BH1819" s="17"/>
      <c r="BI1819" s="17"/>
      <c r="BJ1819" s="17"/>
      <c r="BK1819" s="17"/>
      <c r="BL1819" s="17"/>
      <c r="BM1819" s="17"/>
      <c r="BN1819" s="17"/>
      <c r="BO1819" s="17"/>
      <c r="BP1819" s="17"/>
      <c r="BQ1819" s="17"/>
      <c r="BR1819" s="17"/>
    </row>
    <row r="1820" spans="29:70" x14ac:dyDescent="0.25">
      <c r="AC1820" s="17"/>
      <c r="AD1820" s="17"/>
      <c r="AE1820" s="17"/>
      <c r="AF1820" s="17"/>
      <c r="AG1820" s="17"/>
      <c r="AH1820" s="17"/>
      <c r="AI1820" s="17"/>
      <c r="AJ1820" s="17"/>
      <c r="AK1820" s="17"/>
      <c r="AL1820" s="17"/>
      <c r="AM1820" s="17"/>
      <c r="AN1820" s="17"/>
      <c r="AO1820" s="17"/>
      <c r="AP1820" s="17"/>
      <c r="AQ1820" s="17"/>
      <c r="AR1820" s="17"/>
      <c r="AS1820" s="17"/>
      <c r="AT1820" s="17"/>
      <c r="AU1820" s="17"/>
      <c r="AV1820" s="17"/>
      <c r="AW1820" s="17"/>
      <c r="AX1820" s="17"/>
      <c r="AY1820" s="17"/>
      <c r="AZ1820" s="17"/>
      <c r="BA1820" s="17"/>
      <c r="BB1820" s="17"/>
      <c r="BC1820" s="17"/>
      <c r="BD1820" s="17"/>
      <c r="BE1820" s="17"/>
      <c r="BF1820" s="17"/>
      <c r="BG1820" s="17"/>
      <c r="BH1820" s="17"/>
      <c r="BI1820" s="17"/>
      <c r="BJ1820" s="17"/>
      <c r="BK1820" s="17"/>
      <c r="BL1820" s="17"/>
      <c r="BM1820" s="17"/>
      <c r="BN1820" s="17"/>
      <c r="BO1820" s="17"/>
      <c r="BP1820" s="17"/>
      <c r="BQ1820" s="17"/>
      <c r="BR1820" s="17"/>
    </row>
    <row r="1821" spans="29:70" x14ac:dyDescent="0.25">
      <c r="AC1821" s="17"/>
      <c r="AD1821" s="17"/>
      <c r="AE1821" s="17"/>
      <c r="AF1821" s="17"/>
      <c r="AG1821" s="17"/>
      <c r="AH1821" s="17"/>
      <c r="AI1821" s="17"/>
      <c r="AJ1821" s="17"/>
      <c r="AK1821" s="17"/>
      <c r="AL1821" s="17"/>
      <c r="AM1821" s="17"/>
      <c r="AN1821" s="17"/>
      <c r="AO1821" s="17"/>
      <c r="AP1821" s="17"/>
      <c r="AQ1821" s="17"/>
      <c r="AR1821" s="17"/>
      <c r="AS1821" s="17"/>
      <c r="AT1821" s="17"/>
      <c r="AU1821" s="17"/>
      <c r="AV1821" s="17"/>
      <c r="AW1821" s="17"/>
      <c r="AX1821" s="17"/>
      <c r="AY1821" s="17"/>
      <c r="AZ1821" s="17"/>
      <c r="BA1821" s="17"/>
      <c r="BB1821" s="17"/>
      <c r="BC1821" s="17"/>
      <c r="BD1821" s="17"/>
      <c r="BE1821" s="17"/>
      <c r="BF1821" s="17"/>
      <c r="BG1821" s="17"/>
      <c r="BH1821" s="17"/>
      <c r="BI1821" s="17"/>
      <c r="BJ1821" s="17"/>
      <c r="BK1821" s="17"/>
      <c r="BL1821" s="17"/>
      <c r="BM1821" s="17"/>
      <c r="BN1821" s="17"/>
      <c r="BO1821" s="17"/>
      <c r="BP1821" s="17"/>
      <c r="BQ1821" s="17"/>
      <c r="BR1821" s="17"/>
    </row>
    <row r="1822" spans="29:70" x14ac:dyDescent="0.25">
      <c r="AC1822" s="17"/>
      <c r="AD1822" s="17"/>
      <c r="AE1822" s="17"/>
      <c r="AF1822" s="17"/>
      <c r="AG1822" s="17"/>
      <c r="AH1822" s="17"/>
      <c r="AI1822" s="17"/>
      <c r="AJ1822" s="17"/>
      <c r="AK1822" s="17"/>
      <c r="AL1822" s="17"/>
      <c r="AM1822" s="17"/>
      <c r="AN1822" s="17"/>
      <c r="AO1822" s="17"/>
      <c r="AP1822" s="17"/>
      <c r="AQ1822" s="17"/>
      <c r="AR1822" s="17"/>
      <c r="AS1822" s="17"/>
      <c r="AT1822" s="17"/>
      <c r="AU1822" s="17"/>
      <c r="AV1822" s="17"/>
      <c r="AW1822" s="17"/>
      <c r="AX1822" s="17"/>
      <c r="AY1822" s="17"/>
      <c r="AZ1822" s="17"/>
      <c r="BA1822" s="17"/>
      <c r="BB1822" s="17"/>
      <c r="BC1822" s="17"/>
      <c r="BD1822" s="17"/>
      <c r="BE1822" s="17"/>
      <c r="BF1822" s="17"/>
      <c r="BG1822" s="17"/>
      <c r="BH1822" s="17"/>
      <c r="BI1822" s="17"/>
      <c r="BJ1822" s="17"/>
      <c r="BK1822" s="17"/>
      <c r="BL1822" s="17"/>
      <c r="BM1822" s="17"/>
      <c r="BN1822" s="17"/>
      <c r="BO1822" s="17"/>
      <c r="BP1822" s="17"/>
      <c r="BQ1822" s="17"/>
      <c r="BR1822" s="17"/>
    </row>
    <row r="1823" spans="29:70" x14ac:dyDescent="0.25">
      <c r="AC1823" s="17"/>
      <c r="AD1823" s="17"/>
      <c r="AE1823" s="17"/>
      <c r="AF1823" s="17"/>
      <c r="AG1823" s="17"/>
      <c r="AH1823" s="17"/>
      <c r="AI1823" s="17"/>
      <c r="AJ1823" s="17"/>
      <c r="AK1823" s="17"/>
      <c r="AL1823" s="17"/>
      <c r="AM1823" s="17"/>
      <c r="AN1823" s="17"/>
      <c r="AO1823" s="17"/>
      <c r="AP1823" s="17"/>
      <c r="AQ1823" s="17"/>
      <c r="AR1823" s="17"/>
      <c r="AS1823" s="17"/>
      <c r="AT1823" s="17"/>
      <c r="AU1823" s="17"/>
      <c r="AV1823" s="17"/>
      <c r="AW1823" s="17"/>
      <c r="AX1823" s="17"/>
      <c r="AY1823" s="17"/>
      <c r="AZ1823" s="17"/>
      <c r="BA1823" s="17"/>
      <c r="BB1823" s="17"/>
      <c r="BC1823" s="17"/>
      <c r="BD1823" s="17"/>
      <c r="BE1823" s="17"/>
      <c r="BF1823" s="17"/>
      <c r="BG1823" s="17"/>
      <c r="BH1823" s="17"/>
      <c r="BI1823" s="17"/>
      <c r="BJ1823" s="17"/>
      <c r="BK1823" s="17"/>
      <c r="BL1823" s="17"/>
      <c r="BM1823" s="17"/>
      <c r="BN1823" s="17"/>
      <c r="BO1823" s="17"/>
      <c r="BP1823" s="17"/>
      <c r="BQ1823" s="17"/>
      <c r="BR1823" s="17"/>
    </row>
    <row r="1824" spans="29:70" x14ac:dyDescent="0.25">
      <c r="AC1824" s="17"/>
      <c r="AD1824" s="17"/>
      <c r="AE1824" s="17"/>
      <c r="AF1824" s="17"/>
      <c r="AG1824" s="17"/>
      <c r="AH1824" s="17"/>
      <c r="AI1824" s="17"/>
      <c r="AJ1824" s="17"/>
      <c r="AK1824" s="17"/>
      <c r="AL1824" s="17"/>
      <c r="AM1824" s="17"/>
      <c r="AN1824" s="17"/>
      <c r="AO1824" s="17"/>
      <c r="AP1824" s="17"/>
      <c r="AQ1824" s="17"/>
      <c r="AR1824" s="17"/>
      <c r="AS1824" s="17"/>
      <c r="AT1824" s="17"/>
      <c r="AU1824" s="17"/>
      <c r="AV1824" s="17"/>
      <c r="AW1824" s="17"/>
      <c r="AX1824" s="17"/>
      <c r="AY1824" s="17"/>
      <c r="AZ1824" s="17"/>
      <c r="BA1824" s="17"/>
      <c r="BB1824" s="17"/>
      <c r="BC1824" s="17"/>
      <c r="BD1824" s="17"/>
      <c r="BE1824" s="17"/>
      <c r="BF1824" s="17"/>
      <c r="BG1824" s="17"/>
      <c r="BH1824" s="17"/>
      <c r="BI1824" s="17"/>
      <c r="BJ1824" s="17"/>
      <c r="BK1824" s="17"/>
      <c r="BL1824" s="17"/>
      <c r="BM1824" s="17"/>
      <c r="BN1824" s="17"/>
      <c r="BO1824" s="17"/>
      <c r="BP1824" s="17"/>
      <c r="BQ1824" s="17"/>
      <c r="BR1824" s="17"/>
    </row>
    <row r="1825" spans="29:70" x14ac:dyDescent="0.25">
      <c r="AC1825" s="17"/>
      <c r="AD1825" s="17"/>
      <c r="AE1825" s="17"/>
      <c r="AF1825" s="17"/>
      <c r="AG1825" s="17"/>
      <c r="AH1825" s="17"/>
      <c r="AI1825" s="17"/>
      <c r="AJ1825" s="17"/>
      <c r="AK1825" s="17"/>
      <c r="AL1825" s="17"/>
      <c r="AM1825" s="17"/>
      <c r="AN1825" s="17"/>
      <c r="AO1825" s="17"/>
      <c r="AP1825" s="17"/>
      <c r="AQ1825" s="17"/>
      <c r="AR1825" s="17"/>
      <c r="AS1825" s="17"/>
      <c r="AT1825" s="17"/>
      <c r="AU1825" s="17"/>
      <c r="AV1825" s="17"/>
      <c r="AW1825" s="17"/>
      <c r="AX1825" s="17"/>
      <c r="AY1825" s="17"/>
      <c r="AZ1825" s="17"/>
      <c r="BA1825" s="17"/>
      <c r="BB1825" s="17"/>
      <c r="BC1825" s="17"/>
      <c r="BD1825" s="17"/>
      <c r="BE1825" s="17"/>
      <c r="BF1825" s="17"/>
      <c r="BG1825" s="17"/>
      <c r="BH1825" s="17"/>
      <c r="BI1825" s="17"/>
      <c r="BJ1825" s="17"/>
      <c r="BK1825" s="17"/>
      <c r="BL1825" s="17"/>
      <c r="BM1825" s="17"/>
      <c r="BN1825" s="17"/>
      <c r="BO1825" s="17"/>
      <c r="BP1825" s="17"/>
      <c r="BQ1825" s="17"/>
      <c r="BR1825" s="17"/>
    </row>
    <row r="1826" spans="29:70" x14ac:dyDescent="0.25">
      <c r="AC1826" s="17"/>
      <c r="AD1826" s="17"/>
      <c r="AE1826" s="17"/>
      <c r="AF1826" s="17"/>
      <c r="AG1826" s="17"/>
      <c r="AH1826" s="17"/>
      <c r="AI1826" s="17"/>
      <c r="AJ1826" s="17"/>
      <c r="AK1826" s="17"/>
      <c r="AL1826" s="17"/>
      <c r="AM1826" s="17"/>
      <c r="AN1826" s="17"/>
      <c r="AO1826" s="17"/>
      <c r="AP1826" s="17"/>
      <c r="AQ1826" s="17"/>
      <c r="AR1826" s="17"/>
      <c r="AS1826" s="17"/>
      <c r="AT1826" s="17"/>
      <c r="AU1826" s="17"/>
      <c r="AV1826" s="17"/>
      <c r="AW1826" s="17"/>
      <c r="AX1826" s="17"/>
      <c r="AY1826" s="17"/>
      <c r="AZ1826" s="17"/>
      <c r="BA1826" s="17"/>
      <c r="BB1826" s="17"/>
      <c r="BC1826" s="17"/>
      <c r="BD1826" s="17"/>
      <c r="BE1826" s="17"/>
      <c r="BF1826" s="17"/>
      <c r="BG1826" s="17"/>
      <c r="BH1826" s="17"/>
      <c r="BI1826" s="17"/>
      <c r="BJ1826" s="17"/>
      <c r="BK1826" s="17"/>
      <c r="BL1826" s="17"/>
      <c r="BM1826" s="17"/>
      <c r="BN1826" s="17"/>
      <c r="BO1826" s="17"/>
      <c r="BP1826" s="17"/>
      <c r="BQ1826" s="17"/>
      <c r="BR1826" s="17"/>
    </row>
    <row r="1827" spans="29:70" x14ac:dyDescent="0.25">
      <c r="AC1827" s="17"/>
      <c r="AD1827" s="17"/>
      <c r="AE1827" s="17"/>
      <c r="AF1827" s="17"/>
      <c r="AG1827" s="17"/>
      <c r="AH1827" s="17"/>
      <c r="AI1827" s="17"/>
      <c r="AJ1827" s="17"/>
      <c r="AK1827" s="17"/>
      <c r="AL1827" s="17"/>
      <c r="AM1827" s="17"/>
      <c r="AN1827" s="17"/>
      <c r="AO1827" s="17"/>
      <c r="AP1827" s="17"/>
      <c r="AQ1827" s="17"/>
      <c r="AR1827" s="17"/>
      <c r="AS1827" s="17"/>
      <c r="AT1827" s="17"/>
      <c r="AU1827" s="17"/>
      <c r="AV1827" s="17"/>
      <c r="AW1827" s="17"/>
      <c r="AX1827" s="17"/>
      <c r="AY1827" s="17"/>
      <c r="AZ1827" s="17"/>
      <c r="BA1827" s="17"/>
      <c r="BB1827" s="17"/>
      <c r="BC1827" s="17"/>
      <c r="BD1827" s="17"/>
      <c r="BE1827" s="17"/>
      <c r="BF1827" s="17"/>
      <c r="BG1827" s="17"/>
      <c r="BH1827" s="17"/>
      <c r="BI1827" s="17"/>
      <c r="BJ1827" s="17"/>
      <c r="BK1827" s="17"/>
      <c r="BL1827" s="17"/>
      <c r="BM1827" s="17"/>
      <c r="BN1827" s="17"/>
      <c r="BO1827" s="17"/>
      <c r="BP1827" s="17"/>
      <c r="BQ1827" s="17"/>
      <c r="BR1827" s="17"/>
    </row>
    <row r="1828" spans="29:70" x14ac:dyDescent="0.25">
      <c r="AC1828" s="17"/>
      <c r="AD1828" s="17"/>
      <c r="AE1828" s="17"/>
      <c r="AF1828" s="17"/>
      <c r="AG1828" s="17"/>
      <c r="AH1828" s="17"/>
      <c r="AI1828" s="17"/>
      <c r="AJ1828" s="17"/>
      <c r="AK1828" s="17"/>
      <c r="AL1828" s="17"/>
      <c r="AM1828" s="17"/>
      <c r="AN1828" s="17"/>
      <c r="AO1828" s="17"/>
      <c r="AP1828" s="17"/>
      <c r="AQ1828" s="17"/>
      <c r="AR1828" s="17"/>
      <c r="AS1828" s="17"/>
      <c r="AT1828" s="17"/>
      <c r="AU1828" s="17"/>
      <c r="AV1828" s="17"/>
      <c r="AW1828" s="17"/>
      <c r="AX1828" s="17"/>
      <c r="AY1828" s="17"/>
      <c r="AZ1828" s="17"/>
      <c r="BA1828" s="17"/>
      <c r="BB1828" s="17"/>
      <c r="BC1828" s="17"/>
      <c r="BD1828" s="17"/>
      <c r="BE1828" s="17"/>
      <c r="BF1828" s="17"/>
      <c r="BG1828" s="17"/>
      <c r="BH1828" s="17"/>
      <c r="BI1828" s="17"/>
      <c r="BJ1828" s="17"/>
      <c r="BK1828" s="17"/>
      <c r="BL1828" s="17"/>
      <c r="BM1828" s="17"/>
      <c r="BN1828" s="17"/>
      <c r="BO1828" s="17"/>
      <c r="BP1828" s="17"/>
      <c r="BQ1828" s="17"/>
      <c r="BR1828" s="17"/>
    </row>
    <row r="1829" spans="29:70" x14ac:dyDescent="0.25">
      <c r="AC1829" s="17"/>
      <c r="AD1829" s="17"/>
      <c r="AE1829" s="17"/>
      <c r="AF1829" s="17"/>
      <c r="AG1829" s="17"/>
      <c r="AH1829" s="17"/>
      <c r="AI1829" s="17"/>
      <c r="AJ1829" s="17"/>
      <c r="AK1829" s="17"/>
      <c r="AL1829" s="17"/>
      <c r="AM1829" s="17"/>
      <c r="AN1829" s="17"/>
      <c r="AO1829" s="17"/>
      <c r="AP1829" s="17"/>
      <c r="AQ1829" s="17"/>
      <c r="AR1829" s="17"/>
      <c r="AS1829" s="17"/>
      <c r="AT1829" s="17"/>
      <c r="AU1829" s="17"/>
      <c r="AV1829" s="17"/>
      <c r="AW1829" s="17"/>
      <c r="AX1829" s="17"/>
      <c r="AY1829" s="17"/>
      <c r="AZ1829" s="17"/>
      <c r="BA1829" s="17"/>
      <c r="BB1829" s="17"/>
      <c r="BC1829" s="17"/>
      <c r="BD1829" s="17"/>
      <c r="BE1829" s="17"/>
      <c r="BF1829" s="17"/>
      <c r="BG1829" s="17"/>
      <c r="BH1829" s="17"/>
      <c r="BI1829" s="17"/>
      <c r="BJ1829" s="17"/>
      <c r="BK1829" s="17"/>
      <c r="BL1829" s="17"/>
      <c r="BM1829" s="17"/>
      <c r="BN1829" s="17"/>
      <c r="BO1829" s="17"/>
      <c r="BP1829" s="17"/>
      <c r="BQ1829" s="17"/>
      <c r="BR1829" s="17"/>
    </row>
    <row r="1830" spans="29:70" x14ac:dyDescent="0.25">
      <c r="AC1830" s="17"/>
      <c r="AD1830" s="17"/>
      <c r="AE1830" s="17"/>
      <c r="AF1830" s="17"/>
      <c r="AG1830" s="17"/>
      <c r="AH1830" s="17"/>
      <c r="AI1830" s="17"/>
      <c r="AJ1830" s="17"/>
      <c r="AK1830" s="17"/>
      <c r="AL1830" s="17"/>
      <c r="AM1830" s="17"/>
      <c r="AN1830" s="17"/>
      <c r="AO1830" s="17"/>
      <c r="AP1830" s="17"/>
      <c r="AQ1830" s="17"/>
      <c r="AR1830" s="17"/>
      <c r="AS1830" s="17"/>
      <c r="AT1830" s="17"/>
      <c r="AU1830" s="17"/>
      <c r="AV1830" s="17"/>
      <c r="AW1830" s="17"/>
      <c r="AX1830" s="17"/>
      <c r="AY1830" s="17"/>
      <c r="AZ1830" s="17"/>
      <c r="BA1830" s="17"/>
      <c r="BB1830" s="17"/>
      <c r="BC1830" s="17"/>
      <c r="BD1830" s="17"/>
      <c r="BE1830" s="17"/>
      <c r="BF1830" s="17"/>
      <c r="BG1830" s="17"/>
      <c r="BH1830" s="17"/>
      <c r="BI1830" s="17"/>
      <c r="BJ1830" s="17"/>
      <c r="BK1830" s="17"/>
      <c r="BL1830" s="17"/>
      <c r="BM1830" s="17"/>
      <c r="BN1830" s="17"/>
      <c r="BO1830" s="17"/>
      <c r="BP1830" s="17"/>
      <c r="BQ1830" s="17"/>
      <c r="BR1830" s="17"/>
    </row>
    <row r="1831" spans="29:70" x14ac:dyDescent="0.25">
      <c r="AC1831" s="17"/>
      <c r="AD1831" s="17"/>
      <c r="AE1831" s="17"/>
      <c r="AF1831" s="17"/>
      <c r="AG1831" s="17"/>
      <c r="AH1831" s="17"/>
      <c r="AI1831" s="17"/>
      <c r="AJ1831" s="17"/>
      <c r="AK1831" s="17"/>
      <c r="AL1831" s="17"/>
      <c r="AM1831" s="17"/>
      <c r="AN1831" s="17"/>
      <c r="AO1831" s="17"/>
      <c r="AP1831" s="17"/>
      <c r="AQ1831" s="17"/>
      <c r="AR1831" s="17"/>
      <c r="AS1831" s="17"/>
      <c r="AT1831" s="17"/>
      <c r="AU1831" s="17"/>
      <c r="AV1831" s="17"/>
      <c r="AW1831" s="17"/>
      <c r="AX1831" s="17"/>
      <c r="AY1831" s="17"/>
      <c r="AZ1831" s="17"/>
      <c r="BA1831" s="17"/>
      <c r="BB1831" s="17"/>
      <c r="BC1831" s="17"/>
      <c r="BD1831" s="17"/>
      <c r="BE1831" s="17"/>
      <c r="BF1831" s="17"/>
      <c r="BG1831" s="17"/>
      <c r="BH1831" s="17"/>
      <c r="BI1831" s="17"/>
      <c r="BJ1831" s="17"/>
      <c r="BK1831" s="17"/>
      <c r="BL1831" s="17"/>
      <c r="BM1831" s="17"/>
      <c r="BN1831" s="17"/>
      <c r="BO1831" s="17"/>
      <c r="BP1831" s="17"/>
      <c r="BQ1831" s="17"/>
      <c r="BR1831" s="17"/>
    </row>
    <row r="1832" spans="29:70" x14ac:dyDescent="0.25">
      <c r="AC1832" s="17"/>
      <c r="AD1832" s="17"/>
      <c r="AE1832" s="17"/>
      <c r="AF1832" s="17"/>
      <c r="AG1832" s="17"/>
      <c r="AH1832" s="17"/>
      <c r="AI1832" s="17"/>
      <c r="AJ1832" s="17"/>
      <c r="AK1832" s="17"/>
      <c r="AL1832" s="17"/>
      <c r="AM1832" s="17"/>
      <c r="AN1832" s="17"/>
      <c r="AO1832" s="17"/>
      <c r="AP1832" s="17"/>
      <c r="AQ1832" s="17"/>
      <c r="AR1832" s="17"/>
      <c r="AS1832" s="17"/>
      <c r="AT1832" s="17"/>
      <c r="AU1832" s="17"/>
      <c r="AV1832" s="17"/>
      <c r="AW1832" s="17"/>
      <c r="AX1832" s="17"/>
      <c r="AY1832" s="17"/>
      <c r="AZ1832" s="17"/>
      <c r="BA1832" s="17"/>
      <c r="BB1832" s="17"/>
      <c r="BC1832" s="17"/>
      <c r="BD1832" s="17"/>
      <c r="BE1832" s="17"/>
      <c r="BF1832" s="17"/>
      <c r="BG1832" s="17"/>
      <c r="BH1832" s="17"/>
      <c r="BI1832" s="17"/>
      <c r="BJ1832" s="17"/>
      <c r="BK1832" s="17"/>
      <c r="BL1832" s="17"/>
      <c r="BM1832" s="17"/>
      <c r="BN1832" s="17"/>
      <c r="BO1832" s="17"/>
      <c r="BP1832" s="17"/>
      <c r="BQ1832" s="17"/>
      <c r="BR1832" s="17"/>
    </row>
    <row r="1833" spans="29:70" x14ac:dyDescent="0.25">
      <c r="AC1833" s="17"/>
      <c r="AD1833" s="17"/>
      <c r="AE1833" s="17"/>
      <c r="AF1833" s="17"/>
      <c r="AG1833" s="17"/>
      <c r="AH1833" s="17"/>
      <c r="AI1833" s="17"/>
      <c r="AJ1833" s="17"/>
      <c r="AK1833" s="17"/>
      <c r="AL1833" s="17"/>
      <c r="AM1833" s="17"/>
      <c r="AN1833" s="17"/>
      <c r="AO1833" s="17"/>
      <c r="AP1833" s="17"/>
      <c r="AQ1833" s="17"/>
      <c r="AR1833" s="17"/>
      <c r="AS1833" s="17"/>
      <c r="AT1833" s="17"/>
      <c r="AU1833" s="17"/>
      <c r="AV1833" s="17"/>
      <c r="AW1833" s="17"/>
      <c r="AX1833" s="17"/>
      <c r="AY1833" s="17"/>
      <c r="AZ1833" s="17"/>
      <c r="BA1833" s="17"/>
      <c r="BB1833" s="17"/>
      <c r="BC1833" s="17"/>
      <c r="BD1833" s="17"/>
      <c r="BE1833" s="17"/>
      <c r="BF1833" s="17"/>
      <c r="BG1833" s="17"/>
      <c r="BH1833" s="17"/>
      <c r="BI1833" s="17"/>
      <c r="BJ1833" s="17"/>
      <c r="BK1833" s="17"/>
      <c r="BL1833" s="17"/>
      <c r="BM1833" s="17"/>
      <c r="BN1833" s="17"/>
      <c r="BO1833" s="17"/>
      <c r="BP1833" s="17"/>
      <c r="BQ1833" s="17"/>
      <c r="BR1833" s="17"/>
    </row>
    <row r="1834" spans="29:70" x14ac:dyDescent="0.25">
      <c r="AC1834" s="17"/>
      <c r="AD1834" s="17"/>
      <c r="AE1834" s="17"/>
      <c r="AF1834" s="17"/>
      <c r="AG1834" s="17"/>
      <c r="AH1834" s="17"/>
      <c r="AI1834" s="17"/>
      <c r="AJ1834" s="17"/>
      <c r="AK1834" s="17"/>
      <c r="AL1834" s="17"/>
      <c r="AM1834" s="17"/>
      <c r="AN1834" s="17"/>
      <c r="AO1834" s="17"/>
      <c r="AP1834" s="17"/>
      <c r="AQ1834" s="17"/>
      <c r="AR1834" s="17"/>
      <c r="AS1834" s="17"/>
      <c r="AT1834" s="17"/>
      <c r="AU1834" s="17"/>
      <c r="AV1834" s="17"/>
      <c r="AW1834" s="17"/>
      <c r="AX1834" s="17"/>
      <c r="AY1834" s="17"/>
      <c r="AZ1834" s="17"/>
      <c r="BA1834" s="17"/>
      <c r="BB1834" s="17"/>
      <c r="BC1834" s="17"/>
      <c r="BD1834" s="17"/>
      <c r="BE1834" s="17"/>
      <c r="BF1834" s="17"/>
      <c r="BG1834" s="17"/>
      <c r="BH1834" s="17"/>
      <c r="BI1834" s="17"/>
      <c r="BJ1834" s="17"/>
      <c r="BK1834" s="17"/>
      <c r="BL1834" s="17"/>
      <c r="BM1834" s="17"/>
      <c r="BN1834" s="17"/>
      <c r="BO1834" s="17"/>
      <c r="BP1834" s="17"/>
      <c r="BQ1834" s="17"/>
      <c r="BR1834" s="17"/>
    </row>
    <row r="1835" spans="29:70" x14ac:dyDescent="0.25">
      <c r="AC1835" s="17"/>
      <c r="AD1835" s="17"/>
      <c r="AE1835" s="17"/>
      <c r="AF1835" s="17"/>
      <c r="AG1835" s="17"/>
      <c r="AH1835" s="17"/>
      <c r="AI1835" s="17"/>
      <c r="AJ1835" s="17"/>
      <c r="AK1835" s="17"/>
      <c r="AL1835" s="17"/>
      <c r="AM1835" s="17"/>
      <c r="AN1835" s="17"/>
      <c r="AO1835" s="17"/>
      <c r="AP1835" s="17"/>
      <c r="AQ1835" s="17"/>
      <c r="AR1835" s="17"/>
      <c r="AS1835" s="17"/>
      <c r="AT1835" s="17"/>
      <c r="AU1835" s="17"/>
      <c r="AV1835" s="17"/>
      <c r="AW1835" s="17"/>
      <c r="AX1835" s="17"/>
      <c r="AY1835" s="17"/>
      <c r="AZ1835" s="17"/>
      <c r="BA1835" s="17"/>
      <c r="BB1835" s="17"/>
      <c r="BC1835" s="17"/>
      <c r="BD1835" s="17"/>
      <c r="BE1835" s="17"/>
      <c r="BF1835" s="17"/>
      <c r="BG1835" s="17"/>
      <c r="BH1835" s="17"/>
      <c r="BI1835" s="17"/>
      <c r="BJ1835" s="17"/>
      <c r="BK1835" s="17"/>
      <c r="BL1835" s="17"/>
      <c r="BM1835" s="17"/>
      <c r="BN1835" s="17"/>
      <c r="BO1835" s="17"/>
      <c r="BP1835" s="17"/>
      <c r="BQ1835" s="17"/>
      <c r="BR1835" s="17"/>
    </row>
    <row r="1836" spans="29:70" x14ac:dyDescent="0.25">
      <c r="AC1836" s="17"/>
      <c r="AD1836" s="17"/>
      <c r="AE1836" s="17"/>
      <c r="AF1836" s="17"/>
      <c r="AG1836" s="17"/>
      <c r="AH1836" s="17"/>
      <c r="AI1836" s="17"/>
      <c r="AJ1836" s="17"/>
      <c r="AK1836" s="17"/>
      <c r="AL1836" s="17"/>
      <c r="AM1836" s="17"/>
      <c r="AN1836" s="17"/>
      <c r="AO1836" s="17"/>
      <c r="AP1836" s="17"/>
      <c r="AQ1836" s="17"/>
      <c r="AR1836" s="17"/>
      <c r="AS1836" s="17"/>
      <c r="AT1836" s="17"/>
      <c r="AU1836" s="17"/>
      <c r="AV1836" s="17"/>
      <c r="AW1836" s="17"/>
      <c r="AX1836" s="17"/>
      <c r="AY1836" s="17"/>
      <c r="AZ1836" s="17"/>
      <c r="BA1836" s="17"/>
      <c r="BB1836" s="17"/>
      <c r="BC1836" s="17"/>
      <c r="BD1836" s="17"/>
      <c r="BE1836" s="17"/>
      <c r="BF1836" s="17"/>
      <c r="BG1836" s="17"/>
      <c r="BH1836" s="17"/>
      <c r="BI1836" s="17"/>
      <c r="BJ1836" s="17"/>
      <c r="BK1836" s="17"/>
      <c r="BL1836" s="17"/>
      <c r="BM1836" s="17"/>
      <c r="BN1836" s="17"/>
      <c r="BO1836" s="17"/>
      <c r="BP1836" s="17"/>
      <c r="BQ1836" s="17"/>
      <c r="BR1836" s="17"/>
    </row>
    <row r="1837" spans="29:70" x14ac:dyDescent="0.25">
      <c r="AC1837" s="17"/>
      <c r="AD1837" s="17"/>
      <c r="AE1837" s="17"/>
      <c r="AF1837" s="17"/>
      <c r="AG1837" s="17"/>
      <c r="AH1837" s="17"/>
      <c r="AI1837" s="17"/>
      <c r="AJ1837" s="17"/>
      <c r="AK1837" s="17"/>
      <c r="AL1837" s="17"/>
      <c r="AM1837" s="17"/>
      <c r="AN1837" s="17"/>
      <c r="AO1837" s="17"/>
      <c r="AP1837" s="17"/>
      <c r="AQ1837" s="17"/>
      <c r="AR1837" s="17"/>
      <c r="AS1837" s="17"/>
      <c r="AT1837" s="17"/>
      <c r="AU1837" s="17"/>
      <c r="AV1837" s="17"/>
      <c r="AW1837" s="17"/>
      <c r="AX1837" s="17"/>
      <c r="AY1837" s="17"/>
      <c r="AZ1837" s="17"/>
      <c r="BA1837" s="17"/>
      <c r="BB1837" s="17"/>
      <c r="BC1837" s="17"/>
      <c r="BD1837" s="17"/>
      <c r="BE1837" s="17"/>
      <c r="BF1837" s="17"/>
      <c r="BG1837" s="17"/>
      <c r="BH1837" s="17"/>
      <c r="BI1837" s="17"/>
      <c r="BJ1837" s="17"/>
      <c r="BK1837" s="17"/>
      <c r="BL1837" s="17"/>
      <c r="BM1837" s="17"/>
      <c r="BN1837" s="17"/>
      <c r="BO1837" s="17"/>
      <c r="BP1837" s="17"/>
      <c r="BQ1837" s="17"/>
      <c r="BR1837" s="17"/>
    </row>
    <row r="1838" spans="29:70" x14ac:dyDescent="0.25">
      <c r="AC1838" s="17"/>
      <c r="AD1838" s="17"/>
      <c r="AE1838" s="17"/>
      <c r="AF1838" s="17"/>
      <c r="AG1838" s="17"/>
      <c r="AH1838" s="17"/>
      <c r="AI1838" s="17"/>
      <c r="AJ1838" s="17"/>
      <c r="AK1838" s="17"/>
      <c r="AL1838" s="17"/>
      <c r="AM1838" s="17"/>
      <c r="AN1838" s="17"/>
      <c r="AO1838" s="17"/>
      <c r="AP1838" s="17"/>
      <c r="AQ1838" s="17"/>
      <c r="AR1838" s="17"/>
      <c r="AS1838" s="17"/>
      <c r="AT1838" s="17"/>
      <c r="AU1838" s="17"/>
      <c r="AV1838" s="17"/>
      <c r="AW1838" s="17"/>
      <c r="AX1838" s="17"/>
      <c r="AY1838" s="17"/>
      <c r="AZ1838" s="17"/>
      <c r="BA1838" s="17"/>
      <c r="BB1838" s="17"/>
      <c r="BC1838" s="17"/>
      <c r="BD1838" s="17"/>
      <c r="BE1838" s="17"/>
      <c r="BF1838" s="17"/>
      <c r="BG1838" s="17"/>
      <c r="BH1838" s="17"/>
      <c r="BI1838" s="17"/>
      <c r="BJ1838" s="17"/>
      <c r="BK1838" s="17"/>
      <c r="BL1838" s="17"/>
      <c r="BM1838" s="17"/>
      <c r="BN1838" s="17"/>
      <c r="BO1838" s="17"/>
      <c r="BP1838" s="17"/>
      <c r="BQ1838" s="17"/>
      <c r="BR1838" s="17"/>
    </row>
    <row r="1839" spans="29:70" x14ac:dyDescent="0.25">
      <c r="AC1839" s="17"/>
      <c r="AD1839" s="17"/>
      <c r="AE1839" s="17"/>
      <c r="AF1839" s="17"/>
      <c r="AG1839" s="17"/>
      <c r="AH1839" s="17"/>
      <c r="AI1839" s="17"/>
      <c r="AJ1839" s="17"/>
      <c r="AK1839" s="17"/>
      <c r="AL1839" s="17"/>
      <c r="AM1839" s="17"/>
      <c r="AN1839" s="17"/>
      <c r="AO1839" s="17"/>
      <c r="AP1839" s="17"/>
      <c r="AQ1839" s="17"/>
      <c r="AR1839" s="17"/>
      <c r="AS1839" s="17"/>
      <c r="AT1839" s="17"/>
      <c r="AU1839" s="17"/>
      <c r="AV1839" s="17"/>
      <c r="AW1839" s="17"/>
      <c r="AX1839" s="17"/>
      <c r="AY1839" s="17"/>
      <c r="AZ1839" s="17"/>
      <c r="BA1839" s="17"/>
      <c r="BB1839" s="17"/>
      <c r="BC1839" s="17"/>
      <c r="BD1839" s="17"/>
      <c r="BE1839" s="17"/>
      <c r="BF1839" s="17"/>
      <c r="BG1839" s="17"/>
      <c r="BH1839" s="17"/>
      <c r="BI1839" s="17"/>
      <c r="BJ1839" s="17"/>
      <c r="BK1839" s="17"/>
      <c r="BL1839" s="17"/>
      <c r="BM1839" s="17"/>
      <c r="BN1839" s="17"/>
      <c r="BO1839" s="17"/>
      <c r="BP1839" s="17"/>
      <c r="BQ1839" s="17"/>
      <c r="BR1839" s="17"/>
    </row>
    <row r="1840" spans="29:70" x14ac:dyDescent="0.25">
      <c r="AC1840" s="17"/>
      <c r="AD1840" s="17"/>
      <c r="AE1840" s="17"/>
      <c r="AF1840" s="17"/>
      <c r="AG1840" s="17"/>
      <c r="AH1840" s="17"/>
      <c r="AI1840" s="17"/>
      <c r="AJ1840" s="17"/>
      <c r="AK1840" s="17"/>
      <c r="AL1840" s="17"/>
      <c r="AM1840" s="17"/>
      <c r="AN1840" s="17"/>
      <c r="AO1840" s="17"/>
      <c r="AP1840" s="17"/>
      <c r="AQ1840" s="17"/>
      <c r="AR1840" s="17"/>
      <c r="AS1840" s="17"/>
      <c r="AT1840" s="17"/>
      <c r="AU1840" s="17"/>
      <c r="AV1840" s="17"/>
      <c r="AW1840" s="17"/>
      <c r="AX1840" s="17"/>
      <c r="AY1840" s="17"/>
      <c r="AZ1840" s="17"/>
      <c r="BA1840" s="17"/>
      <c r="BB1840" s="17"/>
      <c r="BC1840" s="17"/>
      <c r="BD1840" s="17"/>
      <c r="BE1840" s="17"/>
      <c r="BF1840" s="17"/>
      <c r="BG1840" s="17"/>
      <c r="BH1840" s="17"/>
      <c r="BI1840" s="17"/>
      <c r="BJ1840" s="17"/>
      <c r="BK1840" s="17"/>
      <c r="BL1840" s="17"/>
      <c r="BM1840" s="17"/>
      <c r="BN1840" s="17"/>
      <c r="BO1840" s="17"/>
      <c r="BP1840" s="17"/>
      <c r="BQ1840" s="17"/>
      <c r="BR1840" s="17"/>
    </row>
    <row r="1841" spans="29:70" x14ac:dyDescent="0.25">
      <c r="AC1841" s="17"/>
      <c r="AD1841" s="17"/>
      <c r="AE1841" s="17"/>
      <c r="AF1841" s="17"/>
      <c r="AG1841" s="17"/>
      <c r="AH1841" s="17"/>
      <c r="AI1841" s="17"/>
      <c r="AJ1841" s="17"/>
      <c r="AK1841" s="17"/>
      <c r="AL1841" s="17"/>
      <c r="AM1841" s="17"/>
      <c r="AN1841" s="17"/>
      <c r="AO1841" s="17"/>
      <c r="AP1841" s="17"/>
      <c r="AQ1841" s="17"/>
      <c r="AR1841" s="17"/>
      <c r="AS1841" s="17"/>
      <c r="AT1841" s="17"/>
      <c r="AU1841" s="17"/>
      <c r="AV1841" s="17"/>
      <c r="AW1841" s="17"/>
      <c r="AX1841" s="17"/>
      <c r="AY1841" s="17"/>
      <c r="AZ1841" s="17"/>
      <c r="BA1841" s="17"/>
      <c r="BB1841" s="17"/>
      <c r="BC1841" s="17"/>
      <c r="BD1841" s="17"/>
      <c r="BE1841" s="17"/>
      <c r="BF1841" s="17"/>
      <c r="BG1841" s="17"/>
      <c r="BH1841" s="17"/>
      <c r="BI1841" s="17"/>
      <c r="BJ1841" s="17"/>
      <c r="BK1841" s="17"/>
      <c r="BL1841" s="17"/>
      <c r="BM1841" s="17"/>
      <c r="BN1841" s="17"/>
      <c r="BO1841" s="17"/>
      <c r="BP1841" s="17"/>
      <c r="BQ1841" s="17"/>
      <c r="BR1841" s="17"/>
    </row>
    <row r="1842" spans="29:70" x14ac:dyDescent="0.25">
      <c r="AC1842" s="17"/>
      <c r="AD1842" s="17"/>
      <c r="AE1842" s="17"/>
      <c r="AF1842" s="17"/>
      <c r="AG1842" s="17"/>
      <c r="AH1842" s="17"/>
      <c r="AI1842" s="17"/>
      <c r="AJ1842" s="17"/>
      <c r="AK1842" s="17"/>
      <c r="AL1842" s="17"/>
      <c r="AM1842" s="17"/>
      <c r="AN1842" s="17"/>
      <c r="AO1842" s="17"/>
      <c r="AP1842" s="17"/>
      <c r="AQ1842" s="17"/>
      <c r="AR1842" s="17"/>
      <c r="AS1842" s="17"/>
      <c r="AT1842" s="17"/>
      <c r="AU1842" s="17"/>
      <c r="AV1842" s="17"/>
      <c r="AW1842" s="17"/>
      <c r="AX1842" s="17"/>
      <c r="AY1842" s="17"/>
      <c r="AZ1842" s="17"/>
      <c r="BA1842" s="17"/>
      <c r="BB1842" s="17"/>
      <c r="BC1842" s="17"/>
      <c r="BD1842" s="17"/>
      <c r="BE1842" s="17"/>
      <c r="BF1842" s="17"/>
      <c r="BG1842" s="17"/>
      <c r="BH1842" s="17"/>
      <c r="BI1842" s="17"/>
      <c r="BJ1842" s="17"/>
      <c r="BK1842" s="17"/>
      <c r="BL1842" s="17"/>
      <c r="BM1842" s="17"/>
      <c r="BN1842" s="17"/>
      <c r="BO1842" s="17"/>
      <c r="BP1842" s="17"/>
      <c r="BQ1842" s="17"/>
      <c r="BR1842" s="17"/>
    </row>
    <row r="1843" spans="29:70" x14ac:dyDescent="0.25">
      <c r="AC1843" s="17"/>
      <c r="AD1843" s="17"/>
      <c r="AE1843" s="17"/>
      <c r="AF1843" s="17"/>
      <c r="AG1843" s="17"/>
      <c r="AH1843" s="17"/>
      <c r="AI1843" s="17"/>
      <c r="AJ1843" s="17"/>
      <c r="AK1843" s="17"/>
      <c r="AL1843" s="17"/>
      <c r="AM1843" s="17"/>
      <c r="AN1843" s="17"/>
      <c r="AO1843" s="17"/>
      <c r="AP1843" s="17"/>
      <c r="AQ1843" s="17"/>
      <c r="AR1843" s="17"/>
      <c r="AS1843" s="17"/>
      <c r="AT1843" s="17"/>
      <c r="AU1843" s="17"/>
      <c r="AV1843" s="17"/>
      <c r="AW1843" s="17"/>
      <c r="AX1843" s="17"/>
      <c r="AY1843" s="17"/>
      <c r="AZ1843" s="17"/>
      <c r="BA1843" s="17"/>
      <c r="BB1843" s="17"/>
      <c r="BC1843" s="17"/>
      <c r="BD1843" s="17"/>
      <c r="BE1843" s="17"/>
      <c r="BF1843" s="17"/>
      <c r="BG1843" s="17"/>
      <c r="BH1843" s="17"/>
      <c r="BI1843" s="17"/>
      <c r="BJ1843" s="17"/>
      <c r="BK1843" s="17"/>
      <c r="BL1843" s="17"/>
      <c r="BM1843" s="17"/>
      <c r="BN1843" s="17"/>
      <c r="BO1843" s="17"/>
      <c r="BP1843" s="17"/>
      <c r="BQ1843" s="17"/>
      <c r="BR1843" s="17"/>
    </row>
    <row r="1844" spans="29:70" x14ac:dyDescent="0.25">
      <c r="AC1844" s="17"/>
      <c r="AD1844" s="17"/>
      <c r="AE1844" s="17"/>
      <c r="AF1844" s="17"/>
      <c r="AG1844" s="17"/>
      <c r="AH1844" s="17"/>
      <c r="AI1844" s="17"/>
      <c r="AJ1844" s="17"/>
      <c r="AK1844" s="17"/>
      <c r="AL1844" s="17"/>
      <c r="AM1844" s="17"/>
      <c r="AN1844" s="17"/>
      <c r="AO1844" s="17"/>
      <c r="AP1844" s="17"/>
      <c r="AQ1844" s="17"/>
      <c r="AR1844" s="17"/>
      <c r="AS1844" s="17"/>
      <c r="AT1844" s="17"/>
      <c r="AU1844" s="17"/>
      <c r="AV1844" s="17"/>
      <c r="AW1844" s="17"/>
      <c r="AX1844" s="17"/>
      <c r="AY1844" s="17"/>
      <c r="AZ1844" s="17"/>
      <c r="BA1844" s="17"/>
      <c r="BB1844" s="17"/>
      <c r="BC1844" s="17"/>
      <c r="BD1844" s="17"/>
      <c r="BE1844" s="17"/>
      <c r="BF1844" s="17"/>
      <c r="BG1844" s="17"/>
      <c r="BH1844" s="17"/>
      <c r="BI1844" s="17"/>
      <c r="BJ1844" s="17"/>
      <c r="BK1844" s="17"/>
      <c r="BL1844" s="17"/>
      <c r="BM1844" s="17"/>
      <c r="BN1844" s="17"/>
      <c r="BO1844" s="17"/>
      <c r="BP1844" s="17"/>
      <c r="BQ1844" s="17"/>
      <c r="BR1844" s="17"/>
    </row>
    <row r="1845" spans="29:70" x14ac:dyDescent="0.25">
      <c r="AC1845" s="17"/>
      <c r="AD1845" s="17"/>
      <c r="AE1845" s="17"/>
      <c r="AF1845" s="17"/>
      <c r="AG1845" s="17"/>
      <c r="AH1845" s="17"/>
      <c r="AI1845" s="17"/>
      <c r="AJ1845" s="17"/>
      <c r="AK1845" s="17"/>
      <c r="AL1845" s="17"/>
      <c r="AM1845" s="17"/>
      <c r="AN1845" s="17"/>
      <c r="AO1845" s="17"/>
      <c r="AP1845" s="17"/>
      <c r="AQ1845" s="17"/>
      <c r="AR1845" s="17"/>
      <c r="AS1845" s="17"/>
      <c r="AT1845" s="17"/>
      <c r="AU1845" s="17"/>
      <c r="AV1845" s="17"/>
      <c r="AW1845" s="17"/>
      <c r="AX1845" s="17"/>
      <c r="AY1845" s="17"/>
      <c r="AZ1845" s="17"/>
      <c r="BA1845" s="17"/>
      <c r="BB1845" s="17"/>
      <c r="BC1845" s="17"/>
      <c r="BD1845" s="17"/>
      <c r="BE1845" s="17"/>
      <c r="BF1845" s="17"/>
      <c r="BG1845" s="17"/>
      <c r="BH1845" s="17"/>
      <c r="BI1845" s="17"/>
      <c r="BJ1845" s="17"/>
      <c r="BK1845" s="17"/>
      <c r="BL1845" s="17"/>
      <c r="BM1845" s="17"/>
      <c r="BN1845" s="17"/>
      <c r="BO1845" s="17"/>
      <c r="BP1845" s="17"/>
      <c r="BQ1845" s="17"/>
      <c r="BR1845" s="17"/>
    </row>
    <row r="1846" spans="29:70" x14ac:dyDescent="0.25">
      <c r="AC1846" s="17"/>
      <c r="AD1846" s="17"/>
      <c r="AE1846" s="17"/>
      <c r="AF1846" s="17"/>
      <c r="AG1846" s="17"/>
      <c r="AH1846" s="17"/>
      <c r="AI1846" s="17"/>
      <c r="AJ1846" s="17"/>
      <c r="AK1846" s="17"/>
      <c r="AL1846" s="17"/>
      <c r="AM1846" s="17"/>
      <c r="AN1846" s="17"/>
      <c r="AO1846" s="17"/>
      <c r="AP1846" s="17"/>
      <c r="AQ1846" s="17"/>
      <c r="AR1846" s="17"/>
      <c r="AS1846" s="17"/>
      <c r="AT1846" s="17"/>
      <c r="AU1846" s="17"/>
      <c r="AV1846" s="17"/>
      <c r="AW1846" s="17"/>
      <c r="AX1846" s="17"/>
      <c r="AY1846" s="17"/>
      <c r="AZ1846" s="17"/>
      <c r="BA1846" s="17"/>
      <c r="BB1846" s="17"/>
      <c r="BC1846" s="17"/>
      <c r="BD1846" s="17"/>
      <c r="BE1846" s="17"/>
      <c r="BF1846" s="17"/>
      <c r="BG1846" s="17"/>
      <c r="BH1846" s="17"/>
      <c r="BI1846" s="17"/>
      <c r="BJ1846" s="17"/>
      <c r="BK1846" s="17"/>
      <c r="BL1846" s="17"/>
      <c r="BM1846" s="17"/>
      <c r="BN1846" s="17"/>
      <c r="BO1846" s="17"/>
      <c r="BP1846" s="17"/>
      <c r="BQ1846" s="17"/>
      <c r="BR1846" s="17"/>
    </row>
    <row r="1847" spans="29:70" x14ac:dyDescent="0.25">
      <c r="AC1847" s="17"/>
      <c r="AD1847" s="17"/>
      <c r="AE1847" s="17"/>
      <c r="AF1847" s="17"/>
      <c r="AG1847" s="17"/>
      <c r="AH1847" s="17"/>
      <c r="AI1847" s="17"/>
      <c r="AJ1847" s="17"/>
      <c r="AK1847" s="17"/>
      <c r="AL1847" s="17"/>
      <c r="AM1847" s="17"/>
      <c r="AN1847" s="17"/>
      <c r="AO1847" s="17"/>
      <c r="AP1847" s="17"/>
      <c r="AQ1847" s="17"/>
      <c r="AR1847" s="17"/>
      <c r="AS1847" s="17"/>
      <c r="AT1847" s="17"/>
      <c r="AU1847" s="17"/>
      <c r="AV1847" s="17"/>
      <c r="AW1847" s="17"/>
      <c r="AX1847" s="17"/>
      <c r="AY1847" s="17"/>
      <c r="AZ1847" s="17"/>
      <c r="BA1847" s="17"/>
      <c r="BB1847" s="17"/>
      <c r="BC1847" s="17"/>
      <c r="BD1847" s="17"/>
      <c r="BE1847" s="17"/>
      <c r="BF1847" s="17"/>
      <c r="BG1847" s="17"/>
      <c r="BH1847" s="17"/>
      <c r="BI1847" s="17"/>
      <c r="BJ1847" s="17"/>
      <c r="BK1847" s="17"/>
      <c r="BL1847" s="17"/>
      <c r="BM1847" s="17"/>
      <c r="BN1847" s="17"/>
      <c r="BO1847" s="17"/>
      <c r="BP1847" s="17"/>
      <c r="BQ1847" s="17"/>
      <c r="BR1847" s="17"/>
    </row>
    <row r="1848" spans="29:70" x14ac:dyDescent="0.25">
      <c r="AC1848" s="17"/>
      <c r="AD1848" s="17"/>
      <c r="AE1848" s="17"/>
      <c r="AF1848" s="17"/>
      <c r="AG1848" s="17"/>
      <c r="AH1848" s="17"/>
      <c r="AI1848" s="17"/>
      <c r="AJ1848" s="17"/>
      <c r="AK1848" s="17"/>
      <c r="AL1848" s="17"/>
      <c r="AM1848" s="17"/>
      <c r="AN1848" s="17"/>
      <c r="AO1848" s="17"/>
      <c r="AP1848" s="17"/>
      <c r="AQ1848" s="17"/>
      <c r="AR1848" s="17"/>
      <c r="AS1848" s="17"/>
      <c r="AT1848" s="17"/>
      <c r="AU1848" s="17"/>
      <c r="AV1848" s="17"/>
      <c r="AW1848" s="17"/>
      <c r="AX1848" s="17"/>
      <c r="AY1848" s="17"/>
      <c r="AZ1848" s="17"/>
      <c r="BA1848" s="17"/>
      <c r="BB1848" s="17"/>
      <c r="BC1848" s="17"/>
      <c r="BD1848" s="17"/>
      <c r="BE1848" s="17"/>
      <c r="BF1848" s="17"/>
      <c r="BG1848" s="17"/>
      <c r="BH1848" s="17"/>
      <c r="BI1848" s="17"/>
      <c r="BJ1848" s="17"/>
      <c r="BK1848" s="17"/>
      <c r="BL1848" s="17"/>
      <c r="BM1848" s="17"/>
      <c r="BN1848" s="17"/>
      <c r="BO1848" s="17"/>
      <c r="BP1848" s="17"/>
      <c r="BQ1848" s="17"/>
      <c r="BR1848" s="17"/>
    </row>
    <row r="1849" spans="29:70" x14ac:dyDescent="0.25">
      <c r="AC1849" s="17"/>
      <c r="AD1849" s="17"/>
      <c r="AE1849" s="17"/>
      <c r="AF1849" s="17"/>
      <c r="AG1849" s="17"/>
      <c r="AH1849" s="17"/>
      <c r="AI1849" s="17"/>
      <c r="AJ1849" s="17"/>
      <c r="AK1849" s="17"/>
      <c r="AL1849" s="17"/>
      <c r="AM1849" s="17"/>
      <c r="AN1849" s="17"/>
      <c r="AO1849" s="17"/>
      <c r="AP1849" s="17"/>
      <c r="AQ1849" s="17"/>
      <c r="AR1849" s="17"/>
      <c r="AS1849" s="17"/>
      <c r="AT1849" s="17"/>
      <c r="AU1849" s="17"/>
      <c r="AV1849" s="17"/>
      <c r="AW1849" s="17"/>
      <c r="AX1849" s="17"/>
      <c r="AY1849" s="17"/>
      <c r="AZ1849" s="17"/>
      <c r="BA1849" s="17"/>
      <c r="BB1849" s="17"/>
      <c r="BC1849" s="17"/>
      <c r="BD1849" s="17"/>
      <c r="BE1849" s="17"/>
      <c r="BF1849" s="17"/>
      <c r="BG1849" s="17"/>
      <c r="BH1849" s="17"/>
      <c r="BI1849" s="17"/>
      <c r="BJ1849" s="17"/>
      <c r="BK1849" s="17"/>
      <c r="BL1849" s="17"/>
      <c r="BM1849" s="17"/>
      <c r="BN1849" s="17"/>
      <c r="BO1849" s="17"/>
      <c r="BP1849" s="17"/>
      <c r="BQ1849" s="17"/>
      <c r="BR1849" s="17"/>
    </row>
    <row r="1850" spans="29:70" x14ac:dyDescent="0.25">
      <c r="AC1850" s="17"/>
      <c r="AD1850" s="17"/>
      <c r="AE1850" s="17"/>
      <c r="AF1850" s="17"/>
      <c r="AG1850" s="17"/>
      <c r="AH1850" s="17"/>
      <c r="AI1850" s="17"/>
      <c r="AJ1850" s="17"/>
      <c r="AK1850" s="17"/>
      <c r="AL1850" s="17"/>
      <c r="AM1850" s="17"/>
      <c r="AN1850" s="17"/>
      <c r="AO1850" s="17"/>
      <c r="AP1850" s="17"/>
      <c r="AQ1850" s="17"/>
      <c r="AR1850" s="17"/>
      <c r="AS1850" s="17"/>
      <c r="AT1850" s="17"/>
      <c r="AU1850" s="17"/>
      <c r="AV1850" s="17"/>
      <c r="AW1850" s="17"/>
      <c r="AX1850" s="17"/>
      <c r="AY1850" s="17"/>
      <c r="AZ1850" s="17"/>
      <c r="BA1850" s="17"/>
      <c r="BB1850" s="17"/>
      <c r="BC1850" s="17"/>
      <c r="BD1850" s="17"/>
      <c r="BE1850" s="17"/>
      <c r="BF1850" s="17"/>
      <c r="BG1850" s="17"/>
      <c r="BH1850" s="17"/>
      <c r="BI1850" s="17"/>
      <c r="BJ1850" s="17"/>
      <c r="BK1850" s="17"/>
      <c r="BL1850" s="17"/>
      <c r="BM1850" s="17"/>
      <c r="BN1850" s="17"/>
      <c r="BO1850" s="17"/>
      <c r="BP1850" s="17"/>
      <c r="BQ1850" s="17"/>
      <c r="BR1850" s="17"/>
    </row>
    <row r="1851" spans="29:70" x14ac:dyDescent="0.25">
      <c r="AC1851" s="17"/>
      <c r="AD1851" s="17"/>
      <c r="AE1851" s="17"/>
      <c r="AF1851" s="17"/>
      <c r="AG1851" s="17"/>
      <c r="AH1851" s="17"/>
      <c r="AI1851" s="17"/>
      <c r="AJ1851" s="17"/>
      <c r="AK1851" s="17"/>
      <c r="AL1851" s="17"/>
      <c r="AM1851" s="17"/>
      <c r="AN1851" s="17"/>
      <c r="AO1851" s="17"/>
      <c r="AP1851" s="17"/>
      <c r="AQ1851" s="17"/>
      <c r="AR1851" s="17"/>
      <c r="AS1851" s="17"/>
      <c r="AT1851" s="17"/>
      <c r="AU1851" s="17"/>
      <c r="AV1851" s="17"/>
      <c r="AW1851" s="17"/>
      <c r="AX1851" s="17"/>
      <c r="AY1851" s="17"/>
      <c r="AZ1851" s="17"/>
      <c r="BA1851" s="17"/>
      <c r="BB1851" s="17"/>
      <c r="BC1851" s="17"/>
      <c r="BD1851" s="17"/>
      <c r="BE1851" s="17"/>
      <c r="BF1851" s="17"/>
      <c r="BG1851" s="17"/>
      <c r="BH1851" s="17"/>
      <c r="BI1851" s="17"/>
      <c r="BJ1851" s="17"/>
      <c r="BK1851" s="17"/>
      <c r="BL1851" s="17"/>
      <c r="BM1851" s="17"/>
      <c r="BN1851" s="17"/>
      <c r="BO1851" s="17"/>
      <c r="BP1851" s="17"/>
      <c r="BQ1851" s="17"/>
      <c r="BR1851" s="17"/>
    </row>
    <row r="1852" spans="29:70" x14ac:dyDescent="0.25">
      <c r="AC1852" s="17"/>
      <c r="AD1852" s="17"/>
      <c r="AE1852" s="17"/>
      <c r="AF1852" s="17"/>
      <c r="AG1852" s="17"/>
      <c r="AH1852" s="17"/>
      <c r="AI1852" s="17"/>
      <c r="AJ1852" s="17"/>
      <c r="AK1852" s="17"/>
      <c r="AL1852" s="17"/>
      <c r="AM1852" s="17"/>
      <c r="AN1852" s="17"/>
      <c r="AO1852" s="17"/>
      <c r="AP1852" s="17"/>
      <c r="AQ1852" s="17"/>
      <c r="AR1852" s="17"/>
      <c r="AS1852" s="17"/>
      <c r="AT1852" s="17"/>
      <c r="AU1852" s="17"/>
      <c r="AV1852" s="17"/>
      <c r="AW1852" s="17"/>
      <c r="AX1852" s="17"/>
      <c r="AY1852" s="17"/>
      <c r="AZ1852" s="17"/>
      <c r="BA1852" s="17"/>
      <c r="BB1852" s="17"/>
      <c r="BC1852" s="17"/>
      <c r="BD1852" s="17"/>
      <c r="BE1852" s="17"/>
      <c r="BF1852" s="17"/>
      <c r="BG1852" s="17"/>
      <c r="BH1852" s="17"/>
      <c r="BI1852" s="17"/>
      <c r="BJ1852" s="17"/>
      <c r="BK1852" s="17"/>
      <c r="BL1852" s="17"/>
      <c r="BM1852" s="17"/>
      <c r="BN1852" s="17"/>
      <c r="BO1852" s="17"/>
      <c r="BP1852" s="17"/>
      <c r="BQ1852" s="17"/>
      <c r="BR1852" s="17"/>
    </row>
    <row r="1853" spans="29:70" x14ac:dyDescent="0.25">
      <c r="AC1853" s="17"/>
      <c r="AD1853" s="17"/>
      <c r="AE1853" s="17"/>
      <c r="AF1853" s="17"/>
      <c r="AG1853" s="17"/>
      <c r="AH1853" s="17"/>
      <c r="AI1853" s="17"/>
      <c r="AJ1853" s="17"/>
      <c r="AK1853" s="17"/>
      <c r="AL1853" s="17"/>
      <c r="AM1853" s="17"/>
      <c r="AN1853" s="17"/>
      <c r="AO1853" s="17"/>
      <c r="AP1853" s="17"/>
      <c r="AQ1853" s="17"/>
      <c r="AR1853" s="17"/>
      <c r="AS1853" s="17"/>
      <c r="AT1853" s="17"/>
      <c r="AU1853" s="17"/>
      <c r="AV1853" s="17"/>
      <c r="AW1853" s="17"/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7"/>
      <c r="BI1853" s="17"/>
      <c r="BJ1853" s="17"/>
      <c r="BK1853" s="17"/>
      <c r="BL1853" s="17"/>
      <c r="BM1853" s="17"/>
      <c r="BN1853" s="17"/>
      <c r="BO1853" s="17"/>
      <c r="BP1853" s="17"/>
      <c r="BQ1853" s="17"/>
      <c r="BR1853" s="17"/>
    </row>
    <row r="1854" spans="29:70" x14ac:dyDescent="0.25">
      <c r="AC1854" s="17"/>
      <c r="AD1854" s="17"/>
      <c r="AE1854" s="17"/>
      <c r="AF1854" s="17"/>
      <c r="AG1854" s="17"/>
      <c r="AH1854" s="17"/>
      <c r="AI1854" s="17"/>
      <c r="AJ1854" s="17"/>
      <c r="AK1854" s="17"/>
      <c r="AL1854" s="17"/>
      <c r="AM1854" s="17"/>
      <c r="AN1854" s="17"/>
      <c r="AO1854" s="17"/>
      <c r="AP1854" s="17"/>
      <c r="AQ1854" s="17"/>
      <c r="AR1854" s="17"/>
      <c r="AS1854" s="17"/>
      <c r="AT1854" s="17"/>
      <c r="AU1854" s="17"/>
      <c r="AV1854" s="17"/>
      <c r="AW1854" s="17"/>
      <c r="AX1854" s="17"/>
      <c r="AY1854" s="17"/>
      <c r="AZ1854" s="17"/>
      <c r="BA1854" s="17"/>
      <c r="BB1854" s="17"/>
      <c r="BC1854" s="17"/>
      <c r="BD1854" s="17"/>
      <c r="BE1854" s="17"/>
      <c r="BF1854" s="17"/>
      <c r="BG1854" s="17"/>
      <c r="BH1854" s="17"/>
      <c r="BI1854" s="17"/>
      <c r="BJ1854" s="17"/>
      <c r="BK1854" s="17"/>
      <c r="BL1854" s="17"/>
      <c r="BM1854" s="17"/>
      <c r="BN1854" s="17"/>
      <c r="BO1854" s="17"/>
      <c r="BP1854" s="17"/>
      <c r="BQ1854" s="17"/>
      <c r="BR1854" s="17"/>
    </row>
    <row r="1855" spans="29:70" x14ac:dyDescent="0.25">
      <c r="AC1855" s="17"/>
      <c r="AD1855" s="17"/>
      <c r="AE1855" s="17"/>
      <c r="AF1855" s="17"/>
      <c r="AG1855" s="17"/>
      <c r="AH1855" s="17"/>
      <c r="AI1855" s="17"/>
      <c r="AJ1855" s="17"/>
      <c r="AK1855" s="17"/>
      <c r="AL1855" s="17"/>
      <c r="AM1855" s="17"/>
      <c r="AN1855" s="17"/>
      <c r="AO1855" s="17"/>
      <c r="AP1855" s="17"/>
      <c r="AQ1855" s="17"/>
      <c r="AR1855" s="17"/>
      <c r="AS1855" s="17"/>
      <c r="AT1855" s="17"/>
      <c r="AU1855" s="17"/>
      <c r="AV1855" s="17"/>
      <c r="AW1855" s="17"/>
      <c r="AX1855" s="17"/>
      <c r="AY1855" s="17"/>
      <c r="AZ1855" s="17"/>
      <c r="BA1855" s="17"/>
      <c r="BB1855" s="17"/>
      <c r="BC1855" s="17"/>
      <c r="BD1855" s="17"/>
      <c r="BE1855" s="17"/>
      <c r="BF1855" s="17"/>
      <c r="BG1855" s="17"/>
      <c r="BH1855" s="17"/>
      <c r="BI1855" s="17"/>
      <c r="BJ1855" s="17"/>
      <c r="BK1855" s="17"/>
      <c r="BL1855" s="17"/>
      <c r="BM1855" s="17"/>
      <c r="BN1855" s="17"/>
      <c r="BO1855" s="17"/>
      <c r="BP1855" s="17"/>
      <c r="BQ1855" s="17"/>
      <c r="BR1855" s="17"/>
    </row>
    <row r="1856" spans="29:70" x14ac:dyDescent="0.25">
      <c r="AC1856" s="17"/>
      <c r="AD1856" s="17"/>
      <c r="AE1856" s="17"/>
      <c r="AF1856" s="17"/>
      <c r="AG1856" s="17"/>
      <c r="AH1856" s="17"/>
      <c r="AI1856" s="17"/>
      <c r="AJ1856" s="17"/>
      <c r="AK1856" s="17"/>
      <c r="AL1856" s="17"/>
      <c r="AM1856" s="17"/>
      <c r="AN1856" s="17"/>
      <c r="AO1856" s="17"/>
      <c r="AP1856" s="17"/>
      <c r="AQ1856" s="17"/>
      <c r="AR1856" s="17"/>
      <c r="AS1856" s="17"/>
      <c r="AT1856" s="17"/>
      <c r="AU1856" s="17"/>
      <c r="AV1856" s="17"/>
      <c r="AW1856" s="17"/>
      <c r="AX1856" s="17"/>
      <c r="AY1856" s="17"/>
      <c r="AZ1856" s="17"/>
      <c r="BA1856" s="17"/>
      <c r="BB1856" s="17"/>
      <c r="BC1856" s="17"/>
      <c r="BD1856" s="17"/>
      <c r="BE1856" s="17"/>
      <c r="BF1856" s="17"/>
      <c r="BG1856" s="17"/>
      <c r="BH1856" s="17"/>
      <c r="BI1856" s="17"/>
      <c r="BJ1856" s="17"/>
      <c r="BK1856" s="17"/>
      <c r="BL1856" s="17"/>
      <c r="BM1856" s="17"/>
      <c r="BN1856" s="17"/>
      <c r="BO1856" s="17"/>
      <c r="BP1856" s="17"/>
      <c r="BQ1856" s="17"/>
      <c r="BR1856" s="17"/>
    </row>
    <row r="1857" spans="29:70" x14ac:dyDescent="0.25">
      <c r="AC1857" s="17"/>
      <c r="AD1857" s="17"/>
      <c r="AE1857" s="17"/>
      <c r="AF1857" s="17"/>
      <c r="AG1857" s="17"/>
      <c r="AH1857" s="17"/>
      <c r="AI1857" s="17"/>
      <c r="AJ1857" s="17"/>
      <c r="AK1857" s="17"/>
      <c r="AL1857" s="17"/>
      <c r="AM1857" s="17"/>
      <c r="AN1857" s="17"/>
      <c r="AO1857" s="17"/>
      <c r="AP1857" s="17"/>
      <c r="AQ1857" s="17"/>
      <c r="AR1857" s="17"/>
      <c r="AS1857" s="17"/>
      <c r="AT1857" s="17"/>
      <c r="AU1857" s="17"/>
      <c r="AV1857" s="17"/>
      <c r="AW1857" s="17"/>
      <c r="AX1857" s="17"/>
      <c r="AY1857" s="17"/>
      <c r="AZ1857" s="17"/>
      <c r="BA1857" s="17"/>
      <c r="BB1857" s="17"/>
      <c r="BC1857" s="17"/>
      <c r="BD1857" s="17"/>
      <c r="BE1857" s="17"/>
      <c r="BF1857" s="17"/>
      <c r="BG1857" s="17"/>
      <c r="BH1857" s="17"/>
      <c r="BI1857" s="17"/>
      <c r="BJ1857" s="17"/>
      <c r="BK1857" s="17"/>
      <c r="BL1857" s="17"/>
      <c r="BM1857" s="17"/>
      <c r="BN1857" s="17"/>
      <c r="BO1857" s="17"/>
      <c r="BP1857" s="17"/>
      <c r="BQ1857" s="17"/>
      <c r="BR1857" s="17"/>
    </row>
    <row r="1858" spans="29:70" x14ac:dyDescent="0.25">
      <c r="AC1858" s="17"/>
      <c r="AD1858" s="17"/>
      <c r="AE1858" s="17"/>
      <c r="AF1858" s="17"/>
      <c r="AG1858" s="17"/>
      <c r="AH1858" s="17"/>
      <c r="AI1858" s="17"/>
      <c r="AJ1858" s="17"/>
      <c r="AK1858" s="17"/>
      <c r="AL1858" s="17"/>
      <c r="AM1858" s="17"/>
      <c r="AN1858" s="17"/>
      <c r="AO1858" s="17"/>
      <c r="AP1858" s="17"/>
      <c r="AQ1858" s="17"/>
      <c r="AR1858" s="17"/>
      <c r="AS1858" s="17"/>
      <c r="AT1858" s="17"/>
      <c r="AU1858" s="17"/>
      <c r="AV1858" s="17"/>
      <c r="AW1858" s="17"/>
      <c r="AX1858" s="17"/>
      <c r="AY1858" s="17"/>
      <c r="AZ1858" s="17"/>
      <c r="BA1858" s="17"/>
      <c r="BB1858" s="17"/>
      <c r="BC1858" s="17"/>
      <c r="BD1858" s="17"/>
      <c r="BE1858" s="17"/>
      <c r="BF1858" s="17"/>
      <c r="BG1858" s="17"/>
      <c r="BH1858" s="17"/>
      <c r="BI1858" s="17"/>
      <c r="BJ1858" s="17"/>
      <c r="BK1858" s="17"/>
      <c r="BL1858" s="17"/>
      <c r="BM1858" s="17"/>
      <c r="BN1858" s="17"/>
      <c r="BO1858" s="17"/>
      <c r="BP1858" s="17"/>
      <c r="BQ1858" s="17"/>
      <c r="BR1858" s="17"/>
    </row>
    <row r="1859" spans="29:70" x14ac:dyDescent="0.25">
      <c r="AC1859" s="17"/>
      <c r="AD1859" s="17"/>
      <c r="AE1859" s="17"/>
      <c r="AF1859" s="17"/>
      <c r="AG1859" s="17"/>
      <c r="AH1859" s="17"/>
      <c r="AI1859" s="17"/>
      <c r="AJ1859" s="17"/>
      <c r="AK1859" s="17"/>
      <c r="AL1859" s="17"/>
      <c r="AM1859" s="17"/>
      <c r="AN1859" s="17"/>
      <c r="AO1859" s="17"/>
      <c r="AP1859" s="17"/>
      <c r="AQ1859" s="17"/>
      <c r="AR1859" s="17"/>
      <c r="AS1859" s="17"/>
      <c r="AT1859" s="17"/>
      <c r="AU1859" s="17"/>
      <c r="AV1859" s="17"/>
      <c r="AW1859" s="17"/>
      <c r="AX1859" s="17"/>
      <c r="AY1859" s="17"/>
      <c r="AZ1859" s="17"/>
      <c r="BA1859" s="17"/>
      <c r="BB1859" s="17"/>
      <c r="BC1859" s="17"/>
      <c r="BD1859" s="17"/>
      <c r="BE1859" s="17"/>
      <c r="BF1859" s="17"/>
      <c r="BG1859" s="17"/>
      <c r="BH1859" s="17"/>
      <c r="BI1859" s="17"/>
      <c r="BJ1859" s="17"/>
      <c r="BK1859" s="17"/>
      <c r="BL1859" s="17"/>
      <c r="BM1859" s="17"/>
      <c r="BN1859" s="17"/>
      <c r="BO1859" s="17"/>
      <c r="BP1859" s="17"/>
      <c r="BQ1859" s="17"/>
      <c r="BR1859" s="17"/>
    </row>
    <row r="1860" spans="29:70" x14ac:dyDescent="0.25">
      <c r="AC1860" s="17"/>
      <c r="AD1860" s="17"/>
      <c r="AE1860" s="17"/>
      <c r="AF1860" s="17"/>
      <c r="AG1860" s="17"/>
      <c r="AH1860" s="17"/>
      <c r="AI1860" s="17"/>
      <c r="AJ1860" s="17"/>
      <c r="AK1860" s="17"/>
      <c r="AL1860" s="17"/>
      <c r="AM1860" s="17"/>
      <c r="AN1860" s="17"/>
      <c r="AO1860" s="17"/>
      <c r="AP1860" s="17"/>
      <c r="AQ1860" s="17"/>
      <c r="AR1860" s="17"/>
      <c r="AS1860" s="17"/>
      <c r="AT1860" s="17"/>
      <c r="AU1860" s="17"/>
      <c r="AV1860" s="17"/>
      <c r="AW1860" s="17"/>
      <c r="AX1860" s="17"/>
      <c r="AY1860" s="17"/>
      <c r="AZ1860" s="17"/>
      <c r="BA1860" s="17"/>
      <c r="BB1860" s="17"/>
      <c r="BC1860" s="17"/>
      <c r="BD1860" s="17"/>
      <c r="BE1860" s="17"/>
      <c r="BF1860" s="17"/>
      <c r="BG1860" s="17"/>
      <c r="BH1860" s="17"/>
      <c r="BI1860" s="17"/>
      <c r="BJ1860" s="17"/>
      <c r="BK1860" s="17"/>
      <c r="BL1860" s="17"/>
      <c r="BM1860" s="17"/>
      <c r="BN1860" s="17"/>
      <c r="BO1860" s="17"/>
      <c r="BP1860" s="17"/>
      <c r="BQ1860" s="17"/>
      <c r="BR1860" s="17"/>
    </row>
    <row r="1861" spans="29:70" x14ac:dyDescent="0.25">
      <c r="AC1861" s="17"/>
      <c r="AD1861" s="17"/>
      <c r="AE1861" s="17"/>
      <c r="AF1861" s="17"/>
      <c r="AG1861" s="17"/>
      <c r="AH1861" s="17"/>
      <c r="AI1861" s="17"/>
      <c r="AJ1861" s="17"/>
      <c r="AK1861" s="17"/>
      <c r="AL1861" s="17"/>
      <c r="AM1861" s="17"/>
      <c r="AN1861" s="17"/>
      <c r="AO1861" s="17"/>
      <c r="AP1861" s="17"/>
      <c r="AQ1861" s="17"/>
      <c r="AR1861" s="17"/>
      <c r="AS1861" s="17"/>
      <c r="AT1861" s="17"/>
      <c r="AU1861" s="17"/>
      <c r="AV1861" s="17"/>
      <c r="AW1861" s="17"/>
      <c r="AX1861" s="17"/>
      <c r="AY1861" s="17"/>
      <c r="AZ1861" s="17"/>
      <c r="BA1861" s="17"/>
      <c r="BB1861" s="17"/>
      <c r="BC1861" s="17"/>
      <c r="BD1861" s="17"/>
      <c r="BE1861" s="17"/>
      <c r="BF1861" s="17"/>
      <c r="BG1861" s="17"/>
      <c r="BH1861" s="17"/>
      <c r="BI1861" s="17"/>
      <c r="BJ1861" s="17"/>
      <c r="BK1861" s="17"/>
      <c r="BL1861" s="17"/>
      <c r="BM1861" s="17"/>
      <c r="BN1861" s="17"/>
      <c r="BO1861" s="17"/>
      <c r="BP1861" s="17"/>
      <c r="BQ1861" s="17"/>
      <c r="BR1861" s="17"/>
    </row>
    <row r="1862" spans="29:70" x14ac:dyDescent="0.25">
      <c r="AC1862" s="17"/>
      <c r="AD1862" s="17"/>
      <c r="AE1862" s="17"/>
      <c r="AF1862" s="17"/>
      <c r="AG1862" s="17"/>
      <c r="AH1862" s="17"/>
      <c r="AI1862" s="17"/>
      <c r="AJ1862" s="17"/>
      <c r="AK1862" s="17"/>
      <c r="AL1862" s="17"/>
      <c r="AM1862" s="17"/>
      <c r="AN1862" s="17"/>
      <c r="AO1862" s="17"/>
      <c r="AP1862" s="17"/>
      <c r="AQ1862" s="17"/>
      <c r="AR1862" s="17"/>
      <c r="AS1862" s="17"/>
      <c r="AT1862" s="17"/>
      <c r="AU1862" s="17"/>
      <c r="AV1862" s="17"/>
      <c r="AW1862" s="17"/>
      <c r="AX1862" s="17"/>
      <c r="AY1862" s="17"/>
      <c r="AZ1862" s="17"/>
      <c r="BA1862" s="17"/>
      <c r="BB1862" s="17"/>
      <c r="BC1862" s="17"/>
      <c r="BD1862" s="17"/>
      <c r="BE1862" s="17"/>
      <c r="BF1862" s="17"/>
      <c r="BG1862" s="17"/>
      <c r="BH1862" s="17"/>
      <c r="BI1862" s="17"/>
      <c r="BJ1862" s="17"/>
      <c r="BK1862" s="17"/>
      <c r="BL1862" s="17"/>
      <c r="BM1862" s="17"/>
      <c r="BN1862" s="17"/>
      <c r="BO1862" s="17"/>
      <c r="BP1862" s="17"/>
      <c r="BQ1862" s="17"/>
      <c r="BR1862" s="17"/>
    </row>
    <row r="1863" spans="29:70" x14ac:dyDescent="0.25">
      <c r="AC1863" s="17"/>
      <c r="AD1863" s="17"/>
      <c r="AE1863" s="17"/>
      <c r="AF1863" s="17"/>
      <c r="AG1863" s="17"/>
      <c r="AH1863" s="17"/>
      <c r="AI1863" s="17"/>
      <c r="AJ1863" s="17"/>
      <c r="AK1863" s="17"/>
      <c r="AL1863" s="17"/>
      <c r="AM1863" s="17"/>
      <c r="AN1863" s="17"/>
      <c r="AO1863" s="17"/>
      <c r="AP1863" s="17"/>
      <c r="AQ1863" s="17"/>
      <c r="AR1863" s="17"/>
      <c r="AS1863" s="17"/>
      <c r="AT1863" s="17"/>
      <c r="AU1863" s="17"/>
      <c r="AV1863" s="17"/>
      <c r="AW1863" s="17"/>
      <c r="AX1863" s="17"/>
      <c r="AY1863" s="17"/>
      <c r="AZ1863" s="17"/>
      <c r="BA1863" s="17"/>
      <c r="BB1863" s="17"/>
      <c r="BC1863" s="17"/>
      <c r="BD1863" s="17"/>
      <c r="BE1863" s="17"/>
      <c r="BF1863" s="17"/>
      <c r="BG1863" s="17"/>
      <c r="BH1863" s="17"/>
      <c r="BI1863" s="17"/>
      <c r="BJ1863" s="17"/>
      <c r="BK1863" s="17"/>
      <c r="BL1863" s="17"/>
      <c r="BM1863" s="17"/>
      <c r="BN1863" s="17"/>
      <c r="BO1863" s="17"/>
      <c r="BP1863" s="17"/>
      <c r="BQ1863" s="17"/>
      <c r="BR1863" s="17"/>
    </row>
    <row r="1864" spans="29:70" x14ac:dyDescent="0.25">
      <c r="AC1864" s="17"/>
      <c r="AD1864" s="17"/>
      <c r="AE1864" s="17"/>
      <c r="AF1864" s="17"/>
      <c r="AG1864" s="17"/>
      <c r="AH1864" s="17"/>
      <c r="AI1864" s="17"/>
      <c r="AJ1864" s="17"/>
      <c r="AK1864" s="17"/>
      <c r="AL1864" s="17"/>
      <c r="AM1864" s="17"/>
      <c r="AN1864" s="17"/>
      <c r="AO1864" s="17"/>
      <c r="AP1864" s="17"/>
      <c r="AQ1864" s="17"/>
      <c r="AR1864" s="17"/>
      <c r="AS1864" s="17"/>
      <c r="AT1864" s="17"/>
      <c r="AU1864" s="17"/>
      <c r="AV1864" s="17"/>
      <c r="AW1864" s="17"/>
      <c r="AX1864" s="17"/>
      <c r="AY1864" s="17"/>
      <c r="AZ1864" s="17"/>
      <c r="BA1864" s="17"/>
      <c r="BB1864" s="17"/>
      <c r="BC1864" s="17"/>
      <c r="BD1864" s="17"/>
      <c r="BE1864" s="17"/>
      <c r="BF1864" s="17"/>
      <c r="BG1864" s="17"/>
      <c r="BH1864" s="17"/>
      <c r="BI1864" s="17"/>
      <c r="BJ1864" s="17"/>
      <c r="BK1864" s="17"/>
      <c r="BL1864" s="17"/>
      <c r="BM1864" s="17"/>
      <c r="BN1864" s="17"/>
      <c r="BO1864" s="17"/>
      <c r="BP1864" s="17"/>
      <c r="BQ1864" s="17"/>
      <c r="BR1864" s="17"/>
    </row>
    <row r="1865" spans="29:70" x14ac:dyDescent="0.25">
      <c r="AC1865" s="17"/>
      <c r="AD1865" s="17"/>
      <c r="AE1865" s="17"/>
      <c r="AF1865" s="17"/>
      <c r="AG1865" s="17"/>
      <c r="AH1865" s="17"/>
      <c r="AI1865" s="17"/>
      <c r="AJ1865" s="17"/>
      <c r="AK1865" s="17"/>
      <c r="AL1865" s="17"/>
      <c r="AM1865" s="17"/>
      <c r="AN1865" s="17"/>
      <c r="AO1865" s="17"/>
      <c r="AP1865" s="17"/>
      <c r="AQ1865" s="17"/>
      <c r="AR1865" s="17"/>
      <c r="AS1865" s="17"/>
      <c r="AT1865" s="17"/>
      <c r="AU1865" s="17"/>
      <c r="AV1865" s="17"/>
      <c r="AW1865" s="17"/>
      <c r="AX1865" s="17"/>
      <c r="AY1865" s="17"/>
      <c r="AZ1865" s="17"/>
      <c r="BA1865" s="17"/>
      <c r="BB1865" s="17"/>
      <c r="BC1865" s="17"/>
      <c r="BD1865" s="17"/>
      <c r="BE1865" s="17"/>
      <c r="BF1865" s="17"/>
      <c r="BG1865" s="17"/>
      <c r="BH1865" s="17"/>
      <c r="BI1865" s="17"/>
      <c r="BJ1865" s="17"/>
      <c r="BK1865" s="17"/>
      <c r="BL1865" s="17"/>
      <c r="BM1865" s="17"/>
      <c r="BN1865" s="17"/>
      <c r="BO1865" s="17"/>
      <c r="BP1865" s="17"/>
      <c r="BQ1865" s="17"/>
      <c r="BR1865" s="17"/>
    </row>
    <row r="1866" spans="29:70" x14ac:dyDescent="0.25">
      <c r="AC1866" s="17"/>
      <c r="AD1866" s="17"/>
      <c r="AE1866" s="17"/>
      <c r="AF1866" s="17"/>
      <c r="AG1866" s="17"/>
      <c r="AH1866" s="17"/>
      <c r="AI1866" s="17"/>
      <c r="AJ1866" s="17"/>
      <c r="AK1866" s="17"/>
      <c r="AL1866" s="17"/>
      <c r="AM1866" s="17"/>
      <c r="AN1866" s="17"/>
      <c r="AO1866" s="17"/>
      <c r="AP1866" s="17"/>
      <c r="AQ1866" s="17"/>
      <c r="AR1866" s="17"/>
      <c r="AS1866" s="17"/>
      <c r="AT1866" s="17"/>
      <c r="AU1866" s="17"/>
      <c r="AV1866" s="17"/>
      <c r="AW1866" s="17"/>
      <c r="AX1866" s="17"/>
      <c r="AY1866" s="17"/>
      <c r="AZ1866" s="17"/>
      <c r="BA1866" s="17"/>
      <c r="BB1866" s="17"/>
      <c r="BC1866" s="17"/>
      <c r="BD1866" s="17"/>
      <c r="BE1866" s="17"/>
      <c r="BF1866" s="17"/>
      <c r="BG1866" s="17"/>
      <c r="BH1866" s="17"/>
      <c r="BI1866" s="17"/>
      <c r="BJ1866" s="17"/>
      <c r="BK1866" s="17"/>
      <c r="BL1866" s="17"/>
      <c r="BM1866" s="17"/>
      <c r="BN1866" s="17"/>
      <c r="BO1866" s="17"/>
      <c r="BP1866" s="17"/>
      <c r="BQ1866" s="17"/>
      <c r="BR1866" s="17"/>
    </row>
    <row r="1867" spans="29:70" x14ac:dyDescent="0.25">
      <c r="AC1867" s="17"/>
      <c r="AD1867" s="17"/>
      <c r="AE1867" s="17"/>
      <c r="AF1867" s="17"/>
      <c r="AG1867" s="17"/>
      <c r="AH1867" s="17"/>
      <c r="AI1867" s="17"/>
      <c r="AJ1867" s="17"/>
      <c r="AK1867" s="17"/>
      <c r="AL1867" s="17"/>
      <c r="AM1867" s="17"/>
      <c r="AN1867" s="17"/>
      <c r="AO1867" s="17"/>
      <c r="AP1867" s="17"/>
      <c r="AQ1867" s="17"/>
      <c r="AR1867" s="17"/>
      <c r="AS1867" s="17"/>
      <c r="AT1867" s="17"/>
      <c r="AU1867" s="17"/>
      <c r="AV1867" s="17"/>
      <c r="AW1867" s="17"/>
      <c r="AX1867" s="17"/>
      <c r="AY1867" s="17"/>
      <c r="AZ1867" s="17"/>
      <c r="BA1867" s="17"/>
      <c r="BB1867" s="17"/>
      <c r="BC1867" s="17"/>
      <c r="BD1867" s="17"/>
      <c r="BE1867" s="17"/>
      <c r="BF1867" s="17"/>
      <c r="BG1867" s="17"/>
      <c r="BH1867" s="17"/>
      <c r="BI1867" s="17"/>
      <c r="BJ1867" s="17"/>
      <c r="BK1867" s="17"/>
      <c r="BL1867" s="17"/>
      <c r="BM1867" s="17"/>
      <c r="BN1867" s="17"/>
      <c r="BO1867" s="17"/>
      <c r="BP1867" s="17"/>
      <c r="BQ1867" s="17"/>
      <c r="BR1867" s="17"/>
    </row>
    <row r="1868" spans="29:70" x14ac:dyDescent="0.25">
      <c r="AC1868" s="17"/>
      <c r="AD1868" s="17"/>
      <c r="AE1868" s="17"/>
      <c r="AF1868" s="17"/>
      <c r="AG1868" s="17"/>
      <c r="AH1868" s="17"/>
      <c r="AI1868" s="17"/>
      <c r="AJ1868" s="17"/>
      <c r="AK1868" s="17"/>
      <c r="AL1868" s="17"/>
      <c r="AM1868" s="17"/>
      <c r="AN1868" s="17"/>
      <c r="AO1868" s="17"/>
      <c r="AP1868" s="17"/>
      <c r="AQ1868" s="17"/>
      <c r="AR1868" s="17"/>
      <c r="AS1868" s="17"/>
      <c r="AT1868" s="17"/>
      <c r="AU1868" s="17"/>
      <c r="AV1868" s="17"/>
      <c r="AW1868" s="17"/>
      <c r="AX1868" s="17"/>
      <c r="AY1868" s="17"/>
      <c r="AZ1868" s="17"/>
      <c r="BA1868" s="17"/>
      <c r="BB1868" s="17"/>
      <c r="BC1868" s="17"/>
      <c r="BD1868" s="17"/>
      <c r="BE1868" s="17"/>
      <c r="BF1868" s="17"/>
      <c r="BG1868" s="17"/>
      <c r="BH1868" s="17"/>
      <c r="BI1868" s="17"/>
      <c r="BJ1868" s="17"/>
      <c r="BK1868" s="17"/>
      <c r="BL1868" s="17"/>
      <c r="BM1868" s="17"/>
      <c r="BN1868" s="17"/>
      <c r="BO1868" s="17"/>
      <c r="BP1868" s="17"/>
      <c r="BQ1868" s="17"/>
      <c r="BR1868" s="17"/>
    </row>
    <row r="1869" spans="29:70" x14ac:dyDescent="0.25"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  <c r="BF1869" s="17"/>
      <c r="BG1869" s="17"/>
      <c r="BH1869" s="17"/>
      <c r="BI1869" s="17"/>
      <c r="BJ1869" s="17"/>
      <c r="BK1869" s="17"/>
      <c r="BL1869" s="17"/>
      <c r="BM1869" s="17"/>
      <c r="BN1869" s="17"/>
      <c r="BO1869" s="17"/>
      <c r="BP1869" s="17"/>
      <c r="BQ1869" s="17"/>
      <c r="BR1869" s="17"/>
    </row>
    <row r="1870" spans="29:70" x14ac:dyDescent="0.25">
      <c r="AC1870" s="17"/>
      <c r="AD1870" s="17"/>
      <c r="AE1870" s="17"/>
      <c r="AF1870" s="17"/>
      <c r="AG1870" s="17"/>
      <c r="AH1870" s="17"/>
      <c r="AI1870" s="17"/>
      <c r="AJ1870" s="17"/>
      <c r="AK1870" s="17"/>
      <c r="AL1870" s="17"/>
      <c r="AM1870" s="17"/>
      <c r="AN1870" s="17"/>
      <c r="AO1870" s="17"/>
      <c r="AP1870" s="17"/>
      <c r="AQ1870" s="17"/>
      <c r="AR1870" s="17"/>
      <c r="AS1870" s="17"/>
      <c r="AT1870" s="17"/>
      <c r="AU1870" s="17"/>
      <c r="AV1870" s="17"/>
      <c r="AW1870" s="17"/>
      <c r="AX1870" s="17"/>
      <c r="AY1870" s="17"/>
      <c r="AZ1870" s="17"/>
      <c r="BA1870" s="17"/>
      <c r="BB1870" s="17"/>
      <c r="BC1870" s="17"/>
      <c r="BD1870" s="17"/>
      <c r="BE1870" s="17"/>
      <c r="BF1870" s="17"/>
      <c r="BG1870" s="17"/>
      <c r="BH1870" s="17"/>
      <c r="BI1870" s="17"/>
      <c r="BJ1870" s="17"/>
      <c r="BK1870" s="17"/>
      <c r="BL1870" s="17"/>
      <c r="BM1870" s="17"/>
      <c r="BN1870" s="17"/>
      <c r="BO1870" s="17"/>
      <c r="BP1870" s="17"/>
      <c r="BQ1870" s="17"/>
      <c r="BR1870" s="17"/>
    </row>
    <row r="1871" spans="29:70" x14ac:dyDescent="0.25">
      <c r="AC1871" s="17"/>
      <c r="AD1871" s="17"/>
      <c r="AE1871" s="17"/>
      <c r="AF1871" s="17"/>
      <c r="AG1871" s="17"/>
      <c r="AH1871" s="17"/>
      <c r="AI1871" s="17"/>
      <c r="AJ1871" s="17"/>
      <c r="AK1871" s="17"/>
      <c r="AL1871" s="17"/>
      <c r="AM1871" s="17"/>
      <c r="AN1871" s="17"/>
      <c r="AO1871" s="17"/>
      <c r="AP1871" s="17"/>
      <c r="AQ1871" s="17"/>
      <c r="AR1871" s="17"/>
      <c r="AS1871" s="17"/>
      <c r="AT1871" s="17"/>
      <c r="AU1871" s="17"/>
      <c r="AV1871" s="17"/>
      <c r="AW1871" s="17"/>
      <c r="AX1871" s="17"/>
      <c r="AY1871" s="17"/>
      <c r="AZ1871" s="17"/>
      <c r="BA1871" s="17"/>
      <c r="BB1871" s="17"/>
      <c r="BC1871" s="17"/>
      <c r="BD1871" s="17"/>
      <c r="BE1871" s="17"/>
      <c r="BF1871" s="17"/>
      <c r="BG1871" s="17"/>
      <c r="BH1871" s="17"/>
      <c r="BI1871" s="17"/>
      <c r="BJ1871" s="17"/>
      <c r="BK1871" s="17"/>
      <c r="BL1871" s="17"/>
      <c r="BM1871" s="17"/>
      <c r="BN1871" s="17"/>
      <c r="BO1871" s="17"/>
      <c r="BP1871" s="17"/>
      <c r="BQ1871" s="17"/>
      <c r="BR1871" s="17"/>
    </row>
    <row r="1872" spans="29:70" x14ac:dyDescent="0.25">
      <c r="AC1872" s="17"/>
      <c r="AD1872" s="17"/>
      <c r="AE1872" s="17"/>
      <c r="AF1872" s="17"/>
      <c r="AG1872" s="17"/>
      <c r="AH1872" s="17"/>
      <c r="AI1872" s="17"/>
      <c r="AJ1872" s="17"/>
      <c r="AK1872" s="17"/>
      <c r="AL1872" s="17"/>
      <c r="AM1872" s="17"/>
      <c r="AN1872" s="17"/>
      <c r="AO1872" s="17"/>
      <c r="AP1872" s="17"/>
      <c r="AQ1872" s="17"/>
      <c r="AR1872" s="17"/>
      <c r="AS1872" s="17"/>
      <c r="AT1872" s="17"/>
      <c r="AU1872" s="17"/>
      <c r="AV1872" s="17"/>
      <c r="AW1872" s="17"/>
      <c r="AX1872" s="17"/>
      <c r="AY1872" s="17"/>
      <c r="AZ1872" s="17"/>
      <c r="BA1872" s="17"/>
      <c r="BB1872" s="17"/>
      <c r="BC1872" s="17"/>
      <c r="BD1872" s="17"/>
      <c r="BE1872" s="17"/>
      <c r="BF1872" s="17"/>
      <c r="BG1872" s="17"/>
      <c r="BH1872" s="17"/>
      <c r="BI1872" s="17"/>
      <c r="BJ1872" s="17"/>
      <c r="BK1872" s="17"/>
      <c r="BL1872" s="17"/>
      <c r="BM1872" s="17"/>
      <c r="BN1872" s="17"/>
      <c r="BO1872" s="17"/>
      <c r="BP1872" s="17"/>
      <c r="BQ1872" s="17"/>
      <c r="BR1872" s="17"/>
    </row>
    <row r="1873" spans="29:70" x14ac:dyDescent="0.25"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  <c r="BF1873" s="17"/>
      <c r="BG1873" s="17"/>
      <c r="BH1873" s="17"/>
      <c r="BI1873" s="17"/>
      <c r="BJ1873" s="17"/>
      <c r="BK1873" s="17"/>
      <c r="BL1873" s="17"/>
      <c r="BM1873" s="17"/>
      <c r="BN1873" s="17"/>
      <c r="BO1873" s="17"/>
      <c r="BP1873" s="17"/>
      <c r="BQ1873" s="17"/>
      <c r="BR1873" s="17"/>
    </row>
    <row r="1874" spans="29:70" x14ac:dyDescent="0.25"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  <c r="BF1874" s="17"/>
      <c r="BG1874" s="17"/>
      <c r="BH1874" s="17"/>
      <c r="BI1874" s="17"/>
      <c r="BJ1874" s="17"/>
      <c r="BK1874" s="17"/>
      <c r="BL1874" s="17"/>
      <c r="BM1874" s="17"/>
      <c r="BN1874" s="17"/>
      <c r="BO1874" s="17"/>
      <c r="BP1874" s="17"/>
      <c r="BQ1874" s="17"/>
      <c r="BR1874" s="17"/>
    </row>
    <row r="1875" spans="29:70" x14ac:dyDescent="0.25">
      <c r="AC1875" s="17"/>
      <c r="AD1875" s="17"/>
      <c r="AE1875" s="17"/>
      <c r="AF1875" s="17"/>
      <c r="AG1875" s="17"/>
      <c r="AH1875" s="17"/>
      <c r="AI1875" s="17"/>
      <c r="AJ1875" s="17"/>
      <c r="AK1875" s="17"/>
      <c r="AL1875" s="17"/>
      <c r="AM1875" s="17"/>
      <c r="AN1875" s="17"/>
      <c r="AO1875" s="17"/>
      <c r="AP1875" s="17"/>
      <c r="AQ1875" s="17"/>
      <c r="AR1875" s="17"/>
      <c r="AS1875" s="17"/>
      <c r="AT1875" s="17"/>
      <c r="AU1875" s="17"/>
      <c r="AV1875" s="17"/>
      <c r="AW1875" s="17"/>
      <c r="AX1875" s="17"/>
      <c r="AY1875" s="17"/>
      <c r="AZ1875" s="17"/>
      <c r="BA1875" s="17"/>
      <c r="BB1875" s="17"/>
      <c r="BC1875" s="17"/>
      <c r="BD1875" s="17"/>
      <c r="BE1875" s="17"/>
      <c r="BF1875" s="17"/>
      <c r="BG1875" s="17"/>
      <c r="BH1875" s="17"/>
      <c r="BI1875" s="17"/>
      <c r="BJ1875" s="17"/>
      <c r="BK1875" s="17"/>
      <c r="BL1875" s="17"/>
      <c r="BM1875" s="17"/>
      <c r="BN1875" s="17"/>
      <c r="BO1875" s="17"/>
      <c r="BP1875" s="17"/>
      <c r="BQ1875" s="17"/>
      <c r="BR1875" s="17"/>
    </row>
    <row r="1876" spans="29:70" x14ac:dyDescent="0.25">
      <c r="AC1876" s="17"/>
      <c r="AD1876" s="17"/>
      <c r="AE1876" s="17"/>
      <c r="AF1876" s="17"/>
      <c r="AG1876" s="17"/>
      <c r="AH1876" s="17"/>
      <c r="AI1876" s="17"/>
      <c r="AJ1876" s="17"/>
      <c r="AK1876" s="17"/>
      <c r="AL1876" s="17"/>
      <c r="AM1876" s="17"/>
      <c r="AN1876" s="17"/>
      <c r="AO1876" s="17"/>
      <c r="AP1876" s="17"/>
      <c r="AQ1876" s="17"/>
      <c r="AR1876" s="17"/>
      <c r="AS1876" s="17"/>
      <c r="AT1876" s="17"/>
      <c r="AU1876" s="17"/>
      <c r="AV1876" s="17"/>
      <c r="AW1876" s="17"/>
      <c r="AX1876" s="17"/>
      <c r="AY1876" s="17"/>
      <c r="AZ1876" s="17"/>
      <c r="BA1876" s="17"/>
      <c r="BB1876" s="17"/>
      <c r="BC1876" s="17"/>
      <c r="BD1876" s="17"/>
      <c r="BE1876" s="17"/>
      <c r="BF1876" s="17"/>
      <c r="BG1876" s="17"/>
      <c r="BH1876" s="17"/>
      <c r="BI1876" s="17"/>
      <c r="BJ1876" s="17"/>
      <c r="BK1876" s="17"/>
      <c r="BL1876" s="17"/>
      <c r="BM1876" s="17"/>
      <c r="BN1876" s="17"/>
      <c r="BO1876" s="17"/>
      <c r="BP1876" s="17"/>
      <c r="BQ1876" s="17"/>
      <c r="BR1876" s="17"/>
    </row>
    <row r="1877" spans="29:70" x14ac:dyDescent="0.25">
      <c r="AC1877" s="17"/>
      <c r="AD1877" s="17"/>
      <c r="AE1877" s="17"/>
      <c r="AF1877" s="17"/>
      <c r="AG1877" s="17"/>
      <c r="AH1877" s="17"/>
      <c r="AI1877" s="17"/>
      <c r="AJ1877" s="17"/>
      <c r="AK1877" s="17"/>
      <c r="AL1877" s="17"/>
      <c r="AM1877" s="17"/>
      <c r="AN1877" s="17"/>
      <c r="AO1877" s="17"/>
      <c r="AP1877" s="17"/>
      <c r="AQ1877" s="17"/>
      <c r="AR1877" s="17"/>
      <c r="AS1877" s="17"/>
      <c r="AT1877" s="17"/>
      <c r="AU1877" s="17"/>
      <c r="AV1877" s="17"/>
      <c r="AW1877" s="17"/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7"/>
      <c r="BI1877" s="17"/>
      <c r="BJ1877" s="17"/>
      <c r="BK1877" s="17"/>
      <c r="BL1877" s="17"/>
      <c r="BM1877" s="17"/>
      <c r="BN1877" s="17"/>
      <c r="BO1877" s="17"/>
      <c r="BP1877" s="17"/>
      <c r="BQ1877" s="17"/>
      <c r="BR1877" s="17"/>
    </row>
    <row r="1878" spans="29:70" x14ac:dyDescent="0.25">
      <c r="AC1878" s="17"/>
      <c r="AD1878" s="17"/>
      <c r="AE1878" s="17"/>
      <c r="AF1878" s="17"/>
      <c r="AG1878" s="17"/>
      <c r="AH1878" s="17"/>
      <c r="AI1878" s="17"/>
      <c r="AJ1878" s="17"/>
      <c r="AK1878" s="17"/>
      <c r="AL1878" s="17"/>
      <c r="AM1878" s="17"/>
      <c r="AN1878" s="17"/>
      <c r="AO1878" s="17"/>
      <c r="AP1878" s="17"/>
      <c r="AQ1878" s="17"/>
      <c r="AR1878" s="17"/>
      <c r="AS1878" s="17"/>
      <c r="AT1878" s="17"/>
      <c r="AU1878" s="17"/>
      <c r="AV1878" s="17"/>
      <c r="AW1878" s="17"/>
      <c r="AX1878" s="17"/>
      <c r="AY1878" s="17"/>
      <c r="AZ1878" s="17"/>
      <c r="BA1878" s="17"/>
      <c r="BB1878" s="17"/>
      <c r="BC1878" s="17"/>
      <c r="BD1878" s="17"/>
      <c r="BE1878" s="17"/>
      <c r="BF1878" s="17"/>
      <c r="BG1878" s="17"/>
      <c r="BH1878" s="17"/>
      <c r="BI1878" s="17"/>
      <c r="BJ1878" s="17"/>
      <c r="BK1878" s="17"/>
      <c r="BL1878" s="17"/>
      <c r="BM1878" s="17"/>
      <c r="BN1878" s="17"/>
      <c r="BO1878" s="17"/>
      <c r="BP1878" s="17"/>
      <c r="BQ1878" s="17"/>
      <c r="BR1878" s="17"/>
    </row>
    <row r="1879" spans="29:70" x14ac:dyDescent="0.25">
      <c r="AC1879" s="17"/>
      <c r="AD1879" s="17"/>
      <c r="AE1879" s="17"/>
      <c r="AF1879" s="17"/>
      <c r="AG1879" s="17"/>
      <c r="AH1879" s="17"/>
      <c r="AI1879" s="17"/>
      <c r="AJ1879" s="17"/>
      <c r="AK1879" s="17"/>
      <c r="AL1879" s="17"/>
      <c r="AM1879" s="17"/>
      <c r="AN1879" s="17"/>
      <c r="AO1879" s="17"/>
      <c r="AP1879" s="17"/>
      <c r="AQ1879" s="17"/>
      <c r="AR1879" s="17"/>
      <c r="AS1879" s="17"/>
      <c r="AT1879" s="17"/>
      <c r="AU1879" s="17"/>
      <c r="AV1879" s="17"/>
      <c r="AW1879" s="17"/>
      <c r="AX1879" s="17"/>
      <c r="AY1879" s="17"/>
      <c r="AZ1879" s="17"/>
      <c r="BA1879" s="17"/>
      <c r="BB1879" s="17"/>
      <c r="BC1879" s="17"/>
      <c r="BD1879" s="17"/>
      <c r="BE1879" s="17"/>
      <c r="BF1879" s="17"/>
      <c r="BG1879" s="17"/>
      <c r="BH1879" s="17"/>
      <c r="BI1879" s="17"/>
      <c r="BJ1879" s="17"/>
      <c r="BK1879" s="17"/>
      <c r="BL1879" s="17"/>
      <c r="BM1879" s="17"/>
      <c r="BN1879" s="17"/>
      <c r="BO1879" s="17"/>
      <c r="BP1879" s="17"/>
      <c r="BQ1879" s="17"/>
      <c r="BR1879" s="17"/>
    </row>
    <row r="1880" spans="29:70" x14ac:dyDescent="0.25">
      <c r="AC1880" s="17"/>
      <c r="AD1880" s="17"/>
      <c r="AE1880" s="17"/>
      <c r="AF1880" s="17"/>
      <c r="AG1880" s="17"/>
      <c r="AH1880" s="17"/>
      <c r="AI1880" s="17"/>
      <c r="AJ1880" s="17"/>
      <c r="AK1880" s="17"/>
      <c r="AL1880" s="17"/>
      <c r="AM1880" s="17"/>
      <c r="AN1880" s="17"/>
      <c r="AO1880" s="17"/>
      <c r="AP1880" s="17"/>
      <c r="AQ1880" s="17"/>
      <c r="AR1880" s="17"/>
      <c r="AS1880" s="17"/>
      <c r="AT1880" s="17"/>
      <c r="AU1880" s="17"/>
      <c r="AV1880" s="17"/>
      <c r="AW1880" s="17"/>
      <c r="AX1880" s="17"/>
      <c r="AY1880" s="17"/>
      <c r="AZ1880" s="17"/>
      <c r="BA1880" s="17"/>
      <c r="BB1880" s="17"/>
      <c r="BC1880" s="17"/>
      <c r="BD1880" s="17"/>
      <c r="BE1880" s="17"/>
      <c r="BF1880" s="17"/>
      <c r="BG1880" s="17"/>
      <c r="BH1880" s="17"/>
      <c r="BI1880" s="17"/>
      <c r="BJ1880" s="17"/>
      <c r="BK1880" s="17"/>
      <c r="BL1880" s="17"/>
      <c r="BM1880" s="17"/>
      <c r="BN1880" s="17"/>
      <c r="BO1880" s="17"/>
      <c r="BP1880" s="17"/>
      <c r="BQ1880" s="17"/>
      <c r="BR1880" s="17"/>
    </row>
    <row r="1881" spans="29:70" x14ac:dyDescent="0.25">
      <c r="AC1881" s="17"/>
      <c r="AD1881" s="17"/>
      <c r="AE1881" s="17"/>
      <c r="AF1881" s="17"/>
      <c r="AG1881" s="17"/>
      <c r="AH1881" s="17"/>
      <c r="AI1881" s="17"/>
      <c r="AJ1881" s="17"/>
      <c r="AK1881" s="17"/>
      <c r="AL1881" s="17"/>
      <c r="AM1881" s="17"/>
      <c r="AN1881" s="17"/>
      <c r="AO1881" s="17"/>
      <c r="AP1881" s="17"/>
      <c r="AQ1881" s="17"/>
      <c r="AR1881" s="17"/>
      <c r="AS1881" s="17"/>
      <c r="AT1881" s="17"/>
      <c r="AU1881" s="17"/>
      <c r="AV1881" s="17"/>
      <c r="AW1881" s="17"/>
      <c r="AX1881" s="17"/>
      <c r="AY1881" s="17"/>
      <c r="AZ1881" s="17"/>
      <c r="BA1881" s="17"/>
      <c r="BB1881" s="17"/>
      <c r="BC1881" s="17"/>
      <c r="BD1881" s="17"/>
      <c r="BE1881" s="17"/>
      <c r="BF1881" s="17"/>
      <c r="BG1881" s="17"/>
      <c r="BH1881" s="17"/>
      <c r="BI1881" s="17"/>
      <c r="BJ1881" s="17"/>
      <c r="BK1881" s="17"/>
      <c r="BL1881" s="17"/>
      <c r="BM1881" s="17"/>
      <c r="BN1881" s="17"/>
      <c r="BO1881" s="17"/>
      <c r="BP1881" s="17"/>
      <c r="BQ1881" s="17"/>
      <c r="BR1881" s="17"/>
    </row>
    <row r="1882" spans="29:70" x14ac:dyDescent="0.25">
      <c r="AC1882" s="17"/>
      <c r="AD1882" s="17"/>
      <c r="AE1882" s="17"/>
      <c r="AF1882" s="17"/>
      <c r="AG1882" s="17"/>
      <c r="AH1882" s="17"/>
      <c r="AI1882" s="17"/>
      <c r="AJ1882" s="17"/>
      <c r="AK1882" s="17"/>
      <c r="AL1882" s="17"/>
      <c r="AM1882" s="17"/>
      <c r="AN1882" s="17"/>
      <c r="AO1882" s="17"/>
      <c r="AP1882" s="17"/>
      <c r="AQ1882" s="17"/>
      <c r="AR1882" s="17"/>
      <c r="AS1882" s="17"/>
      <c r="AT1882" s="17"/>
      <c r="AU1882" s="17"/>
      <c r="AV1882" s="17"/>
      <c r="AW1882" s="17"/>
      <c r="AX1882" s="17"/>
      <c r="AY1882" s="17"/>
      <c r="AZ1882" s="17"/>
      <c r="BA1882" s="17"/>
      <c r="BB1882" s="17"/>
      <c r="BC1882" s="17"/>
      <c r="BD1882" s="17"/>
      <c r="BE1882" s="17"/>
      <c r="BF1882" s="17"/>
      <c r="BG1882" s="17"/>
      <c r="BH1882" s="17"/>
      <c r="BI1882" s="17"/>
      <c r="BJ1882" s="17"/>
      <c r="BK1882" s="17"/>
      <c r="BL1882" s="17"/>
      <c r="BM1882" s="17"/>
      <c r="BN1882" s="17"/>
      <c r="BO1882" s="17"/>
      <c r="BP1882" s="17"/>
      <c r="BQ1882" s="17"/>
      <c r="BR1882" s="17"/>
    </row>
    <row r="1883" spans="29:70" x14ac:dyDescent="0.25">
      <c r="AC1883" s="17"/>
      <c r="AD1883" s="17"/>
      <c r="AE1883" s="17"/>
      <c r="AF1883" s="17"/>
      <c r="AG1883" s="17"/>
      <c r="AH1883" s="17"/>
      <c r="AI1883" s="17"/>
      <c r="AJ1883" s="17"/>
      <c r="AK1883" s="17"/>
      <c r="AL1883" s="17"/>
      <c r="AM1883" s="17"/>
      <c r="AN1883" s="17"/>
      <c r="AO1883" s="17"/>
      <c r="AP1883" s="17"/>
      <c r="AQ1883" s="17"/>
      <c r="AR1883" s="17"/>
      <c r="AS1883" s="17"/>
      <c r="AT1883" s="17"/>
      <c r="AU1883" s="17"/>
      <c r="AV1883" s="17"/>
      <c r="AW1883" s="17"/>
      <c r="AX1883" s="17"/>
      <c r="AY1883" s="17"/>
      <c r="AZ1883" s="17"/>
      <c r="BA1883" s="17"/>
      <c r="BB1883" s="17"/>
      <c r="BC1883" s="17"/>
      <c r="BD1883" s="17"/>
      <c r="BE1883" s="17"/>
      <c r="BF1883" s="17"/>
      <c r="BG1883" s="17"/>
      <c r="BH1883" s="17"/>
      <c r="BI1883" s="17"/>
      <c r="BJ1883" s="17"/>
      <c r="BK1883" s="17"/>
      <c r="BL1883" s="17"/>
      <c r="BM1883" s="17"/>
      <c r="BN1883" s="17"/>
      <c r="BO1883" s="17"/>
      <c r="BP1883" s="17"/>
      <c r="BQ1883" s="17"/>
      <c r="BR1883" s="17"/>
    </row>
    <row r="1884" spans="29:70" x14ac:dyDescent="0.25">
      <c r="AC1884" s="17"/>
      <c r="AD1884" s="17"/>
      <c r="AE1884" s="17"/>
      <c r="AF1884" s="17"/>
      <c r="AG1884" s="17"/>
      <c r="AH1884" s="17"/>
      <c r="AI1884" s="17"/>
      <c r="AJ1884" s="17"/>
      <c r="AK1884" s="17"/>
      <c r="AL1884" s="17"/>
      <c r="AM1884" s="17"/>
      <c r="AN1884" s="17"/>
      <c r="AO1884" s="17"/>
      <c r="AP1884" s="17"/>
      <c r="AQ1884" s="17"/>
      <c r="AR1884" s="17"/>
      <c r="AS1884" s="17"/>
      <c r="AT1884" s="17"/>
      <c r="AU1884" s="17"/>
      <c r="AV1884" s="17"/>
      <c r="AW1884" s="17"/>
      <c r="AX1884" s="17"/>
      <c r="AY1884" s="17"/>
      <c r="AZ1884" s="17"/>
      <c r="BA1884" s="17"/>
      <c r="BB1884" s="17"/>
      <c r="BC1884" s="17"/>
      <c r="BD1884" s="17"/>
      <c r="BE1884" s="17"/>
      <c r="BF1884" s="17"/>
      <c r="BG1884" s="17"/>
      <c r="BH1884" s="17"/>
      <c r="BI1884" s="17"/>
      <c r="BJ1884" s="17"/>
      <c r="BK1884" s="17"/>
      <c r="BL1884" s="17"/>
      <c r="BM1884" s="17"/>
      <c r="BN1884" s="17"/>
      <c r="BO1884" s="17"/>
      <c r="BP1884" s="17"/>
      <c r="BQ1884" s="17"/>
      <c r="BR1884" s="17"/>
    </row>
    <row r="1885" spans="29:70" x14ac:dyDescent="0.25">
      <c r="AC1885" s="17"/>
      <c r="AD1885" s="17"/>
      <c r="AE1885" s="17"/>
      <c r="AF1885" s="17"/>
      <c r="AG1885" s="17"/>
      <c r="AH1885" s="17"/>
      <c r="AI1885" s="17"/>
      <c r="AJ1885" s="17"/>
      <c r="AK1885" s="17"/>
      <c r="AL1885" s="17"/>
      <c r="AM1885" s="17"/>
      <c r="AN1885" s="17"/>
      <c r="AO1885" s="17"/>
      <c r="AP1885" s="17"/>
      <c r="AQ1885" s="17"/>
      <c r="AR1885" s="17"/>
      <c r="AS1885" s="17"/>
      <c r="AT1885" s="17"/>
      <c r="AU1885" s="17"/>
      <c r="AV1885" s="17"/>
      <c r="AW1885" s="17"/>
      <c r="AX1885" s="17"/>
      <c r="AY1885" s="17"/>
      <c r="AZ1885" s="17"/>
      <c r="BA1885" s="17"/>
      <c r="BB1885" s="17"/>
      <c r="BC1885" s="17"/>
      <c r="BD1885" s="17"/>
      <c r="BE1885" s="17"/>
      <c r="BF1885" s="17"/>
      <c r="BG1885" s="17"/>
      <c r="BH1885" s="17"/>
      <c r="BI1885" s="17"/>
      <c r="BJ1885" s="17"/>
      <c r="BK1885" s="17"/>
      <c r="BL1885" s="17"/>
      <c r="BM1885" s="17"/>
      <c r="BN1885" s="17"/>
      <c r="BO1885" s="17"/>
      <c r="BP1885" s="17"/>
      <c r="BQ1885" s="17"/>
      <c r="BR1885" s="17"/>
    </row>
    <row r="1886" spans="29:70" x14ac:dyDescent="0.25">
      <c r="AC1886" s="17"/>
      <c r="AD1886" s="17"/>
      <c r="AE1886" s="17"/>
      <c r="AF1886" s="17"/>
      <c r="AG1886" s="17"/>
      <c r="AH1886" s="17"/>
      <c r="AI1886" s="17"/>
      <c r="AJ1886" s="17"/>
      <c r="AK1886" s="17"/>
      <c r="AL1886" s="17"/>
      <c r="AM1886" s="17"/>
      <c r="AN1886" s="17"/>
      <c r="AO1886" s="17"/>
      <c r="AP1886" s="17"/>
      <c r="AQ1886" s="17"/>
      <c r="AR1886" s="17"/>
      <c r="AS1886" s="17"/>
      <c r="AT1886" s="17"/>
      <c r="AU1886" s="17"/>
      <c r="AV1886" s="17"/>
      <c r="AW1886" s="17"/>
      <c r="AX1886" s="17"/>
      <c r="AY1886" s="17"/>
      <c r="AZ1886" s="17"/>
      <c r="BA1886" s="17"/>
      <c r="BB1886" s="17"/>
      <c r="BC1886" s="17"/>
      <c r="BD1886" s="17"/>
      <c r="BE1886" s="17"/>
      <c r="BF1886" s="17"/>
      <c r="BG1886" s="17"/>
      <c r="BH1886" s="17"/>
      <c r="BI1886" s="17"/>
      <c r="BJ1886" s="17"/>
      <c r="BK1886" s="17"/>
      <c r="BL1886" s="17"/>
      <c r="BM1886" s="17"/>
      <c r="BN1886" s="17"/>
      <c r="BO1886" s="17"/>
      <c r="BP1886" s="17"/>
      <c r="BQ1886" s="17"/>
      <c r="BR1886" s="17"/>
    </row>
    <row r="1887" spans="29:70" x14ac:dyDescent="0.25"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  <c r="BF1887" s="17"/>
      <c r="BG1887" s="17"/>
      <c r="BH1887" s="17"/>
      <c r="BI1887" s="17"/>
      <c r="BJ1887" s="17"/>
      <c r="BK1887" s="17"/>
      <c r="BL1887" s="17"/>
      <c r="BM1887" s="17"/>
      <c r="BN1887" s="17"/>
      <c r="BO1887" s="17"/>
      <c r="BP1887" s="17"/>
      <c r="BQ1887" s="17"/>
      <c r="BR1887" s="17"/>
    </row>
    <row r="1888" spans="29:70" x14ac:dyDescent="0.25">
      <c r="AC1888" s="17"/>
      <c r="AD1888" s="17"/>
      <c r="AE1888" s="17"/>
      <c r="AF1888" s="17"/>
      <c r="AG1888" s="17"/>
      <c r="AH1888" s="17"/>
      <c r="AI1888" s="17"/>
      <c r="AJ1888" s="17"/>
      <c r="AK1888" s="17"/>
      <c r="AL1888" s="17"/>
      <c r="AM1888" s="17"/>
      <c r="AN1888" s="17"/>
      <c r="AO1888" s="17"/>
      <c r="AP1888" s="17"/>
      <c r="AQ1888" s="17"/>
      <c r="AR1888" s="17"/>
      <c r="AS1888" s="17"/>
      <c r="AT1888" s="17"/>
      <c r="AU1888" s="17"/>
      <c r="AV1888" s="17"/>
      <c r="AW1888" s="17"/>
      <c r="AX1888" s="17"/>
      <c r="AY1888" s="17"/>
      <c r="AZ1888" s="17"/>
      <c r="BA1888" s="17"/>
      <c r="BB1888" s="17"/>
      <c r="BC1888" s="17"/>
      <c r="BD1888" s="17"/>
      <c r="BE1888" s="17"/>
      <c r="BF1888" s="17"/>
      <c r="BG1888" s="17"/>
      <c r="BH1888" s="17"/>
      <c r="BI1888" s="17"/>
      <c r="BJ1888" s="17"/>
      <c r="BK1888" s="17"/>
      <c r="BL1888" s="17"/>
      <c r="BM1888" s="17"/>
      <c r="BN1888" s="17"/>
      <c r="BO1888" s="17"/>
      <c r="BP1888" s="17"/>
      <c r="BQ1888" s="17"/>
      <c r="BR1888" s="17"/>
    </row>
    <row r="1889" spans="29:70" x14ac:dyDescent="0.25">
      <c r="AC1889" s="17"/>
      <c r="AD1889" s="17"/>
      <c r="AE1889" s="17"/>
      <c r="AF1889" s="17"/>
      <c r="AG1889" s="17"/>
      <c r="AH1889" s="17"/>
      <c r="AI1889" s="17"/>
      <c r="AJ1889" s="17"/>
      <c r="AK1889" s="17"/>
      <c r="AL1889" s="17"/>
      <c r="AM1889" s="17"/>
      <c r="AN1889" s="17"/>
      <c r="AO1889" s="17"/>
      <c r="AP1889" s="17"/>
      <c r="AQ1889" s="17"/>
      <c r="AR1889" s="17"/>
      <c r="AS1889" s="17"/>
      <c r="AT1889" s="17"/>
      <c r="AU1889" s="17"/>
      <c r="AV1889" s="17"/>
      <c r="AW1889" s="17"/>
      <c r="AX1889" s="17"/>
      <c r="AY1889" s="17"/>
      <c r="AZ1889" s="17"/>
      <c r="BA1889" s="17"/>
      <c r="BB1889" s="17"/>
      <c r="BC1889" s="17"/>
      <c r="BD1889" s="17"/>
      <c r="BE1889" s="17"/>
      <c r="BF1889" s="17"/>
      <c r="BG1889" s="17"/>
      <c r="BH1889" s="17"/>
      <c r="BI1889" s="17"/>
      <c r="BJ1889" s="17"/>
      <c r="BK1889" s="17"/>
      <c r="BL1889" s="17"/>
      <c r="BM1889" s="17"/>
      <c r="BN1889" s="17"/>
      <c r="BO1889" s="17"/>
      <c r="BP1889" s="17"/>
      <c r="BQ1889" s="17"/>
      <c r="BR1889" s="17"/>
    </row>
    <row r="1890" spans="29:70" x14ac:dyDescent="0.25">
      <c r="AC1890" s="17"/>
      <c r="AD1890" s="17"/>
      <c r="AE1890" s="17"/>
      <c r="AF1890" s="17"/>
      <c r="AG1890" s="17"/>
      <c r="AH1890" s="17"/>
      <c r="AI1890" s="17"/>
      <c r="AJ1890" s="17"/>
      <c r="AK1890" s="17"/>
      <c r="AL1890" s="17"/>
      <c r="AM1890" s="17"/>
      <c r="AN1890" s="17"/>
      <c r="AO1890" s="17"/>
      <c r="AP1890" s="17"/>
      <c r="AQ1890" s="17"/>
      <c r="AR1890" s="17"/>
      <c r="AS1890" s="17"/>
      <c r="AT1890" s="17"/>
      <c r="AU1890" s="17"/>
      <c r="AV1890" s="17"/>
      <c r="AW1890" s="17"/>
      <c r="AX1890" s="17"/>
      <c r="AY1890" s="17"/>
      <c r="AZ1890" s="17"/>
      <c r="BA1890" s="17"/>
      <c r="BB1890" s="17"/>
      <c r="BC1890" s="17"/>
      <c r="BD1890" s="17"/>
      <c r="BE1890" s="17"/>
      <c r="BF1890" s="17"/>
      <c r="BG1890" s="17"/>
      <c r="BH1890" s="17"/>
      <c r="BI1890" s="17"/>
      <c r="BJ1890" s="17"/>
      <c r="BK1890" s="17"/>
      <c r="BL1890" s="17"/>
      <c r="BM1890" s="17"/>
      <c r="BN1890" s="17"/>
      <c r="BO1890" s="17"/>
      <c r="BP1890" s="17"/>
      <c r="BQ1890" s="17"/>
      <c r="BR1890" s="17"/>
    </row>
    <row r="1891" spans="29:70" x14ac:dyDescent="0.25">
      <c r="AC1891" s="17"/>
      <c r="AD1891" s="17"/>
      <c r="AE1891" s="17"/>
      <c r="AF1891" s="17"/>
      <c r="AG1891" s="17"/>
      <c r="AH1891" s="17"/>
      <c r="AI1891" s="17"/>
      <c r="AJ1891" s="17"/>
      <c r="AK1891" s="17"/>
      <c r="AL1891" s="17"/>
      <c r="AM1891" s="17"/>
      <c r="AN1891" s="17"/>
      <c r="AO1891" s="17"/>
      <c r="AP1891" s="17"/>
      <c r="AQ1891" s="17"/>
      <c r="AR1891" s="17"/>
      <c r="AS1891" s="17"/>
      <c r="AT1891" s="17"/>
      <c r="AU1891" s="17"/>
      <c r="AV1891" s="17"/>
      <c r="AW1891" s="17"/>
      <c r="AX1891" s="17"/>
      <c r="AY1891" s="17"/>
      <c r="AZ1891" s="17"/>
      <c r="BA1891" s="17"/>
      <c r="BB1891" s="17"/>
      <c r="BC1891" s="17"/>
      <c r="BD1891" s="17"/>
      <c r="BE1891" s="17"/>
      <c r="BF1891" s="17"/>
      <c r="BG1891" s="17"/>
      <c r="BH1891" s="17"/>
      <c r="BI1891" s="17"/>
      <c r="BJ1891" s="17"/>
      <c r="BK1891" s="17"/>
      <c r="BL1891" s="17"/>
      <c r="BM1891" s="17"/>
      <c r="BN1891" s="17"/>
      <c r="BO1891" s="17"/>
      <c r="BP1891" s="17"/>
      <c r="BQ1891" s="17"/>
      <c r="BR1891" s="17"/>
    </row>
    <row r="1892" spans="29:70" x14ac:dyDescent="0.25">
      <c r="AC1892" s="17"/>
      <c r="AD1892" s="17"/>
      <c r="AE1892" s="17"/>
      <c r="AF1892" s="17"/>
      <c r="AG1892" s="17"/>
      <c r="AH1892" s="17"/>
      <c r="AI1892" s="17"/>
      <c r="AJ1892" s="17"/>
      <c r="AK1892" s="17"/>
      <c r="AL1892" s="17"/>
      <c r="AM1892" s="17"/>
      <c r="AN1892" s="17"/>
      <c r="AO1892" s="17"/>
      <c r="AP1892" s="17"/>
      <c r="AQ1892" s="17"/>
      <c r="AR1892" s="17"/>
      <c r="AS1892" s="17"/>
      <c r="AT1892" s="17"/>
      <c r="AU1892" s="17"/>
      <c r="AV1892" s="17"/>
      <c r="AW1892" s="17"/>
      <c r="AX1892" s="17"/>
      <c r="AY1892" s="17"/>
      <c r="AZ1892" s="17"/>
      <c r="BA1892" s="17"/>
      <c r="BB1892" s="17"/>
      <c r="BC1892" s="17"/>
      <c r="BD1892" s="17"/>
      <c r="BE1892" s="17"/>
      <c r="BF1892" s="17"/>
      <c r="BG1892" s="17"/>
      <c r="BH1892" s="17"/>
      <c r="BI1892" s="17"/>
      <c r="BJ1892" s="17"/>
      <c r="BK1892" s="17"/>
      <c r="BL1892" s="17"/>
      <c r="BM1892" s="17"/>
      <c r="BN1892" s="17"/>
      <c r="BO1892" s="17"/>
      <c r="BP1892" s="17"/>
      <c r="BQ1892" s="17"/>
      <c r="BR1892" s="17"/>
    </row>
    <row r="1893" spans="29:70" x14ac:dyDescent="0.25">
      <c r="AC1893" s="17"/>
      <c r="AD1893" s="17"/>
      <c r="AE1893" s="17"/>
      <c r="AF1893" s="17"/>
      <c r="AG1893" s="17"/>
      <c r="AH1893" s="17"/>
      <c r="AI1893" s="17"/>
      <c r="AJ1893" s="17"/>
      <c r="AK1893" s="17"/>
      <c r="AL1893" s="17"/>
      <c r="AM1893" s="17"/>
      <c r="AN1893" s="17"/>
      <c r="AO1893" s="17"/>
      <c r="AP1893" s="17"/>
      <c r="AQ1893" s="17"/>
      <c r="AR1893" s="17"/>
      <c r="AS1893" s="17"/>
      <c r="AT1893" s="17"/>
      <c r="AU1893" s="17"/>
      <c r="AV1893" s="17"/>
      <c r="AW1893" s="17"/>
      <c r="AX1893" s="17"/>
      <c r="AY1893" s="17"/>
      <c r="AZ1893" s="17"/>
      <c r="BA1893" s="17"/>
      <c r="BB1893" s="17"/>
      <c r="BC1893" s="17"/>
      <c r="BD1893" s="17"/>
      <c r="BE1893" s="17"/>
      <c r="BF1893" s="17"/>
      <c r="BG1893" s="17"/>
      <c r="BH1893" s="17"/>
      <c r="BI1893" s="17"/>
      <c r="BJ1893" s="17"/>
      <c r="BK1893" s="17"/>
      <c r="BL1893" s="17"/>
      <c r="BM1893" s="17"/>
      <c r="BN1893" s="17"/>
      <c r="BO1893" s="17"/>
      <c r="BP1893" s="17"/>
      <c r="BQ1893" s="17"/>
      <c r="BR1893" s="17"/>
    </row>
    <row r="1894" spans="29:70" x14ac:dyDescent="0.25">
      <c r="AC1894" s="17"/>
      <c r="AD1894" s="17"/>
      <c r="AE1894" s="17"/>
      <c r="AF1894" s="17"/>
      <c r="AG1894" s="17"/>
      <c r="AH1894" s="17"/>
      <c r="AI1894" s="17"/>
      <c r="AJ1894" s="17"/>
      <c r="AK1894" s="17"/>
      <c r="AL1894" s="17"/>
      <c r="AM1894" s="17"/>
      <c r="AN1894" s="17"/>
      <c r="AO1894" s="17"/>
      <c r="AP1894" s="17"/>
      <c r="AQ1894" s="17"/>
      <c r="AR1894" s="17"/>
      <c r="AS1894" s="17"/>
      <c r="AT1894" s="17"/>
      <c r="AU1894" s="17"/>
      <c r="AV1894" s="17"/>
      <c r="AW1894" s="17"/>
      <c r="AX1894" s="17"/>
      <c r="AY1894" s="17"/>
      <c r="AZ1894" s="17"/>
      <c r="BA1894" s="17"/>
      <c r="BB1894" s="17"/>
      <c r="BC1894" s="17"/>
      <c r="BD1894" s="17"/>
      <c r="BE1894" s="17"/>
      <c r="BF1894" s="17"/>
      <c r="BG1894" s="17"/>
      <c r="BH1894" s="17"/>
      <c r="BI1894" s="17"/>
      <c r="BJ1894" s="17"/>
      <c r="BK1894" s="17"/>
      <c r="BL1894" s="17"/>
      <c r="BM1894" s="17"/>
      <c r="BN1894" s="17"/>
      <c r="BO1894" s="17"/>
      <c r="BP1894" s="17"/>
      <c r="BQ1894" s="17"/>
      <c r="BR1894" s="17"/>
    </row>
    <row r="1895" spans="29:70" x14ac:dyDescent="0.25">
      <c r="AC1895" s="17"/>
      <c r="AD1895" s="17"/>
      <c r="AE1895" s="17"/>
      <c r="AF1895" s="17"/>
      <c r="AG1895" s="17"/>
      <c r="AH1895" s="17"/>
      <c r="AI1895" s="17"/>
      <c r="AJ1895" s="17"/>
      <c r="AK1895" s="17"/>
      <c r="AL1895" s="17"/>
      <c r="AM1895" s="17"/>
      <c r="AN1895" s="17"/>
      <c r="AO1895" s="17"/>
      <c r="AP1895" s="17"/>
      <c r="AQ1895" s="17"/>
      <c r="AR1895" s="17"/>
      <c r="AS1895" s="17"/>
      <c r="AT1895" s="17"/>
      <c r="AU1895" s="17"/>
      <c r="AV1895" s="17"/>
      <c r="AW1895" s="17"/>
      <c r="AX1895" s="17"/>
      <c r="AY1895" s="17"/>
      <c r="AZ1895" s="17"/>
      <c r="BA1895" s="17"/>
      <c r="BB1895" s="17"/>
      <c r="BC1895" s="17"/>
      <c r="BD1895" s="17"/>
      <c r="BE1895" s="17"/>
      <c r="BF1895" s="17"/>
      <c r="BG1895" s="17"/>
      <c r="BH1895" s="17"/>
      <c r="BI1895" s="17"/>
      <c r="BJ1895" s="17"/>
      <c r="BK1895" s="17"/>
      <c r="BL1895" s="17"/>
      <c r="BM1895" s="17"/>
      <c r="BN1895" s="17"/>
      <c r="BO1895" s="17"/>
      <c r="BP1895" s="17"/>
      <c r="BQ1895" s="17"/>
      <c r="BR1895" s="17"/>
    </row>
    <row r="1896" spans="29:70" x14ac:dyDescent="0.25">
      <c r="AC1896" s="17"/>
      <c r="AD1896" s="17"/>
      <c r="AE1896" s="17"/>
      <c r="AF1896" s="17"/>
      <c r="AG1896" s="17"/>
      <c r="AH1896" s="17"/>
      <c r="AI1896" s="17"/>
      <c r="AJ1896" s="17"/>
      <c r="AK1896" s="17"/>
      <c r="AL1896" s="17"/>
      <c r="AM1896" s="17"/>
      <c r="AN1896" s="17"/>
      <c r="AO1896" s="17"/>
      <c r="AP1896" s="17"/>
      <c r="AQ1896" s="17"/>
      <c r="AR1896" s="17"/>
      <c r="AS1896" s="17"/>
      <c r="AT1896" s="17"/>
      <c r="AU1896" s="17"/>
      <c r="AV1896" s="17"/>
      <c r="AW1896" s="17"/>
      <c r="AX1896" s="17"/>
      <c r="AY1896" s="17"/>
      <c r="AZ1896" s="17"/>
      <c r="BA1896" s="17"/>
      <c r="BB1896" s="17"/>
      <c r="BC1896" s="17"/>
      <c r="BD1896" s="17"/>
      <c r="BE1896" s="17"/>
      <c r="BF1896" s="17"/>
      <c r="BG1896" s="17"/>
      <c r="BH1896" s="17"/>
      <c r="BI1896" s="17"/>
      <c r="BJ1896" s="17"/>
      <c r="BK1896" s="17"/>
      <c r="BL1896" s="17"/>
      <c r="BM1896" s="17"/>
      <c r="BN1896" s="17"/>
      <c r="BO1896" s="17"/>
      <c r="BP1896" s="17"/>
      <c r="BQ1896" s="17"/>
      <c r="BR1896" s="17"/>
    </row>
    <row r="1897" spans="29:70" x14ac:dyDescent="0.25">
      <c r="AC1897" s="17"/>
      <c r="AD1897" s="17"/>
      <c r="AE1897" s="17"/>
      <c r="AF1897" s="17"/>
      <c r="AG1897" s="17"/>
      <c r="AH1897" s="17"/>
      <c r="AI1897" s="17"/>
      <c r="AJ1897" s="17"/>
      <c r="AK1897" s="17"/>
      <c r="AL1897" s="17"/>
      <c r="AM1897" s="17"/>
      <c r="AN1897" s="17"/>
      <c r="AO1897" s="17"/>
      <c r="AP1897" s="17"/>
      <c r="AQ1897" s="17"/>
      <c r="AR1897" s="17"/>
      <c r="AS1897" s="17"/>
      <c r="AT1897" s="17"/>
      <c r="AU1897" s="17"/>
      <c r="AV1897" s="17"/>
      <c r="AW1897" s="17"/>
      <c r="AX1897" s="17"/>
      <c r="AY1897" s="17"/>
      <c r="AZ1897" s="17"/>
      <c r="BA1897" s="17"/>
      <c r="BB1897" s="17"/>
      <c r="BC1897" s="17"/>
      <c r="BD1897" s="17"/>
      <c r="BE1897" s="17"/>
      <c r="BF1897" s="17"/>
      <c r="BG1897" s="17"/>
      <c r="BH1897" s="17"/>
      <c r="BI1897" s="17"/>
      <c r="BJ1897" s="17"/>
      <c r="BK1897" s="17"/>
      <c r="BL1897" s="17"/>
      <c r="BM1897" s="17"/>
      <c r="BN1897" s="17"/>
      <c r="BO1897" s="17"/>
      <c r="BP1897" s="17"/>
      <c r="BQ1897" s="17"/>
      <c r="BR1897" s="17"/>
    </row>
    <row r="1898" spans="29:70" x14ac:dyDescent="0.25">
      <c r="AC1898" s="17"/>
      <c r="AD1898" s="17"/>
      <c r="AE1898" s="17"/>
      <c r="AF1898" s="17"/>
      <c r="AG1898" s="17"/>
      <c r="AH1898" s="17"/>
      <c r="AI1898" s="17"/>
      <c r="AJ1898" s="17"/>
      <c r="AK1898" s="17"/>
      <c r="AL1898" s="17"/>
      <c r="AM1898" s="17"/>
      <c r="AN1898" s="17"/>
      <c r="AO1898" s="17"/>
      <c r="AP1898" s="17"/>
      <c r="AQ1898" s="17"/>
      <c r="AR1898" s="17"/>
      <c r="AS1898" s="17"/>
      <c r="AT1898" s="17"/>
      <c r="AU1898" s="17"/>
      <c r="AV1898" s="17"/>
      <c r="AW1898" s="17"/>
      <c r="AX1898" s="17"/>
      <c r="AY1898" s="17"/>
      <c r="AZ1898" s="17"/>
      <c r="BA1898" s="17"/>
      <c r="BB1898" s="17"/>
      <c r="BC1898" s="17"/>
      <c r="BD1898" s="17"/>
      <c r="BE1898" s="17"/>
      <c r="BF1898" s="17"/>
      <c r="BG1898" s="17"/>
      <c r="BH1898" s="17"/>
      <c r="BI1898" s="17"/>
      <c r="BJ1898" s="17"/>
      <c r="BK1898" s="17"/>
      <c r="BL1898" s="17"/>
      <c r="BM1898" s="17"/>
      <c r="BN1898" s="17"/>
      <c r="BO1898" s="17"/>
      <c r="BP1898" s="17"/>
      <c r="BQ1898" s="17"/>
      <c r="BR1898" s="17"/>
    </row>
    <row r="1899" spans="29:70" x14ac:dyDescent="0.25">
      <c r="AC1899" s="17"/>
      <c r="AD1899" s="17"/>
      <c r="AE1899" s="17"/>
      <c r="AF1899" s="17"/>
      <c r="AG1899" s="17"/>
      <c r="AH1899" s="17"/>
      <c r="AI1899" s="17"/>
      <c r="AJ1899" s="17"/>
      <c r="AK1899" s="17"/>
      <c r="AL1899" s="17"/>
      <c r="AM1899" s="17"/>
      <c r="AN1899" s="17"/>
      <c r="AO1899" s="17"/>
      <c r="AP1899" s="17"/>
      <c r="AQ1899" s="17"/>
      <c r="AR1899" s="17"/>
      <c r="AS1899" s="17"/>
      <c r="AT1899" s="17"/>
      <c r="AU1899" s="17"/>
      <c r="AV1899" s="17"/>
      <c r="AW1899" s="17"/>
      <c r="AX1899" s="17"/>
      <c r="AY1899" s="17"/>
      <c r="AZ1899" s="17"/>
      <c r="BA1899" s="17"/>
      <c r="BB1899" s="17"/>
      <c r="BC1899" s="17"/>
      <c r="BD1899" s="17"/>
      <c r="BE1899" s="17"/>
      <c r="BF1899" s="17"/>
      <c r="BG1899" s="17"/>
      <c r="BH1899" s="17"/>
      <c r="BI1899" s="17"/>
      <c r="BJ1899" s="17"/>
      <c r="BK1899" s="17"/>
      <c r="BL1899" s="17"/>
      <c r="BM1899" s="17"/>
      <c r="BN1899" s="17"/>
      <c r="BO1899" s="17"/>
      <c r="BP1899" s="17"/>
      <c r="BQ1899" s="17"/>
      <c r="BR1899" s="17"/>
    </row>
    <row r="1900" spans="29:70" x14ac:dyDescent="0.25">
      <c r="AC1900" s="17"/>
      <c r="AD1900" s="17"/>
      <c r="AE1900" s="17"/>
      <c r="AF1900" s="17"/>
      <c r="AG1900" s="17"/>
      <c r="AH1900" s="17"/>
      <c r="AI1900" s="17"/>
      <c r="AJ1900" s="17"/>
      <c r="AK1900" s="17"/>
      <c r="AL1900" s="17"/>
      <c r="AM1900" s="17"/>
      <c r="AN1900" s="17"/>
      <c r="AO1900" s="17"/>
      <c r="AP1900" s="17"/>
      <c r="AQ1900" s="17"/>
      <c r="AR1900" s="17"/>
      <c r="AS1900" s="17"/>
      <c r="AT1900" s="17"/>
      <c r="AU1900" s="17"/>
      <c r="AV1900" s="17"/>
      <c r="AW1900" s="17"/>
      <c r="AX1900" s="17"/>
      <c r="AY1900" s="17"/>
      <c r="AZ1900" s="17"/>
      <c r="BA1900" s="17"/>
      <c r="BB1900" s="17"/>
      <c r="BC1900" s="17"/>
      <c r="BD1900" s="17"/>
      <c r="BE1900" s="17"/>
      <c r="BF1900" s="17"/>
      <c r="BG1900" s="17"/>
      <c r="BH1900" s="17"/>
      <c r="BI1900" s="17"/>
      <c r="BJ1900" s="17"/>
      <c r="BK1900" s="17"/>
      <c r="BL1900" s="17"/>
      <c r="BM1900" s="17"/>
      <c r="BN1900" s="17"/>
      <c r="BO1900" s="17"/>
      <c r="BP1900" s="17"/>
      <c r="BQ1900" s="17"/>
      <c r="BR1900" s="17"/>
    </row>
    <row r="1901" spans="29:70" x14ac:dyDescent="0.25">
      <c r="AC1901" s="17"/>
      <c r="AD1901" s="17"/>
      <c r="AE1901" s="17"/>
      <c r="AF1901" s="17"/>
      <c r="AG1901" s="17"/>
      <c r="AH1901" s="17"/>
      <c r="AI1901" s="17"/>
      <c r="AJ1901" s="17"/>
      <c r="AK1901" s="17"/>
      <c r="AL1901" s="17"/>
      <c r="AM1901" s="17"/>
      <c r="AN1901" s="17"/>
      <c r="AO1901" s="17"/>
      <c r="AP1901" s="17"/>
      <c r="AQ1901" s="17"/>
      <c r="AR1901" s="17"/>
      <c r="AS1901" s="17"/>
      <c r="AT1901" s="17"/>
      <c r="AU1901" s="17"/>
      <c r="AV1901" s="17"/>
      <c r="AW1901" s="17"/>
      <c r="AX1901" s="17"/>
      <c r="AY1901" s="17"/>
      <c r="AZ1901" s="17"/>
      <c r="BA1901" s="17"/>
      <c r="BB1901" s="17"/>
      <c r="BC1901" s="17"/>
      <c r="BD1901" s="17"/>
      <c r="BE1901" s="17"/>
      <c r="BF1901" s="17"/>
      <c r="BG1901" s="17"/>
      <c r="BH1901" s="17"/>
      <c r="BI1901" s="17"/>
      <c r="BJ1901" s="17"/>
      <c r="BK1901" s="17"/>
      <c r="BL1901" s="17"/>
      <c r="BM1901" s="17"/>
      <c r="BN1901" s="17"/>
      <c r="BO1901" s="17"/>
      <c r="BP1901" s="17"/>
      <c r="BQ1901" s="17"/>
      <c r="BR1901" s="17"/>
    </row>
    <row r="1902" spans="29:70" x14ac:dyDescent="0.25">
      <c r="AC1902" s="17"/>
      <c r="AD1902" s="17"/>
      <c r="AE1902" s="17"/>
      <c r="AF1902" s="17"/>
      <c r="AG1902" s="17"/>
      <c r="AH1902" s="17"/>
      <c r="AI1902" s="17"/>
      <c r="AJ1902" s="17"/>
      <c r="AK1902" s="17"/>
      <c r="AL1902" s="17"/>
      <c r="AM1902" s="17"/>
      <c r="AN1902" s="17"/>
      <c r="AO1902" s="17"/>
      <c r="AP1902" s="17"/>
      <c r="AQ1902" s="17"/>
      <c r="AR1902" s="17"/>
      <c r="AS1902" s="17"/>
      <c r="AT1902" s="17"/>
      <c r="AU1902" s="17"/>
      <c r="AV1902" s="17"/>
      <c r="AW1902" s="17"/>
      <c r="AX1902" s="17"/>
      <c r="AY1902" s="17"/>
      <c r="AZ1902" s="17"/>
      <c r="BA1902" s="17"/>
      <c r="BB1902" s="17"/>
      <c r="BC1902" s="17"/>
      <c r="BD1902" s="17"/>
      <c r="BE1902" s="17"/>
      <c r="BF1902" s="17"/>
      <c r="BG1902" s="17"/>
      <c r="BH1902" s="17"/>
      <c r="BI1902" s="17"/>
      <c r="BJ1902" s="17"/>
      <c r="BK1902" s="17"/>
      <c r="BL1902" s="17"/>
      <c r="BM1902" s="17"/>
      <c r="BN1902" s="17"/>
      <c r="BO1902" s="17"/>
      <c r="BP1902" s="17"/>
      <c r="BQ1902" s="17"/>
      <c r="BR1902" s="17"/>
    </row>
    <row r="1903" spans="29:70" x14ac:dyDescent="0.25">
      <c r="AC1903" s="17"/>
      <c r="AD1903" s="17"/>
      <c r="AE1903" s="17"/>
      <c r="AF1903" s="17"/>
      <c r="AG1903" s="17"/>
      <c r="AH1903" s="17"/>
      <c r="AI1903" s="17"/>
      <c r="AJ1903" s="17"/>
      <c r="AK1903" s="17"/>
      <c r="AL1903" s="17"/>
      <c r="AM1903" s="17"/>
      <c r="AN1903" s="17"/>
      <c r="AO1903" s="17"/>
      <c r="AP1903" s="17"/>
      <c r="AQ1903" s="17"/>
      <c r="AR1903" s="17"/>
      <c r="AS1903" s="17"/>
      <c r="AT1903" s="17"/>
      <c r="AU1903" s="17"/>
      <c r="AV1903" s="17"/>
      <c r="AW1903" s="17"/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7"/>
      <c r="BI1903" s="17"/>
      <c r="BJ1903" s="17"/>
      <c r="BK1903" s="17"/>
      <c r="BL1903" s="17"/>
      <c r="BM1903" s="17"/>
      <c r="BN1903" s="17"/>
      <c r="BO1903" s="17"/>
      <c r="BP1903" s="17"/>
      <c r="BQ1903" s="17"/>
      <c r="BR1903" s="17"/>
    </row>
    <row r="1904" spans="29:70" x14ac:dyDescent="0.25">
      <c r="AC1904" s="17"/>
      <c r="AD1904" s="17"/>
      <c r="AE1904" s="17"/>
      <c r="AF1904" s="17"/>
      <c r="AG1904" s="17"/>
      <c r="AH1904" s="17"/>
      <c r="AI1904" s="17"/>
      <c r="AJ1904" s="17"/>
      <c r="AK1904" s="17"/>
      <c r="AL1904" s="17"/>
      <c r="AM1904" s="17"/>
      <c r="AN1904" s="17"/>
      <c r="AO1904" s="17"/>
      <c r="AP1904" s="17"/>
      <c r="AQ1904" s="17"/>
      <c r="AR1904" s="17"/>
      <c r="AS1904" s="17"/>
      <c r="AT1904" s="17"/>
      <c r="AU1904" s="17"/>
      <c r="AV1904" s="17"/>
      <c r="AW1904" s="17"/>
      <c r="AX1904" s="17"/>
      <c r="AY1904" s="17"/>
      <c r="AZ1904" s="17"/>
      <c r="BA1904" s="17"/>
      <c r="BB1904" s="17"/>
      <c r="BC1904" s="17"/>
      <c r="BD1904" s="17"/>
      <c r="BE1904" s="17"/>
      <c r="BF1904" s="17"/>
      <c r="BG1904" s="17"/>
      <c r="BH1904" s="17"/>
      <c r="BI1904" s="17"/>
      <c r="BJ1904" s="17"/>
      <c r="BK1904" s="17"/>
      <c r="BL1904" s="17"/>
      <c r="BM1904" s="17"/>
      <c r="BN1904" s="17"/>
      <c r="BO1904" s="17"/>
      <c r="BP1904" s="17"/>
      <c r="BQ1904" s="17"/>
      <c r="BR1904" s="17"/>
    </row>
    <row r="1905" spans="29:70" x14ac:dyDescent="0.25">
      <c r="AC1905" s="17"/>
      <c r="AD1905" s="17"/>
      <c r="AE1905" s="17"/>
      <c r="AF1905" s="17"/>
      <c r="AG1905" s="17"/>
      <c r="AH1905" s="17"/>
      <c r="AI1905" s="17"/>
      <c r="AJ1905" s="17"/>
      <c r="AK1905" s="17"/>
      <c r="AL1905" s="17"/>
      <c r="AM1905" s="17"/>
      <c r="AN1905" s="17"/>
      <c r="AO1905" s="17"/>
      <c r="AP1905" s="17"/>
      <c r="AQ1905" s="17"/>
      <c r="AR1905" s="17"/>
      <c r="AS1905" s="17"/>
      <c r="AT1905" s="17"/>
      <c r="AU1905" s="17"/>
      <c r="AV1905" s="17"/>
      <c r="AW1905" s="17"/>
      <c r="AX1905" s="17"/>
      <c r="AY1905" s="17"/>
      <c r="AZ1905" s="17"/>
      <c r="BA1905" s="17"/>
      <c r="BB1905" s="17"/>
      <c r="BC1905" s="17"/>
      <c r="BD1905" s="17"/>
      <c r="BE1905" s="17"/>
      <c r="BF1905" s="17"/>
      <c r="BG1905" s="17"/>
      <c r="BH1905" s="17"/>
      <c r="BI1905" s="17"/>
      <c r="BJ1905" s="17"/>
      <c r="BK1905" s="17"/>
      <c r="BL1905" s="17"/>
      <c r="BM1905" s="17"/>
      <c r="BN1905" s="17"/>
      <c r="BO1905" s="17"/>
      <c r="BP1905" s="17"/>
      <c r="BQ1905" s="17"/>
      <c r="BR1905" s="17"/>
    </row>
    <row r="1906" spans="29:70" x14ac:dyDescent="0.25"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  <c r="BF1906" s="17"/>
      <c r="BG1906" s="17"/>
      <c r="BH1906" s="17"/>
      <c r="BI1906" s="17"/>
      <c r="BJ1906" s="17"/>
      <c r="BK1906" s="17"/>
      <c r="BL1906" s="17"/>
      <c r="BM1906" s="17"/>
      <c r="BN1906" s="17"/>
      <c r="BO1906" s="17"/>
      <c r="BP1906" s="17"/>
      <c r="BQ1906" s="17"/>
      <c r="BR1906" s="17"/>
    </row>
    <row r="1907" spans="29:70" x14ac:dyDescent="0.25">
      <c r="AC1907" s="17"/>
      <c r="AD1907" s="17"/>
      <c r="AE1907" s="17"/>
      <c r="AF1907" s="17"/>
      <c r="AG1907" s="17"/>
      <c r="AH1907" s="17"/>
      <c r="AI1907" s="17"/>
      <c r="AJ1907" s="17"/>
      <c r="AK1907" s="17"/>
      <c r="AL1907" s="17"/>
      <c r="AM1907" s="17"/>
      <c r="AN1907" s="17"/>
      <c r="AO1907" s="17"/>
      <c r="AP1907" s="17"/>
      <c r="AQ1907" s="17"/>
      <c r="AR1907" s="17"/>
      <c r="AS1907" s="17"/>
      <c r="AT1907" s="17"/>
      <c r="AU1907" s="17"/>
      <c r="AV1907" s="17"/>
      <c r="AW1907" s="17"/>
      <c r="AX1907" s="17"/>
      <c r="AY1907" s="17"/>
      <c r="AZ1907" s="17"/>
      <c r="BA1907" s="17"/>
      <c r="BB1907" s="17"/>
      <c r="BC1907" s="17"/>
      <c r="BD1907" s="17"/>
      <c r="BE1907" s="17"/>
      <c r="BF1907" s="17"/>
      <c r="BG1907" s="17"/>
      <c r="BH1907" s="17"/>
      <c r="BI1907" s="17"/>
      <c r="BJ1907" s="17"/>
      <c r="BK1907" s="17"/>
      <c r="BL1907" s="17"/>
      <c r="BM1907" s="17"/>
      <c r="BN1907" s="17"/>
      <c r="BO1907" s="17"/>
      <c r="BP1907" s="17"/>
      <c r="BQ1907" s="17"/>
      <c r="BR1907" s="17"/>
    </row>
    <row r="1908" spans="29:70" x14ac:dyDescent="0.25">
      <c r="AC1908" s="17"/>
      <c r="AD1908" s="17"/>
      <c r="AE1908" s="17"/>
      <c r="AF1908" s="17"/>
      <c r="AG1908" s="17"/>
      <c r="AH1908" s="17"/>
      <c r="AI1908" s="17"/>
      <c r="AJ1908" s="17"/>
      <c r="AK1908" s="17"/>
      <c r="AL1908" s="17"/>
      <c r="AM1908" s="17"/>
      <c r="AN1908" s="17"/>
      <c r="AO1908" s="17"/>
      <c r="AP1908" s="17"/>
      <c r="AQ1908" s="17"/>
      <c r="AR1908" s="17"/>
      <c r="AS1908" s="17"/>
      <c r="AT1908" s="17"/>
      <c r="AU1908" s="17"/>
      <c r="AV1908" s="17"/>
      <c r="AW1908" s="17"/>
      <c r="AX1908" s="17"/>
      <c r="AY1908" s="17"/>
      <c r="AZ1908" s="17"/>
      <c r="BA1908" s="17"/>
      <c r="BB1908" s="17"/>
      <c r="BC1908" s="17"/>
      <c r="BD1908" s="17"/>
      <c r="BE1908" s="17"/>
      <c r="BF1908" s="17"/>
      <c r="BG1908" s="17"/>
      <c r="BH1908" s="17"/>
      <c r="BI1908" s="17"/>
      <c r="BJ1908" s="17"/>
      <c r="BK1908" s="17"/>
      <c r="BL1908" s="17"/>
      <c r="BM1908" s="17"/>
      <c r="BN1908" s="17"/>
      <c r="BO1908" s="17"/>
      <c r="BP1908" s="17"/>
      <c r="BQ1908" s="17"/>
      <c r="BR1908" s="17"/>
    </row>
    <row r="1909" spans="29:70" x14ac:dyDescent="0.25">
      <c r="AC1909" s="17"/>
      <c r="AD1909" s="17"/>
      <c r="AE1909" s="17"/>
      <c r="AF1909" s="17"/>
      <c r="AG1909" s="17"/>
      <c r="AH1909" s="17"/>
      <c r="AI1909" s="17"/>
      <c r="AJ1909" s="17"/>
      <c r="AK1909" s="17"/>
      <c r="AL1909" s="17"/>
      <c r="AM1909" s="17"/>
      <c r="AN1909" s="17"/>
      <c r="AO1909" s="17"/>
      <c r="AP1909" s="17"/>
      <c r="AQ1909" s="17"/>
      <c r="AR1909" s="17"/>
      <c r="AS1909" s="17"/>
      <c r="AT1909" s="17"/>
      <c r="AU1909" s="17"/>
      <c r="AV1909" s="17"/>
      <c r="AW1909" s="17"/>
      <c r="AX1909" s="17"/>
      <c r="AY1909" s="17"/>
      <c r="AZ1909" s="17"/>
      <c r="BA1909" s="17"/>
      <c r="BB1909" s="17"/>
      <c r="BC1909" s="17"/>
      <c r="BD1909" s="17"/>
      <c r="BE1909" s="17"/>
      <c r="BF1909" s="17"/>
      <c r="BG1909" s="17"/>
      <c r="BH1909" s="17"/>
      <c r="BI1909" s="17"/>
      <c r="BJ1909" s="17"/>
      <c r="BK1909" s="17"/>
      <c r="BL1909" s="17"/>
      <c r="BM1909" s="17"/>
      <c r="BN1909" s="17"/>
      <c r="BO1909" s="17"/>
      <c r="BP1909" s="17"/>
      <c r="BQ1909" s="17"/>
      <c r="BR1909" s="17"/>
    </row>
    <row r="1910" spans="29:70" x14ac:dyDescent="0.25">
      <c r="AC1910" s="17"/>
      <c r="AD1910" s="17"/>
      <c r="AE1910" s="17"/>
      <c r="AF1910" s="17"/>
      <c r="AG1910" s="17"/>
      <c r="AH1910" s="17"/>
      <c r="AI1910" s="17"/>
      <c r="AJ1910" s="17"/>
      <c r="AK1910" s="17"/>
      <c r="AL1910" s="17"/>
      <c r="AM1910" s="17"/>
      <c r="AN1910" s="17"/>
      <c r="AO1910" s="17"/>
      <c r="AP1910" s="17"/>
      <c r="AQ1910" s="17"/>
      <c r="AR1910" s="17"/>
      <c r="AS1910" s="17"/>
      <c r="AT1910" s="17"/>
      <c r="AU1910" s="17"/>
      <c r="AV1910" s="17"/>
      <c r="AW1910" s="17"/>
      <c r="AX1910" s="17"/>
      <c r="AY1910" s="17"/>
      <c r="AZ1910" s="17"/>
      <c r="BA1910" s="17"/>
      <c r="BB1910" s="17"/>
      <c r="BC1910" s="17"/>
      <c r="BD1910" s="17"/>
      <c r="BE1910" s="17"/>
      <c r="BF1910" s="17"/>
      <c r="BG1910" s="17"/>
      <c r="BH1910" s="17"/>
      <c r="BI1910" s="17"/>
      <c r="BJ1910" s="17"/>
      <c r="BK1910" s="17"/>
      <c r="BL1910" s="17"/>
      <c r="BM1910" s="17"/>
      <c r="BN1910" s="17"/>
      <c r="BO1910" s="17"/>
      <c r="BP1910" s="17"/>
      <c r="BQ1910" s="17"/>
      <c r="BR1910" s="17"/>
    </row>
    <row r="1911" spans="29:70" x14ac:dyDescent="0.25">
      <c r="AC1911" s="17"/>
      <c r="AD1911" s="17"/>
      <c r="AE1911" s="17"/>
      <c r="AF1911" s="17"/>
      <c r="AG1911" s="17"/>
      <c r="AH1911" s="17"/>
      <c r="AI1911" s="17"/>
      <c r="AJ1911" s="17"/>
      <c r="AK1911" s="17"/>
      <c r="AL1911" s="17"/>
      <c r="AM1911" s="17"/>
      <c r="AN1911" s="17"/>
      <c r="AO1911" s="17"/>
      <c r="AP1911" s="17"/>
      <c r="AQ1911" s="17"/>
      <c r="AR1911" s="17"/>
      <c r="AS1911" s="17"/>
      <c r="AT1911" s="17"/>
      <c r="AU1911" s="17"/>
      <c r="AV1911" s="17"/>
      <c r="AW1911" s="17"/>
      <c r="AX1911" s="17"/>
      <c r="AY1911" s="17"/>
      <c r="AZ1911" s="17"/>
      <c r="BA1911" s="17"/>
      <c r="BB1911" s="17"/>
      <c r="BC1911" s="17"/>
      <c r="BD1911" s="17"/>
      <c r="BE1911" s="17"/>
      <c r="BF1911" s="17"/>
      <c r="BG1911" s="17"/>
      <c r="BH1911" s="17"/>
      <c r="BI1911" s="17"/>
      <c r="BJ1911" s="17"/>
      <c r="BK1911" s="17"/>
      <c r="BL1911" s="17"/>
      <c r="BM1911" s="17"/>
      <c r="BN1911" s="17"/>
      <c r="BO1911" s="17"/>
      <c r="BP1911" s="17"/>
      <c r="BQ1911" s="17"/>
      <c r="BR1911" s="17"/>
    </row>
    <row r="1912" spans="29:70" x14ac:dyDescent="0.25">
      <c r="AC1912" s="17"/>
      <c r="AD1912" s="17"/>
      <c r="AE1912" s="17"/>
      <c r="AF1912" s="17"/>
      <c r="AG1912" s="17"/>
      <c r="AH1912" s="17"/>
      <c r="AI1912" s="17"/>
      <c r="AJ1912" s="17"/>
      <c r="AK1912" s="17"/>
      <c r="AL1912" s="17"/>
      <c r="AM1912" s="17"/>
      <c r="AN1912" s="17"/>
      <c r="AO1912" s="17"/>
      <c r="AP1912" s="17"/>
      <c r="AQ1912" s="17"/>
      <c r="AR1912" s="17"/>
      <c r="AS1912" s="17"/>
      <c r="AT1912" s="17"/>
      <c r="AU1912" s="17"/>
      <c r="AV1912" s="17"/>
      <c r="AW1912" s="17"/>
      <c r="AX1912" s="17"/>
      <c r="AY1912" s="17"/>
      <c r="AZ1912" s="17"/>
      <c r="BA1912" s="17"/>
      <c r="BB1912" s="17"/>
      <c r="BC1912" s="17"/>
      <c r="BD1912" s="17"/>
      <c r="BE1912" s="17"/>
      <c r="BF1912" s="17"/>
      <c r="BG1912" s="17"/>
      <c r="BH1912" s="17"/>
      <c r="BI1912" s="17"/>
      <c r="BJ1912" s="17"/>
      <c r="BK1912" s="17"/>
      <c r="BL1912" s="17"/>
      <c r="BM1912" s="17"/>
      <c r="BN1912" s="17"/>
      <c r="BO1912" s="17"/>
      <c r="BP1912" s="17"/>
      <c r="BQ1912" s="17"/>
      <c r="BR1912" s="17"/>
    </row>
    <row r="1913" spans="29:70" x14ac:dyDescent="0.25">
      <c r="AC1913" s="17"/>
      <c r="AD1913" s="17"/>
      <c r="AE1913" s="17"/>
      <c r="AF1913" s="17"/>
      <c r="AG1913" s="17"/>
      <c r="AH1913" s="17"/>
      <c r="AI1913" s="17"/>
      <c r="AJ1913" s="17"/>
      <c r="AK1913" s="17"/>
      <c r="AL1913" s="17"/>
      <c r="AM1913" s="17"/>
      <c r="AN1913" s="17"/>
      <c r="AO1913" s="17"/>
      <c r="AP1913" s="17"/>
      <c r="AQ1913" s="17"/>
      <c r="AR1913" s="17"/>
      <c r="AS1913" s="17"/>
      <c r="AT1913" s="17"/>
      <c r="AU1913" s="17"/>
      <c r="AV1913" s="17"/>
      <c r="AW1913" s="17"/>
      <c r="AX1913" s="17"/>
      <c r="AY1913" s="17"/>
      <c r="AZ1913" s="17"/>
      <c r="BA1913" s="17"/>
      <c r="BB1913" s="17"/>
      <c r="BC1913" s="17"/>
      <c r="BD1913" s="17"/>
      <c r="BE1913" s="17"/>
      <c r="BF1913" s="17"/>
      <c r="BG1913" s="17"/>
      <c r="BH1913" s="17"/>
      <c r="BI1913" s="17"/>
      <c r="BJ1913" s="17"/>
      <c r="BK1913" s="17"/>
      <c r="BL1913" s="17"/>
      <c r="BM1913" s="17"/>
      <c r="BN1913" s="17"/>
      <c r="BO1913" s="17"/>
      <c r="BP1913" s="17"/>
      <c r="BQ1913" s="17"/>
      <c r="BR1913" s="17"/>
    </row>
    <row r="1914" spans="29:70" x14ac:dyDescent="0.25">
      <c r="AC1914" s="17"/>
      <c r="AD1914" s="17"/>
      <c r="AE1914" s="17"/>
      <c r="AF1914" s="17"/>
      <c r="AG1914" s="17"/>
      <c r="AH1914" s="17"/>
      <c r="AI1914" s="17"/>
      <c r="AJ1914" s="17"/>
      <c r="AK1914" s="17"/>
      <c r="AL1914" s="17"/>
      <c r="AM1914" s="17"/>
      <c r="AN1914" s="17"/>
      <c r="AO1914" s="17"/>
      <c r="AP1914" s="17"/>
      <c r="AQ1914" s="17"/>
      <c r="AR1914" s="17"/>
      <c r="AS1914" s="17"/>
      <c r="AT1914" s="17"/>
      <c r="AU1914" s="17"/>
      <c r="AV1914" s="17"/>
      <c r="AW1914" s="17"/>
      <c r="AX1914" s="17"/>
      <c r="AY1914" s="17"/>
      <c r="AZ1914" s="17"/>
      <c r="BA1914" s="17"/>
      <c r="BB1914" s="17"/>
      <c r="BC1914" s="17"/>
      <c r="BD1914" s="17"/>
      <c r="BE1914" s="17"/>
      <c r="BF1914" s="17"/>
      <c r="BG1914" s="17"/>
      <c r="BH1914" s="17"/>
      <c r="BI1914" s="17"/>
      <c r="BJ1914" s="17"/>
      <c r="BK1914" s="17"/>
      <c r="BL1914" s="17"/>
      <c r="BM1914" s="17"/>
      <c r="BN1914" s="17"/>
      <c r="BO1914" s="17"/>
      <c r="BP1914" s="17"/>
      <c r="BQ1914" s="17"/>
      <c r="BR1914" s="17"/>
    </row>
    <row r="1915" spans="29:70" x14ac:dyDescent="0.25">
      <c r="AC1915" s="17"/>
      <c r="AD1915" s="17"/>
      <c r="AE1915" s="17"/>
      <c r="AF1915" s="17"/>
      <c r="AG1915" s="17"/>
      <c r="AH1915" s="17"/>
      <c r="AI1915" s="17"/>
      <c r="AJ1915" s="17"/>
      <c r="AK1915" s="17"/>
      <c r="AL1915" s="17"/>
      <c r="AM1915" s="17"/>
      <c r="AN1915" s="17"/>
      <c r="AO1915" s="17"/>
      <c r="AP1915" s="17"/>
      <c r="AQ1915" s="17"/>
      <c r="AR1915" s="17"/>
      <c r="AS1915" s="17"/>
      <c r="AT1915" s="17"/>
      <c r="AU1915" s="17"/>
      <c r="AV1915" s="17"/>
      <c r="AW1915" s="17"/>
      <c r="AX1915" s="17"/>
      <c r="AY1915" s="17"/>
      <c r="AZ1915" s="17"/>
      <c r="BA1915" s="17"/>
      <c r="BB1915" s="17"/>
      <c r="BC1915" s="17"/>
      <c r="BD1915" s="17"/>
      <c r="BE1915" s="17"/>
      <c r="BF1915" s="17"/>
      <c r="BG1915" s="17"/>
      <c r="BH1915" s="17"/>
      <c r="BI1915" s="17"/>
      <c r="BJ1915" s="17"/>
      <c r="BK1915" s="17"/>
      <c r="BL1915" s="17"/>
      <c r="BM1915" s="17"/>
      <c r="BN1915" s="17"/>
      <c r="BO1915" s="17"/>
      <c r="BP1915" s="17"/>
      <c r="BQ1915" s="17"/>
      <c r="BR1915" s="17"/>
    </row>
    <row r="1916" spans="29:70" x14ac:dyDescent="0.25">
      <c r="AC1916" s="17"/>
      <c r="AD1916" s="17"/>
      <c r="AE1916" s="17"/>
      <c r="AF1916" s="17"/>
      <c r="AG1916" s="17"/>
      <c r="AH1916" s="17"/>
      <c r="AI1916" s="17"/>
      <c r="AJ1916" s="17"/>
      <c r="AK1916" s="17"/>
      <c r="AL1916" s="17"/>
      <c r="AM1916" s="17"/>
      <c r="AN1916" s="17"/>
      <c r="AO1916" s="17"/>
      <c r="AP1916" s="17"/>
      <c r="AQ1916" s="17"/>
      <c r="AR1916" s="17"/>
      <c r="AS1916" s="17"/>
      <c r="AT1916" s="17"/>
      <c r="AU1916" s="17"/>
      <c r="AV1916" s="17"/>
      <c r="AW1916" s="17"/>
      <c r="AX1916" s="17"/>
      <c r="AY1916" s="17"/>
      <c r="AZ1916" s="17"/>
      <c r="BA1916" s="17"/>
      <c r="BB1916" s="17"/>
      <c r="BC1916" s="17"/>
      <c r="BD1916" s="17"/>
      <c r="BE1916" s="17"/>
      <c r="BF1916" s="17"/>
      <c r="BG1916" s="17"/>
      <c r="BH1916" s="17"/>
      <c r="BI1916" s="17"/>
      <c r="BJ1916" s="17"/>
      <c r="BK1916" s="17"/>
      <c r="BL1916" s="17"/>
      <c r="BM1916" s="17"/>
      <c r="BN1916" s="17"/>
      <c r="BO1916" s="17"/>
      <c r="BP1916" s="17"/>
      <c r="BQ1916" s="17"/>
      <c r="BR1916" s="17"/>
    </row>
    <row r="1917" spans="29:70" x14ac:dyDescent="0.25">
      <c r="AC1917" s="17"/>
      <c r="AD1917" s="17"/>
      <c r="AE1917" s="17"/>
      <c r="AF1917" s="17"/>
      <c r="AG1917" s="17"/>
      <c r="AH1917" s="17"/>
      <c r="AI1917" s="17"/>
      <c r="AJ1917" s="17"/>
      <c r="AK1917" s="17"/>
      <c r="AL1917" s="17"/>
      <c r="AM1917" s="17"/>
      <c r="AN1917" s="17"/>
      <c r="AO1917" s="17"/>
      <c r="AP1917" s="17"/>
      <c r="AQ1917" s="17"/>
      <c r="AR1917" s="17"/>
      <c r="AS1917" s="17"/>
      <c r="AT1917" s="17"/>
      <c r="AU1917" s="17"/>
      <c r="AV1917" s="17"/>
      <c r="AW1917" s="17"/>
      <c r="AX1917" s="17"/>
      <c r="AY1917" s="17"/>
      <c r="AZ1917" s="17"/>
      <c r="BA1917" s="17"/>
      <c r="BB1917" s="17"/>
      <c r="BC1917" s="17"/>
      <c r="BD1917" s="17"/>
      <c r="BE1917" s="17"/>
      <c r="BF1917" s="17"/>
      <c r="BG1917" s="17"/>
      <c r="BH1917" s="17"/>
      <c r="BI1917" s="17"/>
      <c r="BJ1917" s="17"/>
      <c r="BK1917" s="17"/>
      <c r="BL1917" s="17"/>
      <c r="BM1917" s="17"/>
      <c r="BN1917" s="17"/>
      <c r="BO1917" s="17"/>
      <c r="BP1917" s="17"/>
      <c r="BQ1917" s="17"/>
      <c r="BR1917" s="17"/>
    </row>
    <row r="1918" spans="29:70" x14ac:dyDescent="0.25">
      <c r="AC1918" s="17"/>
      <c r="AD1918" s="17"/>
      <c r="AE1918" s="17"/>
      <c r="AF1918" s="17"/>
      <c r="AG1918" s="17"/>
      <c r="AH1918" s="17"/>
      <c r="AI1918" s="17"/>
      <c r="AJ1918" s="17"/>
      <c r="AK1918" s="17"/>
      <c r="AL1918" s="17"/>
      <c r="AM1918" s="17"/>
      <c r="AN1918" s="17"/>
      <c r="AO1918" s="17"/>
      <c r="AP1918" s="17"/>
      <c r="AQ1918" s="17"/>
      <c r="AR1918" s="17"/>
      <c r="AS1918" s="17"/>
      <c r="AT1918" s="17"/>
      <c r="AU1918" s="17"/>
      <c r="AV1918" s="17"/>
      <c r="AW1918" s="17"/>
      <c r="AX1918" s="17"/>
      <c r="AY1918" s="17"/>
      <c r="AZ1918" s="17"/>
      <c r="BA1918" s="17"/>
      <c r="BB1918" s="17"/>
      <c r="BC1918" s="17"/>
      <c r="BD1918" s="17"/>
      <c r="BE1918" s="17"/>
      <c r="BF1918" s="17"/>
      <c r="BG1918" s="17"/>
      <c r="BH1918" s="17"/>
      <c r="BI1918" s="17"/>
      <c r="BJ1918" s="17"/>
      <c r="BK1918" s="17"/>
      <c r="BL1918" s="17"/>
      <c r="BM1918" s="17"/>
      <c r="BN1918" s="17"/>
      <c r="BO1918" s="17"/>
      <c r="BP1918" s="17"/>
      <c r="BQ1918" s="17"/>
      <c r="BR1918" s="17"/>
    </row>
    <row r="1919" spans="29:70" x14ac:dyDescent="0.25">
      <c r="AC1919" s="17"/>
      <c r="AD1919" s="17"/>
      <c r="AE1919" s="17"/>
      <c r="AF1919" s="17"/>
      <c r="AG1919" s="17"/>
      <c r="AH1919" s="17"/>
      <c r="AI1919" s="17"/>
      <c r="AJ1919" s="17"/>
      <c r="AK1919" s="17"/>
      <c r="AL1919" s="17"/>
      <c r="AM1919" s="17"/>
      <c r="AN1919" s="17"/>
      <c r="AO1919" s="17"/>
      <c r="AP1919" s="17"/>
      <c r="AQ1919" s="17"/>
      <c r="AR1919" s="17"/>
      <c r="AS1919" s="17"/>
      <c r="AT1919" s="17"/>
      <c r="AU1919" s="17"/>
      <c r="AV1919" s="17"/>
      <c r="AW1919" s="17"/>
      <c r="AX1919" s="17"/>
      <c r="AY1919" s="17"/>
      <c r="AZ1919" s="17"/>
      <c r="BA1919" s="17"/>
      <c r="BB1919" s="17"/>
      <c r="BC1919" s="17"/>
      <c r="BD1919" s="17"/>
      <c r="BE1919" s="17"/>
      <c r="BF1919" s="17"/>
      <c r="BG1919" s="17"/>
      <c r="BH1919" s="17"/>
      <c r="BI1919" s="17"/>
      <c r="BJ1919" s="17"/>
      <c r="BK1919" s="17"/>
      <c r="BL1919" s="17"/>
      <c r="BM1919" s="17"/>
      <c r="BN1919" s="17"/>
      <c r="BO1919" s="17"/>
      <c r="BP1919" s="17"/>
      <c r="BQ1919" s="17"/>
      <c r="BR1919" s="17"/>
    </row>
    <row r="1920" spans="29:70" x14ac:dyDescent="0.25">
      <c r="AC1920" s="17"/>
      <c r="AD1920" s="17"/>
      <c r="AE1920" s="17"/>
      <c r="AF1920" s="17"/>
      <c r="AG1920" s="17"/>
      <c r="AH1920" s="17"/>
      <c r="AI1920" s="17"/>
      <c r="AJ1920" s="17"/>
      <c r="AK1920" s="17"/>
      <c r="AL1920" s="17"/>
      <c r="AM1920" s="17"/>
      <c r="AN1920" s="17"/>
      <c r="AO1920" s="17"/>
      <c r="AP1920" s="17"/>
      <c r="AQ1920" s="17"/>
      <c r="AR1920" s="17"/>
      <c r="AS1920" s="17"/>
      <c r="AT1920" s="17"/>
      <c r="AU1920" s="17"/>
      <c r="AV1920" s="17"/>
      <c r="AW1920" s="17"/>
      <c r="AX1920" s="17"/>
      <c r="AY1920" s="17"/>
      <c r="AZ1920" s="17"/>
      <c r="BA1920" s="17"/>
      <c r="BB1920" s="17"/>
      <c r="BC1920" s="17"/>
      <c r="BD1920" s="17"/>
      <c r="BE1920" s="17"/>
      <c r="BF1920" s="17"/>
      <c r="BG1920" s="17"/>
      <c r="BH1920" s="17"/>
      <c r="BI1920" s="17"/>
      <c r="BJ1920" s="17"/>
      <c r="BK1920" s="17"/>
      <c r="BL1920" s="17"/>
      <c r="BM1920" s="17"/>
      <c r="BN1920" s="17"/>
      <c r="BO1920" s="17"/>
      <c r="BP1920" s="17"/>
      <c r="BQ1920" s="17"/>
      <c r="BR1920" s="17"/>
    </row>
    <row r="1921" spans="29:70" x14ac:dyDescent="0.25">
      <c r="AC1921" s="17"/>
      <c r="AD1921" s="17"/>
      <c r="AE1921" s="17"/>
      <c r="AF1921" s="17"/>
      <c r="AG1921" s="17"/>
      <c r="AH1921" s="17"/>
      <c r="AI1921" s="17"/>
      <c r="AJ1921" s="17"/>
      <c r="AK1921" s="17"/>
      <c r="AL1921" s="17"/>
      <c r="AM1921" s="17"/>
      <c r="AN1921" s="17"/>
      <c r="AO1921" s="17"/>
      <c r="AP1921" s="17"/>
      <c r="AQ1921" s="17"/>
      <c r="AR1921" s="17"/>
      <c r="AS1921" s="17"/>
      <c r="AT1921" s="17"/>
      <c r="AU1921" s="17"/>
      <c r="AV1921" s="17"/>
      <c r="AW1921" s="17"/>
      <c r="AX1921" s="17"/>
      <c r="AY1921" s="17"/>
      <c r="AZ1921" s="17"/>
      <c r="BA1921" s="17"/>
      <c r="BB1921" s="17"/>
      <c r="BC1921" s="17"/>
      <c r="BD1921" s="17"/>
      <c r="BE1921" s="17"/>
      <c r="BF1921" s="17"/>
      <c r="BG1921" s="17"/>
      <c r="BH1921" s="17"/>
      <c r="BI1921" s="17"/>
      <c r="BJ1921" s="17"/>
      <c r="BK1921" s="17"/>
      <c r="BL1921" s="17"/>
      <c r="BM1921" s="17"/>
      <c r="BN1921" s="17"/>
      <c r="BO1921" s="17"/>
      <c r="BP1921" s="17"/>
      <c r="BQ1921" s="17"/>
      <c r="BR1921" s="17"/>
    </row>
    <row r="1922" spans="29:70" x14ac:dyDescent="0.25">
      <c r="AC1922" s="17"/>
      <c r="AD1922" s="17"/>
      <c r="AE1922" s="17"/>
      <c r="AF1922" s="17"/>
      <c r="AG1922" s="17"/>
      <c r="AH1922" s="17"/>
      <c r="AI1922" s="17"/>
      <c r="AJ1922" s="17"/>
      <c r="AK1922" s="17"/>
      <c r="AL1922" s="17"/>
      <c r="AM1922" s="17"/>
      <c r="AN1922" s="17"/>
      <c r="AO1922" s="17"/>
      <c r="AP1922" s="17"/>
      <c r="AQ1922" s="17"/>
      <c r="AR1922" s="17"/>
      <c r="AS1922" s="17"/>
      <c r="AT1922" s="17"/>
      <c r="AU1922" s="17"/>
      <c r="AV1922" s="17"/>
      <c r="AW1922" s="17"/>
      <c r="AX1922" s="17"/>
      <c r="AY1922" s="17"/>
      <c r="AZ1922" s="17"/>
      <c r="BA1922" s="17"/>
      <c r="BB1922" s="17"/>
      <c r="BC1922" s="17"/>
      <c r="BD1922" s="17"/>
      <c r="BE1922" s="17"/>
      <c r="BF1922" s="17"/>
      <c r="BG1922" s="17"/>
      <c r="BH1922" s="17"/>
      <c r="BI1922" s="17"/>
      <c r="BJ1922" s="17"/>
      <c r="BK1922" s="17"/>
      <c r="BL1922" s="17"/>
      <c r="BM1922" s="17"/>
      <c r="BN1922" s="17"/>
      <c r="BO1922" s="17"/>
      <c r="BP1922" s="17"/>
      <c r="BQ1922" s="17"/>
      <c r="BR1922" s="17"/>
    </row>
    <row r="1923" spans="29:70" x14ac:dyDescent="0.25">
      <c r="AC1923" s="17"/>
      <c r="AD1923" s="17"/>
      <c r="AE1923" s="17"/>
      <c r="AF1923" s="17"/>
      <c r="AG1923" s="17"/>
      <c r="AH1923" s="17"/>
      <c r="AI1923" s="17"/>
      <c r="AJ1923" s="17"/>
      <c r="AK1923" s="17"/>
      <c r="AL1923" s="17"/>
      <c r="AM1923" s="17"/>
      <c r="AN1923" s="17"/>
      <c r="AO1923" s="17"/>
      <c r="AP1923" s="17"/>
      <c r="AQ1923" s="17"/>
      <c r="AR1923" s="17"/>
      <c r="AS1923" s="17"/>
      <c r="AT1923" s="17"/>
      <c r="AU1923" s="17"/>
      <c r="AV1923" s="17"/>
      <c r="AW1923" s="17"/>
      <c r="AX1923" s="17"/>
      <c r="AY1923" s="17"/>
      <c r="AZ1923" s="17"/>
      <c r="BA1923" s="17"/>
      <c r="BB1923" s="17"/>
      <c r="BC1923" s="17"/>
      <c r="BD1923" s="17"/>
      <c r="BE1923" s="17"/>
      <c r="BF1923" s="17"/>
      <c r="BG1923" s="17"/>
      <c r="BH1923" s="17"/>
      <c r="BI1923" s="17"/>
      <c r="BJ1923" s="17"/>
      <c r="BK1923" s="17"/>
      <c r="BL1923" s="17"/>
      <c r="BM1923" s="17"/>
      <c r="BN1923" s="17"/>
      <c r="BO1923" s="17"/>
      <c r="BP1923" s="17"/>
      <c r="BQ1923" s="17"/>
      <c r="BR1923" s="17"/>
    </row>
    <row r="1924" spans="29:70" x14ac:dyDescent="0.25">
      <c r="AC1924" s="17"/>
      <c r="AD1924" s="17"/>
      <c r="AE1924" s="17"/>
      <c r="AF1924" s="17"/>
      <c r="AG1924" s="17"/>
      <c r="AH1924" s="17"/>
      <c r="AI1924" s="17"/>
      <c r="AJ1924" s="17"/>
      <c r="AK1924" s="17"/>
      <c r="AL1924" s="17"/>
      <c r="AM1924" s="17"/>
      <c r="AN1924" s="17"/>
      <c r="AO1924" s="17"/>
      <c r="AP1924" s="17"/>
      <c r="AQ1924" s="17"/>
      <c r="AR1924" s="17"/>
      <c r="AS1924" s="17"/>
      <c r="AT1924" s="17"/>
      <c r="AU1924" s="17"/>
      <c r="AV1924" s="17"/>
      <c r="AW1924" s="17"/>
      <c r="AX1924" s="17"/>
      <c r="AY1924" s="17"/>
      <c r="AZ1924" s="17"/>
      <c r="BA1924" s="17"/>
      <c r="BB1924" s="17"/>
      <c r="BC1924" s="17"/>
      <c r="BD1924" s="17"/>
      <c r="BE1924" s="17"/>
      <c r="BF1924" s="17"/>
      <c r="BG1924" s="17"/>
      <c r="BH1924" s="17"/>
      <c r="BI1924" s="17"/>
      <c r="BJ1924" s="17"/>
      <c r="BK1924" s="17"/>
      <c r="BL1924" s="17"/>
      <c r="BM1924" s="17"/>
      <c r="BN1924" s="17"/>
      <c r="BO1924" s="17"/>
      <c r="BP1924" s="17"/>
      <c r="BQ1924" s="17"/>
      <c r="BR1924" s="17"/>
    </row>
    <row r="1925" spans="29:70" x14ac:dyDescent="0.25">
      <c r="AC1925" s="17"/>
      <c r="AD1925" s="17"/>
      <c r="AE1925" s="17"/>
      <c r="AF1925" s="17"/>
      <c r="AG1925" s="17"/>
      <c r="AH1925" s="17"/>
      <c r="AI1925" s="17"/>
      <c r="AJ1925" s="17"/>
      <c r="AK1925" s="17"/>
      <c r="AL1925" s="17"/>
      <c r="AM1925" s="17"/>
      <c r="AN1925" s="17"/>
      <c r="AO1925" s="17"/>
      <c r="AP1925" s="17"/>
      <c r="AQ1925" s="17"/>
      <c r="AR1925" s="17"/>
      <c r="AS1925" s="17"/>
      <c r="AT1925" s="17"/>
      <c r="AU1925" s="17"/>
      <c r="AV1925" s="17"/>
      <c r="AW1925" s="17"/>
      <c r="AX1925" s="17"/>
      <c r="AY1925" s="17"/>
      <c r="AZ1925" s="17"/>
      <c r="BA1925" s="17"/>
      <c r="BB1925" s="17"/>
      <c r="BC1925" s="17"/>
      <c r="BD1925" s="17"/>
      <c r="BE1925" s="17"/>
      <c r="BF1925" s="17"/>
      <c r="BG1925" s="17"/>
      <c r="BH1925" s="17"/>
      <c r="BI1925" s="17"/>
      <c r="BJ1925" s="17"/>
      <c r="BK1925" s="17"/>
      <c r="BL1925" s="17"/>
      <c r="BM1925" s="17"/>
      <c r="BN1925" s="17"/>
      <c r="BO1925" s="17"/>
      <c r="BP1925" s="17"/>
      <c r="BQ1925" s="17"/>
      <c r="BR1925" s="17"/>
    </row>
    <row r="1926" spans="29:70" x14ac:dyDescent="0.25">
      <c r="AC1926" s="17"/>
      <c r="AD1926" s="17"/>
      <c r="AE1926" s="17"/>
      <c r="AF1926" s="17"/>
      <c r="AG1926" s="17"/>
      <c r="AH1926" s="17"/>
      <c r="AI1926" s="17"/>
      <c r="AJ1926" s="17"/>
      <c r="AK1926" s="17"/>
      <c r="AL1926" s="17"/>
      <c r="AM1926" s="17"/>
      <c r="AN1926" s="17"/>
      <c r="AO1926" s="17"/>
      <c r="AP1926" s="17"/>
      <c r="AQ1926" s="17"/>
      <c r="AR1926" s="17"/>
      <c r="AS1926" s="17"/>
      <c r="AT1926" s="17"/>
      <c r="AU1926" s="17"/>
      <c r="AV1926" s="17"/>
      <c r="AW1926" s="17"/>
      <c r="AX1926" s="17"/>
      <c r="AY1926" s="17"/>
      <c r="AZ1926" s="17"/>
      <c r="BA1926" s="17"/>
      <c r="BB1926" s="17"/>
      <c r="BC1926" s="17"/>
      <c r="BD1926" s="17"/>
      <c r="BE1926" s="17"/>
      <c r="BF1926" s="17"/>
      <c r="BG1926" s="17"/>
      <c r="BH1926" s="17"/>
      <c r="BI1926" s="17"/>
      <c r="BJ1926" s="17"/>
      <c r="BK1926" s="17"/>
      <c r="BL1926" s="17"/>
      <c r="BM1926" s="17"/>
      <c r="BN1926" s="17"/>
      <c r="BO1926" s="17"/>
      <c r="BP1926" s="17"/>
      <c r="BQ1926" s="17"/>
      <c r="BR1926" s="17"/>
    </row>
    <row r="1927" spans="29:70" x14ac:dyDescent="0.25">
      <c r="AC1927" s="17"/>
      <c r="AD1927" s="17"/>
      <c r="AE1927" s="17"/>
      <c r="AF1927" s="17"/>
      <c r="AG1927" s="17"/>
      <c r="AH1927" s="17"/>
      <c r="AI1927" s="17"/>
      <c r="AJ1927" s="17"/>
      <c r="AK1927" s="17"/>
      <c r="AL1927" s="17"/>
      <c r="AM1927" s="17"/>
      <c r="AN1927" s="17"/>
      <c r="AO1927" s="17"/>
      <c r="AP1927" s="17"/>
      <c r="AQ1927" s="17"/>
      <c r="AR1927" s="17"/>
      <c r="AS1927" s="17"/>
      <c r="AT1927" s="17"/>
      <c r="AU1927" s="17"/>
      <c r="AV1927" s="17"/>
      <c r="AW1927" s="17"/>
      <c r="AX1927" s="17"/>
      <c r="AY1927" s="17"/>
      <c r="AZ1927" s="17"/>
      <c r="BA1927" s="17"/>
      <c r="BB1927" s="17"/>
      <c r="BC1927" s="17"/>
      <c r="BD1927" s="17"/>
      <c r="BE1927" s="17"/>
      <c r="BF1927" s="17"/>
      <c r="BG1927" s="17"/>
      <c r="BH1927" s="17"/>
      <c r="BI1927" s="17"/>
      <c r="BJ1927" s="17"/>
      <c r="BK1927" s="17"/>
      <c r="BL1927" s="17"/>
      <c r="BM1927" s="17"/>
      <c r="BN1927" s="17"/>
      <c r="BO1927" s="17"/>
      <c r="BP1927" s="17"/>
      <c r="BQ1927" s="17"/>
      <c r="BR1927" s="17"/>
    </row>
    <row r="1928" spans="29:70" x14ac:dyDescent="0.25">
      <c r="AC1928" s="17"/>
      <c r="AD1928" s="17"/>
      <c r="AE1928" s="17"/>
      <c r="AF1928" s="17"/>
      <c r="AG1928" s="17"/>
      <c r="AH1928" s="17"/>
      <c r="AI1928" s="17"/>
      <c r="AJ1928" s="17"/>
      <c r="AK1928" s="17"/>
      <c r="AL1928" s="17"/>
      <c r="AM1928" s="17"/>
      <c r="AN1928" s="17"/>
      <c r="AO1928" s="17"/>
      <c r="AP1928" s="17"/>
      <c r="AQ1928" s="17"/>
      <c r="AR1928" s="17"/>
      <c r="AS1928" s="17"/>
      <c r="AT1928" s="17"/>
      <c r="AU1928" s="17"/>
      <c r="AV1928" s="17"/>
      <c r="AW1928" s="17"/>
      <c r="AX1928" s="17"/>
      <c r="AY1928" s="17"/>
      <c r="AZ1928" s="17"/>
      <c r="BA1928" s="17"/>
      <c r="BB1928" s="17"/>
      <c r="BC1928" s="17"/>
      <c r="BD1928" s="17"/>
      <c r="BE1928" s="17"/>
      <c r="BF1928" s="17"/>
      <c r="BG1928" s="17"/>
      <c r="BH1928" s="17"/>
      <c r="BI1928" s="17"/>
      <c r="BJ1928" s="17"/>
      <c r="BK1928" s="17"/>
      <c r="BL1928" s="17"/>
      <c r="BM1928" s="17"/>
      <c r="BN1928" s="17"/>
      <c r="BO1928" s="17"/>
      <c r="BP1928" s="17"/>
      <c r="BQ1928" s="17"/>
      <c r="BR1928" s="17"/>
    </row>
    <row r="1929" spans="29:70" x14ac:dyDescent="0.25">
      <c r="AC1929" s="17"/>
      <c r="AD1929" s="17"/>
      <c r="AE1929" s="17"/>
      <c r="AF1929" s="17"/>
      <c r="AG1929" s="17"/>
      <c r="AH1929" s="17"/>
      <c r="AI1929" s="17"/>
      <c r="AJ1929" s="17"/>
      <c r="AK1929" s="17"/>
      <c r="AL1929" s="17"/>
      <c r="AM1929" s="17"/>
      <c r="AN1929" s="17"/>
      <c r="AO1929" s="17"/>
      <c r="AP1929" s="17"/>
      <c r="AQ1929" s="17"/>
      <c r="AR1929" s="17"/>
      <c r="AS1929" s="17"/>
      <c r="AT1929" s="17"/>
      <c r="AU1929" s="17"/>
      <c r="AV1929" s="17"/>
      <c r="AW1929" s="17"/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7"/>
      <c r="BI1929" s="17"/>
      <c r="BJ1929" s="17"/>
      <c r="BK1929" s="17"/>
      <c r="BL1929" s="17"/>
      <c r="BM1929" s="17"/>
      <c r="BN1929" s="17"/>
      <c r="BO1929" s="17"/>
      <c r="BP1929" s="17"/>
      <c r="BQ1929" s="17"/>
      <c r="BR1929" s="17"/>
    </row>
    <row r="1930" spans="29:70" x14ac:dyDescent="0.25">
      <c r="AC1930" s="17"/>
      <c r="AD1930" s="17"/>
      <c r="AE1930" s="17"/>
      <c r="AF1930" s="17"/>
      <c r="AG1930" s="17"/>
      <c r="AH1930" s="17"/>
      <c r="AI1930" s="17"/>
      <c r="AJ1930" s="17"/>
      <c r="AK1930" s="17"/>
      <c r="AL1930" s="17"/>
      <c r="AM1930" s="17"/>
      <c r="AN1930" s="17"/>
      <c r="AO1930" s="17"/>
      <c r="AP1930" s="17"/>
      <c r="AQ1930" s="17"/>
      <c r="AR1930" s="17"/>
      <c r="AS1930" s="17"/>
      <c r="AT1930" s="17"/>
      <c r="AU1930" s="17"/>
      <c r="AV1930" s="17"/>
      <c r="AW1930" s="17"/>
      <c r="AX1930" s="17"/>
      <c r="AY1930" s="17"/>
      <c r="AZ1930" s="17"/>
      <c r="BA1930" s="17"/>
      <c r="BB1930" s="17"/>
      <c r="BC1930" s="17"/>
      <c r="BD1930" s="17"/>
      <c r="BE1930" s="17"/>
      <c r="BF1930" s="17"/>
      <c r="BG1930" s="17"/>
      <c r="BH1930" s="17"/>
      <c r="BI1930" s="17"/>
      <c r="BJ1930" s="17"/>
      <c r="BK1930" s="17"/>
      <c r="BL1930" s="17"/>
      <c r="BM1930" s="17"/>
      <c r="BN1930" s="17"/>
      <c r="BO1930" s="17"/>
      <c r="BP1930" s="17"/>
      <c r="BQ1930" s="17"/>
      <c r="BR1930" s="17"/>
    </row>
    <row r="1931" spans="29:70" x14ac:dyDescent="0.25">
      <c r="AC1931" s="17"/>
      <c r="AD1931" s="17"/>
      <c r="AE1931" s="17"/>
      <c r="AF1931" s="17"/>
      <c r="AG1931" s="17"/>
      <c r="AH1931" s="17"/>
      <c r="AI1931" s="17"/>
      <c r="AJ1931" s="17"/>
      <c r="AK1931" s="17"/>
      <c r="AL1931" s="17"/>
      <c r="AM1931" s="17"/>
      <c r="AN1931" s="17"/>
      <c r="AO1931" s="17"/>
      <c r="AP1931" s="17"/>
      <c r="AQ1931" s="17"/>
      <c r="AR1931" s="17"/>
      <c r="AS1931" s="17"/>
      <c r="AT1931" s="17"/>
      <c r="AU1931" s="17"/>
      <c r="AV1931" s="17"/>
      <c r="AW1931" s="17"/>
      <c r="AX1931" s="17"/>
      <c r="AY1931" s="17"/>
      <c r="AZ1931" s="17"/>
      <c r="BA1931" s="17"/>
      <c r="BB1931" s="17"/>
      <c r="BC1931" s="17"/>
      <c r="BD1931" s="17"/>
      <c r="BE1931" s="17"/>
      <c r="BF1931" s="17"/>
      <c r="BG1931" s="17"/>
      <c r="BH1931" s="17"/>
      <c r="BI1931" s="17"/>
      <c r="BJ1931" s="17"/>
      <c r="BK1931" s="17"/>
      <c r="BL1931" s="17"/>
      <c r="BM1931" s="17"/>
      <c r="BN1931" s="17"/>
      <c r="BO1931" s="17"/>
      <c r="BP1931" s="17"/>
      <c r="BQ1931" s="17"/>
      <c r="BR1931" s="17"/>
    </row>
    <row r="1932" spans="29:70" x14ac:dyDescent="0.25">
      <c r="AC1932" s="17"/>
      <c r="AD1932" s="17"/>
      <c r="AE1932" s="17"/>
      <c r="AF1932" s="17"/>
      <c r="AG1932" s="17"/>
      <c r="AH1932" s="17"/>
      <c r="AI1932" s="17"/>
      <c r="AJ1932" s="17"/>
      <c r="AK1932" s="17"/>
      <c r="AL1932" s="17"/>
      <c r="AM1932" s="17"/>
      <c r="AN1932" s="17"/>
      <c r="AO1932" s="17"/>
      <c r="AP1932" s="17"/>
      <c r="AQ1932" s="17"/>
      <c r="AR1932" s="17"/>
      <c r="AS1932" s="17"/>
      <c r="AT1932" s="17"/>
      <c r="AU1932" s="17"/>
      <c r="AV1932" s="17"/>
      <c r="AW1932" s="17"/>
      <c r="AX1932" s="17"/>
      <c r="AY1932" s="17"/>
      <c r="AZ1932" s="17"/>
      <c r="BA1932" s="17"/>
      <c r="BB1932" s="17"/>
      <c r="BC1932" s="17"/>
      <c r="BD1932" s="17"/>
      <c r="BE1932" s="17"/>
      <c r="BF1932" s="17"/>
      <c r="BG1932" s="17"/>
      <c r="BH1932" s="17"/>
      <c r="BI1932" s="17"/>
      <c r="BJ1932" s="17"/>
      <c r="BK1932" s="17"/>
      <c r="BL1932" s="17"/>
      <c r="BM1932" s="17"/>
      <c r="BN1932" s="17"/>
      <c r="BO1932" s="17"/>
      <c r="BP1932" s="17"/>
      <c r="BQ1932" s="17"/>
      <c r="BR1932" s="17"/>
    </row>
    <row r="1933" spans="29:70" x14ac:dyDescent="0.25">
      <c r="AC1933" s="17"/>
      <c r="AD1933" s="17"/>
      <c r="AE1933" s="17"/>
      <c r="AF1933" s="17"/>
      <c r="AG1933" s="17"/>
      <c r="AH1933" s="17"/>
      <c r="AI1933" s="17"/>
      <c r="AJ1933" s="17"/>
      <c r="AK1933" s="17"/>
      <c r="AL1933" s="17"/>
      <c r="AM1933" s="17"/>
      <c r="AN1933" s="17"/>
      <c r="AO1933" s="17"/>
      <c r="AP1933" s="17"/>
      <c r="AQ1933" s="17"/>
      <c r="AR1933" s="17"/>
      <c r="AS1933" s="17"/>
      <c r="AT1933" s="17"/>
      <c r="AU1933" s="17"/>
      <c r="AV1933" s="17"/>
      <c r="AW1933" s="17"/>
      <c r="AX1933" s="17"/>
      <c r="AY1933" s="17"/>
      <c r="AZ1933" s="17"/>
      <c r="BA1933" s="17"/>
      <c r="BB1933" s="17"/>
      <c r="BC1933" s="17"/>
      <c r="BD1933" s="17"/>
      <c r="BE1933" s="17"/>
      <c r="BF1933" s="17"/>
      <c r="BG1933" s="17"/>
      <c r="BH1933" s="17"/>
      <c r="BI1933" s="17"/>
      <c r="BJ1933" s="17"/>
      <c r="BK1933" s="17"/>
      <c r="BL1933" s="17"/>
      <c r="BM1933" s="17"/>
      <c r="BN1933" s="17"/>
      <c r="BO1933" s="17"/>
      <c r="BP1933" s="17"/>
      <c r="BQ1933" s="17"/>
      <c r="BR1933" s="17"/>
    </row>
    <row r="1934" spans="29:70" x14ac:dyDescent="0.25">
      <c r="AC1934" s="17"/>
      <c r="AD1934" s="17"/>
      <c r="AE1934" s="17"/>
      <c r="AF1934" s="17"/>
      <c r="AG1934" s="17"/>
      <c r="AH1934" s="17"/>
      <c r="AI1934" s="17"/>
      <c r="AJ1934" s="17"/>
      <c r="AK1934" s="17"/>
      <c r="AL1934" s="17"/>
      <c r="AM1934" s="17"/>
      <c r="AN1934" s="17"/>
      <c r="AO1934" s="17"/>
      <c r="AP1934" s="17"/>
      <c r="AQ1934" s="17"/>
      <c r="AR1934" s="17"/>
      <c r="AS1934" s="17"/>
      <c r="AT1934" s="17"/>
      <c r="AU1934" s="17"/>
      <c r="AV1934" s="17"/>
      <c r="AW1934" s="17"/>
      <c r="AX1934" s="17"/>
      <c r="AY1934" s="17"/>
      <c r="AZ1934" s="17"/>
      <c r="BA1934" s="17"/>
      <c r="BB1934" s="17"/>
      <c r="BC1934" s="17"/>
      <c r="BD1934" s="17"/>
      <c r="BE1934" s="17"/>
      <c r="BF1934" s="17"/>
      <c r="BG1934" s="17"/>
      <c r="BH1934" s="17"/>
      <c r="BI1934" s="17"/>
      <c r="BJ1934" s="17"/>
      <c r="BK1934" s="17"/>
      <c r="BL1934" s="17"/>
      <c r="BM1934" s="17"/>
      <c r="BN1934" s="17"/>
      <c r="BO1934" s="17"/>
      <c r="BP1934" s="17"/>
      <c r="BQ1934" s="17"/>
      <c r="BR1934" s="17"/>
    </row>
    <row r="1935" spans="29:70" x14ac:dyDescent="0.25">
      <c r="AC1935" s="17"/>
      <c r="AD1935" s="17"/>
      <c r="AE1935" s="17"/>
      <c r="AF1935" s="17"/>
      <c r="AG1935" s="17"/>
      <c r="AH1935" s="17"/>
      <c r="AI1935" s="17"/>
      <c r="AJ1935" s="17"/>
      <c r="AK1935" s="17"/>
      <c r="AL1935" s="17"/>
      <c r="AM1935" s="17"/>
      <c r="AN1935" s="17"/>
      <c r="AO1935" s="17"/>
      <c r="AP1935" s="17"/>
      <c r="AQ1935" s="17"/>
      <c r="AR1935" s="17"/>
      <c r="AS1935" s="17"/>
      <c r="AT1935" s="17"/>
      <c r="AU1935" s="17"/>
      <c r="AV1935" s="17"/>
      <c r="AW1935" s="17"/>
      <c r="AX1935" s="17"/>
      <c r="AY1935" s="17"/>
      <c r="AZ1935" s="17"/>
      <c r="BA1935" s="17"/>
      <c r="BB1935" s="17"/>
      <c r="BC1935" s="17"/>
      <c r="BD1935" s="17"/>
      <c r="BE1935" s="17"/>
      <c r="BF1935" s="17"/>
      <c r="BG1935" s="17"/>
      <c r="BH1935" s="17"/>
      <c r="BI1935" s="17"/>
      <c r="BJ1935" s="17"/>
      <c r="BK1935" s="17"/>
      <c r="BL1935" s="17"/>
      <c r="BM1935" s="17"/>
      <c r="BN1935" s="17"/>
      <c r="BO1935" s="17"/>
      <c r="BP1935" s="17"/>
      <c r="BQ1935" s="17"/>
      <c r="BR1935" s="17"/>
    </row>
    <row r="1936" spans="29:70" x14ac:dyDescent="0.25">
      <c r="AC1936" s="17"/>
      <c r="AD1936" s="17"/>
      <c r="AE1936" s="17"/>
      <c r="AF1936" s="17"/>
      <c r="AG1936" s="17"/>
      <c r="AH1936" s="17"/>
      <c r="AI1936" s="17"/>
      <c r="AJ1936" s="17"/>
      <c r="AK1936" s="17"/>
      <c r="AL1936" s="17"/>
      <c r="AM1936" s="17"/>
      <c r="AN1936" s="17"/>
      <c r="AO1936" s="17"/>
      <c r="AP1936" s="17"/>
      <c r="AQ1936" s="17"/>
      <c r="AR1936" s="17"/>
      <c r="AS1936" s="17"/>
      <c r="AT1936" s="17"/>
      <c r="AU1936" s="17"/>
      <c r="AV1936" s="17"/>
      <c r="AW1936" s="17"/>
      <c r="AX1936" s="17"/>
      <c r="AY1936" s="17"/>
      <c r="AZ1936" s="17"/>
      <c r="BA1936" s="17"/>
      <c r="BB1936" s="17"/>
      <c r="BC1936" s="17"/>
      <c r="BD1936" s="17"/>
      <c r="BE1936" s="17"/>
      <c r="BF1936" s="17"/>
      <c r="BG1936" s="17"/>
      <c r="BH1936" s="17"/>
      <c r="BI1936" s="17"/>
      <c r="BJ1936" s="17"/>
      <c r="BK1936" s="17"/>
      <c r="BL1936" s="17"/>
      <c r="BM1936" s="17"/>
      <c r="BN1936" s="17"/>
      <c r="BO1936" s="17"/>
      <c r="BP1936" s="17"/>
      <c r="BQ1936" s="17"/>
      <c r="BR1936" s="17"/>
    </row>
    <row r="1937" spans="29:70" x14ac:dyDescent="0.25">
      <c r="AC1937" s="17"/>
      <c r="AD1937" s="17"/>
      <c r="AE1937" s="17"/>
      <c r="AF1937" s="17"/>
      <c r="AG1937" s="17"/>
      <c r="AH1937" s="17"/>
      <c r="AI1937" s="17"/>
      <c r="AJ1937" s="17"/>
      <c r="AK1937" s="17"/>
      <c r="AL1937" s="17"/>
      <c r="AM1937" s="17"/>
      <c r="AN1937" s="17"/>
      <c r="AO1937" s="17"/>
      <c r="AP1937" s="17"/>
      <c r="AQ1937" s="17"/>
      <c r="AR1937" s="17"/>
      <c r="AS1937" s="17"/>
      <c r="AT1937" s="17"/>
      <c r="AU1937" s="17"/>
      <c r="AV1937" s="17"/>
      <c r="AW1937" s="17"/>
      <c r="AX1937" s="17"/>
      <c r="AY1937" s="17"/>
      <c r="AZ1937" s="17"/>
      <c r="BA1937" s="17"/>
      <c r="BB1937" s="17"/>
      <c r="BC1937" s="17"/>
      <c r="BD1937" s="17"/>
      <c r="BE1937" s="17"/>
      <c r="BF1937" s="17"/>
      <c r="BG1937" s="17"/>
      <c r="BH1937" s="17"/>
      <c r="BI1937" s="17"/>
      <c r="BJ1937" s="17"/>
      <c r="BK1937" s="17"/>
      <c r="BL1937" s="17"/>
      <c r="BM1937" s="17"/>
      <c r="BN1937" s="17"/>
      <c r="BO1937" s="17"/>
      <c r="BP1937" s="17"/>
      <c r="BQ1937" s="17"/>
      <c r="BR1937" s="17"/>
    </row>
    <row r="1938" spans="29:70" x14ac:dyDescent="0.25">
      <c r="AC1938" s="17"/>
      <c r="AD1938" s="17"/>
      <c r="AE1938" s="17"/>
      <c r="AF1938" s="17"/>
      <c r="AG1938" s="17"/>
      <c r="AH1938" s="17"/>
      <c r="AI1938" s="17"/>
      <c r="AJ1938" s="17"/>
      <c r="AK1938" s="17"/>
      <c r="AL1938" s="17"/>
      <c r="AM1938" s="17"/>
      <c r="AN1938" s="17"/>
      <c r="AO1938" s="17"/>
      <c r="AP1938" s="17"/>
      <c r="AQ1938" s="17"/>
      <c r="AR1938" s="17"/>
      <c r="AS1938" s="17"/>
      <c r="AT1938" s="17"/>
      <c r="AU1938" s="17"/>
      <c r="AV1938" s="17"/>
      <c r="AW1938" s="17"/>
      <c r="AX1938" s="17"/>
      <c r="AY1938" s="17"/>
      <c r="AZ1938" s="17"/>
      <c r="BA1938" s="17"/>
      <c r="BB1938" s="17"/>
      <c r="BC1938" s="17"/>
      <c r="BD1938" s="17"/>
      <c r="BE1938" s="17"/>
      <c r="BF1938" s="17"/>
      <c r="BG1938" s="17"/>
      <c r="BH1938" s="17"/>
      <c r="BI1938" s="17"/>
      <c r="BJ1938" s="17"/>
      <c r="BK1938" s="17"/>
      <c r="BL1938" s="17"/>
      <c r="BM1938" s="17"/>
      <c r="BN1938" s="17"/>
      <c r="BO1938" s="17"/>
      <c r="BP1938" s="17"/>
      <c r="BQ1938" s="17"/>
      <c r="BR1938" s="17"/>
    </row>
    <row r="1939" spans="29:70" x14ac:dyDescent="0.25">
      <c r="AC1939" s="17"/>
      <c r="AD1939" s="17"/>
      <c r="AE1939" s="17"/>
      <c r="AF1939" s="17"/>
      <c r="AG1939" s="17"/>
      <c r="AH1939" s="17"/>
      <c r="AI1939" s="17"/>
      <c r="AJ1939" s="17"/>
      <c r="AK1939" s="17"/>
      <c r="AL1939" s="17"/>
      <c r="AM1939" s="17"/>
      <c r="AN1939" s="17"/>
      <c r="AO1939" s="17"/>
      <c r="AP1939" s="17"/>
      <c r="AQ1939" s="17"/>
      <c r="AR1939" s="17"/>
      <c r="AS1939" s="17"/>
      <c r="AT1939" s="17"/>
      <c r="AU1939" s="17"/>
      <c r="AV1939" s="17"/>
      <c r="AW1939" s="17"/>
      <c r="AX1939" s="17"/>
      <c r="AY1939" s="17"/>
      <c r="AZ1939" s="17"/>
      <c r="BA1939" s="17"/>
      <c r="BB1939" s="17"/>
      <c r="BC1939" s="17"/>
      <c r="BD1939" s="17"/>
      <c r="BE1939" s="17"/>
      <c r="BF1939" s="17"/>
      <c r="BG1939" s="17"/>
      <c r="BH1939" s="17"/>
      <c r="BI1939" s="17"/>
      <c r="BJ1939" s="17"/>
      <c r="BK1939" s="17"/>
      <c r="BL1939" s="17"/>
      <c r="BM1939" s="17"/>
      <c r="BN1939" s="17"/>
      <c r="BO1939" s="17"/>
      <c r="BP1939" s="17"/>
      <c r="BQ1939" s="17"/>
      <c r="BR1939" s="17"/>
    </row>
    <row r="1940" spans="29:70" x14ac:dyDescent="0.25">
      <c r="AC1940" s="17"/>
      <c r="AD1940" s="17"/>
      <c r="AE1940" s="17"/>
      <c r="AF1940" s="17"/>
      <c r="AG1940" s="17"/>
      <c r="AH1940" s="17"/>
      <c r="AI1940" s="17"/>
      <c r="AJ1940" s="17"/>
      <c r="AK1940" s="17"/>
      <c r="AL1940" s="17"/>
      <c r="AM1940" s="17"/>
      <c r="AN1940" s="17"/>
      <c r="AO1940" s="17"/>
      <c r="AP1940" s="17"/>
      <c r="AQ1940" s="17"/>
      <c r="AR1940" s="17"/>
      <c r="AS1940" s="17"/>
      <c r="AT1940" s="17"/>
      <c r="AU1940" s="17"/>
      <c r="AV1940" s="17"/>
      <c r="AW1940" s="17"/>
      <c r="AX1940" s="17"/>
      <c r="AY1940" s="17"/>
      <c r="AZ1940" s="17"/>
      <c r="BA1940" s="17"/>
      <c r="BB1940" s="17"/>
      <c r="BC1940" s="17"/>
      <c r="BD1940" s="17"/>
      <c r="BE1940" s="17"/>
      <c r="BF1940" s="17"/>
      <c r="BG1940" s="17"/>
      <c r="BH1940" s="17"/>
      <c r="BI1940" s="17"/>
      <c r="BJ1940" s="17"/>
      <c r="BK1940" s="17"/>
      <c r="BL1940" s="17"/>
      <c r="BM1940" s="17"/>
      <c r="BN1940" s="17"/>
      <c r="BO1940" s="17"/>
      <c r="BP1940" s="17"/>
      <c r="BQ1940" s="17"/>
      <c r="BR1940" s="17"/>
    </row>
    <row r="1941" spans="29:70" x14ac:dyDescent="0.25"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  <c r="BF1941" s="17"/>
      <c r="BG1941" s="17"/>
      <c r="BH1941" s="17"/>
      <c r="BI1941" s="17"/>
      <c r="BJ1941" s="17"/>
      <c r="BK1941" s="17"/>
      <c r="BL1941" s="17"/>
      <c r="BM1941" s="17"/>
      <c r="BN1941" s="17"/>
      <c r="BO1941" s="17"/>
      <c r="BP1941" s="17"/>
      <c r="BQ1941" s="17"/>
      <c r="BR1941" s="17"/>
    </row>
    <row r="1942" spans="29:70" x14ac:dyDescent="0.25">
      <c r="AC1942" s="17"/>
      <c r="AD1942" s="17"/>
      <c r="AE1942" s="17"/>
      <c r="AF1942" s="17"/>
      <c r="AG1942" s="17"/>
      <c r="AH1942" s="17"/>
      <c r="AI1942" s="17"/>
      <c r="AJ1942" s="17"/>
      <c r="AK1942" s="17"/>
      <c r="AL1942" s="17"/>
      <c r="AM1942" s="17"/>
      <c r="AN1942" s="17"/>
      <c r="AO1942" s="17"/>
      <c r="AP1942" s="17"/>
      <c r="AQ1942" s="17"/>
      <c r="AR1942" s="17"/>
      <c r="AS1942" s="17"/>
      <c r="AT1942" s="17"/>
      <c r="AU1942" s="17"/>
      <c r="AV1942" s="17"/>
      <c r="AW1942" s="17"/>
      <c r="AX1942" s="17"/>
      <c r="AY1942" s="17"/>
      <c r="AZ1942" s="17"/>
      <c r="BA1942" s="17"/>
      <c r="BB1942" s="17"/>
      <c r="BC1942" s="17"/>
      <c r="BD1942" s="17"/>
      <c r="BE1942" s="17"/>
      <c r="BF1942" s="17"/>
      <c r="BG1942" s="17"/>
      <c r="BH1942" s="17"/>
      <c r="BI1942" s="17"/>
      <c r="BJ1942" s="17"/>
      <c r="BK1942" s="17"/>
      <c r="BL1942" s="17"/>
      <c r="BM1942" s="17"/>
      <c r="BN1942" s="17"/>
      <c r="BO1942" s="17"/>
      <c r="BP1942" s="17"/>
      <c r="BQ1942" s="17"/>
      <c r="BR1942" s="17"/>
    </row>
    <row r="1943" spans="29:70" x14ac:dyDescent="0.25">
      <c r="AC1943" s="17"/>
      <c r="AD1943" s="17"/>
      <c r="AE1943" s="17"/>
      <c r="AF1943" s="17"/>
      <c r="AG1943" s="17"/>
      <c r="AH1943" s="17"/>
      <c r="AI1943" s="17"/>
      <c r="AJ1943" s="17"/>
      <c r="AK1943" s="17"/>
      <c r="AL1943" s="17"/>
      <c r="AM1943" s="17"/>
      <c r="AN1943" s="17"/>
      <c r="AO1943" s="17"/>
      <c r="AP1943" s="17"/>
      <c r="AQ1943" s="17"/>
      <c r="AR1943" s="17"/>
      <c r="AS1943" s="17"/>
      <c r="AT1943" s="17"/>
      <c r="AU1943" s="17"/>
      <c r="AV1943" s="17"/>
      <c r="AW1943" s="17"/>
      <c r="AX1943" s="17"/>
      <c r="AY1943" s="17"/>
      <c r="AZ1943" s="17"/>
      <c r="BA1943" s="17"/>
      <c r="BB1943" s="17"/>
      <c r="BC1943" s="17"/>
      <c r="BD1943" s="17"/>
      <c r="BE1943" s="17"/>
      <c r="BF1943" s="17"/>
      <c r="BG1943" s="17"/>
      <c r="BH1943" s="17"/>
      <c r="BI1943" s="17"/>
      <c r="BJ1943" s="17"/>
      <c r="BK1943" s="17"/>
      <c r="BL1943" s="17"/>
      <c r="BM1943" s="17"/>
      <c r="BN1943" s="17"/>
      <c r="BO1943" s="17"/>
      <c r="BP1943" s="17"/>
      <c r="BQ1943" s="17"/>
      <c r="BR1943" s="17"/>
    </row>
    <row r="1944" spans="29:70" x14ac:dyDescent="0.25">
      <c r="AC1944" s="17"/>
      <c r="AD1944" s="17"/>
      <c r="AE1944" s="17"/>
      <c r="AF1944" s="17"/>
      <c r="AG1944" s="17"/>
      <c r="AH1944" s="17"/>
      <c r="AI1944" s="17"/>
      <c r="AJ1944" s="17"/>
      <c r="AK1944" s="17"/>
      <c r="AL1944" s="17"/>
      <c r="AM1944" s="17"/>
      <c r="AN1944" s="17"/>
      <c r="AO1944" s="17"/>
      <c r="AP1944" s="17"/>
      <c r="AQ1944" s="17"/>
      <c r="AR1944" s="17"/>
      <c r="AS1944" s="17"/>
      <c r="AT1944" s="17"/>
      <c r="AU1944" s="17"/>
      <c r="AV1944" s="17"/>
      <c r="AW1944" s="17"/>
      <c r="AX1944" s="17"/>
      <c r="AY1944" s="17"/>
      <c r="AZ1944" s="17"/>
      <c r="BA1944" s="17"/>
      <c r="BB1944" s="17"/>
      <c r="BC1944" s="17"/>
      <c r="BD1944" s="17"/>
      <c r="BE1944" s="17"/>
      <c r="BF1944" s="17"/>
      <c r="BG1944" s="17"/>
      <c r="BH1944" s="17"/>
      <c r="BI1944" s="17"/>
      <c r="BJ1944" s="17"/>
      <c r="BK1944" s="17"/>
      <c r="BL1944" s="17"/>
      <c r="BM1944" s="17"/>
      <c r="BN1944" s="17"/>
      <c r="BO1944" s="17"/>
      <c r="BP1944" s="17"/>
      <c r="BQ1944" s="17"/>
      <c r="BR1944" s="17"/>
    </row>
    <row r="1945" spans="29:70" x14ac:dyDescent="0.25">
      <c r="AC1945" s="17"/>
      <c r="AD1945" s="17"/>
      <c r="AE1945" s="17"/>
      <c r="AF1945" s="17"/>
      <c r="AG1945" s="17"/>
      <c r="AH1945" s="17"/>
      <c r="AI1945" s="17"/>
      <c r="AJ1945" s="17"/>
      <c r="AK1945" s="17"/>
      <c r="AL1945" s="17"/>
      <c r="AM1945" s="17"/>
      <c r="AN1945" s="17"/>
      <c r="AO1945" s="17"/>
      <c r="AP1945" s="17"/>
      <c r="AQ1945" s="17"/>
      <c r="AR1945" s="17"/>
      <c r="AS1945" s="17"/>
      <c r="AT1945" s="17"/>
      <c r="AU1945" s="17"/>
      <c r="AV1945" s="17"/>
      <c r="AW1945" s="17"/>
      <c r="AX1945" s="17"/>
      <c r="AY1945" s="17"/>
      <c r="AZ1945" s="17"/>
      <c r="BA1945" s="17"/>
      <c r="BB1945" s="17"/>
      <c r="BC1945" s="17"/>
      <c r="BD1945" s="17"/>
      <c r="BE1945" s="17"/>
      <c r="BF1945" s="17"/>
      <c r="BG1945" s="17"/>
      <c r="BH1945" s="17"/>
      <c r="BI1945" s="17"/>
      <c r="BJ1945" s="17"/>
      <c r="BK1945" s="17"/>
      <c r="BL1945" s="17"/>
      <c r="BM1945" s="17"/>
      <c r="BN1945" s="17"/>
      <c r="BO1945" s="17"/>
      <c r="BP1945" s="17"/>
      <c r="BQ1945" s="17"/>
      <c r="BR1945" s="17"/>
    </row>
    <row r="1946" spans="29:70" x14ac:dyDescent="0.25">
      <c r="AC1946" s="17"/>
      <c r="AD1946" s="17"/>
      <c r="AE1946" s="17"/>
      <c r="AF1946" s="17"/>
      <c r="AG1946" s="17"/>
      <c r="AH1946" s="17"/>
      <c r="AI1946" s="17"/>
      <c r="AJ1946" s="17"/>
      <c r="AK1946" s="17"/>
      <c r="AL1946" s="17"/>
      <c r="AM1946" s="17"/>
      <c r="AN1946" s="17"/>
      <c r="AO1946" s="17"/>
      <c r="AP1946" s="17"/>
      <c r="AQ1946" s="17"/>
      <c r="AR1946" s="17"/>
      <c r="AS1946" s="17"/>
      <c r="AT1946" s="17"/>
      <c r="AU1946" s="17"/>
      <c r="AV1946" s="17"/>
      <c r="AW1946" s="17"/>
      <c r="AX1946" s="17"/>
      <c r="AY1946" s="17"/>
      <c r="AZ1946" s="17"/>
      <c r="BA1946" s="17"/>
      <c r="BB1946" s="17"/>
      <c r="BC1946" s="17"/>
      <c r="BD1946" s="17"/>
      <c r="BE1946" s="17"/>
      <c r="BF1946" s="17"/>
      <c r="BG1946" s="17"/>
      <c r="BH1946" s="17"/>
      <c r="BI1946" s="17"/>
      <c r="BJ1946" s="17"/>
      <c r="BK1946" s="17"/>
      <c r="BL1946" s="17"/>
      <c r="BM1946" s="17"/>
      <c r="BN1946" s="17"/>
      <c r="BO1946" s="17"/>
      <c r="BP1946" s="17"/>
      <c r="BQ1946" s="17"/>
      <c r="BR1946" s="17"/>
    </row>
    <row r="1947" spans="29:70" x14ac:dyDescent="0.25">
      <c r="AC1947" s="17"/>
      <c r="AD1947" s="17"/>
      <c r="AE1947" s="17"/>
      <c r="AF1947" s="17"/>
      <c r="AG1947" s="17"/>
      <c r="AH1947" s="17"/>
      <c r="AI1947" s="17"/>
      <c r="AJ1947" s="17"/>
      <c r="AK1947" s="17"/>
      <c r="AL1947" s="17"/>
      <c r="AM1947" s="17"/>
      <c r="AN1947" s="17"/>
      <c r="AO1947" s="17"/>
      <c r="AP1947" s="17"/>
      <c r="AQ1947" s="17"/>
      <c r="AR1947" s="17"/>
      <c r="AS1947" s="17"/>
      <c r="AT1947" s="17"/>
      <c r="AU1947" s="17"/>
      <c r="AV1947" s="17"/>
      <c r="AW1947" s="17"/>
      <c r="AX1947" s="17"/>
      <c r="AY1947" s="17"/>
      <c r="AZ1947" s="17"/>
      <c r="BA1947" s="17"/>
      <c r="BB1947" s="17"/>
      <c r="BC1947" s="17"/>
      <c r="BD1947" s="17"/>
      <c r="BE1947" s="17"/>
      <c r="BF1947" s="17"/>
      <c r="BG1947" s="17"/>
      <c r="BH1947" s="17"/>
      <c r="BI1947" s="17"/>
      <c r="BJ1947" s="17"/>
      <c r="BK1947" s="17"/>
      <c r="BL1947" s="17"/>
      <c r="BM1947" s="17"/>
      <c r="BN1947" s="17"/>
      <c r="BO1947" s="17"/>
      <c r="BP1947" s="17"/>
      <c r="BQ1947" s="17"/>
      <c r="BR1947" s="17"/>
    </row>
    <row r="1948" spans="29:70" x14ac:dyDescent="0.25">
      <c r="AC1948" s="17"/>
      <c r="AD1948" s="17"/>
      <c r="AE1948" s="17"/>
      <c r="AF1948" s="17"/>
      <c r="AG1948" s="17"/>
      <c r="AH1948" s="17"/>
      <c r="AI1948" s="17"/>
      <c r="AJ1948" s="17"/>
      <c r="AK1948" s="17"/>
      <c r="AL1948" s="17"/>
      <c r="AM1948" s="17"/>
      <c r="AN1948" s="17"/>
      <c r="AO1948" s="17"/>
      <c r="AP1948" s="17"/>
      <c r="AQ1948" s="17"/>
      <c r="AR1948" s="17"/>
      <c r="AS1948" s="17"/>
      <c r="AT1948" s="17"/>
      <c r="AU1948" s="17"/>
      <c r="AV1948" s="17"/>
      <c r="AW1948" s="17"/>
      <c r="AX1948" s="17"/>
      <c r="AY1948" s="17"/>
      <c r="AZ1948" s="17"/>
      <c r="BA1948" s="17"/>
      <c r="BB1948" s="17"/>
      <c r="BC1948" s="17"/>
      <c r="BD1948" s="17"/>
      <c r="BE1948" s="17"/>
      <c r="BF1948" s="17"/>
      <c r="BG1948" s="17"/>
      <c r="BH1948" s="17"/>
      <c r="BI1948" s="17"/>
      <c r="BJ1948" s="17"/>
      <c r="BK1948" s="17"/>
      <c r="BL1948" s="17"/>
      <c r="BM1948" s="17"/>
      <c r="BN1948" s="17"/>
      <c r="BO1948" s="17"/>
      <c r="BP1948" s="17"/>
      <c r="BQ1948" s="17"/>
      <c r="BR1948" s="17"/>
    </row>
    <row r="1949" spans="29:70" x14ac:dyDescent="0.25">
      <c r="AC1949" s="17"/>
      <c r="AD1949" s="17"/>
      <c r="AE1949" s="17"/>
      <c r="AF1949" s="17"/>
      <c r="AG1949" s="17"/>
      <c r="AH1949" s="17"/>
      <c r="AI1949" s="17"/>
      <c r="AJ1949" s="17"/>
      <c r="AK1949" s="17"/>
      <c r="AL1949" s="17"/>
      <c r="AM1949" s="17"/>
      <c r="AN1949" s="17"/>
      <c r="AO1949" s="17"/>
      <c r="AP1949" s="17"/>
      <c r="AQ1949" s="17"/>
      <c r="AR1949" s="17"/>
      <c r="AS1949" s="17"/>
      <c r="AT1949" s="17"/>
      <c r="AU1949" s="17"/>
      <c r="AV1949" s="17"/>
      <c r="AW1949" s="17"/>
      <c r="AX1949" s="17"/>
      <c r="AY1949" s="17"/>
      <c r="AZ1949" s="17"/>
      <c r="BA1949" s="17"/>
      <c r="BB1949" s="17"/>
      <c r="BC1949" s="17"/>
      <c r="BD1949" s="17"/>
      <c r="BE1949" s="17"/>
      <c r="BF1949" s="17"/>
      <c r="BG1949" s="17"/>
      <c r="BH1949" s="17"/>
      <c r="BI1949" s="17"/>
      <c r="BJ1949" s="17"/>
      <c r="BK1949" s="17"/>
      <c r="BL1949" s="17"/>
      <c r="BM1949" s="17"/>
      <c r="BN1949" s="17"/>
      <c r="BO1949" s="17"/>
      <c r="BP1949" s="17"/>
      <c r="BQ1949" s="17"/>
      <c r="BR1949" s="17"/>
    </row>
    <row r="1950" spans="29:70" x14ac:dyDescent="0.25">
      <c r="AC1950" s="17"/>
      <c r="AD1950" s="17"/>
      <c r="AE1950" s="17"/>
      <c r="AF1950" s="17"/>
      <c r="AG1950" s="17"/>
      <c r="AH1950" s="17"/>
      <c r="AI1950" s="17"/>
      <c r="AJ1950" s="17"/>
      <c r="AK1950" s="17"/>
      <c r="AL1950" s="17"/>
      <c r="AM1950" s="17"/>
      <c r="AN1950" s="17"/>
      <c r="AO1950" s="17"/>
      <c r="AP1950" s="17"/>
      <c r="AQ1950" s="17"/>
      <c r="AR1950" s="17"/>
      <c r="AS1950" s="17"/>
      <c r="AT1950" s="17"/>
      <c r="AU1950" s="17"/>
      <c r="AV1950" s="17"/>
      <c r="AW1950" s="17"/>
      <c r="AX1950" s="17"/>
      <c r="AY1950" s="17"/>
      <c r="AZ1950" s="17"/>
      <c r="BA1950" s="17"/>
      <c r="BB1950" s="17"/>
      <c r="BC1950" s="17"/>
      <c r="BD1950" s="17"/>
      <c r="BE1950" s="17"/>
      <c r="BF1950" s="17"/>
      <c r="BG1950" s="17"/>
      <c r="BH1950" s="17"/>
      <c r="BI1950" s="17"/>
      <c r="BJ1950" s="17"/>
      <c r="BK1950" s="17"/>
      <c r="BL1950" s="17"/>
      <c r="BM1950" s="17"/>
      <c r="BN1950" s="17"/>
      <c r="BO1950" s="17"/>
      <c r="BP1950" s="17"/>
      <c r="BQ1950" s="17"/>
      <c r="BR1950" s="17"/>
    </row>
    <row r="1951" spans="29:70" x14ac:dyDescent="0.25">
      <c r="AC1951" s="17"/>
      <c r="AD1951" s="17"/>
      <c r="AE1951" s="17"/>
      <c r="AF1951" s="17"/>
      <c r="AG1951" s="17"/>
      <c r="AH1951" s="17"/>
      <c r="AI1951" s="17"/>
      <c r="AJ1951" s="17"/>
      <c r="AK1951" s="17"/>
      <c r="AL1951" s="17"/>
      <c r="AM1951" s="17"/>
      <c r="AN1951" s="17"/>
      <c r="AO1951" s="17"/>
      <c r="AP1951" s="17"/>
      <c r="AQ1951" s="17"/>
      <c r="AR1951" s="17"/>
      <c r="AS1951" s="17"/>
      <c r="AT1951" s="17"/>
      <c r="AU1951" s="17"/>
      <c r="AV1951" s="17"/>
      <c r="AW1951" s="17"/>
      <c r="AX1951" s="17"/>
      <c r="AY1951" s="17"/>
      <c r="AZ1951" s="17"/>
      <c r="BA1951" s="17"/>
      <c r="BB1951" s="17"/>
      <c r="BC1951" s="17"/>
      <c r="BD1951" s="17"/>
      <c r="BE1951" s="17"/>
      <c r="BF1951" s="17"/>
      <c r="BG1951" s="17"/>
      <c r="BH1951" s="17"/>
      <c r="BI1951" s="17"/>
      <c r="BJ1951" s="17"/>
      <c r="BK1951" s="17"/>
      <c r="BL1951" s="17"/>
      <c r="BM1951" s="17"/>
      <c r="BN1951" s="17"/>
      <c r="BO1951" s="17"/>
      <c r="BP1951" s="17"/>
      <c r="BQ1951" s="17"/>
      <c r="BR1951" s="17"/>
    </row>
    <row r="1952" spans="29:70" x14ac:dyDescent="0.25">
      <c r="AC1952" s="17"/>
      <c r="AD1952" s="17"/>
      <c r="AE1952" s="17"/>
      <c r="AF1952" s="17"/>
      <c r="AG1952" s="17"/>
      <c r="AH1952" s="17"/>
      <c r="AI1952" s="17"/>
      <c r="AJ1952" s="17"/>
      <c r="AK1952" s="17"/>
      <c r="AL1952" s="17"/>
      <c r="AM1952" s="17"/>
      <c r="AN1952" s="17"/>
      <c r="AO1952" s="17"/>
      <c r="AP1952" s="17"/>
      <c r="AQ1952" s="17"/>
      <c r="AR1952" s="17"/>
      <c r="AS1952" s="17"/>
      <c r="AT1952" s="17"/>
      <c r="AU1952" s="17"/>
      <c r="AV1952" s="17"/>
      <c r="AW1952" s="17"/>
      <c r="AX1952" s="17"/>
      <c r="AY1952" s="17"/>
      <c r="AZ1952" s="17"/>
      <c r="BA1952" s="17"/>
      <c r="BB1952" s="17"/>
      <c r="BC1952" s="17"/>
      <c r="BD1952" s="17"/>
      <c r="BE1952" s="17"/>
      <c r="BF1952" s="17"/>
      <c r="BG1952" s="17"/>
      <c r="BH1952" s="17"/>
      <c r="BI1952" s="17"/>
      <c r="BJ1952" s="17"/>
      <c r="BK1952" s="17"/>
      <c r="BL1952" s="17"/>
      <c r="BM1952" s="17"/>
      <c r="BN1952" s="17"/>
      <c r="BO1952" s="17"/>
      <c r="BP1952" s="17"/>
      <c r="BQ1952" s="17"/>
      <c r="BR1952" s="17"/>
    </row>
    <row r="1953" spans="29:70" x14ac:dyDescent="0.25">
      <c r="AC1953" s="17"/>
      <c r="AD1953" s="17"/>
      <c r="AE1953" s="17"/>
      <c r="AF1953" s="17"/>
      <c r="AG1953" s="17"/>
      <c r="AH1953" s="17"/>
      <c r="AI1953" s="17"/>
      <c r="AJ1953" s="17"/>
      <c r="AK1953" s="17"/>
      <c r="AL1953" s="17"/>
      <c r="AM1953" s="17"/>
      <c r="AN1953" s="17"/>
      <c r="AO1953" s="17"/>
      <c r="AP1953" s="17"/>
      <c r="AQ1953" s="17"/>
      <c r="AR1953" s="17"/>
      <c r="AS1953" s="17"/>
      <c r="AT1953" s="17"/>
      <c r="AU1953" s="17"/>
      <c r="AV1953" s="17"/>
      <c r="AW1953" s="17"/>
      <c r="AX1953" s="17"/>
      <c r="AY1953" s="17"/>
      <c r="AZ1953" s="17"/>
      <c r="BA1953" s="17"/>
      <c r="BB1953" s="17"/>
      <c r="BC1953" s="17"/>
      <c r="BD1953" s="17"/>
      <c r="BE1953" s="17"/>
      <c r="BF1953" s="17"/>
      <c r="BG1953" s="17"/>
      <c r="BH1953" s="17"/>
      <c r="BI1953" s="17"/>
      <c r="BJ1953" s="17"/>
      <c r="BK1953" s="17"/>
      <c r="BL1953" s="17"/>
      <c r="BM1953" s="17"/>
      <c r="BN1953" s="17"/>
      <c r="BO1953" s="17"/>
      <c r="BP1953" s="17"/>
      <c r="BQ1953" s="17"/>
      <c r="BR1953" s="17"/>
    </row>
    <row r="1954" spans="29:70" x14ac:dyDescent="0.25"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  <c r="BF1954" s="17"/>
      <c r="BG1954" s="17"/>
      <c r="BH1954" s="17"/>
      <c r="BI1954" s="17"/>
      <c r="BJ1954" s="17"/>
      <c r="BK1954" s="17"/>
      <c r="BL1954" s="17"/>
      <c r="BM1954" s="17"/>
      <c r="BN1954" s="17"/>
      <c r="BO1954" s="17"/>
      <c r="BP1954" s="17"/>
      <c r="BQ1954" s="17"/>
      <c r="BR1954" s="17"/>
    </row>
    <row r="1955" spans="29:70" x14ac:dyDescent="0.25"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  <c r="BF1955" s="17"/>
      <c r="BG1955" s="17"/>
      <c r="BH1955" s="17"/>
      <c r="BI1955" s="17"/>
      <c r="BJ1955" s="17"/>
      <c r="BK1955" s="17"/>
      <c r="BL1955" s="17"/>
      <c r="BM1955" s="17"/>
      <c r="BN1955" s="17"/>
      <c r="BO1955" s="17"/>
      <c r="BP1955" s="17"/>
      <c r="BQ1955" s="17"/>
      <c r="BR1955" s="17"/>
    </row>
    <row r="1956" spans="29:70" x14ac:dyDescent="0.25"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7"/>
      <c r="BI1956" s="17"/>
      <c r="BJ1956" s="17"/>
      <c r="BK1956" s="17"/>
      <c r="BL1956" s="17"/>
      <c r="BM1956" s="17"/>
      <c r="BN1956" s="17"/>
      <c r="BO1956" s="17"/>
      <c r="BP1956" s="17"/>
      <c r="BQ1956" s="17"/>
      <c r="BR1956" s="17"/>
    </row>
    <row r="1957" spans="29:70" x14ac:dyDescent="0.25"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  <c r="BF1957" s="17"/>
      <c r="BG1957" s="17"/>
      <c r="BH1957" s="17"/>
      <c r="BI1957" s="17"/>
      <c r="BJ1957" s="17"/>
      <c r="BK1957" s="17"/>
      <c r="BL1957" s="17"/>
      <c r="BM1957" s="17"/>
      <c r="BN1957" s="17"/>
      <c r="BO1957" s="17"/>
      <c r="BP1957" s="17"/>
      <c r="BQ1957" s="17"/>
      <c r="BR1957" s="17"/>
    </row>
    <row r="1958" spans="29:70" x14ac:dyDescent="0.25">
      <c r="AC1958" s="17"/>
      <c r="AD1958" s="17"/>
      <c r="AE1958" s="17"/>
      <c r="AF1958" s="17"/>
      <c r="AG1958" s="17"/>
      <c r="AH1958" s="17"/>
      <c r="AI1958" s="17"/>
      <c r="AJ1958" s="17"/>
      <c r="AK1958" s="17"/>
      <c r="AL1958" s="17"/>
      <c r="AM1958" s="17"/>
      <c r="AN1958" s="17"/>
      <c r="AO1958" s="17"/>
      <c r="AP1958" s="17"/>
      <c r="AQ1958" s="17"/>
      <c r="AR1958" s="17"/>
      <c r="AS1958" s="17"/>
      <c r="AT1958" s="17"/>
      <c r="AU1958" s="17"/>
      <c r="AV1958" s="17"/>
      <c r="AW1958" s="17"/>
      <c r="AX1958" s="17"/>
      <c r="AY1958" s="17"/>
      <c r="AZ1958" s="17"/>
      <c r="BA1958" s="17"/>
      <c r="BB1958" s="17"/>
      <c r="BC1958" s="17"/>
      <c r="BD1958" s="17"/>
      <c r="BE1958" s="17"/>
      <c r="BF1958" s="17"/>
      <c r="BG1958" s="17"/>
      <c r="BH1958" s="17"/>
      <c r="BI1958" s="17"/>
      <c r="BJ1958" s="17"/>
      <c r="BK1958" s="17"/>
      <c r="BL1958" s="17"/>
      <c r="BM1958" s="17"/>
      <c r="BN1958" s="17"/>
      <c r="BO1958" s="17"/>
      <c r="BP1958" s="17"/>
      <c r="BQ1958" s="17"/>
      <c r="BR1958" s="17"/>
    </row>
    <row r="1959" spans="29:70" x14ac:dyDescent="0.25">
      <c r="AC1959" s="17"/>
      <c r="AD1959" s="17"/>
      <c r="AE1959" s="17"/>
      <c r="AF1959" s="17"/>
      <c r="AG1959" s="17"/>
      <c r="AH1959" s="17"/>
      <c r="AI1959" s="17"/>
      <c r="AJ1959" s="17"/>
      <c r="AK1959" s="17"/>
      <c r="AL1959" s="17"/>
      <c r="AM1959" s="17"/>
      <c r="AN1959" s="17"/>
      <c r="AO1959" s="17"/>
      <c r="AP1959" s="17"/>
      <c r="AQ1959" s="17"/>
      <c r="AR1959" s="17"/>
      <c r="AS1959" s="17"/>
      <c r="AT1959" s="17"/>
      <c r="AU1959" s="17"/>
      <c r="AV1959" s="17"/>
      <c r="AW1959" s="17"/>
      <c r="AX1959" s="17"/>
      <c r="AY1959" s="17"/>
      <c r="AZ1959" s="17"/>
      <c r="BA1959" s="17"/>
      <c r="BB1959" s="17"/>
      <c r="BC1959" s="17"/>
      <c r="BD1959" s="17"/>
      <c r="BE1959" s="17"/>
      <c r="BF1959" s="17"/>
      <c r="BG1959" s="17"/>
      <c r="BH1959" s="17"/>
      <c r="BI1959" s="17"/>
      <c r="BJ1959" s="17"/>
      <c r="BK1959" s="17"/>
      <c r="BL1959" s="17"/>
      <c r="BM1959" s="17"/>
      <c r="BN1959" s="17"/>
      <c r="BO1959" s="17"/>
      <c r="BP1959" s="17"/>
      <c r="BQ1959" s="17"/>
      <c r="BR1959" s="17"/>
    </row>
    <row r="1960" spans="29:70" x14ac:dyDescent="0.25">
      <c r="AC1960" s="17"/>
      <c r="AD1960" s="17"/>
      <c r="AE1960" s="17"/>
      <c r="AF1960" s="17"/>
      <c r="AG1960" s="17"/>
      <c r="AH1960" s="17"/>
      <c r="AI1960" s="17"/>
      <c r="AJ1960" s="17"/>
      <c r="AK1960" s="17"/>
      <c r="AL1960" s="17"/>
      <c r="AM1960" s="17"/>
      <c r="AN1960" s="17"/>
      <c r="AO1960" s="17"/>
      <c r="AP1960" s="17"/>
      <c r="AQ1960" s="17"/>
      <c r="AR1960" s="17"/>
      <c r="AS1960" s="17"/>
      <c r="AT1960" s="17"/>
      <c r="AU1960" s="17"/>
      <c r="AV1960" s="17"/>
      <c r="AW1960" s="17"/>
      <c r="AX1960" s="17"/>
      <c r="AY1960" s="17"/>
      <c r="AZ1960" s="17"/>
      <c r="BA1960" s="17"/>
      <c r="BB1960" s="17"/>
      <c r="BC1960" s="17"/>
      <c r="BD1960" s="17"/>
      <c r="BE1960" s="17"/>
      <c r="BF1960" s="17"/>
      <c r="BG1960" s="17"/>
      <c r="BH1960" s="17"/>
      <c r="BI1960" s="17"/>
      <c r="BJ1960" s="17"/>
      <c r="BK1960" s="17"/>
      <c r="BL1960" s="17"/>
      <c r="BM1960" s="17"/>
      <c r="BN1960" s="17"/>
      <c r="BO1960" s="17"/>
      <c r="BP1960" s="17"/>
      <c r="BQ1960" s="17"/>
      <c r="BR1960" s="17"/>
    </row>
    <row r="1961" spans="29:70" x14ac:dyDescent="0.25">
      <c r="AC1961" s="17"/>
      <c r="AD1961" s="17"/>
      <c r="AE1961" s="17"/>
      <c r="AF1961" s="17"/>
      <c r="AG1961" s="17"/>
      <c r="AH1961" s="17"/>
      <c r="AI1961" s="17"/>
      <c r="AJ1961" s="17"/>
      <c r="AK1961" s="17"/>
      <c r="AL1961" s="17"/>
      <c r="AM1961" s="17"/>
      <c r="AN1961" s="17"/>
      <c r="AO1961" s="17"/>
      <c r="AP1961" s="17"/>
      <c r="AQ1961" s="17"/>
      <c r="AR1961" s="17"/>
      <c r="AS1961" s="17"/>
      <c r="AT1961" s="17"/>
      <c r="AU1961" s="17"/>
      <c r="AV1961" s="17"/>
      <c r="AW1961" s="17"/>
      <c r="AX1961" s="17"/>
      <c r="AY1961" s="17"/>
      <c r="AZ1961" s="17"/>
      <c r="BA1961" s="17"/>
      <c r="BB1961" s="17"/>
      <c r="BC1961" s="17"/>
      <c r="BD1961" s="17"/>
      <c r="BE1961" s="17"/>
      <c r="BF1961" s="17"/>
      <c r="BG1961" s="17"/>
      <c r="BH1961" s="17"/>
      <c r="BI1961" s="17"/>
      <c r="BJ1961" s="17"/>
      <c r="BK1961" s="17"/>
      <c r="BL1961" s="17"/>
      <c r="BM1961" s="17"/>
      <c r="BN1961" s="17"/>
      <c r="BO1961" s="17"/>
      <c r="BP1961" s="17"/>
      <c r="BQ1961" s="17"/>
      <c r="BR1961" s="17"/>
    </row>
    <row r="1962" spans="29:70" x14ac:dyDescent="0.25">
      <c r="AC1962" s="17"/>
      <c r="AD1962" s="17"/>
      <c r="AE1962" s="17"/>
      <c r="AF1962" s="17"/>
      <c r="AG1962" s="17"/>
      <c r="AH1962" s="17"/>
      <c r="AI1962" s="17"/>
      <c r="AJ1962" s="17"/>
      <c r="AK1962" s="17"/>
      <c r="AL1962" s="17"/>
      <c r="AM1962" s="17"/>
      <c r="AN1962" s="17"/>
      <c r="AO1962" s="17"/>
      <c r="AP1962" s="17"/>
      <c r="AQ1962" s="17"/>
      <c r="AR1962" s="17"/>
      <c r="AS1962" s="17"/>
      <c r="AT1962" s="17"/>
      <c r="AU1962" s="17"/>
      <c r="AV1962" s="17"/>
      <c r="AW1962" s="17"/>
      <c r="AX1962" s="17"/>
      <c r="AY1962" s="17"/>
      <c r="AZ1962" s="17"/>
      <c r="BA1962" s="17"/>
      <c r="BB1962" s="17"/>
      <c r="BC1962" s="17"/>
      <c r="BD1962" s="17"/>
      <c r="BE1962" s="17"/>
      <c r="BF1962" s="17"/>
      <c r="BG1962" s="17"/>
      <c r="BH1962" s="17"/>
      <c r="BI1962" s="17"/>
      <c r="BJ1962" s="17"/>
      <c r="BK1962" s="17"/>
      <c r="BL1962" s="17"/>
      <c r="BM1962" s="17"/>
      <c r="BN1962" s="17"/>
      <c r="BO1962" s="17"/>
      <c r="BP1962" s="17"/>
      <c r="BQ1962" s="17"/>
      <c r="BR1962" s="17"/>
    </row>
    <row r="1963" spans="29:70" x14ac:dyDescent="0.25">
      <c r="AC1963" s="17"/>
      <c r="AD1963" s="17"/>
      <c r="AE1963" s="17"/>
      <c r="AF1963" s="17"/>
      <c r="AG1963" s="17"/>
      <c r="AH1963" s="17"/>
      <c r="AI1963" s="17"/>
      <c r="AJ1963" s="17"/>
      <c r="AK1963" s="17"/>
      <c r="AL1963" s="17"/>
      <c r="AM1963" s="17"/>
      <c r="AN1963" s="17"/>
      <c r="AO1963" s="17"/>
      <c r="AP1963" s="17"/>
      <c r="AQ1963" s="17"/>
      <c r="AR1963" s="17"/>
      <c r="AS1963" s="17"/>
      <c r="AT1963" s="17"/>
      <c r="AU1963" s="17"/>
      <c r="AV1963" s="17"/>
      <c r="AW1963" s="17"/>
      <c r="AX1963" s="17"/>
      <c r="AY1963" s="17"/>
      <c r="AZ1963" s="17"/>
      <c r="BA1963" s="17"/>
      <c r="BB1963" s="17"/>
      <c r="BC1963" s="17"/>
      <c r="BD1963" s="17"/>
      <c r="BE1963" s="17"/>
      <c r="BF1963" s="17"/>
      <c r="BG1963" s="17"/>
      <c r="BH1963" s="17"/>
      <c r="BI1963" s="17"/>
      <c r="BJ1963" s="17"/>
      <c r="BK1963" s="17"/>
      <c r="BL1963" s="17"/>
      <c r="BM1963" s="17"/>
      <c r="BN1963" s="17"/>
      <c r="BO1963" s="17"/>
      <c r="BP1963" s="17"/>
      <c r="BQ1963" s="17"/>
      <c r="BR1963" s="17"/>
    </row>
    <row r="1964" spans="29:70" x14ac:dyDescent="0.25">
      <c r="AC1964" s="17"/>
      <c r="AD1964" s="17"/>
      <c r="AE1964" s="17"/>
      <c r="AF1964" s="17"/>
      <c r="AG1964" s="17"/>
      <c r="AH1964" s="17"/>
      <c r="AI1964" s="17"/>
      <c r="AJ1964" s="17"/>
      <c r="AK1964" s="17"/>
      <c r="AL1964" s="17"/>
      <c r="AM1964" s="17"/>
      <c r="AN1964" s="17"/>
      <c r="AO1964" s="17"/>
      <c r="AP1964" s="17"/>
      <c r="AQ1964" s="17"/>
      <c r="AR1964" s="17"/>
      <c r="AS1964" s="17"/>
      <c r="AT1964" s="17"/>
      <c r="AU1964" s="17"/>
      <c r="AV1964" s="17"/>
      <c r="AW1964" s="17"/>
      <c r="AX1964" s="17"/>
      <c r="AY1964" s="17"/>
      <c r="AZ1964" s="17"/>
      <c r="BA1964" s="17"/>
      <c r="BB1964" s="17"/>
      <c r="BC1964" s="17"/>
      <c r="BD1964" s="17"/>
      <c r="BE1964" s="17"/>
      <c r="BF1964" s="17"/>
      <c r="BG1964" s="17"/>
      <c r="BH1964" s="17"/>
      <c r="BI1964" s="17"/>
      <c r="BJ1964" s="17"/>
      <c r="BK1964" s="17"/>
      <c r="BL1964" s="17"/>
      <c r="BM1964" s="17"/>
      <c r="BN1964" s="17"/>
      <c r="BO1964" s="17"/>
      <c r="BP1964" s="17"/>
      <c r="BQ1964" s="17"/>
      <c r="BR1964" s="17"/>
    </row>
    <row r="1965" spans="29:70" x14ac:dyDescent="0.25">
      <c r="AC1965" s="17"/>
      <c r="AD1965" s="17"/>
      <c r="AE1965" s="17"/>
      <c r="AF1965" s="17"/>
      <c r="AG1965" s="17"/>
      <c r="AH1965" s="17"/>
      <c r="AI1965" s="17"/>
      <c r="AJ1965" s="17"/>
      <c r="AK1965" s="17"/>
      <c r="AL1965" s="17"/>
      <c r="AM1965" s="17"/>
      <c r="AN1965" s="17"/>
      <c r="AO1965" s="17"/>
      <c r="AP1965" s="17"/>
      <c r="AQ1965" s="17"/>
      <c r="AR1965" s="17"/>
      <c r="AS1965" s="17"/>
      <c r="AT1965" s="17"/>
      <c r="AU1965" s="17"/>
      <c r="AV1965" s="17"/>
      <c r="AW1965" s="17"/>
      <c r="AX1965" s="17"/>
      <c r="AY1965" s="17"/>
      <c r="AZ1965" s="17"/>
      <c r="BA1965" s="17"/>
      <c r="BB1965" s="17"/>
      <c r="BC1965" s="17"/>
      <c r="BD1965" s="17"/>
      <c r="BE1965" s="17"/>
      <c r="BF1965" s="17"/>
      <c r="BG1965" s="17"/>
      <c r="BH1965" s="17"/>
      <c r="BI1965" s="17"/>
      <c r="BJ1965" s="17"/>
      <c r="BK1965" s="17"/>
      <c r="BL1965" s="17"/>
      <c r="BM1965" s="17"/>
      <c r="BN1965" s="17"/>
      <c r="BO1965" s="17"/>
      <c r="BP1965" s="17"/>
      <c r="BQ1965" s="17"/>
      <c r="BR1965" s="17"/>
    </row>
    <row r="1966" spans="29:70" x14ac:dyDescent="0.25">
      <c r="AC1966" s="17"/>
      <c r="AD1966" s="17"/>
      <c r="AE1966" s="17"/>
      <c r="AF1966" s="17"/>
      <c r="AG1966" s="17"/>
      <c r="AH1966" s="17"/>
      <c r="AI1966" s="17"/>
      <c r="AJ1966" s="17"/>
      <c r="AK1966" s="17"/>
      <c r="AL1966" s="17"/>
      <c r="AM1966" s="17"/>
      <c r="AN1966" s="17"/>
      <c r="AO1966" s="17"/>
      <c r="AP1966" s="17"/>
      <c r="AQ1966" s="17"/>
      <c r="AR1966" s="17"/>
      <c r="AS1966" s="17"/>
      <c r="AT1966" s="17"/>
      <c r="AU1966" s="17"/>
      <c r="AV1966" s="17"/>
      <c r="AW1966" s="17"/>
      <c r="AX1966" s="17"/>
      <c r="AY1966" s="17"/>
      <c r="AZ1966" s="17"/>
      <c r="BA1966" s="17"/>
      <c r="BB1966" s="17"/>
      <c r="BC1966" s="17"/>
      <c r="BD1966" s="17"/>
      <c r="BE1966" s="17"/>
      <c r="BF1966" s="17"/>
      <c r="BG1966" s="17"/>
      <c r="BH1966" s="17"/>
      <c r="BI1966" s="17"/>
      <c r="BJ1966" s="17"/>
      <c r="BK1966" s="17"/>
      <c r="BL1966" s="17"/>
      <c r="BM1966" s="17"/>
      <c r="BN1966" s="17"/>
      <c r="BO1966" s="17"/>
      <c r="BP1966" s="17"/>
      <c r="BQ1966" s="17"/>
      <c r="BR1966" s="17"/>
    </row>
    <row r="1967" spans="29:70" x14ac:dyDescent="0.25">
      <c r="AC1967" s="17"/>
      <c r="AD1967" s="17"/>
      <c r="AE1967" s="17"/>
      <c r="AF1967" s="17"/>
      <c r="AG1967" s="17"/>
      <c r="AH1967" s="17"/>
      <c r="AI1967" s="17"/>
      <c r="AJ1967" s="17"/>
      <c r="AK1967" s="17"/>
      <c r="AL1967" s="17"/>
      <c r="AM1967" s="17"/>
      <c r="AN1967" s="17"/>
      <c r="AO1967" s="17"/>
      <c r="AP1967" s="17"/>
      <c r="AQ1967" s="17"/>
      <c r="AR1967" s="17"/>
      <c r="AS1967" s="17"/>
      <c r="AT1967" s="17"/>
      <c r="AU1967" s="17"/>
      <c r="AV1967" s="17"/>
      <c r="AW1967" s="17"/>
      <c r="AX1967" s="17"/>
      <c r="AY1967" s="17"/>
      <c r="AZ1967" s="17"/>
      <c r="BA1967" s="17"/>
      <c r="BB1967" s="17"/>
      <c r="BC1967" s="17"/>
      <c r="BD1967" s="17"/>
      <c r="BE1967" s="17"/>
      <c r="BF1967" s="17"/>
      <c r="BG1967" s="17"/>
      <c r="BH1967" s="17"/>
      <c r="BI1967" s="17"/>
      <c r="BJ1967" s="17"/>
      <c r="BK1967" s="17"/>
      <c r="BL1967" s="17"/>
      <c r="BM1967" s="17"/>
      <c r="BN1967" s="17"/>
      <c r="BO1967" s="17"/>
      <c r="BP1967" s="17"/>
      <c r="BQ1967" s="17"/>
      <c r="BR1967" s="17"/>
    </row>
    <row r="1968" spans="29:70" x14ac:dyDescent="0.25">
      <c r="AC1968" s="17"/>
      <c r="AD1968" s="17"/>
      <c r="AE1968" s="17"/>
      <c r="AF1968" s="17"/>
      <c r="AG1968" s="17"/>
      <c r="AH1968" s="17"/>
      <c r="AI1968" s="17"/>
      <c r="AJ1968" s="17"/>
      <c r="AK1968" s="17"/>
      <c r="AL1968" s="17"/>
      <c r="AM1968" s="17"/>
      <c r="AN1968" s="17"/>
      <c r="AO1968" s="17"/>
      <c r="AP1968" s="17"/>
      <c r="AQ1968" s="17"/>
      <c r="AR1968" s="17"/>
      <c r="AS1968" s="17"/>
      <c r="AT1968" s="17"/>
      <c r="AU1968" s="17"/>
      <c r="AV1968" s="17"/>
      <c r="AW1968" s="17"/>
      <c r="AX1968" s="17"/>
      <c r="AY1968" s="17"/>
      <c r="AZ1968" s="17"/>
      <c r="BA1968" s="17"/>
      <c r="BB1968" s="17"/>
      <c r="BC1968" s="17"/>
      <c r="BD1968" s="17"/>
      <c r="BE1968" s="17"/>
      <c r="BF1968" s="17"/>
      <c r="BG1968" s="17"/>
      <c r="BH1968" s="17"/>
      <c r="BI1968" s="17"/>
      <c r="BJ1968" s="17"/>
      <c r="BK1968" s="17"/>
      <c r="BL1968" s="17"/>
      <c r="BM1968" s="17"/>
      <c r="BN1968" s="17"/>
      <c r="BO1968" s="17"/>
      <c r="BP1968" s="17"/>
      <c r="BQ1968" s="17"/>
      <c r="BR1968" s="17"/>
    </row>
    <row r="1969" spans="29:70" x14ac:dyDescent="0.25">
      <c r="AC1969" s="17"/>
      <c r="AD1969" s="17"/>
      <c r="AE1969" s="17"/>
      <c r="AF1969" s="17"/>
      <c r="AG1969" s="17"/>
      <c r="AH1969" s="17"/>
      <c r="AI1969" s="17"/>
      <c r="AJ1969" s="17"/>
      <c r="AK1969" s="17"/>
      <c r="AL1969" s="17"/>
      <c r="AM1969" s="17"/>
      <c r="AN1969" s="17"/>
      <c r="AO1969" s="17"/>
      <c r="AP1969" s="17"/>
      <c r="AQ1969" s="17"/>
      <c r="AR1969" s="17"/>
      <c r="AS1969" s="17"/>
      <c r="AT1969" s="17"/>
      <c r="AU1969" s="17"/>
      <c r="AV1969" s="17"/>
      <c r="AW1969" s="17"/>
      <c r="AX1969" s="17"/>
      <c r="AY1969" s="17"/>
      <c r="AZ1969" s="17"/>
      <c r="BA1969" s="17"/>
      <c r="BB1969" s="17"/>
      <c r="BC1969" s="17"/>
      <c r="BD1969" s="17"/>
      <c r="BE1969" s="17"/>
      <c r="BF1969" s="17"/>
      <c r="BG1969" s="17"/>
      <c r="BH1969" s="17"/>
      <c r="BI1969" s="17"/>
      <c r="BJ1969" s="17"/>
      <c r="BK1969" s="17"/>
      <c r="BL1969" s="17"/>
      <c r="BM1969" s="17"/>
      <c r="BN1969" s="17"/>
      <c r="BO1969" s="17"/>
      <c r="BP1969" s="17"/>
      <c r="BQ1969" s="17"/>
      <c r="BR1969" s="17"/>
    </row>
    <row r="1970" spans="29:70" x14ac:dyDescent="0.25">
      <c r="AC1970" s="17"/>
      <c r="AD1970" s="17"/>
      <c r="AE1970" s="17"/>
      <c r="AF1970" s="17"/>
      <c r="AG1970" s="17"/>
      <c r="AH1970" s="17"/>
      <c r="AI1970" s="17"/>
      <c r="AJ1970" s="17"/>
      <c r="AK1970" s="17"/>
      <c r="AL1970" s="17"/>
      <c r="AM1970" s="17"/>
      <c r="AN1970" s="17"/>
      <c r="AO1970" s="17"/>
      <c r="AP1970" s="17"/>
      <c r="AQ1970" s="17"/>
      <c r="AR1970" s="17"/>
      <c r="AS1970" s="17"/>
      <c r="AT1970" s="17"/>
      <c r="AU1970" s="17"/>
      <c r="AV1970" s="17"/>
      <c r="AW1970" s="17"/>
      <c r="AX1970" s="17"/>
      <c r="AY1970" s="17"/>
      <c r="AZ1970" s="17"/>
      <c r="BA1970" s="17"/>
      <c r="BB1970" s="17"/>
      <c r="BC1970" s="17"/>
      <c r="BD1970" s="17"/>
      <c r="BE1970" s="17"/>
      <c r="BF1970" s="17"/>
      <c r="BG1970" s="17"/>
      <c r="BH1970" s="17"/>
      <c r="BI1970" s="17"/>
      <c r="BJ1970" s="17"/>
      <c r="BK1970" s="17"/>
      <c r="BL1970" s="17"/>
      <c r="BM1970" s="17"/>
      <c r="BN1970" s="17"/>
      <c r="BO1970" s="17"/>
      <c r="BP1970" s="17"/>
      <c r="BQ1970" s="17"/>
      <c r="BR1970" s="17"/>
    </row>
    <row r="1971" spans="29:70" x14ac:dyDescent="0.25">
      <c r="AC1971" s="17"/>
      <c r="AD1971" s="17"/>
      <c r="AE1971" s="17"/>
      <c r="AF1971" s="17"/>
      <c r="AG1971" s="17"/>
      <c r="AH1971" s="17"/>
      <c r="AI1971" s="17"/>
      <c r="AJ1971" s="17"/>
      <c r="AK1971" s="17"/>
      <c r="AL1971" s="17"/>
      <c r="AM1971" s="17"/>
      <c r="AN1971" s="17"/>
      <c r="AO1971" s="17"/>
      <c r="AP1971" s="17"/>
      <c r="AQ1971" s="17"/>
      <c r="AR1971" s="17"/>
      <c r="AS1971" s="17"/>
      <c r="AT1971" s="17"/>
      <c r="AU1971" s="17"/>
      <c r="AV1971" s="17"/>
      <c r="AW1971" s="17"/>
      <c r="AX1971" s="17"/>
      <c r="AY1971" s="17"/>
      <c r="AZ1971" s="17"/>
      <c r="BA1971" s="17"/>
      <c r="BB1971" s="17"/>
      <c r="BC1971" s="17"/>
      <c r="BD1971" s="17"/>
      <c r="BE1971" s="17"/>
      <c r="BF1971" s="17"/>
      <c r="BG1971" s="17"/>
      <c r="BH1971" s="17"/>
      <c r="BI1971" s="17"/>
      <c r="BJ1971" s="17"/>
      <c r="BK1971" s="17"/>
      <c r="BL1971" s="17"/>
      <c r="BM1971" s="17"/>
      <c r="BN1971" s="17"/>
      <c r="BO1971" s="17"/>
      <c r="BP1971" s="17"/>
      <c r="BQ1971" s="17"/>
      <c r="BR1971" s="17"/>
    </row>
    <row r="1972" spans="29:70" x14ac:dyDescent="0.25">
      <c r="AC1972" s="17"/>
      <c r="AD1972" s="17"/>
      <c r="AE1972" s="17"/>
      <c r="AF1972" s="17"/>
      <c r="AG1972" s="17"/>
      <c r="AH1972" s="17"/>
      <c r="AI1972" s="17"/>
      <c r="AJ1972" s="17"/>
      <c r="AK1972" s="17"/>
      <c r="AL1972" s="17"/>
      <c r="AM1972" s="17"/>
      <c r="AN1972" s="17"/>
      <c r="AO1972" s="17"/>
      <c r="AP1972" s="17"/>
      <c r="AQ1972" s="17"/>
      <c r="AR1972" s="17"/>
      <c r="AS1972" s="17"/>
      <c r="AT1972" s="17"/>
      <c r="AU1972" s="17"/>
      <c r="AV1972" s="17"/>
      <c r="AW1972" s="17"/>
      <c r="AX1972" s="17"/>
      <c r="AY1972" s="17"/>
      <c r="AZ1972" s="17"/>
      <c r="BA1972" s="17"/>
      <c r="BB1972" s="17"/>
      <c r="BC1972" s="17"/>
      <c r="BD1972" s="17"/>
      <c r="BE1972" s="17"/>
      <c r="BF1972" s="17"/>
      <c r="BG1972" s="17"/>
      <c r="BH1972" s="17"/>
      <c r="BI1972" s="17"/>
      <c r="BJ1972" s="17"/>
      <c r="BK1972" s="17"/>
      <c r="BL1972" s="17"/>
      <c r="BM1972" s="17"/>
      <c r="BN1972" s="17"/>
      <c r="BO1972" s="17"/>
      <c r="BP1972" s="17"/>
      <c r="BQ1972" s="17"/>
      <c r="BR1972" s="17"/>
    </row>
    <row r="1973" spans="29:70" x14ac:dyDescent="0.25">
      <c r="AC1973" s="17"/>
      <c r="AD1973" s="17"/>
      <c r="AE1973" s="17"/>
      <c r="AF1973" s="17"/>
      <c r="AG1973" s="17"/>
      <c r="AH1973" s="17"/>
      <c r="AI1973" s="17"/>
      <c r="AJ1973" s="17"/>
      <c r="AK1973" s="17"/>
      <c r="AL1973" s="17"/>
      <c r="AM1973" s="17"/>
      <c r="AN1973" s="17"/>
      <c r="AO1973" s="17"/>
      <c r="AP1973" s="17"/>
      <c r="AQ1973" s="17"/>
      <c r="AR1973" s="17"/>
      <c r="AS1973" s="17"/>
      <c r="AT1973" s="17"/>
      <c r="AU1973" s="17"/>
      <c r="AV1973" s="17"/>
      <c r="AW1973" s="17"/>
      <c r="AX1973" s="17"/>
      <c r="AY1973" s="17"/>
      <c r="AZ1973" s="17"/>
      <c r="BA1973" s="17"/>
      <c r="BB1973" s="17"/>
      <c r="BC1973" s="17"/>
      <c r="BD1973" s="17"/>
      <c r="BE1973" s="17"/>
      <c r="BF1973" s="17"/>
      <c r="BG1973" s="17"/>
      <c r="BH1973" s="17"/>
      <c r="BI1973" s="17"/>
      <c r="BJ1973" s="17"/>
      <c r="BK1973" s="17"/>
      <c r="BL1973" s="17"/>
      <c r="BM1973" s="17"/>
      <c r="BN1973" s="17"/>
      <c r="BO1973" s="17"/>
      <c r="BP1973" s="17"/>
      <c r="BQ1973" s="17"/>
      <c r="BR1973" s="17"/>
    </row>
    <row r="1974" spans="29:70" x14ac:dyDescent="0.25">
      <c r="AC1974" s="17"/>
      <c r="AD1974" s="17"/>
      <c r="AE1974" s="17"/>
      <c r="AF1974" s="17"/>
      <c r="AG1974" s="17"/>
      <c r="AH1974" s="17"/>
      <c r="AI1974" s="17"/>
      <c r="AJ1974" s="17"/>
      <c r="AK1974" s="17"/>
      <c r="AL1974" s="17"/>
      <c r="AM1974" s="17"/>
      <c r="AN1974" s="17"/>
      <c r="AO1974" s="17"/>
      <c r="AP1974" s="17"/>
      <c r="AQ1974" s="17"/>
      <c r="AR1974" s="17"/>
      <c r="AS1974" s="17"/>
      <c r="AT1974" s="17"/>
      <c r="AU1974" s="17"/>
      <c r="AV1974" s="17"/>
      <c r="AW1974" s="17"/>
      <c r="AX1974" s="17"/>
      <c r="AY1974" s="17"/>
      <c r="AZ1974" s="17"/>
      <c r="BA1974" s="17"/>
      <c r="BB1974" s="17"/>
      <c r="BC1974" s="17"/>
      <c r="BD1974" s="17"/>
      <c r="BE1974" s="17"/>
      <c r="BF1974" s="17"/>
      <c r="BG1974" s="17"/>
      <c r="BH1974" s="17"/>
      <c r="BI1974" s="17"/>
      <c r="BJ1974" s="17"/>
      <c r="BK1974" s="17"/>
      <c r="BL1974" s="17"/>
      <c r="BM1974" s="17"/>
      <c r="BN1974" s="17"/>
      <c r="BO1974" s="17"/>
      <c r="BP1974" s="17"/>
      <c r="BQ1974" s="17"/>
      <c r="BR1974" s="17"/>
    </row>
    <row r="1975" spans="29:70" x14ac:dyDescent="0.25">
      <c r="AC1975" s="17"/>
      <c r="AD1975" s="17"/>
      <c r="AE1975" s="17"/>
      <c r="AF1975" s="17"/>
      <c r="AG1975" s="17"/>
      <c r="AH1975" s="17"/>
      <c r="AI1975" s="17"/>
      <c r="AJ1975" s="17"/>
      <c r="AK1975" s="17"/>
      <c r="AL1975" s="17"/>
      <c r="AM1975" s="17"/>
      <c r="AN1975" s="17"/>
      <c r="AO1975" s="17"/>
      <c r="AP1975" s="17"/>
      <c r="AQ1975" s="17"/>
      <c r="AR1975" s="17"/>
      <c r="AS1975" s="17"/>
      <c r="AT1975" s="17"/>
      <c r="AU1975" s="17"/>
      <c r="AV1975" s="17"/>
      <c r="AW1975" s="17"/>
      <c r="AX1975" s="17"/>
      <c r="AY1975" s="17"/>
      <c r="AZ1975" s="17"/>
      <c r="BA1975" s="17"/>
      <c r="BB1975" s="17"/>
      <c r="BC1975" s="17"/>
      <c r="BD1975" s="17"/>
      <c r="BE1975" s="17"/>
      <c r="BF1975" s="17"/>
      <c r="BG1975" s="17"/>
      <c r="BH1975" s="17"/>
      <c r="BI1975" s="17"/>
      <c r="BJ1975" s="17"/>
      <c r="BK1975" s="17"/>
      <c r="BL1975" s="17"/>
      <c r="BM1975" s="17"/>
      <c r="BN1975" s="17"/>
      <c r="BO1975" s="17"/>
      <c r="BP1975" s="17"/>
      <c r="BQ1975" s="17"/>
      <c r="BR1975" s="17"/>
    </row>
    <row r="1976" spans="29:70" x14ac:dyDescent="0.25">
      <c r="AC1976" s="17"/>
      <c r="AD1976" s="17"/>
      <c r="AE1976" s="17"/>
      <c r="AF1976" s="17"/>
      <c r="AG1976" s="17"/>
      <c r="AH1976" s="17"/>
      <c r="AI1976" s="17"/>
      <c r="AJ1976" s="17"/>
      <c r="AK1976" s="17"/>
      <c r="AL1976" s="17"/>
      <c r="AM1976" s="17"/>
      <c r="AN1976" s="17"/>
      <c r="AO1976" s="17"/>
      <c r="AP1976" s="17"/>
      <c r="AQ1976" s="17"/>
      <c r="AR1976" s="17"/>
      <c r="AS1976" s="17"/>
      <c r="AT1976" s="17"/>
      <c r="AU1976" s="17"/>
      <c r="AV1976" s="17"/>
      <c r="AW1976" s="17"/>
      <c r="AX1976" s="17"/>
      <c r="AY1976" s="17"/>
      <c r="AZ1976" s="17"/>
      <c r="BA1976" s="17"/>
      <c r="BB1976" s="17"/>
      <c r="BC1976" s="17"/>
      <c r="BD1976" s="17"/>
      <c r="BE1976" s="17"/>
      <c r="BF1976" s="17"/>
      <c r="BG1976" s="17"/>
      <c r="BH1976" s="17"/>
      <c r="BI1976" s="17"/>
      <c r="BJ1976" s="17"/>
      <c r="BK1976" s="17"/>
      <c r="BL1976" s="17"/>
      <c r="BM1976" s="17"/>
      <c r="BN1976" s="17"/>
      <c r="BO1976" s="17"/>
      <c r="BP1976" s="17"/>
      <c r="BQ1976" s="17"/>
      <c r="BR1976" s="17"/>
    </row>
    <row r="1977" spans="29:70" x14ac:dyDescent="0.25">
      <c r="AC1977" s="17"/>
      <c r="AD1977" s="17"/>
      <c r="AE1977" s="17"/>
      <c r="AF1977" s="17"/>
      <c r="AG1977" s="17"/>
      <c r="AH1977" s="17"/>
      <c r="AI1977" s="17"/>
      <c r="AJ1977" s="17"/>
      <c r="AK1977" s="17"/>
      <c r="AL1977" s="17"/>
      <c r="AM1977" s="17"/>
      <c r="AN1977" s="17"/>
      <c r="AO1977" s="17"/>
      <c r="AP1977" s="17"/>
      <c r="AQ1977" s="17"/>
      <c r="AR1977" s="17"/>
      <c r="AS1977" s="17"/>
      <c r="AT1977" s="17"/>
      <c r="AU1977" s="17"/>
      <c r="AV1977" s="17"/>
      <c r="AW1977" s="17"/>
      <c r="AX1977" s="17"/>
      <c r="AY1977" s="17"/>
      <c r="AZ1977" s="17"/>
      <c r="BA1977" s="17"/>
      <c r="BB1977" s="17"/>
      <c r="BC1977" s="17"/>
      <c r="BD1977" s="17"/>
      <c r="BE1977" s="17"/>
      <c r="BF1977" s="17"/>
      <c r="BG1977" s="17"/>
      <c r="BH1977" s="17"/>
      <c r="BI1977" s="17"/>
      <c r="BJ1977" s="17"/>
      <c r="BK1977" s="17"/>
      <c r="BL1977" s="17"/>
      <c r="BM1977" s="17"/>
      <c r="BN1977" s="17"/>
      <c r="BO1977" s="17"/>
      <c r="BP1977" s="17"/>
      <c r="BQ1977" s="17"/>
      <c r="BR1977" s="17"/>
    </row>
    <row r="1978" spans="29:70" x14ac:dyDescent="0.25">
      <c r="AC1978" s="17"/>
      <c r="AD1978" s="17"/>
      <c r="AE1978" s="17"/>
      <c r="AF1978" s="17"/>
      <c r="AG1978" s="17"/>
      <c r="AH1978" s="17"/>
      <c r="AI1978" s="17"/>
      <c r="AJ1978" s="17"/>
      <c r="AK1978" s="17"/>
      <c r="AL1978" s="17"/>
      <c r="AM1978" s="17"/>
      <c r="AN1978" s="17"/>
      <c r="AO1978" s="17"/>
      <c r="AP1978" s="17"/>
      <c r="AQ1978" s="17"/>
      <c r="AR1978" s="17"/>
      <c r="AS1978" s="17"/>
      <c r="AT1978" s="17"/>
      <c r="AU1978" s="17"/>
      <c r="AV1978" s="17"/>
      <c r="AW1978" s="17"/>
      <c r="AX1978" s="17"/>
      <c r="AY1978" s="17"/>
      <c r="AZ1978" s="17"/>
      <c r="BA1978" s="17"/>
      <c r="BB1978" s="17"/>
      <c r="BC1978" s="17"/>
      <c r="BD1978" s="17"/>
      <c r="BE1978" s="17"/>
      <c r="BF1978" s="17"/>
      <c r="BG1978" s="17"/>
      <c r="BH1978" s="17"/>
      <c r="BI1978" s="17"/>
      <c r="BJ1978" s="17"/>
      <c r="BK1978" s="17"/>
      <c r="BL1978" s="17"/>
      <c r="BM1978" s="17"/>
      <c r="BN1978" s="17"/>
      <c r="BO1978" s="17"/>
      <c r="BP1978" s="17"/>
      <c r="BQ1978" s="17"/>
      <c r="BR1978" s="17"/>
    </row>
    <row r="1979" spans="29:70" x14ac:dyDescent="0.25">
      <c r="AC1979" s="17"/>
      <c r="AD1979" s="17"/>
      <c r="AE1979" s="17"/>
      <c r="AF1979" s="17"/>
      <c r="AG1979" s="17"/>
      <c r="AH1979" s="17"/>
      <c r="AI1979" s="17"/>
      <c r="AJ1979" s="17"/>
      <c r="AK1979" s="17"/>
      <c r="AL1979" s="17"/>
      <c r="AM1979" s="17"/>
      <c r="AN1979" s="17"/>
      <c r="AO1979" s="17"/>
      <c r="AP1979" s="17"/>
      <c r="AQ1979" s="17"/>
      <c r="AR1979" s="17"/>
      <c r="AS1979" s="17"/>
      <c r="AT1979" s="17"/>
      <c r="AU1979" s="17"/>
      <c r="AV1979" s="17"/>
      <c r="AW1979" s="17"/>
      <c r="AX1979" s="17"/>
      <c r="AY1979" s="17"/>
      <c r="AZ1979" s="17"/>
      <c r="BA1979" s="17"/>
      <c r="BB1979" s="17"/>
      <c r="BC1979" s="17"/>
      <c r="BD1979" s="17"/>
      <c r="BE1979" s="17"/>
      <c r="BF1979" s="17"/>
      <c r="BG1979" s="17"/>
      <c r="BH1979" s="17"/>
      <c r="BI1979" s="17"/>
      <c r="BJ1979" s="17"/>
      <c r="BK1979" s="17"/>
      <c r="BL1979" s="17"/>
      <c r="BM1979" s="17"/>
      <c r="BN1979" s="17"/>
      <c r="BO1979" s="17"/>
      <c r="BP1979" s="17"/>
      <c r="BQ1979" s="17"/>
      <c r="BR1979" s="17"/>
    </row>
    <row r="1980" spans="29:70" x14ac:dyDescent="0.25">
      <c r="AC1980" s="17"/>
      <c r="AD1980" s="17"/>
      <c r="AE1980" s="17"/>
      <c r="AF1980" s="17"/>
      <c r="AG1980" s="17"/>
      <c r="AH1980" s="17"/>
      <c r="AI1980" s="17"/>
      <c r="AJ1980" s="17"/>
      <c r="AK1980" s="17"/>
      <c r="AL1980" s="17"/>
      <c r="AM1980" s="17"/>
      <c r="AN1980" s="17"/>
      <c r="AO1980" s="17"/>
      <c r="AP1980" s="17"/>
      <c r="AQ1980" s="17"/>
      <c r="AR1980" s="17"/>
      <c r="AS1980" s="17"/>
      <c r="AT1980" s="17"/>
      <c r="AU1980" s="17"/>
      <c r="AV1980" s="17"/>
      <c r="AW1980" s="17"/>
      <c r="AX1980" s="17"/>
      <c r="AY1980" s="17"/>
      <c r="AZ1980" s="17"/>
      <c r="BA1980" s="17"/>
      <c r="BB1980" s="17"/>
      <c r="BC1980" s="17"/>
      <c r="BD1980" s="17"/>
      <c r="BE1980" s="17"/>
      <c r="BF1980" s="17"/>
      <c r="BG1980" s="17"/>
      <c r="BH1980" s="17"/>
      <c r="BI1980" s="17"/>
      <c r="BJ1980" s="17"/>
      <c r="BK1980" s="17"/>
      <c r="BL1980" s="17"/>
      <c r="BM1980" s="17"/>
      <c r="BN1980" s="17"/>
      <c r="BO1980" s="17"/>
      <c r="BP1980" s="17"/>
      <c r="BQ1980" s="17"/>
      <c r="BR1980" s="17"/>
    </row>
    <row r="1981" spans="29:70" x14ac:dyDescent="0.25">
      <c r="AC1981" s="17"/>
      <c r="AD1981" s="17"/>
      <c r="AE1981" s="17"/>
      <c r="AF1981" s="17"/>
      <c r="AG1981" s="17"/>
      <c r="AH1981" s="17"/>
      <c r="AI1981" s="17"/>
      <c r="AJ1981" s="17"/>
      <c r="AK1981" s="17"/>
      <c r="AL1981" s="17"/>
      <c r="AM1981" s="17"/>
      <c r="AN1981" s="17"/>
      <c r="AO1981" s="17"/>
      <c r="AP1981" s="17"/>
      <c r="AQ1981" s="17"/>
      <c r="AR1981" s="17"/>
      <c r="AS1981" s="17"/>
      <c r="AT1981" s="17"/>
      <c r="AU1981" s="17"/>
      <c r="AV1981" s="17"/>
      <c r="AW1981" s="17"/>
      <c r="AX1981" s="17"/>
      <c r="AY1981" s="17"/>
      <c r="AZ1981" s="17"/>
      <c r="BA1981" s="17"/>
      <c r="BB1981" s="17"/>
      <c r="BC1981" s="17"/>
      <c r="BD1981" s="17"/>
      <c r="BE1981" s="17"/>
      <c r="BF1981" s="17"/>
      <c r="BG1981" s="17"/>
      <c r="BH1981" s="17"/>
      <c r="BI1981" s="17"/>
      <c r="BJ1981" s="17"/>
      <c r="BK1981" s="17"/>
      <c r="BL1981" s="17"/>
      <c r="BM1981" s="17"/>
      <c r="BN1981" s="17"/>
      <c r="BO1981" s="17"/>
      <c r="BP1981" s="17"/>
      <c r="BQ1981" s="17"/>
      <c r="BR1981" s="17"/>
    </row>
    <row r="1982" spans="29:70" x14ac:dyDescent="0.25">
      <c r="AC1982" s="17"/>
      <c r="AD1982" s="17"/>
      <c r="AE1982" s="17"/>
      <c r="AF1982" s="17"/>
      <c r="AG1982" s="17"/>
      <c r="AH1982" s="17"/>
      <c r="AI1982" s="17"/>
      <c r="AJ1982" s="17"/>
      <c r="AK1982" s="17"/>
      <c r="AL1982" s="17"/>
      <c r="AM1982" s="17"/>
      <c r="AN1982" s="17"/>
      <c r="AO1982" s="17"/>
      <c r="AP1982" s="17"/>
      <c r="AQ1982" s="17"/>
      <c r="AR1982" s="17"/>
      <c r="AS1982" s="17"/>
      <c r="AT1982" s="17"/>
      <c r="AU1982" s="17"/>
      <c r="AV1982" s="17"/>
      <c r="AW1982" s="17"/>
      <c r="AX1982" s="17"/>
      <c r="AY1982" s="17"/>
      <c r="AZ1982" s="17"/>
      <c r="BA1982" s="17"/>
      <c r="BB1982" s="17"/>
      <c r="BC1982" s="17"/>
      <c r="BD1982" s="17"/>
      <c r="BE1982" s="17"/>
      <c r="BF1982" s="17"/>
      <c r="BG1982" s="17"/>
      <c r="BH1982" s="17"/>
      <c r="BI1982" s="17"/>
      <c r="BJ1982" s="17"/>
      <c r="BK1982" s="17"/>
      <c r="BL1982" s="17"/>
      <c r="BM1982" s="17"/>
      <c r="BN1982" s="17"/>
      <c r="BO1982" s="17"/>
      <c r="BP1982" s="17"/>
      <c r="BQ1982" s="17"/>
      <c r="BR1982" s="17"/>
    </row>
    <row r="1983" spans="29:70" x14ac:dyDescent="0.25">
      <c r="AC1983" s="17"/>
      <c r="AD1983" s="17"/>
      <c r="AE1983" s="17"/>
      <c r="AF1983" s="17"/>
      <c r="AG1983" s="17"/>
      <c r="AH1983" s="17"/>
      <c r="AI1983" s="17"/>
      <c r="AJ1983" s="17"/>
      <c r="AK1983" s="17"/>
      <c r="AL1983" s="17"/>
      <c r="AM1983" s="17"/>
      <c r="AN1983" s="17"/>
      <c r="AO1983" s="17"/>
      <c r="AP1983" s="17"/>
      <c r="AQ1983" s="17"/>
      <c r="AR1983" s="17"/>
      <c r="AS1983" s="17"/>
      <c r="AT1983" s="17"/>
      <c r="AU1983" s="17"/>
      <c r="AV1983" s="17"/>
      <c r="AW1983" s="17"/>
      <c r="AX1983" s="17"/>
      <c r="AY1983" s="17"/>
      <c r="AZ1983" s="17"/>
      <c r="BA1983" s="17"/>
      <c r="BB1983" s="17"/>
      <c r="BC1983" s="17"/>
      <c r="BD1983" s="17"/>
      <c r="BE1983" s="17"/>
      <c r="BF1983" s="17"/>
      <c r="BG1983" s="17"/>
      <c r="BH1983" s="17"/>
      <c r="BI1983" s="17"/>
      <c r="BJ1983" s="17"/>
      <c r="BK1983" s="17"/>
      <c r="BL1983" s="17"/>
      <c r="BM1983" s="17"/>
      <c r="BN1983" s="17"/>
      <c r="BO1983" s="17"/>
      <c r="BP1983" s="17"/>
      <c r="BQ1983" s="17"/>
      <c r="BR1983" s="17"/>
    </row>
    <row r="1984" spans="29:70" x14ac:dyDescent="0.25">
      <c r="AC1984" s="17"/>
      <c r="AD1984" s="17"/>
      <c r="AE1984" s="17"/>
      <c r="AF1984" s="17"/>
      <c r="AG1984" s="17"/>
      <c r="AH1984" s="17"/>
      <c r="AI1984" s="17"/>
      <c r="AJ1984" s="17"/>
      <c r="AK1984" s="17"/>
      <c r="AL1984" s="17"/>
      <c r="AM1984" s="17"/>
      <c r="AN1984" s="17"/>
      <c r="AO1984" s="17"/>
      <c r="AP1984" s="17"/>
      <c r="AQ1984" s="17"/>
      <c r="AR1984" s="17"/>
      <c r="AS1984" s="17"/>
      <c r="AT1984" s="17"/>
      <c r="AU1984" s="17"/>
      <c r="AV1984" s="17"/>
      <c r="AW1984" s="17"/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7"/>
      <c r="BI1984" s="17"/>
      <c r="BJ1984" s="17"/>
      <c r="BK1984" s="17"/>
      <c r="BL1984" s="17"/>
      <c r="BM1984" s="17"/>
      <c r="BN1984" s="17"/>
      <c r="BO1984" s="17"/>
      <c r="BP1984" s="17"/>
      <c r="BQ1984" s="17"/>
      <c r="BR1984" s="17"/>
    </row>
    <row r="1985" spans="29:70" x14ac:dyDescent="0.25">
      <c r="AC1985" s="17"/>
      <c r="AD1985" s="17"/>
      <c r="AE1985" s="17"/>
      <c r="AF1985" s="17"/>
      <c r="AG1985" s="17"/>
      <c r="AH1985" s="17"/>
      <c r="AI1985" s="17"/>
      <c r="AJ1985" s="17"/>
      <c r="AK1985" s="17"/>
      <c r="AL1985" s="17"/>
      <c r="AM1985" s="17"/>
      <c r="AN1985" s="17"/>
      <c r="AO1985" s="17"/>
      <c r="AP1985" s="17"/>
      <c r="AQ1985" s="17"/>
      <c r="AR1985" s="17"/>
      <c r="AS1985" s="17"/>
      <c r="AT1985" s="17"/>
      <c r="AU1985" s="17"/>
      <c r="AV1985" s="17"/>
      <c r="AW1985" s="17"/>
      <c r="AX1985" s="17"/>
      <c r="AY1985" s="17"/>
      <c r="AZ1985" s="17"/>
      <c r="BA1985" s="17"/>
      <c r="BB1985" s="17"/>
      <c r="BC1985" s="17"/>
      <c r="BD1985" s="17"/>
      <c r="BE1985" s="17"/>
      <c r="BF1985" s="17"/>
      <c r="BG1985" s="17"/>
      <c r="BH1985" s="17"/>
      <c r="BI1985" s="17"/>
      <c r="BJ1985" s="17"/>
      <c r="BK1985" s="17"/>
      <c r="BL1985" s="17"/>
      <c r="BM1985" s="17"/>
      <c r="BN1985" s="17"/>
      <c r="BO1985" s="17"/>
      <c r="BP1985" s="17"/>
      <c r="BQ1985" s="17"/>
      <c r="BR1985" s="17"/>
    </row>
    <row r="1986" spans="29:70" x14ac:dyDescent="0.25">
      <c r="AC1986" s="17"/>
      <c r="AD1986" s="17"/>
      <c r="AE1986" s="17"/>
      <c r="AF1986" s="17"/>
      <c r="AG1986" s="17"/>
      <c r="AH1986" s="17"/>
      <c r="AI1986" s="17"/>
      <c r="AJ1986" s="17"/>
      <c r="AK1986" s="17"/>
      <c r="AL1986" s="17"/>
      <c r="AM1986" s="17"/>
      <c r="AN1986" s="17"/>
      <c r="AO1986" s="17"/>
      <c r="AP1986" s="17"/>
      <c r="AQ1986" s="17"/>
      <c r="AR1986" s="17"/>
      <c r="AS1986" s="17"/>
      <c r="AT1986" s="17"/>
      <c r="AU1986" s="17"/>
      <c r="AV1986" s="17"/>
      <c r="AW1986" s="17"/>
      <c r="AX1986" s="17"/>
      <c r="AY1986" s="17"/>
      <c r="AZ1986" s="17"/>
      <c r="BA1986" s="17"/>
      <c r="BB1986" s="17"/>
      <c r="BC1986" s="17"/>
      <c r="BD1986" s="17"/>
      <c r="BE1986" s="17"/>
      <c r="BF1986" s="17"/>
      <c r="BG1986" s="17"/>
      <c r="BH1986" s="17"/>
      <c r="BI1986" s="17"/>
      <c r="BJ1986" s="17"/>
      <c r="BK1986" s="17"/>
      <c r="BL1986" s="17"/>
      <c r="BM1986" s="17"/>
      <c r="BN1986" s="17"/>
      <c r="BO1986" s="17"/>
      <c r="BP1986" s="17"/>
      <c r="BQ1986" s="17"/>
      <c r="BR1986" s="17"/>
    </row>
    <row r="1987" spans="29:70" x14ac:dyDescent="0.25">
      <c r="AC1987" s="17"/>
      <c r="AD1987" s="17"/>
      <c r="AE1987" s="17"/>
      <c r="AF1987" s="17"/>
      <c r="AG1987" s="17"/>
      <c r="AH1987" s="17"/>
      <c r="AI1987" s="17"/>
      <c r="AJ1987" s="17"/>
      <c r="AK1987" s="17"/>
      <c r="AL1987" s="17"/>
      <c r="AM1987" s="17"/>
      <c r="AN1987" s="17"/>
      <c r="AO1987" s="17"/>
      <c r="AP1987" s="17"/>
      <c r="AQ1987" s="17"/>
      <c r="AR1987" s="17"/>
      <c r="AS1987" s="17"/>
      <c r="AT1987" s="17"/>
      <c r="AU1987" s="17"/>
      <c r="AV1987" s="17"/>
      <c r="AW1987" s="17"/>
      <c r="AX1987" s="17"/>
      <c r="AY1987" s="17"/>
      <c r="AZ1987" s="17"/>
      <c r="BA1987" s="17"/>
      <c r="BB1987" s="17"/>
      <c r="BC1987" s="17"/>
      <c r="BD1987" s="17"/>
      <c r="BE1987" s="17"/>
      <c r="BF1987" s="17"/>
      <c r="BG1987" s="17"/>
      <c r="BH1987" s="17"/>
      <c r="BI1987" s="17"/>
      <c r="BJ1987" s="17"/>
      <c r="BK1987" s="17"/>
      <c r="BL1987" s="17"/>
      <c r="BM1987" s="17"/>
      <c r="BN1987" s="17"/>
      <c r="BO1987" s="17"/>
      <c r="BP1987" s="17"/>
      <c r="BQ1987" s="17"/>
      <c r="BR1987" s="17"/>
    </row>
    <row r="1988" spans="29:70" x14ac:dyDescent="0.25">
      <c r="AC1988" s="17"/>
      <c r="AD1988" s="17"/>
      <c r="AE1988" s="17"/>
      <c r="AF1988" s="17"/>
      <c r="AG1988" s="17"/>
      <c r="AH1988" s="17"/>
      <c r="AI1988" s="17"/>
      <c r="AJ1988" s="17"/>
      <c r="AK1988" s="17"/>
      <c r="AL1988" s="17"/>
      <c r="AM1988" s="17"/>
      <c r="AN1988" s="17"/>
      <c r="AO1988" s="17"/>
      <c r="AP1988" s="17"/>
      <c r="AQ1988" s="17"/>
      <c r="AR1988" s="17"/>
      <c r="AS1988" s="17"/>
      <c r="AT1988" s="17"/>
      <c r="AU1988" s="17"/>
      <c r="AV1988" s="17"/>
      <c r="AW1988" s="17"/>
      <c r="AX1988" s="17"/>
      <c r="AY1988" s="17"/>
      <c r="AZ1988" s="17"/>
      <c r="BA1988" s="17"/>
      <c r="BB1988" s="17"/>
      <c r="BC1988" s="17"/>
      <c r="BD1988" s="17"/>
      <c r="BE1988" s="17"/>
      <c r="BF1988" s="17"/>
      <c r="BG1988" s="17"/>
      <c r="BH1988" s="17"/>
      <c r="BI1988" s="17"/>
      <c r="BJ1988" s="17"/>
      <c r="BK1988" s="17"/>
      <c r="BL1988" s="17"/>
      <c r="BM1988" s="17"/>
      <c r="BN1988" s="17"/>
      <c r="BO1988" s="17"/>
      <c r="BP1988" s="17"/>
      <c r="BQ1988" s="17"/>
      <c r="BR1988" s="17"/>
    </row>
    <row r="1989" spans="29:70" x14ac:dyDescent="0.25">
      <c r="AC1989" s="17"/>
      <c r="AD1989" s="17"/>
      <c r="AE1989" s="17"/>
      <c r="AF1989" s="17"/>
      <c r="AG1989" s="17"/>
      <c r="AH1989" s="17"/>
      <c r="AI1989" s="17"/>
      <c r="AJ1989" s="17"/>
      <c r="AK1989" s="17"/>
      <c r="AL1989" s="17"/>
      <c r="AM1989" s="17"/>
      <c r="AN1989" s="17"/>
      <c r="AO1989" s="17"/>
      <c r="AP1989" s="17"/>
      <c r="AQ1989" s="17"/>
      <c r="AR1989" s="17"/>
      <c r="AS1989" s="17"/>
      <c r="AT1989" s="17"/>
      <c r="AU1989" s="17"/>
      <c r="AV1989" s="17"/>
      <c r="AW1989" s="17"/>
      <c r="AX1989" s="17"/>
      <c r="AY1989" s="17"/>
      <c r="AZ1989" s="17"/>
      <c r="BA1989" s="17"/>
      <c r="BB1989" s="17"/>
      <c r="BC1989" s="17"/>
      <c r="BD1989" s="17"/>
      <c r="BE1989" s="17"/>
      <c r="BF1989" s="17"/>
      <c r="BG1989" s="17"/>
      <c r="BH1989" s="17"/>
      <c r="BI1989" s="17"/>
      <c r="BJ1989" s="17"/>
      <c r="BK1989" s="17"/>
      <c r="BL1989" s="17"/>
      <c r="BM1989" s="17"/>
      <c r="BN1989" s="17"/>
      <c r="BO1989" s="17"/>
      <c r="BP1989" s="17"/>
      <c r="BQ1989" s="17"/>
      <c r="BR1989" s="17"/>
    </row>
    <row r="1990" spans="29:70" x14ac:dyDescent="0.25">
      <c r="AC1990" s="17"/>
      <c r="AD1990" s="17"/>
      <c r="AE1990" s="17"/>
      <c r="AF1990" s="17"/>
      <c r="AG1990" s="17"/>
      <c r="AH1990" s="17"/>
      <c r="AI1990" s="17"/>
      <c r="AJ1990" s="17"/>
      <c r="AK1990" s="17"/>
      <c r="AL1990" s="17"/>
      <c r="AM1990" s="17"/>
      <c r="AN1990" s="17"/>
      <c r="AO1990" s="17"/>
      <c r="AP1990" s="17"/>
      <c r="AQ1990" s="17"/>
      <c r="AR1990" s="17"/>
      <c r="AS1990" s="17"/>
      <c r="AT1990" s="17"/>
      <c r="AU1990" s="17"/>
      <c r="AV1990" s="17"/>
      <c r="AW1990" s="17"/>
      <c r="AX1990" s="17"/>
      <c r="AY1990" s="17"/>
      <c r="AZ1990" s="17"/>
      <c r="BA1990" s="17"/>
      <c r="BB1990" s="17"/>
      <c r="BC1990" s="17"/>
      <c r="BD1990" s="17"/>
      <c r="BE1990" s="17"/>
      <c r="BF1990" s="17"/>
      <c r="BG1990" s="17"/>
      <c r="BH1990" s="17"/>
      <c r="BI1990" s="17"/>
      <c r="BJ1990" s="17"/>
      <c r="BK1990" s="17"/>
      <c r="BL1990" s="17"/>
      <c r="BM1990" s="17"/>
      <c r="BN1990" s="17"/>
      <c r="BO1990" s="17"/>
      <c r="BP1990" s="17"/>
      <c r="BQ1990" s="17"/>
      <c r="BR1990" s="17"/>
    </row>
    <row r="1991" spans="29:70" x14ac:dyDescent="0.25">
      <c r="AC1991" s="17"/>
      <c r="AD1991" s="17"/>
      <c r="AE1991" s="17"/>
      <c r="AF1991" s="17"/>
      <c r="AG1991" s="17"/>
      <c r="AH1991" s="17"/>
      <c r="AI1991" s="17"/>
      <c r="AJ1991" s="17"/>
      <c r="AK1991" s="17"/>
      <c r="AL1991" s="17"/>
      <c r="AM1991" s="17"/>
      <c r="AN1991" s="17"/>
      <c r="AO1991" s="17"/>
      <c r="AP1991" s="17"/>
      <c r="AQ1991" s="17"/>
      <c r="AR1991" s="17"/>
      <c r="AS1991" s="17"/>
      <c r="AT1991" s="17"/>
      <c r="AU1991" s="17"/>
      <c r="AV1991" s="17"/>
      <c r="AW1991" s="17"/>
      <c r="AX1991" s="17"/>
      <c r="AY1991" s="17"/>
      <c r="AZ1991" s="17"/>
      <c r="BA1991" s="17"/>
      <c r="BB1991" s="17"/>
      <c r="BC1991" s="17"/>
      <c r="BD1991" s="17"/>
      <c r="BE1991" s="17"/>
      <c r="BF1991" s="17"/>
      <c r="BG1991" s="17"/>
      <c r="BH1991" s="17"/>
      <c r="BI1991" s="17"/>
      <c r="BJ1991" s="17"/>
      <c r="BK1991" s="17"/>
      <c r="BL1991" s="17"/>
      <c r="BM1991" s="17"/>
      <c r="BN1991" s="17"/>
      <c r="BO1991" s="17"/>
      <c r="BP1991" s="17"/>
      <c r="BQ1991" s="17"/>
      <c r="BR1991" s="17"/>
    </row>
    <row r="1992" spans="29:70" x14ac:dyDescent="0.25">
      <c r="AC1992" s="17"/>
      <c r="AD1992" s="17"/>
      <c r="AE1992" s="17"/>
      <c r="AF1992" s="17"/>
      <c r="AG1992" s="17"/>
      <c r="AH1992" s="17"/>
      <c r="AI1992" s="17"/>
      <c r="AJ1992" s="17"/>
      <c r="AK1992" s="17"/>
      <c r="AL1992" s="17"/>
      <c r="AM1992" s="17"/>
      <c r="AN1992" s="17"/>
      <c r="AO1992" s="17"/>
      <c r="AP1992" s="17"/>
      <c r="AQ1992" s="17"/>
      <c r="AR1992" s="17"/>
      <c r="AS1992" s="17"/>
      <c r="AT1992" s="17"/>
      <c r="AU1992" s="17"/>
      <c r="AV1992" s="17"/>
      <c r="AW1992" s="17"/>
      <c r="AX1992" s="17"/>
      <c r="AY1992" s="17"/>
      <c r="AZ1992" s="17"/>
      <c r="BA1992" s="17"/>
      <c r="BB1992" s="17"/>
      <c r="BC1992" s="17"/>
      <c r="BD1992" s="17"/>
      <c r="BE1992" s="17"/>
      <c r="BF1992" s="17"/>
      <c r="BG1992" s="17"/>
      <c r="BH1992" s="17"/>
      <c r="BI1992" s="17"/>
      <c r="BJ1992" s="17"/>
      <c r="BK1992" s="17"/>
      <c r="BL1992" s="17"/>
      <c r="BM1992" s="17"/>
      <c r="BN1992" s="17"/>
      <c r="BO1992" s="17"/>
      <c r="BP1992" s="17"/>
      <c r="BQ1992" s="17"/>
      <c r="BR1992" s="17"/>
    </row>
    <row r="1993" spans="29:70" x14ac:dyDescent="0.25">
      <c r="AC1993" s="17"/>
      <c r="AD1993" s="17"/>
      <c r="AE1993" s="17"/>
      <c r="AF1993" s="17"/>
      <c r="AG1993" s="17"/>
      <c r="AH1993" s="17"/>
      <c r="AI1993" s="17"/>
      <c r="AJ1993" s="17"/>
      <c r="AK1993" s="17"/>
      <c r="AL1993" s="17"/>
      <c r="AM1993" s="17"/>
      <c r="AN1993" s="17"/>
      <c r="AO1993" s="17"/>
      <c r="AP1993" s="17"/>
      <c r="AQ1993" s="17"/>
      <c r="AR1993" s="17"/>
      <c r="AS1993" s="17"/>
      <c r="AT1993" s="17"/>
      <c r="AU1993" s="17"/>
      <c r="AV1993" s="17"/>
      <c r="AW1993" s="17"/>
      <c r="AX1993" s="17"/>
      <c r="AY1993" s="17"/>
      <c r="AZ1993" s="17"/>
      <c r="BA1993" s="17"/>
      <c r="BB1993" s="17"/>
      <c r="BC1993" s="17"/>
      <c r="BD1993" s="17"/>
      <c r="BE1993" s="17"/>
      <c r="BF1993" s="17"/>
      <c r="BG1993" s="17"/>
      <c r="BH1993" s="17"/>
      <c r="BI1993" s="17"/>
      <c r="BJ1993" s="17"/>
      <c r="BK1993" s="17"/>
      <c r="BL1993" s="17"/>
      <c r="BM1993" s="17"/>
      <c r="BN1993" s="17"/>
      <c r="BO1993" s="17"/>
      <c r="BP1993" s="17"/>
      <c r="BQ1993" s="17"/>
      <c r="BR1993" s="17"/>
    </row>
    <row r="1994" spans="29:70" x14ac:dyDescent="0.25">
      <c r="AC1994" s="17"/>
      <c r="AD1994" s="17"/>
      <c r="AE1994" s="17"/>
      <c r="AF1994" s="17"/>
      <c r="AG1994" s="17"/>
      <c r="AH1994" s="17"/>
      <c r="AI1994" s="17"/>
      <c r="AJ1994" s="17"/>
      <c r="AK1994" s="17"/>
      <c r="AL1994" s="17"/>
      <c r="AM1994" s="17"/>
      <c r="AN1994" s="17"/>
      <c r="AO1994" s="17"/>
      <c r="AP1994" s="17"/>
      <c r="AQ1994" s="17"/>
      <c r="AR1994" s="17"/>
      <c r="AS1994" s="17"/>
      <c r="AT1994" s="17"/>
      <c r="AU1994" s="17"/>
      <c r="AV1994" s="17"/>
      <c r="AW1994" s="17"/>
      <c r="AX1994" s="17"/>
      <c r="AY1994" s="17"/>
      <c r="AZ1994" s="17"/>
      <c r="BA1994" s="17"/>
      <c r="BB1994" s="17"/>
      <c r="BC1994" s="17"/>
      <c r="BD1994" s="17"/>
      <c r="BE1994" s="17"/>
      <c r="BF1994" s="17"/>
      <c r="BG1994" s="17"/>
      <c r="BH1994" s="17"/>
      <c r="BI1994" s="17"/>
      <c r="BJ1994" s="17"/>
      <c r="BK1994" s="17"/>
      <c r="BL1994" s="17"/>
      <c r="BM1994" s="17"/>
      <c r="BN1994" s="17"/>
      <c r="BO1994" s="17"/>
      <c r="BP1994" s="17"/>
      <c r="BQ1994" s="17"/>
      <c r="BR1994" s="17"/>
    </row>
    <row r="1995" spans="29:70" x14ac:dyDescent="0.25">
      <c r="AC1995" s="17"/>
      <c r="AD1995" s="17"/>
      <c r="AE1995" s="17"/>
      <c r="AF1995" s="17"/>
      <c r="AG1995" s="17"/>
      <c r="AH1995" s="17"/>
      <c r="AI1995" s="17"/>
      <c r="AJ1995" s="17"/>
      <c r="AK1995" s="17"/>
      <c r="AL1995" s="17"/>
      <c r="AM1995" s="17"/>
      <c r="AN1995" s="17"/>
      <c r="AO1995" s="17"/>
      <c r="AP1995" s="17"/>
      <c r="AQ1995" s="17"/>
      <c r="AR1995" s="17"/>
      <c r="AS1995" s="17"/>
      <c r="AT1995" s="17"/>
      <c r="AU1995" s="17"/>
      <c r="AV1995" s="17"/>
      <c r="AW1995" s="17"/>
      <c r="AX1995" s="17"/>
      <c r="AY1995" s="17"/>
      <c r="AZ1995" s="17"/>
      <c r="BA1995" s="17"/>
      <c r="BB1995" s="17"/>
      <c r="BC1995" s="17"/>
      <c r="BD1995" s="17"/>
      <c r="BE1995" s="17"/>
      <c r="BF1995" s="17"/>
      <c r="BG1995" s="17"/>
      <c r="BH1995" s="17"/>
      <c r="BI1995" s="17"/>
      <c r="BJ1995" s="17"/>
      <c r="BK1995" s="17"/>
      <c r="BL1995" s="17"/>
      <c r="BM1995" s="17"/>
      <c r="BN1995" s="17"/>
      <c r="BO1995" s="17"/>
      <c r="BP1995" s="17"/>
      <c r="BQ1995" s="17"/>
      <c r="BR1995" s="17"/>
    </row>
    <row r="1996" spans="29:70" x14ac:dyDescent="0.25">
      <c r="AC1996" s="17"/>
      <c r="AD1996" s="17"/>
      <c r="AE1996" s="17"/>
      <c r="AF1996" s="17"/>
      <c r="AG1996" s="17"/>
      <c r="AH1996" s="17"/>
      <c r="AI1996" s="17"/>
      <c r="AJ1996" s="17"/>
      <c r="AK1996" s="17"/>
      <c r="AL1996" s="17"/>
      <c r="AM1996" s="17"/>
      <c r="AN1996" s="17"/>
      <c r="AO1996" s="17"/>
      <c r="AP1996" s="17"/>
      <c r="AQ1996" s="17"/>
      <c r="AR1996" s="17"/>
      <c r="AS1996" s="17"/>
      <c r="AT1996" s="17"/>
      <c r="AU1996" s="17"/>
      <c r="AV1996" s="17"/>
      <c r="AW1996" s="17"/>
      <c r="AX1996" s="17"/>
      <c r="AY1996" s="17"/>
      <c r="AZ1996" s="17"/>
      <c r="BA1996" s="17"/>
      <c r="BB1996" s="17"/>
      <c r="BC1996" s="17"/>
      <c r="BD1996" s="17"/>
      <c r="BE1996" s="17"/>
      <c r="BF1996" s="17"/>
      <c r="BG1996" s="17"/>
      <c r="BH1996" s="17"/>
      <c r="BI1996" s="17"/>
      <c r="BJ1996" s="17"/>
      <c r="BK1996" s="17"/>
      <c r="BL1996" s="17"/>
      <c r="BM1996" s="17"/>
      <c r="BN1996" s="17"/>
      <c r="BO1996" s="17"/>
      <c r="BP1996" s="17"/>
      <c r="BQ1996" s="17"/>
      <c r="BR1996" s="17"/>
    </row>
    <row r="1997" spans="29:70" x14ac:dyDescent="0.25">
      <c r="AC1997" s="17"/>
      <c r="AD1997" s="17"/>
      <c r="AE1997" s="17"/>
      <c r="AF1997" s="17"/>
      <c r="AG1997" s="17"/>
      <c r="AH1997" s="17"/>
      <c r="AI1997" s="17"/>
      <c r="AJ1997" s="17"/>
      <c r="AK1997" s="17"/>
      <c r="AL1997" s="17"/>
      <c r="AM1997" s="17"/>
      <c r="AN1997" s="17"/>
      <c r="AO1997" s="17"/>
      <c r="AP1997" s="17"/>
      <c r="AQ1997" s="17"/>
      <c r="AR1997" s="17"/>
      <c r="AS1997" s="17"/>
      <c r="AT1997" s="17"/>
      <c r="AU1997" s="17"/>
      <c r="AV1997" s="17"/>
      <c r="AW1997" s="17"/>
      <c r="AX1997" s="17"/>
      <c r="AY1997" s="17"/>
      <c r="AZ1997" s="17"/>
      <c r="BA1997" s="17"/>
      <c r="BB1997" s="17"/>
      <c r="BC1997" s="17"/>
      <c r="BD1997" s="17"/>
      <c r="BE1997" s="17"/>
      <c r="BF1997" s="17"/>
      <c r="BG1997" s="17"/>
      <c r="BH1997" s="17"/>
      <c r="BI1997" s="17"/>
      <c r="BJ1997" s="17"/>
      <c r="BK1997" s="17"/>
      <c r="BL1997" s="17"/>
      <c r="BM1997" s="17"/>
      <c r="BN1997" s="17"/>
      <c r="BO1997" s="17"/>
      <c r="BP1997" s="17"/>
      <c r="BQ1997" s="17"/>
      <c r="BR1997" s="17"/>
    </row>
    <row r="1998" spans="29:70" x14ac:dyDescent="0.25">
      <c r="AC1998" s="17"/>
      <c r="AD1998" s="17"/>
      <c r="AE1998" s="17"/>
      <c r="AF1998" s="17"/>
      <c r="AG1998" s="17"/>
      <c r="AH1998" s="17"/>
      <c r="AI1998" s="17"/>
      <c r="AJ1998" s="17"/>
      <c r="AK1998" s="17"/>
      <c r="AL1998" s="17"/>
      <c r="AM1998" s="17"/>
      <c r="AN1998" s="17"/>
      <c r="AO1998" s="17"/>
      <c r="AP1998" s="17"/>
      <c r="AQ1998" s="17"/>
      <c r="AR1998" s="17"/>
      <c r="AS1998" s="17"/>
      <c r="AT1998" s="17"/>
      <c r="AU1998" s="17"/>
      <c r="AV1998" s="17"/>
      <c r="AW1998" s="17"/>
      <c r="AX1998" s="17"/>
      <c r="AY1998" s="17"/>
      <c r="AZ1998" s="17"/>
      <c r="BA1998" s="17"/>
      <c r="BB1998" s="17"/>
      <c r="BC1998" s="17"/>
      <c r="BD1998" s="17"/>
      <c r="BE1998" s="17"/>
      <c r="BF1998" s="17"/>
      <c r="BG1998" s="17"/>
      <c r="BH1998" s="17"/>
      <c r="BI1998" s="17"/>
      <c r="BJ1998" s="17"/>
      <c r="BK1998" s="17"/>
      <c r="BL1998" s="17"/>
      <c r="BM1998" s="17"/>
      <c r="BN1998" s="17"/>
      <c r="BO1998" s="17"/>
      <c r="BP1998" s="17"/>
      <c r="BQ1998" s="17"/>
      <c r="BR1998" s="17"/>
    </row>
    <row r="1999" spans="29:70" x14ac:dyDescent="0.25">
      <c r="AC1999" s="17"/>
      <c r="AD1999" s="17"/>
      <c r="AE1999" s="17"/>
      <c r="AF1999" s="17"/>
      <c r="AG1999" s="17"/>
      <c r="AH1999" s="17"/>
      <c r="AI1999" s="17"/>
      <c r="AJ1999" s="17"/>
      <c r="AK1999" s="17"/>
      <c r="AL1999" s="17"/>
      <c r="AM1999" s="17"/>
      <c r="AN1999" s="17"/>
      <c r="AO1999" s="17"/>
      <c r="AP1999" s="17"/>
      <c r="AQ1999" s="17"/>
      <c r="AR1999" s="17"/>
      <c r="AS1999" s="17"/>
      <c r="AT1999" s="17"/>
      <c r="AU1999" s="17"/>
      <c r="AV1999" s="17"/>
      <c r="AW1999" s="17"/>
      <c r="AX1999" s="17"/>
      <c r="AY1999" s="17"/>
      <c r="AZ1999" s="17"/>
      <c r="BA1999" s="17"/>
      <c r="BB1999" s="17"/>
      <c r="BC1999" s="17"/>
      <c r="BD1999" s="17"/>
      <c r="BE1999" s="17"/>
      <c r="BF1999" s="17"/>
      <c r="BG1999" s="17"/>
      <c r="BH1999" s="17"/>
      <c r="BI1999" s="17"/>
      <c r="BJ1999" s="17"/>
      <c r="BK1999" s="17"/>
      <c r="BL1999" s="17"/>
      <c r="BM1999" s="17"/>
      <c r="BN1999" s="17"/>
      <c r="BO1999" s="17"/>
      <c r="BP1999" s="17"/>
      <c r="BQ1999" s="17"/>
      <c r="BR1999" s="17"/>
    </row>
    <row r="2000" spans="29:70" x14ac:dyDescent="0.25"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  <c r="BF2000" s="17"/>
      <c r="BG2000" s="17"/>
      <c r="BH2000" s="17"/>
      <c r="BI2000" s="17"/>
      <c r="BJ2000" s="17"/>
      <c r="BK2000" s="17"/>
      <c r="BL2000" s="17"/>
      <c r="BM2000" s="17"/>
      <c r="BN2000" s="17"/>
      <c r="BO2000" s="17"/>
      <c r="BP2000" s="17"/>
      <c r="BQ2000" s="17"/>
      <c r="BR2000" s="17"/>
    </row>
    <row r="2001" spans="29:70" x14ac:dyDescent="0.25"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  <c r="BF2001" s="17"/>
      <c r="BG2001" s="17"/>
      <c r="BH2001" s="17"/>
      <c r="BI2001" s="17"/>
      <c r="BJ2001" s="17"/>
      <c r="BK2001" s="17"/>
      <c r="BL2001" s="17"/>
      <c r="BM2001" s="17"/>
      <c r="BN2001" s="17"/>
      <c r="BO2001" s="17"/>
      <c r="BP2001" s="17"/>
      <c r="BQ2001" s="17"/>
      <c r="BR2001" s="17"/>
    </row>
    <row r="2002" spans="29:70" x14ac:dyDescent="0.25">
      <c r="AC2002" s="17"/>
      <c r="AD2002" s="17"/>
      <c r="AE2002" s="17"/>
      <c r="AF2002" s="17"/>
      <c r="AG2002" s="17"/>
      <c r="AH2002" s="17"/>
      <c r="AI2002" s="17"/>
      <c r="AJ2002" s="17"/>
      <c r="AK2002" s="17"/>
      <c r="AL2002" s="17"/>
      <c r="AM2002" s="17"/>
      <c r="AN2002" s="17"/>
      <c r="AO2002" s="17"/>
      <c r="AP2002" s="17"/>
      <c r="AQ2002" s="17"/>
      <c r="AR2002" s="17"/>
      <c r="AS2002" s="17"/>
      <c r="AT2002" s="17"/>
      <c r="AU2002" s="17"/>
      <c r="AV2002" s="17"/>
      <c r="AW2002" s="17"/>
      <c r="AX2002" s="17"/>
      <c r="AY2002" s="17"/>
      <c r="AZ2002" s="17"/>
      <c r="BA2002" s="17"/>
      <c r="BB2002" s="17"/>
      <c r="BC2002" s="17"/>
      <c r="BD2002" s="17"/>
      <c r="BE2002" s="17"/>
      <c r="BF2002" s="17"/>
      <c r="BG2002" s="17"/>
      <c r="BH2002" s="17"/>
      <c r="BI2002" s="17"/>
      <c r="BJ2002" s="17"/>
      <c r="BK2002" s="17"/>
      <c r="BL2002" s="17"/>
      <c r="BM2002" s="17"/>
      <c r="BN2002" s="17"/>
      <c r="BO2002" s="17"/>
      <c r="BP2002" s="17"/>
      <c r="BQ2002" s="17"/>
      <c r="BR2002" s="17"/>
    </row>
    <row r="2003" spans="29:70" x14ac:dyDescent="0.25">
      <c r="AC2003" s="17"/>
      <c r="AD2003" s="17"/>
      <c r="AE2003" s="17"/>
      <c r="AF2003" s="17"/>
      <c r="AG2003" s="17"/>
      <c r="AH2003" s="17"/>
      <c r="AI2003" s="17"/>
      <c r="AJ2003" s="17"/>
      <c r="AK2003" s="17"/>
      <c r="AL2003" s="17"/>
      <c r="AM2003" s="17"/>
      <c r="AN2003" s="17"/>
      <c r="AO2003" s="17"/>
      <c r="AP2003" s="17"/>
      <c r="AQ2003" s="17"/>
      <c r="AR2003" s="17"/>
      <c r="AS2003" s="17"/>
      <c r="AT2003" s="17"/>
      <c r="AU2003" s="17"/>
      <c r="AV2003" s="17"/>
      <c r="AW2003" s="17"/>
      <c r="AX2003" s="17"/>
      <c r="AY2003" s="17"/>
      <c r="AZ2003" s="17"/>
      <c r="BA2003" s="17"/>
      <c r="BB2003" s="17"/>
      <c r="BC2003" s="17"/>
      <c r="BD2003" s="17"/>
      <c r="BE2003" s="17"/>
      <c r="BF2003" s="17"/>
      <c r="BG2003" s="17"/>
      <c r="BH2003" s="17"/>
      <c r="BI2003" s="17"/>
      <c r="BJ2003" s="17"/>
      <c r="BK2003" s="17"/>
      <c r="BL2003" s="17"/>
      <c r="BM2003" s="17"/>
      <c r="BN2003" s="17"/>
      <c r="BO2003" s="17"/>
      <c r="BP2003" s="17"/>
      <c r="BQ2003" s="17"/>
      <c r="BR2003" s="17"/>
    </row>
    <row r="2004" spans="29:70" x14ac:dyDescent="0.25">
      <c r="AC2004" s="17"/>
      <c r="AD2004" s="17"/>
      <c r="AE2004" s="17"/>
      <c r="AF2004" s="17"/>
      <c r="AG2004" s="17"/>
      <c r="AH2004" s="17"/>
      <c r="AI2004" s="17"/>
      <c r="AJ2004" s="17"/>
      <c r="AK2004" s="17"/>
      <c r="AL2004" s="17"/>
      <c r="AM2004" s="17"/>
      <c r="AN2004" s="17"/>
      <c r="AO2004" s="17"/>
      <c r="AP2004" s="17"/>
      <c r="AQ2004" s="17"/>
      <c r="AR2004" s="17"/>
      <c r="AS2004" s="17"/>
      <c r="AT2004" s="17"/>
      <c r="AU2004" s="17"/>
      <c r="AV2004" s="17"/>
      <c r="AW2004" s="17"/>
      <c r="AX2004" s="17"/>
      <c r="AY2004" s="17"/>
      <c r="AZ2004" s="17"/>
      <c r="BA2004" s="17"/>
      <c r="BB2004" s="17"/>
      <c r="BC2004" s="17"/>
      <c r="BD2004" s="17"/>
      <c r="BE2004" s="17"/>
      <c r="BF2004" s="17"/>
      <c r="BG2004" s="17"/>
      <c r="BH2004" s="17"/>
      <c r="BI2004" s="17"/>
      <c r="BJ2004" s="17"/>
      <c r="BK2004" s="17"/>
      <c r="BL2004" s="17"/>
      <c r="BM2004" s="17"/>
      <c r="BN2004" s="17"/>
      <c r="BO2004" s="17"/>
      <c r="BP2004" s="17"/>
      <c r="BQ2004" s="17"/>
      <c r="BR2004" s="17"/>
    </row>
    <row r="2005" spans="29:70" x14ac:dyDescent="0.25">
      <c r="AC2005" s="17"/>
      <c r="AD2005" s="17"/>
      <c r="AE2005" s="17"/>
      <c r="AF2005" s="17"/>
      <c r="AG2005" s="17"/>
      <c r="AH2005" s="17"/>
      <c r="AI2005" s="17"/>
      <c r="AJ2005" s="17"/>
      <c r="AK2005" s="17"/>
      <c r="AL2005" s="17"/>
      <c r="AM2005" s="17"/>
      <c r="AN2005" s="17"/>
      <c r="AO2005" s="17"/>
      <c r="AP2005" s="17"/>
      <c r="AQ2005" s="17"/>
      <c r="AR2005" s="17"/>
      <c r="AS2005" s="17"/>
      <c r="AT2005" s="17"/>
      <c r="AU2005" s="17"/>
      <c r="AV2005" s="17"/>
      <c r="AW2005" s="17"/>
      <c r="AX2005" s="17"/>
      <c r="AY2005" s="17"/>
      <c r="AZ2005" s="17"/>
      <c r="BA2005" s="17"/>
      <c r="BB2005" s="17"/>
      <c r="BC2005" s="17"/>
      <c r="BD2005" s="17"/>
      <c r="BE2005" s="17"/>
      <c r="BF2005" s="17"/>
      <c r="BG2005" s="17"/>
      <c r="BH2005" s="17"/>
      <c r="BI2005" s="17"/>
      <c r="BJ2005" s="17"/>
      <c r="BK2005" s="17"/>
      <c r="BL2005" s="17"/>
      <c r="BM2005" s="17"/>
      <c r="BN2005" s="17"/>
      <c r="BO2005" s="17"/>
      <c r="BP2005" s="17"/>
      <c r="BQ2005" s="17"/>
      <c r="BR2005" s="17"/>
    </row>
    <row r="2006" spans="29:70" x14ac:dyDescent="0.25">
      <c r="AC2006" s="17"/>
      <c r="AD2006" s="17"/>
      <c r="AE2006" s="17"/>
      <c r="AF2006" s="17"/>
      <c r="AG2006" s="17"/>
      <c r="AH2006" s="17"/>
      <c r="AI2006" s="17"/>
      <c r="AJ2006" s="17"/>
      <c r="AK2006" s="17"/>
      <c r="AL2006" s="17"/>
      <c r="AM2006" s="17"/>
      <c r="AN2006" s="17"/>
      <c r="AO2006" s="17"/>
      <c r="AP2006" s="17"/>
      <c r="AQ2006" s="17"/>
      <c r="AR2006" s="17"/>
      <c r="AS2006" s="17"/>
      <c r="AT2006" s="17"/>
      <c r="AU2006" s="17"/>
      <c r="AV2006" s="17"/>
      <c r="AW2006" s="17"/>
      <c r="AX2006" s="17"/>
      <c r="AY2006" s="17"/>
      <c r="AZ2006" s="17"/>
      <c r="BA2006" s="17"/>
      <c r="BB2006" s="17"/>
      <c r="BC2006" s="17"/>
      <c r="BD2006" s="17"/>
      <c r="BE2006" s="17"/>
      <c r="BF2006" s="17"/>
      <c r="BG2006" s="17"/>
      <c r="BH2006" s="17"/>
      <c r="BI2006" s="17"/>
      <c r="BJ2006" s="17"/>
      <c r="BK2006" s="17"/>
      <c r="BL2006" s="17"/>
      <c r="BM2006" s="17"/>
      <c r="BN2006" s="17"/>
      <c r="BO2006" s="17"/>
      <c r="BP2006" s="17"/>
      <c r="BQ2006" s="17"/>
      <c r="BR2006" s="17"/>
    </row>
    <row r="2007" spans="29:70" x14ac:dyDescent="0.25">
      <c r="AC2007" s="17"/>
      <c r="AD2007" s="17"/>
      <c r="AE2007" s="17"/>
      <c r="AF2007" s="17"/>
      <c r="AG2007" s="17"/>
      <c r="AH2007" s="17"/>
      <c r="AI2007" s="17"/>
      <c r="AJ2007" s="17"/>
      <c r="AK2007" s="17"/>
      <c r="AL2007" s="17"/>
      <c r="AM2007" s="17"/>
      <c r="AN2007" s="17"/>
      <c r="AO2007" s="17"/>
      <c r="AP2007" s="17"/>
      <c r="AQ2007" s="17"/>
      <c r="AR2007" s="17"/>
      <c r="AS2007" s="17"/>
      <c r="AT2007" s="17"/>
      <c r="AU2007" s="17"/>
      <c r="AV2007" s="17"/>
      <c r="AW2007" s="17"/>
      <c r="AX2007" s="17"/>
      <c r="AY2007" s="17"/>
      <c r="AZ2007" s="17"/>
      <c r="BA2007" s="17"/>
      <c r="BB2007" s="17"/>
      <c r="BC2007" s="17"/>
      <c r="BD2007" s="17"/>
      <c r="BE2007" s="17"/>
      <c r="BF2007" s="17"/>
      <c r="BG2007" s="17"/>
      <c r="BH2007" s="17"/>
      <c r="BI2007" s="17"/>
      <c r="BJ2007" s="17"/>
      <c r="BK2007" s="17"/>
      <c r="BL2007" s="17"/>
      <c r="BM2007" s="17"/>
      <c r="BN2007" s="17"/>
      <c r="BO2007" s="17"/>
      <c r="BP2007" s="17"/>
      <c r="BQ2007" s="17"/>
      <c r="BR2007" s="17"/>
    </row>
    <row r="2008" spans="29:70" x14ac:dyDescent="0.25">
      <c r="AC2008" s="17"/>
      <c r="AD2008" s="17"/>
      <c r="AE2008" s="17"/>
      <c r="AF2008" s="17"/>
      <c r="AG2008" s="17"/>
      <c r="AH2008" s="17"/>
      <c r="AI2008" s="17"/>
      <c r="AJ2008" s="17"/>
      <c r="AK2008" s="17"/>
      <c r="AL2008" s="17"/>
      <c r="AM2008" s="17"/>
      <c r="AN2008" s="17"/>
      <c r="AO2008" s="17"/>
      <c r="AP2008" s="17"/>
      <c r="AQ2008" s="17"/>
      <c r="AR2008" s="17"/>
      <c r="AS2008" s="17"/>
      <c r="AT2008" s="17"/>
      <c r="AU2008" s="17"/>
      <c r="AV2008" s="17"/>
      <c r="AW2008" s="17"/>
      <c r="AX2008" s="17"/>
      <c r="AY2008" s="17"/>
      <c r="AZ2008" s="17"/>
      <c r="BA2008" s="17"/>
      <c r="BB2008" s="17"/>
      <c r="BC2008" s="17"/>
      <c r="BD2008" s="17"/>
      <c r="BE2008" s="17"/>
      <c r="BF2008" s="17"/>
      <c r="BG2008" s="17"/>
      <c r="BH2008" s="17"/>
      <c r="BI2008" s="17"/>
      <c r="BJ2008" s="17"/>
      <c r="BK2008" s="17"/>
      <c r="BL2008" s="17"/>
      <c r="BM2008" s="17"/>
      <c r="BN2008" s="17"/>
      <c r="BO2008" s="17"/>
      <c r="BP2008" s="17"/>
      <c r="BQ2008" s="17"/>
      <c r="BR2008" s="17"/>
    </row>
    <row r="2009" spans="29:70" x14ac:dyDescent="0.25">
      <c r="AC2009" s="17"/>
      <c r="AD2009" s="17"/>
      <c r="AE2009" s="17"/>
      <c r="AF2009" s="17"/>
      <c r="AG2009" s="17"/>
      <c r="AH2009" s="17"/>
      <c r="AI2009" s="17"/>
      <c r="AJ2009" s="17"/>
      <c r="AK2009" s="17"/>
      <c r="AL2009" s="17"/>
      <c r="AM2009" s="17"/>
      <c r="AN2009" s="17"/>
      <c r="AO2009" s="17"/>
      <c r="AP2009" s="17"/>
      <c r="AQ2009" s="17"/>
      <c r="AR2009" s="17"/>
      <c r="AS2009" s="17"/>
      <c r="AT2009" s="17"/>
      <c r="AU2009" s="17"/>
      <c r="AV2009" s="17"/>
      <c r="AW2009" s="17"/>
      <c r="AX2009" s="17"/>
      <c r="AY2009" s="17"/>
      <c r="AZ2009" s="17"/>
      <c r="BA2009" s="17"/>
      <c r="BB2009" s="17"/>
      <c r="BC2009" s="17"/>
      <c r="BD2009" s="17"/>
      <c r="BE2009" s="17"/>
      <c r="BF2009" s="17"/>
      <c r="BG2009" s="17"/>
      <c r="BH2009" s="17"/>
      <c r="BI2009" s="17"/>
      <c r="BJ2009" s="17"/>
      <c r="BK2009" s="17"/>
      <c r="BL2009" s="17"/>
      <c r="BM2009" s="17"/>
      <c r="BN2009" s="17"/>
      <c r="BO2009" s="17"/>
      <c r="BP2009" s="17"/>
      <c r="BQ2009" s="17"/>
      <c r="BR2009" s="17"/>
    </row>
    <row r="2010" spans="29:70" x14ac:dyDescent="0.25">
      <c r="AC2010" s="17"/>
      <c r="AD2010" s="17"/>
      <c r="AE2010" s="17"/>
      <c r="AF2010" s="17"/>
      <c r="AG2010" s="17"/>
      <c r="AH2010" s="17"/>
      <c r="AI2010" s="17"/>
      <c r="AJ2010" s="17"/>
      <c r="AK2010" s="17"/>
      <c r="AL2010" s="17"/>
      <c r="AM2010" s="17"/>
      <c r="AN2010" s="17"/>
      <c r="AO2010" s="17"/>
      <c r="AP2010" s="17"/>
      <c r="AQ2010" s="17"/>
      <c r="AR2010" s="17"/>
      <c r="AS2010" s="17"/>
      <c r="AT2010" s="17"/>
      <c r="AU2010" s="17"/>
      <c r="AV2010" s="17"/>
      <c r="AW2010" s="17"/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7"/>
      <c r="BI2010" s="17"/>
      <c r="BJ2010" s="17"/>
      <c r="BK2010" s="17"/>
      <c r="BL2010" s="17"/>
      <c r="BM2010" s="17"/>
      <c r="BN2010" s="17"/>
      <c r="BO2010" s="17"/>
      <c r="BP2010" s="17"/>
      <c r="BQ2010" s="17"/>
      <c r="BR2010" s="17"/>
    </row>
    <row r="2011" spans="29:70" x14ac:dyDescent="0.25">
      <c r="AC2011" s="17"/>
      <c r="AD2011" s="17"/>
      <c r="AE2011" s="17"/>
      <c r="AF2011" s="17"/>
      <c r="AG2011" s="17"/>
      <c r="AH2011" s="17"/>
      <c r="AI2011" s="17"/>
      <c r="AJ2011" s="17"/>
      <c r="AK2011" s="17"/>
      <c r="AL2011" s="17"/>
      <c r="AM2011" s="17"/>
      <c r="AN2011" s="17"/>
      <c r="AO2011" s="17"/>
      <c r="AP2011" s="17"/>
      <c r="AQ2011" s="17"/>
      <c r="AR2011" s="17"/>
      <c r="AS2011" s="17"/>
      <c r="AT2011" s="17"/>
      <c r="AU2011" s="17"/>
      <c r="AV2011" s="17"/>
      <c r="AW2011" s="17"/>
      <c r="AX2011" s="17"/>
      <c r="AY2011" s="17"/>
      <c r="AZ2011" s="17"/>
      <c r="BA2011" s="17"/>
      <c r="BB2011" s="17"/>
      <c r="BC2011" s="17"/>
      <c r="BD2011" s="17"/>
      <c r="BE2011" s="17"/>
      <c r="BF2011" s="17"/>
      <c r="BG2011" s="17"/>
      <c r="BH2011" s="17"/>
      <c r="BI2011" s="17"/>
      <c r="BJ2011" s="17"/>
      <c r="BK2011" s="17"/>
      <c r="BL2011" s="17"/>
      <c r="BM2011" s="17"/>
      <c r="BN2011" s="17"/>
      <c r="BO2011" s="17"/>
      <c r="BP2011" s="17"/>
      <c r="BQ2011" s="17"/>
      <c r="BR2011" s="17"/>
    </row>
    <row r="2012" spans="29:70" x14ac:dyDescent="0.25">
      <c r="AC2012" s="17"/>
      <c r="AD2012" s="17"/>
      <c r="AE2012" s="17"/>
      <c r="AF2012" s="17"/>
      <c r="AG2012" s="17"/>
      <c r="AH2012" s="17"/>
      <c r="AI2012" s="17"/>
      <c r="AJ2012" s="17"/>
      <c r="AK2012" s="17"/>
      <c r="AL2012" s="17"/>
      <c r="AM2012" s="17"/>
      <c r="AN2012" s="17"/>
      <c r="AO2012" s="17"/>
      <c r="AP2012" s="17"/>
      <c r="AQ2012" s="17"/>
      <c r="AR2012" s="17"/>
      <c r="AS2012" s="17"/>
      <c r="AT2012" s="17"/>
      <c r="AU2012" s="17"/>
      <c r="AV2012" s="17"/>
      <c r="AW2012" s="17"/>
      <c r="AX2012" s="17"/>
      <c r="AY2012" s="17"/>
      <c r="AZ2012" s="17"/>
      <c r="BA2012" s="17"/>
      <c r="BB2012" s="17"/>
      <c r="BC2012" s="17"/>
      <c r="BD2012" s="17"/>
      <c r="BE2012" s="17"/>
      <c r="BF2012" s="17"/>
      <c r="BG2012" s="17"/>
      <c r="BH2012" s="17"/>
      <c r="BI2012" s="17"/>
      <c r="BJ2012" s="17"/>
      <c r="BK2012" s="17"/>
      <c r="BL2012" s="17"/>
      <c r="BM2012" s="17"/>
      <c r="BN2012" s="17"/>
      <c r="BO2012" s="17"/>
      <c r="BP2012" s="17"/>
      <c r="BQ2012" s="17"/>
      <c r="BR2012" s="17"/>
    </row>
    <row r="2013" spans="29:70" x14ac:dyDescent="0.25">
      <c r="AC2013" s="17"/>
      <c r="AD2013" s="17"/>
      <c r="AE2013" s="17"/>
      <c r="AF2013" s="17"/>
      <c r="AG2013" s="17"/>
      <c r="AH2013" s="17"/>
      <c r="AI2013" s="17"/>
      <c r="AJ2013" s="17"/>
      <c r="AK2013" s="17"/>
      <c r="AL2013" s="17"/>
      <c r="AM2013" s="17"/>
      <c r="AN2013" s="17"/>
      <c r="AO2013" s="17"/>
      <c r="AP2013" s="17"/>
      <c r="AQ2013" s="17"/>
      <c r="AR2013" s="17"/>
      <c r="AS2013" s="17"/>
      <c r="AT2013" s="17"/>
      <c r="AU2013" s="17"/>
      <c r="AV2013" s="17"/>
      <c r="AW2013" s="17"/>
      <c r="AX2013" s="17"/>
      <c r="AY2013" s="17"/>
      <c r="AZ2013" s="17"/>
      <c r="BA2013" s="17"/>
      <c r="BB2013" s="17"/>
      <c r="BC2013" s="17"/>
      <c r="BD2013" s="17"/>
      <c r="BE2013" s="17"/>
      <c r="BF2013" s="17"/>
      <c r="BG2013" s="17"/>
      <c r="BH2013" s="17"/>
      <c r="BI2013" s="17"/>
      <c r="BJ2013" s="17"/>
      <c r="BK2013" s="17"/>
      <c r="BL2013" s="17"/>
      <c r="BM2013" s="17"/>
      <c r="BN2013" s="17"/>
      <c r="BO2013" s="17"/>
      <c r="BP2013" s="17"/>
      <c r="BQ2013" s="17"/>
      <c r="BR2013" s="17"/>
    </row>
    <row r="2014" spans="29:70" x14ac:dyDescent="0.25">
      <c r="AC2014" s="17"/>
      <c r="AD2014" s="17"/>
      <c r="AE2014" s="17"/>
      <c r="AF2014" s="17"/>
      <c r="AG2014" s="17"/>
      <c r="AH2014" s="17"/>
      <c r="AI2014" s="17"/>
      <c r="AJ2014" s="17"/>
      <c r="AK2014" s="17"/>
      <c r="AL2014" s="17"/>
      <c r="AM2014" s="17"/>
      <c r="AN2014" s="17"/>
      <c r="AO2014" s="17"/>
      <c r="AP2014" s="17"/>
      <c r="AQ2014" s="17"/>
      <c r="AR2014" s="17"/>
      <c r="AS2014" s="17"/>
      <c r="AT2014" s="17"/>
      <c r="AU2014" s="17"/>
      <c r="AV2014" s="17"/>
      <c r="AW2014" s="17"/>
      <c r="AX2014" s="17"/>
      <c r="AY2014" s="17"/>
      <c r="AZ2014" s="17"/>
      <c r="BA2014" s="17"/>
      <c r="BB2014" s="17"/>
      <c r="BC2014" s="17"/>
      <c r="BD2014" s="17"/>
      <c r="BE2014" s="17"/>
      <c r="BF2014" s="17"/>
      <c r="BG2014" s="17"/>
      <c r="BH2014" s="17"/>
      <c r="BI2014" s="17"/>
      <c r="BJ2014" s="17"/>
      <c r="BK2014" s="17"/>
      <c r="BL2014" s="17"/>
      <c r="BM2014" s="17"/>
      <c r="BN2014" s="17"/>
      <c r="BO2014" s="17"/>
      <c r="BP2014" s="17"/>
      <c r="BQ2014" s="17"/>
      <c r="BR2014" s="17"/>
    </row>
    <row r="2015" spans="29:70" x14ac:dyDescent="0.25">
      <c r="AC2015" s="17"/>
      <c r="AD2015" s="17"/>
      <c r="AE2015" s="17"/>
      <c r="AF2015" s="17"/>
      <c r="AG2015" s="17"/>
      <c r="AH2015" s="17"/>
      <c r="AI2015" s="17"/>
      <c r="AJ2015" s="17"/>
      <c r="AK2015" s="17"/>
      <c r="AL2015" s="17"/>
      <c r="AM2015" s="17"/>
      <c r="AN2015" s="17"/>
      <c r="AO2015" s="17"/>
      <c r="AP2015" s="17"/>
      <c r="AQ2015" s="17"/>
      <c r="AR2015" s="17"/>
      <c r="AS2015" s="17"/>
      <c r="AT2015" s="17"/>
      <c r="AU2015" s="17"/>
      <c r="AV2015" s="17"/>
      <c r="AW2015" s="17"/>
      <c r="AX2015" s="17"/>
      <c r="AY2015" s="17"/>
      <c r="AZ2015" s="17"/>
      <c r="BA2015" s="17"/>
      <c r="BB2015" s="17"/>
      <c r="BC2015" s="17"/>
      <c r="BD2015" s="17"/>
      <c r="BE2015" s="17"/>
      <c r="BF2015" s="17"/>
      <c r="BG2015" s="17"/>
      <c r="BH2015" s="17"/>
      <c r="BI2015" s="17"/>
      <c r="BJ2015" s="17"/>
      <c r="BK2015" s="17"/>
      <c r="BL2015" s="17"/>
      <c r="BM2015" s="17"/>
      <c r="BN2015" s="17"/>
      <c r="BO2015" s="17"/>
      <c r="BP2015" s="17"/>
      <c r="BQ2015" s="17"/>
      <c r="BR2015" s="17"/>
    </row>
    <row r="2016" spans="29:70" x14ac:dyDescent="0.25"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  <c r="BF2016" s="17"/>
      <c r="BG2016" s="17"/>
      <c r="BH2016" s="17"/>
      <c r="BI2016" s="17"/>
      <c r="BJ2016" s="17"/>
      <c r="BK2016" s="17"/>
      <c r="BL2016" s="17"/>
      <c r="BM2016" s="17"/>
      <c r="BN2016" s="17"/>
      <c r="BO2016" s="17"/>
      <c r="BP2016" s="17"/>
      <c r="BQ2016" s="17"/>
      <c r="BR2016" s="17"/>
    </row>
    <row r="2017" spans="29:70" x14ac:dyDescent="0.25"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  <c r="BF2017" s="17"/>
      <c r="BG2017" s="17"/>
      <c r="BH2017" s="17"/>
      <c r="BI2017" s="17"/>
      <c r="BJ2017" s="17"/>
      <c r="BK2017" s="17"/>
      <c r="BL2017" s="17"/>
      <c r="BM2017" s="17"/>
      <c r="BN2017" s="17"/>
      <c r="BO2017" s="17"/>
      <c r="BP2017" s="17"/>
      <c r="BQ2017" s="17"/>
      <c r="BR2017" s="17"/>
    </row>
    <row r="2018" spans="29:70" x14ac:dyDescent="0.25">
      <c r="AC2018" s="17"/>
      <c r="AD2018" s="17"/>
      <c r="AE2018" s="17"/>
      <c r="AF2018" s="17"/>
      <c r="AG2018" s="17"/>
      <c r="AH2018" s="17"/>
      <c r="AI2018" s="17"/>
      <c r="AJ2018" s="17"/>
      <c r="AK2018" s="17"/>
      <c r="AL2018" s="17"/>
      <c r="AM2018" s="17"/>
      <c r="AN2018" s="17"/>
      <c r="AO2018" s="17"/>
      <c r="AP2018" s="17"/>
      <c r="AQ2018" s="17"/>
      <c r="AR2018" s="17"/>
      <c r="AS2018" s="17"/>
      <c r="AT2018" s="17"/>
      <c r="AU2018" s="17"/>
      <c r="AV2018" s="17"/>
      <c r="AW2018" s="17"/>
      <c r="AX2018" s="17"/>
      <c r="AY2018" s="17"/>
      <c r="AZ2018" s="17"/>
      <c r="BA2018" s="17"/>
      <c r="BB2018" s="17"/>
      <c r="BC2018" s="17"/>
      <c r="BD2018" s="17"/>
      <c r="BE2018" s="17"/>
      <c r="BF2018" s="17"/>
      <c r="BG2018" s="17"/>
      <c r="BH2018" s="17"/>
      <c r="BI2018" s="17"/>
      <c r="BJ2018" s="17"/>
      <c r="BK2018" s="17"/>
      <c r="BL2018" s="17"/>
      <c r="BM2018" s="17"/>
      <c r="BN2018" s="17"/>
      <c r="BO2018" s="17"/>
      <c r="BP2018" s="17"/>
      <c r="BQ2018" s="17"/>
      <c r="BR2018" s="17"/>
    </row>
    <row r="2019" spans="29:70" x14ac:dyDescent="0.25">
      <c r="AC2019" s="17"/>
      <c r="AD2019" s="17"/>
      <c r="AE2019" s="17"/>
      <c r="AF2019" s="17"/>
      <c r="AG2019" s="17"/>
      <c r="AH2019" s="17"/>
      <c r="AI2019" s="17"/>
      <c r="AJ2019" s="17"/>
      <c r="AK2019" s="17"/>
      <c r="AL2019" s="17"/>
      <c r="AM2019" s="17"/>
      <c r="AN2019" s="17"/>
      <c r="AO2019" s="17"/>
      <c r="AP2019" s="17"/>
      <c r="AQ2019" s="17"/>
      <c r="AR2019" s="17"/>
      <c r="AS2019" s="17"/>
      <c r="AT2019" s="17"/>
      <c r="AU2019" s="17"/>
      <c r="AV2019" s="17"/>
      <c r="AW2019" s="17"/>
      <c r="AX2019" s="17"/>
      <c r="AY2019" s="17"/>
      <c r="AZ2019" s="17"/>
      <c r="BA2019" s="17"/>
      <c r="BB2019" s="17"/>
      <c r="BC2019" s="17"/>
      <c r="BD2019" s="17"/>
      <c r="BE2019" s="17"/>
      <c r="BF2019" s="17"/>
      <c r="BG2019" s="17"/>
      <c r="BH2019" s="17"/>
      <c r="BI2019" s="17"/>
      <c r="BJ2019" s="17"/>
      <c r="BK2019" s="17"/>
      <c r="BL2019" s="17"/>
      <c r="BM2019" s="17"/>
      <c r="BN2019" s="17"/>
      <c r="BO2019" s="17"/>
      <c r="BP2019" s="17"/>
      <c r="BQ2019" s="17"/>
      <c r="BR2019" s="17"/>
    </row>
    <row r="2020" spans="29:70" x14ac:dyDescent="0.25"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  <c r="BF2020" s="17"/>
      <c r="BG2020" s="17"/>
      <c r="BH2020" s="17"/>
      <c r="BI2020" s="17"/>
      <c r="BJ2020" s="17"/>
      <c r="BK2020" s="17"/>
      <c r="BL2020" s="17"/>
      <c r="BM2020" s="17"/>
      <c r="BN2020" s="17"/>
      <c r="BO2020" s="17"/>
      <c r="BP2020" s="17"/>
      <c r="BQ2020" s="17"/>
      <c r="BR2020" s="17"/>
    </row>
    <row r="2021" spans="29:70" x14ac:dyDescent="0.25">
      <c r="AC2021" s="17"/>
      <c r="AD2021" s="17"/>
      <c r="AE2021" s="17"/>
      <c r="AF2021" s="17"/>
      <c r="AG2021" s="17"/>
      <c r="AH2021" s="17"/>
      <c r="AI2021" s="17"/>
      <c r="AJ2021" s="17"/>
      <c r="AK2021" s="17"/>
      <c r="AL2021" s="17"/>
      <c r="AM2021" s="17"/>
      <c r="AN2021" s="17"/>
      <c r="AO2021" s="17"/>
      <c r="AP2021" s="17"/>
      <c r="AQ2021" s="17"/>
      <c r="AR2021" s="17"/>
      <c r="AS2021" s="17"/>
      <c r="AT2021" s="17"/>
      <c r="AU2021" s="17"/>
      <c r="AV2021" s="17"/>
      <c r="AW2021" s="17"/>
      <c r="AX2021" s="17"/>
      <c r="AY2021" s="17"/>
      <c r="AZ2021" s="17"/>
      <c r="BA2021" s="17"/>
      <c r="BB2021" s="17"/>
      <c r="BC2021" s="17"/>
      <c r="BD2021" s="17"/>
      <c r="BE2021" s="17"/>
      <c r="BF2021" s="17"/>
      <c r="BG2021" s="17"/>
      <c r="BH2021" s="17"/>
      <c r="BI2021" s="17"/>
      <c r="BJ2021" s="17"/>
      <c r="BK2021" s="17"/>
      <c r="BL2021" s="17"/>
      <c r="BM2021" s="17"/>
      <c r="BN2021" s="17"/>
      <c r="BO2021" s="17"/>
      <c r="BP2021" s="17"/>
      <c r="BQ2021" s="17"/>
      <c r="BR2021" s="17"/>
    </row>
    <row r="2022" spans="29:70" x14ac:dyDescent="0.25">
      <c r="AC2022" s="17"/>
      <c r="AD2022" s="17"/>
      <c r="AE2022" s="17"/>
      <c r="AF2022" s="17"/>
      <c r="AG2022" s="17"/>
      <c r="AH2022" s="17"/>
      <c r="AI2022" s="17"/>
      <c r="AJ2022" s="17"/>
      <c r="AK2022" s="17"/>
      <c r="AL2022" s="17"/>
      <c r="AM2022" s="17"/>
      <c r="AN2022" s="17"/>
      <c r="AO2022" s="17"/>
      <c r="AP2022" s="17"/>
      <c r="AQ2022" s="17"/>
      <c r="AR2022" s="17"/>
      <c r="AS2022" s="17"/>
      <c r="AT2022" s="17"/>
      <c r="AU2022" s="17"/>
      <c r="AV2022" s="17"/>
      <c r="AW2022" s="17"/>
      <c r="AX2022" s="17"/>
      <c r="AY2022" s="17"/>
      <c r="AZ2022" s="17"/>
      <c r="BA2022" s="17"/>
      <c r="BB2022" s="17"/>
      <c r="BC2022" s="17"/>
      <c r="BD2022" s="17"/>
      <c r="BE2022" s="17"/>
      <c r="BF2022" s="17"/>
      <c r="BG2022" s="17"/>
      <c r="BH2022" s="17"/>
      <c r="BI2022" s="17"/>
      <c r="BJ2022" s="17"/>
      <c r="BK2022" s="17"/>
      <c r="BL2022" s="17"/>
      <c r="BM2022" s="17"/>
      <c r="BN2022" s="17"/>
      <c r="BO2022" s="17"/>
      <c r="BP2022" s="17"/>
      <c r="BQ2022" s="17"/>
      <c r="BR2022" s="17"/>
    </row>
    <row r="2023" spans="29:70" x14ac:dyDescent="0.25">
      <c r="AC2023" s="17"/>
      <c r="AD2023" s="17"/>
      <c r="AE2023" s="17"/>
      <c r="AF2023" s="17"/>
      <c r="AG2023" s="17"/>
      <c r="AH2023" s="17"/>
      <c r="AI2023" s="17"/>
      <c r="AJ2023" s="17"/>
      <c r="AK2023" s="17"/>
      <c r="AL2023" s="17"/>
      <c r="AM2023" s="17"/>
      <c r="AN2023" s="17"/>
      <c r="AO2023" s="17"/>
      <c r="AP2023" s="17"/>
      <c r="AQ2023" s="17"/>
      <c r="AR2023" s="17"/>
      <c r="AS2023" s="17"/>
      <c r="AT2023" s="17"/>
      <c r="AU2023" s="17"/>
      <c r="AV2023" s="17"/>
      <c r="AW2023" s="17"/>
      <c r="AX2023" s="17"/>
      <c r="AY2023" s="17"/>
      <c r="AZ2023" s="17"/>
      <c r="BA2023" s="17"/>
      <c r="BB2023" s="17"/>
      <c r="BC2023" s="17"/>
      <c r="BD2023" s="17"/>
      <c r="BE2023" s="17"/>
      <c r="BF2023" s="17"/>
      <c r="BG2023" s="17"/>
      <c r="BH2023" s="17"/>
      <c r="BI2023" s="17"/>
      <c r="BJ2023" s="17"/>
      <c r="BK2023" s="17"/>
      <c r="BL2023" s="17"/>
      <c r="BM2023" s="17"/>
      <c r="BN2023" s="17"/>
      <c r="BO2023" s="17"/>
      <c r="BP2023" s="17"/>
      <c r="BQ2023" s="17"/>
      <c r="BR2023" s="17"/>
    </row>
    <row r="2024" spans="29:70" x14ac:dyDescent="0.25">
      <c r="AC2024" s="17"/>
      <c r="AD2024" s="17"/>
      <c r="AE2024" s="17"/>
      <c r="AF2024" s="17"/>
      <c r="AG2024" s="17"/>
      <c r="AH2024" s="17"/>
      <c r="AI2024" s="17"/>
      <c r="AJ2024" s="17"/>
      <c r="AK2024" s="17"/>
      <c r="AL2024" s="17"/>
      <c r="AM2024" s="17"/>
      <c r="AN2024" s="17"/>
      <c r="AO2024" s="17"/>
      <c r="AP2024" s="17"/>
      <c r="AQ2024" s="17"/>
      <c r="AR2024" s="17"/>
      <c r="AS2024" s="17"/>
      <c r="AT2024" s="17"/>
      <c r="AU2024" s="17"/>
      <c r="AV2024" s="17"/>
      <c r="AW2024" s="17"/>
      <c r="AX2024" s="17"/>
      <c r="AY2024" s="17"/>
      <c r="AZ2024" s="17"/>
      <c r="BA2024" s="17"/>
      <c r="BB2024" s="17"/>
      <c r="BC2024" s="17"/>
      <c r="BD2024" s="17"/>
      <c r="BE2024" s="17"/>
      <c r="BF2024" s="17"/>
      <c r="BG2024" s="17"/>
      <c r="BH2024" s="17"/>
      <c r="BI2024" s="17"/>
      <c r="BJ2024" s="17"/>
      <c r="BK2024" s="17"/>
      <c r="BL2024" s="17"/>
      <c r="BM2024" s="17"/>
      <c r="BN2024" s="17"/>
      <c r="BO2024" s="17"/>
      <c r="BP2024" s="17"/>
      <c r="BQ2024" s="17"/>
      <c r="BR2024" s="17"/>
    </row>
    <row r="2025" spans="29:70" x14ac:dyDescent="0.25">
      <c r="AC2025" s="17"/>
      <c r="AD2025" s="17"/>
      <c r="AE2025" s="17"/>
      <c r="AF2025" s="17"/>
      <c r="AG2025" s="17"/>
      <c r="AH2025" s="17"/>
      <c r="AI2025" s="17"/>
      <c r="AJ2025" s="17"/>
      <c r="AK2025" s="17"/>
      <c r="AL2025" s="17"/>
      <c r="AM2025" s="17"/>
      <c r="AN2025" s="17"/>
      <c r="AO2025" s="17"/>
      <c r="AP2025" s="17"/>
      <c r="AQ2025" s="17"/>
      <c r="AR2025" s="17"/>
      <c r="AS2025" s="17"/>
      <c r="AT2025" s="17"/>
      <c r="AU2025" s="17"/>
      <c r="AV2025" s="17"/>
      <c r="AW2025" s="17"/>
      <c r="AX2025" s="17"/>
      <c r="AY2025" s="17"/>
      <c r="AZ2025" s="17"/>
      <c r="BA2025" s="17"/>
      <c r="BB2025" s="17"/>
      <c r="BC2025" s="17"/>
      <c r="BD2025" s="17"/>
      <c r="BE2025" s="17"/>
      <c r="BF2025" s="17"/>
      <c r="BG2025" s="17"/>
      <c r="BH2025" s="17"/>
      <c r="BI2025" s="17"/>
      <c r="BJ2025" s="17"/>
      <c r="BK2025" s="17"/>
      <c r="BL2025" s="17"/>
      <c r="BM2025" s="17"/>
      <c r="BN2025" s="17"/>
      <c r="BO2025" s="17"/>
      <c r="BP2025" s="17"/>
      <c r="BQ2025" s="17"/>
      <c r="BR2025" s="17"/>
    </row>
    <row r="2026" spans="29:70" x14ac:dyDescent="0.25">
      <c r="AC2026" s="17"/>
      <c r="AD2026" s="17"/>
      <c r="AE2026" s="17"/>
      <c r="AF2026" s="17"/>
      <c r="AG2026" s="17"/>
      <c r="AH2026" s="17"/>
      <c r="AI2026" s="17"/>
      <c r="AJ2026" s="17"/>
      <c r="AK2026" s="17"/>
      <c r="AL2026" s="17"/>
      <c r="AM2026" s="17"/>
      <c r="AN2026" s="17"/>
      <c r="AO2026" s="17"/>
      <c r="AP2026" s="17"/>
      <c r="AQ2026" s="17"/>
      <c r="AR2026" s="17"/>
      <c r="AS2026" s="17"/>
      <c r="AT2026" s="17"/>
      <c r="AU2026" s="17"/>
      <c r="AV2026" s="17"/>
      <c r="AW2026" s="17"/>
      <c r="AX2026" s="17"/>
      <c r="AY2026" s="17"/>
      <c r="AZ2026" s="17"/>
      <c r="BA2026" s="17"/>
      <c r="BB2026" s="17"/>
      <c r="BC2026" s="17"/>
      <c r="BD2026" s="17"/>
      <c r="BE2026" s="17"/>
      <c r="BF2026" s="17"/>
      <c r="BG2026" s="17"/>
      <c r="BH2026" s="17"/>
      <c r="BI2026" s="17"/>
      <c r="BJ2026" s="17"/>
      <c r="BK2026" s="17"/>
      <c r="BL2026" s="17"/>
      <c r="BM2026" s="17"/>
      <c r="BN2026" s="17"/>
      <c r="BO2026" s="17"/>
      <c r="BP2026" s="17"/>
      <c r="BQ2026" s="17"/>
      <c r="BR2026" s="17"/>
    </row>
    <row r="2027" spans="29:70" x14ac:dyDescent="0.25">
      <c r="AC2027" s="17"/>
      <c r="AD2027" s="17"/>
      <c r="AE2027" s="17"/>
      <c r="AF2027" s="17"/>
      <c r="AG2027" s="17"/>
      <c r="AH2027" s="17"/>
      <c r="AI2027" s="17"/>
      <c r="AJ2027" s="17"/>
      <c r="AK2027" s="17"/>
      <c r="AL2027" s="17"/>
      <c r="AM2027" s="17"/>
      <c r="AN2027" s="17"/>
      <c r="AO2027" s="17"/>
      <c r="AP2027" s="17"/>
      <c r="AQ2027" s="17"/>
      <c r="AR2027" s="17"/>
      <c r="AS2027" s="17"/>
      <c r="AT2027" s="17"/>
      <c r="AU2027" s="17"/>
      <c r="AV2027" s="17"/>
      <c r="AW2027" s="17"/>
      <c r="AX2027" s="17"/>
      <c r="AY2027" s="17"/>
      <c r="AZ2027" s="17"/>
      <c r="BA2027" s="17"/>
      <c r="BB2027" s="17"/>
      <c r="BC2027" s="17"/>
      <c r="BD2027" s="17"/>
      <c r="BE2027" s="17"/>
      <c r="BF2027" s="17"/>
      <c r="BG2027" s="17"/>
      <c r="BH2027" s="17"/>
      <c r="BI2027" s="17"/>
      <c r="BJ2027" s="17"/>
      <c r="BK2027" s="17"/>
      <c r="BL2027" s="17"/>
      <c r="BM2027" s="17"/>
      <c r="BN2027" s="17"/>
      <c r="BO2027" s="17"/>
      <c r="BP2027" s="17"/>
      <c r="BQ2027" s="17"/>
      <c r="BR2027" s="17"/>
    </row>
    <row r="2028" spans="29:70" x14ac:dyDescent="0.25">
      <c r="AC2028" s="17"/>
      <c r="AD2028" s="17"/>
      <c r="AE2028" s="17"/>
      <c r="AF2028" s="17"/>
      <c r="AG2028" s="17"/>
      <c r="AH2028" s="17"/>
      <c r="AI2028" s="17"/>
      <c r="AJ2028" s="17"/>
      <c r="AK2028" s="17"/>
      <c r="AL2028" s="17"/>
      <c r="AM2028" s="17"/>
      <c r="AN2028" s="17"/>
      <c r="AO2028" s="17"/>
      <c r="AP2028" s="17"/>
      <c r="AQ2028" s="17"/>
      <c r="AR2028" s="17"/>
      <c r="AS2028" s="17"/>
      <c r="AT2028" s="17"/>
      <c r="AU2028" s="17"/>
      <c r="AV2028" s="17"/>
      <c r="AW2028" s="17"/>
      <c r="AX2028" s="17"/>
      <c r="AY2028" s="17"/>
      <c r="AZ2028" s="17"/>
      <c r="BA2028" s="17"/>
      <c r="BB2028" s="17"/>
      <c r="BC2028" s="17"/>
      <c r="BD2028" s="17"/>
      <c r="BE2028" s="17"/>
      <c r="BF2028" s="17"/>
      <c r="BG2028" s="17"/>
      <c r="BH2028" s="17"/>
      <c r="BI2028" s="17"/>
      <c r="BJ2028" s="17"/>
      <c r="BK2028" s="17"/>
      <c r="BL2028" s="17"/>
      <c r="BM2028" s="17"/>
      <c r="BN2028" s="17"/>
      <c r="BO2028" s="17"/>
      <c r="BP2028" s="17"/>
      <c r="BQ2028" s="17"/>
      <c r="BR2028" s="17"/>
    </row>
    <row r="2029" spans="29:70" x14ac:dyDescent="0.25"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  <c r="BF2029" s="17"/>
      <c r="BG2029" s="17"/>
      <c r="BH2029" s="17"/>
      <c r="BI2029" s="17"/>
      <c r="BJ2029" s="17"/>
      <c r="BK2029" s="17"/>
      <c r="BL2029" s="17"/>
      <c r="BM2029" s="17"/>
      <c r="BN2029" s="17"/>
      <c r="BO2029" s="17"/>
      <c r="BP2029" s="17"/>
      <c r="BQ2029" s="17"/>
      <c r="BR2029" s="17"/>
    </row>
    <row r="2030" spans="29:70" x14ac:dyDescent="0.25">
      <c r="AC2030" s="17"/>
      <c r="AD2030" s="17"/>
      <c r="AE2030" s="17"/>
      <c r="AF2030" s="17"/>
      <c r="AG2030" s="17"/>
      <c r="AH2030" s="17"/>
      <c r="AI2030" s="17"/>
      <c r="AJ2030" s="17"/>
      <c r="AK2030" s="17"/>
      <c r="AL2030" s="17"/>
      <c r="AM2030" s="17"/>
      <c r="AN2030" s="17"/>
      <c r="AO2030" s="17"/>
      <c r="AP2030" s="17"/>
      <c r="AQ2030" s="17"/>
      <c r="AR2030" s="17"/>
      <c r="AS2030" s="17"/>
      <c r="AT2030" s="17"/>
      <c r="AU2030" s="17"/>
      <c r="AV2030" s="17"/>
      <c r="AW2030" s="17"/>
      <c r="AX2030" s="17"/>
      <c r="AY2030" s="17"/>
      <c r="AZ2030" s="17"/>
      <c r="BA2030" s="17"/>
      <c r="BB2030" s="17"/>
      <c r="BC2030" s="17"/>
      <c r="BD2030" s="17"/>
      <c r="BE2030" s="17"/>
      <c r="BF2030" s="17"/>
      <c r="BG2030" s="17"/>
      <c r="BH2030" s="17"/>
      <c r="BI2030" s="17"/>
      <c r="BJ2030" s="17"/>
      <c r="BK2030" s="17"/>
      <c r="BL2030" s="17"/>
      <c r="BM2030" s="17"/>
      <c r="BN2030" s="17"/>
      <c r="BO2030" s="17"/>
      <c r="BP2030" s="17"/>
      <c r="BQ2030" s="17"/>
      <c r="BR2030" s="17"/>
    </row>
    <row r="2031" spans="29:70" x14ac:dyDescent="0.25">
      <c r="AC2031" s="17"/>
      <c r="AD2031" s="17"/>
      <c r="AE2031" s="17"/>
      <c r="AF2031" s="17"/>
      <c r="AG2031" s="17"/>
      <c r="AH2031" s="17"/>
      <c r="AI2031" s="17"/>
      <c r="AJ2031" s="17"/>
      <c r="AK2031" s="17"/>
      <c r="AL2031" s="17"/>
      <c r="AM2031" s="17"/>
      <c r="AN2031" s="17"/>
      <c r="AO2031" s="17"/>
      <c r="AP2031" s="17"/>
      <c r="AQ2031" s="17"/>
      <c r="AR2031" s="17"/>
      <c r="AS2031" s="17"/>
      <c r="AT2031" s="17"/>
      <c r="AU2031" s="17"/>
      <c r="AV2031" s="17"/>
      <c r="AW2031" s="17"/>
      <c r="AX2031" s="17"/>
      <c r="AY2031" s="17"/>
      <c r="AZ2031" s="17"/>
      <c r="BA2031" s="17"/>
      <c r="BB2031" s="17"/>
      <c r="BC2031" s="17"/>
      <c r="BD2031" s="17"/>
      <c r="BE2031" s="17"/>
      <c r="BF2031" s="17"/>
      <c r="BG2031" s="17"/>
      <c r="BH2031" s="17"/>
      <c r="BI2031" s="17"/>
      <c r="BJ2031" s="17"/>
      <c r="BK2031" s="17"/>
      <c r="BL2031" s="17"/>
      <c r="BM2031" s="17"/>
      <c r="BN2031" s="17"/>
      <c r="BO2031" s="17"/>
      <c r="BP2031" s="17"/>
      <c r="BQ2031" s="17"/>
      <c r="BR2031" s="17"/>
    </row>
    <row r="2032" spans="29:70" x14ac:dyDescent="0.25">
      <c r="AC2032" s="17"/>
      <c r="AD2032" s="17"/>
      <c r="AE2032" s="17"/>
      <c r="AF2032" s="17"/>
      <c r="AG2032" s="17"/>
      <c r="AH2032" s="17"/>
      <c r="AI2032" s="17"/>
      <c r="AJ2032" s="17"/>
      <c r="AK2032" s="17"/>
      <c r="AL2032" s="17"/>
      <c r="AM2032" s="17"/>
      <c r="AN2032" s="17"/>
      <c r="AO2032" s="17"/>
      <c r="AP2032" s="17"/>
      <c r="AQ2032" s="17"/>
      <c r="AR2032" s="17"/>
      <c r="AS2032" s="17"/>
      <c r="AT2032" s="17"/>
      <c r="AU2032" s="17"/>
      <c r="AV2032" s="17"/>
      <c r="AW2032" s="17"/>
      <c r="AX2032" s="17"/>
      <c r="AY2032" s="17"/>
      <c r="AZ2032" s="17"/>
      <c r="BA2032" s="17"/>
      <c r="BB2032" s="17"/>
      <c r="BC2032" s="17"/>
      <c r="BD2032" s="17"/>
      <c r="BE2032" s="17"/>
      <c r="BF2032" s="17"/>
      <c r="BG2032" s="17"/>
      <c r="BH2032" s="17"/>
      <c r="BI2032" s="17"/>
      <c r="BJ2032" s="17"/>
      <c r="BK2032" s="17"/>
      <c r="BL2032" s="17"/>
      <c r="BM2032" s="17"/>
      <c r="BN2032" s="17"/>
      <c r="BO2032" s="17"/>
      <c r="BP2032" s="17"/>
      <c r="BQ2032" s="17"/>
      <c r="BR2032" s="17"/>
    </row>
    <row r="2033" spans="29:70" x14ac:dyDescent="0.25">
      <c r="AC2033" s="17"/>
      <c r="AD2033" s="17"/>
      <c r="AE2033" s="17"/>
      <c r="AF2033" s="17"/>
      <c r="AG2033" s="17"/>
      <c r="AH2033" s="17"/>
      <c r="AI2033" s="17"/>
      <c r="AJ2033" s="17"/>
      <c r="AK2033" s="17"/>
      <c r="AL2033" s="17"/>
      <c r="AM2033" s="17"/>
      <c r="AN2033" s="17"/>
      <c r="AO2033" s="17"/>
      <c r="AP2033" s="17"/>
      <c r="AQ2033" s="17"/>
      <c r="AR2033" s="17"/>
      <c r="AS2033" s="17"/>
      <c r="AT2033" s="17"/>
      <c r="AU2033" s="17"/>
      <c r="AV2033" s="17"/>
      <c r="AW2033" s="17"/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7"/>
      <c r="BI2033" s="17"/>
      <c r="BJ2033" s="17"/>
      <c r="BK2033" s="17"/>
      <c r="BL2033" s="17"/>
      <c r="BM2033" s="17"/>
      <c r="BN2033" s="17"/>
      <c r="BO2033" s="17"/>
      <c r="BP2033" s="17"/>
      <c r="BQ2033" s="17"/>
      <c r="BR2033" s="17"/>
    </row>
    <row r="2034" spans="29:70" x14ac:dyDescent="0.25">
      <c r="AC2034" s="17"/>
      <c r="AD2034" s="17"/>
      <c r="AE2034" s="17"/>
      <c r="AF2034" s="17"/>
      <c r="AG2034" s="17"/>
      <c r="AH2034" s="17"/>
      <c r="AI2034" s="17"/>
      <c r="AJ2034" s="17"/>
      <c r="AK2034" s="17"/>
      <c r="AL2034" s="17"/>
      <c r="AM2034" s="17"/>
      <c r="AN2034" s="17"/>
      <c r="AO2034" s="17"/>
      <c r="AP2034" s="17"/>
      <c r="AQ2034" s="17"/>
      <c r="AR2034" s="17"/>
      <c r="AS2034" s="17"/>
      <c r="AT2034" s="17"/>
      <c r="AU2034" s="17"/>
      <c r="AV2034" s="17"/>
      <c r="AW2034" s="17"/>
      <c r="AX2034" s="17"/>
      <c r="AY2034" s="17"/>
      <c r="AZ2034" s="17"/>
      <c r="BA2034" s="17"/>
      <c r="BB2034" s="17"/>
      <c r="BC2034" s="17"/>
      <c r="BD2034" s="17"/>
      <c r="BE2034" s="17"/>
      <c r="BF2034" s="17"/>
      <c r="BG2034" s="17"/>
      <c r="BH2034" s="17"/>
      <c r="BI2034" s="17"/>
      <c r="BJ2034" s="17"/>
      <c r="BK2034" s="17"/>
      <c r="BL2034" s="17"/>
      <c r="BM2034" s="17"/>
      <c r="BN2034" s="17"/>
      <c r="BO2034" s="17"/>
      <c r="BP2034" s="17"/>
      <c r="BQ2034" s="17"/>
      <c r="BR2034" s="17"/>
    </row>
    <row r="2035" spans="29:70" x14ac:dyDescent="0.25">
      <c r="AC2035" s="17"/>
      <c r="AD2035" s="17"/>
      <c r="AE2035" s="17"/>
      <c r="AF2035" s="17"/>
      <c r="AG2035" s="17"/>
      <c r="AH2035" s="17"/>
      <c r="AI2035" s="17"/>
      <c r="AJ2035" s="17"/>
      <c r="AK2035" s="17"/>
      <c r="AL2035" s="17"/>
      <c r="AM2035" s="17"/>
      <c r="AN2035" s="17"/>
      <c r="AO2035" s="17"/>
      <c r="AP2035" s="17"/>
      <c r="AQ2035" s="17"/>
      <c r="AR2035" s="17"/>
      <c r="AS2035" s="17"/>
      <c r="AT2035" s="17"/>
      <c r="AU2035" s="17"/>
      <c r="AV2035" s="17"/>
      <c r="AW2035" s="17"/>
      <c r="AX2035" s="17"/>
      <c r="AY2035" s="17"/>
      <c r="AZ2035" s="17"/>
      <c r="BA2035" s="17"/>
      <c r="BB2035" s="17"/>
      <c r="BC2035" s="17"/>
      <c r="BD2035" s="17"/>
      <c r="BE2035" s="17"/>
      <c r="BF2035" s="17"/>
      <c r="BG2035" s="17"/>
      <c r="BH2035" s="17"/>
      <c r="BI2035" s="17"/>
      <c r="BJ2035" s="17"/>
      <c r="BK2035" s="17"/>
      <c r="BL2035" s="17"/>
      <c r="BM2035" s="17"/>
      <c r="BN2035" s="17"/>
      <c r="BO2035" s="17"/>
      <c r="BP2035" s="17"/>
      <c r="BQ2035" s="17"/>
      <c r="BR2035" s="17"/>
    </row>
    <row r="2036" spans="29:70" x14ac:dyDescent="0.25">
      <c r="AC2036" s="17"/>
      <c r="AD2036" s="17"/>
      <c r="AE2036" s="17"/>
      <c r="AF2036" s="17"/>
      <c r="AG2036" s="17"/>
      <c r="AH2036" s="17"/>
      <c r="AI2036" s="17"/>
      <c r="AJ2036" s="17"/>
      <c r="AK2036" s="17"/>
      <c r="AL2036" s="17"/>
      <c r="AM2036" s="17"/>
      <c r="AN2036" s="17"/>
      <c r="AO2036" s="17"/>
      <c r="AP2036" s="17"/>
      <c r="AQ2036" s="17"/>
      <c r="AR2036" s="17"/>
      <c r="AS2036" s="17"/>
      <c r="AT2036" s="17"/>
      <c r="AU2036" s="17"/>
      <c r="AV2036" s="17"/>
      <c r="AW2036" s="17"/>
      <c r="AX2036" s="17"/>
      <c r="AY2036" s="17"/>
      <c r="AZ2036" s="17"/>
      <c r="BA2036" s="17"/>
      <c r="BB2036" s="17"/>
      <c r="BC2036" s="17"/>
      <c r="BD2036" s="17"/>
      <c r="BE2036" s="17"/>
      <c r="BF2036" s="17"/>
      <c r="BG2036" s="17"/>
      <c r="BH2036" s="17"/>
      <c r="BI2036" s="17"/>
      <c r="BJ2036" s="17"/>
      <c r="BK2036" s="17"/>
      <c r="BL2036" s="17"/>
      <c r="BM2036" s="17"/>
      <c r="BN2036" s="17"/>
      <c r="BO2036" s="17"/>
      <c r="BP2036" s="17"/>
      <c r="BQ2036" s="17"/>
      <c r="BR2036" s="17"/>
    </row>
    <row r="2037" spans="29:70" x14ac:dyDescent="0.25">
      <c r="AC2037" s="17"/>
      <c r="AD2037" s="17"/>
      <c r="AE2037" s="17"/>
      <c r="AF2037" s="17"/>
      <c r="AG2037" s="17"/>
      <c r="AH2037" s="17"/>
      <c r="AI2037" s="17"/>
      <c r="AJ2037" s="17"/>
      <c r="AK2037" s="17"/>
      <c r="AL2037" s="17"/>
      <c r="AM2037" s="17"/>
      <c r="AN2037" s="17"/>
      <c r="AO2037" s="17"/>
      <c r="AP2037" s="17"/>
      <c r="AQ2037" s="17"/>
      <c r="AR2037" s="17"/>
      <c r="AS2037" s="17"/>
      <c r="AT2037" s="17"/>
      <c r="AU2037" s="17"/>
      <c r="AV2037" s="17"/>
      <c r="AW2037" s="17"/>
      <c r="AX2037" s="17"/>
      <c r="AY2037" s="17"/>
      <c r="AZ2037" s="17"/>
      <c r="BA2037" s="17"/>
      <c r="BB2037" s="17"/>
      <c r="BC2037" s="17"/>
      <c r="BD2037" s="17"/>
      <c r="BE2037" s="17"/>
      <c r="BF2037" s="17"/>
      <c r="BG2037" s="17"/>
      <c r="BH2037" s="17"/>
      <c r="BI2037" s="17"/>
      <c r="BJ2037" s="17"/>
      <c r="BK2037" s="17"/>
      <c r="BL2037" s="17"/>
      <c r="BM2037" s="17"/>
      <c r="BN2037" s="17"/>
      <c r="BO2037" s="17"/>
      <c r="BP2037" s="17"/>
      <c r="BQ2037" s="17"/>
      <c r="BR2037" s="17"/>
    </row>
    <row r="2038" spans="29:70" x14ac:dyDescent="0.25">
      <c r="AC2038" s="17"/>
      <c r="AD2038" s="17"/>
      <c r="AE2038" s="17"/>
      <c r="AF2038" s="17"/>
      <c r="AG2038" s="17"/>
      <c r="AH2038" s="17"/>
      <c r="AI2038" s="17"/>
      <c r="AJ2038" s="17"/>
      <c r="AK2038" s="17"/>
      <c r="AL2038" s="17"/>
      <c r="AM2038" s="17"/>
      <c r="AN2038" s="17"/>
      <c r="AO2038" s="17"/>
      <c r="AP2038" s="17"/>
      <c r="AQ2038" s="17"/>
      <c r="AR2038" s="17"/>
      <c r="AS2038" s="17"/>
      <c r="AT2038" s="17"/>
      <c r="AU2038" s="17"/>
      <c r="AV2038" s="17"/>
      <c r="AW2038" s="17"/>
      <c r="AX2038" s="17"/>
      <c r="AY2038" s="17"/>
      <c r="AZ2038" s="17"/>
      <c r="BA2038" s="17"/>
      <c r="BB2038" s="17"/>
      <c r="BC2038" s="17"/>
      <c r="BD2038" s="17"/>
      <c r="BE2038" s="17"/>
      <c r="BF2038" s="17"/>
      <c r="BG2038" s="17"/>
      <c r="BH2038" s="17"/>
      <c r="BI2038" s="17"/>
      <c r="BJ2038" s="17"/>
      <c r="BK2038" s="17"/>
      <c r="BL2038" s="17"/>
      <c r="BM2038" s="17"/>
      <c r="BN2038" s="17"/>
      <c r="BO2038" s="17"/>
      <c r="BP2038" s="17"/>
      <c r="BQ2038" s="17"/>
      <c r="BR2038" s="17"/>
    </row>
    <row r="2039" spans="29:70" x14ac:dyDescent="0.25">
      <c r="AC2039" s="17"/>
      <c r="AD2039" s="17"/>
      <c r="AE2039" s="17"/>
      <c r="AF2039" s="17"/>
      <c r="AG2039" s="17"/>
      <c r="AH2039" s="17"/>
      <c r="AI2039" s="17"/>
      <c r="AJ2039" s="17"/>
      <c r="AK2039" s="17"/>
      <c r="AL2039" s="17"/>
      <c r="AM2039" s="17"/>
      <c r="AN2039" s="17"/>
      <c r="AO2039" s="17"/>
      <c r="AP2039" s="17"/>
      <c r="AQ2039" s="17"/>
      <c r="AR2039" s="17"/>
      <c r="AS2039" s="17"/>
      <c r="AT2039" s="17"/>
      <c r="AU2039" s="17"/>
      <c r="AV2039" s="17"/>
      <c r="AW2039" s="17"/>
      <c r="AX2039" s="17"/>
      <c r="AY2039" s="17"/>
      <c r="AZ2039" s="17"/>
      <c r="BA2039" s="17"/>
      <c r="BB2039" s="17"/>
      <c r="BC2039" s="17"/>
      <c r="BD2039" s="17"/>
      <c r="BE2039" s="17"/>
      <c r="BF2039" s="17"/>
      <c r="BG2039" s="17"/>
      <c r="BH2039" s="17"/>
      <c r="BI2039" s="17"/>
      <c r="BJ2039" s="17"/>
      <c r="BK2039" s="17"/>
      <c r="BL2039" s="17"/>
      <c r="BM2039" s="17"/>
      <c r="BN2039" s="17"/>
      <c r="BO2039" s="17"/>
      <c r="BP2039" s="17"/>
      <c r="BQ2039" s="17"/>
      <c r="BR2039" s="17"/>
    </row>
    <row r="2040" spans="29:70" x14ac:dyDescent="0.25">
      <c r="AC2040" s="17"/>
      <c r="AD2040" s="17"/>
      <c r="AE2040" s="17"/>
      <c r="AF2040" s="17"/>
      <c r="AG2040" s="17"/>
      <c r="AH2040" s="17"/>
      <c r="AI2040" s="17"/>
      <c r="AJ2040" s="17"/>
      <c r="AK2040" s="17"/>
      <c r="AL2040" s="17"/>
      <c r="AM2040" s="17"/>
      <c r="AN2040" s="17"/>
      <c r="AO2040" s="17"/>
      <c r="AP2040" s="17"/>
      <c r="AQ2040" s="17"/>
      <c r="AR2040" s="17"/>
      <c r="AS2040" s="17"/>
      <c r="AT2040" s="17"/>
      <c r="AU2040" s="17"/>
      <c r="AV2040" s="17"/>
      <c r="AW2040" s="17"/>
      <c r="AX2040" s="17"/>
      <c r="AY2040" s="17"/>
      <c r="AZ2040" s="17"/>
      <c r="BA2040" s="17"/>
      <c r="BB2040" s="17"/>
      <c r="BC2040" s="17"/>
      <c r="BD2040" s="17"/>
      <c r="BE2040" s="17"/>
      <c r="BF2040" s="17"/>
      <c r="BG2040" s="17"/>
      <c r="BH2040" s="17"/>
      <c r="BI2040" s="17"/>
      <c r="BJ2040" s="17"/>
      <c r="BK2040" s="17"/>
      <c r="BL2040" s="17"/>
      <c r="BM2040" s="17"/>
      <c r="BN2040" s="17"/>
      <c r="BO2040" s="17"/>
      <c r="BP2040" s="17"/>
      <c r="BQ2040" s="17"/>
      <c r="BR2040" s="17"/>
    </row>
    <row r="2041" spans="29:70" x14ac:dyDescent="0.25">
      <c r="AC2041" s="17"/>
      <c r="AD2041" s="17"/>
      <c r="AE2041" s="17"/>
      <c r="AF2041" s="17"/>
      <c r="AG2041" s="17"/>
      <c r="AH2041" s="17"/>
      <c r="AI2041" s="17"/>
      <c r="AJ2041" s="17"/>
      <c r="AK2041" s="17"/>
      <c r="AL2041" s="17"/>
      <c r="AM2041" s="17"/>
      <c r="AN2041" s="17"/>
      <c r="AO2041" s="17"/>
      <c r="AP2041" s="17"/>
      <c r="AQ2041" s="17"/>
      <c r="AR2041" s="17"/>
      <c r="AS2041" s="17"/>
      <c r="AT2041" s="17"/>
      <c r="AU2041" s="17"/>
      <c r="AV2041" s="17"/>
      <c r="AW2041" s="17"/>
      <c r="AX2041" s="17"/>
      <c r="AY2041" s="17"/>
      <c r="AZ2041" s="17"/>
      <c r="BA2041" s="17"/>
      <c r="BB2041" s="17"/>
      <c r="BC2041" s="17"/>
      <c r="BD2041" s="17"/>
      <c r="BE2041" s="17"/>
      <c r="BF2041" s="17"/>
      <c r="BG2041" s="17"/>
      <c r="BH2041" s="17"/>
      <c r="BI2041" s="17"/>
      <c r="BJ2041" s="17"/>
      <c r="BK2041" s="17"/>
      <c r="BL2041" s="17"/>
      <c r="BM2041" s="17"/>
      <c r="BN2041" s="17"/>
      <c r="BO2041" s="17"/>
      <c r="BP2041" s="17"/>
      <c r="BQ2041" s="17"/>
      <c r="BR2041" s="17"/>
    </row>
    <row r="2042" spans="29:70" x14ac:dyDescent="0.25">
      <c r="AC2042" s="17"/>
      <c r="AD2042" s="17"/>
      <c r="AE2042" s="17"/>
      <c r="AF2042" s="17"/>
      <c r="AG2042" s="17"/>
      <c r="AH2042" s="17"/>
      <c r="AI2042" s="17"/>
      <c r="AJ2042" s="17"/>
      <c r="AK2042" s="17"/>
      <c r="AL2042" s="17"/>
      <c r="AM2042" s="17"/>
      <c r="AN2042" s="17"/>
      <c r="AO2042" s="17"/>
      <c r="AP2042" s="17"/>
      <c r="AQ2042" s="17"/>
      <c r="AR2042" s="17"/>
      <c r="AS2042" s="17"/>
      <c r="AT2042" s="17"/>
      <c r="AU2042" s="17"/>
      <c r="AV2042" s="17"/>
      <c r="AW2042" s="17"/>
      <c r="AX2042" s="17"/>
      <c r="AY2042" s="17"/>
      <c r="AZ2042" s="17"/>
      <c r="BA2042" s="17"/>
      <c r="BB2042" s="17"/>
      <c r="BC2042" s="17"/>
      <c r="BD2042" s="17"/>
      <c r="BE2042" s="17"/>
      <c r="BF2042" s="17"/>
      <c r="BG2042" s="17"/>
      <c r="BH2042" s="17"/>
      <c r="BI2042" s="17"/>
      <c r="BJ2042" s="17"/>
      <c r="BK2042" s="17"/>
      <c r="BL2042" s="17"/>
      <c r="BM2042" s="17"/>
      <c r="BN2042" s="17"/>
      <c r="BO2042" s="17"/>
      <c r="BP2042" s="17"/>
      <c r="BQ2042" s="17"/>
      <c r="BR2042" s="17"/>
    </row>
    <row r="2043" spans="29:70" x14ac:dyDescent="0.25">
      <c r="AC2043" s="17"/>
      <c r="AD2043" s="17"/>
      <c r="AE2043" s="17"/>
      <c r="AF2043" s="17"/>
      <c r="AG2043" s="17"/>
      <c r="AH2043" s="17"/>
      <c r="AI2043" s="17"/>
      <c r="AJ2043" s="17"/>
      <c r="AK2043" s="17"/>
      <c r="AL2043" s="17"/>
      <c r="AM2043" s="17"/>
      <c r="AN2043" s="17"/>
      <c r="AO2043" s="17"/>
      <c r="AP2043" s="17"/>
      <c r="AQ2043" s="17"/>
      <c r="AR2043" s="17"/>
      <c r="AS2043" s="17"/>
      <c r="AT2043" s="17"/>
      <c r="AU2043" s="17"/>
      <c r="AV2043" s="17"/>
      <c r="AW2043" s="17"/>
      <c r="AX2043" s="17"/>
      <c r="AY2043" s="17"/>
      <c r="AZ2043" s="17"/>
      <c r="BA2043" s="17"/>
      <c r="BB2043" s="17"/>
      <c r="BC2043" s="17"/>
      <c r="BD2043" s="17"/>
      <c r="BE2043" s="17"/>
      <c r="BF2043" s="17"/>
      <c r="BG2043" s="17"/>
      <c r="BH2043" s="17"/>
      <c r="BI2043" s="17"/>
      <c r="BJ2043" s="17"/>
      <c r="BK2043" s="17"/>
      <c r="BL2043" s="17"/>
      <c r="BM2043" s="17"/>
      <c r="BN2043" s="17"/>
      <c r="BO2043" s="17"/>
      <c r="BP2043" s="17"/>
      <c r="BQ2043" s="17"/>
      <c r="BR2043" s="17"/>
    </row>
    <row r="2044" spans="29:70" x14ac:dyDescent="0.25">
      <c r="AC2044" s="17"/>
      <c r="AD2044" s="17"/>
      <c r="AE2044" s="17"/>
      <c r="AF2044" s="17"/>
      <c r="AG2044" s="17"/>
      <c r="AH2044" s="17"/>
      <c r="AI2044" s="17"/>
      <c r="AJ2044" s="17"/>
      <c r="AK2044" s="17"/>
      <c r="AL2044" s="17"/>
      <c r="AM2044" s="17"/>
      <c r="AN2044" s="17"/>
      <c r="AO2044" s="17"/>
      <c r="AP2044" s="17"/>
      <c r="AQ2044" s="17"/>
      <c r="AR2044" s="17"/>
      <c r="AS2044" s="17"/>
      <c r="AT2044" s="17"/>
      <c r="AU2044" s="17"/>
      <c r="AV2044" s="17"/>
      <c r="AW2044" s="17"/>
      <c r="AX2044" s="17"/>
      <c r="AY2044" s="17"/>
      <c r="AZ2044" s="17"/>
      <c r="BA2044" s="17"/>
      <c r="BB2044" s="17"/>
      <c r="BC2044" s="17"/>
      <c r="BD2044" s="17"/>
      <c r="BE2044" s="17"/>
      <c r="BF2044" s="17"/>
      <c r="BG2044" s="17"/>
      <c r="BH2044" s="17"/>
      <c r="BI2044" s="17"/>
      <c r="BJ2044" s="17"/>
      <c r="BK2044" s="17"/>
      <c r="BL2044" s="17"/>
      <c r="BM2044" s="17"/>
      <c r="BN2044" s="17"/>
      <c r="BO2044" s="17"/>
      <c r="BP2044" s="17"/>
      <c r="BQ2044" s="17"/>
      <c r="BR2044" s="17"/>
    </row>
    <row r="2045" spans="29:70" x14ac:dyDescent="0.25">
      <c r="AC2045" s="17"/>
      <c r="AD2045" s="17"/>
      <c r="AE2045" s="17"/>
      <c r="AF2045" s="17"/>
      <c r="AG2045" s="17"/>
      <c r="AH2045" s="17"/>
      <c r="AI2045" s="17"/>
      <c r="AJ2045" s="17"/>
      <c r="AK2045" s="17"/>
      <c r="AL2045" s="17"/>
      <c r="AM2045" s="17"/>
      <c r="AN2045" s="17"/>
      <c r="AO2045" s="17"/>
      <c r="AP2045" s="17"/>
      <c r="AQ2045" s="17"/>
      <c r="AR2045" s="17"/>
      <c r="AS2045" s="17"/>
      <c r="AT2045" s="17"/>
      <c r="AU2045" s="17"/>
      <c r="AV2045" s="17"/>
      <c r="AW2045" s="17"/>
      <c r="AX2045" s="17"/>
      <c r="AY2045" s="17"/>
      <c r="AZ2045" s="17"/>
      <c r="BA2045" s="17"/>
      <c r="BB2045" s="17"/>
      <c r="BC2045" s="17"/>
      <c r="BD2045" s="17"/>
      <c r="BE2045" s="17"/>
      <c r="BF2045" s="17"/>
      <c r="BG2045" s="17"/>
      <c r="BH2045" s="17"/>
      <c r="BI2045" s="17"/>
      <c r="BJ2045" s="17"/>
      <c r="BK2045" s="17"/>
      <c r="BL2045" s="17"/>
      <c r="BM2045" s="17"/>
      <c r="BN2045" s="17"/>
      <c r="BO2045" s="17"/>
      <c r="BP2045" s="17"/>
      <c r="BQ2045" s="17"/>
      <c r="BR2045" s="17"/>
    </row>
    <row r="2046" spans="29:70" x14ac:dyDescent="0.25">
      <c r="AC2046" s="17"/>
      <c r="AD2046" s="17"/>
      <c r="AE2046" s="17"/>
      <c r="AF2046" s="17"/>
      <c r="AG2046" s="17"/>
      <c r="AH2046" s="17"/>
      <c r="AI2046" s="17"/>
      <c r="AJ2046" s="17"/>
      <c r="AK2046" s="17"/>
      <c r="AL2046" s="17"/>
      <c r="AM2046" s="17"/>
      <c r="AN2046" s="17"/>
      <c r="AO2046" s="17"/>
      <c r="AP2046" s="17"/>
      <c r="AQ2046" s="17"/>
      <c r="AR2046" s="17"/>
      <c r="AS2046" s="17"/>
      <c r="AT2046" s="17"/>
      <c r="AU2046" s="17"/>
      <c r="AV2046" s="17"/>
      <c r="AW2046" s="17"/>
      <c r="AX2046" s="17"/>
      <c r="AY2046" s="17"/>
      <c r="AZ2046" s="17"/>
      <c r="BA2046" s="17"/>
      <c r="BB2046" s="17"/>
      <c r="BC2046" s="17"/>
      <c r="BD2046" s="17"/>
      <c r="BE2046" s="17"/>
      <c r="BF2046" s="17"/>
      <c r="BG2046" s="17"/>
      <c r="BH2046" s="17"/>
      <c r="BI2046" s="17"/>
      <c r="BJ2046" s="17"/>
      <c r="BK2046" s="17"/>
      <c r="BL2046" s="17"/>
      <c r="BM2046" s="17"/>
      <c r="BN2046" s="17"/>
      <c r="BO2046" s="17"/>
      <c r="BP2046" s="17"/>
      <c r="BQ2046" s="17"/>
      <c r="BR2046" s="17"/>
    </row>
    <row r="2047" spans="29:70" x14ac:dyDescent="0.25">
      <c r="AC2047" s="17"/>
      <c r="AD2047" s="17"/>
      <c r="AE2047" s="17"/>
      <c r="AF2047" s="17"/>
      <c r="AG2047" s="17"/>
      <c r="AH2047" s="17"/>
      <c r="AI2047" s="17"/>
      <c r="AJ2047" s="17"/>
      <c r="AK2047" s="17"/>
      <c r="AL2047" s="17"/>
      <c r="AM2047" s="17"/>
      <c r="AN2047" s="17"/>
      <c r="AO2047" s="17"/>
      <c r="AP2047" s="17"/>
      <c r="AQ2047" s="17"/>
      <c r="AR2047" s="17"/>
      <c r="AS2047" s="17"/>
      <c r="AT2047" s="17"/>
      <c r="AU2047" s="17"/>
      <c r="AV2047" s="17"/>
      <c r="AW2047" s="17"/>
      <c r="AX2047" s="17"/>
      <c r="AY2047" s="17"/>
      <c r="AZ2047" s="17"/>
      <c r="BA2047" s="17"/>
      <c r="BB2047" s="17"/>
      <c r="BC2047" s="17"/>
      <c r="BD2047" s="17"/>
      <c r="BE2047" s="17"/>
      <c r="BF2047" s="17"/>
      <c r="BG2047" s="17"/>
      <c r="BH2047" s="17"/>
      <c r="BI2047" s="17"/>
      <c r="BJ2047" s="17"/>
      <c r="BK2047" s="17"/>
      <c r="BL2047" s="17"/>
      <c r="BM2047" s="17"/>
      <c r="BN2047" s="17"/>
      <c r="BO2047" s="17"/>
      <c r="BP2047" s="17"/>
      <c r="BQ2047" s="17"/>
      <c r="BR2047" s="17"/>
    </row>
    <row r="2048" spans="29:70" x14ac:dyDescent="0.25">
      <c r="AC2048" s="17"/>
      <c r="AD2048" s="17"/>
      <c r="AE2048" s="17"/>
      <c r="AF2048" s="17"/>
      <c r="AG2048" s="17"/>
      <c r="AH2048" s="17"/>
      <c r="AI2048" s="17"/>
      <c r="AJ2048" s="17"/>
      <c r="AK2048" s="17"/>
      <c r="AL2048" s="17"/>
      <c r="AM2048" s="17"/>
      <c r="AN2048" s="17"/>
      <c r="AO2048" s="17"/>
      <c r="AP2048" s="17"/>
      <c r="AQ2048" s="17"/>
      <c r="AR2048" s="17"/>
      <c r="AS2048" s="17"/>
      <c r="AT2048" s="17"/>
      <c r="AU2048" s="17"/>
      <c r="AV2048" s="17"/>
      <c r="AW2048" s="17"/>
      <c r="AX2048" s="17"/>
      <c r="AY2048" s="17"/>
      <c r="AZ2048" s="17"/>
      <c r="BA2048" s="17"/>
      <c r="BB2048" s="17"/>
      <c r="BC2048" s="17"/>
      <c r="BD2048" s="17"/>
      <c r="BE2048" s="17"/>
      <c r="BF2048" s="17"/>
      <c r="BG2048" s="17"/>
      <c r="BH2048" s="17"/>
      <c r="BI2048" s="17"/>
      <c r="BJ2048" s="17"/>
      <c r="BK2048" s="17"/>
      <c r="BL2048" s="17"/>
      <c r="BM2048" s="17"/>
      <c r="BN2048" s="17"/>
      <c r="BO2048" s="17"/>
      <c r="BP2048" s="17"/>
      <c r="BQ2048" s="17"/>
      <c r="BR2048" s="17"/>
    </row>
    <row r="2049" spans="29:70" x14ac:dyDescent="0.25">
      <c r="AC2049" s="17"/>
      <c r="AD2049" s="17"/>
      <c r="AE2049" s="17"/>
      <c r="AF2049" s="17"/>
      <c r="AG2049" s="17"/>
      <c r="AH2049" s="17"/>
      <c r="AI2049" s="17"/>
      <c r="AJ2049" s="17"/>
      <c r="AK2049" s="17"/>
      <c r="AL2049" s="17"/>
      <c r="AM2049" s="17"/>
      <c r="AN2049" s="17"/>
      <c r="AO2049" s="17"/>
      <c r="AP2049" s="17"/>
      <c r="AQ2049" s="17"/>
      <c r="AR2049" s="17"/>
      <c r="AS2049" s="17"/>
      <c r="AT2049" s="17"/>
      <c r="AU2049" s="17"/>
      <c r="AV2049" s="17"/>
      <c r="AW2049" s="17"/>
      <c r="AX2049" s="17"/>
      <c r="AY2049" s="17"/>
      <c r="AZ2049" s="17"/>
      <c r="BA2049" s="17"/>
      <c r="BB2049" s="17"/>
      <c r="BC2049" s="17"/>
      <c r="BD2049" s="17"/>
      <c r="BE2049" s="17"/>
      <c r="BF2049" s="17"/>
      <c r="BG2049" s="17"/>
      <c r="BH2049" s="17"/>
      <c r="BI2049" s="17"/>
      <c r="BJ2049" s="17"/>
      <c r="BK2049" s="17"/>
      <c r="BL2049" s="17"/>
      <c r="BM2049" s="17"/>
      <c r="BN2049" s="17"/>
      <c r="BO2049" s="17"/>
      <c r="BP2049" s="17"/>
      <c r="BQ2049" s="17"/>
      <c r="BR2049" s="17"/>
    </row>
    <row r="2050" spans="29:70" x14ac:dyDescent="0.25">
      <c r="AC2050" s="17"/>
      <c r="AD2050" s="17"/>
      <c r="AE2050" s="17"/>
      <c r="AF2050" s="17"/>
      <c r="AG2050" s="17"/>
      <c r="AH2050" s="17"/>
      <c r="AI2050" s="17"/>
      <c r="AJ2050" s="17"/>
      <c r="AK2050" s="17"/>
      <c r="AL2050" s="17"/>
      <c r="AM2050" s="17"/>
      <c r="AN2050" s="17"/>
      <c r="AO2050" s="17"/>
      <c r="AP2050" s="17"/>
      <c r="AQ2050" s="17"/>
      <c r="AR2050" s="17"/>
      <c r="AS2050" s="17"/>
      <c r="AT2050" s="17"/>
      <c r="AU2050" s="17"/>
      <c r="AV2050" s="17"/>
      <c r="AW2050" s="17"/>
      <c r="AX2050" s="17"/>
      <c r="AY2050" s="17"/>
      <c r="AZ2050" s="17"/>
      <c r="BA2050" s="17"/>
      <c r="BB2050" s="17"/>
      <c r="BC2050" s="17"/>
      <c r="BD2050" s="17"/>
      <c r="BE2050" s="17"/>
      <c r="BF2050" s="17"/>
      <c r="BG2050" s="17"/>
      <c r="BH2050" s="17"/>
      <c r="BI2050" s="17"/>
      <c r="BJ2050" s="17"/>
      <c r="BK2050" s="17"/>
      <c r="BL2050" s="17"/>
      <c r="BM2050" s="17"/>
      <c r="BN2050" s="17"/>
      <c r="BO2050" s="17"/>
      <c r="BP2050" s="17"/>
      <c r="BQ2050" s="17"/>
      <c r="BR2050" s="17"/>
    </row>
    <row r="2051" spans="29:70" x14ac:dyDescent="0.25">
      <c r="AC2051" s="17"/>
      <c r="AD2051" s="17"/>
      <c r="AE2051" s="17"/>
      <c r="AF2051" s="17"/>
      <c r="AG2051" s="17"/>
      <c r="AH2051" s="17"/>
      <c r="AI2051" s="17"/>
      <c r="AJ2051" s="17"/>
      <c r="AK2051" s="17"/>
      <c r="AL2051" s="17"/>
      <c r="AM2051" s="17"/>
      <c r="AN2051" s="17"/>
      <c r="AO2051" s="17"/>
      <c r="AP2051" s="17"/>
      <c r="AQ2051" s="17"/>
      <c r="AR2051" s="17"/>
      <c r="AS2051" s="17"/>
      <c r="AT2051" s="17"/>
      <c r="AU2051" s="17"/>
      <c r="AV2051" s="17"/>
      <c r="AW2051" s="17"/>
      <c r="AX2051" s="17"/>
      <c r="AY2051" s="17"/>
      <c r="AZ2051" s="17"/>
      <c r="BA2051" s="17"/>
      <c r="BB2051" s="17"/>
      <c r="BC2051" s="17"/>
      <c r="BD2051" s="17"/>
      <c r="BE2051" s="17"/>
      <c r="BF2051" s="17"/>
      <c r="BG2051" s="17"/>
      <c r="BH2051" s="17"/>
      <c r="BI2051" s="17"/>
      <c r="BJ2051" s="17"/>
      <c r="BK2051" s="17"/>
      <c r="BL2051" s="17"/>
      <c r="BM2051" s="17"/>
      <c r="BN2051" s="17"/>
      <c r="BO2051" s="17"/>
      <c r="BP2051" s="17"/>
      <c r="BQ2051" s="17"/>
      <c r="BR2051" s="17"/>
    </row>
    <row r="2052" spans="29:70" x14ac:dyDescent="0.25">
      <c r="AC2052" s="17"/>
      <c r="AD2052" s="17"/>
      <c r="AE2052" s="17"/>
      <c r="AF2052" s="17"/>
      <c r="AG2052" s="17"/>
      <c r="AH2052" s="17"/>
      <c r="AI2052" s="17"/>
      <c r="AJ2052" s="17"/>
      <c r="AK2052" s="17"/>
      <c r="AL2052" s="17"/>
      <c r="AM2052" s="17"/>
      <c r="AN2052" s="17"/>
      <c r="AO2052" s="17"/>
      <c r="AP2052" s="17"/>
      <c r="AQ2052" s="17"/>
      <c r="AR2052" s="17"/>
      <c r="AS2052" s="17"/>
      <c r="AT2052" s="17"/>
      <c r="AU2052" s="17"/>
      <c r="AV2052" s="17"/>
      <c r="AW2052" s="17"/>
      <c r="AX2052" s="17"/>
      <c r="AY2052" s="17"/>
      <c r="AZ2052" s="17"/>
      <c r="BA2052" s="17"/>
      <c r="BB2052" s="17"/>
      <c r="BC2052" s="17"/>
      <c r="BD2052" s="17"/>
      <c r="BE2052" s="17"/>
      <c r="BF2052" s="17"/>
      <c r="BG2052" s="17"/>
      <c r="BH2052" s="17"/>
      <c r="BI2052" s="17"/>
      <c r="BJ2052" s="17"/>
      <c r="BK2052" s="17"/>
      <c r="BL2052" s="17"/>
      <c r="BM2052" s="17"/>
      <c r="BN2052" s="17"/>
      <c r="BO2052" s="17"/>
      <c r="BP2052" s="17"/>
      <c r="BQ2052" s="17"/>
      <c r="BR2052" s="17"/>
    </row>
    <row r="2053" spans="29:70" x14ac:dyDescent="0.25">
      <c r="AC2053" s="17"/>
      <c r="AD2053" s="17"/>
      <c r="AE2053" s="17"/>
      <c r="AF2053" s="17"/>
      <c r="AG2053" s="17"/>
      <c r="AH2053" s="17"/>
      <c r="AI2053" s="17"/>
      <c r="AJ2053" s="17"/>
      <c r="AK2053" s="17"/>
      <c r="AL2053" s="17"/>
      <c r="AM2053" s="17"/>
      <c r="AN2053" s="17"/>
      <c r="AO2053" s="17"/>
      <c r="AP2053" s="17"/>
      <c r="AQ2053" s="17"/>
      <c r="AR2053" s="17"/>
      <c r="AS2053" s="17"/>
      <c r="AT2053" s="17"/>
      <c r="AU2053" s="17"/>
      <c r="AV2053" s="17"/>
      <c r="AW2053" s="17"/>
      <c r="AX2053" s="17"/>
      <c r="AY2053" s="17"/>
      <c r="AZ2053" s="17"/>
      <c r="BA2053" s="17"/>
      <c r="BB2053" s="17"/>
      <c r="BC2053" s="17"/>
      <c r="BD2053" s="17"/>
      <c r="BE2053" s="17"/>
      <c r="BF2053" s="17"/>
      <c r="BG2053" s="17"/>
      <c r="BH2053" s="17"/>
      <c r="BI2053" s="17"/>
      <c r="BJ2053" s="17"/>
      <c r="BK2053" s="17"/>
      <c r="BL2053" s="17"/>
      <c r="BM2053" s="17"/>
      <c r="BN2053" s="17"/>
      <c r="BO2053" s="17"/>
      <c r="BP2053" s="17"/>
      <c r="BQ2053" s="17"/>
      <c r="BR2053" s="17"/>
    </row>
    <row r="2054" spans="29:70" x14ac:dyDescent="0.25">
      <c r="AC2054" s="17"/>
      <c r="AD2054" s="17"/>
      <c r="AE2054" s="17"/>
      <c r="AF2054" s="17"/>
      <c r="AG2054" s="17"/>
      <c r="AH2054" s="17"/>
      <c r="AI2054" s="17"/>
      <c r="AJ2054" s="17"/>
      <c r="AK2054" s="17"/>
      <c r="AL2054" s="17"/>
      <c r="AM2054" s="17"/>
      <c r="AN2054" s="17"/>
      <c r="AO2054" s="17"/>
      <c r="AP2054" s="17"/>
      <c r="AQ2054" s="17"/>
      <c r="AR2054" s="17"/>
      <c r="AS2054" s="17"/>
      <c r="AT2054" s="17"/>
      <c r="AU2054" s="17"/>
      <c r="AV2054" s="17"/>
      <c r="AW2054" s="17"/>
      <c r="AX2054" s="17"/>
      <c r="AY2054" s="17"/>
      <c r="AZ2054" s="17"/>
      <c r="BA2054" s="17"/>
      <c r="BB2054" s="17"/>
      <c r="BC2054" s="17"/>
      <c r="BD2054" s="17"/>
      <c r="BE2054" s="17"/>
      <c r="BF2054" s="17"/>
      <c r="BG2054" s="17"/>
      <c r="BH2054" s="17"/>
      <c r="BI2054" s="17"/>
      <c r="BJ2054" s="17"/>
      <c r="BK2054" s="17"/>
      <c r="BL2054" s="17"/>
      <c r="BM2054" s="17"/>
      <c r="BN2054" s="17"/>
      <c r="BO2054" s="17"/>
      <c r="BP2054" s="17"/>
      <c r="BQ2054" s="17"/>
      <c r="BR2054" s="17"/>
    </row>
    <row r="2055" spans="29:70" x14ac:dyDescent="0.25">
      <c r="AC2055" s="17"/>
      <c r="AD2055" s="17"/>
      <c r="AE2055" s="17"/>
      <c r="AF2055" s="17"/>
      <c r="AG2055" s="17"/>
      <c r="AH2055" s="17"/>
      <c r="AI2055" s="17"/>
      <c r="AJ2055" s="17"/>
      <c r="AK2055" s="17"/>
      <c r="AL2055" s="17"/>
      <c r="AM2055" s="17"/>
      <c r="AN2055" s="17"/>
      <c r="AO2055" s="17"/>
      <c r="AP2055" s="17"/>
      <c r="AQ2055" s="17"/>
      <c r="AR2055" s="17"/>
      <c r="AS2055" s="17"/>
      <c r="AT2055" s="17"/>
      <c r="AU2055" s="17"/>
      <c r="AV2055" s="17"/>
      <c r="AW2055" s="17"/>
      <c r="AX2055" s="17"/>
      <c r="AY2055" s="17"/>
      <c r="AZ2055" s="17"/>
      <c r="BA2055" s="17"/>
      <c r="BB2055" s="17"/>
      <c r="BC2055" s="17"/>
      <c r="BD2055" s="17"/>
      <c r="BE2055" s="17"/>
      <c r="BF2055" s="17"/>
      <c r="BG2055" s="17"/>
      <c r="BH2055" s="17"/>
      <c r="BI2055" s="17"/>
      <c r="BJ2055" s="17"/>
      <c r="BK2055" s="17"/>
      <c r="BL2055" s="17"/>
      <c r="BM2055" s="17"/>
      <c r="BN2055" s="17"/>
      <c r="BO2055" s="17"/>
      <c r="BP2055" s="17"/>
      <c r="BQ2055" s="17"/>
      <c r="BR2055" s="17"/>
    </row>
    <row r="2056" spans="29:70" x14ac:dyDescent="0.25">
      <c r="AC2056" s="17"/>
      <c r="AD2056" s="17"/>
      <c r="AE2056" s="17"/>
      <c r="AF2056" s="17"/>
      <c r="AG2056" s="17"/>
      <c r="AH2056" s="17"/>
      <c r="AI2056" s="17"/>
      <c r="AJ2056" s="17"/>
      <c r="AK2056" s="17"/>
      <c r="AL2056" s="17"/>
      <c r="AM2056" s="17"/>
      <c r="AN2056" s="17"/>
      <c r="AO2056" s="17"/>
      <c r="AP2056" s="17"/>
      <c r="AQ2056" s="17"/>
      <c r="AR2056" s="17"/>
      <c r="AS2056" s="17"/>
      <c r="AT2056" s="17"/>
      <c r="AU2056" s="17"/>
      <c r="AV2056" s="17"/>
      <c r="AW2056" s="17"/>
      <c r="AX2056" s="17"/>
      <c r="AY2056" s="17"/>
      <c r="AZ2056" s="17"/>
      <c r="BA2056" s="17"/>
      <c r="BB2056" s="17"/>
      <c r="BC2056" s="17"/>
      <c r="BD2056" s="17"/>
      <c r="BE2056" s="17"/>
      <c r="BF2056" s="17"/>
      <c r="BG2056" s="17"/>
      <c r="BH2056" s="17"/>
      <c r="BI2056" s="17"/>
      <c r="BJ2056" s="17"/>
      <c r="BK2056" s="17"/>
      <c r="BL2056" s="17"/>
      <c r="BM2056" s="17"/>
      <c r="BN2056" s="17"/>
      <c r="BO2056" s="17"/>
      <c r="BP2056" s="17"/>
      <c r="BQ2056" s="17"/>
      <c r="BR2056" s="17"/>
    </row>
    <row r="2057" spans="29:70" x14ac:dyDescent="0.25">
      <c r="AC2057" s="17"/>
      <c r="AD2057" s="17"/>
      <c r="AE2057" s="17"/>
      <c r="AF2057" s="17"/>
      <c r="AG2057" s="17"/>
      <c r="AH2057" s="17"/>
      <c r="AI2057" s="17"/>
      <c r="AJ2057" s="17"/>
      <c r="AK2057" s="17"/>
      <c r="AL2057" s="17"/>
      <c r="AM2057" s="17"/>
      <c r="AN2057" s="17"/>
      <c r="AO2057" s="17"/>
      <c r="AP2057" s="17"/>
      <c r="AQ2057" s="17"/>
      <c r="AR2057" s="17"/>
      <c r="AS2057" s="17"/>
      <c r="AT2057" s="17"/>
      <c r="AU2057" s="17"/>
      <c r="AV2057" s="17"/>
      <c r="AW2057" s="17"/>
      <c r="AX2057" s="17"/>
      <c r="AY2057" s="17"/>
      <c r="AZ2057" s="17"/>
      <c r="BA2057" s="17"/>
      <c r="BB2057" s="17"/>
      <c r="BC2057" s="17"/>
      <c r="BD2057" s="17"/>
      <c r="BE2057" s="17"/>
      <c r="BF2057" s="17"/>
      <c r="BG2057" s="17"/>
      <c r="BH2057" s="17"/>
      <c r="BI2057" s="17"/>
      <c r="BJ2057" s="17"/>
      <c r="BK2057" s="17"/>
      <c r="BL2057" s="17"/>
      <c r="BM2057" s="17"/>
      <c r="BN2057" s="17"/>
      <c r="BO2057" s="17"/>
      <c r="BP2057" s="17"/>
      <c r="BQ2057" s="17"/>
      <c r="BR2057" s="17"/>
    </row>
    <row r="2058" spans="29:70" x14ac:dyDescent="0.25">
      <c r="AC2058" s="17"/>
      <c r="AD2058" s="17"/>
      <c r="AE2058" s="17"/>
      <c r="AF2058" s="17"/>
      <c r="AG2058" s="17"/>
      <c r="AH2058" s="17"/>
      <c r="AI2058" s="17"/>
      <c r="AJ2058" s="17"/>
      <c r="AK2058" s="17"/>
      <c r="AL2058" s="17"/>
      <c r="AM2058" s="17"/>
      <c r="AN2058" s="17"/>
      <c r="AO2058" s="17"/>
      <c r="AP2058" s="17"/>
      <c r="AQ2058" s="17"/>
      <c r="AR2058" s="17"/>
      <c r="AS2058" s="17"/>
      <c r="AT2058" s="17"/>
      <c r="AU2058" s="17"/>
      <c r="AV2058" s="17"/>
      <c r="AW2058" s="17"/>
      <c r="AX2058" s="17"/>
      <c r="AY2058" s="17"/>
      <c r="AZ2058" s="17"/>
      <c r="BA2058" s="17"/>
      <c r="BB2058" s="17"/>
      <c r="BC2058" s="17"/>
      <c r="BD2058" s="17"/>
      <c r="BE2058" s="17"/>
      <c r="BF2058" s="17"/>
      <c r="BG2058" s="17"/>
      <c r="BH2058" s="17"/>
      <c r="BI2058" s="17"/>
      <c r="BJ2058" s="17"/>
      <c r="BK2058" s="17"/>
      <c r="BL2058" s="17"/>
      <c r="BM2058" s="17"/>
      <c r="BN2058" s="17"/>
      <c r="BO2058" s="17"/>
      <c r="BP2058" s="17"/>
      <c r="BQ2058" s="17"/>
      <c r="BR2058" s="17"/>
    </row>
    <row r="2059" spans="29:70" x14ac:dyDescent="0.25">
      <c r="AC2059" s="17"/>
      <c r="AD2059" s="17"/>
      <c r="AE2059" s="17"/>
      <c r="AF2059" s="17"/>
      <c r="AG2059" s="17"/>
      <c r="AH2059" s="17"/>
      <c r="AI2059" s="17"/>
      <c r="AJ2059" s="17"/>
      <c r="AK2059" s="17"/>
      <c r="AL2059" s="17"/>
      <c r="AM2059" s="17"/>
      <c r="AN2059" s="17"/>
      <c r="AO2059" s="17"/>
      <c r="AP2059" s="17"/>
      <c r="AQ2059" s="17"/>
      <c r="AR2059" s="17"/>
      <c r="AS2059" s="17"/>
      <c r="AT2059" s="17"/>
      <c r="AU2059" s="17"/>
      <c r="AV2059" s="17"/>
      <c r="AW2059" s="17"/>
      <c r="AX2059" s="17"/>
      <c r="AY2059" s="17"/>
      <c r="AZ2059" s="17"/>
      <c r="BA2059" s="17"/>
      <c r="BB2059" s="17"/>
      <c r="BC2059" s="17"/>
      <c r="BD2059" s="17"/>
      <c r="BE2059" s="17"/>
      <c r="BF2059" s="17"/>
      <c r="BG2059" s="17"/>
      <c r="BH2059" s="17"/>
      <c r="BI2059" s="17"/>
      <c r="BJ2059" s="17"/>
      <c r="BK2059" s="17"/>
      <c r="BL2059" s="17"/>
      <c r="BM2059" s="17"/>
      <c r="BN2059" s="17"/>
      <c r="BO2059" s="17"/>
      <c r="BP2059" s="17"/>
      <c r="BQ2059" s="17"/>
      <c r="BR2059" s="17"/>
    </row>
    <row r="2060" spans="29:70" x14ac:dyDescent="0.25">
      <c r="AC2060" s="17"/>
      <c r="AD2060" s="17"/>
      <c r="AE2060" s="17"/>
      <c r="AF2060" s="17"/>
      <c r="AG2060" s="17"/>
      <c r="AH2060" s="17"/>
      <c r="AI2060" s="17"/>
      <c r="AJ2060" s="17"/>
      <c r="AK2060" s="17"/>
      <c r="AL2060" s="17"/>
      <c r="AM2060" s="17"/>
      <c r="AN2060" s="17"/>
      <c r="AO2060" s="17"/>
      <c r="AP2060" s="17"/>
      <c r="AQ2060" s="17"/>
      <c r="AR2060" s="17"/>
      <c r="AS2060" s="17"/>
      <c r="AT2060" s="17"/>
      <c r="AU2060" s="17"/>
      <c r="AV2060" s="17"/>
      <c r="AW2060" s="17"/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7"/>
      <c r="BI2060" s="17"/>
      <c r="BJ2060" s="17"/>
      <c r="BK2060" s="17"/>
      <c r="BL2060" s="17"/>
      <c r="BM2060" s="17"/>
      <c r="BN2060" s="17"/>
      <c r="BO2060" s="17"/>
      <c r="BP2060" s="17"/>
      <c r="BQ2060" s="17"/>
      <c r="BR2060" s="17"/>
    </row>
    <row r="2061" spans="29:70" x14ac:dyDescent="0.25">
      <c r="AC2061" s="17"/>
      <c r="AD2061" s="17"/>
      <c r="AE2061" s="17"/>
      <c r="AF2061" s="17"/>
      <c r="AG2061" s="17"/>
      <c r="AH2061" s="17"/>
      <c r="AI2061" s="17"/>
      <c r="AJ2061" s="17"/>
      <c r="AK2061" s="17"/>
      <c r="AL2061" s="17"/>
      <c r="AM2061" s="17"/>
      <c r="AN2061" s="17"/>
      <c r="AO2061" s="17"/>
      <c r="AP2061" s="17"/>
      <c r="AQ2061" s="17"/>
      <c r="AR2061" s="17"/>
      <c r="AS2061" s="17"/>
      <c r="AT2061" s="17"/>
      <c r="AU2061" s="17"/>
      <c r="AV2061" s="17"/>
      <c r="AW2061" s="17"/>
      <c r="AX2061" s="17"/>
      <c r="AY2061" s="17"/>
      <c r="AZ2061" s="17"/>
      <c r="BA2061" s="17"/>
      <c r="BB2061" s="17"/>
      <c r="BC2061" s="17"/>
      <c r="BD2061" s="17"/>
      <c r="BE2061" s="17"/>
      <c r="BF2061" s="17"/>
      <c r="BG2061" s="17"/>
      <c r="BH2061" s="17"/>
      <c r="BI2061" s="17"/>
      <c r="BJ2061" s="17"/>
      <c r="BK2061" s="17"/>
      <c r="BL2061" s="17"/>
      <c r="BM2061" s="17"/>
      <c r="BN2061" s="17"/>
      <c r="BO2061" s="17"/>
      <c r="BP2061" s="17"/>
      <c r="BQ2061" s="17"/>
      <c r="BR2061" s="17"/>
    </row>
    <row r="2062" spans="29:70" x14ac:dyDescent="0.25">
      <c r="AC2062" s="17"/>
      <c r="AD2062" s="17"/>
      <c r="AE2062" s="17"/>
      <c r="AF2062" s="17"/>
      <c r="AG2062" s="17"/>
      <c r="AH2062" s="17"/>
      <c r="AI2062" s="17"/>
      <c r="AJ2062" s="17"/>
      <c r="AK2062" s="17"/>
      <c r="AL2062" s="17"/>
      <c r="AM2062" s="17"/>
      <c r="AN2062" s="17"/>
      <c r="AO2062" s="17"/>
      <c r="AP2062" s="17"/>
      <c r="AQ2062" s="17"/>
      <c r="AR2062" s="17"/>
      <c r="AS2062" s="17"/>
      <c r="AT2062" s="17"/>
      <c r="AU2062" s="17"/>
      <c r="AV2062" s="17"/>
      <c r="AW2062" s="17"/>
      <c r="AX2062" s="17"/>
      <c r="AY2062" s="17"/>
      <c r="AZ2062" s="17"/>
      <c r="BA2062" s="17"/>
      <c r="BB2062" s="17"/>
      <c r="BC2062" s="17"/>
      <c r="BD2062" s="17"/>
      <c r="BE2062" s="17"/>
      <c r="BF2062" s="17"/>
      <c r="BG2062" s="17"/>
      <c r="BH2062" s="17"/>
      <c r="BI2062" s="17"/>
      <c r="BJ2062" s="17"/>
      <c r="BK2062" s="17"/>
      <c r="BL2062" s="17"/>
      <c r="BM2062" s="17"/>
      <c r="BN2062" s="17"/>
      <c r="BO2062" s="17"/>
      <c r="BP2062" s="17"/>
      <c r="BQ2062" s="17"/>
      <c r="BR2062" s="17"/>
    </row>
    <row r="2063" spans="29:70" x14ac:dyDescent="0.25">
      <c r="AC2063" s="17"/>
      <c r="AD2063" s="17"/>
      <c r="AE2063" s="17"/>
      <c r="AF2063" s="17"/>
      <c r="AG2063" s="17"/>
      <c r="AH2063" s="17"/>
      <c r="AI2063" s="17"/>
      <c r="AJ2063" s="17"/>
      <c r="AK2063" s="17"/>
      <c r="AL2063" s="17"/>
      <c r="AM2063" s="17"/>
      <c r="AN2063" s="17"/>
      <c r="AO2063" s="17"/>
      <c r="AP2063" s="17"/>
      <c r="AQ2063" s="17"/>
      <c r="AR2063" s="17"/>
      <c r="AS2063" s="17"/>
      <c r="AT2063" s="17"/>
      <c r="AU2063" s="17"/>
      <c r="AV2063" s="17"/>
      <c r="AW2063" s="17"/>
      <c r="AX2063" s="17"/>
      <c r="AY2063" s="17"/>
      <c r="AZ2063" s="17"/>
      <c r="BA2063" s="17"/>
      <c r="BB2063" s="17"/>
      <c r="BC2063" s="17"/>
      <c r="BD2063" s="17"/>
      <c r="BE2063" s="17"/>
      <c r="BF2063" s="17"/>
      <c r="BG2063" s="17"/>
      <c r="BH2063" s="17"/>
      <c r="BI2063" s="17"/>
      <c r="BJ2063" s="17"/>
      <c r="BK2063" s="17"/>
      <c r="BL2063" s="17"/>
      <c r="BM2063" s="17"/>
      <c r="BN2063" s="17"/>
      <c r="BO2063" s="17"/>
      <c r="BP2063" s="17"/>
      <c r="BQ2063" s="17"/>
      <c r="BR2063" s="17"/>
    </row>
    <row r="2064" spans="29:70" x14ac:dyDescent="0.25">
      <c r="AC2064" s="17"/>
      <c r="AD2064" s="17"/>
      <c r="AE2064" s="17"/>
      <c r="AF2064" s="17"/>
      <c r="AG2064" s="17"/>
      <c r="AH2064" s="17"/>
      <c r="AI2064" s="17"/>
      <c r="AJ2064" s="17"/>
      <c r="AK2064" s="17"/>
      <c r="AL2064" s="17"/>
      <c r="AM2064" s="17"/>
      <c r="AN2064" s="17"/>
      <c r="AO2064" s="17"/>
      <c r="AP2064" s="17"/>
      <c r="AQ2064" s="17"/>
      <c r="AR2064" s="17"/>
      <c r="AS2064" s="17"/>
      <c r="AT2064" s="17"/>
      <c r="AU2064" s="17"/>
      <c r="AV2064" s="17"/>
      <c r="AW2064" s="17"/>
      <c r="AX2064" s="17"/>
      <c r="AY2064" s="17"/>
      <c r="AZ2064" s="17"/>
      <c r="BA2064" s="17"/>
      <c r="BB2064" s="17"/>
      <c r="BC2064" s="17"/>
      <c r="BD2064" s="17"/>
      <c r="BE2064" s="17"/>
      <c r="BF2064" s="17"/>
      <c r="BG2064" s="17"/>
      <c r="BH2064" s="17"/>
      <c r="BI2064" s="17"/>
      <c r="BJ2064" s="17"/>
      <c r="BK2064" s="17"/>
      <c r="BL2064" s="17"/>
      <c r="BM2064" s="17"/>
      <c r="BN2064" s="17"/>
      <c r="BO2064" s="17"/>
      <c r="BP2064" s="17"/>
      <c r="BQ2064" s="17"/>
      <c r="BR2064" s="17"/>
    </row>
    <row r="2065" spans="29:70" x14ac:dyDescent="0.25">
      <c r="AC2065" s="17"/>
      <c r="AD2065" s="17"/>
      <c r="AE2065" s="17"/>
      <c r="AF2065" s="17"/>
      <c r="AG2065" s="17"/>
      <c r="AH2065" s="17"/>
      <c r="AI2065" s="17"/>
      <c r="AJ2065" s="17"/>
      <c r="AK2065" s="17"/>
      <c r="AL2065" s="17"/>
      <c r="AM2065" s="17"/>
      <c r="AN2065" s="17"/>
      <c r="AO2065" s="17"/>
      <c r="AP2065" s="17"/>
      <c r="AQ2065" s="17"/>
      <c r="AR2065" s="17"/>
      <c r="AS2065" s="17"/>
      <c r="AT2065" s="17"/>
      <c r="AU2065" s="17"/>
      <c r="AV2065" s="17"/>
      <c r="AW2065" s="17"/>
      <c r="AX2065" s="17"/>
      <c r="AY2065" s="17"/>
      <c r="AZ2065" s="17"/>
      <c r="BA2065" s="17"/>
      <c r="BB2065" s="17"/>
      <c r="BC2065" s="17"/>
      <c r="BD2065" s="17"/>
      <c r="BE2065" s="17"/>
      <c r="BF2065" s="17"/>
      <c r="BG2065" s="17"/>
      <c r="BH2065" s="17"/>
      <c r="BI2065" s="17"/>
      <c r="BJ2065" s="17"/>
      <c r="BK2065" s="17"/>
      <c r="BL2065" s="17"/>
      <c r="BM2065" s="17"/>
      <c r="BN2065" s="17"/>
      <c r="BO2065" s="17"/>
      <c r="BP2065" s="17"/>
      <c r="BQ2065" s="17"/>
      <c r="BR2065" s="17"/>
    </row>
    <row r="2066" spans="29:70" x14ac:dyDescent="0.25">
      <c r="AC2066" s="17"/>
      <c r="AD2066" s="17"/>
      <c r="AE2066" s="17"/>
      <c r="AF2066" s="17"/>
      <c r="AG2066" s="17"/>
      <c r="AH2066" s="17"/>
      <c r="AI2066" s="17"/>
      <c r="AJ2066" s="17"/>
      <c r="AK2066" s="17"/>
      <c r="AL2066" s="17"/>
      <c r="AM2066" s="17"/>
      <c r="AN2066" s="17"/>
      <c r="AO2066" s="17"/>
      <c r="AP2066" s="17"/>
      <c r="AQ2066" s="17"/>
      <c r="AR2066" s="17"/>
      <c r="AS2066" s="17"/>
      <c r="AT2066" s="17"/>
      <c r="AU2066" s="17"/>
      <c r="AV2066" s="17"/>
      <c r="AW2066" s="17"/>
      <c r="AX2066" s="17"/>
      <c r="AY2066" s="17"/>
      <c r="AZ2066" s="17"/>
      <c r="BA2066" s="17"/>
      <c r="BB2066" s="17"/>
      <c r="BC2066" s="17"/>
      <c r="BD2066" s="17"/>
      <c r="BE2066" s="17"/>
      <c r="BF2066" s="17"/>
      <c r="BG2066" s="17"/>
      <c r="BH2066" s="17"/>
      <c r="BI2066" s="17"/>
      <c r="BJ2066" s="17"/>
      <c r="BK2066" s="17"/>
      <c r="BL2066" s="17"/>
      <c r="BM2066" s="17"/>
      <c r="BN2066" s="17"/>
      <c r="BO2066" s="17"/>
      <c r="BP2066" s="17"/>
      <c r="BQ2066" s="17"/>
      <c r="BR2066" s="17"/>
    </row>
    <row r="2067" spans="29:70" x14ac:dyDescent="0.25">
      <c r="AC2067" s="17"/>
      <c r="AD2067" s="17"/>
      <c r="AE2067" s="17"/>
      <c r="AF2067" s="17"/>
      <c r="AG2067" s="17"/>
      <c r="AH2067" s="17"/>
      <c r="AI2067" s="17"/>
      <c r="AJ2067" s="17"/>
      <c r="AK2067" s="17"/>
      <c r="AL2067" s="17"/>
      <c r="AM2067" s="17"/>
      <c r="AN2067" s="17"/>
      <c r="AO2067" s="17"/>
      <c r="AP2067" s="17"/>
      <c r="AQ2067" s="17"/>
      <c r="AR2067" s="17"/>
      <c r="AS2067" s="17"/>
      <c r="AT2067" s="17"/>
      <c r="AU2067" s="17"/>
      <c r="AV2067" s="17"/>
      <c r="AW2067" s="17"/>
      <c r="AX2067" s="17"/>
      <c r="AY2067" s="17"/>
      <c r="AZ2067" s="17"/>
      <c r="BA2067" s="17"/>
      <c r="BB2067" s="17"/>
      <c r="BC2067" s="17"/>
      <c r="BD2067" s="17"/>
      <c r="BE2067" s="17"/>
      <c r="BF2067" s="17"/>
      <c r="BG2067" s="17"/>
      <c r="BH2067" s="17"/>
      <c r="BI2067" s="17"/>
      <c r="BJ2067" s="17"/>
      <c r="BK2067" s="17"/>
      <c r="BL2067" s="17"/>
      <c r="BM2067" s="17"/>
      <c r="BN2067" s="17"/>
      <c r="BO2067" s="17"/>
      <c r="BP2067" s="17"/>
      <c r="BQ2067" s="17"/>
      <c r="BR2067" s="17"/>
    </row>
    <row r="2068" spans="29:70" x14ac:dyDescent="0.25">
      <c r="AC2068" s="17"/>
      <c r="AD2068" s="17"/>
      <c r="AE2068" s="17"/>
      <c r="AF2068" s="17"/>
      <c r="AG2068" s="17"/>
      <c r="AH2068" s="17"/>
      <c r="AI2068" s="17"/>
      <c r="AJ2068" s="17"/>
      <c r="AK2068" s="17"/>
      <c r="AL2068" s="17"/>
      <c r="AM2068" s="17"/>
      <c r="AN2068" s="17"/>
      <c r="AO2068" s="17"/>
      <c r="AP2068" s="17"/>
      <c r="AQ2068" s="17"/>
      <c r="AR2068" s="17"/>
      <c r="AS2068" s="17"/>
      <c r="AT2068" s="17"/>
      <c r="AU2068" s="17"/>
      <c r="AV2068" s="17"/>
      <c r="AW2068" s="17"/>
      <c r="AX2068" s="17"/>
      <c r="AY2068" s="17"/>
      <c r="AZ2068" s="17"/>
      <c r="BA2068" s="17"/>
      <c r="BB2068" s="17"/>
      <c r="BC2068" s="17"/>
      <c r="BD2068" s="17"/>
      <c r="BE2068" s="17"/>
      <c r="BF2068" s="17"/>
      <c r="BG2068" s="17"/>
      <c r="BH2068" s="17"/>
      <c r="BI2068" s="17"/>
      <c r="BJ2068" s="17"/>
      <c r="BK2068" s="17"/>
      <c r="BL2068" s="17"/>
      <c r="BM2068" s="17"/>
      <c r="BN2068" s="17"/>
      <c r="BO2068" s="17"/>
      <c r="BP2068" s="17"/>
      <c r="BQ2068" s="17"/>
      <c r="BR2068" s="17"/>
    </row>
    <row r="2069" spans="29:70" x14ac:dyDescent="0.25">
      <c r="AC2069" s="17"/>
      <c r="AD2069" s="17"/>
      <c r="AE2069" s="17"/>
      <c r="AF2069" s="17"/>
      <c r="AG2069" s="17"/>
      <c r="AH2069" s="17"/>
      <c r="AI2069" s="17"/>
      <c r="AJ2069" s="17"/>
      <c r="AK2069" s="17"/>
      <c r="AL2069" s="17"/>
      <c r="AM2069" s="17"/>
      <c r="AN2069" s="17"/>
      <c r="AO2069" s="17"/>
      <c r="AP2069" s="17"/>
      <c r="AQ2069" s="17"/>
      <c r="AR2069" s="17"/>
      <c r="AS2069" s="17"/>
      <c r="AT2069" s="17"/>
      <c r="AU2069" s="17"/>
      <c r="AV2069" s="17"/>
      <c r="AW2069" s="17"/>
      <c r="AX2069" s="17"/>
      <c r="AY2069" s="17"/>
      <c r="AZ2069" s="17"/>
      <c r="BA2069" s="17"/>
      <c r="BB2069" s="17"/>
      <c r="BC2069" s="17"/>
      <c r="BD2069" s="17"/>
      <c r="BE2069" s="17"/>
      <c r="BF2069" s="17"/>
      <c r="BG2069" s="17"/>
      <c r="BH2069" s="17"/>
      <c r="BI2069" s="17"/>
      <c r="BJ2069" s="17"/>
      <c r="BK2069" s="17"/>
      <c r="BL2069" s="17"/>
      <c r="BM2069" s="17"/>
      <c r="BN2069" s="17"/>
      <c r="BO2069" s="17"/>
      <c r="BP2069" s="17"/>
      <c r="BQ2069" s="17"/>
      <c r="BR2069" s="17"/>
    </row>
    <row r="2070" spans="29:70" x14ac:dyDescent="0.25">
      <c r="AC2070" s="17"/>
      <c r="AD2070" s="17"/>
      <c r="AE2070" s="17"/>
      <c r="AF2070" s="17"/>
      <c r="AG2070" s="17"/>
      <c r="AH2070" s="17"/>
      <c r="AI2070" s="17"/>
      <c r="AJ2070" s="17"/>
      <c r="AK2070" s="17"/>
      <c r="AL2070" s="17"/>
      <c r="AM2070" s="17"/>
      <c r="AN2070" s="17"/>
      <c r="AO2070" s="17"/>
      <c r="AP2070" s="17"/>
      <c r="AQ2070" s="17"/>
      <c r="AR2070" s="17"/>
      <c r="AS2070" s="17"/>
      <c r="AT2070" s="17"/>
      <c r="AU2070" s="17"/>
      <c r="AV2070" s="17"/>
      <c r="AW2070" s="17"/>
      <c r="AX2070" s="17"/>
      <c r="AY2070" s="17"/>
      <c r="AZ2070" s="17"/>
      <c r="BA2070" s="17"/>
      <c r="BB2070" s="17"/>
      <c r="BC2070" s="17"/>
      <c r="BD2070" s="17"/>
      <c r="BE2070" s="17"/>
      <c r="BF2070" s="17"/>
      <c r="BG2070" s="17"/>
      <c r="BH2070" s="17"/>
      <c r="BI2070" s="17"/>
      <c r="BJ2070" s="17"/>
      <c r="BK2070" s="17"/>
      <c r="BL2070" s="17"/>
      <c r="BM2070" s="17"/>
      <c r="BN2070" s="17"/>
      <c r="BO2070" s="17"/>
      <c r="BP2070" s="17"/>
      <c r="BQ2070" s="17"/>
      <c r="BR2070" s="17"/>
    </row>
    <row r="2071" spans="29:70" x14ac:dyDescent="0.25">
      <c r="AC2071" s="17"/>
      <c r="AD2071" s="17"/>
      <c r="AE2071" s="17"/>
      <c r="AF2071" s="17"/>
      <c r="AG2071" s="17"/>
      <c r="AH2071" s="17"/>
      <c r="AI2071" s="17"/>
      <c r="AJ2071" s="17"/>
      <c r="AK2071" s="17"/>
      <c r="AL2071" s="17"/>
      <c r="AM2071" s="17"/>
      <c r="AN2071" s="17"/>
      <c r="AO2071" s="17"/>
      <c r="AP2071" s="17"/>
      <c r="AQ2071" s="17"/>
      <c r="AR2071" s="17"/>
      <c r="AS2071" s="17"/>
      <c r="AT2071" s="17"/>
      <c r="AU2071" s="17"/>
      <c r="AV2071" s="17"/>
      <c r="AW2071" s="17"/>
      <c r="AX2071" s="17"/>
      <c r="AY2071" s="17"/>
      <c r="AZ2071" s="17"/>
      <c r="BA2071" s="17"/>
      <c r="BB2071" s="17"/>
      <c r="BC2071" s="17"/>
      <c r="BD2071" s="17"/>
      <c r="BE2071" s="17"/>
      <c r="BF2071" s="17"/>
      <c r="BG2071" s="17"/>
      <c r="BH2071" s="17"/>
      <c r="BI2071" s="17"/>
      <c r="BJ2071" s="17"/>
      <c r="BK2071" s="17"/>
      <c r="BL2071" s="17"/>
      <c r="BM2071" s="17"/>
      <c r="BN2071" s="17"/>
      <c r="BO2071" s="17"/>
      <c r="BP2071" s="17"/>
      <c r="BQ2071" s="17"/>
      <c r="BR2071" s="17"/>
    </row>
    <row r="2072" spans="29:70" x14ac:dyDescent="0.25">
      <c r="AC2072" s="17"/>
      <c r="AD2072" s="17"/>
      <c r="AE2072" s="17"/>
      <c r="AF2072" s="17"/>
      <c r="AG2072" s="17"/>
      <c r="AH2072" s="17"/>
      <c r="AI2072" s="17"/>
      <c r="AJ2072" s="17"/>
      <c r="AK2072" s="17"/>
      <c r="AL2072" s="17"/>
      <c r="AM2072" s="17"/>
      <c r="AN2072" s="17"/>
      <c r="AO2072" s="17"/>
      <c r="AP2072" s="17"/>
      <c r="AQ2072" s="17"/>
      <c r="AR2072" s="17"/>
      <c r="AS2072" s="17"/>
      <c r="AT2072" s="17"/>
      <c r="AU2072" s="17"/>
      <c r="AV2072" s="17"/>
      <c r="AW2072" s="17"/>
      <c r="AX2072" s="17"/>
      <c r="AY2072" s="17"/>
      <c r="AZ2072" s="17"/>
      <c r="BA2072" s="17"/>
      <c r="BB2072" s="17"/>
      <c r="BC2072" s="17"/>
      <c r="BD2072" s="17"/>
      <c r="BE2072" s="17"/>
      <c r="BF2072" s="17"/>
      <c r="BG2072" s="17"/>
      <c r="BH2072" s="17"/>
      <c r="BI2072" s="17"/>
      <c r="BJ2072" s="17"/>
      <c r="BK2072" s="17"/>
      <c r="BL2072" s="17"/>
      <c r="BM2072" s="17"/>
      <c r="BN2072" s="17"/>
      <c r="BO2072" s="17"/>
      <c r="BP2072" s="17"/>
      <c r="BQ2072" s="17"/>
      <c r="BR2072" s="17"/>
    </row>
    <row r="2073" spans="29:70" x14ac:dyDescent="0.25">
      <c r="AC2073" s="17"/>
      <c r="AD2073" s="17"/>
      <c r="AE2073" s="17"/>
      <c r="AF2073" s="17"/>
      <c r="AG2073" s="17"/>
      <c r="AH2073" s="17"/>
      <c r="AI2073" s="17"/>
      <c r="AJ2073" s="17"/>
      <c r="AK2073" s="17"/>
      <c r="AL2073" s="17"/>
      <c r="AM2073" s="17"/>
      <c r="AN2073" s="17"/>
      <c r="AO2073" s="17"/>
      <c r="AP2073" s="17"/>
      <c r="AQ2073" s="17"/>
      <c r="AR2073" s="17"/>
      <c r="AS2073" s="17"/>
      <c r="AT2073" s="17"/>
      <c r="AU2073" s="17"/>
      <c r="AV2073" s="17"/>
      <c r="AW2073" s="17"/>
      <c r="AX2073" s="17"/>
      <c r="AY2073" s="17"/>
      <c r="AZ2073" s="17"/>
      <c r="BA2073" s="17"/>
      <c r="BB2073" s="17"/>
      <c r="BC2073" s="17"/>
      <c r="BD2073" s="17"/>
      <c r="BE2073" s="17"/>
      <c r="BF2073" s="17"/>
      <c r="BG2073" s="17"/>
      <c r="BH2073" s="17"/>
      <c r="BI2073" s="17"/>
      <c r="BJ2073" s="17"/>
      <c r="BK2073" s="17"/>
      <c r="BL2073" s="17"/>
      <c r="BM2073" s="17"/>
      <c r="BN2073" s="17"/>
      <c r="BO2073" s="17"/>
      <c r="BP2073" s="17"/>
      <c r="BQ2073" s="17"/>
      <c r="BR2073" s="17"/>
    </row>
    <row r="2074" spans="29:70" x14ac:dyDescent="0.25">
      <c r="AC2074" s="17"/>
      <c r="AD2074" s="17"/>
      <c r="AE2074" s="17"/>
      <c r="AF2074" s="17"/>
      <c r="AG2074" s="17"/>
      <c r="AH2074" s="17"/>
      <c r="AI2074" s="17"/>
      <c r="AJ2074" s="17"/>
      <c r="AK2074" s="17"/>
      <c r="AL2074" s="17"/>
      <c r="AM2074" s="17"/>
      <c r="AN2074" s="17"/>
      <c r="AO2074" s="17"/>
      <c r="AP2074" s="17"/>
      <c r="AQ2074" s="17"/>
      <c r="AR2074" s="17"/>
      <c r="AS2074" s="17"/>
      <c r="AT2074" s="17"/>
      <c r="AU2074" s="17"/>
      <c r="AV2074" s="17"/>
      <c r="AW2074" s="17"/>
      <c r="AX2074" s="17"/>
      <c r="AY2074" s="17"/>
      <c r="AZ2074" s="17"/>
      <c r="BA2074" s="17"/>
      <c r="BB2074" s="17"/>
      <c r="BC2074" s="17"/>
      <c r="BD2074" s="17"/>
      <c r="BE2074" s="17"/>
      <c r="BF2074" s="17"/>
      <c r="BG2074" s="17"/>
      <c r="BH2074" s="17"/>
      <c r="BI2074" s="17"/>
      <c r="BJ2074" s="17"/>
      <c r="BK2074" s="17"/>
      <c r="BL2074" s="17"/>
      <c r="BM2074" s="17"/>
      <c r="BN2074" s="17"/>
      <c r="BO2074" s="17"/>
      <c r="BP2074" s="17"/>
      <c r="BQ2074" s="17"/>
      <c r="BR2074" s="17"/>
    </row>
    <row r="2075" spans="29:70" x14ac:dyDescent="0.25">
      <c r="AC2075" s="17"/>
      <c r="AD2075" s="17"/>
      <c r="AE2075" s="17"/>
      <c r="AF2075" s="17"/>
      <c r="AG2075" s="17"/>
      <c r="AH2075" s="17"/>
      <c r="AI2075" s="17"/>
      <c r="AJ2075" s="17"/>
      <c r="AK2075" s="17"/>
      <c r="AL2075" s="17"/>
      <c r="AM2075" s="17"/>
      <c r="AN2075" s="17"/>
      <c r="AO2075" s="17"/>
      <c r="AP2075" s="17"/>
      <c r="AQ2075" s="17"/>
      <c r="AR2075" s="17"/>
      <c r="AS2075" s="17"/>
      <c r="AT2075" s="17"/>
      <c r="AU2075" s="17"/>
      <c r="AV2075" s="17"/>
      <c r="AW2075" s="17"/>
      <c r="AX2075" s="17"/>
      <c r="AY2075" s="17"/>
      <c r="AZ2075" s="17"/>
      <c r="BA2075" s="17"/>
      <c r="BB2075" s="17"/>
      <c r="BC2075" s="17"/>
      <c r="BD2075" s="17"/>
      <c r="BE2075" s="17"/>
      <c r="BF2075" s="17"/>
      <c r="BG2075" s="17"/>
      <c r="BH2075" s="17"/>
      <c r="BI2075" s="17"/>
      <c r="BJ2075" s="17"/>
      <c r="BK2075" s="17"/>
      <c r="BL2075" s="17"/>
      <c r="BM2075" s="17"/>
      <c r="BN2075" s="17"/>
      <c r="BO2075" s="17"/>
      <c r="BP2075" s="17"/>
      <c r="BQ2075" s="17"/>
      <c r="BR2075" s="17"/>
    </row>
    <row r="2076" spans="29:70" x14ac:dyDescent="0.25">
      <c r="AC2076" s="17"/>
      <c r="AD2076" s="17"/>
      <c r="AE2076" s="17"/>
      <c r="AF2076" s="17"/>
      <c r="AG2076" s="17"/>
      <c r="AH2076" s="17"/>
      <c r="AI2076" s="17"/>
      <c r="AJ2076" s="17"/>
      <c r="AK2076" s="17"/>
      <c r="AL2076" s="17"/>
      <c r="AM2076" s="17"/>
      <c r="AN2076" s="17"/>
      <c r="AO2076" s="17"/>
      <c r="AP2076" s="17"/>
      <c r="AQ2076" s="17"/>
      <c r="AR2076" s="17"/>
      <c r="AS2076" s="17"/>
      <c r="AT2076" s="17"/>
      <c r="AU2076" s="17"/>
      <c r="AV2076" s="17"/>
      <c r="AW2076" s="17"/>
      <c r="AX2076" s="17"/>
      <c r="AY2076" s="17"/>
      <c r="AZ2076" s="17"/>
      <c r="BA2076" s="17"/>
      <c r="BB2076" s="17"/>
      <c r="BC2076" s="17"/>
      <c r="BD2076" s="17"/>
      <c r="BE2076" s="17"/>
      <c r="BF2076" s="17"/>
      <c r="BG2076" s="17"/>
      <c r="BH2076" s="17"/>
      <c r="BI2076" s="17"/>
      <c r="BJ2076" s="17"/>
      <c r="BK2076" s="17"/>
      <c r="BL2076" s="17"/>
      <c r="BM2076" s="17"/>
      <c r="BN2076" s="17"/>
      <c r="BO2076" s="17"/>
      <c r="BP2076" s="17"/>
      <c r="BQ2076" s="17"/>
      <c r="BR2076" s="17"/>
    </row>
    <row r="2077" spans="29:70" x14ac:dyDescent="0.25">
      <c r="AC2077" s="17"/>
      <c r="AD2077" s="17"/>
      <c r="AE2077" s="17"/>
      <c r="AF2077" s="17"/>
      <c r="AG2077" s="17"/>
      <c r="AH2077" s="17"/>
      <c r="AI2077" s="17"/>
      <c r="AJ2077" s="17"/>
      <c r="AK2077" s="17"/>
      <c r="AL2077" s="17"/>
      <c r="AM2077" s="17"/>
      <c r="AN2077" s="17"/>
      <c r="AO2077" s="17"/>
      <c r="AP2077" s="17"/>
      <c r="AQ2077" s="17"/>
      <c r="AR2077" s="17"/>
      <c r="AS2077" s="17"/>
      <c r="AT2077" s="17"/>
      <c r="AU2077" s="17"/>
      <c r="AV2077" s="17"/>
      <c r="AW2077" s="17"/>
      <c r="AX2077" s="17"/>
      <c r="AY2077" s="17"/>
      <c r="AZ2077" s="17"/>
      <c r="BA2077" s="17"/>
      <c r="BB2077" s="17"/>
      <c r="BC2077" s="17"/>
      <c r="BD2077" s="17"/>
      <c r="BE2077" s="17"/>
      <c r="BF2077" s="17"/>
      <c r="BG2077" s="17"/>
      <c r="BH2077" s="17"/>
      <c r="BI2077" s="17"/>
      <c r="BJ2077" s="17"/>
      <c r="BK2077" s="17"/>
      <c r="BL2077" s="17"/>
      <c r="BM2077" s="17"/>
      <c r="BN2077" s="17"/>
      <c r="BO2077" s="17"/>
      <c r="BP2077" s="17"/>
      <c r="BQ2077" s="17"/>
      <c r="BR2077" s="17"/>
    </row>
    <row r="2078" spans="29:70" x14ac:dyDescent="0.25">
      <c r="AC2078" s="17"/>
      <c r="AD2078" s="17"/>
      <c r="AE2078" s="17"/>
      <c r="AF2078" s="17"/>
      <c r="AG2078" s="17"/>
      <c r="AH2078" s="17"/>
      <c r="AI2078" s="17"/>
      <c r="AJ2078" s="17"/>
      <c r="AK2078" s="17"/>
      <c r="AL2078" s="17"/>
      <c r="AM2078" s="17"/>
      <c r="AN2078" s="17"/>
      <c r="AO2078" s="17"/>
      <c r="AP2078" s="17"/>
      <c r="AQ2078" s="17"/>
      <c r="AR2078" s="17"/>
      <c r="AS2078" s="17"/>
      <c r="AT2078" s="17"/>
      <c r="AU2078" s="17"/>
      <c r="AV2078" s="17"/>
      <c r="AW2078" s="17"/>
      <c r="AX2078" s="17"/>
      <c r="AY2078" s="17"/>
      <c r="AZ2078" s="17"/>
      <c r="BA2078" s="17"/>
      <c r="BB2078" s="17"/>
      <c r="BC2078" s="17"/>
      <c r="BD2078" s="17"/>
      <c r="BE2078" s="17"/>
      <c r="BF2078" s="17"/>
      <c r="BG2078" s="17"/>
      <c r="BH2078" s="17"/>
      <c r="BI2078" s="17"/>
      <c r="BJ2078" s="17"/>
      <c r="BK2078" s="17"/>
      <c r="BL2078" s="17"/>
      <c r="BM2078" s="17"/>
      <c r="BN2078" s="17"/>
      <c r="BO2078" s="17"/>
      <c r="BP2078" s="17"/>
      <c r="BQ2078" s="17"/>
      <c r="BR2078" s="17"/>
    </row>
    <row r="2079" spans="29:70" x14ac:dyDescent="0.25">
      <c r="AC2079" s="17"/>
      <c r="AD2079" s="17"/>
      <c r="AE2079" s="17"/>
      <c r="AF2079" s="17"/>
      <c r="AG2079" s="17"/>
      <c r="AH2079" s="17"/>
      <c r="AI2079" s="17"/>
      <c r="AJ2079" s="17"/>
      <c r="AK2079" s="17"/>
      <c r="AL2079" s="17"/>
      <c r="AM2079" s="17"/>
      <c r="AN2079" s="17"/>
      <c r="AO2079" s="17"/>
      <c r="AP2079" s="17"/>
      <c r="AQ2079" s="17"/>
      <c r="AR2079" s="17"/>
      <c r="AS2079" s="17"/>
      <c r="AT2079" s="17"/>
      <c r="AU2079" s="17"/>
      <c r="AV2079" s="17"/>
      <c r="AW2079" s="17"/>
      <c r="AX2079" s="17"/>
      <c r="AY2079" s="17"/>
      <c r="AZ2079" s="17"/>
      <c r="BA2079" s="17"/>
      <c r="BB2079" s="17"/>
      <c r="BC2079" s="17"/>
      <c r="BD2079" s="17"/>
      <c r="BE2079" s="17"/>
      <c r="BF2079" s="17"/>
      <c r="BG2079" s="17"/>
      <c r="BH2079" s="17"/>
      <c r="BI2079" s="17"/>
      <c r="BJ2079" s="17"/>
      <c r="BK2079" s="17"/>
      <c r="BL2079" s="17"/>
      <c r="BM2079" s="17"/>
      <c r="BN2079" s="17"/>
      <c r="BO2079" s="17"/>
      <c r="BP2079" s="17"/>
      <c r="BQ2079" s="17"/>
      <c r="BR2079" s="17"/>
    </row>
    <row r="2080" spans="29:70" x14ac:dyDescent="0.25">
      <c r="AC2080" s="17"/>
      <c r="AD2080" s="17"/>
      <c r="AE2080" s="17"/>
      <c r="AF2080" s="17"/>
      <c r="AG2080" s="17"/>
      <c r="AH2080" s="17"/>
      <c r="AI2080" s="17"/>
      <c r="AJ2080" s="17"/>
      <c r="AK2080" s="17"/>
      <c r="AL2080" s="17"/>
      <c r="AM2080" s="17"/>
      <c r="AN2080" s="17"/>
      <c r="AO2080" s="17"/>
      <c r="AP2080" s="17"/>
      <c r="AQ2080" s="17"/>
      <c r="AR2080" s="17"/>
      <c r="AS2080" s="17"/>
      <c r="AT2080" s="17"/>
      <c r="AU2080" s="17"/>
      <c r="AV2080" s="17"/>
      <c r="AW2080" s="17"/>
      <c r="AX2080" s="17"/>
      <c r="AY2080" s="17"/>
      <c r="AZ2080" s="17"/>
      <c r="BA2080" s="17"/>
      <c r="BB2080" s="17"/>
      <c r="BC2080" s="17"/>
      <c r="BD2080" s="17"/>
      <c r="BE2080" s="17"/>
      <c r="BF2080" s="17"/>
      <c r="BG2080" s="17"/>
      <c r="BH2080" s="17"/>
      <c r="BI2080" s="17"/>
      <c r="BJ2080" s="17"/>
      <c r="BK2080" s="17"/>
      <c r="BL2080" s="17"/>
      <c r="BM2080" s="17"/>
      <c r="BN2080" s="17"/>
      <c r="BO2080" s="17"/>
      <c r="BP2080" s="17"/>
      <c r="BQ2080" s="17"/>
      <c r="BR2080" s="17"/>
    </row>
    <row r="2081" spans="29:70" x14ac:dyDescent="0.25">
      <c r="AC2081" s="17"/>
      <c r="AD2081" s="17"/>
      <c r="AE2081" s="17"/>
      <c r="AF2081" s="17"/>
      <c r="AG2081" s="17"/>
      <c r="AH2081" s="17"/>
      <c r="AI2081" s="17"/>
      <c r="AJ2081" s="17"/>
      <c r="AK2081" s="17"/>
      <c r="AL2081" s="17"/>
      <c r="AM2081" s="17"/>
      <c r="AN2081" s="17"/>
      <c r="AO2081" s="17"/>
      <c r="AP2081" s="17"/>
      <c r="AQ2081" s="17"/>
      <c r="AR2081" s="17"/>
      <c r="AS2081" s="17"/>
      <c r="AT2081" s="17"/>
      <c r="AU2081" s="17"/>
      <c r="AV2081" s="17"/>
      <c r="AW2081" s="17"/>
      <c r="AX2081" s="17"/>
      <c r="AY2081" s="17"/>
      <c r="AZ2081" s="17"/>
      <c r="BA2081" s="17"/>
      <c r="BB2081" s="17"/>
      <c r="BC2081" s="17"/>
      <c r="BD2081" s="17"/>
      <c r="BE2081" s="17"/>
      <c r="BF2081" s="17"/>
      <c r="BG2081" s="17"/>
      <c r="BH2081" s="17"/>
      <c r="BI2081" s="17"/>
      <c r="BJ2081" s="17"/>
      <c r="BK2081" s="17"/>
      <c r="BL2081" s="17"/>
      <c r="BM2081" s="17"/>
      <c r="BN2081" s="17"/>
      <c r="BO2081" s="17"/>
      <c r="BP2081" s="17"/>
      <c r="BQ2081" s="17"/>
      <c r="BR2081" s="17"/>
    </row>
    <row r="2082" spans="29:70" x14ac:dyDescent="0.25">
      <c r="AC2082" s="17"/>
      <c r="AD2082" s="17"/>
      <c r="AE2082" s="17"/>
      <c r="AF2082" s="17"/>
      <c r="AG2082" s="17"/>
      <c r="AH2082" s="17"/>
      <c r="AI2082" s="17"/>
      <c r="AJ2082" s="17"/>
      <c r="AK2082" s="17"/>
      <c r="AL2082" s="17"/>
      <c r="AM2082" s="17"/>
      <c r="AN2082" s="17"/>
      <c r="AO2082" s="17"/>
      <c r="AP2082" s="17"/>
      <c r="AQ2082" s="17"/>
      <c r="AR2082" s="17"/>
      <c r="AS2082" s="17"/>
      <c r="AT2082" s="17"/>
      <c r="AU2082" s="17"/>
      <c r="AV2082" s="17"/>
      <c r="AW2082" s="17"/>
      <c r="AX2082" s="17"/>
      <c r="AY2082" s="17"/>
      <c r="AZ2082" s="17"/>
      <c r="BA2082" s="17"/>
      <c r="BB2082" s="17"/>
      <c r="BC2082" s="17"/>
      <c r="BD2082" s="17"/>
      <c r="BE2082" s="17"/>
      <c r="BF2082" s="17"/>
      <c r="BG2082" s="17"/>
      <c r="BH2082" s="17"/>
      <c r="BI2082" s="17"/>
      <c r="BJ2082" s="17"/>
      <c r="BK2082" s="17"/>
      <c r="BL2082" s="17"/>
      <c r="BM2082" s="17"/>
      <c r="BN2082" s="17"/>
      <c r="BO2082" s="17"/>
      <c r="BP2082" s="17"/>
      <c r="BQ2082" s="17"/>
      <c r="BR2082" s="17"/>
    </row>
    <row r="2083" spans="29:70" x14ac:dyDescent="0.25">
      <c r="AC2083" s="17"/>
      <c r="AD2083" s="17"/>
      <c r="AE2083" s="17"/>
      <c r="AF2083" s="17"/>
      <c r="AG2083" s="17"/>
      <c r="AH2083" s="17"/>
      <c r="AI2083" s="17"/>
      <c r="AJ2083" s="17"/>
      <c r="AK2083" s="17"/>
      <c r="AL2083" s="17"/>
      <c r="AM2083" s="17"/>
      <c r="AN2083" s="17"/>
      <c r="AO2083" s="17"/>
      <c r="AP2083" s="17"/>
      <c r="AQ2083" s="17"/>
      <c r="AR2083" s="17"/>
      <c r="AS2083" s="17"/>
      <c r="AT2083" s="17"/>
      <c r="AU2083" s="17"/>
      <c r="AV2083" s="17"/>
      <c r="AW2083" s="17"/>
      <c r="AX2083" s="17"/>
      <c r="AY2083" s="17"/>
      <c r="AZ2083" s="17"/>
      <c r="BA2083" s="17"/>
      <c r="BB2083" s="17"/>
      <c r="BC2083" s="17"/>
      <c r="BD2083" s="17"/>
      <c r="BE2083" s="17"/>
      <c r="BF2083" s="17"/>
      <c r="BG2083" s="17"/>
      <c r="BH2083" s="17"/>
      <c r="BI2083" s="17"/>
      <c r="BJ2083" s="17"/>
      <c r="BK2083" s="17"/>
      <c r="BL2083" s="17"/>
      <c r="BM2083" s="17"/>
      <c r="BN2083" s="17"/>
      <c r="BO2083" s="17"/>
      <c r="BP2083" s="17"/>
      <c r="BQ2083" s="17"/>
      <c r="BR2083" s="17"/>
    </row>
    <row r="2084" spans="29:70" x14ac:dyDescent="0.25">
      <c r="AC2084" s="17"/>
      <c r="AD2084" s="17"/>
      <c r="AE2084" s="17"/>
      <c r="AF2084" s="17"/>
      <c r="AG2084" s="17"/>
      <c r="AH2084" s="17"/>
      <c r="AI2084" s="17"/>
      <c r="AJ2084" s="17"/>
      <c r="AK2084" s="17"/>
      <c r="AL2084" s="17"/>
      <c r="AM2084" s="17"/>
      <c r="AN2084" s="17"/>
      <c r="AO2084" s="17"/>
      <c r="AP2084" s="17"/>
      <c r="AQ2084" s="17"/>
      <c r="AR2084" s="17"/>
      <c r="AS2084" s="17"/>
      <c r="AT2084" s="17"/>
      <c r="AU2084" s="17"/>
      <c r="AV2084" s="17"/>
      <c r="AW2084" s="17"/>
      <c r="AX2084" s="17"/>
      <c r="AY2084" s="17"/>
      <c r="AZ2084" s="17"/>
      <c r="BA2084" s="17"/>
      <c r="BB2084" s="17"/>
      <c r="BC2084" s="17"/>
      <c r="BD2084" s="17"/>
      <c r="BE2084" s="17"/>
      <c r="BF2084" s="17"/>
      <c r="BG2084" s="17"/>
      <c r="BH2084" s="17"/>
      <c r="BI2084" s="17"/>
      <c r="BJ2084" s="17"/>
      <c r="BK2084" s="17"/>
      <c r="BL2084" s="17"/>
      <c r="BM2084" s="17"/>
      <c r="BN2084" s="17"/>
      <c r="BO2084" s="17"/>
      <c r="BP2084" s="17"/>
      <c r="BQ2084" s="17"/>
      <c r="BR2084" s="17"/>
    </row>
    <row r="2085" spans="29:70" x14ac:dyDescent="0.25">
      <c r="AC2085" s="17"/>
      <c r="AD2085" s="17"/>
      <c r="AE2085" s="17"/>
      <c r="AF2085" s="17"/>
      <c r="AG2085" s="17"/>
      <c r="AH2085" s="17"/>
      <c r="AI2085" s="17"/>
      <c r="AJ2085" s="17"/>
      <c r="AK2085" s="17"/>
      <c r="AL2085" s="17"/>
      <c r="AM2085" s="17"/>
      <c r="AN2085" s="17"/>
      <c r="AO2085" s="17"/>
      <c r="AP2085" s="17"/>
      <c r="AQ2085" s="17"/>
      <c r="AR2085" s="17"/>
      <c r="AS2085" s="17"/>
      <c r="AT2085" s="17"/>
      <c r="AU2085" s="17"/>
      <c r="AV2085" s="17"/>
      <c r="AW2085" s="17"/>
      <c r="AX2085" s="17"/>
      <c r="AY2085" s="17"/>
      <c r="AZ2085" s="17"/>
      <c r="BA2085" s="17"/>
      <c r="BB2085" s="17"/>
      <c r="BC2085" s="17"/>
      <c r="BD2085" s="17"/>
      <c r="BE2085" s="17"/>
      <c r="BF2085" s="17"/>
      <c r="BG2085" s="17"/>
      <c r="BH2085" s="17"/>
      <c r="BI2085" s="17"/>
      <c r="BJ2085" s="17"/>
      <c r="BK2085" s="17"/>
      <c r="BL2085" s="17"/>
      <c r="BM2085" s="17"/>
      <c r="BN2085" s="17"/>
      <c r="BO2085" s="17"/>
      <c r="BP2085" s="17"/>
      <c r="BQ2085" s="17"/>
      <c r="BR2085" s="17"/>
    </row>
    <row r="2086" spans="29:70" x14ac:dyDescent="0.25">
      <c r="AC2086" s="17"/>
      <c r="AD2086" s="17"/>
      <c r="AE2086" s="17"/>
      <c r="AF2086" s="17"/>
      <c r="AG2086" s="17"/>
      <c r="AH2086" s="17"/>
      <c r="AI2086" s="17"/>
      <c r="AJ2086" s="17"/>
      <c r="AK2086" s="17"/>
      <c r="AL2086" s="17"/>
      <c r="AM2086" s="17"/>
      <c r="AN2086" s="17"/>
      <c r="AO2086" s="17"/>
      <c r="AP2086" s="17"/>
      <c r="AQ2086" s="17"/>
      <c r="AR2086" s="17"/>
      <c r="AS2086" s="17"/>
      <c r="AT2086" s="17"/>
      <c r="AU2086" s="17"/>
      <c r="AV2086" s="17"/>
      <c r="AW2086" s="17"/>
      <c r="AX2086" s="17"/>
      <c r="AY2086" s="17"/>
      <c r="AZ2086" s="17"/>
      <c r="BA2086" s="17"/>
      <c r="BB2086" s="17"/>
      <c r="BC2086" s="17"/>
      <c r="BD2086" s="17"/>
      <c r="BE2086" s="17"/>
      <c r="BF2086" s="17"/>
      <c r="BG2086" s="17"/>
      <c r="BH2086" s="17"/>
      <c r="BI2086" s="17"/>
      <c r="BJ2086" s="17"/>
      <c r="BK2086" s="17"/>
      <c r="BL2086" s="17"/>
      <c r="BM2086" s="17"/>
      <c r="BN2086" s="17"/>
      <c r="BO2086" s="17"/>
      <c r="BP2086" s="17"/>
      <c r="BQ2086" s="17"/>
      <c r="BR2086" s="17"/>
    </row>
    <row r="2087" spans="29:70" x14ac:dyDescent="0.25">
      <c r="AC2087" s="17"/>
      <c r="AD2087" s="17"/>
      <c r="AE2087" s="17"/>
      <c r="AF2087" s="17"/>
      <c r="AG2087" s="17"/>
      <c r="AH2087" s="17"/>
      <c r="AI2087" s="17"/>
      <c r="AJ2087" s="17"/>
      <c r="AK2087" s="17"/>
      <c r="AL2087" s="17"/>
      <c r="AM2087" s="17"/>
      <c r="AN2087" s="17"/>
      <c r="AO2087" s="17"/>
      <c r="AP2087" s="17"/>
      <c r="AQ2087" s="17"/>
      <c r="AR2087" s="17"/>
      <c r="AS2087" s="17"/>
      <c r="AT2087" s="17"/>
      <c r="AU2087" s="17"/>
      <c r="AV2087" s="17"/>
      <c r="AW2087" s="17"/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7"/>
      <c r="BI2087" s="17"/>
      <c r="BJ2087" s="17"/>
      <c r="BK2087" s="17"/>
      <c r="BL2087" s="17"/>
      <c r="BM2087" s="17"/>
      <c r="BN2087" s="17"/>
      <c r="BO2087" s="17"/>
      <c r="BP2087" s="17"/>
      <c r="BQ2087" s="17"/>
      <c r="BR2087" s="17"/>
    </row>
    <row r="2088" spans="29:70" x14ac:dyDescent="0.25">
      <c r="AC2088" s="17"/>
      <c r="AD2088" s="17"/>
      <c r="AE2088" s="17"/>
      <c r="AF2088" s="17"/>
      <c r="AG2088" s="17"/>
      <c r="AH2088" s="17"/>
      <c r="AI2088" s="17"/>
      <c r="AJ2088" s="17"/>
      <c r="AK2088" s="17"/>
      <c r="AL2088" s="17"/>
      <c r="AM2088" s="17"/>
      <c r="AN2088" s="17"/>
      <c r="AO2088" s="17"/>
      <c r="AP2088" s="17"/>
      <c r="AQ2088" s="17"/>
      <c r="AR2088" s="17"/>
      <c r="AS2088" s="17"/>
      <c r="AT2088" s="17"/>
      <c r="AU2088" s="17"/>
      <c r="AV2088" s="17"/>
      <c r="AW2088" s="17"/>
      <c r="AX2088" s="17"/>
      <c r="AY2088" s="17"/>
      <c r="AZ2088" s="17"/>
      <c r="BA2088" s="17"/>
      <c r="BB2088" s="17"/>
      <c r="BC2088" s="17"/>
      <c r="BD2088" s="17"/>
      <c r="BE2088" s="17"/>
      <c r="BF2088" s="17"/>
      <c r="BG2088" s="17"/>
      <c r="BH2088" s="17"/>
      <c r="BI2088" s="17"/>
      <c r="BJ2088" s="17"/>
      <c r="BK2088" s="17"/>
      <c r="BL2088" s="17"/>
      <c r="BM2088" s="17"/>
      <c r="BN2088" s="17"/>
      <c r="BO2088" s="17"/>
      <c r="BP2088" s="17"/>
      <c r="BQ2088" s="17"/>
      <c r="BR2088" s="17"/>
    </row>
    <row r="2089" spans="29:70" x14ac:dyDescent="0.25">
      <c r="AC2089" s="17"/>
      <c r="AD2089" s="17"/>
      <c r="AE2089" s="17"/>
      <c r="AF2089" s="17"/>
      <c r="AG2089" s="17"/>
      <c r="AH2089" s="17"/>
      <c r="AI2089" s="17"/>
      <c r="AJ2089" s="17"/>
      <c r="AK2089" s="17"/>
      <c r="AL2089" s="17"/>
      <c r="AM2089" s="17"/>
      <c r="AN2089" s="17"/>
      <c r="AO2089" s="17"/>
      <c r="AP2089" s="17"/>
      <c r="AQ2089" s="17"/>
      <c r="AR2089" s="17"/>
      <c r="AS2089" s="17"/>
      <c r="AT2089" s="17"/>
      <c r="AU2089" s="17"/>
      <c r="AV2089" s="17"/>
      <c r="AW2089" s="17"/>
      <c r="AX2089" s="17"/>
      <c r="AY2089" s="17"/>
      <c r="AZ2089" s="17"/>
      <c r="BA2089" s="17"/>
      <c r="BB2089" s="17"/>
      <c r="BC2089" s="17"/>
      <c r="BD2089" s="17"/>
      <c r="BE2089" s="17"/>
      <c r="BF2089" s="17"/>
      <c r="BG2089" s="17"/>
      <c r="BH2089" s="17"/>
      <c r="BI2089" s="17"/>
      <c r="BJ2089" s="17"/>
      <c r="BK2089" s="17"/>
      <c r="BL2089" s="17"/>
      <c r="BM2089" s="17"/>
      <c r="BN2089" s="17"/>
      <c r="BO2089" s="17"/>
      <c r="BP2089" s="17"/>
      <c r="BQ2089" s="17"/>
      <c r="BR2089" s="17"/>
    </row>
    <row r="2090" spans="29:70" x14ac:dyDescent="0.25">
      <c r="AC2090" s="17"/>
      <c r="AD2090" s="17"/>
      <c r="AE2090" s="17"/>
      <c r="AF2090" s="17"/>
      <c r="AG2090" s="17"/>
      <c r="AH2090" s="17"/>
      <c r="AI2090" s="17"/>
      <c r="AJ2090" s="17"/>
      <c r="AK2090" s="17"/>
      <c r="AL2090" s="17"/>
      <c r="AM2090" s="17"/>
      <c r="AN2090" s="17"/>
      <c r="AO2090" s="17"/>
      <c r="AP2090" s="17"/>
      <c r="AQ2090" s="17"/>
      <c r="AR2090" s="17"/>
      <c r="AS2090" s="17"/>
      <c r="AT2090" s="17"/>
      <c r="AU2090" s="17"/>
      <c r="AV2090" s="17"/>
      <c r="AW2090" s="17"/>
      <c r="AX2090" s="17"/>
      <c r="AY2090" s="17"/>
      <c r="AZ2090" s="17"/>
      <c r="BA2090" s="17"/>
      <c r="BB2090" s="17"/>
      <c r="BC2090" s="17"/>
      <c r="BD2090" s="17"/>
      <c r="BE2090" s="17"/>
      <c r="BF2090" s="17"/>
      <c r="BG2090" s="17"/>
      <c r="BH2090" s="17"/>
      <c r="BI2090" s="17"/>
      <c r="BJ2090" s="17"/>
      <c r="BK2090" s="17"/>
      <c r="BL2090" s="17"/>
      <c r="BM2090" s="17"/>
      <c r="BN2090" s="17"/>
      <c r="BO2090" s="17"/>
      <c r="BP2090" s="17"/>
      <c r="BQ2090" s="17"/>
      <c r="BR2090" s="17"/>
    </row>
    <row r="2091" spans="29:70" x14ac:dyDescent="0.25">
      <c r="AC2091" s="17"/>
      <c r="AD2091" s="17"/>
      <c r="AE2091" s="17"/>
      <c r="AF2091" s="17"/>
      <c r="AG2091" s="17"/>
      <c r="AH2091" s="17"/>
      <c r="AI2091" s="17"/>
      <c r="AJ2091" s="17"/>
      <c r="AK2091" s="17"/>
      <c r="AL2091" s="17"/>
      <c r="AM2091" s="17"/>
      <c r="AN2091" s="17"/>
      <c r="AO2091" s="17"/>
      <c r="AP2091" s="17"/>
      <c r="AQ2091" s="17"/>
      <c r="AR2091" s="17"/>
      <c r="AS2091" s="17"/>
      <c r="AT2091" s="17"/>
      <c r="AU2091" s="17"/>
      <c r="AV2091" s="17"/>
      <c r="AW2091" s="17"/>
      <c r="AX2091" s="17"/>
      <c r="AY2091" s="17"/>
      <c r="AZ2091" s="17"/>
      <c r="BA2091" s="17"/>
      <c r="BB2091" s="17"/>
      <c r="BC2091" s="17"/>
      <c r="BD2091" s="17"/>
      <c r="BE2091" s="17"/>
      <c r="BF2091" s="17"/>
      <c r="BG2091" s="17"/>
      <c r="BH2091" s="17"/>
      <c r="BI2091" s="17"/>
      <c r="BJ2091" s="17"/>
      <c r="BK2091" s="17"/>
      <c r="BL2091" s="17"/>
      <c r="BM2091" s="17"/>
      <c r="BN2091" s="17"/>
      <c r="BO2091" s="17"/>
      <c r="BP2091" s="17"/>
      <c r="BQ2091" s="17"/>
      <c r="BR2091" s="17"/>
    </row>
    <row r="2092" spans="29:70" x14ac:dyDescent="0.25">
      <c r="AC2092" s="17"/>
      <c r="AD2092" s="17"/>
      <c r="AE2092" s="17"/>
      <c r="AF2092" s="17"/>
      <c r="AG2092" s="17"/>
      <c r="AH2092" s="17"/>
      <c r="AI2092" s="17"/>
      <c r="AJ2092" s="17"/>
      <c r="AK2092" s="17"/>
      <c r="AL2092" s="17"/>
      <c r="AM2092" s="17"/>
      <c r="AN2092" s="17"/>
      <c r="AO2092" s="17"/>
      <c r="AP2092" s="17"/>
      <c r="AQ2092" s="17"/>
      <c r="AR2092" s="17"/>
      <c r="AS2092" s="17"/>
      <c r="AT2092" s="17"/>
      <c r="AU2092" s="17"/>
      <c r="AV2092" s="17"/>
      <c r="AW2092" s="17"/>
      <c r="AX2092" s="17"/>
      <c r="AY2092" s="17"/>
      <c r="AZ2092" s="17"/>
      <c r="BA2092" s="17"/>
      <c r="BB2092" s="17"/>
      <c r="BC2092" s="17"/>
      <c r="BD2092" s="17"/>
      <c r="BE2092" s="17"/>
      <c r="BF2092" s="17"/>
      <c r="BG2092" s="17"/>
      <c r="BH2092" s="17"/>
      <c r="BI2092" s="17"/>
      <c r="BJ2092" s="17"/>
      <c r="BK2092" s="17"/>
      <c r="BL2092" s="17"/>
      <c r="BM2092" s="17"/>
      <c r="BN2092" s="17"/>
      <c r="BO2092" s="17"/>
      <c r="BP2092" s="17"/>
      <c r="BQ2092" s="17"/>
      <c r="BR2092" s="17"/>
    </row>
    <row r="2093" spans="29:70" x14ac:dyDescent="0.25">
      <c r="AC2093" s="17"/>
      <c r="AD2093" s="17"/>
      <c r="AE2093" s="17"/>
      <c r="AF2093" s="17"/>
      <c r="AG2093" s="17"/>
      <c r="AH2093" s="17"/>
      <c r="AI2093" s="17"/>
      <c r="AJ2093" s="17"/>
      <c r="AK2093" s="17"/>
      <c r="AL2093" s="17"/>
      <c r="AM2093" s="17"/>
      <c r="AN2093" s="17"/>
      <c r="AO2093" s="17"/>
      <c r="AP2093" s="17"/>
      <c r="AQ2093" s="17"/>
      <c r="AR2093" s="17"/>
      <c r="AS2093" s="17"/>
      <c r="AT2093" s="17"/>
      <c r="AU2093" s="17"/>
      <c r="AV2093" s="17"/>
      <c r="AW2093" s="17"/>
      <c r="AX2093" s="17"/>
      <c r="AY2093" s="17"/>
      <c r="AZ2093" s="17"/>
      <c r="BA2093" s="17"/>
      <c r="BB2093" s="17"/>
      <c r="BC2093" s="17"/>
      <c r="BD2093" s="17"/>
      <c r="BE2093" s="17"/>
      <c r="BF2093" s="17"/>
      <c r="BG2093" s="17"/>
      <c r="BH2093" s="17"/>
      <c r="BI2093" s="17"/>
      <c r="BJ2093" s="17"/>
      <c r="BK2093" s="17"/>
      <c r="BL2093" s="17"/>
      <c r="BM2093" s="17"/>
      <c r="BN2093" s="17"/>
      <c r="BO2093" s="17"/>
      <c r="BP2093" s="17"/>
      <c r="BQ2093" s="17"/>
      <c r="BR2093" s="17"/>
    </row>
    <row r="2094" spans="29:70" x14ac:dyDescent="0.25">
      <c r="AC2094" s="17"/>
      <c r="AD2094" s="17"/>
      <c r="AE2094" s="17"/>
      <c r="AF2094" s="17"/>
      <c r="AG2094" s="17"/>
      <c r="AH2094" s="17"/>
      <c r="AI2094" s="17"/>
      <c r="AJ2094" s="17"/>
      <c r="AK2094" s="17"/>
      <c r="AL2094" s="17"/>
      <c r="AM2094" s="17"/>
      <c r="AN2094" s="17"/>
      <c r="AO2094" s="17"/>
      <c r="AP2094" s="17"/>
      <c r="AQ2094" s="17"/>
      <c r="AR2094" s="17"/>
      <c r="AS2094" s="17"/>
      <c r="AT2094" s="17"/>
      <c r="AU2094" s="17"/>
      <c r="AV2094" s="17"/>
      <c r="AW2094" s="17"/>
      <c r="AX2094" s="17"/>
      <c r="AY2094" s="17"/>
      <c r="AZ2094" s="17"/>
      <c r="BA2094" s="17"/>
      <c r="BB2094" s="17"/>
      <c r="BC2094" s="17"/>
      <c r="BD2094" s="17"/>
      <c r="BE2094" s="17"/>
      <c r="BF2094" s="17"/>
      <c r="BG2094" s="17"/>
      <c r="BH2094" s="17"/>
      <c r="BI2094" s="17"/>
      <c r="BJ2094" s="17"/>
      <c r="BK2094" s="17"/>
      <c r="BL2094" s="17"/>
      <c r="BM2094" s="17"/>
      <c r="BN2094" s="17"/>
      <c r="BO2094" s="17"/>
      <c r="BP2094" s="17"/>
      <c r="BQ2094" s="17"/>
      <c r="BR2094" s="17"/>
    </row>
    <row r="2095" spans="29:70" x14ac:dyDescent="0.25">
      <c r="AC2095" s="17"/>
      <c r="AD2095" s="17"/>
      <c r="AE2095" s="17"/>
      <c r="AF2095" s="17"/>
      <c r="AG2095" s="17"/>
      <c r="AH2095" s="17"/>
      <c r="AI2095" s="17"/>
      <c r="AJ2095" s="17"/>
      <c r="AK2095" s="17"/>
      <c r="AL2095" s="17"/>
      <c r="AM2095" s="17"/>
      <c r="AN2095" s="17"/>
      <c r="AO2095" s="17"/>
      <c r="AP2095" s="17"/>
      <c r="AQ2095" s="17"/>
      <c r="AR2095" s="17"/>
      <c r="AS2095" s="17"/>
      <c r="AT2095" s="17"/>
      <c r="AU2095" s="17"/>
      <c r="AV2095" s="17"/>
      <c r="AW2095" s="17"/>
      <c r="AX2095" s="17"/>
      <c r="AY2095" s="17"/>
      <c r="AZ2095" s="17"/>
      <c r="BA2095" s="17"/>
      <c r="BB2095" s="17"/>
      <c r="BC2095" s="17"/>
      <c r="BD2095" s="17"/>
      <c r="BE2095" s="17"/>
      <c r="BF2095" s="17"/>
      <c r="BG2095" s="17"/>
      <c r="BH2095" s="17"/>
      <c r="BI2095" s="17"/>
      <c r="BJ2095" s="17"/>
      <c r="BK2095" s="17"/>
      <c r="BL2095" s="17"/>
      <c r="BM2095" s="17"/>
      <c r="BN2095" s="17"/>
      <c r="BO2095" s="17"/>
      <c r="BP2095" s="17"/>
      <c r="BQ2095" s="17"/>
      <c r="BR2095" s="17"/>
    </row>
    <row r="2096" spans="29:70" x14ac:dyDescent="0.25">
      <c r="AC2096" s="17"/>
      <c r="AD2096" s="17"/>
      <c r="AE2096" s="17"/>
      <c r="AF2096" s="17"/>
      <c r="AG2096" s="17"/>
      <c r="AH2096" s="17"/>
      <c r="AI2096" s="17"/>
      <c r="AJ2096" s="17"/>
      <c r="AK2096" s="17"/>
      <c r="AL2096" s="17"/>
      <c r="AM2096" s="17"/>
      <c r="AN2096" s="17"/>
      <c r="AO2096" s="17"/>
      <c r="AP2096" s="17"/>
      <c r="AQ2096" s="17"/>
      <c r="AR2096" s="17"/>
      <c r="AS2096" s="17"/>
      <c r="AT2096" s="17"/>
      <c r="AU2096" s="17"/>
      <c r="AV2096" s="17"/>
      <c r="AW2096" s="17"/>
      <c r="AX2096" s="17"/>
      <c r="AY2096" s="17"/>
      <c r="AZ2096" s="17"/>
      <c r="BA2096" s="17"/>
      <c r="BB2096" s="17"/>
      <c r="BC2096" s="17"/>
      <c r="BD2096" s="17"/>
      <c r="BE2096" s="17"/>
      <c r="BF2096" s="17"/>
      <c r="BG2096" s="17"/>
      <c r="BH2096" s="17"/>
      <c r="BI2096" s="17"/>
      <c r="BJ2096" s="17"/>
      <c r="BK2096" s="17"/>
      <c r="BL2096" s="17"/>
      <c r="BM2096" s="17"/>
      <c r="BN2096" s="17"/>
      <c r="BO2096" s="17"/>
      <c r="BP2096" s="17"/>
      <c r="BQ2096" s="17"/>
      <c r="BR2096" s="17"/>
    </row>
    <row r="2097" spans="29:70" x14ac:dyDescent="0.25">
      <c r="AC2097" s="17"/>
      <c r="AD2097" s="17"/>
      <c r="AE2097" s="17"/>
      <c r="AF2097" s="17"/>
      <c r="AG2097" s="17"/>
      <c r="AH2097" s="17"/>
      <c r="AI2097" s="17"/>
      <c r="AJ2097" s="17"/>
      <c r="AK2097" s="17"/>
      <c r="AL2097" s="17"/>
      <c r="AM2097" s="17"/>
      <c r="AN2097" s="17"/>
      <c r="AO2097" s="17"/>
      <c r="AP2097" s="17"/>
      <c r="AQ2097" s="17"/>
      <c r="AR2097" s="17"/>
      <c r="AS2097" s="17"/>
      <c r="AT2097" s="17"/>
      <c r="AU2097" s="17"/>
      <c r="AV2097" s="17"/>
      <c r="AW2097" s="17"/>
      <c r="AX2097" s="17"/>
      <c r="AY2097" s="17"/>
      <c r="AZ2097" s="17"/>
      <c r="BA2097" s="17"/>
      <c r="BB2097" s="17"/>
      <c r="BC2097" s="17"/>
      <c r="BD2097" s="17"/>
      <c r="BE2097" s="17"/>
      <c r="BF2097" s="17"/>
      <c r="BG2097" s="17"/>
      <c r="BH2097" s="17"/>
      <c r="BI2097" s="17"/>
      <c r="BJ2097" s="17"/>
      <c r="BK2097" s="17"/>
      <c r="BL2097" s="17"/>
      <c r="BM2097" s="17"/>
      <c r="BN2097" s="17"/>
      <c r="BO2097" s="17"/>
      <c r="BP2097" s="17"/>
      <c r="BQ2097" s="17"/>
      <c r="BR2097" s="17"/>
    </row>
    <row r="2098" spans="29:70" x14ac:dyDescent="0.25">
      <c r="AC2098" s="17"/>
      <c r="AD2098" s="17"/>
      <c r="AE2098" s="17"/>
      <c r="AF2098" s="17"/>
      <c r="AG2098" s="17"/>
      <c r="AH2098" s="17"/>
      <c r="AI2098" s="17"/>
      <c r="AJ2098" s="17"/>
      <c r="AK2098" s="17"/>
      <c r="AL2098" s="17"/>
      <c r="AM2098" s="17"/>
      <c r="AN2098" s="17"/>
      <c r="AO2098" s="17"/>
      <c r="AP2098" s="17"/>
      <c r="AQ2098" s="17"/>
      <c r="AR2098" s="17"/>
      <c r="AS2098" s="17"/>
      <c r="AT2098" s="17"/>
      <c r="AU2098" s="17"/>
      <c r="AV2098" s="17"/>
      <c r="AW2098" s="17"/>
      <c r="AX2098" s="17"/>
      <c r="AY2098" s="17"/>
      <c r="AZ2098" s="17"/>
      <c r="BA2098" s="17"/>
      <c r="BB2098" s="17"/>
      <c r="BC2098" s="17"/>
      <c r="BD2098" s="17"/>
      <c r="BE2098" s="17"/>
      <c r="BF2098" s="17"/>
      <c r="BG2098" s="17"/>
      <c r="BH2098" s="17"/>
      <c r="BI2098" s="17"/>
      <c r="BJ2098" s="17"/>
      <c r="BK2098" s="17"/>
      <c r="BL2098" s="17"/>
      <c r="BM2098" s="17"/>
      <c r="BN2098" s="17"/>
      <c r="BO2098" s="17"/>
      <c r="BP2098" s="17"/>
      <c r="BQ2098" s="17"/>
      <c r="BR2098" s="17"/>
    </row>
    <row r="2099" spans="29:70" x14ac:dyDescent="0.25">
      <c r="AC2099" s="17"/>
      <c r="AD2099" s="17"/>
      <c r="AE2099" s="17"/>
      <c r="AF2099" s="17"/>
      <c r="AG2099" s="17"/>
      <c r="AH2099" s="17"/>
      <c r="AI2099" s="17"/>
      <c r="AJ2099" s="17"/>
      <c r="AK2099" s="17"/>
      <c r="AL2099" s="17"/>
      <c r="AM2099" s="17"/>
      <c r="AN2099" s="17"/>
      <c r="AO2099" s="17"/>
      <c r="AP2099" s="17"/>
      <c r="AQ2099" s="17"/>
      <c r="AR2099" s="17"/>
      <c r="AS2099" s="17"/>
      <c r="AT2099" s="17"/>
      <c r="AU2099" s="17"/>
      <c r="AV2099" s="17"/>
      <c r="AW2099" s="17"/>
      <c r="AX2099" s="17"/>
      <c r="AY2099" s="17"/>
      <c r="AZ2099" s="17"/>
      <c r="BA2099" s="17"/>
      <c r="BB2099" s="17"/>
      <c r="BC2099" s="17"/>
      <c r="BD2099" s="17"/>
      <c r="BE2099" s="17"/>
      <c r="BF2099" s="17"/>
      <c r="BG2099" s="17"/>
      <c r="BH2099" s="17"/>
      <c r="BI2099" s="17"/>
      <c r="BJ2099" s="17"/>
      <c r="BK2099" s="17"/>
      <c r="BL2099" s="17"/>
      <c r="BM2099" s="17"/>
      <c r="BN2099" s="17"/>
      <c r="BO2099" s="17"/>
      <c r="BP2099" s="17"/>
      <c r="BQ2099" s="17"/>
      <c r="BR2099" s="17"/>
    </row>
    <row r="2100" spans="29:70" x14ac:dyDescent="0.25">
      <c r="AC2100" s="17"/>
      <c r="AD2100" s="17"/>
      <c r="AE2100" s="17"/>
      <c r="AF2100" s="17"/>
      <c r="AG2100" s="17"/>
      <c r="AH2100" s="17"/>
      <c r="AI2100" s="17"/>
      <c r="AJ2100" s="17"/>
      <c r="AK2100" s="17"/>
      <c r="AL2100" s="17"/>
      <c r="AM2100" s="17"/>
      <c r="AN2100" s="17"/>
      <c r="AO2100" s="17"/>
      <c r="AP2100" s="17"/>
      <c r="AQ2100" s="17"/>
      <c r="AR2100" s="17"/>
      <c r="AS2100" s="17"/>
      <c r="AT2100" s="17"/>
      <c r="AU2100" s="17"/>
      <c r="AV2100" s="17"/>
      <c r="AW2100" s="17"/>
      <c r="AX2100" s="17"/>
      <c r="AY2100" s="17"/>
      <c r="AZ2100" s="17"/>
      <c r="BA2100" s="17"/>
      <c r="BB2100" s="17"/>
      <c r="BC2100" s="17"/>
      <c r="BD2100" s="17"/>
      <c r="BE2100" s="17"/>
      <c r="BF2100" s="17"/>
      <c r="BG2100" s="17"/>
      <c r="BH2100" s="17"/>
      <c r="BI2100" s="17"/>
      <c r="BJ2100" s="17"/>
      <c r="BK2100" s="17"/>
      <c r="BL2100" s="17"/>
      <c r="BM2100" s="17"/>
      <c r="BN2100" s="17"/>
      <c r="BO2100" s="17"/>
      <c r="BP2100" s="17"/>
      <c r="BQ2100" s="17"/>
      <c r="BR2100" s="17"/>
    </row>
    <row r="2101" spans="29:70" x14ac:dyDescent="0.25">
      <c r="AC2101" s="17"/>
      <c r="AD2101" s="17"/>
      <c r="AE2101" s="17"/>
      <c r="AF2101" s="17"/>
      <c r="AG2101" s="17"/>
      <c r="AH2101" s="17"/>
      <c r="AI2101" s="17"/>
      <c r="AJ2101" s="17"/>
      <c r="AK2101" s="17"/>
      <c r="AL2101" s="17"/>
      <c r="AM2101" s="17"/>
      <c r="AN2101" s="17"/>
      <c r="AO2101" s="17"/>
      <c r="AP2101" s="17"/>
      <c r="AQ2101" s="17"/>
      <c r="AR2101" s="17"/>
      <c r="AS2101" s="17"/>
      <c r="AT2101" s="17"/>
      <c r="AU2101" s="17"/>
      <c r="AV2101" s="17"/>
      <c r="AW2101" s="17"/>
      <c r="AX2101" s="17"/>
      <c r="AY2101" s="17"/>
      <c r="AZ2101" s="17"/>
      <c r="BA2101" s="17"/>
      <c r="BB2101" s="17"/>
      <c r="BC2101" s="17"/>
      <c r="BD2101" s="17"/>
      <c r="BE2101" s="17"/>
      <c r="BF2101" s="17"/>
      <c r="BG2101" s="17"/>
      <c r="BH2101" s="17"/>
      <c r="BI2101" s="17"/>
      <c r="BJ2101" s="17"/>
      <c r="BK2101" s="17"/>
      <c r="BL2101" s="17"/>
      <c r="BM2101" s="17"/>
      <c r="BN2101" s="17"/>
      <c r="BO2101" s="17"/>
      <c r="BP2101" s="17"/>
      <c r="BQ2101" s="17"/>
      <c r="BR2101" s="17"/>
    </row>
    <row r="2102" spans="29:70" x14ac:dyDescent="0.25">
      <c r="AC2102" s="17"/>
      <c r="AD2102" s="17"/>
      <c r="AE2102" s="17"/>
      <c r="AF2102" s="17"/>
      <c r="AG2102" s="17"/>
      <c r="AH2102" s="17"/>
      <c r="AI2102" s="17"/>
      <c r="AJ2102" s="17"/>
      <c r="AK2102" s="17"/>
      <c r="AL2102" s="17"/>
      <c r="AM2102" s="17"/>
      <c r="AN2102" s="17"/>
      <c r="AO2102" s="17"/>
      <c r="AP2102" s="17"/>
      <c r="AQ2102" s="17"/>
      <c r="AR2102" s="17"/>
      <c r="AS2102" s="17"/>
      <c r="AT2102" s="17"/>
      <c r="AU2102" s="17"/>
      <c r="AV2102" s="17"/>
      <c r="AW2102" s="17"/>
      <c r="AX2102" s="17"/>
      <c r="AY2102" s="17"/>
      <c r="AZ2102" s="17"/>
      <c r="BA2102" s="17"/>
      <c r="BB2102" s="17"/>
      <c r="BC2102" s="17"/>
      <c r="BD2102" s="17"/>
      <c r="BE2102" s="17"/>
      <c r="BF2102" s="17"/>
      <c r="BG2102" s="17"/>
      <c r="BH2102" s="17"/>
      <c r="BI2102" s="17"/>
      <c r="BJ2102" s="17"/>
      <c r="BK2102" s="17"/>
      <c r="BL2102" s="17"/>
      <c r="BM2102" s="17"/>
      <c r="BN2102" s="17"/>
      <c r="BO2102" s="17"/>
      <c r="BP2102" s="17"/>
      <c r="BQ2102" s="17"/>
      <c r="BR2102" s="17"/>
    </row>
    <row r="2103" spans="29:70" x14ac:dyDescent="0.25">
      <c r="AC2103" s="17"/>
      <c r="AD2103" s="17"/>
      <c r="AE2103" s="17"/>
      <c r="AF2103" s="17"/>
      <c r="AG2103" s="17"/>
      <c r="AH2103" s="17"/>
      <c r="AI2103" s="17"/>
      <c r="AJ2103" s="17"/>
      <c r="AK2103" s="17"/>
      <c r="AL2103" s="17"/>
      <c r="AM2103" s="17"/>
      <c r="AN2103" s="17"/>
      <c r="AO2103" s="17"/>
      <c r="AP2103" s="17"/>
      <c r="AQ2103" s="17"/>
      <c r="AR2103" s="17"/>
      <c r="AS2103" s="17"/>
      <c r="AT2103" s="17"/>
      <c r="AU2103" s="17"/>
      <c r="AV2103" s="17"/>
      <c r="AW2103" s="17"/>
      <c r="AX2103" s="17"/>
      <c r="AY2103" s="17"/>
      <c r="AZ2103" s="17"/>
      <c r="BA2103" s="17"/>
      <c r="BB2103" s="17"/>
      <c r="BC2103" s="17"/>
      <c r="BD2103" s="17"/>
      <c r="BE2103" s="17"/>
      <c r="BF2103" s="17"/>
      <c r="BG2103" s="17"/>
      <c r="BH2103" s="17"/>
      <c r="BI2103" s="17"/>
      <c r="BJ2103" s="17"/>
      <c r="BK2103" s="17"/>
      <c r="BL2103" s="17"/>
      <c r="BM2103" s="17"/>
      <c r="BN2103" s="17"/>
      <c r="BO2103" s="17"/>
      <c r="BP2103" s="17"/>
      <c r="BQ2103" s="17"/>
      <c r="BR2103" s="17"/>
    </row>
    <row r="2104" spans="29:70" x14ac:dyDescent="0.25">
      <c r="AC2104" s="17"/>
      <c r="AD2104" s="17"/>
      <c r="AE2104" s="17"/>
      <c r="AF2104" s="17"/>
      <c r="AG2104" s="17"/>
      <c r="AH2104" s="17"/>
      <c r="AI2104" s="17"/>
      <c r="AJ2104" s="17"/>
      <c r="AK2104" s="17"/>
      <c r="AL2104" s="17"/>
      <c r="AM2104" s="17"/>
      <c r="AN2104" s="17"/>
      <c r="AO2104" s="17"/>
      <c r="AP2104" s="17"/>
      <c r="AQ2104" s="17"/>
      <c r="AR2104" s="17"/>
      <c r="AS2104" s="17"/>
      <c r="AT2104" s="17"/>
      <c r="AU2104" s="17"/>
      <c r="AV2104" s="17"/>
      <c r="AW2104" s="17"/>
      <c r="AX2104" s="17"/>
      <c r="AY2104" s="17"/>
      <c r="AZ2104" s="17"/>
      <c r="BA2104" s="17"/>
      <c r="BB2104" s="17"/>
      <c r="BC2104" s="17"/>
      <c r="BD2104" s="17"/>
      <c r="BE2104" s="17"/>
      <c r="BF2104" s="17"/>
      <c r="BG2104" s="17"/>
      <c r="BH2104" s="17"/>
      <c r="BI2104" s="17"/>
      <c r="BJ2104" s="17"/>
      <c r="BK2104" s="17"/>
      <c r="BL2104" s="17"/>
      <c r="BM2104" s="17"/>
      <c r="BN2104" s="17"/>
      <c r="BO2104" s="17"/>
      <c r="BP2104" s="17"/>
      <c r="BQ2104" s="17"/>
      <c r="BR2104" s="17"/>
    </row>
    <row r="2105" spans="29:70" x14ac:dyDescent="0.25">
      <c r="AC2105" s="17"/>
      <c r="AD2105" s="17"/>
      <c r="AE2105" s="17"/>
      <c r="AF2105" s="17"/>
      <c r="AG2105" s="17"/>
      <c r="AH2105" s="17"/>
      <c r="AI2105" s="17"/>
      <c r="AJ2105" s="17"/>
      <c r="AK2105" s="17"/>
      <c r="AL2105" s="17"/>
      <c r="AM2105" s="17"/>
      <c r="AN2105" s="17"/>
      <c r="AO2105" s="17"/>
      <c r="AP2105" s="17"/>
      <c r="AQ2105" s="17"/>
      <c r="AR2105" s="17"/>
      <c r="AS2105" s="17"/>
      <c r="AT2105" s="17"/>
      <c r="AU2105" s="17"/>
      <c r="AV2105" s="17"/>
      <c r="AW2105" s="17"/>
      <c r="AX2105" s="17"/>
      <c r="AY2105" s="17"/>
      <c r="AZ2105" s="17"/>
      <c r="BA2105" s="17"/>
      <c r="BB2105" s="17"/>
      <c r="BC2105" s="17"/>
      <c r="BD2105" s="17"/>
      <c r="BE2105" s="17"/>
      <c r="BF2105" s="17"/>
      <c r="BG2105" s="17"/>
      <c r="BH2105" s="17"/>
      <c r="BI2105" s="17"/>
      <c r="BJ2105" s="17"/>
      <c r="BK2105" s="17"/>
      <c r="BL2105" s="17"/>
      <c r="BM2105" s="17"/>
      <c r="BN2105" s="17"/>
      <c r="BO2105" s="17"/>
      <c r="BP2105" s="17"/>
      <c r="BQ2105" s="17"/>
      <c r="BR2105" s="17"/>
    </row>
    <row r="2106" spans="29:70" x14ac:dyDescent="0.25">
      <c r="AC2106" s="17"/>
      <c r="AD2106" s="17"/>
      <c r="AE2106" s="17"/>
      <c r="AF2106" s="17"/>
      <c r="AG2106" s="17"/>
      <c r="AH2106" s="17"/>
      <c r="AI2106" s="17"/>
      <c r="AJ2106" s="17"/>
      <c r="AK2106" s="17"/>
      <c r="AL2106" s="17"/>
      <c r="AM2106" s="17"/>
      <c r="AN2106" s="17"/>
      <c r="AO2106" s="17"/>
      <c r="AP2106" s="17"/>
      <c r="AQ2106" s="17"/>
      <c r="AR2106" s="17"/>
      <c r="AS2106" s="17"/>
      <c r="AT2106" s="17"/>
      <c r="AU2106" s="17"/>
      <c r="AV2106" s="17"/>
      <c r="AW2106" s="17"/>
      <c r="AX2106" s="17"/>
      <c r="AY2106" s="17"/>
      <c r="AZ2106" s="17"/>
      <c r="BA2106" s="17"/>
      <c r="BB2106" s="17"/>
      <c r="BC2106" s="17"/>
      <c r="BD2106" s="17"/>
      <c r="BE2106" s="17"/>
      <c r="BF2106" s="17"/>
      <c r="BG2106" s="17"/>
      <c r="BH2106" s="17"/>
      <c r="BI2106" s="17"/>
      <c r="BJ2106" s="17"/>
      <c r="BK2106" s="17"/>
      <c r="BL2106" s="17"/>
      <c r="BM2106" s="17"/>
      <c r="BN2106" s="17"/>
      <c r="BO2106" s="17"/>
      <c r="BP2106" s="17"/>
      <c r="BQ2106" s="17"/>
      <c r="BR2106" s="17"/>
    </row>
    <row r="2107" spans="29:70" x14ac:dyDescent="0.25">
      <c r="AC2107" s="17"/>
      <c r="AD2107" s="17"/>
      <c r="AE2107" s="17"/>
      <c r="AF2107" s="17"/>
      <c r="AG2107" s="17"/>
      <c r="AH2107" s="17"/>
      <c r="AI2107" s="17"/>
      <c r="AJ2107" s="17"/>
      <c r="AK2107" s="17"/>
      <c r="AL2107" s="17"/>
      <c r="AM2107" s="17"/>
      <c r="AN2107" s="17"/>
      <c r="AO2107" s="17"/>
      <c r="AP2107" s="17"/>
      <c r="AQ2107" s="17"/>
      <c r="AR2107" s="17"/>
      <c r="AS2107" s="17"/>
      <c r="AT2107" s="17"/>
      <c r="AU2107" s="17"/>
      <c r="AV2107" s="17"/>
      <c r="AW2107" s="17"/>
      <c r="AX2107" s="17"/>
      <c r="AY2107" s="17"/>
      <c r="AZ2107" s="17"/>
      <c r="BA2107" s="17"/>
      <c r="BB2107" s="17"/>
      <c r="BC2107" s="17"/>
      <c r="BD2107" s="17"/>
      <c r="BE2107" s="17"/>
      <c r="BF2107" s="17"/>
      <c r="BG2107" s="17"/>
      <c r="BH2107" s="17"/>
      <c r="BI2107" s="17"/>
      <c r="BJ2107" s="17"/>
      <c r="BK2107" s="17"/>
      <c r="BL2107" s="17"/>
      <c r="BM2107" s="17"/>
      <c r="BN2107" s="17"/>
      <c r="BO2107" s="17"/>
      <c r="BP2107" s="17"/>
      <c r="BQ2107" s="17"/>
      <c r="BR2107" s="17"/>
    </row>
    <row r="2108" spans="29:70" x14ac:dyDescent="0.25">
      <c r="AC2108" s="17"/>
      <c r="AD2108" s="17"/>
      <c r="AE2108" s="17"/>
      <c r="AF2108" s="17"/>
      <c r="AG2108" s="17"/>
      <c r="AH2108" s="17"/>
      <c r="AI2108" s="17"/>
      <c r="AJ2108" s="17"/>
      <c r="AK2108" s="17"/>
      <c r="AL2108" s="17"/>
      <c r="AM2108" s="17"/>
      <c r="AN2108" s="17"/>
      <c r="AO2108" s="17"/>
      <c r="AP2108" s="17"/>
      <c r="AQ2108" s="17"/>
      <c r="AR2108" s="17"/>
      <c r="AS2108" s="17"/>
      <c r="AT2108" s="17"/>
      <c r="AU2108" s="17"/>
      <c r="AV2108" s="17"/>
      <c r="AW2108" s="17"/>
      <c r="AX2108" s="17"/>
      <c r="AY2108" s="17"/>
      <c r="AZ2108" s="17"/>
      <c r="BA2108" s="17"/>
      <c r="BB2108" s="17"/>
      <c r="BC2108" s="17"/>
      <c r="BD2108" s="17"/>
      <c r="BE2108" s="17"/>
      <c r="BF2108" s="17"/>
      <c r="BG2108" s="17"/>
      <c r="BH2108" s="17"/>
      <c r="BI2108" s="17"/>
      <c r="BJ2108" s="17"/>
      <c r="BK2108" s="17"/>
      <c r="BL2108" s="17"/>
      <c r="BM2108" s="17"/>
      <c r="BN2108" s="17"/>
      <c r="BO2108" s="17"/>
      <c r="BP2108" s="17"/>
      <c r="BQ2108" s="17"/>
      <c r="BR2108" s="17"/>
    </row>
    <row r="2109" spans="29:70" x14ac:dyDescent="0.25">
      <c r="AC2109" s="17"/>
      <c r="AD2109" s="17"/>
      <c r="AE2109" s="17"/>
      <c r="AF2109" s="17"/>
      <c r="AG2109" s="17"/>
      <c r="AH2109" s="17"/>
      <c r="AI2109" s="17"/>
      <c r="AJ2109" s="17"/>
      <c r="AK2109" s="17"/>
      <c r="AL2109" s="17"/>
      <c r="AM2109" s="17"/>
      <c r="AN2109" s="17"/>
      <c r="AO2109" s="17"/>
      <c r="AP2109" s="17"/>
      <c r="AQ2109" s="17"/>
      <c r="AR2109" s="17"/>
      <c r="AS2109" s="17"/>
      <c r="AT2109" s="17"/>
      <c r="AU2109" s="17"/>
      <c r="AV2109" s="17"/>
      <c r="AW2109" s="17"/>
      <c r="AX2109" s="17"/>
      <c r="AY2109" s="17"/>
      <c r="AZ2109" s="17"/>
      <c r="BA2109" s="17"/>
      <c r="BB2109" s="17"/>
      <c r="BC2109" s="17"/>
      <c r="BD2109" s="17"/>
      <c r="BE2109" s="17"/>
      <c r="BF2109" s="17"/>
      <c r="BG2109" s="17"/>
      <c r="BH2109" s="17"/>
      <c r="BI2109" s="17"/>
      <c r="BJ2109" s="17"/>
      <c r="BK2109" s="17"/>
      <c r="BL2109" s="17"/>
      <c r="BM2109" s="17"/>
      <c r="BN2109" s="17"/>
      <c r="BO2109" s="17"/>
      <c r="BP2109" s="17"/>
      <c r="BQ2109" s="17"/>
      <c r="BR2109" s="17"/>
    </row>
    <row r="2110" spans="29:70" x14ac:dyDescent="0.25">
      <c r="AC2110" s="17"/>
      <c r="AD2110" s="17"/>
      <c r="AE2110" s="17"/>
      <c r="AF2110" s="17"/>
      <c r="AG2110" s="17"/>
      <c r="AH2110" s="17"/>
      <c r="AI2110" s="17"/>
      <c r="AJ2110" s="17"/>
      <c r="AK2110" s="17"/>
      <c r="AL2110" s="17"/>
      <c r="AM2110" s="17"/>
      <c r="AN2110" s="17"/>
      <c r="AO2110" s="17"/>
      <c r="AP2110" s="17"/>
      <c r="AQ2110" s="17"/>
      <c r="AR2110" s="17"/>
      <c r="AS2110" s="17"/>
      <c r="AT2110" s="17"/>
      <c r="AU2110" s="17"/>
      <c r="AV2110" s="17"/>
      <c r="AW2110" s="17"/>
      <c r="AX2110" s="17"/>
      <c r="AY2110" s="17"/>
      <c r="AZ2110" s="17"/>
      <c r="BA2110" s="17"/>
      <c r="BB2110" s="17"/>
      <c r="BC2110" s="17"/>
      <c r="BD2110" s="17"/>
      <c r="BE2110" s="17"/>
      <c r="BF2110" s="17"/>
      <c r="BG2110" s="17"/>
      <c r="BH2110" s="17"/>
      <c r="BI2110" s="17"/>
      <c r="BJ2110" s="17"/>
      <c r="BK2110" s="17"/>
      <c r="BL2110" s="17"/>
      <c r="BM2110" s="17"/>
      <c r="BN2110" s="17"/>
      <c r="BO2110" s="17"/>
      <c r="BP2110" s="17"/>
      <c r="BQ2110" s="17"/>
      <c r="BR2110" s="17"/>
    </row>
    <row r="2111" spans="29:70" x14ac:dyDescent="0.25">
      <c r="AC2111" s="17"/>
      <c r="AD2111" s="17"/>
      <c r="AE2111" s="17"/>
      <c r="AF2111" s="17"/>
      <c r="AG2111" s="17"/>
      <c r="AH2111" s="17"/>
      <c r="AI2111" s="17"/>
      <c r="AJ2111" s="17"/>
      <c r="AK2111" s="17"/>
      <c r="AL2111" s="17"/>
      <c r="AM2111" s="17"/>
      <c r="AN2111" s="17"/>
      <c r="AO2111" s="17"/>
      <c r="AP2111" s="17"/>
      <c r="AQ2111" s="17"/>
      <c r="AR2111" s="17"/>
      <c r="AS2111" s="17"/>
      <c r="AT2111" s="17"/>
      <c r="AU2111" s="17"/>
      <c r="AV2111" s="17"/>
      <c r="AW2111" s="17"/>
      <c r="AX2111" s="17"/>
      <c r="AY2111" s="17"/>
      <c r="AZ2111" s="17"/>
      <c r="BA2111" s="17"/>
      <c r="BB2111" s="17"/>
      <c r="BC2111" s="17"/>
      <c r="BD2111" s="17"/>
      <c r="BE2111" s="17"/>
      <c r="BF2111" s="17"/>
      <c r="BG2111" s="17"/>
      <c r="BH2111" s="17"/>
      <c r="BI2111" s="17"/>
      <c r="BJ2111" s="17"/>
      <c r="BK2111" s="17"/>
      <c r="BL2111" s="17"/>
      <c r="BM2111" s="17"/>
      <c r="BN2111" s="17"/>
      <c r="BO2111" s="17"/>
      <c r="BP2111" s="17"/>
      <c r="BQ2111" s="17"/>
      <c r="BR2111" s="17"/>
    </row>
    <row r="2112" spans="29:70" x14ac:dyDescent="0.25">
      <c r="AC2112" s="17"/>
      <c r="AD2112" s="17"/>
      <c r="AE2112" s="17"/>
      <c r="AF2112" s="17"/>
      <c r="AG2112" s="17"/>
      <c r="AH2112" s="17"/>
      <c r="AI2112" s="17"/>
      <c r="AJ2112" s="17"/>
      <c r="AK2112" s="17"/>
      <c r="AL2112" s="17"/>
      <c r="AM2112" s="17"/>
      <c r="AN2112" s="17"/>
      <c r="AO2112" s="17"/>
      <c r="AP2112" s="17"/>
      <c r="AQ2112" s="17"/>
      <c r="AR2112" s="17"/>
      <c r="AS2112" s="17"/>
      <c r="AT2112" s="17"/>
      <c r="AU2112" s="17"/>
      <c r="AV2112" s="17"/>
      <c r="AW2112" s="17"/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7"/>
      <c r="BI2112" s="17"/>
      <c r="BJ2112" s="17"/>
      <c r="BK2112" s="17"/>
      <c r="BL2112" s="17"/>
      <c r="BM2112" s="17"/>
      <c r="BN2112" s="17"/>
      <c r="BO2112" s="17"/>
      <c r="BP2112" s="17"/>
      <c r="BQ2112" s="17"/>
      <c r="BR2112" s="17"/>
    </row>
    <row r="2113" spans="29:70" x14ac:dyDescent="0.25">
      <c r="AC2113" s="17"/>
      <c r="AD2113" s="17"/>
      <c r="AE2113" s="17"/>
      <c r="AF2113" s="17"/>
      <c r="AG2113" s="17"/>
      <c r="AH2113" s="17"/>
      <c r="AI2113" s="17"/>
      <c r="AJ2113" s="17"/>
      <c r="AK2113" s="17"/>
      <c r="AL2113" s="17"/>
      <c r="AM2113" s="17"/>
      <c r="AN2113" s="17"/>
      <c r="AO2113" s="17"/>
      <c r="AP2113" s="17"/>
      <c r="AQ2113" s="17"/>
      <c r="AR2113" s="17"/>
      <c r="AS2113" s="17"/>
      <c r="AT2113" s="17"/>
      <c r="AU2113" s="17"/>
      <c r="AV2113" s="17"/>
      <c r="AW2113" s="17"/>
      <c r="AX2113" s="17"/>
      <c r="AY2113" s="17"/>
      <c r="AZ2113" s="17"/>
      <c r="BA2113" s="17"/>
      <c r="BB2113" s="17"/>
      <c r="BC2113" s="17"/>
      <c r="BD2113" s="17"/>
      <c r="BE2113" s="17"/>
      <c r="BF2113" s="17"/>
      <c r="BG2113" s="17"/>
      <c r="BH2113" s="17"/>
      <c r="BI2113" s="17"/>
      <c r="BJ2113" s="17"/>
      <c r="BK2113" s="17"/>
      <c r="BL2113" s="17"/>
      <c r="BM2113" s="17"/>
      <c r="BN2113" s="17"/>
      <c r="BO2113" s="17"/>
      <c r="BP2113" s="17"/>
      <c r="BQ2113" s="17"/>
      <c r="BR2113" s="17"/>
    </row>
    <row r="2114" spans="29:70" x14ac:dyDescent="0.25">
      <c r="AC2114" s="17"/>
      <c r="AD2114" s="17"/>
      <c r="AE2114" s="17"/>
      <c r="AF2114" s="17"/>
      <c r="AG2114" s="17"/>
      <c r="AH2114" s="17"/>
      <c r="AI2114" s="17"/>
      <c r="AJ2114" s="17"/>
      <c r="AK2114" s="17"/>
      <c r="AL2114" s="17"/>
      <c r="AM2114" s="17"/>
      <c r="AN2114" s="17"/>
      <c r="AO2114" s="17"/>
      <c r="AP2114" s="17"/>
      <c r="AQ2114" s="17"/>
      <c r="AR2114" s="17"/>
      <c r="AS2114" s="17"/>
      <c r="AT2114" s="17"/>
      <c r="AU2114" s="17"/>
      <c r="AV2114" s="17"/>
      <c r="AW2114" s="17"/>
      <c r="AX2114" s="17"/>
      <c r="AY2114" s="17"/>
      <c r="AZ2114" s="17"/>
      <c r="BA2114" s="17"/>
      <c r="BB2114" s="17"/>
      <c r="BC2114" s="17"/>
      <c r="BD2114" s="17"/>
      <c r="BE2114" s="17"/>
      <c r="BF2114" s="17"/>
      <c r="BG2114" s="17"/>
      <c r="BH2114" s="17"/>
      <c r="BI2114" s="17"/>
      <c r="BJ2114" s="17"/>
      <c r="BK2114" s="17"/>
      <c r="BL2114" s="17"/>
      <c r="BM2114" s="17"/>
      <c r="BN2114" s="17"/>
      <c r="BO2114" s="17"/>
      <c r="BP2114" s="17"/>
      <c r="BQ2114" s="17"/>
      <c r="BR2114" s="17"/>
    </row>
    <row r="2115" spans="29:70" x14ac:dyDescent="0.25">
      <c r="AC2115" s="17"/>
      <c r="AD2115" s="17"/>
      <c r="AE2115" s="17"/>
      <c r="AF2115" s="17"/>
      <c r="AG2115" s="17"/>
      <c r="AH2115" s="17"/>
      <c r="AI2115" s="17"/>
      <c r="AJ2115" s="17"/>
      <c r="AK2115" s="17"/>
      <c r="AL2115" s="17"/>
      <c r="AM2115" s="17"/>
      <c r="AN2115" s="17"/>
      <c r="AO2115" s="17"/>
      <c r="AP2115" s="17"/>
      <c r="AQ2115" s="17"/>
      <c r="AR2115" s="17"/>
      <c r="AS2115" s="17"/>
      <c r="AT2115" s="17"/>
      <c r="AU2115" s="17"/>
      <c r="AV2115" s="17"/>
      <c r="AW2115" s="17"/>
      <c r="AX2115" s="17"/>
      <c r="AY2115" s="17"/>
      <c r="AZ2115" s="17"/>
      <c r="BA2115" s="17"/>
      <c r="BB2115" s="17"/>
      <c r="BC2115" s="17"/>
      <c r="BD2115" s="17"/>
      <c r="BE2115" s="17"/>
      <c r="BF2115" s="17"/>
      <c r="BG2115" s="17"/>
      <c r="BH2115" s="17"/>
      <c r="BI2115" s="17"/>
      <c r="BJ2115" s="17"/>
      <c r="BK2115" s="17"/>
      <c r="BL2115" s="17"/>
      <c r="BM2115" s="17"/>
      <c r="BN2115" s="17"/>
      <c r="BO2115" s="17"/>
      <c r="BP2115" s="17"/>
      <c r="BQ2115" s="17"/>
      <c r="BR2115" s="17"/>
    </row>
    <row r="2116" spans="29:70" x14ac:dyDescent="0.25">
      <c r="AC2116" s="17"/>
      <c r="AD2116" s="17"/>
      <c r="AE2116" s="17"/>
      <c r="AF2116" s="17"/>
      <c r="AG2116" s="17"/>
      <c r="AH2116" s="17"/>
      <c r="AI2116" s="17"/>
      <c r="AJ2116" s="17"/>
      <c r="AK2116" s="17"/>
      <c r="AL2116" s="17"/>
      <c r="AM2116" s="17"/>
      <c r="AN2116" s="17"/>
      <c r="AO2116" s="17"/>
      <c r="AP2116" s="17"/>
      <c r="AQ2116" s="17"/>
      <c r="AR2116" s="17"/>
      <c r="AS2116" s="17"/>
      <c r="AT2116" s="17"/>
      <c r="AU2116" s="17"/>
      <c r="AV2116" s="17"/>
      <c r="AW2116" s="17"/>
      <c r="AX2116" s="17"/>
      <c r="AY2116" s="17"/>
      <c r="AZ2116" s="17"/>
      <c r="BA2116" s="17"/>
      <c r="BB2116" s="17"/>
      <c r="BC2116" s="17"/>
      <c r="BD2116" s="17"/>
      <c r="BE2116" s="17"/>
      <c r="BF2116" s="17"/>
      <c r="BG2116" s="17"/>
      <c r="BH2116" s="17"/>
      <c r="BI2116" s="17"/>
      <c r="BJ2116" s="17"/>
      <c r="BK2116" s="17"/>
      <c r="BL2116" s="17"/>
      <c r="BM2116" s="17"/>
      <c r="BN2116" s="17"/>
      <c r="BO2116" s="17"/>
      <c r="BP2116" s="17"/>
      <c r="BQ2116" s="17"/>
      <c r="BR2116" s="17"/>
    </row>
    <row r="2117" spans="29:70" x14ac:dyDescent="0.25">
      <c r="AC2117" s="17"/>
      <c r="AD2117" s="17"/>
      <c r="AE2117" s="17"/>
      <c r="AF2117" s="17"/>
      <c r="AG2117" s="17"/>
      <c r="AH2117" s="17"/>
      <c r="AI2117" s="17"/>
      <c r="AJ2117" s="17"/>
      <c r="AK2117" s="17"/>
      <c r="AL2117" s="17"/>
      <c r="AM2117" s="17"/>
      <c r="AN2117" s="17"/>
      <c r="AO2117" s="17"/>
      <c r="AP2117" s="17"/>
      <c r="AQ2117" s="17"/>
      <c r="AR2117" s="17"/>
      <c r="AS2117" s="17"/>
      <c r="AT2117" s="17"/>
      <c r="AU2117" s="17"/>
      <c r="AV2117" s="17"/>
      <c r="AW2117" s="17"/>
      <c r="AX2117" s="17"/>
      <c r="AY2117" s="17"/>
      <c r="AZ2117" s="17"/>
      <c r="BA2117" s="17"/>
      <c r="BB2117" s="17"/>
      <c r="BC2117" s="17"/>
      <c r="BD2117" s="17"/>
      <c r="BE2117" s="17"/>
      <c r="BF2117" s="17"/>
      <c r="BG2117" s="17"/>
      <c r="BH2117" s="17"/>
      <c r="BI2117" s="17"/>
      <c r="BJ2117" s="17"/>
      <c r="BK2117" s="17"/>
      <c r="BL2117" s="17"/>
      <c r="BM2117" s="17"/>
      <c r="BN2117" s="17"/>
      <c r="BO2117" s="17"/>
      <c r="BP2117" s="17"/>
      <c r="BQ2117" s="17"/>
      <c r="BR2117" s="17"/>
    </row>
    <row r="2118" spans="29:70" x14ac:dyDescent="0.25">
      <c r="AC2118" s="17"/>
      <c r="AD2118" s="17"/>
      <c r="AE2118" s="17"/>
      <c r="AF2118" s="17"/>
      <c r="AG2118" s="17"/>
      <c r="AH2118" s="17"/>
      <c r="AI2118" s="17"/>
      <c r="AJ2118" s="17"/>
      <c r="AK2118" s="17"/>
      <c r="AL2118" s="17"/>
      <c r="AM2118" s="17"/>
      <c r="AN2118" s="17"/>
      <c r="AO2118" s="17"/>
      <c r="AP2118" s="17"/>
      <c r="AQ2118" s="17"/>
      <c r="AR2118" s="17"/>
      <c r="AS2118" s="17"/>
      <c r="AT2118" s="17"/>
      <c r="AU2118" s="17"/>
      <c r="AV2118" s="17"/>
      <c r="AW2118" s="17"/>
      <c r="AX2118" s="17"/>
      <c r="AY2118" s="17"/>
      <c r="AZ2118" s="17"/>
      <c r="BA2118" s="17"/>
      <c r="BB2118" s="17"/>
      <c r="BC2118" s="17"/>
      <c r="BD2118" s="17"/>
      <c r="BE2118" s="17"/>
      <c r="BF2118" s="17"/>
      <c r="BG2118" s="17"/>
      <c r="BH2118" s="17"/>
      <c r="BI2118" s="17"/>
      <c r="BJ2118" s="17"/>
      <c r="BK2118" s="17"/>
      <c r="BL2118" s="17"/>
      <c r="BM2118" s="17"/>
      <c r="BN2118" s="17"/>
      <c r="BO2118" s="17"/>
      <c r="BP2118" s="17"/>
      <c r="BQ2118" s="17"/>
      <c r="BR2118" s="17"/>
    </row>
    <row r="2119" spans="29:70" x14ac:dyDescent="0.25">
      <c r="AC2119" s="17"/>
      <c r="AD2119" s="17"/>
      <c r="AE2119" s="17"/>
      <c r="AF2119" s="17"/>
      <c r="AG2119" s="17"/>
      <c r="AH2119" s="17"/>
      <c r="AI2119" s="17"/>
      <c r="AJ2119" s="17"/>
      <c r="AK2119" s="17"/>
      <c r="AL2119" s="17"/>
      <c r="AM2119" s="17"/>
      <c r="AN2119" s="17"/>
      <c r="AO2119" s="17"/>
      <c r="AP2119" s="17"/>
      <c r="AQ2119" s="17"/>
      <c r="AR2119" s="17"/>
      <c r="AS2119" s="17"/>
      <c r="AT2119" s="17"/>
      <c r="AU2119" s="17"/>
      <c r="AV2119" s="17"/>
      <c r="AW2119" s="17"/>
      <c r="AX2119" s="17"/>
      <c r="AY2119" s="17"/>
      <c r="AZ2119" s="17"/>
      <c r="BA2119" s="17"/>
      <c r="BB2119" s="17"/>
      <c r="BC2119" s="17"/>
      <c r="BD2119" s="17"/>
      <c r="BE2119" s="17"/>
      <c r="BF2119" s="17"/>
      <c r="BG2119" s="17"/>
      <c r="BH2119" s="17"/>
      <c r="BI2119" s="17"/>
      <c r="BJ2119" s="17"/>
      <c r="BK2119" s="17"/>
      <c r="BL2119" s="17"/>
      <c r="BM2119" s="17"/>
      <c r="BN2119" s="17"/>
      <c r="BO2119" s="17"/>
      <c r="BP2119" s="17"/>
      <c r="BQ2119" s="17"/>
      <c r="BR2119" s="17"/>
    </row>
    <row r="2120" spans="29:70" x14ac:dyDescent="0.25">
      <c r="AC2120" s="17"/>
      <c r="AD2120" s="17"/>
      <c r="AE2120" s="17"/>
      <c r="AF2120" s="17"/>
      <c r="AG2120" s="17"/>
      <c r="AH2120" s="17"/>
      <c r="AI2120" s="17"/>
      <c r="AJ2120" s="17"/>
      <c r="AK2120" s="17"/>
      <c r="AL2120" s="17"/>
      <c r="AM2120" s="17"/>
      <c r="AN2120" s="17"/>
      <c r="AO2120" s="17"/>
      <c r="AP2120" s="17"/>
      <c r="AQ2120" s="17"/>
      <c r="AR2120" s="17"/>
      <c r="AS2120" s="17"/>
      <c r="AT2120" s="17"/>
      <c r="AU2120" s="17"/>
      <c r="AV2120" s="17"/>
      <c r="AW2120" s="17"/>
      <c r="AX2120" s="17"/>
      <c r="AY2120" s="17"/>
      <c r="AZ2120" s="17"/>
      <c r="BA2120" s="17"/>
      <c r="BB2120" s="17"/>
      <c r="BC2120" s="17"/>
      <c r="BD2120" s="17"/>
      <c r="BE2120" s="17"/>
      <c r="BF2120" s="17"/>
      <c r="BG2120" s="17"/>
      <c r="BH2120" s="17"/>
      <c r="BI2120" s="17"/>
      <c r="BJ2120" s="17"/>
      <c r="BK2120" s="17"/>
      <c r="BL2120" s="17"/>
      <c r="BM2120" s="17"/>
      <c r="BN2120" s="17"/>
      <c r="BO2120" s="17"/>
      <c r="BP2120" s="17"/>
      <c r="BQ2120" s="17"/>
      <c r="BR2120" s="17"/>
    </row>
    <row r="2121" spans="29:70" x14ac:dyDescent="0.25">
      <c r="AC2121" s="17"/>
      <c r="AD2121" s="17"/>
      <c r="AE2121" s="17"/>
      <c r="AF2121" s="17"/>
      <c r="AG2121" s="17"/>
      <c r="AH2121" s="17"/>
      <c r="AI2121" s="17"/>
      <c r="AJ2121" s="17"/>
      <c r="AK2121" s="17"/>
      <c r="AL2121" s="17"/>
      <c r="AM2121" s="17"/>
      <c r="AN2121" s="17"/>
      <c r="AO2121" s="17"/>
      <c r="AP2121" s="17"/>
      <c r="AQ2121" s="17"/>
      <c r="AR2121" s="17"/>
      <c r="AS2121" s="17"/>
      <c r="AT2121" s="17"/>
      <c r="AU2121" s="17"/>
      <c r="AV2121" s="17"/>
      <c r="AW2121" s="17"/>
      <c r="AX2121" s="17"/>
      <c r="AY2121" s="17"/>
      <c r="AZ2121" s="17"/>
      <c r="BA2121" s="17"/>
      <c r="BB2121" s="17"/>
      <c r="BC2121" s="17"/>
      <c r="BD2121" s="17"/>
      <c r="BE2121" s="17"/>
      <c r="BF2121" s="17"/>
      <c r="BG2121" s="17"/>
      <c r="BH2121" s="17"/>
      <c r="BI2121" s="17"/>
      <c r="BJ2121" s="17"/>
      <c r="BK2121" s="17"/>
      <c r="BL2121" s="17"/>
      <c r="BM2121" s="17"/>
      <c r="BN2121" s="17"/>
      <c r="BO2121" s="17"/>
      <c r="BP2121" s="17"/>
      <c r="BQ2121" s="17"/>
      <c r="BR2121" s="17"/>
    </row>
    <row r="2122" spans="29:70" x14ac:dyDescent="0.25">
      <c r="AC2122" s="17"/>
      <c r="AD2122" s="17"/>
      <c r="AE2122" s="17"/>
      <c r="AF2122" s="17"/>
      <c r="AG2122" s="17"/>
      <c r="AH2122" s="17"/>
      <c r="AI2122" s="17"/>
      <c r="AJ2122" s="17"/>
      <c r="AK2122" s="17"/>
      <c r="AL2122" s="17"/>
      <c r="AM2122" s="17"/>
      <c r="AN2122" s="17"/>
      <c r="AO2122" s="17"/>
      <c r="AP2122" s="17"/>
      <c r="AQ2122" s="17"/>
      <c r="AR2122" s="17"/>
      <c r="AS2122" s="17"/>
      <c r="AT2122" s="17"/>
      <c r="AU2122" s="17"/>
      <c r="AV2122" s="17"/>
      <c r="AW2122" s="17"/>
      <c r="AX2122" s="17"/>
      <c r="AY2122" s="17"/>
      <c r="AZ2122" s="17"/>
      <c r="BA2122" s="17"/>
      <c r="BB2122" s="17"/>
      <c r="BC2122" s="17"/>
      <c r="BD2122" s="17"/>
      <c r="BE2122" s="17"/>
      <c r="BF2122" s="17"/>
      <c r="BG2122" s="17"/>
      <c r="BH2122" s="17"/>
      <c r="BI2122" s="17"/>
      <c r="BJ2122" s="17"/>
      <c r="BK2122" s="17"/>
      <c r="BL2122" s="17"/>
      <c r="BM2122" s="17"/>
      <c r="BN2122" s="17"/>
      <c r="BO2122" s="17"/>
      <c r="BP2122" s="17"/>
      <c r="BQ2122" s="17"/>
      <c r="BR2122" s="17"/>
    </row>
    <row r="2123" spans="29:70" x14ac:dyDescent="0.25">
      <c r="AC2123" s="17"/>
      <c r="AD2123" s="17"/>
      <c r="AE2123" s="17"/>
      <c r="AF2123" s="17"/>
      <c r="AG2123" s="17"/>
      <c r="AH2123" s="17"/>
      <c r="AI2123" s="17"/>
      <c r="AJ2123" s="17"/>
      <c r="AK2123" s="17"/>
      <c r="AL2123" s="17"/>
      <c r="AM2123" s="17"/>
      <c r="AN2123" s="17"/>
      <c r="AO2123" s="17"/>
      <c r="AP2123" s="17"/>
      <c r="AQ2123" s="17"/>
      <c r="AR2123" s="17"/>
      <c r="AS2123" s="17"/>
      <c r="AT2123" s="17"/>
      <c r="AU2123" s="17"/>
      <c r="AV2123" s="17"/>
      <c r="AW2123" s="17"/>
      <c r="AX2123" s="17"/>
      <c r="AY2123" s="17"/>
      <c r="AZ2123" s="17"/>
      <c r="BA2123" s="17"/>
      <c r="BB2123" s="17"/>
      <c r="BC2123" s="17"/>
      <c r="BD2123" s="17"/>
      <c r="BE2123" s="17"/>
      <c r="BF2123" s="17"/>
      <c r="BG2123" s="17"/>
      <c r="BH2123" s="17"/>
      <c r="BI2123" s="17"/>
      <c r="BJ2123" s="17"/>
      <c r="BK2123" s="17"/>
      <c r="BL2123" s="17"/>
      <c r="BM2123" s="17"/>
      <c r="BN2123" s="17"/>
      <c r="BO2123" s="17"/>
      <c r="BP2123" s="17"/>
      <c r="BQ2123" s="17"/>
      <c r="BR2123" s="17"/>
    </row>
    <row r="2124" spans="29:70" x14ac:dyDescent="0.25">
      <c r="AC2124" s="17"/>
      <c r="AD2124" s="17"/>
      <c r="AE2124" s="17"/>
      <c r="AF2124" s="17"/>
      <c r="AG2124" s="17"/>
      <c r="AH2124" s="17"/>
      <c r="AI2124" s="17"/>
      <c r="AJ2124" s="17"/>
      <c r="AK2124" s="17"/>
      <c r="AL2124" s="17"/>
      <c r="AM2124" s="17"/>
      <c r="AN2124" s="17"/>
      <c r="AO2124" s="17"/>
      <c r="AP2124" s="17"/>
      <c r="AQ2124" s="17"/>
      <c r="AR2124" s="17"/>
      <c r="AS2124" s="17"/>
      <c r="AT2124" s="17"/>
      <c r="AU2124" s="17"/>
      <c r="AV2124" s="17"/>
      <c r="AW2124" s="17"/>
      <c r="AX2124" s="17"/>
      <c r="AY2124" s="17"/>
      <c r="AZ2124" s="17"/>
      <c r="BA2124" s="17"/>
      <c r="BB2124" s="17"/>
      <c r="BC2124" s="17"/>
      <c r="BD2124" s="17"/>
      <c r="BE2124" s="17"/>
      <c r="BF2124" s="17"/>
      <c r="BG2124" s="17"/>
      <c r="BH2124" s="17"/>
      <c r="BI2124" s="17"/>
      <c r="BJ2124" s="17"/>
      <c r="BK2124" s="17"/>
      <c r="BL2124" s="17"/>
      <c r="BM2124" s="17"/>
      <c r="BN2124" s="17"/>
      <c r="BO2124" s="17"/>
      <c r="BP2124" s="17"/>
      <c r="BQ2124" s="17"/>
      <c r="BR2124" s="17"/>
    </row>
    <row r="2125" spans="29:70" x14ac:dyDescent="0.25">
      <c r="AC2125" s="17"/>
      <c r="AD2125" s="17"/>
      <c r="AE2125" s="17"/>
      <c r="AF2125" s="17"/>
      <c r="AG2125" s="17"/>
      <c r="AH2125" s="17"/>
      <c r="AI2125" s="17"/>
      <c r="AJ2125" s="17"/>
      <c r="AK2125" s="17"/>
      <c r="AL2125" s="17"/>
      <c r="AM2125" s="17"/>
      <c r="AN2125" s="17"/>
      <c r="AO2125" s="17"/>
      <c r="AP2125" s="17"/>
      <c r="AQ2125" s="17"/>
      <c r="AR2125" s="17"/>
      <c r="AS2125" s="17"/>
      <c r="AT2125" s="17"/>
      <c r="AU2125" s="17"/>
      <c r="AV2125" s="17"/>
      <c r="AW2125" s="17"/>
      <c r="AX2125" s="17"/>
      <c r="AY2125" s="17"/>
      <c r="AZ2125" s="17"/>
      <c r="BA2125" s="17"/>
      <c r="BB2125" s="17"/>
      <c r="BC2125" s="17"/>
      <c r="BD2125" s="17"/>
      <c r="BE2125" s="17"/>
      <c r="BF2125" s="17"/>
      <c r="BG2125" s="17"/>
      <c r="BH2125" s="17"/>
      <c r="BI2125" s="17"/>
      <c r="BJ2125" s="17"/>
      <c r="BK2125" s="17"/>
      <c r="BL2125" s="17"/>
      <c r="BM2125" s="17"/>
      <c r="BN2125" s="17"/>
      <c r="BO2125" s="17"/>
      <c r="BP2125" s="17"/>
      <c r="BQ2125" s="17"/>
      <c r="BR2125" s="17"/>
    </row>
    <row r="2126" spans="29:70" x14ac:dyDescent="0.25">
      <c r="AC2126" s="17"/>
      <c r="AD2126" s="17"/>
      <c r="AE2126" s="17"/>
      <c r="AF2126" s="17"/>
      <c r="AG2126" s="17"/>
      <c r="AH2126" s="17"/>
      <c r="AI2126" s="17"/>
      <c r="AJ2126" s="17"/>
      <c r="AK2126" s="17"/>
      <c r="AL2126" s="17"/>
      <c r="AM2126" s="17"/>
      <c r="AN2126" s="17"/>
      <c r="AO2126" s="17"/>
      <c r="AP2126" s="17"/>
      <c r="AQ2126" s="17"/>
      <c r="AR2126" s="17"/>
      <c r="AS2126" s="17"/>
      <c r="AT2126" s="17"/>
      <c r="AU2126" s="17"/>
      <c r="AV2126" s="17"/>
      <c r="AW2126" s="17"/>
      <c r="AX2126" s="17"/>
      <c r="AY2126" s="17"/>
      <c r="AZ2126" s="17"/>
      <c r="BA2126" s="17"/>
      <c r="BB2126" s="17"/>
      <c r="BC2126" s="17"/>
      <c r="BD2126" s="17"/>
      <c r="BE2126" s="17"/>
      <c r="BF2126" s="17"/>
      <c r="BG2126" s="17"/>
      <c r="BH2126" s="17"/>
      <c r="BI2126" s="17"/>
      <c r="BJ2126" s="17"/>
      <c r="BK2126" s="17"/>
      <c r="BL2126" s="17"/>
      <c r="BM2126" s="17"/>
      <c r="BN2126" s="17"/>
      <c r="BO2126" s="17"/>
      <c r="BP2126" s="17"/>
      <c r="BQ2126" s="17"/>
      <c r="BR2126" s="17"/>
    </row>
    <row r="2127" spans="29:70" x14ac:dyDescent="0.25">
      <c r="AC2127" s="17"/>
      <c r="AD2127" s="17"/>
      <c r="AE2127" s="17"/>
      <c r="AF2127" s="17"/>
      <c r="AG2127" s="17"/>
      <c r="AH2127" s="17"/>
      <c r="AI2127" s="17"/>
      <c r="AJ2127" s="17"/>
      <c r="AK2127" s="17"/>
      <c r="AL2127" s="17"/>
      <c r="AM2127" s="17"/>
      <c r="AN2127" s="17"/>
      <c r="AO2127" s="17"/>
      <c r="AP2127" s="17"/>
      <c r="AQ2127" s="17"/>
      <c r="AR2127" s="17"/>
      <c r="AS2127" s="17"/>
      <c r="AT2127" s="17"/>
      <c r="AU2127" s="17"/>
      <c r="AV2127" s="17"/>
      <c r="AW2127" s="17"/>
      <c r="AX2127" s="17"/>
      <c r="AY2127" s="17"/>
      <c r="AZ2127" s="17"/>
      <c r="BA2127" s="17"/>
      <c r="BB2127" s="17"/>
      <c r="BC2127" s="17"/>
      <c r="BD2127" s="17"/>
      <c r="BE2127" s="17"/>
      <c r="BF2127" s="17"/>
      <c r="BG2127" s="17"/>
      <c r="BH2127" s="17"/>
      <c r="BI2127" s="17"/>
      <c r="BJ2127" s="17"/>
      <c r="BK2127" s="17"/>
      <c r="BL2127" s="17"/>
      <c r="BM2127" s="17"/>
      <c r="BN2127" s="17"/>
      <c r="BO2127" s="17"/>
      <c r="BP2127" s="17"/>
      <c r="BQ2127" s="17"/>
      <c r="BR2127" s="17"/>
    </row>
    <row r="2128" spans="29:70" x14ac:dyDescent="0.25">
      <c r="AC2128" s="17"/>
      <c r="AD2128" s="17"/>
      <c r="AE2128" s="17"/>
      <c r="AF2128" s="17"/>
      <c r="AG2128" s="17"/>
      <c r="AH2128" s="17"/>
      <c r="AI2128" s="17"/>
      <c r="AJ2128" s="17"/>
      <c r="AK2128" s="17"/>
      <c r="AL2128" s="17"/>
      <c r="AM2128" s="17"/>
      <c r="AN2128" s="17"/>
      <c r="AO2128" s="17"/>
      <c r="AP2128" s="17"/>
      <c r="AQ2128" s="17"/>
      <c r="AR2128" s="17"/>
      <c r="AS2128" s="17"/>
      <c r="AT2128" s="17"/>
      <c r="AU2128" s="17"/>
      <c r="AV2128" s="17"/>
      <c r="AW2128" s="17"/>
      <c r="AX2128" s="17"/>
      <c r="AY2128" s="17"/>
      <c r="AZ2128" s="17"/>
      <c r="BA2128" s="17"/>
      <c r="BB2128" s="17"/>
      <c r="BC2128" s="17"/>
      <c r="BD2128" s="17"/>
      <c r="BE2128" s="17"/>
      <c r="BF2128" s="17"/>
      <c r="BG2128" s="17"/>
      <c r="BH2128" s="17"/>
      <c r="BI2128" s="17"/>
      <c r="BJ2128" s="17"/>
      <c r="BK2128" s="17"/>
      <c r="BL2128" s="17"/>
      <c r="BM2128" s="17"/>
      <c r="BN2128" s="17"/>
      <c r="BO2128" s="17"/>
      <c r="BP2128" s="17"/>
      <c r="BQ2128" s="17"/>
      <c r="BR2128" s="17"/>
    </row>
    <row r="2129" spans="29:70" x14ac:dyDescent="0.25">
      <c r="AC2129" s="17"/>
      <c r="AD2129" s="17"/>
      <c r="AE2129" s="17"/>
      <c r="AF2129" s="17"/>
      <c r="AG2129" s="17"/>
      <c r="AH2129" s="17"/>
      <c r="AI2129" s="17"/>
      <c r="AJ2129" s="17"/>
      <c r="AK2129" s="17"/>
      <c r="AL2129" s="17"/>
      <c r="AM2129" s="17"/>
      <c r="AN2129" s="17"/>
      <c r="AO2129" s="17"/>
      <c r="AP2129" s="17"/>
      <c r="AQ2129" s="17"/>
      <c r="AR2129" s="17"/>
      <c r="AS2129" s="17"/>
      <c r="AT2129" s="17"/>
      <c r="AU2129" s="17"/>
      <c r="AV2129" s="17"/>
      <c r="AW2129" s="17"/>
      <c r="AX2129" s="17"/>
      <c r="AY2129" s="17"/>
      <c r="AZ2129" s="17"/>
      <c r="BA2129" s="17"/>
      <c r="BB2129" s="17"/>
      <c r="BC2129" s="17"/>
      <c r="BD2129" s="17"/>
      <c r="BE2129" s="17"/>
      <c r="BF2129" s="17"/>
      <c r="BG2129" s="17"/>
      <c r="BH2129" s="17"/>
      <c r="BI2129" s="17"/>
      <c r="BJ2129" s="17"/>
      <c r="BK2129" s="17"/>
      <c r="BL2129" s="17"/>
      <c r="BM2129" s="17"/>
      <c r="BN2129" s="17"/>
      <c r="BO2129" s="17"/>
      <c r="BP2129" s="17"/>
      <c r="BQ2129" s="17"/>
      <c r="BR2129" s="17"/>
    </row>
    <row r="2130" spans="29:70" x14ac:dyDescent="0.25">
      <c r="AC2130" s="17"/>
      <c r="AD2130" s="17"/>
      <c r="AE2130" s="17"/>
      <c r="AF2130" s="17"/>
      <c r="AG2130" s="17"/>
      <c r="AH2130" s="17"/>
      <c r="AI2130" s="17"/>
      <c r="AJ2130" s="17"/>
      <c r="AK2130" s="17"/>
      <c r="AL2130" s="17"/>
      <c r="AM2130" s="17"/>
      <c r="AN2130" s="17"/>
      <c r="AO2130" s="17"/>
      <c r="AP2130" s="17"/>
      <c r="AQ2130" s="17"/>
      <c r="AR2130" s="17"/>
      <c r="AS2130" s="17"/>
      <c r="AT2130" s="17"/>
      <c r="AU2130" s="17"/>
      <c r="AV2130" s="17"/>
      <c r="AW2130" s="17"/>
      <c r="AX2130" s="17"/>
      <c r="AY2130" s="17"/>
      <c r="AZ2130" s="17"/>
      <c r="BA2130" s="17"/>
      <c r="BB2130" s="17"/>
      <c r="BC2130" s="17"/>
      <c r="BD2130" s="17"/>
      <c r="BE2130" s="17"/>
      <c r="BF2130" s="17"/>
      <c r="BG2130" s="17"/>
      <c r="BH2130" s="17"/>
      <c r="BI2130" s="17"/>
      <c r="BJ2130" s="17"/>
      <c r="BK2130" s="17"/>
      <c r="BL2130" s="17"/>
      <c r="BM2130" s="17"/>
      <c r="BN2130" s="17"/>
      <c r="BO2130" s="17"/>
      <c r="BP2130" s="17"/>
      <c r="BQ2130" s="17"/>
      <c r="BR2130" s="17"/>
    </row>
    <row r="2131" spans="29:70" x14ac:dyDescent="0.25">
      <c r="AC2131" s="17"/>
      <c r="AD2131" s="17"/>
      <c r="AE2131" s="17"/>
      <c r="AF2131" s="17"/>
      <c r="AG2131" s="17"/>
      <c r="AH2131" s="17"/>
      <c r="AI2131" s="17"/>
      <c r="AJ2131" s="17"/>
      <c r="AK2131" s="17"/>
      <c r="AL2131" s="17"/>
      <c r="AM2131" s="17"/>
      <c r="AN2131" s="17"/>
      <c r="AO2131" s="17"/>
      <c r="AP2131" s="17"/>
      <c r="AQ2131" s="17"/>
      <c r="AR2131" s="17"/>
      <c r="AS2131" s="17"/>
      <c r="AT2131" s="17"/>
      <c r="AU2131" s="17"/>
      <c r="AV2131" s="17"/>
      <c r="AW2131" s="17"/>
      <c r="AX2131" s="17"/>
      <c r="AY2131" s="17"/>
      <c r="AZ2131" s="17"/>
      <c r="BA2131" s="17"/>
      <c r="BB2131" s="17"/>
      <c r="BC2131" s="17"/>
      <c r="BD2131" s="17"/>
      <c r="BE2131" s="17"/>
      <c r="BF2131" s="17"/>
      <c r="BG2131" s="17"/>
      <c r="BH2131" s="17"/>
      <c r="BI2131" s="17"/>
      <c r="BJ2131" s="17"/>
      <c r="BK2131" s="17"/>
      <c r="BL2131" s="17"/>
      <c r="BM2131" s="17"/>
      <c r="BN2131" s="17"/>
      <c r="BO2131" s="17"/>
      <c r="BP2131" s="17"/>
      <c r="BQ2131" s="17"/>
      <c r="BR2131" s="17"/>
    </row>
    <row r="2132" spans="29:70" x14ac:dyDescent="0.25">
      <c r="AC2132" s="17"/>
      <c r="AD2132" s="17"/>
      <c r="AE2132" s="17"/>
      <c r="AF2132" s="17"/>
      <c r="AG2132" s="17"/>
      <c r="AH2132" s="17"/>
      <c r="AI2132" s="17"/>
      <c r="AJ2132" s="17"/>
      <c r="AK2132" s="17"/>
      <c r="AL2132" s="17"/>
      <c r="AM2132" s="17"/>
      <c r="AN2132" s="17"/>
      <c r="AO2132" s="17"/>
      <c r="AP2132" s="17"/>
      <c r="AQ2132" s="17"/>
      <c r="AR2132" s="17"/>
      <c r="AS2132" s="17"/>
      <c r="AT2132" s="17"/>
      <c r="AU2132" s="17"/>
      <c r="AV2132" s="17"/>
      <c r="AW2132" s="17"/>
      <c r="AX2132" s="17"/>
      <c r="AY2132" s="17"/>
      <c r="AZ2132" s="17"/>
      <c r="BA2132" s="17"/>
      <c r="BB2132" s="17"/>
      <c r="BC2132" s="17"/>
      <c r="BD2132" s="17"/>
      <c r="BE2132" s="17"/>
      <c r="BF2132" s="17"/>
      <c r="BG2132" s="17"/>
      <c r="BH2132" s="17"/>
      <c r="BI2132" s="17"/>
      <c r="BJ2132" s="17"/>
      <c r="BK2132" s="17"/>
      <c r="BL2132" s="17"/>
      <c r="BM2132" s="17"/>
      <c r="BN2132" s="17"/>
      <c r="BO2132" s="17"/>
      <c r="BP2132" s="17"/>
      <c r="BQ2132" s="17"/>
      <c r="BR2132" s="17"/>
    </row>
    <row r="2133" spans="29:70" x14ac:dyDescent="0.25">
      <c r="AC2133" s="17"/>
      <c r="AD2133" s="17"/>
      <c r="AE2133" s="17"/>
      <c r="AF2133" s="17"/>
      <c r="AG2133" s="17"/>
      <c r="AH2133" s="17"/>
      <c r="AI2133" s="17"/>
      <c r="AJ2133" s="17"/>
      <c r="AK2133" s="17"/>
      <c r="AL2133" s="17"/>
      <c r="AM2133" s="17"/>
      <c r="AN2133" s="17"/>
      <c r="AO2133" s="17"/>
      <c r="AP2133" s="17"/>
      <c r="AQ2133" s="17"/>
      <c r="AR2133" s="17"/>
      <c r="AS2133" s="17"/>
      <c r="AT2133" s="17"/>
      <c r="AU2133" s="17"/>
      <c r="AV2133" s="17"/>
      <c r="AW2133" s="17"/>
      <c r="AX2133" s="17"/>
      <c r="AY2133" s="17"/>
      <c r="AZ2133" s="17"/>
      <c r="BA2133" s="17"/>
      <c r="BB2133" s="17"/>
      <c r="BC2133" s="17"/>
      <c r="BD2133" s="17"/>
      <c r="BE2133" s="17"/>
      <c r="BF2133" s="17"/>
      <c r="BG2133" s="17"/>
      <c r="BH2133" s="17"/>
      <c r="BI2133" s="17"/>
      <c r="BJ2133" s="17"/>
      <c r="BK2133" s="17"/>
      <c r="BL2133" s="17"/>
      <c r="BM2133" s="17"/>
      <c r="BN2133" s="17"/>
      <c r="BO2133" s="17"/>
      <c r="BP2133" s="17"/>
      <c r="BQ2133" s="17"/>
      <c r="BR2133" s="17"/>
    </row>
    <row r="2134" spans="29:70" x14ac:dyDescent="0.25">
      <c r="AC2134" s="17"/>
      <c r="AD2134" s="17"/>
      <c r="AE2134" s="17"/>
      <c r="AF2134" s="17"/>
      <c r="AG2134" s="17"/>
      <c r="AH2134" s="17"/>
      <c r="AI2134" s="17"/>
      <c r="AJ2134" s="17"/>
      <c r="AK2134" s="17"/>
      <c r="AL2134" s="17"/>
      <c r="AM2134" s="17"/>
      <c r="AN2134" s="17"/>
      <c r="AO2134" s="17"/>
      <c r="AP2134" s="17"/>
      <c r="AQ2134" s="17"/>
      <c r="AR2134" s="17"/>
      <c r="AS2134" s="17"/>
      <c r="AT2134" s="17"/>
      <c r="AU2134" s="17"/>
      <c r="AV2134" s="17"/>
      <c r="AW2134" s="17"/>
      <c r="AX2134" s="17"/>
      <c r="AY2134" s="17"/>
      <c r="AZ2134" s="17"/>
      <c r="BA2134" s="17"/>
      <c r="BB2134" s="17"/>
      <c r="BC2134" s="17"/>
      <c r="BD2134" s="17"/>
      <c r="BE2134" s="17"/>
      <c r="BF2134" s="17"/>
      <c r="BG2134" s="17"/>
      <c r="BH2134" s="17"/>
      <c r="BI2134" s="17"/>
      <c r="BJ2134" s="17"/>
      <c r="BK2134" s="17"/>
      <c r="BL2134" s="17"/>
      <c r="BM2134" s="17"/>
      <c r="BN2134" s="17"/>
      <c r="BO2134" s="17"/>
      <c r="BP2134" s="17"/>
      <c r="BQ2134" s="17"/>
      <c r="BR2134" s="17"/>
    </row>
    <row r="2135" spans="29:70" x14ac:dyDescent="0.25">
      <c r="AC2135" s="17"/>
      <c r="AD2135" s="17"/>
      <c r="AE2135" s="17"/>
      <c r="AF2135" s="17"/>
      <c r="AG2135" s="17"/>
      <c r="AH2135" s="17"/>
      <c r="AI2135" s="17"/>
      <c r="AJ2135" s="17"/>
      <c r="AK2135" s="17"/>
      <c r="AL2135" s="17"/>
      <c r="AM2135" s="17"/>
      <c r="AN2135" s="17"/>
      <c r="AO2135" s="17"/>
      <c r="AP2135" s="17"/>
      <c r="AQ2135" s="17"/>
      <c r="AR2135" s="17"/>
      <c r="AS2135" s="17"/>
      <c r="AT2135" s="17"/>
      <c r="AU2135" s="17"/>
      <c r="AV2135" s="17"/>
      <c r="AW2135" s="17"/>
      <c r="AX2135" s="17"/>
      <c r="AY2135" s="17"/>
      <c r="AZ2135" s="17"/>
      <c r="BA2135" s="17"/>
      <c r="BB2135" s="17"/>
      <c r="BC2135" s="17"/>
      <c r="BD2135" s="17"/>
      <c r="BE2135" s="17"/>
      <c r="BF2135" s="17"/>
      <c r="BG2135" s="17"/>
      <c r="BH2135" s="17"/>
      <c r="BI2135" s="17"/>
      <c r="BJ2135" s="17"/>
      <c r="BK2135" s="17"/>
      <c r="BL2135" s="17"/>
      <c r="BM2135" s="17"/>
      <c r="BN2135" s="17"/>
      <c r="BO2135" s="17"/>
      <c r="BP2135" s="17"/>
      <c r="BQ2135" s="17"/>
      <c r="BR2135" s="17"/>
    </row>
    <row r="2136" spans="29:70" x14ac:dyDescent="0.25">
      <c r="AC2136" s="17"/>
      <c r="AD2136" s="17"/>
      <c r="AE2136" s="17"/>
      <c r="AF2136" s="17"/>
      <c r="AG2136" s="17"/>
      <c r="AH2136" s="17"/>
      <c r="AI2136" s="17"/>
      <c r="AJ2136" s="17"/>
      <c r="AK2136" s="17"/>
      <c r="AL2136" s="17"/>
      <c r="AM2136" s="17"/>
      <c r="AN2136" s="17"/>
      <c r="AO2136" s="17"/>
      <c r="AP2136" s="17"/>
      <c r="AQ2136" s="17"/>
      <c r="AR2136" s="17"/>
      <c r="AS2136" s="17"/>
      <c r="AT2136" s="17"/>
      <c r="AU2136" s="17"/>
      <c r="AV2136" s="17"/>
      <c r="AW2136" s="17"/>
      <c r="AX2136" s="17"/>
      <c r="AY2136" s="17"/>
      <c r="AZ2136" s="17"/>
      <c r="BA2136" s="17"/>
      <c r="BB2136" s="17"/>
      <c r="BC2136" s="17"/>
      <c r="BD2136" s="17"/>
      <c r="BE2136" s="17"/>
      <c r="BF2136" s="17"/>
      <c r="BG2136" s="17"/>
      <c r="BH2136" s="17"/>
      <c r="BI2136" s="17"/>
      <c r="BJ2136" s="17"/>
      <c r="BK2136" s="17"/>
      <c r="BL2136" s="17"/>
      <c r="BM2136" s="17"/>
      <c r="BN2136" s="17"/>
      <c r="BO2136" s="17"/>
      <c r="BP2136" s="17"/>
      <c r="BQ2136" s="17"/>
      <c r="BR2136" s="17"/>
    </row>
    <row r="2137" spans="29:70" x14ac:dyDescent="0.25">
      <c r="AC2137" s="17"/>
      <c r="AD2137" s="17"/>
      <c r="AE2137" s="17"/>
      <c r="AF2137" s="17"/>
      <c r="AG2137" s="17"/>
      <c r="AH2137" s="17"/>
      <c r="AI2137" s="17"/>
      <c r="AJ2137" s="17"/>
      <c r="AK2137" s="17"/>
      <c r="AL2137" s="17"/>
      <c r="AM2137" s="17"/>
      <c r="AN2137" s="17"/>
      <c r="AO2137" s="17"/>
      <c r="AP2137" s="17"/>
      <c r="AQ2137" s="17"/>
      <c r="AR2137" s="17"/>
      <c r="AS2137" s="17"/>
      <c r="AT2137" s="17"/>
      <c r="AU2137" s="17"/>
      <c r="AV2137" s="17"/>
      <c r="AW2137" s="17"/>
      <c r="AX2137" s="17"/>
      <c r="AY2137" s="17"/>
      <c r="AZ2137" s="17"/>
      <c r="BA2137" s="17"/>
      <c r="BB2137" s="17"/>
      <c r="BC2137" s="17"/>
      <c r="BD2137" s="17"/>
      <c r="BE2137" s="17"/>
      <c r="BF2137" s="17"/>
      <c r="BG2137" s="17"/>
      <c r="BH2137" s="17"/>
      <c r="BI2137" s="17"/>
      <c r="BJ2137" s="17"/>
      <c r="BK2137" s="17"/>
      <c r="BL2137" s="17"/>
      <c r="BM2137" s="17"/>
      <c r="BN2137" s="17"/>
      <c r="BO2137" s="17"/>
      <c r="BP2137" s="17"/>
      <c r="BQ2137" s="17"/>
      <c r="BR2137" s="17"/>
    </row>
    <row r="2138" spans="29:70" x14ac:dyDescent="0.25">
      <c r="AC2138" s="17"/>
      <c r="AD2138" s="17"/>
      <c r="AE2138" s="17"/>
      <c r="AF2138" s="17"/>
      <c r="AG2138" s="17"/>
      <c r="AH2138" s="17"/>
      <c r="AI2138" s="17"/>
      <c r="AJ2138" s="17"/>
      <c r="AK2138" s="17"/>
      <c r="AL2138" s="17"/>
      <c r="AM2138" s="17"/>
      <c r="AN2138" s="17"/>
      <c r="AO2138" s="17"/>
      <c r="AP2138" s="17"/>
      <c r="AQ2138" s="17"/>
      <c r="AR2138" s="17"/>
      <c r="AS2138" s="17"/>
      <c r="AT2138" s="17"/>
      <c r="AU2138" s="17"/>
      <c r="AV2138" s="17"/>
      <c r="AW2138" s="17"/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7"/>
      <c r="BI2138" s="17"/>
      <c r="BJ2138" s="17"/>
      <c r="BK2138" s="17"/>
      <c r="BL2138" s="17"/>
      <c r="BM2138" s="17"/>
      <c r="BN2138" s="17"/>
      <c r="BO2138" s="17"/>
      <c r="BP2138" s="17"/>
      <c r="BQ2138" s="17"/>
      <c r="BR2138" s="17"/>
    </row>
    <row r="2139" spans="29:70" x14ac:dyDescent="0.25">
      <c r="AC2139" s="17"/>
      <c r="AD2139" s="17"/>
      <c r="AE2139" s="17"/>
      <c r="AF2139" s="17"/>
      <c r="AG2139" s="17"/>
      <c r="AH2139" s="17"/>
      <c r="AI2139" s="17"/>
      <c r="AJ2139" s="17"/>
      <c r="AK2139" s="17"/>
      <c r="AL2139" s="17"/>
      <c r="AM2139" s="17"/>
      <c r="AN2139" s="17"/>
      <c r="AO2139" s="17"/>
      <c r="AP2139" s="17"/>
      <c r="AQ2139" s="17"/>
      <c r="AR2139" s="17"/>
      <c r="AS2139" s="17"/>
      <c r="AT2139" s="17"/>
      <c r="AU2139" s="17"/>
      <c r="AV2139" s="17"/>
      <c r="AW2139" s="17"/>
      <c r="AX2139" s="17"/>
      <c r="AY2139" s="17"/>
      <c r="AZ2139" s="17"/>
      <c r="BA2139" s="17"/>
      <c r="BB2139" s="17"/>
      <c r="BC2139" s="17"/>
      <c r="BD2139" s="17"/>
      <c r="BE2139" s="17"/>
      <c r="BF2139" s="17"/>
      <c r="BG2139" s="17"/>
      <c r="BH2139" s="17"/>
      <c r="BI2139" s="17"/>
      <c r="BJ2139" s="17"/>
      <c r="BK2139" s="17"/>
      <c r="BL2139" s="17"/>
      <c r="BM2139" s="17"/>
      <c r="BN2139" s="17"/>
      <c r="BO2139" s="17"/>
      <c r="BP2139" s="17"/>
      <c r="BQ2139" s="17"/>
      <c r="BR2139" s="17"/>
    </row>
    <row r="2140" spans="29:70" x14ac:dyDescent="0.25">
      <c r="AC2140" s="17"/>
      <c r="AD2140" s="17"/>
      <c r="AE2140" s="17"/>
      <c r="AF2140" s="17"/>
      <c r="AG2140" s="17"/>
      <c r="AH2140" s="17"/>
      <c r="AI2140" s="17"/>
      <c r="AJ2140" s="17"/>
      <c r="AK2140" s="17"/>
      <c r="AL2140" s="17"/>
      <c r="AM2140" s="17"/>
      <c r="AN2140" s="17"/>
      <c r="AO2140" s="17"/>
      <c r="AP2140" s="17"/>
      <c r="AQ2140" s="17"/>
      <c r="AR2140" s="17"/>
      <c r="AS2140" s="17"/>
      <c r="AT2140" s="17"/>
      <c r="AU2140" s="17"/>
      <c r="AV2140" s="17"/>
      <c r="AW2140" s="17"/>
      <c r="AX2140" s="17"/>
      <c r="AY2140" s="17"/>
      <c r="AZ2140" s="17"/>
      <c r="BA2140" s="17"/>
      <c r="BB2140" s="17"/>
      <c r="BC2140" s="17"/>
      <c r="BD2140" s="17"/>
      <c r="BE2140" s="17"/>
      <c r="BF2140" s="17"/>
      <c r="BG2140" s="17"/>
      <c r="BH2140" s="17"/>
      <c r="BI2140" s="17"/>
      <c r="BJ2140" s="17"/>
      <c r="BK2140" s="17"/>
      <c r="BL2140" s="17"/>
      <c r="BM2140" s="17"/>
      <c r="BN2140" s="17"/>
      <c r="BO2140" s="17"/>
      <c r="BP2140" s="17"/>
      <c r="BQ2140" s="17"/>
      <c r="BR2140" s="17"/>
    </row>
    <row r="2141" spans="29:70" x14ac:dyDescent="0.25">
      <c r="AC2141" s="17"/>
      <c r="AD2141" s="17"/>
      <c r="AE2141" s="17"/>
      <c r="AF2141" s="17"/>
      <c r="AG2141" s="17"/>
      <c r="AH2141" s="17"/>
      <c r="AI2141" s="17"/>
      <c r="AJ2141" s="17"/>
      <c r="AK2141" s="17"/>
      <c r="AL2141" s="17"/>
      <c r="AM2141" s="17"/>
      <c r="AN2141" s="17"/>
      <c r="AO2141" s="17"/>
      <c r="AP2141" s="17"/>
      <c r="AQ2141" s="17"/>
      <c r="AR2141" s="17"/>
      <c r="AS2141" s="17"/>
      <c r="AT2141" s="17"/>
      <c r="AU2141" s="17"/>
      <c r="AV2141" s="17"/>
      <c r="AW2141" s="17"/>
      <c r="AX2141" s="17"/>
      <c r="AY2141" s="17"/>
      <c r="AZ2141" s="17"/>
      <c r="BA2141" s="17"/>
      <c r="BB2141" s="17"/>
      <c r="BC2141" s="17"/>
      <c r="BD2141" s="17"/>
      <c r="BE2141" s="17"/>
      <c r="BF2141" s="17"/>
      <c r="BG2141" s="17"/>
      <c r="BH2141" s="17"/>
      <c r="BI2141" s="17"/>
      <c r="BJ2141" s="17"/>
      <c r="BK2141" s="17"/>
      <c r="BL2141" s="17"/>
      <c r="BM2141" s="17"/>
      <c r="BN2141" s="17"/>
      <c r="BO2141" s="17"/>
      <c r="BP2141" s="17"/>
      <c r="BQ2141" s="17"/>
      <c r="BR2141" s="17"/>
    </row>
    <row r="2142" spans="29:70" x14ac:dyDescent="0.25">
      <c r="AC2142" s="17"/>
      <c r="AD2142" s="17"/>
      <c r="AE2142" s="17"/>
      <c r="AF2142" s="17"/>
      <c r="AG2142" s="17"/>
      <c r="AH2142" s="17"/>
      <c r="AI2142" s="17"/>
      <c r="AJ2142" s="17"/>
      <c r="AK2142" s="17"/>
      <c r="AL2142" s="17"/>
      <c r="AM2142" s="17"/>
      <c r="AN2142" s="17"/>
      <c r="AO2142" s="17"/>
      <c r="AP2142" s="17"/>
      <c r="AQ2142" s="17"/>
      <c r="AR2142" s="17"/>
      <c r="AS2142" s="17"/>
      <c r="AT2142" s="17"/>
      <c r="AU2142" s="17"/>
      <c r="AV2142" s="17"/>
      <c r="AW2142" s="17"/>
      <c r="AX2142" s="17"/>
      <c r="AY2142" s="17"/>
      <c r="AZ2142" s="17"/>
      <c r="BA2142" s="17"/>
      <c r="BB2142" s="17"/>
      <c r="BC2142" s="17"/>
      <c r="BD2142" s="17"/>
      <c r="BE2142" s="17"/>
      <c r="BF2142" s="17"/>
      <c r="BG2142" s="17"/>
      <c r="BH2142" s="17"/>
      <c r="BI2142" s="17"/>
      <c r="BJ2142" s="17"/>
      <c r="BK2142" s="17"/>
      <c r="BL2142" s="17"/>
      <c r="BM2142" s="17"/>
      <c r="BN2142" s="17"/>
      <c r="BO2142" s="17"/>
      <c r="BP2142" s="17"/>
      <c r="BQ2142" s="17"/>
      <c r="BR2142" s="17"/>
    </row>
    <row r="2143" spans="29:70" x14ac:dyDescent="0.25">
      <c r="AC2143" s="17"/>
      <c r="AD2143" s="17"/>
      <c r="AE2143" s="17"/>
      <c r="AF2143" s="17"/>
      <c r="AG2143" s="17"/>
      <c r="AH2143" s="17"/>
      <c r="AI2143" s="17"/>
      <c r="AJ2143" s="17"/>
      <c r="AK2143" s="17"/>
      <c r="AL2143" s="17"/>
      <c r="AM2143" s="17"/>
      <c r="AN2143" s="17"/>
      <c r="AO2143" s="17"/>
      <c r="AP2143" s="17"/>
      <c r="AQ2143" s="17"/>
      <c r="AR2143" s="17"/>
      <c r="AS2143" s="17"/>
      <c r="AT2143" s="17"/>
      <c r="AU2143" s="17"/>
      <c r="AV2143" s="17"/>
      <c r="AW2143" s="17"/>
      <c r="AX2143" s="17"/>
      <c r="AY2143" s="17"/>
      <c r="AZ2143" s="17"/>
      <c r="BA2143" s="17"/>
      <c r="BB2143" s="17"/>
      <c r="BC2143" s="17"/>
      <c r="BD2143" s="17"/>
      <c r="BE2143" s="17"/>
      <c r="BF2143" s="17"/>
      <c r="BG2143" s="17"/>
      <c r="BH2143" s="17"/>
      <c r="BI2143" s="17"/>
      <c r="BJ2143" s="17"/>
      <c r="BK2143" s="17"/>
      <c r="BL2143" s="17"/>
      <c r="BM2143" s="17"/>
      <c r="BN2143" s="17"/>
      <c r="BO2143" s="17"/>
      <c r="BP2143" s="17"/>
      <c r="BQ2143" s="17"/>
      <c r="BR2143" s="17"/>
    </row>
    <row r="2144" spans="29:70" x14ac:dyDescent="0.25">
      <c r="AC2144" s="17"/>
      <c r="AD2144" s="17"/>
      <c r="AE2144" s="17"/>
      <c r="AF2144" s="17"/>
      <c r="AG2144" s="17"/>
      <c r="AH2144" s="17"/>
      <c r="AI2144" s="17"/>
      <c r="AJ2144" s="17"/>
      <c r="AK2144" s="17"/>
      <c r="AL2144" s="17"/>
      <c r="AM2144" s="17"/>
      <c r="AN2144" s="17"/>
      <c r="AO2144" s="17"/>
      <c r="AP2144" s="17"/>
      <c r="AQ2144" s="17"/>
      <c r="AR2144" s="17"/>
      <c r="AS2144" s="17"/>
      <c r="AT2144" s="17"/>
      <c r="AU2144" s="17"/>
      <c r="AV2144" s="17"/>
      <c r="AW2144" s="17"/>
      <c r="AX2144" s="17"/>
      <c r="AY2144" s="17"/>
      <c r="AZ2144" s="17"/>
      <c r="BA2144" s="17"/>
      <c r="BB2144" s="17"/>
      <c r="BC2144" s="17"/>
      <c r="BD2144" s="17"/>
      <c r="BE2144" s="17"/>
      <c r="BF2144" s="17"/>
      <c r="BG2144" s="17"/>
      <c r="BH2144" s="17"/>
      <c r="BI2144" s="17"/>
      <c r="BJ2144" s="17"/>
      <c r="BK2144" s="17"/>
      <c r="BL2144" s="17"/>
      <c r="BM2144" s="17"/>
      <c r="BN2144" s="17"/>
      <c r="BO2144" s="17"/>
      <c r="BP2144" s="17"/>
      <c r="BQ2144" s="17"/>
      <c r="BR2144" s="17"/>
    </row>
    <row r="2145" spans="29:70" x14ac:dyDescent="0.25">
      <c r="AC2145" s="17"/>
      <c r="AD2145" s="17"/>
      <c r="AE2145" s="17"/>
      <c r="AF2145" s="17"/>
      <c r="AG2145" s="17"/>
      <c r="AH2145" s="17"/>
      <c r="AI2145" s="17"/>
      <c r="AJ2145" s="17"/>
      <c r="AK2145" s="17"/>
      <c r="AL2145" s="17"/>
      <c r="AM2145" s="17"/>
      <c r="AN2145" s="17"/>
      <c r="AO2145" s="17"/>
      <c r="AP2145" s="17"/>
      <c r="AQ2145" s="17"/>
      <c r="AR2145" s="17"/>
      <c r="AS2145" s="17"/>
      <c r="AT2145" s="17"/>
      <c r="AU2145" s="17"/>
      <c r="AV2145" s="17"/>
      <c r="AW2145" s="17"/>
      <c r="AX2145" s="17"/>
      <c r="AY2145" s="17"/>
      <c r="AZ2145" s="17"/>
      <c r="BA2145" s="17"/>
      <c r="BB2145" s="17"/>
      <c r="BC2145" s="17"/>
      <c r="BD2145" s="17"/>
      <c r="BE2145" s="17"/>
      <c r="BF2145" s="17"/>
      <c r="BG2145" s="17"/>
      <c r="BH2145" s="17"/>
      <c r="BI2145" s="17"/>
      <c r="BJ2145" s="17"/>
      <c r="BK2145" s="17"/>
      <c r="BL2145" s="17"/>
      <c r="BM2145" s="17"/>
      <c r="BN2145" s="17"/>
      <c r="BO2145" s="17"/>
      <c r="BP2145" s="17"/>
      <c r="BQ2145" s="17"/>
      <c r="BR2145" s="17"/>
    </row>
    <row r="2146" spans="29:70" x14ac:dyDescent="0.25">
      <c r="AC2146" s="17"/>
      <c r="AD2146" s="17"/>
      <c r="AE2146" s="17"/>
      <c r="AF2146" s="17"/>
      <c r="AG2146" s="17"/>
      <c r="AH2146" s="17"/>
      <c r="AI2146" s="17"/>
      <c r="AJ2146" s="17"/>
      <c r="AK2146" s="17"/>
      <c r="AL2146" s="17"/>
      <c r="AM2146" s="17"/>
      <c r="AN2146" s="17"/>
      <c r="AO2146" s="17"/>
      <c r="AP2146" s="17"/>
      <c r="AQ2146" s="17"/>
      <c r="AR2146" s="17"/>
      <c r="AS2146" s="17"/>
      <c r="AT2146" s="17"/>
      <c r="AU2146" s="17"/>
      <c r="AV2146" s="17"/>
      <c r="AW2146" s="17"/>
      <c r="AX2146" s="17"/>
      <c r="AY2146" s="17"/>
      <c r="AZ2146" s="17"/>
      <c r="BA2146" s="17"/>
      <c r="BB2146" s="17"/>
      <c r="BC2146" s="17"/>
      <c r="BD2146" s="17"/>
      <c r="BE2146" s="17"/>
      <c r="BF2146" s="17"/>
      <c r="BG2146" s="17"/>
      <c r="BH2146" s="17"/>
      <c r="BI2146" s="17"/>
      <c r="BJ2146" s="17"/>
      <c r="BK2146" s="17"/>
      <c r="BL2146" s="17"/>
      <c r="BM2146" s="17"/>
      <c r="BN2146" s="17"/>
      <c r="BO2146" s="17"/>
      <c r="BP2146" s="17"/>
      <c r="BQ2146" s="17"/>
      <c r="BR2146" s="17"/>
    </row>
    <row r="2147" spans="29:70" x14ac:dyDescent="0.25">
      <c r="AC2147" s="17"/>
      <c r="AD2147" s="17"/>
      <c r="AE2147" s="17"/>
      <c r="AF2147" s="17"/>
      <c r="AG2147" s="17"/>
      <c r="AH2147" s="17"/>
      <c r="AI2147" s="17"/>
      <c r="AJ2147" s="17"/>
      <c r="AK2147" s="17"/>
      <c r="AL2147" s="17"/>
      <c r="AM2147" s="17"/>
      <c r="AN2147" s="17"/>
      <c r="AO2147" s="17"/>
      <c r="AP2147" s="17"/>
      <c r="AQ2147" s="17"/>
      <c r="AR2147" s="17"/>
      <c r="AS2147" s="17"/>
      <c r="AT2147" s="17"/>
      <c r="AU2147" s="17"/>
      <c r="AV2147" s="17"/>
      <c r="AW2147" s="17"/>
      <c r="AX2147" s="17"/>
      <c r="AY2147" s="17"/>
      <c r="AZ2147" s="17"/>
      <c r="BA2147" s="17"/>
      <c r="BB2147" s="17"/>
      <c r="BC2147" s="17"/>
      <c r="BD2147" s="17"/>
      <c r="BE2147" s="17"/>
      <c r="BF2147" s="17"/>
      <c r="BG2147" s="17"/>
      <c r="BH2147" s="17"/>
      <c r="BI2147" s="17"/>
      <c r="BJ2147" s="17"/>
      <c r="BK2147" s="17"/>
      <c r="BL2147" s="17"/>
      <c r="BM2147" s="17"/>
      <c r="BN2147" s="17"/>
      <c r="BO2147" s="17"/>
      <c r="BP2147" s="17"/>
      <c r="BQ2147" s="17"/>
      <c r="BR2147" s="17"/>
    </row>
    <row r="2148" spans="29:70" x14ac:dyDescent="0.25">
      <c r="AC2148" s="17"/>
      <c r="AD2148" s="17"/>
      <c r="AE2148" s="17"/>
      <c r="AF2148" s="17"/>
      <c r="AG2148" s="17"/>
      <c r="AH2148" s="17"/>
      <c r="AI2148" s="17"/>
      <c r="AJ2148" s="17"/>
      <c r="AK2148" s="17"/>
      <c r="AL2148" s="17"/>
      <c r="AM2148" s="17"/>
      <c r="AN2148" s="17"/>
      <c r="AO2148" s="17"/>
      <c r="AP2148" s="17"/>
      <c r="AQ2148" s="17"/>
      <c r="AR2148" s="17"/>
      <c r="AS2148" s="17"/>
      <c r="AT2148" s="17"/>
      <c r="AU2148" s="17"/>
      <c r="AV2148" s="17"/>
      <c r="AW2148" s="17"/>
      <c r="AX2148" s="17"/>
      <c r="AY2148" s="17"/>
      <c r="AZ2148" s="17"/>
      <c r="BA2148" s="17"/>
      <c r="BB2148" s="17"/>
      <c r="BC2148" s="17"/>
      <c r="BD2148" s="17"/>
      <c r="BE2148" s="17"/>
      <c r="BF2148" s="17"/>
      <c r="BG2148" s="17"/>
      <c r="BH2148" s="17"/>
      <c r="BI2148" s="17"/>
      <c r="BJ2148" s="17"/>
      <c r="BK2148" s="17"/>
      <c r="BL2148" s="17"/>
      <c r="BM2148" s="17"/>
      <c r="BN2148" s="17"/>
      <c r="BO2148" s="17"/>
      <c r="BP2148" s="17"/>
      <c r="BQ2148" s="17"/>
      <c r="BR2148" s="17"/>
    </row>
    <row r="2149" spans="29:70" x14ac:dyDescent="0.25">
      <c r="AC2149" s="17"/>
      <c r="AD2149" s="17"/>
      <c r="AE2149" s="17"/>
      <c r="AF2149" s="17"/>
      <c r="AG2149" s="17"/>
      <c r="AH2149" s="17"/>
      <c r="AI2149" s="17"/>
      <c r="AJ2149" s="17"/>
      <c r="AK2149" s="17"/>
      <c r="AL2149" s="17"/>
      <c r="AM2149" s="17"/>
      <c r="AN2149" s="17"/>
      <c r="AO2149" s="17"/>
      <c r="AP2149" s="17"/>
      <c r="AQ2149" s="17"/>
      <c r="AR2149" s="17"/>
      <c r="AS2149" s="17"/>
      <c r="AT2149" s="17"/>
      <c r="AU2149" s="17"/>
      <c r="AV2149" s="17"/>
      <c r="AW2149" s="17"/>
      <c r="AX2149" s="17"/>
      <c r="AY2149" s="17"/>
      <c r="AZ2149" s="17"/>
      <c r="BA2149" s="17"/>
      <c r="BB2149" s="17"/>
      <c r="BC2149" s="17"/>
      <c r="BD2149" s="17"/>
      <c r="BE2149" s="17"/>
      <c r="BF2149" s="17"/>
      <c r="BG2149" s="17"/>
      <c r="BH2149" s="17"/>
      <c r="BI2149" s="17"/>
      <c r="BJ2149" s="17"/>
      <c r="BK2149" s="17"/>
      <c r="BL2149" s="17"/>
      <c r="BM2149" s="17"/>
      <c r="BN2149" s="17"/>
      <c r="BO2149" s="17"/>
      <c r="BP2149" s="17"/>
      <c r="BQ2149" s="17"/>
      <c r="BR2149" s="17"/>
    </row>
    <row r="2150" spans="29:70" x14ac:dyDescent="0.25">
      <c r="AC2150" s="17"/>
      <c r="AD2150" s="17"/>
      <c r="AE2150" s="17"/>
      <c r="AF2150" s="17"/>
      <c r="AG2150" s="17"/>
      <c r="AH2150" s="17"/>
      <c r="AI2150" s="17"/>
      <c r="AJ2150" s="17"/>
      <c r="AK2150" s="17"/>
      <c r="AL2150" s="17"/>
      <c r="AM2150" s="17"/>
      <c r="AN2150" s="17"/>
      <c r="AO2150" s="17"/>
      <c r="AP2150" s="17"/>
      <c r="AQ2150" s="17"/>
      <c r="AR2150" s="17"/>
      <c r="AS2150" s="17"/>
      <c r="AT2150" s="17"/>
      <c r="AU2150" s="17"/>
      <c r="AV2150" s="17"/>
      <c r="AW2150" s="17"/>
      <c r="AX2150" s="17"/>
      <c r="AY2150" s="17"/>
      <c r="AZ2150" s="17"/>
      <c r="BA2150" s="17"/>
      <c r="BB2150" s="17"/>
      <c r="BC2150" s="17"/>
      <c r="BD2150" s="17"/>
      <c r="BE2150" s="17"/>
      <c r="BF2150" s="17"/>
      <c r="BG2150" s="17"/>
      <c r="BH2150" s="17"/>
      <c r="BI2150" s="17"/>
      <c r="BJ2150" s="17"/>
      <c r="BK2150" s="17"/>
      <c r="BL2150" s="17"/>
      <c r="BM2150" s="17"/>
      <c r="BN2150" s="17"/>
      <c r="BO2150" s="17"/>
      <c r="BP2150" s="17"/>
      <c r="BQ2150" s="17"/>
      <c r="BR2150" s="17"/>
    </row>
    <row r="2151" spans="29:70" x14ac:dyDescent="0.25">
      <c r="AC2151" s="17"/>
      <c r="AD2151" s="17"/>
      <c r="AE2151" s="17"/>
      <c r="AF2151" s="17"/>
      <c r="AG2151" s="17"/>
      <c r="AH2151" s="17"/>
      <c r="AI2151" s="17"/>
      <c r="AJ2151" s="17"/>
      <c r="AK2151" s="17"/>
      <c r="AL2151" s="17"/>
      <c r="AM2151" s="17"/>
      <c r="AN2151" s="17"/>
      <c r="AO2151" s="17"/>
      <c r="AP2151" s="17"/>
      <c r="AQ2151" s="17"/>
      <c r="AR2151" s="17"/>
      <c r="AS2151" s="17"/>
      <c r="AT2151" s="17"/>
      <c r="AU2151" s="17"/>
      <c r="AV2151" s="17"/>
      <c r="AW2151" s="17"/>
      <c r="AX2151" s="17"/>
      <c r="AY2151" s="17"/>
      <c r="AZ2151" s="17"/>
      <c r="BA2151" s="17"/>
      <c r="BB2151" s="17"/>
      <c r="BC2151" s="17"/>
      <c r="BD2151" s="17"/>
      <c r="BE2151" s="17"/>
      <c r="BF2151" s="17"/>
      <c r="BG2151" s="17"/>
      <c r="BH2151" s="17"/>
      <c r="BI2151" s="17"/>
      <c r="BJ2151" s="17"/>
      <c r="BK2151" s="17"/>
      <c r="BL2151" s="17"/>
      <c r="BM2151" s="17"/>
      <c r="BN2151" s="17"/>
      <c r="BO2151" s="17"/>
      <c r="BP2151" s="17"/>
      <c r="BQ2151" s="17"/>
      <c r="BR2151" s="17"/>
    </row>
    <row r="2152" spans="29:70" x14ac:dyDescent="0.25">
      <c r="AC2152" s="17"/>
      <c r="AD2152" s="17"/>
      <c r="AE2152" s="17"/>
      <c r="AF2152" s="17"/>
      <c r="AG2152" s="17"/>
      <c r="AH2152" s="17"/>
      <c r="AI2152" s="17"/>
      <c r="AJ2152" s="17"/>
      <c r="AK2152" s="17"/>
      <c r="AL2152" s="17"/>
      <c r="AM2152" s="17"/>
      <c r="AN2152" s="17"/>
      <c r="AO2152" s="17"/>
      <c r="AP2152" s="17"/>
      <c r="AQ2152" s="17"/>
      <c r="AR2152" s="17"/>
      <c r="AS2152" s="17"/>
      <c r="AT2152" s="17"/>
      <c r="AU2152" s="17"/>
      <c r="AV2152" s="17"/>
      <c r="AW2152" s="17"/>
      <c r="AX2152" s="17"/>
      <c r="AY2152" s="17"/>
      <c r="AZ2152" s="17"/>
      <c r="BA2152" s="17"/>
      <c r="BB2152" s="17"/>
      <c r="BC2152" s="17"/>
      <c r="BD2152" s="17"/>
      <c r="BE2152" s="17"/>
      <c r="BF2152" s="17"/>
      <c r="BG2152" s="17"/>
      <c r="BH2152" s="17"/>
      <c r="BI2152" s="17"/>
      <c r="BJ2152" s="17"/>
      <c r="BK2152" s="17"/>
      <c r="BL2152" s="17"/>
      <c r="BM2152" s="17"/>
      <c r="BN2152" s="17"/>
      <c r="BO2152" s="17"/>
      <c r="BP2152" s="17"/>
      <c r="BQ2152" s="17"/>
      <c r="BR2152" s="17"/>
    </row>
    <row r="2153" spans="29:70" x14ac:dyDescent="0.25">
      <c r="AC2153" s="17"/>
      <c r="AD2153" s="17"/>
      <c r="AE2153" s="17"/>
      <c r="AF2153" s="17"/>
      <c r="AG2153" s="17"/>
      <c r="AH2153" s="17"/>
      <c r="AI2153" s="17"/>
      <c r="AJ2153" s="17"/>
      <c r="AK2153" s="17"/>
      <c r="AL2153" s="17"/>
      <c r="AM2153" s="17"/>
      <c r="AN2153" s="17"/>
      <c r="AO2153" s="17"/>
      <c r="AP2153" s="17"/>
      <c r="AQ2153" s="17"/>
      <c r="AR2153" s="17"/>
      <c r="AS2153" s="17"/>
      <c r="AT2153" s="17"/>
      <c r="AU2153" s="17"/>
      <c r="AV2153" s="17"/>
      <c r="AW2153" s="17"/>
      <c r="AX2153" s="17"/>
      <c r="AY2153" s="17"/>
      <c r="AZ2153" s="17"/>
      <c r="BA2153" s="17"/>
      <c r="BB2153" s="17"/>
      <c r="BC2153" s="17"/>
      <c r="BD2153" s="17"/>
      <c r="BE2153" s="17"/>
      <c r="BF2153" s="17"/>
      <c r="BG2153" s="17"/>
      <c r="BH2153" s="17"/>
      <c r="BI2153" s="17"/>
      <c r="BJ2153" s="17"/>
      <c r="BK2153" s="17"/>
      <c r="BL2153" s="17"/>
      <c r="BM2153" s="17"/>
      <c r="BN2153" s="17"/>
      <c r="BO2153" s="17"/>
      <c r="BP2153" s="17"/>
      <c r="BQ2153" s="17"/>
      <c r="BR2153" s="17"/>
    </row>
    <row r="2154" spans="29:70" x14ac:dyDescent="0.25">
      <c r="AC2154" s="17"/>
      <c r="AD2154" s="17"/>
      <c r="AE2154" s="17"/>
      <c r="AF2154" s="17"/>
      <c r="AG2154" s="17"/>
      <c r="AH2154" s="17"/>
      <c r="AI2154" s="17"/>
      <c r="AJ2154" s="17"/>
      <c r="AK2154" s="17"/>
      <c r="AL2154" s="17"/>
      <c r="AM2154" s="17"/>
      <c r="AN2154" s="17"/>
      <c r="AO2154" s="17"/>
      <c r="AP2154" s="17"/>
      <c r="AQ2154" s="17"/>
      <c r="AR2154" s="17"/>
      <c r="AS2154" s="17"/>
      <c r="AT2154" s="17"/>
      <c r="AU2154" s="17"/>
      <c r="AV2154" s="17"/>
      <c r="AW2154" s="17"/>
      <c r="AX2154" s="17"/>
      <c r="AY2154" s="17"/>
      <c r="AZ2154" s="17"/>
      <c r="BA2154" s="17"/>
      <c r="BB2154" s="17"/>
      <c r="BC2154" s="17"/>
      <c r="BD2154" s="17"/>
      <c r="BE2154" s="17"/>
      <c r="BF2154" s="17"/>
      <c r="BG2154" s="17"/>
      <c r="BH2154" s="17"/>
      <c r="BI2154" s="17"/>
      <c r="BJ2154" s="17"/>
      <c r="BK2154" s="17"/>
      <c r="BL2154" s="17"/>
      <c r="BM2154" s="17"/>
      <c r="BN2154" s="17"/>
      <c r="BO2154" s="17"/>
      <c r="BP2154" s="17"/>
      <c r="BQ2154" s="17"/>
      <c r="BR2154" s="17"/>
    </row>
    <row r="2155" spans="29:70" x14ac:dyDescent="0.25">
      <c r="AC2155" s="17"/>
      <c r="AD2155" s="17"/>
      <c r="AE2155" s="17"/>
      <c r="AF2155" s="17"/>
      <c r="AG2155" s="17"/>
      <c r="AH2155" s="17"/>
      <c r="AI2155" s="17"/>
      <c r="AJ2155" s="17"/>
      <c r="AK2155" s="17"/>
      <c r="AL2155" s="17"/>
      <c r="AM2155" s="17"/>
      <c r="AN2155" s="17"/>
      <c r="AO2155" s="17"/>
      <c r="AP2155" s="17"/>
      <c r="AQ2155" s="17"/>
      <c r="AR2155" s="17"/>
      <c r="AS2155" s="17"/>
      <c r="AT2155" s="17"/>
      <c r="AU2155" s="17"/>
      <c r="AV2155" s="17"/>
      <c r="AW2155" s="17"/>
      <c r="AX2155" s="17"/>
      <c r="AY2155" s="17"/>
      <c r="AZ2155" s="17"/>
      <c r="BA2155" s="17"/>
      <c r="BB2155" s="17"/>
      <c r="BC2155" s="17"/>
      <c r="BD2155" s="17"/>
      <c r="BE2155" s="17"/>
      <c r="BF2155" s="17"/>
      <c r="BG2155" s="17"/>
      <c r="BH2155" s="17"/>
      <c r="BI2155" s="17"/>
      <c r="BJ2155" s="17"/>
      <c r="BK2155" s="17"/>
      <c r="BL2155" s="17"/>
      <c r="BM2155" s="17"/>
      <c r="BN2155" s="17"/>
      <c r="BO2155" s="17"/>
      <c r="BP2155" s="17"/>
      <c r="BQ2155" s="17"/>
      <c r="BR2155" s="17"/>
    </row>
    <row r="2156" spans="29:70" x14ac:dyDescent="0.25">
      <c r="AC2156" s="17"/>
      <c r="AD2156" s="17"/>
      <c r="AE2156" s="17"/>
      <c r="AF2156" s="17"/>
      <c r="AG2156" s="17"/>
      <c r="AH2156" s="17"/>
      <c r="AI2156" s="17"/>
      <c r="AJ2156" s="17"/>
      <c r="AK2156" s="17"/>
      <c r="AL2156" s="17"/>
      <c r="AM2156" s="17"/>
      <c r="AN2156" s="17"/>
      <c r="AO2156" s="17"/>
      <c r="AP2156" s="17"/>
      <c r="AQ2156" s="17"/>
      <c r="AR2156" s="17"/>
      <c r="AS2156" s="17"/>
      <c r="AT2156" s="17"/>
      <c r="AU2156" s="17"/>
      <c r="AV2156" s="17"/>
      <c r="AW2156" s="17"/>
      <c r="AX2156" s="17"/>
      <c r="AY2156" s="17"/>
      <c r="AZ2156" s="17"/>
      <c r="BA2156" s="17"/>
      <c r="BB2156" s="17"/>
      <c r="BC2156" s="17"/>
      <c r="BD2156" s="17"/>
      <c r="BE2156" s="17"/>
      <c r="BF2156" s="17"/>
      <c r="BG2156" s="17"/>
      <c r="BH2156" s="17"/>
      <c r="BI2156" s="17"/>
      <c r="BJ2156" s="17"/>
      <c r="BK2156" s="17"/>
      <c r="BL2156" s="17"/>
      <c r="BM2156" s="17"/>
      <c r="BN2156" s="17"/>
      <c r="BO2156" s="17"/>
      <c r="BP2156" s="17"/>
      <c r="BQ2156" s="17"/>
      <c r="BR2156" s="17"/>
    </row>
    <row r="2157" spans="29:70" x14ac:dyDescent="0.25">
      <c r="AC2157" s="17"/>
      <c r="AD2157" s="17"/>
      <c r="AE2157" s="17"/>
      <c r="AF2157" s="17"/>
      <c r="AG2157" s="17"/>
      <c r="AH2157" s="17"/>
      <c r="AI2157" s="17"/>
      <c r="AJ2157" s="17"/>
      <c r="AK2157" s="17"/>
      <c r="AL2157" s="17"/>
      <c r="AM2157" s="17"/>
      <c r="AN2157" s="17"/>
      <c r="AO2157" s="17"/>
      <c r="AP2157" s="17"/>
      <c r="AQ2157" s="17"/>
      <c r="AR2157" s="17"/>
      <c r="AS2157" s="17"/>
      <c r="AT2157" s="17"/>
      <c r="AU2157" s="17"/>
      <c r="AV2157" s="17"/>
      <c r="AW2157" s="17"/>
      <c r="AX2157" s="17"/>
      <c r="AY2157" s="17"/>
      <c r="AZ2157" s="17"/>
      <c r="BA2157" s="17"/>
      <c r="BB2157" s="17"/>
      <c r="BC2157" s="17"/>
      <c r="BD2157" s="17"/>
      <c r="BE2157" s="17"/>
      <c r="BF2157" s="17"/>
      <c r="BG2157" s="17"/>
      <c r="BH2157" s="17"/>
      <c r="BI2157" s="17"/>
      <c r="BJ2157" s="17"/>
      <c r="BK2157" s="17"/>
      <c r="BL2157" s="17"/>
      <c r="BM2157" s="17"/>
      <c r="BN2157" s="17"/>
      <c r="BO2157" s="17"/>
      <c r="BP2157" s="17"/>
      <c r="BQ2157" s="17"/>
      <c r="BR2157" s="17"/>
    </row>
    <row r="2158" spans="29:70" x14ac:dyDescent="0.25">
      <c r="AC2158" s="17"/>
      <c r="AD2158" s="17"/>
      <c r="AE2158" s="17"/>
      <c r="AF2158" s="17"/>
      <c r="AG2158" s="17"/>
      <c r="AH2158" s="17"/>
      <c r="AI2158" s="17"/>
      <c r="AJ2158" s="17"/>
      <c r="AK2158" s="17"/>
      <c r="AL2158" s="17"/>
      <c r="AM2158" s="17"/>
      <c r="AN2158" s="17"/>
      <c r="AO2158" s="17"/>
      <c r="AP2158" s="17"/>
      <c r="AQ2158" s="17"/>
      <c r="AR2158" s="17"/>
      <c r="AS2158" s="17"/>
      <c r="AT2158" s="17"/>
      <c r="AU2158" s="17"/>
      <c r="AV2158" s="17"/>
      <c r="AW2158" s="17"/>
      <c r="AX2158" s="17"/>
      <c r="AY2158" s="17"/>
      <c r="AZ2158" s="17"/>
      <c r="BA2158" s="17"/>
      <c r="BB2158" s="17"/>
      <c r="BC2158" s="17"/>
      <c r="BD2158" s="17"/>
      <c r="BE2158" s="17"/>
      <c r="BF2158" s="17"/>
      <c r="BG2158" s="17"/>
      <c r="BH2158" s="17"/>
      <c r="BI2158" s="17"/>
      <c r="BJ2158" s="17"/>
      <c r="BK2158" s="17"/>
      <c r="BL2158" s="17"/>
      <c r="BM2158" s="17"/>
      <c r="BN2158" s="17"/>
      <c r="BO2158" s="17"/>
      <c r="BP2158" s="17"/>
      <c r="BQ2158" s="17"/>
      <c r="BR2158" s="17"/>
    </row>
    <row r="2159" spans="29:70" x14ac:dyDescent="0.25">
      <c r="AC2159" s="17"/>
      <c r="AD2159" s="17"/>
      <c r="AE2159" s="17"/>
      <c r="AF2159" s="17"/>
      <c r="AG2159" s="17"/>
      <c r="AH2159" s="17"/>
      <c r="AI2159" s="17"/>
      <c r="AJ2159" s="17"/>
      <c r="AK2159" s="17"/>
      <c r="AL2159" s="17"/>
      <c r="AM2159" s="17"/>
      <c r="AN2159" s="17"/>
      <c r="AO2159" s="17"/>
      <c r="AP2159" s="17"/>
      <c r="AQ2159" s="17"/>
      <c r="AR2159" s="17"/>
      <c r="AS2159" s="17"/>
      <c r="AT2159" s="17"/>
      <c r="AU2159" s="17"/>
      <c r="AV2159" s="17"/>
      <c r="AW2159" s="17"/>
      <c r="AX2159" s="17"/>
      <c r="AY2159" s="17"/>
      <c r="AZ2159" s="17"/>
      <c r="BA2159" s="17"/>
      <c r="BB2159" s="17"/>
      <c r="BC2159" s="17"/>
      <c r="BD2159" s="17"/>
      <c r="BE2159" s="17"/>
      <c r="BF2159" s="17"/>
      <c r="BG2159" s="17"/>
      <c r="BH2159" s="17"/>
      <c r="BI2159" s="17"/>
      <c r="BJ2159" s="17"/>
      <c r="BK2159" s="17"/>
      <c r="BL2159" s="17"/>
      <c r="BM2159" s="17"/>
      <c r="BN2159" s="17"/>
      <c r="BO2159" s="17"/>
      <c r="BP2159" s="17"/>
      <c r="BQ2159" s="17"/>
      <c r="BR2159" s="17"/>
    </row>
    <row r="2160" spans="29:70" x14ac:dyDescent="0.25">
      <c r="AC2160" s="17"/>
      <c r="AD2160" s="17"/>
      <c r="AE2160" s="17"/>
      <c r="AF2160" s="17"/>
      <c r="AG2160" s="17"/>
      <c r="AH2160" s="17"/>
      <c r="AI2160" s="17"/>
      <c r="AJ2160" s="17"/>
      <c r="AK2160" s="17"/>
      <c r="AL2160" s="17"/>
      <c r="AM2160" s="17"/>
      <c r="AN2160" s="17"/>
      <c r="AO2160" s="17"/>
      <c r="AP2160" s="17"/>
      <c r="AQ2160" s="17"/>
      <c r="AR2160" s="17"/>
      <c r="AS2160" s="17"/>
      <c r="AT2160" s="17"/>
      <c r="AU2160" s="17"/>
      <c r="AV2160" s="17"/>
      <c r="AW2160" s="17"/>
      <c r="AX2160" s="17"/>
      <c r="AY2160" s="17"/>
      <c r="AZ2160" s="17"/>
      <c r="BA2160" s="17"/>
      <c r="BB2160" s="17"/>
      <c r="BC2160" s="17"/>
      <c r="BD2160" s="17"/>
      <c r="BE2160" s="17"/>
      <c r="BF2160" s="17"/>
      <c r="BG2160" s="17"/>
      <c r="BH2160" s="17"/>
      <c r="BI2160" s="17"/>
      <c r="BJ2160" s="17"/>
      <c r="BK2160" s="17"/>
      <c r="BL2160" s="17"/>
      <c r="BM2160" s="17"/>
      <c r="BN2160" s="17"/>
      <c r="BO2160" s="17"/>
      <c r="BP2160" s="17"/>
      <c r="BQ2160" s="17"/>
      <c r="BR2160" s="17"/>
    </row>
    <row r="2161" spans="29:70" x14ac:dyDescent="0.25">
      <c r="AC2161" s="17"/>
      <c r="AD2161" s="17"/>
      <c r="AE2161" s="17"/>
      <c r="AF2161" s="17"/>
      <c r="AG2161" s="17"/>
      <c r="AH2161" s="17"/>
      <c r="AI2161" s="17"/>
      <c r="AJ2161" s="17"/>
      <c r="AK2161" s="17"/>
      <c r="AL2161" s="17"/>
      <c r="AM2161" s="17"/>
      <c r="AN2161" s="17"/>
      <c r="AO2161" s="17"/>
      <c r="AP2161" s="17"/>
      <c r="AQ2161" s="17"/>
      <c r="AR2161" s="17"/>
      <c r="AS2161" s="17"/>
      <c r="AT2161" s="17"/>
      <c r="AU2161" s="17"/>
      <c r="AV2161" s="17"/>
      <c r="AW2161" s="17"/>
      <c r="AX2161" s="17"/>
      <c r="AY2161" s="17"/>
      <c r="AZ2161" s="17"/>
      <c r="BA2161" s="17"/>
      <c r="BB2161" s="17"/>
      <c r="BC2161" s="17"/>
      <c r="BD2161" s="17"/>
      <c r="BE2161" s="17"/>
      <c r="BF2161" s="17"/>
      <c r="BG2161" s="17"/>
      <c r="BH2161" s="17"/>
      <c r="BI2161" s="17"/>
      <c r="BJ2161" s="17"/>
      <c r="BK2161" s="17"/>
      <c r="BL2161" s="17"/>
      <c r="BM2161" s="17"/>
      <c r="BN2161" s="17"/>
      <c r="BO2161" s="17"/>
      <c r="BP2161" s="17"/>
      <c r="BQ2161" s="17"/>
      <c r="BR2161" s="17"/>
    </row>
    <row r="2162" spans="29:70" x14ac:dyDescent="0.25">
      <c r="AC2162" s="17"/>
      <c r="AD2162" s="17"/>
      <c r="AE2162" s="17"/>
      <c r="AF2162" s="17"/>
      <c r="AG2162" s="17"/>
      <c r="AH2162" s="17"/>
      <c r="AI2162" s="17"/>
      <c r="AJ2162" s="17"/>
      <c r="AK2162" s="17"/>
      <c r="AL2162" s="17"/>
      <c r="AM2162" s="17"/>
      <c r="AN2162" s="17"/>
      <c r="AO2162" s="17"/>
      <c r="AP2162" s="17"/>
      <c r="AQ2162" s="17"/>
      <c r="AR2162" s="17"/>
      <c r="AS2162" s="17"/>
      <c r="AT2162" s="17"/>
      <c r="AU2162" s="17"/>
      <c r="AV2162" s="17"/>
      <c r="AW2162" s="17"/>
      <c r="AX2162" s="17"/>
      <c r="AY2162" s="17"/>
      <c r="AZ2162" s="17"/>
      <c r="BA2162" s="17"/>
      <c r="BB2162" s="17"/>
      <c r="BC2162" s="17"/>
      <c r="BD2162" s="17"/>
      <c r="BE2162" s="17"/>
      <c r="BF2162" s="17"/>
      <c r="BG2162" s="17"/>
      <c r="BH2162" s="17"/>
      <c r="BI2162" s="17"/>
      <c r="BJ2162" s="17"/>
      <c r="BK2162" s="17"/>
      <c r="BL2162" s="17"/>
      <c r="BM2162" s="17"/>
      <c r="BN2162" s="17"/>
      <c r="BO2162" s="17"/>
      <c r="BP2162" s="17"/>
      <c r="BQ2162" s="17"/>
      <c r="BR2162" s="17"/>
    </row>
    <row r="2163" spans="29:70" x14ac:dyDescent="0.25">
      <c r="AC2163" s="17"/>
      <c r="AD2163" s="17"/>
      <c r="AE2163" s="17"/>
      <c r="AF2163" s="17"/>
      <c r="AG2163" s="17"/>
      <c r="AH2163" s="17"/>
      <c r="AI2163" s="17"/>
      <c r="AJ2163" s="17"/>
      <c r="AK2163" s="17"/>
      <c r="AL2163" s="17"/>
      <c r="AM2163" s="17"/>
      <c r="AN2163" s="17"/>
      <c r="AO2163" s="17"/>
      <c r="AP2163" s="17"/>
      <c r="AQ2163" s="17"/>
      <c r="AR2163" s="17"/>
      <c r="AS2163" s="17"/>
      <c r="AT2163" s="17"/>
      <c r="AU2163" s="17"/>
      <c r="AV2163" s="17"/>
      <c r="AW2163" s="17"/>
      <c r="AX2163" s="17"/>
      <c r="AY2163" s="17"/>
      <c r="AZ2163" s="17"/>
      <c r="BA2163" s="17"/>
      <c r="BB2163" s="17"/>
      <c r="BC2163" s="17"/>
      <c r="BD2163" s="17"/>
      <c r="BE2163" s="17"/>
      <c r="BF2163" s="17"/>
      <c r="BG2163" s="17"/>
      <c r="BH2163" s="17"/>
      <c r="BI2163" s="17"/>
      <c r="BJ2163" s="17"/>
      <c r="BK2163" s="17"/>
      <c r="BL2163" s="17"/>
      <c r="BM2163" s="17"/>
      <c r="BN2163" s="17"/>
      <c r="BO2163" s="17"/>
      <c r="BP2163" s="17"/>
      <c r="BQ2163" s="17"/>
      <c r="BR2163" s="17"/>
    </row>
    <row r="2164" spans="29:70" x14ac:dyDescent="0.25">
      <c r="AC2164" s="17"/>
      <c r="AD2164" s="17"/>
      <c r="AE2164" s="17"/>
      <c r="AF2164" s="17"/>
      <c r="AG2164" s="17"/>
      <c r="AH2164" s="17"/>
      <c r="AI2164" s="17"/>
      <c r="AJ2164" s="17"/>
      <c r="AK2164" s="17"/>
      <c r="AL2164" s="17"/>
      <c r="AM2164" s="17"/>
      <c r="AN2164" s="17"/>
      <c r="AO2164" s="17"/>
      <c r="AP2164" s="17"/>
      <c r="AQ2164" s="17"/>
      <c r="AR2164" s="17"/>
      <c r="AS2164" s="17"/>
      <c r="AT2164" s="17"/>
      <c r="AU2164" s="17"/>
      <c r="AV2164" s="17"/>
      <c r="AW2164" s="17"/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7"/>
      <c r="BI2164" s="17"/>
      <c r="BJ2164" s="17"/>
      <c r="BK2164" s="17"/>
      <c r="BL2164" s="17"/>
      <c r="BM2164" s="17"/>
      <c r="BN2164" s="17"/>
      <c r="BO2164" s="17"/>
      <c r="BP2164" s="17"/>
      <c r="BQ2164" s="17"/>
      <c r="BR2164" s="17"/>
    </row>
    <row r="2165" spans="29:70" x14ac:dyDescent="0.25">
      <c r="AC2165" s="17"/>
      <c r="AD2165" s="17"/>
      <c r="AE2165" s="17"/>
      <c r="AF2165" s="17"/>
      <c r="AG2165" s="17"/>
      <c r="AH2165" s="17"/>
      <c r="AI2165" s="17"/>
      <c r="AJ2165" s="17"/>
      <c r="AK2165" s="17"/>
      <c r="AL2165" s="17"/>
      <c r="AM2165" s="17"/>
      <c r="AN2165" s="17"/>
      <c r="AO2165" s="17"/>
      <c r="AP2165" s="17"/>
      <c r="AQ2165" s="17"/>
      <c r="AR2165" s="17"/>
      <c r="AS2165" s="17"/>
      <c r="AT2165" s="17"/>
      <c r="AU2165" s="17"/>
      <c r="AV2165" s="17"/>
      <c r="AW2165" s="17"/>
      <c r="AX2165" s="17"/>
      <c r="AY2165" s="17"/>
      <c r="AZ2165" s="17"/>
      <c r="BA2165" s="17"/>
      <c r="BB2165" s="17"/>
      <c r="BC2165" s="17"/>
      <c r="BD2165" s="17"/>
      <c r="BE2165" s="17"/>
      <c r="BF2165" s="17"/>
      <c r="BG2165" s="17"/>
      <c r="BH2165" s="17"/>
      <c r="BI2165" s="17"/>
      <c r="BJ2165" s="17"/>
      <c r="BK2165" s="17"/>
      <c r="BL2165" s="17"/>
      <c r="BM2165" s="17"/>
      <c r="BN2165" s="17"/>
      <c r="BO2165" s="17"/>
      <c r="BP2165" s="17"/>
      <c r="BQ2165" s="17"/>
      <c r="BR2165" s="17"/>
    </row>
    <row r="2166" spans="29:70" x14ac:dyDescent="0.25">
      <c r="AC2166" s="17"/>
      <c r="AD2166" s="17"/>
      <c r="AE2166" s="17"/>
      <c r="AF2166" s="17"/>
      <c r="AG2166" s="17"/>
      <c r="AH2166" s="17"/>
      <c r="AI2166" s="17"/>
      <c r="AJ2166" s="17"/>
      <c r="AK2166" s="17"/>
      <c r="AL2166" s="17"/>
      <c r="AM2166" s="17"/>
      <c r="AN2166" s="17"/>
      <c r="AO2166" s="17"/>
      <c r="AP2166" s="17"/>
      <c r="AQ2166" s="17"/>
      <c r="AR2166" s="17"/>
      <c r="AS2166" s="17"/>
      <c r="AT2166" s="17"/>
      <c r="AU2166" s="17"/>
      <c r="AV2166" s="17"/>
      <c r="AW2166" s="17"/>
      <c r="AX2166" s="17"/>
      <c r="AY2166" s="17"/>
      <c r="AZ2166" s="17"/>
      <c r="BA2166" s="17"/>
      <c r="BB2166" s="17"/>
      <c r="BC2166" s="17"/>
      <c r="BD2166" s="17"/>
      <c r="BE2166" s="17"/>
      <c r="BF2166" s="17"/>
      <c r="BG2166" s="17"/>
      <c r="BH2166" s="17"/>
      <c r="BI2166" s="17"/>
      <c r="BJ2166" s="17"/>
      <c r="BK2166" s="17"/>
      <c r="BL2166" s="17"/>
      <c r="BM2166" s="17"/>
      <c r="BN2166" s="17"/>
      <c r="BO2166" s="17"/>
      <c r="BP2166" s="17"/>
      <c r="BQ2166" s="17"/>
      <c r="BR2166" s="17"/>
    </row>
    <row r="2167" spans="29:70" x14ac:dyDescent="0.25">
      <c r="AC2167" s="17"/>
      <c r="AD2167" s="17"/>
      <c r="AE2167" s="17"/>
      <c r="AF2167" s="17"/>
      <c r="AG2167" s="17"/>
      <c r="AH2167" s="17"/>
      <c r="AI2167" s="17"/>
      <c r="AJ2167" s="17"/>
      <c r="AK2167" s="17"/>
      <c r="AL2167" s="17"/>
      <c r="AM2167" s="17"/>
      <c r="AN2167" s="17"/>
      <c r="AO2167" s="17"/>
      <c r="AP2167" s="17"/>
      <c r="AQ2167" s="17"/>
      <c r="AR2167" s="17"/>
      <c r="AS2167" s="17"/>
      <c r="AT2167" s="17"/>
      <c r="AU2167" s="17"/>
      <c r="AV2167" s="17"/>
      <c r="AW2167" s="17"/>
      <c r="AX2167" s="17"/>
      <c r="AY2167" s="17"/>
      <c r="AZ2167" s="17"/>
      <c r="BA2167" s="17"/>
      <c r="BB2167" s="17"/>
      <c r="BC2167" s="17"/>
      <c r="BD2167" s="17"/>
      <c r="BE2167" s="17"/>
      <c r="BF2167" s="17"/>
      <c r="BG2167" s="17"/>
      <c r="BH2167" s="17"/>
      <c r="BI2167" s="17"/>
      <c r="BJ2167" s="17"/>
      <c r="BK2167" s="17"/>
      <c r="BL2167" s="17"/>
      <c r="BM2167" s="17"/>
      <c r="BN2167" s="17"/>
      <c r="BO2167" s="17"/>
      <c r="BP2167" s="17"/>
      <c r="BQ2167" s="17"/>
      <c r="BR2167" s="17"/>
    </row>
    <row r="2168" spans="29:70" x14ac:dyDescent="0.25">
      <c r="AC2168" s="17"/>
      <c r="AD2168" s="17"/>
      <c r="AE2168" s="17"/>
      <c r="AF2168" s="17"/>
      <c r="AG2168" s="17"/>
      <c r="AH2168" s="17"/>
      <c r="AI2168" s="17"/>
      <c r="AJ2168" s="17"/>
      <c r="AK2168" s="17"/>
      <c r="AL2168" s="17"/>
      <c r="AM2168" s="17"/>
      <c r="AN2168" s="17"/>
      <c r="AO2168" s="17"/>
      <c r="AP2168" s="17"/>
      <c r="AQ2168" s="17"/>
      <c r="AR2168" s="17"/>
      <c r="AS2168" s="17"/>
      <c r="AT2168" s="17"/>
      <c r="AU2168" s="17"/>
      <c r="AV2168" s="17"/>
      <c r="AW2168" s="17"/>
      <c r="AX2168" s="17"/>
      <c r="AY2168" s="17"/>
      <c r="AZ2168" s="17"/>
      <c r="BA2168" s="17"/>
      <c r="BB2168" s="17"/>
      <c r="BC2168" s="17"/>
      <c r="BD2168" s="17"/>
      <c r="BE2168" s="17"/>
      <c r="BF2168" s="17"/>
      <c r="BG2168" s="17"/>
      <c r="BH2168" s="17"/>
      <c r="BI2168" s="17"/>
      <c r="BJ2168" s="17"/>
      <c r="BK2168" s="17"/>
      <c r="BL2168" s="17"/>
      <c r="BM2168" s="17"/>
      <c r="BN2168" s="17"/>
      <c r="BO2168" s="17"/>
      <c r="BP2168" s="17"/>
      <c r="BQ2168" s="17"/>
      <c r="BR2168" s="17"/>
    </row>
    <row r="2169" spans="29:70" x14ac:dyDescent="0.25">
      <c r="AC2169" s="17"/>
      <c r="AD2169" s="17"/>
      <c r="AE2169" s="17"/>
      <c r="AF2169" s="17"/>
      <c r="AG2169" s="17"/>
      <c r="AH2169" s="17"/>
      <c r="AI2169" s="17"/>
      <c r="AJ2169" s="17"/>
      <c r="AK2169" s="17"/>
      <c r="AL2169" s="17"/>
      <c r="AM2169" s="17"/>
      <c r="AN2169" s="17"/>
      <c r="AO2169" s="17"/>
      <c r="AP2169" s="17"/>
      <c r="AQ2169" s="17"/>
      <c r="AR2169" s="17"/>
      <c r="AS2169" s="17"/>
      <c r="AT2169" s="17"/>
      <c r="AU2169" s="17"/>
      <c r="AV2169" s="17"/>
      <c r="AW2169" s="17"/>
      <c r="AX2169" s="17"/>
      <c r="AY2169" s="17"/>
      <c r="AZ2169" s="17"/>
      <c r="BA2169" s="17"/>
      <c r="BB2169" s="17"/>
      <c r="BC2169" s="17"/>
      <c r="BD2169" s="17"/>
      <c r="BE2169" s="17"/>
      <c r="BF2169" s="17"/>
      <c r="BG2169" s="17"/>
      <c r="BH2169" s="17"/>
      <c r="BI2169" s="17"/>
      <c r="BJ2169" s="17"/>
      <c r="BK2169" s="17"/>
      <c r="BL2169" s="17"/>
      <c r="BM2169" s="17"/>
      <c r="BN2169" s="17"/>
      <c r="BO2169" s="17"/>
      <c r="BP2169" s="17"/>
      <c r="BQ2169" s="17"/>
      <c r="BR2169" s="17"/>
    </row>
    <row r="2170" spans="29:70" x14ac:dyDescent="0.25">
      <c r="AC2170" s="17"/>
      <c r="AD2170" s="17"/>
      <c r="AE2170" s="17"/>
      <c r="AF2170" s="17"/>
      <c r="AG2170" s="17"/>
      <c r="AH2170" s="17"/>
      <c r="AI2170" s="17"/>
      <c r="AJ2170" s="17"/>
      <c r="AK2170" s="17"/>
      <c r="AL2170" s="17"/>
      <c r="AM2170" s="17"/>
      <c r="AN2170" s="17"/>
      <c r="AO2170" s="17"/>
      <c r="AP2170" s="17"/>
      <c r="AQ2170" s="17"/>
      <c r="AR2170" s="17"/>
      <c r="AS2170" s="17"/>
      <c r="AT2170" s="17"/>
      <c r="AU2170" s="17"/>
      <c r="AV2170" s="17"/>
      <c r="AW2170" s="17"/>
      <c r="AX2170" s="17"/>
      <c r="AY2170" s="17"/>
      <c r="AZ2170" s="17"/>
      <c r="BA2170" s="17"/>
      <c r="BB2170" s="17"/>
      <c r="BC2170" s="17"/>
      <c r="BD2170" s="17"/>
      <c r="BE2170" s="17"/>
      <c r="BF2170" s="17"/>
      <c r="BG2170" s="17"/>
      <c r="BH2170" s="17"/>
      <c r="BI2170" s="17"/>
      <c r="BJ2170" s="17"/>
      <c r="BK2170" s="17"/>
      <c r="BL2170" s="17"/>
      <c r="BM2170" s="17"/>
      <c r="BN2170" s="17"/>
      <c r="BO2170" s="17"/>
      <c r="BP2170" s="17"/>
      <c r="BQ2170" s="17"/>
      <c r="BR2170" s="17"/>
    </row>
    <row r="2171" spans="29:70" x14ac:dyDescent="0.25">
      <c r="AC2171" s="17"/>
      <c r="AD2171" s="17"/>
      <c r="AE2171" s="17"/>
      <c r="AF2171" s="17"/>
      <c r="AG2171" s="17"/>
      <c r="AH2171" s="17"/>
      <c r="AI2171" s="17"/>
      <c r="AJ2171" s="17"/>
      <c r="AK2171" s="17"/>
      <c r="AL2171" s="17"/>
      <c r="AM2171" s="17"/>
      <c r="AN2171" s="17"/>
      <c r="AO2171" s="17"/>
      <c r="AP2171" s="17"/>
      <c r="AQ2171" s="17"/>
      <c r="AR2171" s="17"/>
      <c r="AS2171" s="17"/>
      <c r="AT2171" s="17"/>
      <c r="AU2171" s="17"/>
      <c r="AV2171" s="17"/>
      <c r="AW2171" s="17"/>
      <c r="AX2171" s="17"/>
      <c r="AY2171" s="17"/>
      <c r="AZ2171" s="17"/>
      <c r="BA2171" s="17"/>
      <c r="BB2171" s="17"/>
      <c r="BC2171" s="17"/>
      <c r="BD2171" s="17"/>
      <c r="BE2171" s="17"/>
      <c r="BF2171" s="17"/>
      <c r="BG2171" s="17"/>
      <c r="BH2171" s="17"/>
      <c r="BI2171" s="17"/>
      <c r="BJ2171" s="17"/>
      <c r="BK2171" s="17"/>
      <c r="BL2171" s="17"/>
      <c r="BM2171" s="17"/>
      <c r="BN2171" s="17"/>
      <c r="BO2171" s="17"/>
      <c r="BP2171" s="17"/>
      <c r="BQ2171" s="17"/>
      <c r="BR2171" s="17"/>
    </row>
    <row r="2172" spans="29:70" x14ac:dyDescent="0.25">
      <c r="AC2172" s="17"/>
      <c r="AD2172" s="17"/>
      <c r="AE2172" s="17"/>
      <c r="AF2172" s="17"/>
      <c r="AG2172" s="17"/>
      <c r="AH2172" s="17"/>
      <c r="AI2172" s="17"/>
      <c r="AJ2172" s="17"/>
      <c r="AK2172" s="17"/>
      <c r="AL2172" s="17"/>
      <c r="AM2172" s="17"/>
      <c r="AN2172" s="17"/>
      <c r="AO2172" s="17"/>
      <c r="AP2172" s="17"/>
      <c r="AQ2172" s="17"/>
      <c r="AR2172" s="17"/>
      <c r="AS2172" s="17"/>
      <c r="AT2172" s="17"/>
      <c r="AU2172" s="17"/>
      <c r="AV2172" s="17"/>
      <c r="AW2172" s="17"/>
      <c r="AX2172" s="17"/>
      <c r="AY2172" s="17"/>
      <c r="AZ2172" s="17"/>
      <c r="BA2172" s="17"/>
      <c r="BB2172" s="17"/>
      <c r="BC2172" s="17"/>
      <c r="BD2172" s="17"/>
      <c r="BE2172" s="17"/>
      <c r="BF2172" s="17"/>
      <c r="BG2172" s="17"/>
      <c r="BH2172" s="17"/>
      <c r="BI2172" s="17"/>
      <c r="BJ2172" s="17"/>
      <c r="BK2172" s="17"/>
      <c r="BL2172" s="17"/>
      <c r="BM2172" s="17"/>
      <c r="BN2172" s="17"/>
      <c r="BO2172" s="17"/>
      <c r="BP2172" s="17"/>
      <c r="BQ2172" s="17"/>
      <c r="BR2172" s="17"/>
    </row>
    <row r="2173" spans="29:70" x14ac:dyDescent="0.25">
      <c r="AC2173" s="17"/>
      <c r="AD2173" s="17"/>
      <c r="AE2173" s="17"/>
      <c r="AF2173" s="17"/>
      <c r="AG2173" s="17"/>
      <c r="AH2173" s="17"/>
      <c r="AI2173" s="17"/>
      <c r="AJ2173" s="17"/>
      <c r="AK2173" s="17"/>
      <c r="AL2173" s="17"/>
      <c r="AM2173" s="17"/>
      <c r="AN2173" s="17"/>
      <c r="AO2173" s="17"/>
      <c r="AP2173" s="17"/>
      <c r="AQ2173" s="17"/>
      <c r="AR2173" s="17"/>
      <c r="AS2173" s="17"/>
      <c r="AT2173" s="17"/>
      <c r="AU2173" s="17"/>
      <c r="AV2173" s="17"/>
      <c r="AW2173" s="17"/>
      <c r="AX2173" s="17"/>
      <c r="AY2173" s="17"/>
      <c r="AZ2173" s="17"/>
      <c r="BA2173" s="17"/>
      <c r="BB2173" s="17"/>
      <c r="BC2173" s="17"/>
      <c r="BD2173" s="17"/>
      <c r="BE2173" s="17"/>
      <c r="BF2173" s="17"/>
      <c r="BG2173" s="17"/>
      <c r="BH2173" s="17"/>
      <c r="BI2173" s="17"/>
      <c r="BJ2173" s="17"/>
      <c r="BK2173" s="17"/>
      <c r="BL2173" s="17"/>
      <c r="BM2173" s="17"/>
      <c r="BN2173" s="17"/>
      <c r="BO2173" s="17"/>
      <c r="BP2173" s="17"/>
      <c r="BQ2173" s="17"/>
      <c r="BR2173" s="17"/>
    </row>
    <row r="2174" spans="29:70" x14ac:dyDescent="0.25">
      <c r="AC2174" s="17"/>
      <c r="AD2174" s="17"/>
      <c r="AE2174" s="17"/>
      <c r="AF2174" s="17"/>
      <c r="AG2174" s="17"/>
      <c r="AH2174" s="17"/>
      <c r="AI2174" s="17"/>
      <c r="AJ2174" s="17"/>
      <c r="AK2174" s="17"/>
      <c r="AL2174" s="17"/>
      <c r="AM2174" s="17"/>
      <c r="AN2174" s="17"/>
      <c r="AO2174" s="17"/>
      <c r="AP2174" s="17"/>
      <c r="AQ2174" s="17"/>
      <c r="AR2174" s="17"/>
      <c r="AS2174" s="17"/>
      <c r="AT2174" s="17"/>
      <c r="AU2174" s="17"/>
      <c r="AV2174" s="17"/>
      <c r="AW2174" s="17"/>
      <c r="AX2174" s="17"/>
      <c r="AY2174" s="17"/>
      <c r="AZ2174" s="17"/>
      <c r="BA2174" s="17"/>
      <c r="BB2174" s="17"/>
      <c r="BC2174" s="17"/>
      <c r="BD2174" s="17"/>
      <c r="BE2174" s="17"/>
      <c r="BF2174" s="17"/>
      <c r="BG2174" s="17"/>
      <c r="BH2174" s="17"/>
      <c r="BI2174" s="17"/>
      <c r="BJ2174" s="17"/>
      <c r="BK2174" s="17"/>
      <c r="BL2174" s="17"/>
      <c r="BM2174" s="17"/>
      <c r="BN2174" s="17"/>
      <c r="BO2174" s="17"/>
      <c r="BP2174" s="17"/>
      <c r="BQ2174" s="17"/>
      <c r="BR2174" s="17"/>
    </row>
    <row r="2175" spans="29:70" x14ac:dyDescent="0.25">
      <c r="AC2175" s="17"/>
      <c r="AD2175" s="17"/>
      <c r="AE2175" s="17"/>
      <c r="AF2175" s="17"/>
      <c r="AG2175" s="17"/>
      <c r="AH2175" s="17"/>
      <c r="AI2175" s="17"/>
      <c r="AJ2175" s="17"/>
      <c r="AK2175" s="17"/>
      <c r="AL2175" s="17"/>
      <c r="AM2175" s="17"/>
      <c r="AN2175" s="17"/>
      <c r="AO2175" s="17"/>
      <c r="AP2175" s="17"/>
      <c r="AQ2175" s="17"/>
      <c r="AR2175" s="17"/>
      <c r="AS2175" s="17"/>
      <c r="AT2175" s="17"/>
      <c r="AU2175" s="17"/>
      <c r="AV2175" s="17"/>
      <c r="AW2175" s="17"/>
      <c r="AX2175" s="17"/>
      <c r="AY2175" s="17"/>
      <c r="AZ2175" s="17"/>
      <c r="BA2175" s="17"/>
      <c r="BB2175" s="17"/>
      <c r="BC2175" s="17"/>
      <c r="BD2175" s="17"/>
      <c r="BE2175" s="17"/>
      <c r="BF2175" s="17"/>
      <c r="BG2175" s="17"/>
      <c r="BH2175" s="17"/>
      <c r="BI2175" s="17"/>
      <c r="BJ2175" s="17"/>
      <c r="BK2175" s="17"/>
      <c r="BL2175" s="17"/>
      <c r="BM2175" s="17"/>
      <c r="BN2175" s="17"/>
      <c r="BO2175" s="17"/>
      <c r="BP2175" s="17"/>
      <c r="BQ2175" s="17"/>
      <c r="BR2175" s="17"/>
    </row>
    <row r="2176" spans="29:70" x14ac:dyDescent="0.25">
      <c r="AC2176" s="17"/>
      <c r="AD2176" s="17"/>
      <c r="AE2176" s="17"/>
      <c r="AF2176" s="17"/>
      <c r="AG2176" s="17"/>
      <c r="AH2176" s="17"/>
      <c r="AI2176" s="17"/>
      <c r="AJ2176" s="17"/>
      <c r="AK2176" s="17"/>
      <c r="AL2176" s="17"/>
      <c r="AM2176" s="17"/>
      <c r="AN2176" s="17"/>
      <c r="AO2176" s="17"/>
      <c r="AP2176" s="17"/>
      <c r="AQ2176" s="17"/>
      <c r="AR2176" s="17"/>
      <c r="AS2176" s="17"/>
      <c r="AT2176" s="17"/>
      <c r="AU2176" s="17"/>
      <c r="AV2176" s="17"/>
      <c r="AW2176" s="17"/>
      <c r="AX2176" s="17"/>
      <c r="AY2176" s="17"/>
      <c r="AZ2176" s="17"/>
      <c r="BA2176" s="17"/>
      <c r="BB2176" s="17"/>
      <c r="BC2176" s="17"/>
      <c r="BD2176" s="17"/>
      <c r="BE2176" s="17"/>
      <c r="BF2176" s="17"/>
      <c r="BG2176" s="17"/>
      <c r="BH2176" s="17"/>
      <c r="BI2176" s="17"/>
      <c r="BJ2176" s="17"/>
      <c r="BK2176" s="17"/>
      <c r="BL2176" s="17"/>
      <c r="BM2176" s="17"/>
      <c r="BN2176" s="17"/>
      <c r="BO2176" s="17"/>
      <c r="BP2176" s="17"/>
      <c r="BQ2176" s="17"/>
      <c r="BR2176" s="17"/>
    </row>
    <row r="2177" spans="29:70" x14ac:dyDescent="0.25">
      <c r="AC2177" s="17"/>
      <c r="AD2177" s="17"/>
      <c r="AE2177" s="17"/>
      <c r="AF2177" s="17"/>
      <c r="AG2177" s="17"/>
      <c r="AH2177" s="17"/>
      <c r="AI2177" s="17"/>
      <c r="AJ2177" s="17"/>
      <c r="AK2177" s="17"/>
      <c r="AL2177" s="17"/>
      <c r="AM2177" s="17"/>
      <c r="AN2177" s="17"/>
      <c r="AO2177" s="17"/>
      <c r="AP2177" s="17"/>
      <c r="AQ2177" s="17"/>
      <c r="AR2177" s="17"/>
      <c r="AS2177" s="17"/>
      <c r="AT2177" s="17"/>
      <c r="AU2177" s="17"/>
      <c r="AV2177" s="17"/>
      <c r="AW2177" s="17"/>
      <c r="AX2177" s="17"/>
      <c r="AY2177" s="17"/>
      <c r="AZ2177" s="17"/>
      <c r="BA2177" s="17"/>
      <c r="BB2177" s="17"/>
      <c r="BC2177" s="17"/>
      <c r="BD2177" s="17"/>
      <c r="BE2177" s="17"/>
      <c r="BF2177" s="17"/>
      <c r="BG2177" s="17"/>
      <c r="BH2177" s="17"/>
      <c r="BI2177" s="17"/>
      <c r="BJ2177" s="17"/>
      <c r="BK2177" s="17"/>
      <c r="BL2177" s="17"/>
      <c r="BM2177" s="17"/>
      <c r="BN2177" s="17"/>
      <c r="BO2177" s="17"/>
      <c r="BP2177" s="17"/>
      <c r="BQ2177" s="17"/>
      <c r="BR2177" s="17"/>
    </row>
    <row r="2178" spans="29:70" x14ac:dyDescent="0.25">
      <c r="AC2178" s="17"/>
      <c r="AD2178" s="17"/>
      <c r="AE2178" s="17"/>
      <c r="AF2178" s="17"/>
      <c r="AG2178" s="17"/>
      <c r="AH2178" s="17"/>
      <c r="AI2178" s="17"/>
      <c r="AJ2178" s="17"/>
      <c r="AK2178" s="17"/>
      <c r="AL2178" s="17"/>
      <c r="AM2178" s="17"/>
      <c r="AN2178" s="17"/>
      <c r="AO2178" s="17"/>
      <c r="AP2178" s="17"/>
      <c r="AQ2178" s="17"/>
      <c r="AR2178" s="17"/>
      <c r="AS2178" s="17"/>
      <c r="AT2178" s="17"/>
      <c r="AU2178" s="17"/>
      <c r="AV2178" s="17"/>
      <c r="AW2178" s="17"/>
      <c r="AX2178" s="17"/>
      <c r="AY2178" s="17"/>
      <c r="AZ2178" s="17"/>
      <c r="BA2178" s="17"/>
      <c r="BB2178" s="17"/>
      <c r="BC2178" s="17"/>
      <c r="BD2178" s="17"/>
      <c r="BE2178" s="17"/>
      <c r="BF2178" s="17"/>
      <c r="BG2178" s="17"/>
      <c r="BH2178" s="17"/>
      <c r="BI2178" s="17"/>
      <c r="BJ2178" s="17"/>
      <c r="BK2178" s="17"/>
      <c r="BL2178" s="17"/>
      <c r="BM2178" s="17"/>
      <c r="BN2178" s="17"/>
      <c r="BO2178" s="17"/>
      <c r="BP2178" s="17"/>
      <c r="BQ2178" s="17"/>
      <c r="BR2178" s="17"/>
    </row>
    <row r="2179" spans="29:70" x14ac:dyDescent="0.25">
      <c r="AC2179" s="17"/>
      <c r="AD2179" s="17"/>
      <c r="AE2179" s="17"/>
      <c r="AF2179" s="17"/>
      <c r="AG2179" s="17"/>
      <c r="AH2179" s="17"/>
      <c r="AI2179" s="17"/>
      <c r="AJ2179" s="17"/>
      <c r="AK2179" s="17"/>
      <c r="AL2179" s="17"/>
      <c r="AM2179" s="17"/>
      <c r="AN2179" s="17"/>
      <c r="AO2179" s="17"/>
      <c r="AP2179" s="17"/>
      <c r="AQ2179" s="17"/>
      <c r="AR2179" s="17"/>
      <c r="AS2179" s="17"/>
      <c r="AT2179" s="17"/>
      <c r="AU2179" s="17"/>
      <c r="AV2179" s="17"/>
      <c r="AW2179" s="17"/>
      <c r="AX2179" s="17"/>
      <c r="AY2179" s="17"/>
      <c r="AZ2179" s="17"/>
      <c r="BA2179" s="17"/>
      <c r="BB2179" s="17"/>
      <c r="BC2179" s="17"/>
      <c r="BD2179" s="17"/>
      <c r="BE2179" s="17"/>
      <c r="BF2179" s="17"/>
      <c r="BG2179" s="17"/>
      <c r="BH2179" s="17"/>
      <c r="BI2179" s="17"/>
      <c r="BJ2179" s="17"/>
      <c r="BK2179" s="17"/>
      <c r="BL2179" s="17"/>
      <c r="BM2179" s="17"/>
      <c r="BN2179" s="17"/>
      <c r="BO2179" s="17"/>
      <c r="BP2179" s="17"/>
      <c r="BQ2179" s="17"/>
      <c r="BR2179" s="17"/>
    </row>
    <row r="2180" spans="29:70" x14ac:dyDescent="0.25">
      <c r="AC2180" s="17"/>
      <c r="AD2180" s="17"/>
      <c r="AE2180" s="17"/>
      <c r="AF2180" s="17"/>
      <c r="AG2180" s="17"/>
      <c r="AH2180" s="17"/>
      <c r="AI2180" s="17"/>
      <c r="AJ2180" s="17"/>
      <c r="AK2180" s="17"/>
      <c r="AL2180" s="17"/>
      <c r="AM2180" s="17"/>
      <c r="AN2180" s="17"/>
      <c r="AO2180" s="17"/>
      <c r="AP2180" s="17"/>
      <c r="AQ2180" s="17"/>
      <c r="AR2180" s="17"/>
      <c r="AS2180" s="17"/>
      <c r="AT2180" s="17"/>
      <c r="AU2180" s="17"/>
      <c r="AV2180" s="17"/>
      <c r="AW2180" s="17"/>
      <c r="AX2180" s="17"/>
      <c r="AY2180" s="17"/>
      <c r="AZ2180" s="17"/>
      <c r="BA2180" s="17"/>
      <c r="BB2180" s="17"/>
      <c r="BC2180" s="17"/>
      <c r="BD2180" s="17"/>
      <c r="BE2180" s="17"/>
      <c r="BF2180" s="17"/>
      <c r="BG2180" s="17"/>
      <c r="BH2180" s="17"/>
      <c r="BI2180" s="17"/>
      <c r="BJ2180" s="17"/>
      <c r="BK2180" s="17"/>
      <c r="BL2180" s="17"/>
      <c r="BM2180" s="17"/>
      <c r="BN2180" s="17"/>
      <c r="BO2180" s="17"/>
      <c r="BP2180" s="17"/>
      <c r="BQ2180" s="17"/>
      <c r="BR2180" s="17"/>
    </row>
    <row r="2181" spans="29:70" x14ac:dyDescent="0.25">
      <c r="AC2181" s="17"/>
      <c r="AD2181" s="17"/>
      <c r="AE2181" s="17"/>
      <c r="AF2181" s="17"/>
      <c r="AG2181" s="17"/>
      <c r="AH2181" s="17"/>
      <c r="AI2181" s="17"/>
      <c r="AJ2181" s="17"/>
      <c r="AK2181" s="17"/>
      <c r="AL2181" s="17"/>
      <c r="AM2181" s="17"/>
      <c r="AN2181" s="17"/>
      <c r="AO2181" s="17"/>
      <c r="AP2181" s="17"/>
      <c r="AQ2181" s="17"/>
      <c r="AR2181" s="17"/>
      <c r="AS2181" s="17"/>
      <c r="AT2181" s="17"/>
      <c r="AU2181" s="17"/>
      <c r="AV2181" s="17"/>
      <c r="AW2181" s="17"/>
      <c r="AX2181" s="17"/>
      <c r="AY2181" s="17"/>
      <c r="AZ2181" s="17"/>
      <c r="BA2181" s="17"/>
      <c r="BB2181" s="17"/>
      <c r="BC2181" s="17"/>
      <c r="BD2181" s="17"/>
      <c r="BE2181" s="17"/>
      <c r="BF2181" s="17"/>
      <c r="BG2181" s="17"/>
      <c r="BH2181" s="17"/>
      <c r="BI2181" s="17"/>
      <c r="BJ2181" s="17"/>
      <c r="BK2181" s="17"/>
      <c r="BL2181" s="17"/>
      <c r="BM2181" s="17"/>
      <c r="BN2181" s="17"/>
      <c r="BO2181" s="17"/>
      <c r="BP2181" s="17"/>
      <c r="BQ2181" s="17"/>
      <c r="BR2181" s="17"/>
    </row>
    <row r="2182" spans="29:70" x14ac:dyDescent="0.25">
      <c r="AC2182" s="17"/>
      <c r="AD2182" s="17"/>
      <c r="AE2182" s="17"/>
      <c r="AF2182" s="17"/>
      <c r="AG2182" s="17"/>
      <c r="AH2182" s="17"/>
      <c r="AI2182" s="17"/>
      <c r="AJ2182" s="17"/>
      <c r="AK2182" s="17"/>
      <c r="AL2182" s="17"/>
      <c r="AM2182" s="17"/>
      <c r="AN2182" s="17"/>
      <c r="AO2182" s="17"/>
      <c r="AP2182" s="17"/>
      <c r="AQ2182" s="17"/>
      <c r="AR2182" s="17"/>
      <c r="AS2182" s="17"/>
      <c r="AT2182" s="17"/>
      <c r="AU2182" s="17"/>
      <c r="AV2182" s="17"/>
      <c r="AW2182" s="17"/>
      <c r="AX2182" s="17"/>
      <c r="AY2182" s="17"/>
      <c r="AZ2182" s="17"/>
      <c r="BA2182" s="17"/>
      <c r="BB2182" s="17"/>
      <c r="BC2182" s="17"/>
      <c r="BD2182" s="17"/>
      <c r="BE2182" s="17"/>
      <c r="BF2182" s="17"/>
      <c r="BG2182" s="17"/>
      <c r="BH2182" s="17"/>
      <c r="BI2182" s="17"/>
      <c r="BJ2182" s="17"/>
      <c r="BK2182" s="17"/>
      <c r="BL2182" s="17"/>
      <c r="BM2182" s="17"/>
      <c r="BN2182" s="17"/>
      <c r="BO2182" s="17"/>
      <c r="BP2182" s="17"/>
      <c r="BQ2182" s="17"/>
      <c r="BR2182" s="17"/>
    </row>
    <row r="2183" spans="29:70" x14ac:dyDescent="0.25">
      <c r="AC2183" s="17"/>
      <c r="AD2183" s="17"/>
      <c r="AE2183" s="17"/>
      <c r="AF2183" s="17"/>
      <c r="AG2183" s="17"/>
      <c r="AH2183" s="17"/>
      <c r="AI2183" s="17"/>
      <c r="AJ2183" s="17"/>
      <c r="AK2183" s="17"/>
      <c r="AL2183" s="17"/>
      <c r="AM2183" s="17"/>
      <c r="AN2183" s="17"/>
      <c r="AO2183" s="17"/>
      <c r="AP2183" s="17"/>
      <c r="AQ2183" s="17"/>
      <c r="AR2183" s="17"/>
      <c r="AS2183" s="17"/>
      <c r="AT2183" s="17"/>
      <c r="AU2183" s="17"/>
      <c r="AV2183" s="17"/>
      <c r="AW2183" s="17"/>
      <c r="AX2183" s="17"/>
      <c r="AY2183" s="17"/>
      <c r="AZ2183" s="17"/>
      <c r="BA2183" s="17"/>
      <c r="BB2183" s="17"/>
      <c r="BC2183" s="17"/>
      <c r="BD2183" s="17"/>
      <c r="BE2183" s="17"/>
      <c r="BF2183" s="17"/>
      <c r="BG2183" s="17"/>
      <c r="BH2183" s="17"/>
      <c r="BI2183" s="17"/>
      <c r="BJ2183" s="17"/>
      <c r="BK2183" s="17"/>
      <c r="BL2183" s="17"/>
      <c r="BM2183" s="17"/>
      <c r="BN2183" s="17"/>
      <c r="BO2183" s="17"/>
      <c r="BP2183" s="17"/>
      <c r="BQ2183" s="17"/>
      <c r="BR2183" s="17"/>
    </row>
    <row r="2184" spans="29:70" x14ac:dyDescent="0.25">
      <c r="AC2184" s="17"/>
      <c r="AD2184" s="17"/>
      <c r="AE2184" s="17"/>
      <c r="AF2184" s="17"/>
      <c r="AG2184" s="17"/>
      <c r="AH2184" s="17"/>
      <c r="AI2184" s="17"/>
      <c r="AJ2184" s="17"/>
      <c r="AK2184" s="17"/>
      <c r="AL2184" s="17"/>
      <c r="AM2184" s="17"/>
      <c r="AN2184" s="17"/>
      <c r="AO2184" s="17"/>
      <c r="AP2184" s="17"/>
      <c r="AQ2184" s="17"/>
      <c r="AR2184" s="17"/>
      <c r="AS2184" s="17"/>
      <c r="AT2184" s="17"/>
      <c r="AU2184" s="17"/>
      <c r="AV2184" s="17"/>
      <c r="AW2184" s="17"/>
      <c r="AX2184" s="17"/>
      <c r="AY2184" s="17"/>
      <c r="AZ2184" s="17"/>
      <c r="BA2184" s="17"/>
      <c r="BB2184" s="17"/>
      <c r="BC2184" s="17"/>
      <c r="BD2184" s="17"/>
      <c r="BE2184" s="17"/>
      <c r="BF2184" s="17"/>
      <c r="BG2184" s="17"/>
      <c r="BH2184" s="17"/>
      <c r="BI2184" s="17"/>
      <c r="BJ2184" s="17"/>
      <c r="BK2184" s="17"/>
      <c r="BL2184" s="17"/>
      <c r="BM2184" s="17"/>
      <c r="BN2184" s="17"/>
      <c r="BO2184" s="17"/>
      <c r="BP2184" s="17"/>
      <c r="BQ2184" s="17"/>
      <c r="BR2184" s="17"/>
    </row>
    <row r="2185" spans="29:70" x14ac:dyDescent="0.25">
      <c r="AC2185" s="17"/>
      <c r="AD2185" s="17"/>
      <c r="AE2185" s="17"/>
      <c r="AF2185" s="17"/>
      <c r="AG2185" s="17"/>
      <c r="AH2185" s="17"/>
      <c r="AI2185" s="17"/>
      <c r="AJ2185" s="17"/>
      <c r="AK2185" s="17"/>
      <c r="AL2185" s="17"/>
      <c r="AM2185" s="17"/>
      <c r="AN2185" s="17"/>
      <c r="AO2185" s="17"/>
      <c r="AP2185" s="17"/>
      <c r="AQ2185" s="17"/>
      <c r="AR2185" s="17"/>
      <c r="AS2185" s="17"/>
      <c r="AT2185" s="17"/>
      <c r="AU2185" s="17"/>
      <c r="AV2185" s="17"/>
      <c r="AW2185" s="17"/>
      <c r="AX2185" s="17"/>
      <c r="AY2185" s="17"/>
      <c r="AZ2185" s="17"/>
      <c r="BA2185" s="17"/>
      <c r="BB2185" s="17"/>
      <c r="BC2185" s="17"/>
      <c r="BD2185" s="17"/>
      <c r="BE2185" s="17"/>
      <c r="BF2185" s="17"/>
      <c r="BG2185" s="17"/>
      <c r="BH2185" s="17"/>
      <c r="BI2185" s="17"/>
      <c r="BJ2185" s="17"/>
      <c r="BK2185" s="17"/>
      <c r="BL2185" s="17"/>
      <c r="BM2185" s="17"/>
      <c r="BN2185" s="17"/>
      <c r="BO2185" s="17"/>
      <c r="BP2185" s="17"/>
      <c r="BQ2185" s="17"/>
      <c r="BR2185" s="17"/>
    </row>
    <row r="2186" spans="29:70" x14ac:dyDescent="0.25">
      <c r="AC2186" s="17"/>
      <c r="AD2186" s="17"/>
      <c r="AE2186" s="17"/>
      <c r="AF2186" s="17"/>
      <c r="AG2186" s="17"/>
      <c r="AH2186" s="17"/>
      <c r="AI2186" s="17"/>
      <c r="AJ2186" s="17"/>
      <c r="AK2186" s="17"/>
      <c r="AL2186" s="17"/>
      <c r="AM2186" s="17"/>
      <c r="AN2186" s="17"/>
      <c r="AO2186" s="17"/>
      <c r="AP2186" s="17"/>
      <c r="AQ2186" s="17"/>
      <c r="AR2186" s="17"/>
      <c r="AS2186" s="17"/>
      <c r="AT2186" s="17"/>
      <c r="AU2186" s="17"/>
      <c r="AV2186" s="17"/>
      <c r="AW2186" s="17"/>
      <c r="AX2186" s="17"/>
      <c r="AY2186" s="17"/>
      <c r="AZ2186" s="17"/>
      <c r="BA2186" s="17"/>
      <c r="BB2186" s="17"/>
      <c r="BC2186" s="17"/>
      <c r="BD2186" s="17"/>
      <c r="BE2186" s="17"/>
      <c r="BF2186" s="17"/>
      <c r="BG2186" s="17"/>
      <c r="BH2186" s="17"/>
      <c r="BI2186" s="17"/>
      <c r="BJ2186" s="17"/>
      <c r="BK2186" s="17"/>
      <c r="BL2186" s="17"/>
      <c r="BM2186" s="17"/>
      <c r="BN2186" s="17"/>
      <c r="BO2186" s="17"/>
      <c r="BP2186" s="17"/>
      <c r="BQ2186" s="17"/>
      <c r="BR2186" s="17"/>
    </row>
    <row r="2187" spans="29:70" x14ac:dyDescent="0.25">
      <c r="AC2187" s="17"/>
      <c r="AD2187" s="17"/>
      <c r="AE2187" s="17"/>
      <c r="AF2187" s="17"/>
      <c r="AG2187" s="17"/>
      <c r="AH2187" s="17"/>
      <c r="AI2187" s="17"/>
      <c r="AJ2187" s="17"/>
      <c r="AK2187" s="17"/>
      <c r="AL2187" s="17"/>
      <c r="AM2187" s="17"/>
      <c r="AN2187" s="17"/>
      <c r="AO2187" s="17"/>
      <c r="AP2187" s="17"/>
      <c r="AQ2187" s="17"/>
      <c r="AR2187" s="17"/>
      <c r="AS2187" s="17"/>
      <c r="AT2187" s="17"/>
      <c r="AU2187" s="17"/>
      <c r="AV2187" s="17"/>
      <c r="AW2187" s="17"/>
      <c r="AX2187" s="17"/>
      <c r="AY2187" s="17"/>
      <c r="AZ2187" s="17"/>
      <c r="BA2187" s="17"/>
      <c r="BB2187" s="17"/>
      <c r="BC2187" s="17"/>
      <c r="BD2187" s="17"/>
      <c r="BE2187" s="17"/>
      <c r="BF2187" s="17"/>
      <c r="BG2187" s="17"/>
      <c r="BH2187" s="17"/>
      <c r="BI2187" s="17"/>
      <c r="BJ2187" s="17"/>
      <c r="BK2187" s="17"/>
      <c r="BL2187" s="17"/>
      <c r="BM2187" s="17"/>
      <c r="BN2187" s="17"/>
      <c r="BO2187" s="17"/>
      <c r="BP2187" s="17"/>
      <c r="BQ2187" s="17"/>
      <c r="BR2187" s="17"/>
    </row>
    <row r="2188" spans="29:70" x14ac:dyDescent="0.25">
      <c r="AC2188" s="17"/>
      <c r="AD2188" s="17"/>
      <c r="AE2188" s="17"/>
      <c r="AF2188" s="17"/>
      <c r="AG2188" s="17"/>
      <c r="AH2188" s="17"/>
      <c r="AI2188" s="17"/>
      <c r="AJ2188" s="17"/>
      <c r="AK2188" s="17"/>
      <c r="AL2188" s="17"/>
      <c r="AM2188" s="17"/>
      <c r="AN2188" s="17"/>
      <c r="AO2188" s="17"/>
      <c r="AP2188" s="17"/>
      <c r="AQ2188" s="17"/>
      <c r="AR2188" s="17"/>
      <c r="AS2188" s="17"/>
      <c r="AT2188" s="17"/>
      <c r="AU2188" s="17"/>
      <c r="AV2188" s="17"/>
      <c r="AW2188" s="17"/>
      <c r="AX2188" s="17"/>
      <c r="AY2188" s="17"/>
      <c r="AZ2188" s="17"/>
      <c r="BA2188" s="17"/>
      <c r="BB2188" s="17"/>
      <c r="BC2188" s="17"/>
      <c r="BD2188" s="17"/>
      <c r="BE2188" s="17"/>
      <c r="BF2188" s="17"/>
      <c r="BG2188" s="17"/>
      <c r="BH2188" s="17"/>
      <c r="BI2188" s="17"/>
      <c r="BJ2188" s="17"/>
      <c r="BK2188" s="17"/>
      <c r="BL2188" s="17"/>
      <c r="BM2188" s="17"/>
      <c r="BN2188" s="17"/>
      <c r="BO2188" s="17"/>
      <c r="BP2188" s="17"/>
      <c r="BQ2188" s="17"/>
      <c r="BR2188" s="17"/>
    </row>
    <row r="2189" spans="29:70" x14ac:dyDescent="0.25">
      <c r="AC2189" s="17"/>
      <c r="AD2189" s="17"/>
      <c r="AE2189" s="17"/>
      <c r="AF2189" s="17"/>
      <c r="AG2189" s="17"/>
      <c r="AH2189" s="17"/>
      <c r="AI2189" s="17"/>
      <c r="AJ2189" s="17"/>
      <c r="AK2189" s="17"/>
      <c r="AL2189" s="17"/>
      <c r="AM2189" s="17"/>
      <c r="AN2189" s="17"/>
      <c r="AO2189" s="17"/>
      <c r="AP2189" s="17"/>
      <c r="AQ2189" s="17"/>
      <c r="AR2189" s="17"/>
      <c r="AS2189" s="17"/>
      <c r="AT2189" s="17"/>
      <c r="AU2189" s="17"/>
      <c r="AV2189" s="17"/>
      <c r="AW2189" s="17"/>
      <c r="AX2189" s="17"/>
      <c r="AY2189" s="17"/>
      <c r="AZ2189" s="17"/>
      <c r="BA2189" s="17"/>
      <c r="BB2189" s="17"/>
      <c r="BC2189" s="17"/>
      <c r="BD2189" s="17"/>
      <c r="BE2189" s="17"/>
      <c r="BF2189" s="17"/>
      <c r="BG2189" s="17"/>
      <c r="BH2189" s="17"/>
      <c r="BI2189" s="17"/>
      <c r="BJ2189" s="17"/>
      <c r="BK2189" s="17"/>
      <c r="BL2189" s="17"/>
      <c r="BM2189" s="17"/>
      <c r="BN2189" s="17"/>
      <c r="BO2189" s="17"/>
      <c r="BP2189" s="17"/>
      <c r="BQ2189" s="17"/>
      <c r="BR2189" s="17"/>
    </row>
    <row r="2190" spans="29:70" x14ac:dyDescent="0.25">
      <c r="AC2190" s="17"/>
      <c r="AD2190" s="17"/>
      <c r="AE2190" s="17"/>
      <c r="AF2190" s="17"/>
      <c r="AG2190" s="17"/>
      <c r="AH2190" s="17"/>
      <c r="AI2190" s="17"/>
      <c r="AJ2190" s="17"/>
      <c r="AK2190" s="17"/>
      <c r="AL2190" s="17"/>
      <c r="AM2190" s="17"/>
      <c r="AN2190" s="17"/>
      <c r="AO2190" s="17"/>
      <c r="AP2190" s="17"/>
      <c r="AQ2190" s="17"/>
      <c r="AR2190" s="17"/>
      <c r="AS2190" s="17"/>
      <c r="AT2190" s="17"/>
      <c r="AU2190" s="17"/>
      <c r="AV2190" s="17"/>
      <c r="AW2190" s="17"/>
      <c r="AX2190" s="17"/>
      <c r="AY2190" s="17"/>
      <c r="AZ2190" s="17"/>
      <c r="BA2190" s="17"/>
      <c r="BB2190" s="17"/>
      <c r="BC2190" s="17"/>
      <c r="BD2190" s="17"/>
      <c r="BE2190" s="17"/>
      <c r="BF2190" s="17"/>
      <c r="BG2190" s="17"/>
      <c r="BH2190" s="17"/>
      <c r="BI2190" s="17"/>
      <c r="BJ2190" s="17"/>
      <c r="BK2190" s="17"/>
      <c r="BL2190" s="17"/>
      <c r="BM2190" s="17"/>
      <c r="BN2190" s="17"/>
      <c r="BO2190" s="17"/>
      <c r="BP2190" s="17"/>
      <c r="BQ2190" s="17"/>
      <c r="BR2190" s="17"/>
    </row>
    <row r="2191" spans="29:70" x14ac:dyDescent="0.25">
      <c r="AC2191" s="17"/>
      <c r="AD2191" s="17"/>
      <c r="AE2191" s="17"/>
      <c r="AF2191" s="17"/>
      <c r="AG2191" s="17"/>
      <c r="AH2191" s="17"/>
      <c r="AI2191" s="17"/>
      <c r="AJ2191" s="17"/>
      <c r="AK2191" s="17"/>
      <c r="AL2191" s="17"/>
      <c r="AM2191" s="17"/>
      <c r="AN2191" s="17"/>
      <c r="AO2191" s="17"/>
      <c r="AP2191" s="17"/>
      <c r="AQ2191" s="17"/>
      <c r="AR2191" s="17"/>
      <c r="AS2191" s="17"/>
      <c r="AT2191" s="17"/>
      <c r="AU2191" s="17"/>
      <c r="AV2191" s="17"/>
      <c r="AW2191" s="17"/>
      <c r="AX2191" s="17"/>
      <c r="AY2191" s="17"/>
      <c r="AZ2191" s="17"/>
      <c r="BA2191" s="17"/>
      <c r="BB2191" s="17"/>
      <c r="BC2191" s="17"/>
      <c r="BD2191" s="17"/>
      <c r="BE2191" s="17"/>
      <c r="BF2191" s="17"/>
      <c r="BG2191" s="17"/>
      <c r="BH2191" s="17"/>
      <c r="BI2191" s="17"/>
      <c r="BJ2191" s="17"/>
      <c r="BK2191" s="17"/>
      <c r="BL2191" s="17"/>
      <c r="BM2191" s="17"/>
      <c r="BN2191" s="17"/>
      <c r="BO2191" s="17"/>
      <c r="BP2191" s="17"/>
      <c r="BQ2191" s="17"/>
      <c r="BR2191" s="17"/>
    </row>
    <row r="2192" spans="29:70" x14ac:dyDescent="0.25">
      <c r="AC2192" s="17"/>
      <c r="AD2192" s="17"/>
      <c r="AE2192" s="17"/>
      <c r="AF2192" s="17"/>
      <c r="AG2192" s="17"/>
      <c r="AH2192" s="17"/>
      <c r="AI2192" s="17"/>
      <c r="AJ2192" s="17"/>
      <c r="AK2192" s="17"/>
      <c r="AL2192" s="17"/>
      <c r="AM2192" s="17"/>
      <c r="AN2192" s="17"/>
      <c r="AO2192" s="17"/>
      <c r="AP2192" s="17"/>
      <c r="AQ2192" s="17"/>
      <c r="AR2192" s="17"/>
      <c r="AS2192" s="17"/>
      <c r="AT2192" s="17"/>
      <c r="AU2192" s="17"/>
      <c r="AV2192" s="17"/>
      <c r="AW2192" s="17"/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7"/>
      <c r="BI2192" s="17"/>
      <c r="BJ2192" s="17"/>
      <c r="BK2192" s="17"/>
      <c r="BL2192" s="17"/>
      <c r="BM2192" s="17"/>
      <c r="BN2192" s="17"/>
      <c r="BO2192" s="17"/>
      <c r="BP2192" s="17"/>
      <c r="BQ2192" s="17"/>
      <c r="BR2192" s="17"/>
    </row>
    <row r="2193" spans="29:70" x14ac:dyDescent="0.25">
      <c r="AC2193" s="17"/>
      <c r="AD2193" s="17"/>
      <c r="AE2193" s="17"/>
      <c r="AF2193" s="17"/>
      <c r="AG2193" s="17"/>
      <c r="AH2193" s="17"/>
      <c r="AI2193" s="17"/>
      <c r="AJ2193" s="17"/>
      <c r="AK2193" s="17"/>
      <c r="AL2193" s="17"/>
      <c r="AM2193" s="17"/>
      <c r="AN2193" s="17"/>
      <c r="AO2193" s="17"/>
      <c r="AP2193" s="17"/>
      <c r="AQ2193" s="17"/>
      <c r="AR2193" s="17"/>
      <c r="AS2193" s="17"/>
      <c r="AT2193" s="17"/>
      <c r="AU2193" s="17"/>
      <c r="AV2193" s="17"/>
      <c r="AW2193" s="17"/>
      <c r="AX2193" s="17"/>
      <c r="AY2193" s="17"/>
      <c r="AZ2193" s="17"/>
      <c r="BA2193" s="17"/>
      <c r="BB2193" s="17"/>
      <c r="BC2193" s="17"/>
      <c r="BD2193" s="17"/>
      <c r="BE2193" s="17"/>
      <c r="BF2193" s="17"/>
      <c r="BG2193" s="17"/>
      <c r="BH2193" s="17"/>
      <c r="BI2193" s="17"/>
      <c r="BJ2193" s="17"/>
      <c r="BK2193" s="17"/>
      <c r="BL2193" s="17"/>
      <c r="BM2193" s="17"/>
      <c r="BN2193" s="17"/>
      <c r="BO2193" s="17"/>
      <c r="BP2193" s="17"/>
      <c r="BQ2193" s="17"/>
      <c r="BR2193" s="17"/>
    </row>
    <row r="2194" spans="29:70" x14ac:dyDescent="0.25">
      <c r="AC2194" s="17"/>
      <c r="AD2194" s="17"/>
      <c r="AE2194" s="17"/>
      <c r="AF2194" s="17"/>
      <c r="AG2194" s="17"/>
      <c r="AH2194" s="17"/>
      <c r="AI2194" s="17"/>
      <c r="AJ2194" s="17"/>
      <c r="AK2194" s="17"/>
      <c r="AL2194" s="17"/>
      <c r="AM2194" s="17"/>
      <c r="AN2194" s="17"/>
      <c r="AO2194" s="17"/>
      <c r="AP2194" s="17"/>
      <c r="AQ2194" s="17"/>
      <c r="AR2194" s="17"/>
      <c r="AS2194" s="17"/>
      <c r="AT2194" s="17"/>
      <c r="AU2194" s="17"/>
      <c r="AV2194" s="17"/>
      <c r="AW2194" s="17"/>
      <c r="AX2194" s="17"/>
      <c r="AY2194" s="17"/>
      <c r="AZ2194" s="17"/>
      <c r="BA2194" s="17"/>
      <c r="BB2194" s="17"/>
      <c r="BC2194" s="17"/>
      <c r="BD2194" s="17"/>
      <c r="BE2194" s="17"/>
      <c r="BF2194" s="17"/>
      <c r="BG2194" s="17"/>
      <c r="BH2194" s="17"/>
      <c r="BI2194" s="17"/>
      <c r="BJ2194" s="17"/>
      <c r="BK2194" s="17"/>
      <c r="BL2194" s="17"/>
      <c r="BM2194" s="17"/>
      <c r="BN2194" s="17"/>
      <c r="BO2194" s="17"/>
      <c r="BP2194" s="17"/>
      <c r="BQ2194" s="17"/>
      <c r="BR2194" s="17"/>
    </row>
    <row r="2195" spans="29:70" x14ac:dyDescent="0.25">
      <c r="AC2195" s="17"/>
      <c r="AD2195" s="17"/>
      <c r="AE2195" s="17"/>
      <c r="AF2195" s="17"/>
      <c r="AG2195" s="17"/>
      <c r="AH2195" s="17"/>
      <c r="AI2195" s="17"/>
      <c r="AJ2195" s="17"/>
      <c r="AK2195" s="17"/>
      <c r="AL2195" s="17"/>
      <c r="AM2195" s="17"/>
      <c r="AN2195" s="17"/>
      <c r="AO2195" s="17"/>
      <c r="AP2195" s="17"/>
      <c r="AQ2195" s="17"/>
      <c r="AR2195" s="17"/>
      <c r="AS2195" s="17"/>
      <c r="AT2195" s="17"/>
      <c r="AU2195" s="17"/>
      <c r="AV2195" s="17"/>
      <c r="AW2195" s="17"/>
      <c r="AX2195" s="17"/>
      <c r="AY2195" s="17"/>
      <c r="AZ2195" s="17"/>
      <c r="BA2195" s="17"/>
      <c r="BB2195" s="17"/>
      <c r="BC2195" s="17"/>
      <c r="BD2195" s="17"/>
      <c r="BE2195" s="17"/>
      <c r="BF2195" s="17"/>
      <c r="BG2195" s="17"/>
      <c r="BH2195" s="17"/>
      <c r="BI2195" s="17"/>
      <c r="BJ2195" s="17"/>
      <c r="BK2195" s="17"/>
      <c r="BL2195" s="17"/>
      <c r="BM2195" s="17"/>
      <c r="BN2195" s="17"/>
      <c r="BO2195" s="17"/>
      <c r="BP2195" s="17"/>
      <c r="BQ2195" s="17"/>
      <c r="BR2195" s="17"/>
    </row>
    <row r="2196" spans="29:70" x14ac:dyDescent="0.25">
      <c r="AC2196" s="17"/>
      <c r="AD2196" s="17"/>
      <c r="AE2196" s="17"/>
      <c r="AF2196" s="17"/>
      <c r="AG2196" s="17"/>
      <c r="AH2196" s="17"/>
      <c r="AI2196" s="17"/>
      <c r="AJ2196" s="17"/>
      <c r="AK2196" s="17"/>
      <c r="AL2196" s="17"/>
      <c r="AM2196" s="17"/>
      <c r="AN2196" s="17"/>
      <c r="AO2196" s="17"/>
      <c r="AP2196" s="17"/>
      <c r="AQ2196" s="17"/>
      <c r="AR2196" s="17"/>
      <c r="AS2196" s="17"/>
      <c r="AT2196" s="17"/>
      <c r="AU2196" s="17"/>
      <c r="AV2196" s="17"/>
      <c r="AW2196" s="17"/>
      <c r="AX2196" s="17"/>
      <c r="AY2196" s="17"/>
      <c r="AZ2196" s="17"/>
      <c r="BA2196" s="17"/>
      <c r="BB2196" s="17"/>
      <c r="BC2196" s="17"/>
      <c r="BD2196" s="17"/>
      <c r="BE2196" s="17"/>
      <c r="BF2196" s="17"/>
      <c r="BG2196" s="17"/>
      <c r="BH2196" s="17"/>
      <c r="BI2196" s="17"/>
      <c r="BJ2196" s="17"/>
      <c r="BK2196" s="17"/>
      <c r="BL2196" s="17"/>
      <c r="BM2196" s="17"/>
      <c r="BN2196" s="17"/>
      <c r="BO2196" s="17"/>
      <c r="BP2196" s="17"/>
      <c r="BQ2196" s="17"/>
      <c r="BR2196" s="17"/>
    </row>
    <row r="2197" spans="29:70" x14ac:dyDescent="0.25">
      <c r="AC2197" s="17"/>
      <c r="AD2197" s="17"/>
      <c r="AE2197" s="17"/>
      <c r="AF2197" s="17"/>
      <c r="AG2197" s="17"/>
      <c r="AH2197" s="17"/>
      <c r="AI2197" s="17"/>
      <c r="AJ2197" s="17"/>
      <c r="AK2197" s="17"/>
      <c r="AL2197" s="17"/>
      <c r="AM2197" s="17"/>
      <c r="AN2197" s="17"/>
      <c r="AO2197" s="17"/>
      <c r="AP2197" s="17"/>
      <c r="AQ2197" s="17"/>
      <c r="AR2197" s="17"/>
      <c r="AS2197" s="17"/>
      <c r="AT2197" s="17"/>
      <c r="AU2197" s="17"/>
      <c r="AV2197" s="17"/>
      <c r="AW2197" s="17"/>
      <c r="AX2197" s="17"/>
      <c r="AY2197" s="17"/>
      <c r="AZ2197" s="17"/>
      <c r="BA2197" s="17"/>
      <c r="BB2197" s="17"/>
      <c r="BC2197" s="17"/>
      <c r="BD2197" s="17"/>
      <c r="BE2197" s="17"/>
      <c r="BF2197" s="17"/>
      <c r="BG2197" s="17"/>
      <c r="BH2197" s="17"/>
      <c r="BI2197" s="17"/>
      <c r="BJ2197" s="17"/>
      <c r="BK2197" s="17"/>
      <c r="BL2197" s="17"/>
      <c r="BM2197" s="17"/>
      <c r="BN2197" s="17"/>
      <c r="BO2197" s="17"/>
      <c r="BP2197" s="17"/>
      <c r="BQ2197" s="17"/>
      <c r="BR2197" s="17"/>
    </row>
    <row r="2198" spans="29:70" x14ac:dyDescent="0.25">
      <c r="AC2198" s="17"/>
      <c r="AD2198" s="17"/>
      <c r="AE2198" s="17"/>
      <c r="AF2198" s="17"/>
      <c r="AG2198" s="17"/>
      <c r="AH2198" s="17"/>
      <c r="AI2198" s="17"/>
      <c r="AJ2198" s="17"/>
      <c r="AK2198" s="17"/>
      <c r="AL2198" s="17"/>
      <c r="AM2198" s="17"/>
      <c r="AN2198" s="17"/>
      <c r="AO2198" s="17"/>
      <c r="AP2198" s="17"/>
      <c r="AQ2198" s="17"/>
      <c r="AR2198" s="17"/>
      <c r="AS2198" s="17"/>
      <c r="AT2198" s="17"/>
      <c r="AU2198" s="17"/>
      <c r="AV2198" s="17"/>
      <c r="AW2198" s="17"/>
      <c r="AX2198" s="17"/>
      <c r="AY2198" s="17"/>
      <c r="AZ2198" s="17"/>
      <c r="BA2198" s="17"/>
      <c r="BB2198" s="17"/>
      <c r="BC2198" s="17"/>
      <c r="BD2198" s="17"/>
      <c r="BE2198" s="17"/>
      <c r="BF2198" s="17"/>
      <c r="BG2198" s="17"/>
      <c r="BH2198" s="17"/>
      <c r="BI2198" s="17"/>
      <c r="BJ2198" s="17"/>
      <c r="BK2198" s="17"/>
      <c r="BL2198" s="17"/>
      <c r="BM2198" s="17"/>
      <c r="BN2198" s="17"/>
      <c r="BO2198" s="17"/>
      <c r="BP2198" s="17"/>
      <c r="BQ2198" s="17"/>
      <c r="BR2198" s="17"/>
    </row>
    <row r="2199" spans="29:70" x14ac:dyDescent="0.25">
      <c r="AC2199" s="17"/>
      <c r="AD2199" s="17"/>
      <c r="AE2199" s="17"/>
      <c r="AF2199" s="17"/>
      <c r="AG2199" s="17"/>
      <c r="AH2199" s="17"/>
      <c r="AI2199" s="17"/>
      <c r="AJ2199" s="17"/>
      <c r="AK2199" s="17"/>
      <c r="AL2199" s="17"/>
      <c r="AM2199" s="17"/>
      <c r="AN2199" s="17"/>
      <c r="AO2199" s="17"/>
      <c r="AP2199" s="17"/>
      <c r="AQ2199" s="17"/>
      <c r="AR2199" s="17"/>
      <c r="AS2199" s="17"/>
      <c r="AT2199" s="17"/>
      <c r="AU2199" s="17"/>
      <c r="AV2199" s="17"/>
      <c r="AW2199" s="17"/>
      <c r="AX2199" s="17"/>
      <c r="AY2199" s="17"/>
      <c r="AZ2199" s="17"/>
      <c r="BA2199" s="17"/>
      <c r="BB2199" s="17"/>
      <c r="BC2199" s="17"/>
      <c r="BD2199" s="17"/>
      <c r="BE2199" s="17"/>
      <c r="BF2199" s="17"/>
      <c r="BG2199" s="17"/>
      <c r="BH2199" s="17"/>
      <c r="BI2199" s="17"/>
      <c r="BJ2199" s="17"/>
      <c r="BK2199" s="17"/>
      <c r="BL2199" s="17"/>
      <c r="BM2199" s="17"/>
      <c r="BN2199" s="17"/>
      <c r="BO2199" s="17"/>
      <c r="BP2199" s="17"/>
      <c r="BQ2199" s="17"/>
      <c r="BR2199" s="17"/>
    </row>
    <row r="2200" spans="29:70" x14ac:dyDescent="0.25">
      <c r="AC2200" s="17"/>
      <c r="AD2200" s="17"/>
      <c r="AE2200" s="17"/>
      <c r="AF2200" s="17"/>
      <c r="AG2200" s="17"/>
      <c r="AH2200" s="17"/>
      <c r="AI2200" s="17"/>
      <c r="AJ2200" s="17"/>
      <c r="AK2200" s="17"/>
      <c r="AL2200" s="17"/>
      <c r="AM2200" s="17"/>
      <c r="AN2200" s="17"/>
      <c r="AO2200" s="17"/>
      <c r="AP2200" s="17"/>
      <c r="AQ2200" s="17"/>
      <c r="AR2200" s="17"/>
      <c r="AS2200" s="17"/>
      <c r="AT2200" s="17"/>
      <c r="AU2200" s="17"/>
      <c r="AV2200" s="17"/>
      <c r="AW2200" s="17"/>
      <c r="AX2200" s="17"/>
      <c r="AY2200" s="17"/>
      <c r="AZ2200" s="17"/>
      <c r="BA2200" s="17"/>
      <c r="BB2200" s="17"/>
      <c r="BC2200" s="17"/>
      <c r="BD2200" s="17"/>
      <c r="BE2200" s="17"/>
      <c r="BF2200" s="17"/>
      <c r="BG2200" s="17"/>
      <c r="BH2200" s="17"/>
      <c r="BI2200" s="17"/>
      <c r="BJ2200" s="17"/>
      <c r="BK2200" s="17"/>
      <c r="BL2200" s="17"/>
      <c r="BM2200" s="17"/>
      <c r="BN2200" s="17"/>
      <c r="BO2200" s="17"/>
      <c r="BP2200" s="17"/>
      <c r="BQ2200" s="17"/>
      <c r="BR2200" s="17"/>
    </row>
    <row r="2201" spans="29:70" x14ac:dyDescent="0.25">
      <c r="AC2201" s="17"/>
      <c r="AD2201" s="17"/>
      <c r="AE2201" s="17"/>
      <c r="AF2201" s="17"/>
      <c r="AG2201" s="17"/>
      <c r="AH2201" s="17"/>
      <c r="AI2201" s="17"/>
      <c r="AJ2201" s="17"/>
      <c r="AK2201" s="17"/>
      <c r="AL2201" s="17"/>
      <c r="AM2201" s="17"/>
      <c r="AN2201" s="17"/>
      <c r="AO2201" s="17"/>
      <c r="AP2201" s="17"/>
      <c r="AQ2201" s="17"/>
      <c r="AR2201" s="17"/>
      <c r="AS2201" s="17"/>
      <c r="AT2201" s="17"/>
      <c r="AU2201" s="17"/>
      <c r="AV2201" s="17"/>
      <c r="AW2201" s="17"/>
      <c r="AX2201" s="17"/>
      <c r="AY2201" s="17"/>
      <c r="AZ2201" s="17"/>
      <c r="BA2201" s="17"/>
      <c r="BB2201" s="17"/>
      <c r="BC2201" s="17"/>
      <c r="BD2201" s="17"/>
      <c r="BE2201" s="17"/>
      <c r="BF2201" s="17"/>
      <c r="BG2201" s="17"/>
      <c r="BH2201" s="17"/>
      <c r="BI2201" s="17"/>
      <c r="BJ2201" s="17"/>
      <c r="BK2201" s="17"/>
      <c r="BL2201" s="17"/>
      <c r="BM2201" s="17"/>
      <c r="BN2201" s="17"/>
      <c r="BO2201" s="17"/>
      <c r="BP2201" s="17"/>
      <c r="BQ2201" s="17"/>
      <c r="BR2201" s="17"/>
    </row>
    <row r="2202" spans="29:70" x14ac:dyDescent="0.25">
      <c r="AC2202" s="17"/>
      <c r="AD2202" s="17"/>
      <c r="AE2202" s="17"/>
      <c r="AF2202" s="17"/>
      <c r="AG2202" s="17"/>
      <c r="AH2202" s="17"/>
      <c r="AI2202" s="17"/>
      <c r="AJ2202" s="17"/>
      <c r="AK2202" s="17"/>
      <c r="AL2202" s="17"/>
      <c r="AM2202" s="17"/>
      <c r="AN2202" s="17"/>
      <c r="AO2202" s="17"/>
      <c r="AP2202" s="17"/>
      <c r="AQ2202" s="17"/>
      <c r="AR2202" s="17"/>
      <c r="AS2202" s="17"/>
      <c r="AT2202" s="17"/>
      <c r="AU2202" s="17"/>
      <c r="AV2202" s="17"/>
      <c r="AW2202" s="17"/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7"/>
      <c r="BH2202" s="17"/>
      <c r="BI2202" s="17"/>
      <c r="BJ2202" s="17"/>
      <c r="BK2202" s="17"/>
      <c r="BL2202" s="17"/>
      <c r="BM2202" s="17"/>
      <c r="BN2202" s="17"/>
      <c r="BO2202" s="17"/>
      <c r="BP2202" s="17"/>
      <c r="BQ2202" s="17"/>
      <c r="BR2202" s="17"/>
    </row>
    <row r="2203" spans="29:70" x14ac:dyDescent="0.25">
      <c r="AC2203" s="17"/>
      <c r="AD2203" s="17"/>
      <c r="AE2203" s="17"/>
      <c r="AF2203" s="17"/>
      <c r="AG2203" s="17"/>
      <c r="AH2203" s="17"/>
      <c r="AI2203" s="17"/>
      <c r="AJ2203" s="17"/>
      <c r="AK2203" s="17"/>
      <c r="AL2203" s="17"/>
      <c r="AM2203" s="17"/>
      <c r="AN2203" s="17"/>
      <c r="AO2203" s="17"/>
      <c r="AP2203" s="17"/>
      <c r="AQ2203" s="17"/>
      <c r="AR2203" s="17"/>
      <c r="AS2203" s="17"/>
      <c r="AT2203" s="17"/>
      <c r="AU2203" s="17"/>
      <c r="AV2203" s="17"/>
      <c r="AW2203" s="17"/>
      <c r="AX2203" s="17"/>
      <c r="AY2203" s="17"/>
      <c r="AZ2203" s="17"/>
      <c r="BA2203" s="17"/>
      <c r="BB2203" s="17"/>
      <c r="BC2203" s="17"/>
      <c r="BD2203" s="17"/>
      <c r="BE2203" s="17"/>
      <c r="BF2203" s="17"/>
      <c r="BG2203" s="17"/>
      <c r="BH2203" s="17"/>
      <c r="BI2203" s="17"/>
      <c r="BJ2203" s="17"/>
      <c r="BK2203" s="17"/>
      <c r="BL2203" s="17"/>
      <c r="BM2203" s="17"/>
      <c r="BN2203" s="17"/>
      <c r="BO2203" s="17"/>
      <c r="BP2203" s="17"/>
      <c r="BQ2203" s="17"/>
      <c r="BR2203" s="17"/>
    </row>
    <row r="2204" spans="29:70" x14ac:dyDescent="0.25">
      <c r="AC2204" s="17"/>
      <c r="AD2204" s="17"/>
      <c r="AE2204" s="17"/>
      <c r="AF2204" s="17"/>
      <c r="AG2204" s="17"/>
      <c r="AH2204" s="17"/>
      <c r="AI2204" s="17"/>
      <c r="AJ2204" s="17"/>
      <c r="AK2204" s="17"/>
      <c r="AL2204" s="17"/>
      <c r="AM2204" s="17"/>
      <c r="AN2204" s="17"/>
      <c r="AO2204" s="17"/>
      <c r="AP2204" s="17"/>
      <c r="AQ2204" s="17"/>
      <c r="AR2204" s="17"/>
      <c r="AS2204" s="17"/>
      <c r="AT2204" s="17"/>
      <c r="AU2204" s="17"/>
      <c r="AV2204" s="17"/>
      <c r="AW2204" s="17"/>
      <c r="AX2204" s="17"/>
      <c r="AY2204" s="17"/>
      <c r="AZ2204" s="17"/>
      <c r="BA2204" s="17"/>
      <c r="BB2204" s="17"/>
      <c r="BC2204" s="17"/>
      <c r="BD2204" s="17"/>
      <c r="BE2204" s="17"/>
      <c r="BF2204" s="17"/>
      <c r="BG2204" s="17"/>
      <c r="BH2204" s="17"/>
      <c r="BI2204" s="17"/>
      <c r="BJ2204" s="17"/>
      <c r="BK2204" s="17"/>
      <c r="BL2204" s="17"/>
      <c r="BM2204" s="17"/>
      <c r="BN2204" s="17"/>
      <c r="BO2204" s="17"/>
      <c r="BP2204" s="17"/>
      <c r="BQ2204" s="17"/>
      <c r="BR2204" s="17"/>
    </row>
    <row r="2205" spans="29:70" x14ac:dyDescent="0.25">
      <c r="AC2205" s="17"/>
      <c r="AD2205" s="17"/>
      <c r="AE2205" s="17"/>
      <c r="AF2205" s="17"/>
      <c r="AG2205" s="17"/>
      <c r="AH2205" s="17"/>
      <c r="AI2205" s="17"/>
      <c r="AJ2205" s="17"/>
      <c r="AK2205" s="17"/>
      <c r="AL2205" s="17"/>
      <c r="AM2205" s="17"/>
      <c r="AN2205" s="17"/>
      <c r="AO2205" s="17"/>
      <c r="AP2205" s="17"/>
      <c r="AQ2205" s="17"/>
      <c r="AR2205" s="17"/>
      <c r="AS2205" s="17"/>
      <c r="AT2205" s="17"/>
      <c r="AU2205" s="17"/>
      <c r="AV2205" s="17"/>
      <c r="AW2205" s="17"/>
      <c r="AX2205" s="17"/>
      <c r="AY2205" s="17"/>
      <c r="AZ2205" s="17"/>
      <c r="BA2205" s="17"/>
      <c r="BB2205" s="17"/>
      <c r="BC2205" s="17"/>
      <c r="BD2205" s="17"/>
      <c r="BE2205" s="17"/>
      <c r="BF2205" s="17"/>
      <c r="BG2205" s="17"/>
      <c r="BH2205" s="17"/>
      <c r="BI2205" s="17"/>
      <c r="BJ2205" s="17"/>
      <c r="BK2205" s="17"/>
      <c r="BL2205" s="17"/>
      <c r="BM2205" s="17"/>
      <c r="BN2205" s="17"/>
      <c r="BO2205" s="17"/>
      <c r="BP2205" s="17"/>
      <c r="BQ2205" s="17"/>
      <c r="BR2205" s="17"/>
    </row>
    <row r="2206" spans="29:70" x14ac:dyDescent="0.25">
      <c r="AC2206" s="17"/>
      <c r="AD2206" s="17"/>
      <c r="AE2206" s="17"/>
      <c r="AF2206" s="17"/>
      <c r="AG2206" s="17"/>
      <c r="AH2206" s="17"/>
      <c r="AI2206" s="17"/>
      <c r="AJ2206" s="17"/>
      <c r="AK2206" s="17"/>
      <c r="AL2206" s="17"/>
      <c r="AM2206" s="17"/>
      <c r="AN2206" s="17"/>
      <c r="AO2206" s="17"/>
      <c r="AP2206" s="17"/>
      <c r="AQ2206" s="17"/>
      <c r="AR2206" s="17"/>
      <c r="AS2206" s="17"/>
      <c r="AT2206" s="17"/>
      <c r="AU2206" s="17"/>
      <c r="AV2206" s="17"/>
      <c r="AW2206" s="17"/>
      <c r="AX2206" s="17"/>
      <c r="AY2206" s="17"/>
      <c r="AZ2206" s="17"/>
      <c r="BA2206" s="17"/>
      <c r="BB2206" s="17"/>
      <c r="BC2206" s="17"/>
      <c r="BD2206" s="17"/>
      <c r="BE2206" s="17"/>
      <c r="BF2206" s="17"/>
      <c r="BG2206" s="17"/>
      <c r="BH2206" s="17"/>
      <c r="BI2206" s="17"/>
      <c r="BJ2206" s="17"/>
      <c r="BK2206" s="17"/>
      <c r="BL2206" s="17"/>
      <c r="BM2206" s="17"/>
      <c r="BN2206" s="17"/>
      <c r="BO2206" s="17"/>
      <c r="BP2206" s="17"/>
      <c r="BQ2206" s="17"/>
      <c r="BR2206" s="17"/>
    </row>
    <row r="2207" spans="29:70" x14ac:dyDescent="0.25">
      <c r="AC2207" s="17"/>
      <c r="AD2207" s="17"/>
      <c r="AE2207" s="17"/>
      <c r="AF2207" s="17"/>
      <c r="AG2207" s="17"/>
      <c r="AH2207" s="17"/>
      <c r="AI2207" s="17"/>
      <c r="AJ2207" s="17"/>
      <c r="AK2207" s="17"/>
      <c r="AL2207" s="17"/>
      <c r="AM2207" s="17"/>
      <c r="AN2207" s="17"/>
      <c r="AO2207" s="17"/>
      <c r="AP2207" s="17"/>
      <c r="AQ2207" s="17"/>
      <c r="AR2207" s="17"/>
      <c r="AS2207" s="17"/>
      <c r="AT2207" s="17"/>
      <c r="AU2207" s="17"/>
      <c r="AV2207" s="17"/>
      <c r="AW2207" s="17"/>
      <c r="AX2207" s="17"/>
      <c r="AY2207" s="17"/>
      <c r="AZ2207" s="17"/>
      <c r="BA2207" s="17"/>
      <c r="BB2207" s="17"/>
      <c r="BC2207" s="17"/>
      <c r="BD2207" s="17"/>
      <c r="BE2207" s="17"/>
      <c r="BF2207" s="17"/>
      <c r="BG2207" s="17"/>
      <c r="BH2207" s="17"/>
      <c r="BI2207" s="17"/>
      <c r="BJ2207" s="17"/>
      <c r="BK2207" s="17"/>
      <c r="BL2207" s="17"/>
      <c r="BM2207" s="17"/>
      <c r="BN2207" s="17"/>
      <c r="BO2207" s="17"/>
      <c r="BP2207" s="17"/>
      <c r="BQ2207" s="17"/>
      <c r="BR2207" s="17"/>
    </row>
    <row r="2208" spans="29:70" x14ac:dyDescent="0.25">
      <c r="AC2208" s="17"/>
      <c r="AD2208" s="17"/>
      <c r="AE2208" s="17"/>
      <c r="AF2208" s="17"/>
      <c r="AG2208" s="17"/>
      <c r="AH2208" s="17"/>
      <c r="AI2208" s="17"/>
      <c r="AJ2208" s="17"/>
      <c r="AK2208" s="17"/>
      <c r="AL2208" s="17"/>
      <c r="AM2208" s="17"/>
      <c r="AN2208" s="17"/>
      <c r="AO2208" s="17"/>
      <c r="AP2208" s="17"/>
      <c r="AQ2208" s="17"/>
      <c r="AR2208" s="17"/>
      <c r="AS2208" s="17"/>
      <c r="AT2208" s="17"/>
      <c r="AU2208" s="17"/>
      <c r="AV2208" s="17"/>
      <c r="AW2208" s="17"/>
      <c r="AX2208" s="17"/>
      <c r="AY2208" s="17"/>
      <c r="AZ2208" s="17"/>
      <c r="BA2208" s="17"/>
      <c r="BB2208" s="17"/>
      <c r="BC2208" s="17"/>
      <c r="BD2208" s="17"/>
      <c r="BE2208" s="17"/>
      <c r="BF2208" s="17"/>
      <c r="BG2208" s="17"/>
      <c r="BH2208" s="17"/>
      <c r="BI2208" s="17"/>
      <c r="BJ2208" s="17"/>
      <c r="BK2208" s="17"/>
      <c r="BL2208" s="17"/>
      <c r="BM2208" s="17"/>
      <c r="BN2208" s="17"/>
      <c r="BO2208" s="17"/>
      <c r="BP2208" s="17"/>
      <c r="BQ2208" s="17"/>
      <c r="BR2208" s="17"/>
    </row>
    <row r="2209" spans="29:70" x14ac:dyDescent="0.25">
      <c r="AC2209" s="17"/>
      <c r="AD2209" s="17"/>
      <c r="AE2209" s="17"/>
      <c r="AF2209" s="17"/>
      <c r="AG2209" s="17"/>
      <c r="AH2209" s="17"/>
      <c r="AI2209" s="17"/>
      <c r="AJ2209" s="17"/>
      <c r="AK2209" s="17"/>
      <c r="AL2209" s="17"/>
      <c r="AM2209" s="17"/>
      <c r="AN2209" s="17"/>
      <c r="AO2209" s="17"/>
      <c r="AP2209" s="17"/>
      <c r="AQ2209" s="17"/>
      <c r="AR2209" s="17"/>
      <c r="AS2209" s="17"/>
      <c r="AT2209" s="17"/>
      <c r="AU2209" s="17"/>
      <c r="AV2209" s="17"/>
      <c r="AW2209" s="17"/>
      <c r="AX2209" s="17"/>
      <c r="AY2209" s="17"/>
      <c r="AZ2209" s="17"/>
      <c r="BA2209" s="17"/>
      <c r="BB2209" s="17"/>
      <c r="BC2209" s="17"/>
      <c r="BD2209" s="17"/>
      <c r="BE2209" s="17"/>
      <c r="BF2209" s="17"/>
      <c r="BG2209" s="17"/>
      <c r="BH2209" s="17"/>
      <c r="BI2209" s="17"/>
      <c r="BJ2209" s="17"/>
      <c r="BK2209" s="17"/>
      <c r="BL2209" s="17"/>
      <c r="BM2209" s="17"/>
      <c r="BN2209" s="17"/>
      <c r="BO2209" s="17"/>
      <c r="BP2209" s="17"/>
      <c r="BQ2209" s="17"/>
      <c r="BR2209" s="17"/>
    </row>
    <row r="2210" spans="29:70" x14ac:dyDescent="0.25">
      <c r="AC2210" s="17"/>
      <c r="AD2210" s="17"/>
      <c r="AE2210" s="17"/>
      <c r="AF2210" s="17"/>
      <c r="AG2210" s="17"/>
      <c r="AH2210" s="17"/>
      <c r="AI2210" s="17"/>
      <c r="AJ2210" s="17"/>
      <c r="AK2210" s="17"/>
      <c r="AL2210" s="17"/>
      <c r="AM2210" s="17"/>
      <c r="AN2210" s="17"/>
      <c r="AO2210" s="17"/>
      <c r="AP2210" s="17"/>
      <c r="AQ2210" s="17"/>
      <c r="AR2210" s="17"/>
      <c r="AS2210" s="17"/>
      <c r="AT2210" s="17"/>
      <c r="AU2210" s="17"/>
      <c r="AV2210" s="17"/>
      <c r="AW2210" s="17"/>
      <c r="AX2210" s="17"/>
      <c r="AY2210" s="17"/>
      <c r="AZ2210" s="17"/>
      <c r="BA2210" s="17"/>
      <c r="BB2210" s="17"/>
      <c r="BC2210" s="17"/>
      <c r="BD2210" s="17"/>
      <c r="BE2210" s="17"/>
      <c r="BF2210" s="17"/>
      <c r="BG2210" s="17"/>
      <c r="BH2210" s="17"/>
      <c r="BI2210" s="17"/>
      <c r="BJ2210" s="17"/>
      <c r="BK2210" s="17"/>
      <c r="BL2210" s="17"/>
      <c r="BM2210" s="17"/>
      <c r="BN2210" s="17"/>
      <c r="BO2210" s="17"/>
      <c r="BP2210" s="17"/>
      <c r="BQ2210" s="17"/>
      <c r="BR2210" s="17"/>
    </row>
    <row r="2211" spans="29:70" x14ac:dyDescent="0.25">
      <c r="AC2211" s="17"/>
      <c r="AD2211" s="17"/>
      <c r="AE2211" s="17"/>
      <c r="AF2211" s="17"/>
      <c r="AG2211" s="17"/>
      <c r="AH2211" s="17"/>
      <c r="AI2211" s="17"/>
      <c r="AJ2211" s="17"/>
      <c r="AK2211" s="17"/>
      <c r="AL2211" s="17"/>
      <c r="AM2211" s="17"/>
      <c r="AN2211" s="17"/>
      <c r="AO2211" s="17"/>
      <c r="AP2211" s="17"/>
      <c r="AQ2211" s="17"/>
      <c r="AR2211" s="17"/>
      <c r="AS2211" s="17"/>
      <c r="AT2211" s="17"/>
      <c r="AU2211" s="17"/>
      <c r="AV2211" s="17"/>
      <c r="AW2211" s="17"/>
      <c r="AX2211" s="17"/>
      <c r="AY2211" s="17"/>
      <c r="AZ2211" s="17"/>
      <c r="BA2211" s="17"/>
      <c r="BB2211" s="17"/>
      <c r="BC2211" s="17"/>
      <c r="BD2211" s="17"/>
      <c r="BE2211" s="17"/>
      <c r="BF2211" s="17"/>
      <c r="BG2211" s="17"/>
      <c r="BH2211" s="17"/>
      <c r="BI2211" s="17"/>
      <c r="BJ2211" s="17"/>
      <c r="BK2211" s="17"/>
      <c r="BL2211" s="17"/>
      <c r="BM2211" s="17"/>
      <c r="BN2211" s="17"/>
      <c r="BO2211" s="17"/>
      <c r="BP2211" s="17"/>
      <c r="BQ2211" s="17"/>
      <c r="BR2211" s="17"/>
    </row>
    <row r="2212" spans="29:70" x14ac:dyDescent="0.25">
      <c r="AC2212" s="17"/>
      <c r="AD2212" s="17"/>
      <c r="AE2212" s="17"/>
      <c r="AF2212" s="17"/>
      <c r="AG2212" s="17"/>
      <c r="AH2212" s="17"/>
      <c r="AI2212" s="17"/>
      <c r="AJ2212" s="17"/>
      <c r="AK2212" s="17"/>
      <c r="AL2212" s="17"/>
      <c r="AM2212" s="17"/>
      <c r="AN2212" s="17"/>
      <c r="AO2212" s="17"/>
      <c r="AP2212" s="17"/>
      <c r="AQ2212" s="17"/>
      <c r="AR2212" s="17"/>
      <c r="AS2212" s="17"/>
      <c r="AT2212" s="17"/>
      <c r="AU2212" s="17"/>
      <c r="AV2212" s="17"/>
      <c r="AW2212" s="17"/>
      <c r="AX2212" s="17"/>
      <c r="AY2212" s="17"/>
      <c r="AZ2212" s="17"/>
      <c r="BA2212" s="17"/>
      <c r="BB2212" s="17"/>
      <c r="BC2212" s="17"/>
      <c r="BD2212" s="17"/>
      <c r="BE2212" s="17"/>
      <c r="BF2212" s="17"/>
      <c r="BG2212" s="17"/>
      <c r="BH2212" s="17"/>
      <c r="BI2212" s="17"/>
      <c r="BJ2212" s="17"/>
      <c r="BK2212" s="17"/>
      <c r="BL2212" s="17"/>
      <c r="BM2212" s="17"/>
      <c r="BN2212" s="17"/>
      <c r="BO2212" s="17"/>
      <c r="BP2212" s="17"/>
      <c r="BQ2212" s="17"/>
      <c r="BR2212" s="17"/>
    </row>
    <row r="2213" spans="29:70" x14ac:dyDescent="0.25">
      <c r="AC2213" s="17"/>
      <c r="AD2213" s="17"/>
      <c r="AE2213" s="17"/>
      <c r="AF2213" s="17"/>
      <c r="AG2213" s="17"/>
      <c r="AH2213" s="17"/>
      <c r="AI2213" s="17"/>
      <c r="AJ2213" s="17"/>
      <c r="AK2213" s="17"/>
      <c r="AL2213" s="17"/>
      <c r="AM2213" s="17"/>
      <c r="AN2213" s="17"/>
      <c r="AO2213" s="17"/>
      <c r="AP2213" s="17"/>
      <c r="AQ2213" s="17"/>
      <c r="AR2213" s="17"/>
      <c r="AS2213" s="17"/>
      <c r="AT2213" s="17"/>
      <c r="AU2213" s="17"/>
      <c r="AV2213" s="17"/>
      <c r="AW2213" s="17"/>
      <c r="AX2213" s="17"/>
      <c r="AY2213" s="17"/>
      <c r="AZ2213" s="17"/>
      <c r="BA2213" s="17"/>
      <c r="BB2213" s="17"/>
      <c r="BC2213" s="17"/>
      <c r="BD2213" s="17"/>
      <c r="BE2213" s="17"/>
      <c r="BF2213" s="17"/>
      <c r="BG2213" s="17"/>
      <c r="BH2213" s="17"/>
      <c r="BI2213" s="17"/>
      <c r="BJ2213" s="17"/>
      <c r="BK2213" s="17"/>
      <c r="BL2213" s="17"/>
      <c r="BM2213" s="17"/>
      <c r="BN2213" s="17"/>
      <c r="BO2213" s="17"/>
      <c r="BP2213" s="17"/>
      <c r="BQ2213" s="17"/>
      <c r="BR2213" s="17"/>
    </row>
    <row r="2214" spans="29:70" x14ac:dyDescent="0.25">
      <c r="AC2214" s="17"/>
      <c r="AD2214" s="17"/>
      <c r="AE2214" s="17"/>
      <c r="AF2214" s="17"/>
      <c r="AG2214" s="17"/>
      <c r="AH2214" s="17"/>
      <c r="AI2214" s="17"/>
      <c r="AJ2214" s="17"/>
      <c r="AK2214" s="17"/>
      <c r="AL2214" s="17"/>
      <c r="AM2214" s="17"/>
      <c r="AN2214" s="17"/>
      <c r="AO2214" s="17"/>
      <c r="AP2214" s="17"/>
      <c r="AQ2214" s="17"/>
      <c r="AR2214" s="17"/>
      <c r="AS2214" s="17"/>
      <c r="AT2214" s="17"/>
      <c r="AU2214" s="17"/>
      <c r="AV2214" s="17"/>
      <c r="AW2214" s="17"/>
      <c r="AX2214" s="17"/>
      <c r="AY2214" s="17"/>
      <c r="AZ2214" s="17"/>
      <c r="BA2214" s="17"/>
      <c r="BB2214" s="17"/>
      <c r="BC2214" s="17"/>
      <c r="BD2214" s="17"/>
      <c r="BE2214" s="17"/>
      <c r="BF2214" s="17"/>
      <c r="BG2214" s="17"/>
      <c r="BH2214" s="17"/>
      <c r="BI2214" s="17"/>
      <c r="BJ2214" s="17"/>
      <c r="BK2214" s="17"/>
      <c r="BL2214" s="17"/>
      <c r="BM2214" s="17"/>
      <c r="BN2214" s="17"/>
      <c r="BO2214" s="17"/>
      <c r="BP2214" s="17"/>
      <c r="BQ2214" s="17"/>
      <c r="BR2214" s="17"/>
    </row>
    <row r="2215" spans="29:70" x14ac:dyDescent="0.25">
      <c r="AC2215" s="17"/>
      <c r="AD2215" s="17"/>
      <c r="AE2215" s="17"/>
      <c r="AF2215" s="17"/>
      <c r="AG2215" s="17"/>
      <c r="AH2215" s="17"/>
      <c r="AI2215" s="17"/>
      <c r="AJ2215" s="17"/>
      <c r="AK2215" s="17"/>
      <c r="AL2215" s="17"/>
      <c r="AM2215" s="17"/>
      <c r="AN2215" s="17"/>
      <c r="AO2215" s="17"/>
      <c r="AP2215" s="17"/>
      <c r="AQ2215" s="17"/>
      <c r="AR2215" s="17"/>
      <c r="AS2215" s="17"/>
      <c r="AT2215" s="17"/>
      <c r="AU2215" s="17"/>
      <c r="AV2215" s="17"/>
      <c r="AW2215" s="17"/>
      <c r="AX2215" s="17"/>
      <c r="AY2215" s="17"/>
      <c r="AZ2215" s="17"/>
      <c r="BA2215" s="17"/>
      <c r="BB2215" s="17"/>
      <c r="BC2215" s="17"/>
      <c r="BD2215" s="17"/>
      <c r="BE2215" s="17"/>
      <c r="BF2215" s="17"/>
      <c r="BG2215" s="17"/>
      <c r="BH2215" s="17"/>
      <c r="BI2215" s="17"/>
      <c r="BJ2215" s="17"/>
      <c r="BK2215" s="17"/>
      <c r="BL2215" s="17"/>
      <c r="BM2215" s="17"/>
      <c r="BN2215" s="17"/>
      <c r="BO2215" s="17"/>
      <c r="BP2215" s="17"/>
      <c r="BQ2215" s="17"/>
      <c r="BR2215" s="17"/>
    </row>
    <row r="2216" spans="29:70" x14ac:dyDescent="0.25">
      <c r="AC2216" s="17"/>
      <c r="AD2216" s="17"/>
      <c r="AE2216" s="17"/>
      <c r="AF2216" s="17"/>
      <c r="AG2216" s="17"/>
      <c r="AH2216" s="17"/>
      <c r="AI2216" s="17"/>
      <c r="AJ2216" s="17"/>
      <c r="AK2216" s="17"/>
      <c r="AL2216" s="17"/>
      <c r="AM2216" s="17"/>
      <c r="AN2216" s="17"/>
      <c r="AO2216" s="17"/>
      <c r="AP2216" s="17"/>
      <c r="AQ2216" s="17"/>
      <c r="AR2216" s="17"/>
      <c r="AS2216" s="17"/>
      <c r="AT2216" s="17"/>
      <c r="AU2216" s="17"/>
      <c r="AV2216" s="17"/>
      <c r="AW2216" s="17"/>
      <c r="AX2216" s="17"/>
      <c r="AY2216" s="17"/>
      <c r="AZ2216" s="17"/>
      <c r="BA2216" s="17"/>
      <c r="BB2216" s="17"/>
      <c r="BC2216" s="17"/>
      <c r="BD2216" s="17"/>
      <c r="BE2216" s="17"/>
      <c r="BF2216" s="17"/>
      <c r="BG2216" s="17"/>
      <c r="BH2216" s="17"/>
      <c r="BI2216" s="17"/>
      <c r="BJ2216" s="17"/>
      <c r="BK2216" s="17"/>
      <c r="BL2216" s="17"/>
      <c r="BM2216" s="17"/>
      <c r="BN2216" s="17"/>
      <c r="BO2216" s="17"/>
      <c r="BP2216" s="17"/>
      <c r="BQ2216" s="17"/>
      <c r="BR2216" s="17"/>
    </row>
    <row r="2217" spans="29:70" x14ac:dyDescent="0.25">
      <c r="AC2217" s="17"/>
      <c r="AD2217" s="17"/>
      <c r="AE2217" s="17"/>
      <c r="AF2217" s="17"/>
      <c r="AG2217" s="17"/>
      <c r="AH2217" s="17"/>
      <c r="AI2217" s="17"/>
      <c r="AJ2217" s="17"/>
      <c r="AK2217" s="17"/>
      <c r="AL2217" s="17"/>
      <c r="AM2217" s="17"/>
      <c r="AN2217" s="17"/>
      <c r="AO2217" s="17"/>
      <c r="AP2217" s="17"/>
      <c r="AQ2217" s="17"/>
      <c r="AR2217" s="17"/>
      <c r="AS2217" s="17"/>
      <c r="AT2217" s="17"/>
      <c r="AU2217" s="17"/>
      <c r="AV2217" s="17"/>
      <c r="AW2217" s="17"/>
      <c r="AX2217" s="17"/>
      <c r="AY2217" s="17"/>
      <c r="AZ2217" s="17"/>
      <c r="BA2217" s="17"/>
      <c r="BB2217" s="17"/>
      <c r="BC2217" s="17"/>
      <c r="BD2217" s="17"/>
      <c r="BE2217" s="17"/>
      <c r="BF2217" s="17"/>
      <c r="BG2217" s="17"/>
      <c r="BH2217" s="17"/>
      <c r="BI2217" s="17"/>
      <c r="BJ2217" s="17"/>
      <c r="BK2217" s="17"/>
      <c r="BL2217" s="17"/>
      <c r="BM2217" s="17"/>
      <c r="BN2217" s="17"/>
      <c r="BO2217" s="17"/>
      <c r="BP2217" s="17"/>
      <c r="BQ2217" s="17"/>
      <c r="BR2217" s="17"/>
    </row>
    <row r="2218" spans="29:70" x14ac:dyDescent="0.25">
      <c r="AC2218" s="17"/>
      <c r="AD2218" s="17"/>
      <c r="AE2218" s="17"/>
      <c r="AF2218" s="17"/>
      <c r="AG2218" s="17"/>
      <c r="AH2218" s="17"/>
      <c r="AI2218" s="17"/>
      <c r="AJ2218" s="17"/>
      <c r="AK2218" s="17"/>
      <c r="AL2218" s="17"/>
      <c r="AM2218" s="17"/>
      <c r="AN2218" s="17"/>
      <c r="AO2218" s="17"/>
      <c r="AP2218" s="17"/>
      <c r="AQ2218" s="17"/>
      <c r="AR2218" s="17"/>
      <c r="AS2218" s="17"/>
      <c r="AT2218" s="17"/>
      <c r="AU2218" s="17"/>
      <c r="AV2218" s="17"/>
      <c r="AW2218" s="17"/>
      <c r="AX2218" s="17"/>
      <c r="AY2218" s="17"/>
      <c r="AZ2218" s="17"/>
      <c r="BA2218" s="17"/>
      <c r="BB2218" s="17"/>
      <c r="BC2218" s="17"/>
      <c r="BD2218" s="17"/>
      <c r="BE2218" s="17"/>
      <c r="BF2218" s="17"/>
      <c r="BG2218" s="17"/>
      <c r="BH2218" s="17"/>
      <c r="BI2218" s="17"/>
      <c r="BJ2218" s="17"/>
      <c r="BK2218" s="17"/>
      <c r="BL2218" s="17"/>
      <c r="BM2218" s="17"/>
      <c r="BN2218" s="17"/>
      <c r="BO2218" s="17"/>
      <c r="BP2218" s="17"/>
      <c r="BQ2218" s="17"/>
      <c r="BR2218" s="17"/>
    </row>
    <row r="2219" spans="29:70" x14ac:dyDescent="0.25">
      <c r="AC2219" s="17"/>
      <c r="AD2219" s="17"/>
      <c r="AE2219" s="17"/>
      <c r="AF2219" s="17"/>
      <c r="AG2219" s="17"/>
      <c r="AH2219" s="17"/>
      <c r="AI2219" s="17"/>
      <c r="AJ2219" s="17"/>
      <c r="AK2219" s="17"/>
      <c r="AL2219" s="17"/>
      <c r="AM2219" s="17"/>
      <c r="AN2219" s="17"/>
      <c r="AO2219" s="17"/>
      <c r="AP2219" s="17"/>
      <c r="AQ2219" s="17"/>
      <c r="AR2219" s="17"/>
      <c r="AS2219" s="17"/>
      <c r="AT2219" s="17"/>
      <c r="AU2219" s="17"/>
      <c r="AV2219" s="17"/>
      <c r="AW2219" s="17"/>
      <c r="AX2219" s="17"/>
      <c r="AY2219" s="17"/>
      <c r="AZ2219" s="17"/>
      <c r="BA2219" s="17"/>
      <c r="BB2219" s="17"/>
      <c r="BC2219" s="17"/>
      <c r="BD2219" s="17"/>
      <c r="BE2219" s="17"/>
      <c r="BF2219" s="17"/>
      <c r="BG2219" s="17"/>
      <c r="BH2219" s="17"/>
      <c r="BI2219" s="17"/>
      <c r="BJ2219" s="17"/>
      <c r="BK2219" s="17"/>
      <c r="BL2219" s="17"/>
      <c r="BM2219" s="17"/>
      <c r="BN2219" s="17"/>
      <c r="BO2219" s="17"/>
      <c r="BP2219" s="17"/>
      <c r="BQ2219" s="17"/>
      <c r="BR2219" s="17"/>
    </row>
    <row r="2220" spans="29:70" x14ac:dyDescent="0.25">
      <c r="AC2220" s="17"/>
      <c r="AD2220" s="17"/>
      <c r="AE2220" s="17"/>
      <c r="AF2220" s="17"/>
      <c r="AG2220" s="17"/>
      <c r="AH2220" s="17"/>
      <c r="AI2220" s="17"/>
      <c r="AJ2220" s="17"/>
      <c r="AK2220" s="17"/>
      <c r="AL2220" s="17"/>
      <c r="AM2220" s="17"/>
      <c r="AN2220" s="17"/>
      <c r="AO2220" s="17"/>
      <c r="AP2220" s="17"/>
      <c r="AQ2220" s="17"/>
      <c r="AR2220" s="17"/>
      <c r="AS2220" s="17"/>
      <c r="AT2220" s="17"/>
      <c r="AU2220" s="17"/>
      <c r="AV2220" s="17"/>
      <c r="AW2220" s="17"/>
      <c r="AX2220" s="17"/>
      <c r="AY2220" s="17"/>
      <c r="AZ2220" s="17"/>
      <c r="BA2220" s="17"/>
      <c r="BB2220" s="17"/>
      <c r="BC2220" s="17"/>
      <c r="BD2220" s="17"/>
      <c r="BE2220" s="17"/>
      <c r="BF2220" s="17"/>
      <c r="BG2220" s="17"/>
      <c r="BH2220" s="17"/>
      <c r="BI2220" s="17"/>
      <c r="BJ2220" s="17"/>
      <c r="BK2220" s="17"/>
      <c r="BL2220" s="17"/>
      <c r="BM2220" s="17"/>
      <c r="BN2220" s="17"/>
      <c r="BO2220" s="17"/>
      <c r="BP2220" s="17"/>
      <c r="BQ2220" s="17"/>
      <c r="BR2220" s="17"/>
    </row>
    <row r="2221" spans="29:70" x14ac:dyDescent="0.25">
      <c r="AC2221" s="17"/>
      <c r="AD2221" s="17"/>
      <c r="AE2221" s="17"/>
      <c r="AF2221" s="17"/>
      <c r="AG2221" s="17"/>
      <c r="AH2221" s="17"/>
      <c r="AI2221" s="17"/>
      <c r="AJ2221" s="17"/>
      <c r="AK2221" s="17"/>
      <c r="AL2221" s="17"/>
      <c r="AM2221" s="17"/>
      <c r="AN2221" s="17"/>
      <c r="AO2221" s="17"/>
      <c r="AP2221" s="17"/>
      <c r="AQ2221" s="17"/>
      <c r="AR2221" s="17"/>
      <c r="AS2221" s="17"/>
      <c r="AT2221" s="17"/>
      <c r="AU2221" s="17"/>
      <c r="AV2221" s="17"/>
      <c r="AW2221" s="17"/>
      <c r="AX2221" s="17"/>
      <c r="AY2221" s="17"/>
      <c r="AZ2221" s="17"/>
      <c r="BA2221" s="17"/>
      <c r="BB2221" s="17"/>
      <c r="BC2221" s="17"/>
      <c r="BD2221" s="17"/>
      <c r="BE2221" s="17"/>
      <c r="BF2221" s="17"/>
      <c r="BG2221" s="17"/>
      <c r="BH2221" s="17"/>
      <c r="BI2221" s="17"/>
      <c r="BJ2221" s="17"/>
      <c r="BK2221" s="17"/>
      <c r="BL2221" s="17"/>
      <c r="BM2221" s="17"/>
      <c r="BN2221" s="17"/>
      <c r="BO2221" s="17"/>
      <c r="BP2221" s="17"/>
      <c r="BQ2221" s="17"/>
      <c r="BR2221" s="17"/>
    </row>
    <row r="2222" spans="29:70" x14ac:dyDescent="0.25">
      <c r="AC2222" s="17"/>
      <c r="AD2222" s="17"/>
      <c r="AE2222" s="17"/>
      <c r="AF2222" s="17"/>
      <c r="AG2222" s="17"/>
      <c r="AH2222" s="17"/>
      <c r="AI2222" s="17"/>
      <c r="AJ2222" s="17"/>
      <c r="AK2222" s="17"/>
      <c r="AL2222" s="17"/>
      <c r="AM2222" s="17"/>
      <c r="AN2222" s="17"/>
      <c r="AO2222" s="17"/>
      <c r="AP2222" s="17"/>
      <c r="AQ2222" s="17"/>
      <c r="AR2222" s="17"/>
      <c r="AS2222" s="17"/>
      <c r="AT2222" s="17"/>
      <c r="AU2222" s="17"/>
      <c r="AV2222" s="17"/>
      <c r="AW2222" s="17"/>
      <c r="AX2222" s="17"/>
      <c r="AY2222" s="17"/>
      <c r="AZ2222" s="17"/>
      <c r="BA2222" s="17"/>
      <c r="BB2222" s="17"/>
      <c r="BC2222" s="17"/>
      <c r="BD2222" s="17"/>
      <c r="BE2222" s="17"/>
      <c r="BF2222" s="17"/>
      <c r="BG2222" s="17"/>
      <c r="BH2222" s="17"/>
      <c r="BI2222" s="17"/>
      <c r="BJ2222" s="17"/>
      <c r="BK2222" s="17"/>
      <c r="BL2222" s="17"/>
      <c r="BM2222" s="17"/>
      <c r="BN2222" s="17"/>
      <c r="BO2222" s="17"/>
      <c r="BP2222" s="17"/>
      <c r="BQ2222" s="17"/>
      <c r="BR2222" s="17"/>
    </row>
    <row r="2223" spans="29:70" x14ac:dyDescent="0.25">
      <c r="AC2223" s="17"/>
      <c r="AD2223" s="17"/>
      <c r="AE2223" s="17"/>
      <c r="AF2223" s="17"/>
      <c r="AG2223" s="17"/>
      <c r="AH2223" s="17"/>
      <c r="AI2223" s="17"/>
      <c r="AJ2223" s="17"/>
      <c r="AK2223" s="17"/>
      <c r="AL2223" s="17"/>
      <c r="AM2223" s="17"/>
      <c r="AN2223" s="17"/>
      <c r="AO2223" s="17"/>
      <c r="AP2223" s="17"/>
      <c r="AQ2223" s="17"/>
      <c r="AR2223" s="17"/>
      <c r="AS2223" s="17"/>
      <c r="AT2223" s="17"/>
      <c r="AU2223" s="17"/>
      <c r="AV2223" s="17"/>
      <c r="AW2223" s="17"/>
      <c r="AX2223" s="17"/>
      <c r="AY2223" s="17"/>
      <c r="AZ2223" s="17"/>
      <c r="BA2223" s="17"/>
      <c r="BB2223" s="17"/>
      <c r="BC2223" s="17"/>
      <c r="BD2223" s="17"/>
      <c r="BE2223" s="17"/>
      <c r="BF2223" s="17"/>
      <c r="BG2223" s="17"/>
      <c r="BH2223" s="17"/>
      <c r="BI2223" s="17"/>
      <c r="BJ2223" s="17"/>
      <c r="BK2223" s="17"/>
      <c r="BL2223" s="17"/>
      <c r="BM2223" s="17"/>
      <c r="BN2223" s="17"/>
      <c r="BO2223" s="17"/>
      <c r="BP2223" s="17"/>
      <c r="BQ2223" s="17"/>
      <c r="BR2223" s="17"/>
    </row>
    <row r="2224" spans="29:70" x14ac:dyDescent="0.25">
      <c r="AC2224" s="17"/>
      <c r="AD2224" s="17"/>
      <c r="AE2224" s="17"/>
      <c r="AF2224" s="17"/>
      <c r="AG2224" s="17"/>
      <c r="AH2224" s="17"/>
      <c r="AI2224" s="17"/>
      <c r="AJ2224" s="17"/>
      <c r="AK2224" s="17"/>
      <c r="AL2224" s="17"/>
      <c r="AM2224" s="17"/>
      <c r="AN2224" s="17"/>
      <c r="AO2224" s="17"/>
      <c r="AP2224" s="17"/>
      <c r="AQ2224" s="17"/>
      <c r="AR2224" s="17"/>
      <c r="AS2224" s="17"/>
      <c r="AT2224" s="17"/>
      <c r="AU2224" s="17"/>
      <c r="AV2224" s="17"/>
      <c r="AW2224" s="17"/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7"/>
      <c r="BH2224" s="17"/>
      <c r="BI2224" s="17"/>
      <c r="BJ2224" s="17"/>
      <c r="BK2224" s="17"/>
      <c r="BL2224" s="17"/>
      <c r="BM2224" s="17"/>
      <c r="BN2224" s="17"/>
      <c r="BO2224" s="17"/>
      <c r="BP2224" s="17"/>
      <c r="BQ2224" s="17"/>
      <c r="BR2224" s="17"/>
    </row>
    <row r="2225" spans="29:70" x14ac:dyDescent="0.25">
      <c r="AC2225" s="17"/>
      <c r="AD2225" s="17"/>
      <c r="AE2225" s="17"/>
      <c r="AF2225" s="17"/>
      <c r="AG2225" s="17"/>
      <c r="AH2225" s="17"/>
      <c r="AI2225" s="17"/>
      <c r="AJ2225" s="17"/>
      <c r="AK2225" s="17"/>
      <c r="AL2225" s="17"/>
      <c r="AM2225" s="17"/>
      <c r="AN2225" s="17"/>
      <c r="AO2225" s="17"/>
      <c r="AP2225" s="17"/>
      <c r="AQ2225" s="17"/>
      <c r="AR2225" s="17"/>
      <c r="AS2225" s="17"/>
      <c r="AT2225" s="17"/>
      <c r="AU2225" s="17"/>
      <c r="AV2225" s="17"/>
      <c r="AW2225" s="17"/>
      <c r="AX2225" s="17"/>
      <c r="AY2225" s="17"/>
      <c r="AZ2225" s="17"/>
      <c r="BA2225" s="17"/>
      <c r="BB2225" s="17"/>
      <c r="BC2225" s="17"/>
      <c r="BD2225" s="17"/>
      <c r="BE2225" s="17"/>
      <c r="BF2225" s="17"/>
      <c r="BG2225" s="17"/>
      <c r="BH2225" s="17"/>
      <c r="BI2225" s="17"/>
      <c r="BJ2225" s="17"/>
      <c r="BK2225" s="17"/>
      <c r="BL2225" s="17"/>
      <c r="BM2225" s="17"/>
      <c r="BN2225" s="17"/>
      <c r="BO2225" s="17"/>
      <c r="BP2225" s="17"/>
      <c r="BQ2225" s="17"/>
      <c r="BR2225" s="17"/>
    </row>
    <row r="2226" spans="29:70" x14ac:dyDescent="0.25">
      <c r="AC2226" s="17"/>
      <c r="AD2226" s="17"/>
      <c r="AE2226" s="17"/>
      <c r="AF2226" s="17"/>
      <c r="AG2226" s="17"/>
      <c r="AH2226" s="17"/>
      <c r="AI2226" s="17"/>
      <c r="AJ2226" s="17"/>
      <c r="AK2226" s="17"/>
      <c r="AL2226" s="17"/>
      <c r="AM2226" s="17"/>
      <c r="AN2226" s="17"/>
      <c r="AO2226" s="17"/>
      <c r="AP2226" s="17"/>
      <c r="AQ2226" s="17"/>
      <c r="AR2226" s="17"/>
      <c r="AS2226" s="17"/>
      <c r="AT2226" s="17"/>
      <c r="AU2226" s="17"/>
      <c r="AV2226" s="17"/>
      <c r="AW2226" s="17"/>
      <c r="AX2226" s="17"/>
      <c r="AY2226" s="17"/>
      <c r="AZ2226" s="17"/>
      <c r="BA2226" s="17"/>
      <c r="BB2226" s="17"/>
      <c r="BC2226" s="17"/>
      <c r="BD2226" s="17"/>
      <c r="BE2226" s="17"/>
      <c r="BF2226" s="17"/>
      <c r="BG2226" s="17"/>
      <c r="BH2226" s="17"/>
      <c r="BI2226" s="17"/>
      <c r="BJ2226" s="17"/>
      <c r="BK2226" s="17"/>
      <c r="BL2226" s="17"/>
      <c r="BM2226" s="17"/>
      <c r="BN2226" s="17"/>
      <c r="BO2226" s="17"/>
      <c r="BP2226" s="17"/>
      <c r="BQ2226" s="17"/>
      <c r="BR2226" s="17"/>
    </row>
    <row r="2227" spans="29:70" x14ac:dyDescent="0.25">
      <c r="AC2227" s="17"/>
      <c r="AD2227" s="17"/>
      <c r="AE2227" s="17"/>
      <c r="AF2227" s="17"/>
      <c r="AG2227" s="17"/>
      <c r="AH2227" s="17"/>
      <c r="AI2227" s="17"/>
      <c r="AJ2227" s="17"/>
      <c r="AK2227" s="17"/>
      <c r="AL2227" s="17"/>
      <c r="AM2227" s="17"/>
      <c r="AN2227" s="17"/>
      <c r="AO2227" s="17"/>
      <c r="AP2227" s="17"/>
      <c r="AQ2227" s="17"/>
      <c r="AR2227" s="17"/>
      <c r="AS2227" s="17"/>
      <c r="AT2227" s="17"/>
      <c r="AU2227" s="17"/>
      <c r="AV2227" s="17"/>
      <c r="AW2227" s="17"/>
      <c r="AX2227" s="17"/>
      <c r="AY2227" s="17"/>
      <c r="AZ2227" s="17"/>
      <c r="BA2227" s="17"/>
      <c r="BB2227" s="17"/>
      <c r="BC2227" s="17"/>
      <c r="BD2227" s="17"/>
      <c r="BE2227" s="17"/>
      <c r="BF2227" s="17"/>
      <c r="BG2227" s="17"/>
      <c r="BH2227" s="17"/>
      <c r="BI2227" s="17"/>
      <c r="BJ2227" s="17"/>
      <c r="BK2227" s="17"/>
      <c r="BL2227" s="17"/>
      <c r="BM2227" s="17"/>
      <c r="BN2227" s="17"/>
      <c r="BO2227" s="17"/>
      <c r="BP2227" s="17"/>
      <c r="BQ2227" s="17"/>
      <c r="BR2227" s="17"/>
    </row>
    <row r="2228" spans="29:70" x14ac:dyDescent="0.25">
      <c r="AC2228" s="17"/>
      <c r="AD2228" s="17"/>
      <c r="AE2228" s="17"/>
      <c r="AF2228" s="17"/>
      <c r="AG2228" s="17"/>
      <c r="AH2228" s="17"/>
      <c r="AI2228" s="17"/>
      <c r="AJ2228" s="17"/>
      <c r="AK2228" s="17"/>
      <c r="AL2228" s="17"/>
      <c r="AM2228" s="17"/>
      <c r="AN2228" s="17"/>
      <c r="AO2228" s="17"/>
      <c r="AP2228" s="17"/>
      <c r="AQ2228" s="17"/>
      <c r="AR2228" s="17"/>
      <c r="AS2228" s="17"/>
      <c r="AT2228" s="17"/>
      <c r="AU2228" s="17"/>
      <c r="AV2228" s="17"/>
      <c r="AW2228" s="17"/>
      <c r="AX2228" s="17"/>
      <c r="AY2228" s="17"/>
      <c r="AZ2228" s="17"/>
      <c r="BA2228" s="17"/>
      <c r="BB2228" s="17"/>
      <c r="BC2228" s="17"/>
      <c r="BD2228" s="17"/>
      <c r="BE2228" s="17"/>
      <c r="BF2228" s="17"/>
      <c r="BG2228" s="17"/>
      <c r="BH2228" s="17"/>
      <c r="BI2228" s="17"/>
      <c r="BJ2228" s="17"/>
      <c r="BK2228" s="17"/>
      <c r="BL2228" s="17"/>
      <c r="BM2228" s="17"/>
      <c r="BN2228" s="17"/>
      <c r="BO2228" s="17"/>
      <c r="BP2228" s="17"/>
      <c r="BQ2228" s="17"/>
      <c r="BR2228" s="17"/>
    </row>
    <row r="2229" spans="29:70" x14ac:dyDescent="0.25">
      <c r="AC2229" s="17"/>
      <c r="AD2229" s="17"/>
      <c r="AE2229" s="17"/>
      <c r="AF2229" s="17"/>
      <c r="AG2229" s="17"/>
      <c r="AH2229" s="17"/>
      <c r="AI2229" s="17"/>
      <c r="AJ2229" s="17"/>
      <c r="AK2229" s="17"/>
      <c r="AL2229" s="17"/>
      <c r="AM2229" s="17"/>
      <c r="AN2229" s="17"/>
      <c r="AO2229" s="17"/>
      <c r="AP2229" s="17"/>
      <c r="AQ2229" s="17"/>
      <c r="AR2229" s="17"/>
      <c r="AS2229" s="17"/>
      <c r="AT2229" s="17"/>
      <c r="AU2229" s="17"/>
      <c r="AV2229" s="17"/>
      <c r="AW2229" s="17"/>
      <c r="AX2229" s="17"/>
      <c r="AY2229" s="17"/>
      <c r="AZ2229" s="17"/>
      <c r="BA2229" s="17"/>
      <c r="BB2229" s="17"/>
      <c r="BC2229" s="17"/>
      <c r="BD2229" s="17"/>
      <c r="BE2229" s="17"/>
      <c r="BF2229" s="17"/>
      <c r="BG2229" s="17"/>
      <c r="BH2229" s="17"/>
      <c r="BI2229" s="17"/>
      <c r="BJ2229" s="17"/>
      <c r="BK2229" s="17"/>
      <c r="BL2229" s="17"/>
      <c r="BM2229" s="17"/>
      <c r="BN2229" s="17"/>
      <c r="BO2229" s="17"/>
      <c r="BP2229" s="17"/>
      <c r="BQ2229" s="17"/>
      <c r="BR2229" s="17"/>
    </row>
    <row r="2230" spans="29:70" x14ac:dyDescent="0.25">
      <c r="AC2230" s="17"/>
      <c r="AD2230" s="17"/>
      <c r="AE2230" s="17"/>
      <c r="AF2230" s="17"/>
      <c r="AG2230" s="17"/>
      <c r="AH2230" s="17"/>
      <c r="AI2230" s="17"/>
      <c r="AJ2230" s="17"/>
      <c r="AK2230" s="17"/>
      <c r="AL2230" s="17"/>
      <c r="AM2230" s="17"/>
      <c r="AN2230" s="17"/>
      <c r="AO2230" s="17"/>
      <c r="AP2230" s="17"/>
      <c r="AQ2230" s="17"/>
      <c r="AR2230" s="17"/>
      <c r="AS2230" s="17"/>
      <c r="AT2230" s="17"/>
      <c r="AU2230" s="17"/>
      <c r="AV2230" s="17"/>
      <c r="AW2230" s="17"/>
      <c r="AX2230" s="17"/>
      <c r="AY2230" s="17"/>
      <c r="AZ2230" s="17"/>
      <c r="BA2230" s="17"/>
      <c r="BB2230" s="17"/>
      <c r="BC2230" s="17"/>
      <c r="BD2230" s="17"/>
      <c r="BE2230" s="17"/>
      <c r="BF2230" s="17"/>
      <c r="BG2230" s="17"/>
      <c r="BH2230" s="17"/>
      <c r="BI2230" s="17"/>
      <c r="BJ2230" s="17"/>
      <c r="BK2230" s="17"/>
      <c r="BL2230" s="17"/>
      <c r="BM2230" s="17"/>
      <c r="BN2230" s="17"/>
      <c r="BO2230" s="17"/>
      <c r="BP2230" s="17"/>
      <c r="BQ2230" s="17"/>
      <c r="BR2230" s="17"/>
    </row>
    <row r="2231" spans="29:70" x14ac:dyDescent="0.25">
      <c r="AC2231" s="17"/>
      <c r="AD2231" s="17"/>
      <c r="AE2231" s="17"/>
      <c r="AF2231" s="17"/>
      <c r="AG2231" s="17"/>
      <c r="AH2231" s="17"/>
      <c r="AI2231" s="17"/>
      <c r="AJ2231" s="17"/>
      <c r="AK2231" s="17"/>
      <c r="AL2231" s="17"/>
      <c r="AM2231" s="17"/>
      <c r="AN2231" s="17"/>
      <c r="AO2231" s="17"/>
      <c r="AP2231" s="17"/>
      <c r="AQ2231" s="17"/>
      <c r="AR2231" s="17"/>
      <c r="AS2231" s="17"/>
      <c r="AT2231" s="17"/>
      <c r="AU2231" s="17"/>
      <c r="AV2231" s="17"/>
      <c r="AW2231" s="17"/>
      <c r="AX2231" s="17"/>
      <c r="AY2231" s="17"/>
      <c r="AZ2231" s="17"/>
      <c r="BA2231" s="17"/>
      <c r="BB2231" s="17"/>
      <c r="BC2231" s="17"/>
      <c r="BD2231" s="17"/>
      <c r="BE2231" s="17"/>
      <c r="BF2231" s="17"/>
      <c r="BG2231" s="17"/>
      <c r="BH2231" s="17"/>
      <c r="BI2231" s="17"/>
      <c r="BJ2231" s="17"/>
      <c r="BK2231" s="17"/>
      <c r="BL2231" s="17"/>
      <c r="BM2231" s="17"/>
      <c r="BN2231" s="17"/>
      <c r="BO2231" s="17"/>
      <c r="BP2231" s="17"/>
      <c r="BQ2231" s="17"/>
      <c r="BR2231" s="17"/>
    </row>
    <row r="2232" spans="29:70" x14ac:dyDescent="0.25">
      <c r="AC2232" s="17"/>
      <c r="AD2232" s="17"/>
      <c r="AE2232" s="17"/>
      <c r="AF2232" s="17"/>
      <c r="AG2232" s="17"/>
      <c r="AH2232" s="17"/>
      <c r="AI2232" s="17"/>
      <c r="AJ2232" s="17"/>
      <c r="AK2232" s="17"/>
      <c r="AL2232" s="17"/>
      <c r="AM2232" s="17"/>
      <c r="AN2232" s="17"/>
      <c r="AO2232" s="17"/>
      <c r="AP2232" s="17"/>
      <c r="AQ2232" s="17"/>
      <c r="AR2232" s="17"/>
      <c r="AS2232" s="17"/>
      <c r="AT2232" s="17"/>
      <c r="AU2232" s="17"/>
      <c r="AV2232" s="17"/>
      <c r="AW2232" s="17"/>
      <c r="AX2232" s="17"/>
      <c r="AY2232" s="17"/>
      <c r="AZ2232" s="17"/>
      <c r="BA2232" s="17"/>
      <c r="BB2232" s="17"/>
      <c r="BC2232" s="17"/>
      <c r="BD2232" s="17"/>
      <c r="BE2232" s="17"/>
      <c r="BF2232" s="17"/>
      <c r="BG2232" s="17"/>
      <c r="BH2232" s="17"/>
      <c r="BI2232" s="17"/>
      <c r="BJ2232" s="17"/>
      <c r="BK2232" s="17"/>
      <c r="BL2232" s="17"/>
      <c r="BM2232" s="17"/>
      <c r="BN2232" s="17"/>
      <c r="BO2232" s="17"/>
      <c r="BP2232" s="17"/>
      <c r="BQ2232" s="17"/>
      <c r="BR2232" s="17"/>
    </row>
    <row r="2233" spans="29:70" x14ac:dyDescent="0.25">
      <c r="AC2233" s="17"/>
      <c r="AD2233" s="17"/>
      <c r="AE2233" s="17"/>
      <c r="AF2233" s="17"/>
      <c r="AG2233" s="17"/>
      <c r="AH2233" s="17"/>
      <c r="AI2233" s="17"/>
      <c r="AJ2233" s="17"/>
      <c r="AK2233" s="17"/>
      <c r="AL2233" s="17"/>
      <c r="AM2233" s="17"/>
      <c r="AN2233" s="17"/>
      <c r="AO2233" s="17"/>
      <c r="AP2233" s="17"/>
      <c r="AQ2233" s="17"/>
      <c r="AR2233" s="17"/>
      <c r="AS2233" s="17"/>
      <c r="AT2233" s="17"/>
      <c r="AU2233" s="17"/>
      <c r="AV2233" s="17"/>
      <c r="AW2233" s="17"/>
      <c r="AX2233" s="17"/>
      <c r="AY2233" s="17"/>
      <c r="AZ2233" s="17"/>
      <c r="BA2233" s="17"/>
      <c r="BB2233" s="17"/>
      <c r="BC2233" s="17"/>
      <c r="BD2233" s="17"/>
      <c r="BE2233" s="17"/>
      <c r="BF2233" s="17"/>
      <c r="BG2233" s="17"/>
      <c r="BH2233" s="17"/>
      <c r="BI2233" s="17"/>
      <c r="BJ2233" s="17"/>
      <c r="BK2233" s="17"/>
      <c r="BL2233" s="17"/>
      <c r="BM2233" s="17"/>
      <c r="BN2233" s="17"/>
      <c r="BO2233" s="17"/>
      <c r="BP2233" s="17"/>
      <c r="BQ2233" s="17"/>
      <c r="BR2233" s="17"/>
    </row>
    <row r="2234" spans="29:70" x14ac:dyDescent="0.25">
      <c r="AC2234" s="17"/>
      <c r="AD2234" s="17"/>
      <c r="AE2234" s="17"/>
      <c r="AF2234" s="17"/>
      <c r="AG2234" s="17"/>
      <c r="AH2234" s="17"/>
      <c r="AI2234" s="17"/>
      <c r="AJ2234" s="17"/>
      <c r="AK2234" s="17"/>
      <c r="AL2234" s="17"/>
      <c r="AM2234" s="17"/>
      <c r="AN2234" s="17"/>
      <c r="AO2234" s="17"/>
      <c r="AP2234" s="17"/>
      <c r="AQ2234" s="17"/>
      <c r="AR2234" s="17"/>
      <c r="AS2234" s="17"/>
      <c r="AT2234" s="17"/>
      <c r="AU2234" s="17"/>
      <c r="AV2234" s="17"/>
      <c r="AW2234" s="17"/>
      <c r="AX2234" s="17"/>
      <c r="AY2234" s="17"/>
      <c r="AZ2234" s="17"/>
      <c r="BA2234" s="17"/>
      <c r="BB2234" s="17"/>
      <c r="BC2234" s="17"/>
      <c r="BD2234" s="17"/>
      <c r="BE2234" s="17"/>
      <c r="BF2234" s="17"/>
      <c r="BG2234" s="17"/>
      <c r="BH2234" s="17"/>
      <c r="BI2234" s="17"/>
      <c r="BJ2234" s="17"/>
      <c r="BK2234" s="17"/>
      <c r="BL2234" s="17"/>
      <c r="BM2234" s="17"/>
      <c r="BN2234" s="17"/>
      <c r="BO2234" s="17"/>
      <c r="BP2234" s="17"/>
      <c r="BQ2234" s="17"/>
      <c r="BR2234" s="17"/>
    </row>
    <row r="2235" spans="29:70" x14ac:dyDescent="0.25">
      <c r="AC2235" s="17"/>
      <c r="AD2235" s="17"/>
      <c r="AE2235" s="17"/>
      <c r="AF2235" s="17"/>
      <c r="AG2235" s="17"/>
      <c r="AH2235" s="17"/>
      <c r="AI2235" s="17"/>
      <c r="AJ2235" s="17"/>
      <c r="AK2235" s="17"/>
      <c r="AL2235" s="17"/>
      <c r="AM2235" s="17"/>
      <c r="AN2235" s="17"/>
      <c r="AO2235" s="17"/>
      <c r="AP2235" s="17"/>
      <c r="AQ2235" s="17"/>
      <c r="AR2235" s="17"/>
      <c r="AS2235" s="17"/>
      <c r="AT2235" s="17"/>
      <c r="AU2235" s="17"/>
      <c r="AV2235" s="17"/>
      <c r="AW2235" s="17"/>
      <c r="AX2235" s="17"/>
      <c r="AY2235" s="17"/>
      <c r="AZ2235" s="17"/>
      <c r="BA2235" s="17"/>
      <c r="BB2235" s="17"/>
      <c r="BC2235" s="17"/>
      <c r="BD2235" s="17"/>
      <c r="BE2235" s="17"/>
      <c r="BF2235" s="17"/>
      <c r="BG2235" s="17"/>
      <c r="BH2235" s="17"/>
      <c r="BI2235" s="17"/>
      <c r="BJ2235" s="17"/>
      <c r="BK2235" s="17"/>
      <c r="BL2235" s="17"/>
      <c r="BM2235" s="17"/>
      <c r="BN2235" s="17"/>
      <c r="BO2235" s="17"/>
      <c r="BP2235" s="17"/>
      <c r="BQ2235" s="17"/>
      <c r="BR2235" s="17"/>
    </row>
    <row r="2236" spans="29:70" x14ac:dyDescent="0.25">
      <c r="AC2236" s="17"/>
      <c r="AD2236" s="17"/>
      <c r="AE2236" s="17"/>
      <c r="AF2236" s="17"/>
      <c r="AG2236" s="17"/>
      <c r="AH2236" s="17"/>
      <c r="AI2236" s="17"/>
      <c r="AJ2236" s="17"/>
      <c r="AK2236" s="17"/>
      <c r="AL2236" s="17"/>
      <c r="AM2236" s="17"/>
      <c r="AN2236" s="17"/>
      <c r="AO2236" s="17"/>
      <c r="AP2236" s="17"/>
      <c r="AQ2236" s="17"/>
      <c r="AR2236" s="17"/>
      <c r="AS2236" s="17"/>
      <c r="AT2236" s="17"/>
      <c r="AU2236" s="17"/>
      <c r="AV2236" s="17"/>
      <c r="AW2236" s="17"/>
      <c r="AX2236" s="17"/>
      <c r="AY2236" s="17"/>
      <c r="AZ2236" s="17"/>
      <c r="BA2236" s="17"/>
      <c r="BB2236" s="17"/>
      <c r="BC2236" s="17"/>
      <c r="BD2236" s="17"/>
      <c r="BE2236" s="17"/>
      <c r="BF2236" s="17"/>
      <c r="BG2236" s="17"/>
      <c r="BH2236" s="17"/>
      <c r="BI2236" s="17"/>
      <c r="BJ2236" s="17"/>
      <c r="BK2236" s="17"/>
      <c r="BL2236" s="17"/>
      <c r="BM2236" s="17"/>
      <c r="BN2236" s="17"/>
      <c r="BO2236" s="17"/>
      <c r="BP2236" s="17"/>
      <c r="BQ2236" s="17"/>
      <c r="BR2236" s="17"/>
    </row>
    <row r="2237" spans="29:70" x14ac:dyDescent="0.25">
      <c r="AC2237" s="17"/>
      <c r="AD2237" s="17"/>
      <c r="AE2237" s="17"/>
      <c r="AF2237" s="17"/>
      <c r="AG2237" s="17"/>
      <c r="AH2237" s="17"/>
      <c r="AI2237" s="17"/>
      <c r="AJ2237" s="17"/>
      <c r="AK2237" s="17"/>
      <c r="AL2237" s="17"/>
      <c r="AM2237" s="17"/>
      <c r="AN2237" s="17"/>
      <c r="AO2237" s="17"/>
      <c r="AP2237" s="17"/>
      <c r="AQ2237" s="17"/>
      <c r="AR2237" s="17"/>
      <c r="AS2237" s="17"/>
      <c r="AT2237" s="17"/>
      <c r="AU2237" s="17"/>
      <c r="AV2237" s="17"/>
      <c r="AW2237" s="17"/>
      <c r="AX2237" s="17"/>
      <c r="AY2237" s="17"/>
      <c r="AZ2237" s="17"/>
      <c r="BA2237" s="17"/>
      <c r="BB2237" s="17"/>
      <c r="BC2237" s="17"/>
      <c r="BD2237" s="17"/>
      <c r="BE2237" s="17"/>
      <c r="BF2237" s="17"/>
      <c r="BG2237" s="17"/>
      <c r="BH2237" s="17"/>
      <c r="BI2237" s="17"/>
      <c r="BJ2237" s="17"/>
      <c r="BK2237" s="17"/>
      <c r="BL2237" s="17"/>
      <c r="BM2237" s="17"/>
      <c r="BN2237" s="17"/>
      <c r="BO2237" s="17"/>
      <c r="BP2237" s="17"/>
      <c r="BQ2237" s="17"/>
      <c r="BR2237" s="17"/>
    </row>
    <row r="2238" spans="29:70" x14ac:dyDescent="0.25">
      <c r="AC2238" s="17"/>
      <c r="AD2238" s="17"/>
      <c r="AE2238" s="17"/>
      <c r="AF2238" s="17"/>
      <c r="AG2238" s="17"/>
      <c r="AH2238" s="17"/>
      <c r="AI2238" s="17"/>
      <c r="AJ2238" s="17"/>
      <c r="AK2238" s="17"/>
      <c r="AL2238" s="17"/>
      <c r="AM2238" s="17"/>
      <c r="AN2238" s="17"/>
      <c r="AO2238" s="17"/>
      <c r="AP2238" s="17"/>
      <c r="AQ2238" s="17"/>
      <c r="AR2238" s="17"/>
      <c r="AS2238" s="17"/>
      <c r="AT2238" s="17"/>
      <c r="AU2238" s="17"/>
      <c r="AV2238" s="17"/>
      <c r="AW2238" s="17"/>
      <c r="AX2238" s="17"/>
      <c r="AY2238" s="17"/>
      <c r="AZ2238" s="17"/>
      <c r="BA2238" s="17"/>
      <c r="BB2238" s="17"/>
      <c r="BC2238" s="17"/>
      <c r="BD2238" s="17"/>
      <c r="BE2238" s="17"/>
      <c r="BF2238" s="17"/>
      <c r="BG2238" s="17"/>
      <c r="BH2238" s="17"/>
      <c r="BI2238" s="17"/>
      <c r="BJ2238" s="17"/>
      <c r="BK2238" s="17"/>
      <c r="BL2238" s="17"/>
      <c r="BM2238" s="17"/>
      <c r="BN2238" s="17"/>
      <c r="BO2238" s="17"/>
      <c r="BP2238" s="17"/>
      <c r="BQ2238" s="17"/>
      <c r="BR2238" s="17"/>
    </row>
    <row r="2239" spans="29:70" x14ac:dyDescent="0.25">
      <c r="AC2239" s="17"/>
      <c r="AD2239" s="17"/>
      <c r="AE2239" s="17"/>
      <c r="AF2239" s="17"/>
      <c r="AG2239" s="17"/>
      <c r="AH2239" s="17"/>
      <c r="AI2239" s="17"/>
      <c r="AJ2239" s="17"/>
      <c r="AK2239" s="17"/>
      <c r="AL2239" s="17"/>
      <c r="AM2239" s="17"/>
      <c r="AN2239" s="17"/>
      <c r="AO2239" s="17"/>
      <c r="AP2239" s="17"/>
      <c r="AQ2239" s="17"/>
      <c r="AR2239" s="17"/>
      <c r="AS2239" s="17"/>
      <c r="AT2239" s="17"/>
      <c r="AU2239" s="17"/>
      <c r="AV2239" s="17"/>
      <c r="AW2239" s="17"/>
      <c r="AX2239" s="17"/>
      <c r="AY2239" s="17"/>
      <c r="AZ2239" s="17"/>
      <c r="BA2239" s="17"/>
      <c r="BB2239" s="17"/>
      <c r="BC2239" s="17"/>
      <c r="BD2239" s="17"/>
      <c r="BE2239" s="17"/>
      <c r="BF2239" s="17"/>
      <c r="BG2239" s="17"/>
      <c r="BH2239" s="17"/>
      <c r="BI2239" s="17"/>
      <c r="BJ2239" s="17"/>
      <c r="BK2239" s="17"/>
      <c r="BL2239" s="17"/>
      <c r="BM2239" s="17"/>
      <c r="BN2239" s="17"/>
      <c r="BO2239" s="17"/>
      <c r="BP2239" s="17"/>
      <c r="BQ2239" s="17"/>
      <c r="BR2239" s="17"/>
    </row>
    <row r="2240" spans="29:70" x14ac:dyDescent="0.25">
      <c r="AC2240" s="17"/>
      <c r="AD2240" s="17"/>
      <c r="AE2240" s="17"/>
      <c r="AF2240" s="17"/>
      <c r="AG2240" s="17"/>
      <c r="AH2240" s="17"/>
      <c r="AI2240" s="17"/>
      <c r="AJ2240" s="17"/>
      <c r="AK2240" s="17"/>
      <c r="AL2240" s="17"/>
      <c r="AM2240" s="17"/>
      <c r="AN2240" s="17"/>
      <c r="AO2240" s="17"/>
      <c r="AP2240" s="17"/>
      <c r="AQ2240" s="17"/>
      <c r="AR2240" s="17"/>
      <c r="AS2240" s="17"/>
      <c r="AT2240" s="17"/>
      <c r="AU2240" s="17"/>
      <c r="AV2240" s="17"/>
      <c r="AW2240" s="17"/>
      <c r="AX2240" s="17"/>
      <c r="AY2240" s="17"/>
      <c r="AZ2240" s="17"/>
      <c r="BA2240" s="17"/>
      <c r="BB2240" s="17"/>
      <c r="BC2240" s="17"/>
      <c r="BD2240" s="17"/>
      <c r="BE2240" s="17"/>
      <c r="BF2240" s="17"/>
      <c r="BG2240" s="17"/>
      <c r="BH2240" s="17"/>
      <c r="BI2240" s="17"/>
      <c r="BJ2240" s="17"/>
      <c r="BK2240" s="17"/>
      <c r="BL2240" s="17"/>
      <c r="BM2240" s="17"/>
      <c r="BN2240" s="17"/>
      <c r="BO2240" s="17"/>
      <c r="BP2240" s="17"/>
      <c r="BQ2240" s="17"/>
      <c r="BR2240" s="17"/>
    </row>
    <row r="2241" spans="29:70" x14ac:dyDescent="0.25">
      <c r="AC2241" s="17"/>
      <c r="AD2241" s="17"/>
      <c r="AE2241" s="17"/>
      <c r="AF2241" s="17"/>
      <c r="AG2241" s="17"/>
      <c r="AH2241" s="17"/>
      <c r="AI2241" s="17"/>
      <c r="AJ2241" s="17"/>
      <c r="AK2241" s="17"/>
      <c r="AL2241" s="17"/>
      <c r="AM2241" s="17"/>
      <c r="AN2241" s="17"/>
      <c r="AO2241" s="17"/>
      <c r="AP2241" s="17"/>
      <c r="AQ2241" s="17"/>
      <c r="AR2241" s="17"/>
      <c r="AS2241" s="17"/>
      <c r="AT2241" s="17"/>
      <c r="AU2241" s="17"/>
      <c r="AV2241" s="17"/>
      <c r="AW2241" s="17"/>
      <c r="AX2241" s="17"/>
      <c r="AY2241" s="17"/>
      <c r="AZ2241" s="17"/>
      <c r="BA2241" s="17"/>
      <c r="BB2241" s="17"/>
      <c r="BC2241" s="17"/>
      <c r="BD2241" s="17"/>
      <c r="BE2241" s="17"/>
      <c r="BF2241" s="17"/>
      <c r="BG2241" s="17"/>
      <c r="BH2241" s="17"/>
      <c r="BI2241" s="17"/>
      <c r="BJ2241" s="17"/>
      <c r="BK2241" s="17"/>
      <c r="BL2241" s="17"/>
      <c r="BM2241" s="17"/>
      <c r="BN2241" s="17"/>
      <c r="BO2241" s="17"/>
      <c r="BP2241" s="17"/>
      <c r="BQ2241" s="17"/>
      <c r="BR2241" s="17"/>
    </row>
    <row r="2242" spans="29:70" x14ac:dyDescent="0.25">
      <c r="AC2242" s="17"/>
      <c r="AD2242" s="17"/>
      <c r="AE2242" s="17"/>
      <c r="AF2242" s="17"/>
      <c r="AG2242" s="17"/>
      <c r="AH2242" s="17"/>
      <c r="AI2242" s="17"/>
      <c r="AJ2242" s="17"/>
      <c r="AK2242" s="17"/>
      <c r="AL2242" s="17"/>
      <c r="AM2242" s="17"/>
      <c r="AN2242" s="17"/>
      <c r="AO2242" s="17"/>
      <c r="AP2242" s="17"/>
      <c r="AQ2242" s="17"/>
      <c r="AR2242" s="17"/>
      <c r="AS2242" s="17"/>
      <c r="AT2242" s="17"/>
      <c r="AU2242" s="17"/>
      <c r="AV2242" s="17"/>
      <c r="AW2242" s="17"/>
      <c r="AX2242" s="17"/>
      <c r="AY2242" s="17"/>
      <c r="AZ2242" s="17"/>
      <c r="BA2242" s="17"/>
      <c r="BB2242" s="17"/>
      <c r="BC2242" s="17"/>
      <c r="BD2242" s="17"/>
      <c r="BE2242" s="17"/>
      <c r="BF2242" s="17"/>
      <c r="BG2242" s="17"/>
      <c r="BH2242" s="17"/>
      <c r="BI2242" s="17"/>
      <c r="BJ2242" s="17"/>
      <c r="BK2242" s="17"/>
      <c r="BL2242" s="17"/>
      <c r="BM2242" s="17"/>
      <c r="BN2242" s="17"/>
      <c r="BO2242" s="17"/>
      <c r="BP2242" s="17"/>
      <c r="BQ2242" s="17"/>
      <c r="BR2242" s="17"/>
    </row>
    <row r="2243" spans="29:70" x14ac:dyDescent="0.25">
      <c r="AC2243" s="17"/>
      <c r="AD2243" s="17"/>
      <c r="AE2243" s="17"/>
      <c r="AF2243" s="17"/>
      <c r="AG2243" s="17"/>
      <c r="AH2243" s="17"/>
      <c r="AI2243" s="17"/>
      <c r="AJ2243" s="17"/>
      <c r="AK2243" s="17"/>
      <c r="AL2243" s="17"/>
      <c r="AM2243" s="17"/>
      <c r="AN2243" s="17"/>
      <c r="AO2243" s="17"/>
      <c r="AP2243" s="17"/>
      <c r="AQ2243" s="17"/>
      <c r="AR2243" s="17"/>
      <c r="AS2243" s="17"/>
      <c r="AT2243" s="17"/>
      <c r="AU2243" s="17"/>
      <c r="AV2243" s="17"/>
      <c r="AW2243" s="17"/>
      <c r="AX2243" s="17"/>
      <c r="AY2243" s="17"/>
      <c r="AZ2243" s="17"/>
      <c r="BA2243" s="17"/>
      <c r="BB2243" s="17"/>
      <c r="BC2243" s="17"/>
      <c r="BD2243" s="17"/>
      <c r="BE2243" s="17"/>
      <c r="BF2243" s="17"/>
      <c r="BG2243" s="17"/>
      <c r="BH2243" s="17"/>
      <c r="BI2243" s="17"/>
      <c r="BJ2243" s="17"/>
      <c r="BK2243" s="17"/>
      <c r="BL2243" s="17"/>
      <c r="BM2243" s="17"/>
      <c r="BN2243" s="17"/>
      <c r="BO2243" s="17"/>
      <c r="BP2243" s="17"/>
      <c r="BQ2243" s="17"/>
      <c r="BR2243" s="17"/>
    </row>
    <row r="2244" spans="29:70" x14ac:dyDescent="0.25">
      <c r="AC2244" s="17"/>
      <c r="AD2244" s="17"/>
      <c r="AE2244" s="17"/>
      <c r="AF2244" s="17"/>
      <c r="AG2244" s="17"/>
      <c r="AH2244" s="17"/>
      <c r="AI2244" s="17"/>
      <c r="AJ2244" s="17"/>
      <c r="AK2244" s="17"/>
      <c r="AL2244" s="17"/>
      <c r="AM2244" s="17"/>
      <c r="AN2244" s="17"/>
      <c r="AO2244" s="17"/>
      <c r="AP2244" s="17"/>
      <c r="AQ2244" s="17"/>
      <c r="AR2244" s="17"/>
      <c r="AS2244" s="17"/>
      <c r="AT2244" s="17"/>
      <c r="AU2244" s="17"/>
      <c r="AV2244" s="17"/>
      <c r="AW2244" s="17"/>
      <c r="AX2244" s="17"/>
      <c r="AY2244" s="17"/>
      <c r="AZ2244" s="17"/>
      <c r="BA2244" s="17"/>
      <c r="BB2244" s="17"/>
      <c r="BC2244" s="17"/>
      <c r="BD2244" s="17"/>
      <c r="BE2244" s="17"/>
      <c r="BF2244" s="17"/>
      <c r="BG2244" s="17"/>
      <c r="BH2244" s="17"/>
      <c r="BI2244" s="17"/>
      <c r="BJ2244" s="17"/>
      <c r="BK2244" s="17"/>
      <c r="BL2244" s="17"/>
      <c r="BM2244" s="17"/>
      <c r="BN2244" s="17"/>
      <c r="BO2244" s="17"/>
      <c r="BP2244" s="17"/>
      <c r="BQ2244" s="17"/>
      <c r="BR2244" s="17"/>
    </row>
    <row r="2245" spans="29:70" x14ac:dyDescent="0.25">
      <c r="AC2245" s="17"/>
      <c r="AD2245" s="17"/>
      <c r="AE2245" s="17"/>
      <c r="AF2245" s="17"/>
      <c r="AG2245" s="17"/>
      <c r="AH2245" s="17"/>
      <c r="AI2245" s="17"/>
      <c r="AJ2245" s="17"/>
      <c r="AK2245" s="17"/>
      <c r="AL2245" s="17"/>
      <c r="AM2245" s="17"/>
      <c r="AN2245" s="17"/>
      <c r="AO2245" s="17"/>
      <c r="AP2245" s="17"/>
      <c r="AQ2245" s="17"/>
      <c r="AR2245" s="17"/>
      <c r="AS2245" s="17"/>
      <c r="AT2245" s="17"/>
      <c r="AU2245" s="17"/>
      <c r="AV2245" s="17"/>
      <c r="AW2245" s="17"/>
      <c r="AX2245" s="17"/>
      <c r="AY2245" s="17"/>
      <c r="AZ2245" s="17"/>
      <c r="BA2245" s="17"/>
      <c r="BB2245" s="17"/>
      <c r="BC2245" s="17"/>
      <c r="BD2245" s="17"/>
      <c r="BE2245" s="17"/>
      <c r="BF2245" s="17"/>
      <c r="BG2245" s="17"/>
      <c r="BH2245" s="17"/>
      <c r="BI2245" s="17"/>
      <c r="BJ2245" s="17"/>
      <c r="BK2245" s="17"/>
      <c r="BL2245" s="17"/>
      <c r="BM2245" s="17"/>
      <c r="BN2245" s="17"/>
      <c r="BO2245" s="17"/>
      <c r="BP2245" s="17"/>
      <c r="BQ2245" s="17"/>
      <c r="BR2245" s="17"/>
    </row>
    <row r="2246" spans="29:70" x14ac:dyDescent="0.25">
      <c r="AC2246" s="17"/>
      <c r="AD2246" s="17"/>
      <c r="AE2246" s="17"/>
      <c r="AF2246" s="17"/>
      <c r="AG2246" s="17"/>
      <c r="AH2246" s="17"/>
      <c r="AI2246" s="17"/>
      <c r="AJ2246" s="17"/>
      <c r="AK2246" s="17"/>
      <c r="AL2246" s="17"/>
      <c r="AM2246" s="17"/>
      <c r="AN2246" s="17"/>
      <c r="AO2246" s="17"/>
      <c r="AP2246" s="17"/>
      <c r="AQ2246" s="17"/>
      <c r="AR2246" s="17"/>
      <c r="AS2246" s="17"/>
      <c r="AT2246" s="17"/>
      <c r="AU2246" s="17"/>
      <c r="AV2246" s="17"/>
      <c r="AW2246" s="17"/>
      <c r="AX2246" s="17"/>
      <c r="AY2246" s="17"/>
      <c r="AZ2246" s="17"/>
      <c r="BA2246" s="17"/>
      <c r="BB2246" s="17"/>
      <c r="BC2246" s="17"/>
      <c r="BD2246" s="17"/>
      <c r="BE2246" s="17"/>
      <c r="BF2246" s="17"/>
      <c r="BG2246" s="17"/>
      <c r="BH2246" s="17"/>
      <c r="BI2246" s="17"/>
      <c r="BJ2246" s="17"/>
      <c r="BK2246" s="17"/>
      <c r="BL2246" s="17"/>
      <c r="BM2246" s="17"/>
      <c r="BN2246" s="17"/>
      <c r="BO2246" s="17"/>
      <c r="BP2246" s="17"/>
      <c r="BQ2246" s="17"/>
      <c r="BR2246" s="17"/>
    </row>
    <row r="2247" spans="29:70" x14ac:dyDescent="0.25">
      <c r="AC2247" s="17"/>
      <c r="AD2247" s="17"/>
      <c r="AE2247" s="17"/>
      <c r="AF2247" s="17"/>
      <c r="AG2247" s="17"/>
      <c r="AH2247" s="17"/>
      <c r="AI2247" s="17"/>
      <c r="AJ2247" s="17"/>
      <c r="AK2247" s="17"/>
      <c r="AL2247" s="17"/>
      <c r="AM2247" s="17"/>
      <c r="AN2247" s="17"/>
      <c r="AO2247" s="17"/>
      <c r="AP2247" s="17"/>
      <c r="AQ2247" s="17"/>
      <c r="AR2247" s="17"/>
      <c r="AS2247" s="17"/>
      <c r="AT2247" s="17"/>
      <c r="AU2247" s="17"/>
      <c r="AV2247" s="17"/>
      <c r="AW2247" s="17"/>
      <c r="AX2247" s="17"/>
      <c r="AY2247" s="17"/>
      <c r="AZ2247" s="17"/>
      <c r="BA2247" s="17"/>
      <c r="BB2247" s="17"/>
      <c r="BC2247" s="17"/>
      <c r="BD2247" s="17"/>
      <c r="BE2247" s="17"/>
      <c r="BF2247" s="17"/>
      <c r="BG2247" s="17"/>
      <c r="BH2247" s="17"/>
      <c r="BI2247" s="17"/>
      <c r="BJ2247" s="17"/>
      <c r="BK2247" s="17"/>
      <c r="BL2247" s="17"/>
      <c r="BM2247" s="17"/>
      <c r="BN2247" s="17"/>
      <c r="BO2247" s="17"/>
      <c r="BP2247" s="17"/>
      <c r="BQ2247" s="17"/>
      <c r="BR2247" s="17"/>
    </row>
    <row r="2248" spans="29:70" x14ac:dyDescent="0.25">
      <c r="AC2248" s="17"/>
      <c r="AD2248" s="17"/>
      <c r="AE2248" s="17"/>
      <c r="AF2248" s="17"/>
      <c r="AG2248" s="17"/>
      <c r="AH2248" s="17"/>
      <c r="AI2248" s="17"/>
      <c r="AJ2248" s="17"/>
      <c r="AK2248" s="17"/>
      <c r="AL2248" s="17"/>
      <c r="AM2248" s="17"/>
      <c r="AN2248" s="17"/>
      <c r="AO2248" s="17"/>
      <c r="AP2248" s="17"/>
      <c r="AQ2248" s="17"/>
      <c r="AR2248" s="17"/>
      <c r="AS2248" s="17"/>
      <c r="AT2248" s="17"/>
      <c r="AU2248" s="17"/>
      <c r="AV2248" s="17"/>
      <c r="AW2248" s="17"/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7"/>
      <c r="BH2248" s="17"/>
      <c r="BI2248" s="17"/>
      <c r="BJ2248" s="17"/>
      <c r="BK2248" s="17"/>
      <c r="BL2248" s="17"/>
      <c r="BM2248" s="17"/>
      <c r="BN2248" s="17"/>
      <c r="BO2248" s="17"/>
      <c r="BP2248" s="17"/>
      <c r="BQ2248" s="17"/>
      <c r="BR2248" s="17"/>
    </row>
    <row r="2249" spans="29:70" x14ac:dyDescent="0.25">
      <c r="AC2249" s="17"/>
      <c r="AD2249" s="17"/>
      <c r="AE2249" s="17"/>
      <c r="AF2249" s="17"/>
      <c r="AG2249" s="17"/>
      <c r="AH2249" s="17"/>
      <c r="AI2249" s="17"/>
      <c r="AJ2249" s="17"/>
      <c r="AK2249" s="17"/>
      <c r="AL2249" s="17"/>
      <c r="AM2249" s="17"/>
      <c r="AN2249" s="17"/>
      <c r="AO2249" s="17"/>
      <c r="AP2249" s="17"/>
      <c r="AQ2249" s="17"/>
      <c r="AR2249" s="17"/>
      <c r="AS2249" s="17"/>
      <c r="AT2249" s="17"/>
      <c r="AU2249" s="17"/>
      <c r="AV2249" s="17"/>
      <c r="AW2249" s="17"/>
      <c r="AX2249" s="17"/>
      <c r="AY2249" s="17"/>
      <c r="AZ2249" s="17"/>
      <c r="BA2249" s="17"/>
      <c r="BB2249" s="17"/>
      <c r="BC2249" s="17"/>
      <c r="BD2249" s="17"/>
      <c r="BE2249" s="17"/>
      <c r="BF2249" s="17"/>
      <c r="BG2249" s="17"/>
      <c r="BH2249" s="17"/>
      <c r="BI2249" s="17"/>
      <c r="BJ2249" s="17"/>
      <c r="BK2249" s="17"/>
      <c r="BL2249" s="17"/>
      <c r="BM2249" s="17"/>
      <c r="BN2249" s="17"/>
      <c r="BO2249" s="17"/>
      <c r="BP2249" s="17"/>
      <c r="BQ2249" s="17"/>
      <c r="BR2249" s="17"/>
    </row>
    <row r="2250" spans="29:70" x14ac:dyDescent="0.25">
      <c r="AC2250" s="17"/>
      <c r="AD2250" s="17"/>
      <c r="AE2250" s="17"/>
      <c r="AF2250" s="17"/>
      <c r="AG2250" s="17"/>
      <c r="AH2250" s="17"/>
      <c r="AI2250" s="17"/>
      <c r="AJ2250" s="17"/>
      <c r="AK2250" s="17"/>
      <c r="AL2250" s="17"/>
      <c r="AM2250" s="17"/>
      <c r="AN2250" s="17"/>
      <c r="AO2250" s="17"/>
      <c r="AP2250" s="17"/>
      <c r="AQ2250" s="17"/>
      <c r="AR2250" s="17"/>
      <c r="AS2250" s="17"/>
      <c r="AT2250" s="17"/>
      <c r="AU2250" s="17"/>
      <c r="AV2250" s="17"/>
      <c r="AW2250" s="17"/>
      <c r="AX2250" s="17"/>
      <c r="AY2250" s="17"/>
      <c r="AZ2250" s="17"/>
      <c r="BA2250" s="17"/>
      <c r="BB2250" s="17"/>
      <c r="BC2250" s="17"/>
      <c r="BD2250" s="17"/>
      <c r="BE2250" s="17"/>
      <c r="BF2250" s="17"/>
      <c r="BG2250" s="17"/>
      <c r="BH2250" s="17"/>
      <c r="BI2250" s="17"/>
      <c r="BJ2250" s="17"/>
      <c r="BK2250" s="17"/>
      <c r="BL2250" s="17"/>
      <c r="BM2250" s="17"/>
      <c r="BN2250" s="17"/>
      <c r="BO2250" s="17"/>
      <c r="BP2250" s="17"/>
      <c r="BQ2250" s="17"/>
      <c r="BR2250" s="17"/>
    </row>
    <row r="2251" spans="29:70" x14ac:dyDescent="0.25">
      <c r="AC2251" s="17"/>
      <c r="AD2251" s="17"/>
      <c r="AE2251" s="17"/>
      <c r="AF2251" s="17"/>
      <c r="AG2251" s="17"/>
      <c r="AH2251" s="17"/>
      <c r="AI2251" s="17"/>
      <c r="AJ2251" s="17"/>
      <c r="AK2251" s="17"/>
      <c r="AL2251" s="17"/>
      <c r="AM2251" s="17"/>
      <c r="AN2251" s="17"/>
      <c r="AO2251" s="17"/>
      <c r="AP2251" s="17"/>
      <c r="AQ2251" s="17"/>
      <c r="AR2251" s="17"/>
      <c r="AS2251" s="17"/>
      <c r="AT2251" s="17"/>
      <c r="AU2251" s="17"/>
      <c r="AV2251" s="17"/>
      <c r="AW2251" s="17"/>
      <c r="AX2251" s="17"/>
      <c r="AY2251" s="17"/>
      <c r="AZ2251" s="17"/>
      <c r="BA2251" s="17"/>
      <c r="BB2251" s="17"/>
      <c r="BC2251" s="17"/>
      <c r="BD2251" s="17"/>
      <c r="BE2251" s="17"/>
      <c r="BF2251" s="17"/>
      <c r="BG2251" s="17"/>
      <c r="BH2251" s="17"/>
      <c r="BI2251" s="17"/>
      <c r="BJ2251" s="17"/>
      <c r="BK2251" s="17"/>
      <c r="BL2251" s="17"/>
      <c r="BM2251" s="17"/>
      <c r="BN2251" s="17"/>
      <c r="BO2251" s="17"/>
      <c r="BP2251" s="17"/>
      <c r="BQ2251" s="17"/>
      <c r="BR2251" s="17"/>
    </row>
    <row r="2252" spans="29:70" x14ac:dyDescent="0.25">
      <c r="AC2252" s="17"/>
      <c r="AD2252" s="17"/>
      <c r="AE2252" s="17"/>
      <c r="AF2252" s="17"/>
      <c r="AG2252" s="17"/>
      <c r="AH2252" s="17"/>
      <c r="AI2252" s="17"/>
      <c r="AJ2252" s="17"/>
      <c r="AK2252" s="17"/>
      <c r="AL2252" s="17"/>
      <c r="AM2252" s="17"/>
      <c r="AN2252" s="17"/>
      <c r="AO2252" s="17"/>
      <c r="AP2252" s="17"/>
      <c r="AQ2252" s="17"/>
      <c r="AR2252" s="17"/>
      <c r="AS2252" s="17"/>
      <c r="AT2252" s="17"/>
      <c r="AU2252" s="17"/>
      <c r="AV2252" s="17"/>
      <c r="AW2252" s="17"/>
      <c r="AX2252" s="17"/>
      <c r="AY2252" s="17"/>
      <c r="AZ2252" s="17"/>
      <c r="BA2252" s="17"/>
      <c r="BB2252" s="17"/>
      <c r="BC2252" s="17"/>
      <c r="BD2252" s="17"/>
      <c r="BE2252" s="17"/>
      <c r="BF2252" s="17"/>
      <c r="BG2252" s="17"/>
      <c r="BH2252" s="17"/>
      <c r="BI2252" s="17"/>
      <c r="BJ2252" s="17"/>
      <c r="BK2252" s="17"/>
      <c r="BL2252" s="17"/>
      <c r="BM2252" s="17"/>
      <c r="BN2252" s="17"/>
      <c r="BO2252" s="17"/>
      <c r="BP2252" s="17"/>
      <c r="BQ2252" s="17"/>
      <c r="BR2252" s="17"/>
    </row>
    <row r="2253" spans="29:70" x14ac:dyDescent="0.25">
      <c r="AC2253" s="17"/>
      <c r="AD2253" s="17"/>
      <c r="AE2253" s="17"/>
      <c r="AF2253" s="17"/>
      <c r="AG2253" s="17"/>
      <c r="AH2253" s="17"/>
      <c r="AI2253" s="17"/>
      <c r="AJ2253" s="17"/>
      <c r="AK2253" s="17"/>
      <c r="AL2253" s="17"/>
      <c r="AM2253" s="17"/>
      <c r="AN2253" s="17"/>
      <c r="AO2253" s="17"/>
      <c r="AP2253" s="17"/>
      <c r="AQ2253" s="17"/>
      <c r="AR2253" s="17"/>
      <c r="AS2253" s="17"/>
      <c r="AT2253" s="17"/>
      <c r="AU2253" s="17"/>
      <c r="AV2253" s="17"/>
      <c r="AW2253" s="17"/>
      <c r="AX2253" s="17"/>
      <c r="AY2253" s="17"/>
      <c r="AZ2253" s="17"/>
      <c r="BA2253" s="17"/>
      <c r="BB2253" s="17"/>
      <c r="BC2253" s="17"/>
      <c r="BD2253" s="17"/>
      <c r="BE2253" s="17"/>
      <c r="BF2253" s="17"/>
      <c r="BG2253" s="17"/>
      <c r="BH2253" s="17"/>
      <c r="BI2253" s="17"/>
      <c r="BJ2253" s="17"/>
      <c r="BK2253" s="17"/>
      <c r="BL2253" s="17"/>
      <c r="BM2253" s="17"/>
      <c r="BN2253" s="17"/>
      <c r="BO2253" s="17"/>
      <c r="BP2253" s="17"/>
      <c r="BQ2253" s="17"/>
      <c r="BR2253" s="17"/>
    </row>
    <row r="2254" spans="29:70" x14ac:dyDescent="0.25">
      <c r="AC2254" s="17"/>
      <c r="AD2254" s="17"/>
      <c r="AE2254" s="17"/>
      <c r="AF2254" s="17"/>
      <c r="AG2254" s="17"/>
      <c r="AH2254" s="17"/>
      <c r="AI2254" s="17"/>
      <c r="AJ2254" s="17"/>
      <c r="AK2254" s="17"/>
      <c r="AL2254" s="17"/>
      <c r="AM2254" s="17"/>
      <c r="AN2254" s="17"/>
      <c r="AO2254" s="17"/>
      <c r="AP2254" s="17"/>
      <c r="AQ2254" s="17"/>
      <c r="AR2254" s="17"/>
      <c r="AS2254" s="17"/>
      <c r="AT2254" s="17"/>
      <c r="AU2254" s="17"/>
      <c r="AV2254" s="17"/>
      <c r="AW2254" s="17"/>
      <c r="AX2254" s="17"/>
      <c r="AY2254" s="17"/>
      <c r="AZ2254" s="17"/>
      <c r="BA2254" s="17"/>
      <c r="BB2254" s="17"/>
      <c r="BC2254" s="17"/>
      <c r="BD2254" s="17"/>
      <c r="BE2254" s="17"/>
      <c r="BF2254" s="17"/>
      <c r="BG2254" s="17"/>
      <c r="BH2254" s="17"/>
      <c r="BI2254" s="17"/>
      <c r="BJ2254" s="17"/>
      <c r="BK2254" s="17"/>
      <c r="BL2254" s="17"/>
      <c r="BM2254" s="17"/>
      <c r="BN2254" s="17"/>
      <c r="BO2254" s="17"/>
      <c r="BP2254" s="17"/>
      <c r="BQ2254" s="17"/>
      <c r="BR2254" s="17"/>
    </row>
    <row r="2255" spans="29:70" x14ac:dyDescent="0.25">
      <c r="AC2255" s="17"/>
      <c r="AD2255" s="17"/>
      <c r="AE2255" s="17"/>
      <c r="AF2255" s="17"/>
      <c r="AG2255" s="17"/>
      <c r="AH2255" s="17"/>
      <c r="AI2255" s="17"/>
      <c r="AJ2255" s="17"/>
      <c r="AK2255" s="17"/>
      <c r="AL2255" s="17"/>
      <c r="AM2255" s="17"/>
      <c r="AN2255" s="17"/>
      <c r="AO2255" s="17"/>
      <c r="AP2255" s="17"/>
      <c r="AQ2255" s="17"/>
      <c r="AR2255" s="17"/>
      <c r="AS2255" s="17"/>
      <c r="AT2255" s="17"/>
      <c r="AU2255" s="17"/>
      <c r="AV2255" s="17"/>
      <c r="AW2255" s="17"/>
      <c r="AX2255" s="17"/>
      <c r="AY2255" s="17"/>
      <c r="AZ2255" s="17"/>
      <c r="BA2255" s="17"/>
      <c r="BB2255" s="17"/>
      <c r="BC2255" s="17"/>
      <c r="BD2255" s="17"/>
      <c r="BE2255" s="17"/>
      <c r="BF2255" s="17"/>
      <c r="BG2255" s="17"/>
      <c r="BH2255" s="17"/>
      <c r="BI2255" s="17"/>
      <c r="BJ2255" s="17"/>
      <c r="BK2255" s="17"/>
      <c r="BL2255" s="17"/>
      <c r="BM2255" s="17"/>
      <c r="BN2255" s="17"/>
      <c r="BO2255" s="17"/>
      <c r="BP2255" s="17"/>
      <c r="BQ2255" s="17"/>
      <c r="BR2255" s="17"/>
    </row>
    <row r="2256" spans="29:70" x14ac:dyDescent="0.25">
      <c r="AC2256" s="17"/>
      <c r="AD2256" s="17"/>
      <c r="AE2256" s="17"/>
      <c r="AF2256" s="17"/>
      <c r="AG2256" s="17"/>
      <c r="AH2256" s="17"/>
      <c r="AI2256" s="17"/>
      <c r="AJ2256" s="17"/>
      <c r="AK2256" s="17"/>
      <c r="AL2256" s="17"/>
      <c r="AM2256" s="17"/>
      <c r="AN2256" s="17"/>
      <c r="AO2256" s="17"/>
      <c r="AP2256" s="17"/>
      <c r="AQ2256" s="17"/>
      <c r="AR2256" s="17"/>
      <c r="AS2256" s="17"/>
      <c r="AT2256" s="17"/>
      <c r="AU2256" s="17"/>
      <c r="AV2256" s="17"/>
      <c r="AW2256" s="17"/>
      <c r="AX2256" s="17"/>
      <c r="AY2256" s="17"/>
      <c r="AZ2256" s="17"/>
      <c r="BA2256" s="17"/>
      <c r="BB2256" s="17"/>
      <c r="BC2256" s="17"/>
      <c r="BD2256" s="17"/>
      <c r="BE2256" s="17"/>
      <c r="BF2256" s="17"/>
      <c r="BG2256" s="17"/>
      <c r="BH2256" s="17"/>
      <c r="BI2256" s="17"/>
      <c r="BJ2256" s="17"/>
      <c r="BK2256" s="17"/>
      <c r="BL2256" s="17"/>
      <c r="BM2256" s="17"/>
      <c r="BN2256" s="17"/>
      <c r="BO2256" s="17"/>
      <c r="BP2256" s="17"/>
      <c r="BQ2256" s="17"/>
      <c r="BR2256" s="17"/>
    </row>
    <row r="2257" spans="29:70" x14ac:dyDescent="0.25">
      <c r="AC2257" s="17"/>
      <c r="AD2257" s="17"/>
      <c r="AE2257" s="17"/>
      <c r="AF2257" s="17"/>
      <c r="AG2257" s="17"/>
      <c r="AH2257" s="17"/>
      <c r="AI2257" s="17"/>
      <c r="AJ2257" s="17"/>
      <c r="AK2257" s="17"/>
      <c r="AL2257" s="17"/>
      <c r="AM2257" s="17"/>
      <c r="AN2257" s="17"/>
      <c r="AO2257" s="17"/>
      <c r="AP2257" s="17"/>
      <c r="AQ2257" s="17"/>
      <c r="AR2257" s="17"/>
      <c r="AS2257" s="17"/>
      <c r="AT2257" s="17"/>
      <c r="AU2257" s="17"/>
      <c r="AV2257" s="17"/>
      <c r="AW2257" s="17"/>
      <c r="AX2257" s="17"/>
      <c r="AY2257" s="17"/>
      <c r="AZ2257" s="17"/>
      <c r="BA2257" s="17"/>
      <c r="BB2257" s="17"/>
      <c r="BC2257" s="17"/>
      <c r="BD2257" s="17"/>
      <c r="BE2257" s="17"/>
      <c r="BF2257" s="17"/>
      <c r="BG2257" s="17"/>
      <c r="BH2257" s="17"/>
      <c r="BI2257" s="17"/>
      <c r="BJ2257" s="17"/>
      <c r="BK2257" s="17"/>
      <c r="BL2257" s="17"/>
      <c r="BM2257" s="17"/>
      <c r="BN2257" s="17"/>
      <c r="BO2257" s="17"/>
      <c r="BP2257" s="17"/>
      <c r="BQ2257" s="17"/>
      <c r="BR2257" s="17"/>
    </row>
    <row r="2258" spans="29:70" x14ac:dyDescent="0.25">
      <c r="AC2258" s="17"/>
      <c r="AD2258" s="17"/>
      <c r="AE2258" s="17"/>
      <c r="AF2258" s="17"/>
      <c r="AG2258" s="17"/>
      <c r="AH2258" s="17"/>
      <c r="AI2258" s="17"/>
      <c r="AJ2258" s="17"/>
      <c r="AK2258" s="17"/>
      <c r="AL2258" s="17"/>
      <c r="AM2258" s="17"/>
      <c r="AN2258" s="17"/>
      <c r="AO2258" s="17"/>
      <c r="AP2258" s="17"/>
      <c r="AQ2258" s="17"/>
      <c r="AR2258" s="17"/>
      <c r="AS2258" s="17"/>
      <c r="AT2258" s="17"/>
      <c r="AU2258" s="17"/>
      <c r="AV2258" s="17"/>
      <c r="AW2258" s="17"/>
      <c r="AX2258" s="17"/>
      <c r="AY2258" s="17"/>
      <c r="AZ2258" s="17"/>
      <c r="BA2258" s="17"/>
      <c r="BB2258" s="17"/>
      <c r="BC2258" s="17"/>
      <c r="BD2258" s="17"/>
      <c r="BE2258" s="17"/>
      <c r="BF2258" s="17"/>
      <c r="BG2258" s="17"/>
      <c r="BH2258" s="17"/>
      <c r="BI2258" s="17"/>
      <c r="BJ2258" s="17"/>
      <c r="BK2258" s="17"/>
      <c r="BL2258" s="17"/>
      <c r="BM2258" s="17"/>
      <c r="BN2258" s="17"/>
      <c r="BO2258" s="17"/>
      <c r="BP2258" s="17"/>
      <c r="BQ2258" s="17"/>
      <c r="BR2258" s="17"/>
    </row>
    <row r="2259" spans="29:70" x14ac:dyDescent="0.25">
      <c r="AC2259" s="17"/>
      <c r="AD2259" s="17"/>
      <c r="AE2259" s="17"/>
      <c r="AF2259" s="17"/>
      <c r="AG2259" s="17"/>
      <c r="AH2259" s="17"/>
      <c r="AI2259" s="17"/>
      <c r="AJ2259" s="17"/>
      <c r="AK2259" s="17"/>
      <c r="AL2259" s="17"/>
      <c r="AM2259" s="17"/>
      <c r="AN2259" s="17"/>
      <c r="AO2259" s="17"/>
      <c r="AP2259" s="17"/>
      <c r="AQ2259" s="17"/>
      <c r="AR2259" s="17"/>
      <c r="AS2259" s="17"/>
      <c r="AT2259" s="17"/>
      <c r="AU2259" s="17"/>
      <c r="AV2259" s="17"/>
      <c r="AW2259" s="17"/>
      <c r="AX2259" s="17"/>
      <c r="AY2259" s="17"/>
      <c r="AZ2259" s="17"/>
      <c r="BA2259" s="17"/>
      <c r="BB2259" s="17"/>
      <c r="BC2259" s="17"/>
      <c r="BD2259" s="17"/>
      <c r="BE2259" s="17"/>
      <c r="BF2259" s="17"/>
      <c r="BG2259" s="17"/>
      <c r="BH2259" s="17"/>
      <c r="BI2259" s="17"/>
      <c r="BJ2259" s="17"/>
      <c r="BK2259" s="17"/>
      <c r="BL2259" s="17"/>
      <c r="BM2259" s="17"/>
      <c r="BN2259" s="17"/>
      <c r="BO2259" s="17"/>
      <c r="BP2259" s="17"/>
      <c r="BQ2259" s="17"/>
      <c r="BR2259" s="17"/>
    </row>
    <row r="2260" spans="29:70" x14ac:dyDescent="0.25">
      <c r="AC2260" s="17"/>
      <c r="AD2260" s="17"/>
      <c r="AE2260" s="17"/>
      <c r="AF2260" s="17"/>
      <c r="AG2260" s="17"/>
      <c r="AH2260" s="17"/>
      <c r="AI2260" s="17"/>
      <c r="AJ2260" s="17"/>
      <c r="AK2260" s="17"/>
      <c r="AL2260" s="17"/>
      <c r="AM2260" s="17"/>
      <c r="AN2260" s="17"/>
      <c r="AO2260" s="17"/>
      <c r="AP2260" s="17"/>
      <c r="AQ2260" s="17"/>
      <c r="AR2260" s="17"/>
      <c r="AS2260" s="17"/>
      <c r="AT2260" s="17"/>
      <c r="AU2260" s="17"/>
      <c r="AV2260" s="17"/>
      <c r="AW2260" s="17"/>
      <c r="AX2260" s="17"/>
      <c r="AY2260" s="17"/>
      <c r="AZ2260" s="17"/>
      <c r="BA2260" s="17"/>
      <c r="BB2260" s="17"/>
      <c r="BC2260" s="17"/>
      <c r="BD2260" s="17"/>
      <c r="BE2260" s="17"/>
      <c r="BF2260" s="17"/>
      <c r="BG2260" s="17"/>
      <c r="BH2260" s="17"/>
      <c r="BI2260" s="17"/>
      <c r="BJ2260" s="17"/>
      <c r="BK2260" s="17"/>
      <c r="BL2260" s="17"/>
      <c r="BM2260" s="17"/>
      <c r="BN2260" s="17"/>
      <c r="BO2260" s="17"/>
      <c r="BP2260" s="17"/>
      <c r="BQ2260" s="17"/>
      <c r="BR2260" s="17"/>
    </row>
    <row r="2261" spans="29:70" x14ac:dyDescent="0.25">
      <c r="AC2261" s="17"/>
      <c r="AD2261" s="17"/>
      <c r="AE2261" s="17"/>
      <c r="AF2261" s="17"/>
      <c r="AG2261" s="17"/>
      <c r="AH2261" s="17"/>
      <c r="AI2261" s="17"/>
      <c r="AJ2261" s="17"/>
      <c r="AK2261" s="17"/>
      <c r="AL2261" s="17"/>
      <c r="AM2261" s="17"/>
      <c r="AN2261" s="17"/>
      <c r="AO2261" s="17"/>
      <c r="AP2261" s="17"/>
      <c r="AQ2261" s="17"/>
      <c r="AR2261" s="17"/>
      <c r="AS2261" s="17"/>
      <c r="AT2261" s="17"/>
      <c r="AU2261" s="17"/>
      <c r="AV2261" s="17"/>
      <c r="AW2261" s="17"/>
      <c r="AX2261" s="17"/>
      <c r="AY2261" s="17"/>
      <c r="AZ2261" s="17"/>
      <c r="BA2261" s="17"/>
      <c r="BB2261" s="17"/>
      <c r="BC2261" s="17"/>
      <c r="BD2261" s="17"/>
      <c r="BE2261" s="17"/>
      <c r="BF2261" s="17"/>
      <c r="BG2261" s="17"/>
      <c r="BH2261" s="17"/>
      <c r="BI2261" s="17"/>
      <c r="BJ2261" s="17"/>
      <c r="BK2261" s="17"/>
      <c r="BL2261" s="17"/>
      <c r="BM2261" s="17"/>
      <c r="BN2261" s="17"/>
      <c r="BO2261" s="17"/>
      <c r="BP2261" s="17"/>
      <c r="BQ2261" s="17"/>
      <c r="BR2261" s="17"/>
    </row>
    <row r="2262" spans="29:70" x14ac:dyDescent="0.25">
      <c r="AC2262" s="17"/>
      <c r="AD2262" s="17"/>
      <c r="AE2262" s="17"/>
      <c r="AF2262" s="17"/>
      <c r="AG2262" s="17"/>
      <c r="AH2262" s="17"/>
      <c r="AI2262" s="17"/>
      <c r="AJ2262" s="17"/>
      <c r="AK2262" s="17"/>
      <c r="AL2262" s="17"/>
      <c r="AM2262" s="17"/>
      <c r="AN2262" s="17"/>
      <c r="AO2262" s="17"/>
      <c r="AP2262" s="17"/>
      <c r="AQ2262" s="17"/>
      <c r="AR2262" s="17"/>
      <c r="AS2262" s="17"/>
      <c r="AT2262" s="17"/>
      <c r="AU2262" s="17"/>
      <c r="AV2262" s="17"/>
      <c r="AW2262" s="17"/>
      <c r="AX2262" s="17"/>
      <c r="AY2262" s="17"/>
      <c r="AZ2262" s="17"/>
      <c r="BA2262" s="17"/>
      <c r="BB2262" s="17"/>
      <c r="BC2262" s="17"/>
      <c r="BD2262" s="17"/>
      <c r="BE2262" s="17"/>
      <c r="BF2262" s="17"/>
      <c r="BG2262" s="17"/>
      <c r="BH2262" s="17"/>
      <c r="BI2262" s="17"/>
      <c r="BJ2262" s="17"/>
      <c r="BK2262" s="17"/>
      <c r="BL2262" s="17"/>
      <c r="BM2262" s="17"/>
      <c r="BN2262" s="17"/>
      <c r="BO2262" s="17"/>
      <c r="BP2262" s="17"/>
      <c r="BQ2262" s="17"/>
      <c r="BR2262" s="17"/>
    </row>
    <row r="2263" spans="29:70" x14ac:dyDescent="0.25">
      <c r="AC2263" s="17"/>
      <c r="AD2263" s="17"/>
      <c r="AE2263" s="17"/>
      <c r="AF2263" s="17"/>
      <c r="AG2263" s="17"/>
      <c r="AH2263" s="17"/>
      <c r="AI2263" s="17"/>
      <c r="AJ2263" s="17"/>
      <c r="AK2263" s="17"/>
      <c r="AL2263" s="17"/>
      <c r="AM2263" s="17"/>
      <c r="AN2263" s="17"/>
      <c r="AO2263" s="17"/>
      <c r="AP2263" s="17"/>
      <c r="AQ2263" s="17"/>
      <c r="AR2263" s="17"/>
      <c r="AS2263" s="17"/>
      <c r="AT2263" s="17"/>
      <c r="AU2263" s="17"/>
      <c r="AV2263" s="17"/>
      <c r="AW2263" s="17"/>
      <c r="AX2263" s="17"/>
      <c r="AY2263" s="17"/>
      <c r="AZ2263" s="17"/>
      <c r="BA2263" s="17"/>
      <c r="BB2263" s="17"/>
      <c r="BC2263" s="17"/>
      <c r="BD2263" s="17"/>
      <c r="BE2263" s="17"/>
      <c r="BF2263" s="17"/>
      <c r="BG2263" s="17"/>
      <c r="BH2263" s="17"/>
      <c r="BI2263" s="17"/>
      <c r="BJ2263" s="17"/>
      <c r="BK2263" s="17"/>
      <c r="BL2263" s="17"/>
      <c r="BM2263" s="17"/>
      <c r="BN2263" s="17"/>
      <c r="BO2263" s="17"/>
      <c r="BP2263" s="17"/>
      <c r="BQ2263" s="17"/>
      <c r="BR2263" s="17"/>
    </row>
    <row r="2264" spans="29:70" x14ac:dyDescent="0.25">
      <c r="AC2264" s="17"/>
      <c r="AD2264" s="17"/>
      <c r="AE2264" s="17"/>
      <c r="AF2264" s="17"/>
      <c r="AG2264" s="17"/>
      <c r="AH2264" s="17"/>
      <c r="AI2264" s="17"/>
      <c r="AJ2264" s="17"/>
      <c r="AK2264" s="17"/>
      <c r="AL2264" s="17"/>
      <c r="AM2264" s="17"/>
      <c r="AN2264" s="17"/>
      <c r="AO2264" s="17"/>
      <c r="AP2264" s="17"/>
      <c r="AQ2264" s="17"/>
      <c r="AR2264" s="17"/>
      <c r="AS2264" s="17"/>
      <c r="AT2264" s="17"/>
      <c r="AU2264" s="17"/>
      <c r="AV2264" s="17"/>
      <c r="AW2264" s="17"/>
      <c r="AX2264" s="17"/>
      <c r="AY2264" s="17"/>
      <c r="AZ2264" s="17"/>
      <c r="BA2264" s="17"/>
      <c r="BB2264" s="17"/>
      <c r="BC2264" s="17"/>
      <c r="BD2264" s="17"/>
      <c r="BE2264" s="17"/>
      <c r="BF2264" s="17"/>
      <c r="BG2264" s="17"/>
      <c r="BH2264" s="17"/>
      <c r="BI2264" s="17"/>
      <c r="BJ2264" s="17"/>
      <c r="BK2264" s="17"/>
      <c r="BL2264" s="17"/>
      <c r="BM2264" s="17"/>
      <c r="BN2264" s="17"/>
      <c r="BO2264" s="17"/>
      <c r="BP2264" s="17"/>
      <c r="BQ2264" s="17"/>
      <c r="BR2264" s="17"/>
    </row>
    <row r="2265" spans="29:70" x14ac:dyDescent="0.25">
      <c r="AC2265" s="17"/>
      <c r="AD2265" s="17"/>
      <c r="AE2265" s="17"/>
      <c r="AF2265" s="17"/>
      <c r="AG2265" s="17"/>
      <c r="AH2265" s="17"/>
      <c r="AI2265" s="17"/>
      <c r="AJ2265" s="17"/>
      <c r="AK2265" s="17"/>
      <c r="AL2265" s="17"/>
      <c r="AM2265" s="17"/>
      <c r="AN2265" s="17"/>
      <c r="AO2265" s="17"/>
      <c r="AP2265" s="17"/>
      <c r="AQ2265" s="17"/>
      <c r="AR2265" s="17"/>
      <c r="AS2265" s="17"/>
      <c r="AT2265" s="17"/>
      <c r="AU2265" s="17"/>
      <c r="AV2265" s="17"/>
      <c r="AW2265" s="17"/>
      <c r="AX2265" s="17"/>
      <c r="AY2265" s="17"/>
      <c r="AZ2265" s="17"/>
      <c r="BA2265" s="17"/>
      <c r="BB2265" s="17"/>
      <c r="BC2265" s="17"/>
      <c r="BD2265" s="17"/>
      <c r="BE2265" s="17"/>
      <c r="BF2265" s="17"/>
      <c r="BG2265" s="17"/>
      <c r="BH2265" s="17"/>
      <c r="BI2265" s="17"/>
      <c r="BJ2265" s="17"/>
      <c r="BK2265" s="17"/>
      <c r="BL2265" s="17"/>
      <c r="BM2265" s="17"/>
      <c r="BN2265" s="17"/>
      <c r="BO2265" s="17"/>
      <c r="BP2265" s="17"/>
      <c r="BQ2265" s="17"/>
      <c r="BR2265" s="17"/>
    </row>
    <row r="2266" spans="29:70" x14ac:dyDescent="0.25">
      <c r="AC2266" s="17"/>
      <c r="AD2266" s="17"/>
      <c r="AE2266" s="17"/>
      <c r="AF2266" s="17"/>
      <c r="AG2266" s="17"/>
      <c r="AH2266" s="17"/>
      <c r="AI2266" s="17"/>
      <c r="AJ2266" s="17"/>
      <c r="AK2266" s="17"/>
      <c r="AL2266" s="17"/>
      <c r="AM2266" s="17"/>
      <c r="AN2266" s="17"/>
      <c r="AO2266" s="17"/>
      <c r="AP2266" s="17"/>
      <c r="AQ2266" s="17"/>
      <c r="AR2266" s="17"/>
      <c r="AS2266" s="17"/>
      <c r="AT2266" s="17"/>
      <c r="AU2266" s="17"/>
      <c r="AV2266" s="17"/>
      <c r="AW2266" s="17"/>
      <c r="AX2266" s="17"/>
      <c r="AY2266" s="17"/>
      <c r="AZ2266" s="17"/>
      <c r="BA2266" s="17"/>
      <c r="BB2266" s="17"/>
      <c r="BC2266" s="17"/>
      <c r="BD2266" s="17"/>
      <c r="BE2266" s="17"/>
      <c r="BF2266" s="17"/>
      <c r="BG2266" s="17"/>
      <c r="BH2266" s="17"/>
      <c r="BI2266" s="17"/>
      <c r="BJ2266" s="17"/>
      <c r="BK2266" s="17"/>
      <c r="BL2266" s="17"/>
      <c r="BM2266" s="17"/>
      <c r="BN2266" s="17"/>
      <c r="BO2266" s="17"/>
      <c r="BP2266" s="17"/>
      <c r="BQ2266" s="17"/>
      <c r="BR2266" s="17"/>
    </row>
    <row r="2267" spans="29:70" x14ac:dyDescent="0.25">
      <c r="AC2267" s="17"/>
      <c r="AD2267" s="17"/>
      <c r="AE2267" s="17"/>
      <c r="AF2267" s="17"/>
      <c r="AG2267" s="17"/>
      <c r="AH2267" s="17"/>
      <c r="AI2267" s="17"/>
      <c r="AJ2267" s="17"/>
      <c r="AK2267" s="17"/>
      <c r="AL2267" s="17"/>
      <c r="AM2267" s="17"/>
      <c r="AN2267" s="17"/>
      <c r="AO2267" s="17"/>
      <c r="AP2267" s="17"/>
      <c r="AQ2267" s="17"/>
      <c r="AR2267" s="17"/>
      <c r="AS2267" s="17"/>
      <c r="AT2267" s="17"/>
      <c r="AU2267" s="17"/>
      <c r="AV2267" s="17"/>
      <c r="AW2267" s="17"/>
      <c r="AX2267" s="17"/>
      <c r="AY2267" s="17"/>
      <c r="AZ2267" s="17"/>
      <c r="BA2267" s="17"/>
      <c r="BB2267" s="17"/>
      <c r="BC2267" s="17"/>
      <c r="BD2267" s="17"/>
      <c r="BE2267" s="17"/>
      <c r="BF2267" s="17"/>
      <c r="BG2267" s="17"/>
      <c r="BH2267" s="17"/>
      <c r="BI2267" s="17"/>
      <c r="BJ2267" s="17"/>
      <c r="BK2267" s="17"/>
      <c r="BL2267" s="17"/>
      <c r="BM2267" s="17"/>
      <c r="BN2267" s="17"/>
      <c r="BO2267" s="17"/>
      <c r="BP2267" s="17"/>
      <c r="BQ2267" s="17"/>
      <c r="BR2267" s="17"/>
    </row>
    <row r="2268" spans="29:70" x14ac:dyDescent="0.25">
      <c r="AC2268" s="17"/>
      <c r="AD2268" s="17"/>
      <c r="AE2268" s="17"/>
      <c r="AF2268" s="17"/>
      <c r="AG2268" s="17"/>
      <c r="AH2268" s="17"/>
      <c r="AI2268" s="17"/>
      <c r="AJ2268" s="17"/>
      <c r="AK2268" s="17"/>
      <c r="AL2268" s="17"/>
      <c r="AM2268" s="17"/>
      <c r="AN2268" s="17"/>
      <c r="AO2268" s="17"/>
      <c r="AP2268" s="17"/>
      <c r="AQ2268" s="17"/>
      <c r="AR2268" s="17"/>
      <c r="AS2268" s="17"/>
      <c r="AT2268" s="17"/>
      <c r="AU2268" s="17"/>
      <c r="AV2268" s="17"/>
      <c r="AW2268" s="17"/>
      <c r="AX2268" s="17"/>
      <c r="AY2268" s="17"/>
      <c r="AZ2268" s="17"/>
      <c r="BA2268" s="17"/>
      <c r="BB2268" s="17"/>
      <c r="BC2268" s="17"/>
      <c r="BD2268" s="17"/>
      <c r="BE2268" s="17"/>
      <c r="BF2268" s="17"/>
      <c r="BG2268" s="17"/>
      <c r="BH2268" s="17"/>
      <c r="BI2268" s="17"/>
      <c r="BJ2268" s="17"/>
      <c r="BK2268" s="17"/>
      <c r="BL2268" s="17"/>
      <c r="BM2268" s="17"/>
      <c r="BN2268" s="17"/>
      <c r="BO2268" s="17"/>
      <c r="BP2268" s="17"/>
      <c r="BQ2268" s="17"/>
      <c r="BR2268" s="17"/>
    </row>
    <row r="2269" spans="29:70" x14ac:dyDescent="0.25">
      <c r="AC2269" s="17"/>
      <c r="AD2269" s="17"/>
      <c r="AE2269" s="17"/>
      <c r="AF2269" s="17"/>
      <c r="AG2269" s="17"/>
      <c r="AH2269" s="17"/>
      <c r="AI2269" s="17"/>
      <c r="AJ2269" s="17"/>
      <c r="AK2269" s="17"/>
      <c r="AL2269" s="17"/>
      <c r="AM2269" s="17"/>
      <c r="AN2269" s="17"/>
      <c r="AO2269" s="17"/>
      <c r="AP2269" s="17"/>
      <c r="AQ2269" s="17"/>
      <c r="AR2269" s="17"/>
      <c r="AS2269" s="17"/>
      <c r="AT2269" s="17"/>
      <c r="AU2269" s="17"/>
      <c r="AV2269" s="17"/>
      <c r="AW2269" s="17"/>
      <c r="AX2269" s="17"/>
      <c r="AY2269" s="17"/>
      <c r="AZ2269" s="17"/>
      <c r="BA2269" s="17"/>
      <c r="BB2269" s="17"/>
      <c r="BC2269" s="17"/>
      <c r="BD2269" s="17"/>
      <c r="BE2269" s="17"/>
      <c r="BF2269" s="17"/>
      <c r="BG2269" s="17"/>
      <c r="BH2269" s="17"/>
      <c r="BI2269" s="17"/>
      <c r="BJ2269" s="17"/>
      <c r="BK2269" s="17"/>
      <c r="BL2269" s="17"/>
      <c r="BM2269" s="17"/>
      <c r="BN2269" s="17"/>
      <c r="BO2269" s="17"/>
      <c r="BP2269" s="17"/>
      <c r="BQ2269" s="17"/>
      <c r="BR2269" s="17"/>
    </row>
    <row r="2270" spans="29:70" x14ac:dyDescent="0.25">
      <c r="AC2270" s="17"/>
      <c r="AD2270" s="17"/>
      <c r="AE2270" s="17"/>
      <c r="AF2270" s="17"/>
      <c r="AG2270" s="17"/>
      <c r="AH2270" s="17"/>
      <c r="AI2270" s="17"/>
      <c r="AJ2270" s="17"/>
      <c r="AK2270" s="17"/>
      <c r="AL2270" s="17"/>
      <c r="AM2270" s="17"/>
      <c r="AN2270" s="17"/>
      <c r="AO2270" s="17"/>
      <c r="AP2270" s="17"/>
      <c r="AQ2270" s="17"/>
      <c r="AR2270" s="17"/>
      <c r="AS2270" s="17"/>
      <c r="AT2270" s="17"/>
      <c r="AU2270" s="17"/>
      <c r="AV2270" s="17"/>
      <c r="AW2270" s="17"/>
      <c r="AX2270" s="17"/>
      <c r="AY2270" s="17"/>
      <c r="AZ2270" s="17"/>
      <c r="BA2270" s="17"/>
      <c r="BB2270" s="17"/>
      <c r="BC2270" s="17"/>
      <c r="BD2270" s="17"/>
      <c r="BE2270" s="17"/>
      <c r="BF2270" s="17"/>
      <c r="BG2270" s="17"/>
      <c r="BH2270" s="17"/>
      <c r="BI2270" s="17"/>
      <c r="BJ2270" s="17"/>
      <c r="BK2270" s="17"/>
      <c r="BL2270" s="17"/>
      <c r="BM2270" s="17"/>
      <c r="BN2270" s="17"/>
      <c r="BO2270" s="17"/>
      <c r="BP2270" s="17"/>
      <c r="BQ2270" s="17"/>
      <c r="BR2270" s="17"/>
    </row>
    <row r="2271" spans="29:70" x14ac:dyDescent="0.25">
      <c r="AC2271" s="17"/>
      <c r="AD2271" s="17"/>
      <c r="AE2271" s="17"/>
      <c r="AF2271" s="17"/>
      <c r="AG2271" s="17"/>
      <c r="AH2271" s="17"/>
      <c r="AI2271" s="17"/>
      <c r="AJ2271" s="17"/>
      <c r="AK2271" s="17"/>
      <c r="AL2271" s="17"/>
      <c r="AM2271" s="17"/>
      <c r="AN2271" s="17"/>
      <c r="AO2271" s="17"/>
      <c r="AP2271" s="17"/>
      <c r="AQ2271" s="17"/>
      <c r="AR2271" s="17"/>
      <c r="AS2271" s="17"/>
      <c r="AT2271" s="17"/>
      <c r="AU2271" s="17"/>
      <c r="AV2271" s="17"/>
      <c r="AW2271" s="17"/>
      <c r="AX2271" s="17"/>
      <c r="AY2271" s="17"/>
      <c r="AZ2271" s="17"/>
      <c r="BA2271" s="17"/>
      <c r="BB2271" s="17"/>
      <c r="BC2271" s="17"/>
      <c r="BD2271" s="17"/>
      <c r="BE2271" s="17"/>
      <c r="BF2271" s="17"/>
      <c r="BG2271" s="17"/>
      <c r="BH2271" s="17"/>
      <c r="BI2271" s="17"/>
      <c r="BJ2271" s="17"/>
      <c r="BK2271" s="17"/>
      <c r="BL2271" s="17"/>
      <c r="BM2271" s="17"/>
      <c r="BN2271" s="17"/>
      <c r="BO2271" s="17"/>
      <c r="BP2271" s="17"/>
      <c r="BQ2271" s="17"/>
      <c r="BR2271" s="17"/>
    </row>
    <row r="2272" spans="29:70" x14ac:dyDescent="0.25">
      <c r="AC2272" s="17"/>
      <c r="AD2272" s="17"/>
      <c r="AE2272" s="17"/>
      <c r="AF2272" s="17"/>
      <c r="AG2272" s="17"/>
      <c r="AH2272" s="17"/>
      <c r="AI2272" s="17"/>
      <c r="AJ2272" s="17"/>
      <c r="AK2272" s="17"/>
      <c r="AL2272" s="17"/>
      <c r="AM2272" s="17"/>
      <c r="AN2272" s="17"/>
      <c r="AO2272" s="17"/>
      <c r="AP2272" s="17"/>
      <c r="AQ2272" s="17"/>
      <c r="AR2272" s="17"/>
      <c r="AS2272" s="17"/>
      <c r="AT2272" s="17"/>
      <c r="AU2272" s="17"/>
      <c r="AV2272" s="17"/>
      <c r="AW2272" s="17"/>
      <c r="AX2272" s="17"/>
      <c r="AY2272" s="17"/>
      <c r="AZ2272" s="17"/>
      <c r="BA2272" s="17"/>
      <c r="BB2272" s="17"/>
      <c r="BC2272" s="17"/>
      <c r="BD2272" s="17"/>
      <c r="BE2272" s="17"/>
      <c r="BF2272" s="17"/>
      <c r="BG2272" s="17"/>
      <c r="BH2272" s="17"/>
      <c r="BI2272" s="17"/>
      <c r="BJ2272" s="17"/>
      <c r="BK2272" s="17"/>
      <c r="BL2272" s="17"/>
      <c r="BM2272" s="17"/>
      <c r="BN2272" s="17"/>
      <c r="BO2272" s="17"/>
      <c r="BP2272" s="17"/>
      <c r="BQ2272" s="17"/>
      <c r="BR2272" s="17"/>
    </row>
    <row r="2273" spans="29:70" x14ac:dyDescent="0.25">
      <c r="AC2273" s="17"/>
      <c r="AD2273" s="17"/>
      <c r="AE2273" s="17"/>
      <c r="AF2273" s="17"/>
      <c r="AG2273" s="17"/>
      <c r="AH2273" s="17"/>
      <c r="AI2273" s="17"/>
      <c r="AJ2273" s="17"/>
      <c r="AK2273" s="17"/>
      <c r="AL2273" s="17"/>
      <c r="AM2273" s="17"/>
      <c r="AN2273" s="17"/>
      <c r="AO2273" s="17"/>
      <c r="AP2273" s="17"/>
      <c r="AQ2273" s="17"/>
      <c r="AR2273" s="17"/>
      <c r="AS2273" s="17"/>
      <c r="AT2273" s="17"/>
      <c r="AU2273" s="17"/>
      <c r="AV2273" s="17"/>
      <c r="AW2273" s="17"/>
      <c r="AX2273" s="17"/>
      <c r="AY2273" s="17"/>
      <c r="AZ2273" s="17"/>
      <c r="BA2273" s="17"/>
      <c r="BB2273" s="17"/>
      <c r="BC2273" s="17"/>
      <c r="BD2273" s="17"/>
      <c r="BE2273" s="17"/>
      <c r="BF2273" s="17"/>
      <c r="BG2273" s="17"/>
      <c r="BH2273" s="17"/>
      <c r="BI2273" s="17"/>
      <c r="BJ2273" s="17"/>
      <c r="BK2273" s="17"/>
      <c r="BL2273" s="17"/>
      <c r="BM2273" s="17"/>
      <c r="BN2273" s="17"/>
      <c r="BO2273" s="17"/>
      <c r="BP2273" s="17"/>
      <c r="BQ2273" s="17"/>
      <c r="BR2273" s="17"/>
    </row>
    <row r="2274" spans="29:70" x14ac:dyDescent="0.25">
      <c r="AC2274" s="17"/>
      <c r="AD2274" s="17"/>
      <c r="AE2274" s="17"/>
      <c r="AF2274" s="17"/>
      <c r="AG2274" s="17"/>
      <c r="AH2274" s="17"/>
      <c r="AI2274" s="17"/>
      <c r="AJ2274" s="17"/>
      <c r="AK2274" s="17"/>
      <c r="AL2274" s="17"/>
      <c r="AM2274" s="17"/>
      <c r="AN2274" s="17"/>
      <c r="AO2274" s="17"/>
      <c r="AP2274" s="17"/>
      <c r="AQ2274" s="17"/>
      <c r="AR2274" s="17"/>
      <c r="AS2274" s="17"/>
      <c r="AT2274" s="17"/>
      <c r="AU2274" s="17"/>
      <c r="AV2274" s="17"/>
      <c r="AW2274" s="17"/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7"/>
      <c r="BH2274" s="17"/>
      <c r="BI2274" s="17"/>
      <c r="BJ2274" s="17"/>
      <c r="BK2274" s="17"/>
      <c r="BL2274" s="17"/>
      <c r="BM2274" s="17"/>
      <c r="BN2274" s="17"/>
      <c r="BO2274" s="17"/>
      <c r="BP2274" s="17"/>
      <c r="BQ2274" s="17"/>
      <c r="BR2274" s="17"/>
    </row>
    <row r="2275" spans="29:70" x14ac:dyDescent="0.25">
      <c r="AC2275" s="17"/>
      <c r="AD2275" s="17"/>
      <c r="AE2275" s="17"/>
      <c r="AF2275" s="17"/>
      <c r="AG2275" s="17"/>
      <c r="AH2275" s="17"/>
      <c r="AI2275" s="17"/>
      <c r="AJ2275" s="17"/>
      <c r="AK2275" s="17"/>
      <c r="AL2275" s="17"/>
      <c r="AM2275" s="17"/>
      <c r="AN2275" s="17"/>
      <c r="AO2275" s="17"/>
      <c r="AP2275" s="17"/>
      <c r="AQ2275" s="17"/>
      <c r="AR2275" s="17"/>
      <c r="AS2275" s="17"/>
      <c r="AT2275" s="17"/>
      <c r="AU2275" s="17"/>
      <c r="AV2275" s="17"/>
      <c r="AW2275" s="17"/>
      <c r="AX2275" s="17"/>
      <c r="AY2275" s="17"/>
      <c r="AZ2275" s="17"/>
      <c r="BA2275" s="17"/>
      <c r="BB2275" s="17"/>
      <c r="BC2275" s="17"/>
      <c r="BD2275" s="17"/>
      <c r="BE2275" s="17"/>
      <c r="BF2275" s="17"/>
      <c r="BG2275" s="17"/>
      <c r="BH2275" s="17"/>
      <c r="BI2275" s="17"/>
      <c r="BJ2275" s="17"/>
      <c r="BK2275" s="17"/>
      <c r="BL2275" s="17"/>
      <c r="BM2275" s="17"/>
      <c r="BN2275" s="17"/>
      <c r="BO2275" s="17"/>
      <c r="BP2275" s="17"/>
      <c r="BQ2275" s="17"/>
      <c r="BR2275" s="17"/>
    </row>
    <row r="2276" spans="29:70" x14ac:dyDescent="0.25">
      <c r="AC2276" s="17"/>
      <c r="AD2276" s="17"/>
      <c r="AE2276" s="17"/>
      <c r="AF2276" s="17"/>
      <c r="AG2276" s="17"/>
      <c r="AH2276" s="17"/>
      <c r="AI2276" s="17"/>
      <c r="AJ2276" s="17"/>
      <c r="AK2276" s="17"/>
      <c r="AL2276" s="17"/>
      <c r="AM2276" s="17"/>
      <c r="AN2276" s="17"/>
      <c r="AO2276" s="17"/>
      <c r="AP2276" s="17"/>
      <c r="AQ2276" s="17"/>
      <c r="AR2276" s="17"/>
      <c r="AS2276" s="17"/>
      <c r="AT2276" s="17"/>
      <c r="AU2276" s="17"/>
      <c r="AV2276" s="17"/>
      <c r="AW2276" s="17"/>
      <c r="AX2276" s="17"/>
      <c r="AY2276" s="17"/>
      <c r="AZ2276" s="17"/>
      <c r="BA2276" s="17"/>
      <c r="BB2276" s="17"/>
      <c r="BC2276" s="17"/>
      <c r="BD2276" s="17"/>
      <c r="BE2276" s="17"/>
      <c r="BF2276" s="17"/>
      <c r="BG2276" s="17"/>
      <c r="BH2276" s="17"/>
      <c r="BI2276" s="17"/>
      <c r="BJ2276" s="17"/>
      <c r="BK2276" s="17"/>
      <c r="BL2276" s="17"/>
      <c r="BM2276" s="17"/>
      <c r="BN2276" s="17"/>
      <c r="BO2276" s="17"/>
      <c r="BP2276" s="17"/>
      <c r="BQ2276" s="17"/>
      <c r="BR2276" s="17"/>
    </row>
    <row r="2277" spans="29:70" x14ac:dyDescent="0.25">
      <c r="AC2277" s="17"/>
      <c r="AD2277" s="17"/>
      <c r="AE2277" s="17"/>
      <c r="AF2277" s="17"/>
      <c r="AG2277" s="17"/>
      <c r="AH2277" s="17"/>
      <c r="AI2277" s="17"/>
      <c r="AJ2277" s="17"/>
      <c r="AK2277" s="17"/>
      <c r="AL2277" s="17"/>
      <c r="AM2277" s="17"/>
      <c r="AN2277" s="17"/>
      <c r="AO2277" s="17"/>
      <c r="AP2277" s="17"/>
      <c r="AQ2277" s="17"/>
      <c r="AR2277" s="17"/>
      <c r="AS2277" s="17"/>
      <c r="AT2277" s="17"/>
      <c r="AU2277" s="17"/>
      <c r="AV2277" s="17"/>
      <c r="AW2277" s="17"/>
      <c r="AX2277" s="17"/>
      <c r="AY2277" s="17"/>
      <c r="AZ2277" s="17"/>
      <c r="BA2277" s="17"/>
      <c r="BB2277" s="17"/>
      <c r="BC2277" s="17"/>
      <c r="BD2277" s="17"/>
      <c r="BE2277" s="17"/>
      <c r="BF2277" s="17"/>
      <c r="BG2277" s="17"/>
      <c r="BH2277" s="17"/>
      <c r="BI2277" s="17"/>
      <c r="BJ2277" s="17"/>
      <c r="BK2277" s="17"/>
      <c r="BL2277" s="17"/>
      <c r="BM2277" s="17"/>
      <c r="BN2277" s="17"/>
      <c r="BO2277" s="17"/>
      <c r="BP2277" s="17"/>
      <c r="BQ2277" s="17"/>
      <c r="BR2277" s="17"/>
    </row>
    <row r="2278" spans="29:70" x14ac:dyDescent="0.25">
      <c r="AC2278" s="17"/>
      <c r="AD2278" s="17"/>
      <c r="AE2278" s="17"/>
      <c r="AF2278" s="17"/>
      <c r="AG2278" s="17"/>
      <c r="AH2278" s="17"/>
      <c r="AI2278" s="17"/>
      <c r="AJ2278" s="17"/>
      <c r="AK2278" s="17"/>
      <c r="AL2278" s="17"/>
      <c r="AM2278" s="17"/>
      <c r="AN2278" s="17"/>
      <c r="AO2278" s="17"/>
      <c r="AP2278" s="17"/>
      <c r="AQ2278" s="17"/>
      <c r="AR2278" s="17"/>
      <c r="AS2278" s="17"/>
      <c r="AT2278" s="17"/>
      <c r="AU2278" s="17"/>
      <c r="AV2278" s="17"/>
      <c r="AW2278" s="17"/>
      <c r="AX2278" s="17"/>
      <c r="AY2278" s="17"/>
      <c r="AZ2278" s="17"/>
      <c r="BA2278" s="17"/>
      <c r="BB2278" s="17"/>
      <c r="BC2278" s="17"/>
      <c r="BD2278" s="17"/>
      <c r="BE2278" s="17"/>
      <c r="BF2278" s="17"/>
      <c r="BG2278" s="17"/>
      <c r="BH2278" s="17"/>
      <c r="BI2278" s="17"/>
      <c r="BJ2278" s="17"/>
      <c r="BK2278" s="17"/>
      <c r="BL2278" s="17"/>
      <c r="BM2278" s="17"/>
      <c r="BN2278" s="17"/>
      <c r="BO2278" s="17"/>
      <c r="BP2278" s="17"/>
      <c r="BQ2278" s="17"/>
      <c r="BR2278" s="17"/>
    </row>
    <row r="2279" spans="29:70" x14ac:dyDescent="0.25"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7"/>
      <c r="BK2279" s="17"/>
      <c r="BL2279" s="17"/>
      <c r="BM2279" s="17"/>
      <c r="BN2279" s="17"/>
      <c r="BO2279" s="17"/>
      <c r="BP2279" s="17"/>
      <c r="BQ2279" s="17"/>
      <c r="BR2279" s="17"/>
    </row>
    <row r="2280" spans="29:70" x14ac:dyDescent="0.25">
      <c r="AC2280" s="17"/>
      <c r="AD2280" s="17"/>
      <c r="AE2280" s="17"/>
      <c r="AF2280" s="17"/>
      <c r="AG2280" s="17"/>
      <c r="AH2280" s="17"/>
      <c r="AI2280" s="17"/>
      <c r="AJ2280" s="17"/>
      <c r="AK2280" s="17"/>
      <c r="AL2280" s="17"/>
      <c r="AM2280" s="17"/>
      <c r="AN2280" s="17"/>
      <c r="AO2280" s="17"/>
      <c r="AP2280" s="17"/>
      <c r="AQ2280" s="17"/>
      <c r="AR2280" s="17"/>
      <c r="AS2280" s="17"/>
      <c r="AT2280" s="17"/>
      <c r="AU2280" s="17"/>
      <c r="AV2280" s="17"/>
      <c r="AW2280" s="17"/>
      <c r="AX2280" s="17"/>
      <c r="AY2280" s="17"/>
      <c r="AZ2280" s="17"/>
      <c r="BA2280" s="17"/>
      <c r="BB2280" s="17"/>
      <c r="BC2280" s="17"/>
      <c r="BD2280" s="17"/>
      <c r="BE2280" s="17"/>
      <c r="BF2280" s="17"/>
      <c r="BG2280" s="17"/>
      <c r="BH2280" s="17"/>
      <c r="BI2280" s="17"/>
      <c r="BJ2280" s="17"/>
      <c r="BK2280" s="17"/>
      <c r="BL2280" s="17"/>
      <c r="BM2280" s="17"/>
      <c r="BN2280" s="17"/>
      <c r="BO2280" s="17"/>
      <c r="BP2280" s="17"/>
      <c r="BQ2280" s="17"/>
      <c r="BR2280" s="17"/>
    </row>
    <row r="2281" spans="29:70" x14ac:dyDescent="0.25">
      <c r="AC2281" s="17"/>
      <c r="AD2281" s="17"/>
      <c r="AE2281" s="17"/>
      <c r="AF2281" s="17"/>
      <c r="AG2281" s="17"/>
      <c r="AH2281" s="17"/>
      <c r="AI2281" s="17"/>
      <c r="AJ2281" s="17"/>
      <c r="AK2281" s="17"/>
      <c r="AL2281" s="17"/>
      <c r="AM2281" s="17"/>
      <c r="AN2281" s="17"/>
      <c r="AO2281" s="17"/>
      <c r="AP2281" s="17"/>
      <c r="AQ2281" s="17"/>
      <c r="AR2281" s="17"/>
      <c r="AS2281" s="17"/>
      <c r="AT2281" s="17"/>
      <c r="AU2281" s="17"/>
      <c r="AV2281" s="17"/>
      <c r="AW2281" s="17"/>
      <c r="AX2281" s="17"/>
      <c r="AY2281" s="17"/>
      <c r="AZ2281" s="17"/>
      <c r="BA2281" s="17"/>
      <c r="BB2281" s="17"/>
      <c r="BC2281" s="17"/>
      <c r="BD2281" s="17"/>
      <c r="BE2281" s="17"/>
      <c r="BF2281" s="17"/>
      <c r="BG2281" s="17"/>
      <c r="BH2281" s="17"/>
      <c r="BI2281" s="17"/>
      <c r="BJ2281" s="17"/>
      <c r="BK2281" s="17"/>
      <c r="BL2281" s="17"/>
      <c r="BM2281" s="17"/>
      <c r="BN2281" s="17"/>
      <c r="BO2281" s="17"/>
      <c r="BP2281" s="17"/>
      <c r="BQ2281" s="17"/>
      <c r="BR2281" s="17"/>
    </row>
    <row r="2282" spans="29:70" x14ac:dyDescent="0.25">
      <c r="AC2282" s="17"/>
      <c r="AD2282" s="17"/>
      <c r="AE2282" s="17"/>
      <c r="AF2282" s="17"/>
      <c r="AG2282" s="17"/>
      <c r="AH2282" s="17"/>
      <c r="AI2282" s="17"/>
      <c r="AJ2282" s="17"/>
      <c r="AK2282" s="17"/>
      <c r="AL2282" s="17"/>
      <c r="AM2282" s="17"/>
      <c r="AN2282" s="17"/>
      <c r="AO2282" s="17"/>
      <c r="AP2282" s="17"/>
      <c r="AQ2282" s="17"/>
      <c r="AR2282" s="17"/>
      <c r="AS2282" s="17"/>
      <c r="AT2282" s="17"/>
      <c r="AU2282" s="17"/>
      <c r="AV2282" s="17"/>
      <c r="AW2282" s="17"/>
      <c r="AX2282" s="17"/>
      <c r="AY2282" s="17"/>
      <c r="AZ2282" s="17"/>
      <c r="BA2282" s="17"/>
      <c r="BB2282" s="17"/>
      <c r="BC2282" s="17"/>
      <c r="BD2282" s="17"/>
      <c r="BE2282" s="17"/>
      <c r="BF2282" s="17"/>
      <c r="BG2282" s="17"/>
      <c r="BH2282" s="17"/>
      <c r="BI2282" s="17"/>
      <c r="BJ2282" s="17"/>
      <c r="BK2282" s="17"/>
      <c r="BL2282" s="17"/>
      <c r="BM2282" s="17"/>
      <c r="BN2282" s="17"/>
      <c r="BO2282" s="17"/>
      <c r="BP2282" s="17"/>
      <c r="BQ2282" s="17"/>
      <c r="BR2282" s="17"/>
    </row>
    <row r="2283" spans="29:70" x14ac:dyDescent="0.25">
      <c r="AC2283" s="17"/>
      <c r="AD2283" s="17"/>
      <c r="AE2283" s="17"/>
      <c r="AF2283" s="17"/>
      <c r="AG2283" s="17"/>
      <c r="AH2283" s="17"/>
      <c r="AI2283" s="17"/>
      <c r="AJ2283" s="17"/>
      <c r="AK2283" s="17"/>
      <c r="AL2283" s="17"/>
      <c r="AM2283" s="17"/>
      <c r="AN2283" s="17"/>
      <c r="AO2283" s="17"/>
      <c r="AP2283" s="17"/>
      <c r="AQ2283" s="17"/>
      <c r="AR2283" s="17"/>
      <c r="AS2283" s="17"/>
      <c r="AT2283" s="17"/>
      <c r="AU2283" s="17"/>
      <c r="AV2283" s="17"/>
      <c r="AW2283" s="17"/>
      <c r="AX2283" s="17"/>
      <c r="AY2283" s="17"/>
      <c r="AZ2283" s="17"/>
      <c r="BA2283" s="17"/>
      <c r="BB2283" s="17"/>
      <c r="BC2283" s="17"/>
      <c r="BD2283" s="17"/>
      <c r="BE2283" s="17"/>
      <c r="BF2283" s="17"/>
      <c r="BG2283" s="17"/>
      <c r="BH2283" s="17"/>
      <c r="BI2283" s="17"/>
      <c r="BJ2283" s="17"/>
      <c r="BK2283" s="17"/>
      <c r="BL2283" s="17"/>
      <c r="BM2283" s="17"/>
      <c r="BN2283" s="17"/>
      <c r="BO2283" s="17"/>
      <c r="BP2283" s="17"/>
      <c r="BQ2283" s="17"/>
      <c r="BR2283" s="17"/>
    </row>
    <row r="2284" spans="29:70" x14ac:dyDescent="0.25">
      <c r="AC2284" s="17"/>
      <c r="AD2284" s="17"/>
      <c r="AE2284" s="17"/>
      <c r="AF2284" s="17"/>
      <c r="AG2284" s="17"/>
      <c r="AH2284" s="17"/>
      <c r="AI2284" s="17"/>
      <c r="AJ2284" s="17"/>
      <c r="AK2284" s="17"/>
      <c r="AL2284" s="17"/>
      <c r="AM2284" s="17"/>
      <c r="AN2284" s="17"/>
      <c r="AO2284" s="17"/>
      <c r="AP2284" s="17"/>
      <c r="AQ2284" s="17"/>
      <c r="AR2284" s="17"/>
      <c r="AS2284" s="17"/>
      <c r="AT2284" s="17"/>
      <c r="AU2284" s="17"/>
      <c r="AV2284" s="17"/>
      <c r="AW2284" s="17"/>
      <c r="AX2284" s="17"/>
      <c r="AY2284" s="17"/>
      <c r="AZ2284" s="17"/>
      <c r="BA2284" s="17"/>
      <c r="BB2284" s="17"/>
      <c r="BC2284" s="17"/>
      <c r="BD2284" s="17"/>
      <c r="BE2284" s="17"/>
      <c r="BF2284" s="17"/>
      <c r="BG2284" s="17"/>
      <c r="BH2284" s="17"/>
      <c r="BI2284" s="17"/>
      <c r="BJ2284" s="17"/>
      <c r="BK2284" s="17"/>
      <c r="BL2284" s="17"/>
      <c r="BM2284" s="17"/>
      <c r="BN2284" s="17"/>
      <c r="BO2284" s="17"/>
      <c r="BP2284" s="17"/>
      <c r="BQ2284" s="17"/>
      <c r="BR2284" s="17"/>
    </row>
    <row r="2285" spans="29:70" x14ac:dyDescent="0.25">
      <c r="AC2285" s="17"/>
      <c r="AD2285" s="17"/>
      <c r="AE2285" s="17"/>
      <c r="AF2285" s="17"/>
      <c r="AG2285" s="17"/>
      <c r="AH2285" s="17"/>
      <c r="AI2285" s="17"/>
      <c r="AJ2285" s="17"/>
      <c r="AK2285" s="17"/>
      <c r="AL2285" s="17"/>
      <c r="AM2285" s="17"/>
      <c r="AN2285" s="17"/>
      <c r="AO2285" s="17"/>
      <c r="AP2285" s="17"/>
      <c r="AQ2285" s="17"/>
      <c r="AR2285" s="17"/>
      <c r="AS2285" s="17"/>
      <c r="AT2285" s="17"/>
      <c r="AU2285" s="17"/>
      <c r="AV2285" s="17"/>
      <c r="AW2285" s="17"/>
      <c r="AX2285" s="17"/>
      <c r="AY2285" s="17"/>
      <c r="AZ2285" s="17"/>
      <c r="BA2285" s="17"/>
      <c r="BB2285" s="17"/>
      <c r="BC2285" s="17"/>
      <c r="BD2285" s="17"/>
      <c r="BE2285" s="17"/>
      <c r="BF2285" s="17"/>
      <c r="BG2285" s="17"/>
      <c r="BH2285" s="17"/>
      <c r="BI2285" s="17"/>
      <c r="BJ2285" s="17"/>
      <c r="BK2285" s="17"/>
      <c r="BL2285" s="17"/>
      <c r="BM2285" s="17"/>
      <c r="BN2285" s="17"/>
      <c r="BO2285" s="17"/>
      <c r="BP2285" s="17"/>
      <c r="BQ2285" s="17"/>
      <c r="BR2285" s="17"/>
    </row>
    <row r="2286" spans="29:70" x14ac:dyDescent="0.25">
      <c r="AC2286" s="17"/>
      <c r="AD2286" s="17"/>
      <c r="AE2286" s="17"/>
      <c r="AF2286" s="17"/>
      <c r="AG2286" s="17"/>
      <c r="AH2286" s="17"/>
      <c r="AI2286" s="17"/>
      <c r="AJ2286" s="17"/>
      <c r="AK2286" s="17"/>
      <c r="AL2286" s="17"/>
      <c r="AM2286" s="17"/>
      <c r="AN2286" s="17"/>
      <c r="AO2286" s="17"/>
      <c r="AP2286" s="17"/>
      <c r="AQ2286" s="17"/>
      <c r="AR2286" s="17"/>
      <c r="AS2286" s="17"/>
      <c r="AT2286" s="17"/>
      <c r="AU2286" s="17"/>
      <c r="AV2286" s="17"/>
      <c r="AW2286" s="17"/>
      <c r="AX2286" s="17"/>
      <c r="AY2286" s="17"/>
      <c r="AZ2286" s="17"/>
      <c r="BA2286" s="17"/>
      <c r="BB2286" s="17"/>
      <c r="BC2286" s="17"/>
      <c r="BD2286" s="17"/>
      <c r="BE2286" s="17"/>
      <c r="BF2286" s="17"/>
      <c r="BG2286" s="17"/>
      <c r="BH2286" s="17"/>
      <c r="BI2286" s="17"/>
      <c r="BJ2286" s="17"/>
      <c r="BK2286" s="17"/>
      <c r="BL2286" s="17"/>
      <c r="BM2286" s="17"/>
      <c r="BN2286" s="17"/>
      <c r="BO2286" s="17"/>
      <c r="BP2286" s="17"/>
      <c r="BQ2286" s="17"/>
      <c r="BR2286" s="17"/>
    </row>
    <row r="2287" spans="29:70" x14ac:dyDescent="0.25">
      <c r="AC2287" s="17"/>
      <c r="AD2287" s="17"/>
      <c r="AE2287" s="17"/>
      <c r="AF2287" s="17"/>
      <c r="AG2287" s="17"/>
      <c r="AH2287" s="17"/>
      <c r="AI2287" s="17"/>
      <c r="AJ2287" s="17"/>
      <c r="AK2287" s="17"/>
      <c r="AL2287" s="17"/>
      <c r="AM2287" s="17"/>
      <c r="AN2287" s="17"/>
      <c r="AO2287" s="17"/>
      <c r="AP2287" s="17"/>
      <c r="AQ2287" s="17"/>
      <c r="AR2287" s="17"/>
      <c r="AS2287" s="17"/>
      <c r="AT2287" s="17"/>
      <c r="AU2287" s="17"/>
      <c r="AV2287" s="17"/>
      <c r="AW2287" s="17"/>
      <c r="AX2287" s="17"/>
      <c r="AY2287" s="17"/>
      <c r="AZ2287" s="17"/>
      <c r="BA2287" s="17"/>
      <c r="BB2287" s="17"/>
      <c r="BC2287" s="17"/>
      <c r="BD2287" s="17"/>
      <c r="BE2287" s="17"/>
      <c r="BF2287" s="17"/>
      <c r="BG2287" s="17"/>
      <c r="BH2287" s="17"/>
      <c r="BI2287" s="17"/>
      <c r="BJ2287" s="17"/>
      <c r="BK2287" s="17"/>
      <c r="BL2287" s="17"/>
      <c r="BM2287" s="17"/>
      <c r="BN2287" s="17"/>
      <c r="BO2287" s="17"/>
      <c r="BP2287" s="17"/>
      <c r="BQ2287" s="17"/>
      <c r="BR2287" s="17"/>
    </row>
    <row r="2288" spans="29:70" x14ac:dyDescent="0.25">
      <c r="AC2288" s="17"/>
      <c r="AD2288" s="17"/>
      <c r="AE2288" s="17"/>
      <c r="AF2288" s="17"/>
      <c r="AG2288" s="17"/>
      <c r="AH2288" s="17"/>
      <c r="AI2288" s="17"/>
      <c r="AJ2288" s="17"/>
      <c r="AK2288" s="17"/>
      <c r="AL2288" s="17"/>
      <c r="AM2288" s="17"/>
      <c r="AN2288" s="17"/>
      <c r="AO2288" s="17"/>
      <c r="AP2288" s="17"/>
      <c r="AQ2288" s="17"/>
      <c r="AR2288" s="17"/>
      <c r="AS2288" s="17"/>
      <c r="AT2288" s="17"/>
      <c r="AU2288" s="17"/>
      <c r="AV2288" s="17"/>
      <c r="AW2288" s="17"/>
      <c r="AX2288" s="17"/>
      <c r="AY2288" s="17"/>
      <c r="AZ2288" s="17"/>
      <c r="BA2288" s="17"/>
      <c r="BB2288" s="17"/>
      <c r="BC2288" s="17"/>
      <c r="BD2288" s="17"/>
      <c r="BE2288" s="17"/>
      <c r="BF2288" s="17"/>
      <c r="BG2288" s="17"/>
      <c r="BH2288" s="17"/>
      <c r="BI2288" s="17"/>
      <c r="BJ2288" s="17"/>
      <c r="BK2288" s="17"/>
      <c r="BL2288" s="17"/>
      <c r="BM2288" s="17"/>
      <c r="BN2288" s="17"/>
      <c r="BO2288" s="17"/>
      <c r="BP2288" s="17"/>
      <c r="BQ2288" s="17"/>
      <c r="BR2288" s="17"/>
    </row>
    <row r="2289" spans="29:70" x14ac:dyDescent="0.25">
      <c r="AC2289" s="17"/>
      <c r="AD2289" s="17"/>
      <c r="AE2289" s="17"/>
      <c r="AF2289" s="17"/>
      <c r="AG2289" s="17"/>
      <c r="AH2289" s="17"/>
      <c r="AI2289" s="17"/>
      <c r="AJ2289" s="17"/>
      <c r="AK2289" s="17"/>
      <c r="AL2289" s="17"/>
      <c r="AM2289" s="17"/>
      <c r="AN2289" s="17"/>
      <c r="AO2289" s="17"/>
      <c r="AP2289" s="17"/>
      <c r="AQ2289" s="17"/>
      <c r="AR2289" s="17"/>
      <c r="AS2289" s="17"/>
      <c r="AT2289" s="17"/>
      <c r="AU2289" s="17"/>
      <c r="AV2289" s="17"/>
      <c r="AW2289" s="17"/>
      <c r="AX2289" s="17"/>
      <c r="AY2289" s="17"/>
      <c r="AZ2289" s="17"/>
      <c r="BA2289" s="17"/>
      <c r="BB2289" s="17"/>
      <c r="BC2289" s="17"/>
      <c r="BD2289" s="17"/>
      <c r="BE2289" s="17"/>
      <c r="BF2289" s="17"/>
      <c r="BG2289" s="17"/>
      <c r="BH2289" s="17"/>
      <c r="BI2289" s="17"/>
      <c r="BJ2289" s="17"/>
      <c r="BK2289" s="17"/>
      <c r="BL2289" s="17"/>
      <c r="BM2289" s="17"/>
      <c r="BN2289" s="17"/>
      <c r="BO2289" s="17"/>
      <c r="BP2289" s="17"/>
      <c r="BQ2289" s="17"/>
      <c r="BR2289" s="17"/>
    </row>
    <row r="2290" spans="29:70" x14ac:dyDescent="0.25">
      <c r="AC2290" s="17"/>
      <c r="AD2290" s="17"/>
      <c r="AE2290" s="17"/>
      <c r="AF2290" s="17"/>
      <c r="AG2290" s="17"/>
      <c r="AH2290" s="17"/>
      <c r="AI2290" s="17"/>
      <c r="AJ2290" s="17"/>
      <c r="AK2290" s="17"/>
      <c r="AL2290" s="17"/>
      <c r="AM2290" s="17"/>
      <c r="AN2290" s="17"/>
      <c r="AO2290" s="17"/>
      <c r="AP2290" s="17"/>
      <c r="AQ2290" s="17"/>
      <c r="AR2290" s="17"/>
      <c r="AS2290" s="17"/>
      <c r="AT2290" s="17"/>
      <c r="AU2290" s="17"/>
      <c r="AV2290" s="17"/>
      <c r="AW2290" s="17"/>
      <c r="AX2290" s="17"/>
      <c r="AY2290" s="17"/>
      <c r="AZ2290" s="17"/>
      <c r="BA2290" s="17"/>
      <c r="BB2290" s="17"/>
      <c r="BC2290" s="17"/>
      <c r="BD2290" s="17"/>
      <c r="BE2290" s="17"/>
      <c r="BF2290" s="17"/>
      <c r="BG2290" s="17"/>
      <c r="BH2290" s="17"/>
      <c r="BI2290" s="17"/>
      <c r="BJ2290" s="17"/>
      <c r="BK2290" s="17"/>
      <c r="BL2290" s="17"/>
      <c r="BM2290" s="17"/>
      <c r="BN2290" s="17"/>
      <c r="BO2290" s="17"/>
      <c r="BP2290" s="17"/>
      <c r="BQ2290" s="17"/>
      <c r="BR2290" s="17"/>
    </row>
    <row r="2291" spans="29:70" x14ac:dyDescent="0.25">
      <c r="AC2291" s="17"/>
      <c r="AD2291" s="17"/>
      <c r="AE2291" s="17"/>
      <c r="AF2291" s="17"/>
      <c r="AG2291" s="17"/>
      <c r="AH2291" s="17"/>
      <c r="AI2291" s="17"/>
      <c r="AJ2291" s="17"/>
      <c r="AK2291" s="17"/>
      <c r="AL2291" s="17"/>
      <c r="AM2291" s="17"/>
      <c r="AN2291" s="17"/>
      <c r="AO2291" s="17"/>
      <c r="AP2291" s="17"/>
      <c r="AQ2291" s="17"/>
      <c r="AR2291" s="17"/>
      <c r="AS2291" s="17"/>
      <c r="AT2291" s="17"/>
      <c r="AU2291" s="17"/>
      <c r="AV2291" s="17"/>
      <c r="AW2291" s="17"/>
      <c r="AX2291" s="17"/>
      <c r="AY2291" s="17"/>
      <c r="AZ2291" s="17"/>
      <c r="BA2291" s="17"/>
      <c r="BB2291" s="17"/>
      <c r="BC2291" s="17"/>
      <c r="BD2291" s="17"/>
      <c r="BE2291" s="17"/>
      <c r="BF2291" s="17"/>
      <c r="BG2291" s="17"/>
      <c r="BH2291" s="17"/>
      <c r="BI2291" s="17"/>
      <c r="BJ2291" s="17"/>
      <c r="BK2291" s="17"/>
      <c r="BL2291" s="17"/>
      <c r="BM2291" s="17"/>
      <c r="BN2291" s="17"/>
      <c r="BO2291" s="17"/>
      <c r="BP2291" s="17"/>
      <c r="BQ2291" s="17"/>
      <c r="BR2291" s="17"/>
    </row>
    <row r="2292" spans="29:70" x14ac:dyDescent="0.25">
      <c r="AC2292" s="17"/>
      <c r="AD2292" s="17"/>
      <c r="AE2292" s="17"/>
      <c r="AF2292" s="17"/>
      <c r="AG2292" s="17"/>
      <c r="AH2292" s="17"/>
      <c r="AI2292" s="17"/>
      <c r="AJ2292" s="17"/>
      <c r="AK2292" s="17"/>
      <c r="AL2292" s="17"/>
      <c r="AM2292" s="17"/>
      <c r="AN2292" s="17"/>
      <c r="AO2292" s="17"/>
      <c r="AP2292" s="17"/>
      <c r="AQ2292" s="17"/>
      <c r="AR2292" s="17"/>
      <c r="AS2292" s="17"/>
      <c r="AT2292" s="17"/>
      <c r="AU2292" s="17"/>
      <c r="AV2292" s="17"/>
      <c r="AW2292" s="17"/>
      <c r="AX2292" s="17"/>
      <c r="AY2292" s="17"/>
      <c r="AZ2292" s="17"/>
      <c r="BA2292" s="17"/>
      <c r="BB2292" s="17"/>
      <c r="BC2292" s="17"/>
      <c r="BD2292" s="17"/>
      <c r="BE2292" s="17"/>
      <c r="BF2292" s="17"/>
      <c r="BG2292" s="17"/>
      <c r="BH2292" s="17"/>
      <c r="BI2292" s="17"/>
      <c r="BJ2292" s="17"/>
      <c r="BK2292" s="17"/>
      <c r="BL2292" s="17"/>
      <c r="BM2292" s="17"/>
      <c r="BN2292" s="17"/>
      <c r="BO2292" s="17"/>
      <c r="BP2292" s="17"/>
      <c r="BQ2292" s="17"/>
      <c r="BR2292" s="17"/>
    </row>
    <row r="2293" spans="29:70" x14ac:dyDescent="0.25">
      <c r="AC2293" s="17"/>
      <c r="AD2293" s="17"/>
      <c r="AE2293" s="17"/>
      <c r="AF2293" s="17"/>
      <c r="AG2293" s="17"/>
      <c r="AH2293" s="17"/>
      <c r="AI2293" s="17"/>
      <c r="AJ2293" s="17"/>
      <c r="AK2293" s="17"/>
      <c r="AL2293" s="17"/>
      <c r="AM2293" s="17"/>
      <c r="AN2293" s="17"/>
      <c r="AO2293" s="17"/>
      <c r="AP2293" s="17"/>
      <c r="AQ2293" s="17"/>
      <c r="AR2293" s="17"/>
      <c r="AS2293" s="17"/>
      <c r="AT2293" s="17"/>
      <c r="AU2293" s="17"/>
      <c r="AV2293" s="17"/>
      <c r="AW2293" s="17"/>
      <c r="AX2293" s="17"/>
      <c r="AY2293" s="17"/>
      <c r="AZ2293" s="17"/>
      <c r="BA2293" s="17"/>
      <c r="BB2293" s="17"/>
      <c r="BC2293" s="17"/>
      <c r="BD2293" s="17"/>
      <c r="BE2293" s="17"/>
      <c r="BF2293" s="17"/>
      <c r="BG2293" s="17"/>
      <c r="BH2293" s="17"/>
      <c r="BI2293" s="17"/>
      <c r="BJ2293" s="17"/>
      <c r="BK2293" s="17"/>
      <c r="BL2293" s="17"/>
      <c r="BM2293" s="17"/>
      <c r="BN2293" s="17"/>
      <c r="BO2293" s="17"/>
      <c r="BP2293" s="17"/>
      <c r="BQ2293" s="17"/>
      <c r="BR2293" s="17"/>
    </row>
    <row r="2294" spans="29:70" x14ac:dyDescent="0.25">
      <c r="AC2294" s="17"/>
      <c r="AD2294" s="17"/>
      <c r="AE2294" s="17"/>
      <c r="AF2294" s="17"/>
      <c r="AG2294" s="17"/>
      <c r="AH2294" s="17"/>
      <c r="AI2294" s="17"/>
      <c r="AJ2294" s="17"/>
      <c r="AK2294" s="17"/>
      <c r="AL2294" s="17"/>
      <c r="AM2294" s="17"/>
      <c r="AN2294" s="17"/>
      <c r="AO2294" s="17"/>
      <c r="AP2294" s="17"/>
      <c r="AQ2294" s="17"/>
      <c r="AR2294" s="17"/>
      <c r="AS2294" s="17"/>
      <c r="AT2294" s="17"/>
      <c r="AU2294" s="17"/>
      <c r="AV2294" s="17"/>
      <c r="AW2294" s="17"/>
      <c r="AX2294" s="17"/>
      <c r="AY2294" s="17"/>
      <c r="AZ2294" s="17"/>
      <c r="BA2294" s="17"/>
      <c r="BB2294" s="17"/>
      <c r="BC2294" s="17"/>
      <c r="BD2294" s="17"/>
      <c r="BE2294" s="17"/>
      <c r="BF2294" s="17"/>
      <c r="BG2294" s="17"/>
      <c r="BH2294" s="17"/>
      <c r="BI2294" s="17"/>
      <c r="BJ2294" s="17"/>
      <c r="BK2294" s="17"/>
      <c r="BL2294" s="17"/>
      <c r="BM2294" s="17"/>
      <c r="BN2294" s="17"/>
      <c r="BO2294" s="17"/>
      <c r="BP2294" s="17"/>
      <c r="BQ2294" s="17"/>
      <c r="BR2294" s="17"/>
    </row>
    <row r="2295" spans="29:70" x14ac:dyDescent="0.25">
      <c r="AC2295" s="17"/>
      <c r="AD2295" s="17"/>
      <c r="AE2295" s="17"/>
      <c r="AF2295" s="17"/>
      <c r="AG2295" s="17"/>
      <c r="AH2295" s="17"/>
      <c r="AI2295" s="17"/>
      <c r="AJ2295" s="17"/>
      <c r="AK2295" s="17"/>
      <c r="AL2295" s="17"/>
      <c r="AM2295" s="17"/>
      <c r="AN2295" s="17"/>
      <c r="AO2295" s="17"/>
      <c r="AP2295" s="17"/>
      <c r="AQ2295" s="17"/>
      <c r="AR2295" s="17"/>
      <c r="AS2295" s="17"/>
      <c r="AT2295" s="17"/>
      <c r="AU2295" s="17"/>
      <c r="AV2295" s="17"/>
      <c r="AW2295" s="17"/>
      <c r="AX2295" s="17"/>
      <c r="AY2295" s="17"/>
      <c r="AZ2295" s="17"/>
      <c r="BA2295" s="17"/>
      <c r="BB2295" s="17"/>
      <c r="BC2295" s="17"/>
      <c r="BD2295" s="17"/>
      <c r="BE2295" s="17"/>
      <c r="BF2295" s="17"/>
      <c r="BG2295" s="17"/>
      <c r="BH2295" s="17"/>
      <c r="BI2295" s="17"/>
      <c r="BJ2295" s="17"/>
      <c r="BK2295" s="17"/>
      <c r="BL2295" s="17"/>
      <c r="BM2295" s="17"/>
      <c r="BN2295" s="17"/>
      <c r="BO2295" s="17"/>
      <c r="BP2295" s="17"/>
      <c r="BQ2295" s="17"/>
      <c r="BR2295" s="17"/>
    </row>
    <row r="2296" spans="29:70" x14ac:dyDescent="0.25">
      <c r="AC2296" s="17"/>
      <c r="AD2296" s="17"/>
      <c r="AE2296" s="17"/>
      <c r="AF2296" s="17"/>
      <c r="AG2296" s="17"/>
      <c r="AH2296" s="17"/>
      <c r="AI2296" s="17"/>
      <c r="AJ2296" s="17"/>
      <c r="AK2296" s="17"/>
      <c r="AL2296" s="17"/>
      <c r="AM2296" s="17"/>
      <c r="AN2296" s="17"/>
      <c r="AO2296" s="17"/>
      <c r="AP2296" s="17"/>
      <c r="AQ2296" s="17"/>
      <c r="AR2296" s="17"/>
      <c r="AS2296" s="17"/>
      <c r="AT2296" s="17"/>
      <c r="AU2296" s="17"/>
      <c r="AV2296" s="17"/>
      <c r="AW2296" s="17"/>
      <c r="AX2296" s="17"/>
      <c r="AY2296" s="17"/>
      <c r="AZ2296" s="17"/>
      <c r="BA2296" s="17"/>
      <c r="BB2296" s="17"/>
      <c r="BC2296" s="17"/>
      <c r="BD2296" s="17"/>
      <c r="BE2296" s="17"/>
      <c r="BF2296" s="17"/>
      <c r="BG2296" s="17"/>
      <c r="BH2296" s="17"/>
      <c r="BI2296" s="17"/>
      <c r="BJ2296" s="17"/>
      <c r="BK2296" s="17"/>
      <c r="BL2296" s="17"/>
      <c r="BM2296" s="17"/>
      <c r="BN2296" s="17"/>
      <c r="BO2296" s="17"/>
      <c r="BP2296" s="17"/>
      <c r="BQ2296" s="17"/>
      <c r="BR2296" s="17"/>
    </row>
    <row r="2297" spans="29:70" x14ac:dyDescent="0.25">
      <c r="AC2297" s="17"/>
      <c r="AD2297" s="17"/>
      <c r="AE2297" s="17"/>
      <c r="AF2297" s="17"/>
      <c r="AG2297" s="17"/>
      <c r="AH2297" s="17"/>
      <c r="AI2297" s="17"/>
      <c r="AJ2297" s="17"/>
      <c r="AK2297" s="17"/>
      <c r="AL2297" s="17"/>
      <c r="AM2297" s="17"/>
      <c r="AN2297" s="17"/>
      <c r="AO2297" s="17"/>
      <c r="AP2297" s="17"/>
      <c r="AQ2297" s="17"/>
      <c r="AR2297" s="17"/>
      <c r="AS2297" s="17"/>
      <c r="AT2297" s="17"/>
      <c r="AU2297" s="17"/>
      <c r="AV2297" s="17"/>
      <c r="AW2297" s="17"/>
      <c r="AX2297" s="17"/>
      <c r="AY2297" s="17"/>
      <c r="AZ2297" s="17"/>
      <c r="BA2297" s="17"/>
      <c r="BB2297" s="17"/>
      <c r="BC2297" s="17"/>
      <c r="BD2297" s="17"/>
      <c r="BE2297" s="17"/>
      <c r="BF2297" s="17"/>
      <c r="BG2297" s="17"/>
      <c r="BH2297" s="17"/>
      <c r="BI2297" s="17"/>
      <c r="BJ2297" s="17"/>
      <c r="BK2297" s="17"/>
      <c r="BL2297" s="17"/>
      <c r="BM2297" s="17"/>
      <c r="BN2297" s="17"/>
      <c r="BO2297" s="17"/>
      <c r="BP2297" s="17"/>
      <c r="BQ2297" s="17"/>
      <c r="BR2297" s="17"/>
    </row>
    <row r="2298" spans="29:70" x14ac:dyDescent="0.25">
      <c r="AC2298" s="17"/>
      <c r="AD2298" s="17"/>
      <c r="AE2298" s="17"/>
      <c r="AF2298" s="17"/>
      <c r="AG2298" s="17"/>
      <c r="AH2298" s="17"/>
      <c r="AI2298" s="17"/>
      <c r="AJ2298" s="17"/>
      <c r="AK2298" s="17"/>
      <c r="AL2298" s="17"/>
      <c r="AM2298" s="17"/>
      <c r="AN2298" s="17"/>
      <c r="AO2298" s="17"/>
      <c r="AP2298" s="17"/>
      <c r="AQ2298" s="17"/>
      <c r="AR2298" s="17"/>
      <c r="AS2298" s="17"/>
      <c r="AT2298" s="17"/>
      <c r="AU2298" s="17"/>
      <c r="AV2298" s="17"/>
      <c r="AW2298" s="17"/>
      <c r="AX2298" s="17"/>
      <c r="AY2298" s="17"/>
      <c r="AZ2298" s="17"/>
      <c r="BA2298" s="17"/>
      <c r="BB2298" s="17"/>
      <c r="BC2298" s="17"/>
      <c r="BD2298" s="17"/>
      <c r="BE2298" s="17"/>
      <c r="BF2298" s="17"/>
      <c r="BG2298" s="17"/>
      <c r="BH2298" s="17"/>
      <c r="BI2298" s="17"/>
      <c r="BJ2298" s="17"/>
      <c r="BK2298" s="17"/>
      <c r="BL2298" s="17"/>
      <c r="BM2298" s="17"/>
      <c r="BN2298" s="17"/>
      <c r="BO2298" s="17"/>
      <c r="BP2298" s="17"/>
      <c r="BQ2298" s="17"/>
      <c r="BR2298" s="17"/>
    </row>
    <row r="2299" spans="29:70" x14ac:dyDescent="0.25">
      <c r="AC2299" s="17"/>
      <c r="AD2299" s="17"/>
      <c r="AE2299" s="17"/>
      <c r="AF2299" s="17"/>
      <c r="AG2299" s="17"/>
      <c r="AH2299" s="17"/>
      <c r="AI2299" s="17"/>
      <c r="AJ2299" s="17"/>
      <c r="AK2299" s="17"/>
      <c r="AL2299" s="17"/>
      <c r="AM2299" s="17"/>
      <c r="AN2299" s="17"/>
      <c r="AO2299" s="17"/>
      <c r="AP2299" s="17"/>
      <c r="AQ2299" s="17"/>
      <c r="AR2299" s="17"/>
      <c r="AS2299" s="17"/>
      <c r="AT2299" s="17"/>
      <c r="AU2299" s="17"/>
      <c r="AV2299" s="17"/>
      <c r="AW2299" s="17"/>
      <c r="AX2299" s="17"/>
      <c r="AY2299" s="17"/>
      <c r="AZ2299" s="17"/>
      <c r="BA2299" s="17"/>
      <c r="BB2299" s="17"/>
      <c r="BC2299" s="17"/>
      <c r="BD2299" s="17"/>
      <c r="BE2299" s="17"/>
      <c r="BF2299" s="17"/>
      <c r="BG2299" s="17"/>
      <c r="BH2299" s="17"/>
      <c r="BI2299" s="17"/>
      <c r="BJ2299" s="17"/>
      <c r="BK2299" s="17"/>
      <c r="BL2299" s="17"/>
      <c r="BM2299" s="17"/>
      <c r="BN2299" s="17"/>
      <c r="BO2299" s="17"/>
      <c r="BP2299" s="17"/>
      <c r="BQ2299" s="17"/>
      <c r="BR2299" s="17"/>
    </row>
    <row r="2300" spans="29:70" x14ac:dyDescent="0.25">
      <c r="AC2300" s="17"/>
      <c r="AD2300" s="17"/>
      <c r="AE2300" s="17"/>
      <c r="AF2300" s="17"/>
      <c r="AG2300" s="17"/>
      <c r="AH2300" s="17"/>
      <c r="AI2300" s="17"/>
      <c r="AJ2300" s="17"/>
      <c r="AK2300" s="17"/>
      <c r="AL2300" s="17"/>
      <c r="AM2300" s="17"/>
      <c r="AN2300" s="17"/>
      <c r="AO2300" s="17"/>
      <c r="AP2300" s="17"/>
      <c r="AQ2300" s="17"/>
      <c r="AR2300" s="17"/>
      <c r="AS2300" s="17"/>
      <c r="AT2300" s="17"/>
      <c r="AU2300" s="17"/>
      <c r="AV2300" s="17"/>
      <c r="AW2300" s="17"/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7"/>
      <c r="BH2300" s="17"/>
      <c r="BI2300" s="17"/>
      <c r="BJ2300" s="17"/>
      <c r="BK2300" s="17"/>
      <c r="BL2300" s="17"/>
      <c r="BM2300" s="17"/>
      <c r="BN2300" s="17"/>
      <c r="BO2300" s="17"/>
      <c r="BP2300" s="17"/>
      <c r="BQ2300" s="17"/>
      <c r="BR2300" s="17"/>
    </row>
    <row r="2301" spans="29:70" x14ac:dyDescent="0.25">
      <c r="AC2301" s="17"/>
      <c r="AD2301" s="17"/>
      <c r="AE2301" s="17"/>
      <c r="AF2301" s="17"/>
      <c r="AG2301" s="17"/>
      <c r="AH2301" s="17"/>
      <c r="AI2301" s="17"/>
      <c r="AJ2301" s="17"/>
      <c r="AK2301" s="17"/>
      <c r="AL2301" s="17"/>
      <c r="AM2301" s="17"/>
      <c r="AN2301" s="17"/>
      <c r="AO2301" s="17"/>
      <c r="AP2301" s="17"/>
      <c r="AQ2301" s="17"/>
      <c r="AR2301" s="17"/>
      <c r="AS2301" s="17"/>
      <c r="AT2301" s="17"/>
      <c r="AU2301" s="17"/>
      <c r="AV2301" s="17"/>
      <c r="AW2301" s="17"/>
      <c r="AX2301" s="17"/>
      <c r="AY2301" s="17"/>
      <c r="AZ2301" s="17"/>
      <c r="BA2301" s="17"/>
      <c r="BB2301" s="17"/>
      <c r="BC2301" s="17"/>
      <c r="BD2301" s="17"/>
      <c r="BE2301" s="17"/>
      <c r="BF2301" s="17"/>
      <c r="BG2301" s="17"/>
      <c r="BH2301" s="17"/>
      <c r="BI2301" s="17"/>
      <c r="BJ2301" s="17"/>
      <c r="BK2301" s="17"/>
      <c r="BL2301" s="17"/>
      <c r="BM2301" s="17"/>
      <c r="BN2301" s="17"/>
      <c r="BO2301" s="17"/>
      <c r="BP2301" s="17"/>
      <c r="BQ2301" s="17"/>
      <c r="BR2301" s="17"/>
    </row>
    <row r="2302" spans="29:70" x14ac:dyDescent="0.25">
      <c r="AC2302" s="17"/>
      <c r="AD2302" s="17"/>
      <c r="AE2302" s="17"/>
      <c r="AF2302" s="17"/>
      <c r="AG2302" s="17"/>
      <c r="AH2302" s="17"/>
      <c r="AI2302" s="17"/>
      <c r="AJ2302" s="17"/>
      <c r="AK2302" s="17"/>
      <c r="AL2302" s="17"/>
      <c r="AM2302" s="17"/>
      <c r="AN2302" s="17"/>
      <c r="AO2302" s="17"/>
      <c r="AP2302" s="17"/>
      <c r="AQ2302" s="17"/>
      <c r="AR2302" s="17"/>
      <c r="AS2302" s="17"/>
      <c r="AT2302" s="17"/>
      <c r="AU2302" s="17"/>
      <c r="AV2302" s="17"/>
      <c r="AW2302" s="17"/>
      <c r="AX2302" s="17"/>
      <c r="AY2302" s="17"/>
      <c r="AZ2302" s="17"/>
      <c r="BA2302" s="17"/>
      <c r="BB2302" s="17"/>
      <c r="BC2302" s="17"/>
      <c r="BD2302" s="17"/>
      <c r="BE2302" s="17"/>
      <c r="BF2302" s="17"/>
      <c r="BG2302" s="17"/>
      <c r="BH2302" s="17"/>
      <c r="BI2302" s="17"/>
      <c r="BJ2302" s="17"/>
      <c r="BK2302" s="17"/>
      <c r="BL2302" s="17"/>
      <c r="BM2302" s="17"/>
      <c r="BN2302" s="17"/>
      <c r="BO2302" s="17"/>
      <c r="BP2302" s="17"/>
      <c r="BQ2302" s="17"/>
      <c r="BR2302" s="17"/>
    </row>
    <row r="2303" spans="29:70" x14ac:dyDescent="0.25">
      <c r="AC2303" s="17"/>
      <c r="AD2303" s="17"/>
      <c r="AE2303" s="17"/>
      <c r="AF2303" s="17"/>
      <c r="AG2303" s="17"/>
      <c r="AH2303" s="17"/>
      <c r="AI2303" s="17"/>
      <c r="AJ2303" s="17"/>
      <c r="AK2303" s="17"/>
      <c r="AL2303" s="17"/>
      <c r="AM2303" s="17"/>
      <c r="AN2303" s="17"/>
      <c r="AO2303" s="17"/>
      <c r="AP2303" s="17"/>
      <c r="AQ2303" s="17"/>
      <c r="AR2303" s="17"/>
      <c r="AS2303" s="17"/>
      <c r="AT2303" s="17"/>
      <c r="AU2303" s="17"/>
      <c r="AV2303" s="17"/>
      <c r="AW2303" s="17"/>
      <c r="AX2303" s="17"/>
      <c r="AY2303" s="17"/>
      <c r="AZ2303" s="17"/>
      <c r="BA2303" s="17"/>
      <c r="BB2303" s="17"/>
      <c r="BC2303" s="17"/>
      <c r="BD2303" s="17"/>
      <c r="BE2303" s="17"/>
      <c r="BF2303" s="17"/>
      <c r="BG2303" s="17"/>
      <c r="BH2303" s="17"/>
      <c r="BI2303" s="17"/>
      <c r="BJ2303" s="17"/>
      <c r="BK2303" s="17"/>
      <c r="BL2303" s="17"/>
      <c r="BM2303" s="17"/>
      <c r="BN2303" s="17"/>
      <c r="BO2303" s="17"/>
      <c r="BP2303" s="17"/>
      <c r="BQ2303" s="17"/>
      <c r="BR2303" s="17"/>
    </row>
    <row r="2304" spans="29:70" x14ac:dyDescent="0.25">
      <c r="AC2304" s="17"/>
      <c r="AD2304" s="17"/>
      <c r="AE2304" s="17"/>
      <c r="AF2304" s="17"/>
      <c r="AG2304" s="17"/>
      <c r="AH2304" s="17"/>
      <c r="AI2304" s="17"/>
      <c r="AJ2304" s="17"/>
      <c r="AK2304" s="17"/>
      <c r="AL2304" s="17"/>
      <c r="AM2304" s="17"/>
      <c r="AN2304" s="17"/>
      <c r="AO2304" s="17"/>
      <c r="AP2304" s="17"/>
      <c r="AQ2304" s="17"/>
      <c r="AR2304" s="17"/>
      <c r="AS2304" s="17"/>
      <c r="AT2304" s="17"/>
      <c r="AU2304" s="17"/>
      <c r="AV2304" s="17"/>
      <c r="AW2304" s="17"/>
      <c r="AX2304" s="17"/>
      <c r="AY2304" s="17"/>
      <c r="AZ2304" s="17"/>
      <c r="BA2304" s="17"/>
      <c r="BB2304" s="17"/>
      <c r="BC2304" s="17"/>
      <c r="BD2304" s="17"/>
      <c r="BE2304" s="17"/>
      <c r="BF2304" s="17"/>
      <c r="BG2304" s="17"/>
      <c r="BH2304" s="17"/>
      <c r="BI2304" s="17"/>
      <c r="BJ2304" s="17"/>
      <c r="BK2304" s="17"/>
      <c r="BL2304" s="17"/>
      <c r="BM2304" s="17"/>
      <c r="BN2304" s="17"/>
      <c r="BO2304" s="17"/>
      <c r="BP2304" s="17"/>
      <c r="BQ2304" s="17"/>
      <c r="BR2304" s="17"/>
    </row>
    <row r="2305" spans="29:70" x14ac:dyDescent="0.25">
      <c r="AC2305" s="17"/>
      <c r="AD2305" s="17"/>
      <c r="AE2305" s="17"/>
      <c r="AF2305" s="17"/>
      <c r="AG2305" s="17"/>
      <c r="AH2305" s="17"/>
      <c r="AI2305" s="17"/>
      <c r="AJ2305" s="17"/>
      <c r="AK2305" s="17"/>
      <c r="AL2305" s="17"/>
      <c r="AM2305" s="17"/>
      <c r="AN2305" s="17"/>
      <c r="AO2305" s="17"/>
      <c r="AP2305" s="17"/>
      <c r="AQ2305" s="17"/>
      <c r="AR2305" s="17"/>
      <c r="AS2305" s="17"/>
      <c r="AT2305" s="17"/>
      <c r="AU2305" s="17"/>
      <c r="AV2305" s="17"/>
      <c r="AW2305" s="17"/>
      <c r="AX2305" s="17"/>
      <c r="AY2305" s="17"/>
      <c r="AZ2305" s="17"/>
      <c r="BA2305" s="17"/>
      <c r="BB2305" s="17"/>
      <c r="BC2305" s="17"/>
      <c r="BD2305" s="17"/>
      <c r="BE2305" s="17"/>
      <c r="BF2305" s="17"/>
      <c r="BG2305" s="17"/>
      <c r="BH2305" s="17"/>
      <c r="BI2305" s="17"/>
      <c r="BJ2305" s="17"/>
      <c r="BK2305" s="17"/>
      <c r="BL2305" s="17"/>
      <c r="BM2305" s="17"/>
      <c r="BN2305" s="17"/>
      <c r="BO2305" s="17"/>
      <c r="BP2305" s="17"/>
      <c r="BQ2305" s="17"/>
      <c r="BR2305" s="17"/>
    </row>
    <row r="2306" spans="29:70" x14ac:dyDescent="0.25">
      <c r="AC2306" s="17"/>
      <c r="AD2306" s="17"/>
      <c r="AE2306" s="17"/>
      <c r="AF2306" s="17"/>
      <c r="AG2306" s="17"/>
      <c r="AH2306" s="17"/>
      <c r="AI2306" s="17"/>
      <c r="AJ2306" s="17"/>
      <c r="AK2306" s="17"/>
      <c r="AL2306" s="17"/>
      <c r="AM2306" s="17"/>
      <c r="AN2306" s="17"/>
      <c r="AO2306" s="17"/>
      <c r="AP2306" s="17"/>
      <c r="AQ2306" s="17"/>
      <c r="AR2306" s="17"/>
      <c r="AS2306" s="17"/>
      <c r="AT2306" s="17"/>
      <c r="AU2306" s="17"/>
      <c r="AV2306" s="17"/>
      <c r="AW2306" s="17"/>
      <c r="AX2306" s="17"/>
      <c r="AY2306" s="17"/>
      <c r="AZ2306" s="17"/>
      <c r="BA2306" s="17"/>
      <c r="BB2306" s="17"/>
      <c r="BC2306" s="17"/>
      <c r="BD2306" s="17"/>
      <c r="BE2306" s="17"/>
      <c r="BF2306" s="17"/>
      <c r="BG2306" s="17"/>
      <c r="BH2306" s="17"/>
      <c r="BI2306" s="17"/>
      <c r="BJ2306" s="17"/>
      <c r="BK2306" s="17"/>
      <c r="BL2306" s="17"/>
      <c r="BM2306" s="17"/>
      <c r="BN2306" s="17"/>
      <c r="BO2306" s="17"/>
      <c r="BP2306" s="17"/>
      <c r="BQ2306" s="17"/>
      <c r="BR2306" s="17"/>
    </row>
    <row r="2307" spans="29:70" x14ac:dyDescent="0.25">
      <c r="AC2307" s="17"/>
      <c r="AD2307" s="17"/>
      <c r="AE2307" s="17"/>
      <c r="AF2307" s="17"/>
      <c r="AG2307" s="17"/>
      <c r="AH2307" s="17"/>
      <c r="AI2307" s="17"/>
      <c r="AJ2307" s="17"/>
      <c r="AK2307" s="17"/>
      <c r="AL2307" s="17"/>
      <c r="AM2307" s="17"/>
      <c r="AN2307" s="17"/>
      <c r="AO2307" s="17"/>
      <c r="AP2307" s="17"/>
      <c r="AQ2307" s="17"/>
      <c r="AR2307" s="17"/>
      <c r="AS2307" s="17"/>
      <c r="AT2307" s="17"/>
      <c r="AU2307" s="17"/>
      <c r="AV2307" s="17"/>
      <c r="AW2307" s="17"/>
      <c r="AX2307" s="17"/>
      <c r="AY2307" s="17"/>
      <c r="AZ2307" s="17"/>
      <c r="BA2307" s="17"/>
      <c r="BB2307" s="17"/>
      <c r="BC2307" s="17"/>
      <c r="BD2307" s="17"/>
      <c r="BE2307" s="17"/>
      <c r="BF2307" s="17"/>
      <c r="BG2307" s="17"/>
      <c r="BH2307" s="17"/>
      <c r="BI2307" s="17"/>
      <c r="BJ2307" s="17"/>
      <c r="BK2307" s="17"/>
      <c r="BL2307" s="17"/>
      <c r="BM2307" s="17"/>
      <c r="BN2307" s="17"/>
      <c r="BO2307" s="17"/>
      <c r="BP2307" s="17"/>
      <c r="BQ2307" s="17"/>
      <c r="BR2307" s="17"/>
    </row>
    <row r="2308" spans="29:70" x14ac:dyDescent="0.25">
      <c r="AC2308" s="17"/>
      <c r="AD2308" s="17"/>
      <c r="AE2308" s="17"/>
      <c r="AF2308" s="17"/>
      <c r="AG2308" s="17"/>
      <c r="AH2308" s="17"/>
      <c r="AI2308" s="17"/>
      <c r="AJ2308" s="17"/>
      <c r="AK2308" s="17"/>
      <c r="AL2308" s="17"/>
      <c r="AM2308" s="17"/>
      <c r="AN2308" s="17"/>
      <c r="AO2308" s="17"/>
      <c r="AP2308" s="17"/>
      <c r="AQ2308" s="17"/>
      <c r="AR2308" s="17"/>
      <c r="AS2308" s="17"/>
      <c r="AT2308" s="17"/>
      <c r="AU2308" s="17"/>
      <c r="AV2308" s="17"/>
      <c r="AW2308" s="17"/>
      <c r="AX2308" s="17"/>
      <c r="AY2308" s="17"/>
      <c r="AZ2308" s="17"/>
      <c r="BA2308" s="17"/>
      <c r="BB2308" s="17"/>
      <c r="BC2308" s="17"/>
      <c r="BD2308" s="17"/>
      <c r="BE2308" s="17"/>
      <c r="BF2308" s="17"/>
      <c r="BG2308" s="17"/>
      <c r="BH2308" s="17"/>
      <c r="BI2308" s="17"/>
      <c r="BJ2308" s="17"/>
      <c r="BK2308" s="17"/>
      <c r="BL2308" s="17"/>
      <c r="BM2308" s="17"/>
      <c r="BN2308" s="17"/>
      <c r="BO2308" s="17"/>
      <c r="BP2308" s="17"/>
      <c r="BQ2308" s="17"/>
      <c r="BR2308" s="17"/>
    </row>
    <row r="2309" spans="29:70" x14ac:dyDescent="0.25">
      <c r="AC2309" s="17"/>
      <c r="AD2309" s="17"/>
      <c r="AE2309" s="17"/>
      <c r="AF2309" s="17"/>
      <c r="AG2309" s="17"/>
      <c r="AH2309" s="17"/>
      <c r="AI2309" s="17"/>
      <c r="AJ2309" s="17"/>
      <c r="AK2309" s="17"/>
      <c r="AL2309" s="17"/>
      <c r="AM2309" s="17"/>
      <c r="AN2309" s="17"/>
      <c r="AO2309" s="17"/>
      <c r="AP2309" s="17"/>
      <c r="AQ2309" s="17"/>
      <c r="AR2309" s="17"/>
      <c r="AS2309" s="17"/>
      <c r="AT2309" s="17"/>
      <c r="AU2309" s="17"/>
      <c r="AV2309" s="17"/>
      <c r="AW2309" s="17"/>
      <c r="AX2309" s="17"/>
      <c r="AY2309" s="17"/>
      <c r="AZ2309" s="17"/>
      <c r="BA2309" s="17"/>
      <c r="BB2309" s="17"/>
      <c r="BC2309" s="17"/>
      <c r="BD2309" s="17"/>
      <c r="BE2309" s="17"/>
      <c r="BF2309" s="17"/>
      <c r="BG2309" s="17"/>
      <c r="BH2309" s="17"/>
      <c r="BI2309" s="17"/>
      <c r="BJ2309" s="17"/>
      <c r="BK2309" s="17"/>
      <c r="BL2309" s="17"/>
      <c r="BM2309" s="17"/>
      <c r="BN2309" s="17"/>
      <c r="BO2309" s="17"/>
      <c r="BP2309" s="17"/>
      <c r="BQ2309" s="17"/>
      <c r="BR2309" s="17"/>
    </row>
    <row r="2310" spans="29:70" x14ac:dyDescent="0.25">
      <c r="AC2310" s="17"/>
      <c r="AD2310" s="17"/>
      <c r="AE2310" s="17"/>
      <c r="AF2310" s="17"/>
      <c r="AG2310" s="17"/>
      <c r="AH2310" s="17"/>
      <c r="AI2310" s="17"/>
      <c r="AJ2310" s="17"/>
      <c r="AK2310" s="17"/>
      <c r="AL2310" s="17"/>
      <c r="AM2310" s="17"/>
      <c r="AN2310" s="17"/>
      <c r="AO2310" s="17"/>
      <c r="AP2310" s="17"/>
      <c r="AQ2310" s="17"/>
      <c r="AR2310" s="17"/>
      <c r="AS2310" s="17"/>
      <c r="AT2310" s="17"/>
      <c r="AU2310" s="17"/>
      <c r="AV2310" s="17"/>
      <c r="AW2310" s="17"/>
      <c r="AX2310" s="17"/>
      <c r="AY2310" s="17"/>
      <c r="AZ2310" s="17"/>
      <c r="BA2310" s="17"/>
      <c r="BB2310" s="17"/>
      <c r="BC2310" s="17"/>
      <c r="BD2310" s="17"/>
      <c r="BE2310" s="17"/>
      <c r="BF2310" s="17"/>
      <c r="BG2310" s="17"/>
      <c r="BH2310" s="17"/>
      <c r="BI2310" s="17"/>
      <c r="BJ2310" s="17"/>
      <c r="BK2310" s="17"/>
      <c r="BL2310" s="17"/>
      <c r="BM2310" s="17"/>
      <c r="BN2310" s="17"/>
      <c r="BO2310" s="17"/>
      <c r="BP2310" s="17"/>
      <c r="BQ2310" s="17"/>
      <c r="BR2310" s="17"/>
    </row>
    <row r="2311" spans="29:70" x14ac:dyDescent="0.25">
      <c r="AC2311" s="17"/>
      <c r="AD2311" s="17"/>
      <c r="AE2311" s="17"/>
      <c r="AF2311" s="17"/>
      <c r="AG2311" s="17"/>
      <c r="AH2311" s="17"/>
      <c r="AI2311" s="17"/>
      <c r="AJ2311" s="17"/>
      <c r="AK2311" s="17"/>
      <c r="AL2311" s="17"/>
      <c r="AM2311" s="17"/>
      <c r="AN2311" s="17"/>
      <c r="AO2311" s="17"/>
      <c r="AP2311" s="17"/>
      <c r="AQ2311" s="17"/>
      <c r="AR2311" s="17"/>
      <c r="AS2311" s="17"/>
      <c r="AT2311" s="17"/>
      <c r="AU2311" s="17"/>
      <c r="AV2311" s="17"/>
      <c r="AW2311" s="17"/>
      <c r="AX2311" s="17"/>
      <c r="AY2311" s="17"/>
      <c r="AZ2311" s="17"/>
      <c r="BA2311" s="17"/>
      <c r="BB2311" s="17"/>
      <c r="BC2311" s="17"/>
      <c r="BD2311" s="17"/>
      <c r="BE2311" s="17"/>
      <c r="BF2311" s="17"/>
      <c r="BG2311" s="17"/>
      <c r="BH2311" s="17"/>
      <c r="BI2311" s="17"/>
      <c r="BJ2311" s="17"/>
      <c r="BK2311" s="17"/>
      <c r="BL2311" s="17"/>
      <c r="BM2311" s="17"/>
      <c r="BN2311" s="17"/>
      <c r="BO2311" s="17"/>
      <c r="BP2311" s="17"/>
      <c r="BQ2311" s="17"/>
      <c r="BR2311" s="17"/>
    </row>
    <row r="2312" spans="29:70" x14ac:dyDescent="0.25">
      <c r="AC2312" s="17"/>
      <c r="AD2312" s="17"/>
      <c r="AE2312" s="17"/>
      <c r="AF2312" s="17"/>
      <c r="AG2312" s="17"/>
      <c r="AH2312" s="17"/>
      <c r="AI2312" s="17"/>
      <c r="AJ2312" s="17"/>
      <c r="AK2312" s="17"/>
      <c r="AL2312" s="17"/>
      <c r="AM2312" s="17"/>
      <c r="AN2312" s="17"/>
      <c r="AO2312" s="17"/>
      <c r="AP2312" s="17"/>
      <c r="AQ2312" s="17"/>
      <c r="AR2312" s="17"/>
      <c r="AS2312" s="17"/>
      <c r="AT2312" s="17"/>
      <c r="AU2312" s="17"/>
      <c r="AV2312" s="17"/>
      <c r="AW2312" s="17"/>
      <c r="AX2312" s="17"/>
      <c r="AY2312" s="17"/>
      <c r="AZ2312" s="17"/>
      <c r="BA2312" s="17"/>
      <c r="BB2312" s="17"/>
      <c r="BC2312" s="17"/>
      <c r="BD2312" s="17"/>
      <c r="BE2312" s="17"/>
      <c r="BF2312" s="17"/>
      <c r="BG2312" s="17"/>
      <c r="BH2312" s="17"/>
      <c r="BI2312" s="17"/>
      <c r="BJ2312" s="17"/>
      <c r="BK2312" s="17"/>
      <c r="BL2312" s="17"/>
      <c r="BM2312" s="17"/>
      <c r="BN2312" s="17"/>
      <c r="BO2312" s="17"/>
      <c r="BP2312" s="17"/>
      <c r="BQ2312" s="17"/>
      <c r="BR2312" s="17"/>
    </row>
    <row r="2313" spans="29:70" x14ac:dyDescent="0.25">
      <c r="AC2313" s="17"/>
      <c r="AD2313" s="17"/>
      <c r="AE2313" s="17"/>
      <c r="AF2313" s="17"/>
      <c r="AG2313" s="17"/>
      <c r="AH2313" s="17"/>
      <c r="AI2313" s="17"/>
      <c r="AJ2313" s="17"/>
      <c r="AK2313" s="17"/>
      <c r="AL2313" s="17"/>
      <c r="AM2313" s="17"/>
      <c r="AN2313" s="17"/>
      <c r="AO2313" s="17"/>
      <c r="AP2313" s="17"/>
      <c r="AQ2313" s="17"/>
      <c r="AR2313" s="17"/>
      <c r="AS2313" s="17"/>
      <c r="AT2313" s="17"/>
      <c r="AU2313" s="17"/>
      <c r="AV2313" s="17"/>
      <c r="AW2313" s="17"/>
      <c r="AX2313" s="17"/>
      <c r="AY2313" s="17"/>
      <c r="AZ2313" s="17"/>
      <c r="BA2313" s="17"/>
      <c r="BB2313" s="17"/>
      <c r="BC2313" s="17"/>
      <c r="BD2313" s="17"/>
      <c r="BE2313" s="17"/>
      <c r="BF2313" s="17"/>
      <c r="BG2313" s="17"/>
      <c r="BH2313" s="17"/>
      <c r="BI2313" s="17"/>
      <c r="BJ2313" s="17"/>
      <c r="BK2313" s="17"/>
      <c r="BL2313" s="17"/>
      <c r="BM2313" s="17"/>
      <c r="BN2313" s="17"/>
      <c r="BO2313" s="17"/>
      <c r="BP2313" s="17"/>
      <c r="BQ2313" s="17"/>
      <c r="BR2313" s="17"/>
    </row>
    <row r="2314" spans="29:70" x14ac:dyDescent="0.25">
      <c r="AC2314" s="17"/>
      <c r="AD2314" s="17"/>
      <c r="AE2314" s="17"/>
      <c r="AF2314" s="17"/>
      <c r="AG2314" s="17"/>
      <c r="AH2314" s="17"/>
      <c r="AI2314" s="17"/>
      <c r="AJ2314" s="17"/>
      <c r="AK2314" s="17"/>
      <c r="AL2314" s="17"/>
      <c r="AM2314" s="17"/>
      <c r="AN2314" s="17"/>
      <c r="AO2314" s="17"/>
      <c r="AP2314" s="17"/>
      <c r="AQ2314" s="17"/>
      <c r="AR2314" s="17"/>
      <c r="AS2314" s="17"/>
      <c r="AT2314" s="17"/>
      <c r="AU2314" s="17"/>
      <c r="AV2314" s="17"/>
      <c r="AW2314" s="17"/>
      <c r="AX2314" s="17"/>
      <c r="AY2314" s="17"/>
      <c r="AZ2314" s="17"/>
      <c r="BA2314" s="17"/>
      <c r="BB2314" s="17"/>
      <c r="BC2314" s="17"/>
      <c r="BD2314" s="17"/>
      <c r="BE2314" s="17"/>
      <c r="BF2314" s="17"/>
      <c r="BG2314" s="17"/>
      <c r="BH2314" s="17"/>
      <c r="BI2314" s="17"/>
      <c r="BJ2314" s="17"/>
      <c r="BK2314" s="17"/>
      <c r="BL2314" s="17"/>
      <c r="BM2314" s="17"/>
      <c r="BN2314" s="17"/>
      <c r="BO2314" s="17"/>
      <c r="BP2314" s="17"/>
      <c r="BQ2314" s="17"/>
      <c r="BR2314" s="17"/>
    </row>
    <row r="2315" spans="29:70" x14ac:dyDescent="0.25">
      <c r="AC2315" s="17"/>
      <c r="AD2315" s="17"/>
      <c r="AE2315" s="17"/>
      <c r="AF2315" s="17"/>
      <c r="AG2315" s="17"/>
      <c r="AH2315" s="17"/>
      <c r="AI2315" s="17"/>
      <c r="AJ2315" s="17"/>
      <c r="AK2315" s="17"/>
      <c r="AL2315" s="17"/>
      <c r="AM2315" s="17"/>
      <c r="AN2315" s="17"/>
      <c r="AO2315" s="17"/>
      <c r="AP2315" s="17"/>
      <c r="AQ2315" s="17"/>
      <c r="AR2315" s="17"/>
      <c r="AS2315" s="17"/>
      <c r="AT2315" s="17"/>
      <c r="AU2315" s="17"/>
      <c r="AV2315" s="17"/>
      <c r="AW2315" s="17"/>
      <c r="AX2315" s="17"/>
      <c r="AY2315" s="17"/>
      <c r="AZ2315" s="17"/>
      <c r="BA2315" s="17"/>
      <c r="BB2315" s="17"/>
      <c r="BC2315" s="17"/>
      <c r="BD2315" s="17"/>
      <c r="BE2315" s="17"/>
      <c r="BF2315" s="17"/>
      <c r="BG2315" s="17"/>
      <c r="BH2315" s="17"/>
      <c r="BI2315" s="17"/>
      <c r="BJ2315" s="17"/>
      <c r="BK2315" s="17"/>
      <c r="BL2315" s="17"/>
      <c r="BM2315" s="17"/>
      <c r="BN2315" s="17"/>
      <c r="BO2315" s="17"/>
      <c r="BP2315" s="17"/>
      <c r="BQ2315" s="17"/>
      <c r="BR2315" s="17"/>
    </row>
    <row r="2316" spans="29:70" x14ac:dyDescent="0.25">
      <c r="AC2316" s="17"/>
      <c r="AD2316" s="17"/>
      <c r="AE2316" s="17"/>
      <c r="AF2316" s="17"/>
      <c r="AG2316" s="17"/>
      <c r="AH2316" s="17"/>
      <c r="AI2316" s="17"/>
      <c r="AJ2316" s="17"/>
      <c r="AK2316" s="17"/>
      <c r="AL2316" s="17"/>
      <c r="AM2316" s="17"/>
      <c r="AN2316" s="17"/>
      <c r="AO2316" s="17"/>
      <c r="AP2316" s="17"/>
      <c r="AQ2316" s="17"/>
      <c r="AR2316" s="17"/>
      <c r="AS2316" s="17"/>
      <c r="AT2316" s="17"/>
      <c r="AU2316" s="17"/>
      <c r="AV2316" s="17"/>
      <c r="AW2316" s="17"/>
      <c r="AX2316" s="17"/>
      <c r="AY2316" s="17"/>
      <c r="AZ2316" s="17"/>
      <c r="BA2316" s="17"/>
      <c r="BB2316" s="17"/>
      <c r="BC2316" s="17"/>
      <c r="BD2316" s="17"/>
      <c r="BE2316" s="17"/>
      <c r="BF2316" s="17"/>
      <c r="BG2316" s="17"/>
      <c r="BH2316" s="17"/>
      <c r="BI2316" s="17"/>
      <c r="BJ2316" s="17"/>
      <c r="BK2316" s="17"/>
      <c r="BL2316" s="17"/>
      <c r="BM2316" s="17"/>
      <c r="BN2316" s="17"/>
      <c r="BO2316" s="17"/>
      <c r="BP2316" s="17"/>
      <c r="BQ2316" s="17"/>
      <c r="BR2316" s="17"/>
    </row>
    <row r="2317" spans="29:70" x14ac:dyDescent="0.25">
      <c r="AC2317" s="17"/>
      <c r="AD2317" s="17"/>
      <c r="AE2317" s="17"/>
      <c r="AF2317" s="17"/>
      <c r="AG2317" s="17"/>
      <c r="AH2317" s="17"/>
      <c r="AI2317" s="17"/>
      <c r="AJ2317" s="17"/>
      <c r="AK2317" s="17"/>
      <c r="AL2317" s="17"/>
      <c r="AM2317" s="17"/>
      <c r="AN2317" s="17"/>
      <c r="AO2317" s="17"/>
      <c r="AP2317" s="17"/>
      <c r="AQ2317" s="17"/>
      <c r="AR2317" s="17"/>
      <c r="AS2317" s="17"/>
      <c r="AT2317" s="17"/>
      <c r="AU2317" s="17"/>
      <c r="AV2317" s="17"/>
      <c r="AW2317" s="17"/>
      <c r="AX2317" s="17"/>
      <c r="AY2317" s="17"/>
      <c r="AZ2317" s="17"/>
      <c r="BA2317" s="17"/>
      <c r="BB2317" s="17"/>
      <c r="BC2317" s="17"/>
      <c r="BD2317" s="17"/>
      <c r="BE2317" s="17"/>
      <c r="BF2317" s="17"/>
      <c r="BG2317" s="17"/>
      <c r="BH2317" s="17"/>
      <c r="BI2317" s="17"/>
      <c r="BJ2317" s="17"/>
      <c r="BK2317" s="17"/>
      <c r="BL2317" s="17"/>
      <c r="BM2317" s="17"/>
      <c r="BN2317" s="17"/>
      <c r="BO2317" s="17"/>
      <c r="BP2317" s="17"/>
      <c r="BQ2317" s="17"/>
      <c r="BR2317" s="17"/>
    </row>
    <row r="2318" spans="29:70" x14ac:dyDescent="0.25">
      <c r="AC2318" s="17"/>
      <c r="AD2318" s="17"/>
      <c r="AE2318" s="17"/>
      <c r="AF2318" s="17"/>
      <c r="AG2318" s="17"/>
      <c r="AH2318" s="17"/>
      <c r="AI2318" s="17"/>
      <c r="AJ2318" s="17"/>
      <c r="AK2318" s="17"/>
      <c r="AL2318" s="17"/>
      <c r="AM2318" s="17"/>
      <c r="AN2318" s="17"/>
      <c r="AO2318" s="17"/>
      <c r="AP2318" s="17"/>
      <c r="AQ2318" s="17"/>
      <c r="AR2318" s="17"/>
      <c r="AS2318" s="17"/>
      <c r="AT2318" s="17"/>
      <c r="AU2318" s="17"/>
      <c r="AV2318" s="17"/>
      <c r="AW2318" s="17"/>
      <c r="AX2318" s="17"/>
      <c r="AY2318" s="17"/>
      <c r="AZ2318" s="17"/>
      <c r="BA2318" s="17"/>
      <c r="BB2318" s="17"/>
      <c r="BC2318" s="17"/>
      <c r="BD2318" s="17"/>
      <c r="BE2318" s="17"/>
      <c r="BF2318" s="17"/>
      <c r="BG2318" s="17"/>
      <c r="BH2318" s="17"/>
      <c r="BI2318" s="17"/>
      <c r="BJ2318" s="17"/>
      <c r="BK2318" s="17"/>
      <c r="BL2318" s="17"/>
      <c r="BM2318" s="17"/>
      <c r="BN2318" s="17"/>
      <c r="BO2318" s="17"/>
      <c r="BP2318" s="17"/>
      <c r="BQ2318" s="17"/>
      <c r="BR2318" s="17"/>
    </row>
    <row r="2319" spans="29:70" x14ac:dyDescent="0.25">
      <c r="AC2319" s="17"/>
      <c r="AD2319" s="17"/>
      <c r="AE2319" s="17"/>
      <c r="AF2319" s="17"/>
      <c r="AG2319" s="17"/>
      <c r="AH2319" s="17"/>
      <c r="AI2319" s="17"/>
      <c r="AJ2319" s="17"/>
      <c r="AK2319" s="17"/>
      <c r="AL2319" s="17"/>
      <c r="AM2319" s="17"/>
      <c r="AN2319" s="17"/>
      <c r="AO2319" s="17"/>
      <c r="AP2319" s="17"/>
      <c r="AQ2319" s="17"/>
      <c r="AR2319" s="17"/>
      <c r="AS2319" s="17"/>
      <c r="AT2319" s="17"/>
      <c r="AU2319" s="17"/>
      <c r="AV2319" s="17"/>
      <c r="AW2319" s="17"/>
      <c r="AX2319" s="17"/>
      <c r="AY2319" s="17"/>
      <c r="AZ2319" s="17"/>
      <c r="BA2319" s="17"/>
      <c r="BB2319" s="17"/>
      <c r="BC2319" s="17"/>
      <c r="BD2319" s="17"/>
      <c r="BE2319" s="17"/>
      <c r="BF2319" s="17"/>
      <c r="BG2319" s="17"/>
      <c r="BH2319" s="17"/>
      <c r="BI2319" s="17"/>
      <c r="BJ2319" s="17"/>
      <c r="BK2319" s="17"/>
      <c r="BL2319" s="17"/>
      <c r="BM2319" s="17"/>
      <c r="BN2319" s="17"/>
      <c r="BO2319" s="17"/>
      <c r="BP2319" s="17"/>
      <c r="BQ2319" s="17"/>
      <c r="BR2319" s="17"/>
    </row>
    <row r="2320" spans="29:70" x14ac:dyDescent="0.25">
      <c r="AC2320" s="17"/>
      <c r="AD2320" s="17"/>
      <c r="AE2320" s="17"/>
      <c r="AF2320" s="17"/>
      <c r="AG2320" s="17"/>
      <c r="AH2320" s="17"/>
      <c r="AI2320" s="17"/>
      <c r="AJ2320" s="17"/>
      <c r="AK2320" s="17"/>
      <c r="AL2320" s="17"/>
      <c r="AM2320" s="17"/>
      <c r="AN2320" s="17"/>
      <c r="AO2320" s="17"/>
      <c r="AP2320" s="17"/>
      <c r="AQ2320" s="17"/>
      <c r="AR2320" s="17"/>
      <c r="AS2320" s="17"/>
      <c r="AT2320" s="17"/>
      <c r="AU2320" s="17"/>
      <c r="AV2320" s="17"/>
      <c r="AW2320" s="17"/>
      <c r="AX2320" s="17"/>
      <c r="AY2320" s="17"/>
      <c r="AZ2320" s="17"/>
      <c r="BA2320" s="17"/>
      <c r="BB2320" s="17"/>
      <c r="BC2320" s="17"/>
      <c r="BD2320" s="17"/>
      <c r="BE2320" s="17"/>
      <c r="BF2320" s="17"/>
      <c r="BG2320" s="17"/>
      <c r="BH2320" s="17"/>
      <c r="BI2320" s="17"/>
      <c r="BJ2320" s="17"/>
      <c r="BK2320" s="17"/>
      <c r="BL2320" s="17"/>
      <c r="BM2320" s="17"/>
      <c r="BN2320" s="17"/>
      <c r="BO2320" s="17"/>
      <c r="BP2320" s="17"/>
      <c r="BQ2320" s="17"/>
      <c r="BR2320" s="17"/>
    </row>
    <row r="2321" spans="29:70" x14ac:dyDescent="0.25">
      <c r="AC2321" s="17"/>
      <c r="AD2321" s="17"/>
      <c r="AE2321" s="17"/>
      <c r="AF2321" s="17"/>
      <c r="AG2321" s="17"/>
      <c r="AH2321" s="17"/>
      <c r="AI2321" s="17"/>
      <c r="AJ2321" s="17"/>
      <c r="AK2321" s="17"/>
      <c r="AL2321" s="17"/>
      <c r="AM2321" s="17"/>
      <c r="AN2321" s="17"/>
      <c r="AO2321" s="17"/>
      <c r="AP2321" s="17"/>
      <c r="AQ2321" s="17"/>
      <c r="AR2321" s="17"/>
      <c r="AS2321" s="17"/>
      <c r="AT2321" s="17"/>
      <c r="AU2321" s="17"/>
      <c r="AV2321" s="17"/>
      <c r="AW2321" s="17"/>
      <c r="AX2321" s="17"/>
      <c r="AY2321" s="17"/>
      <c r="AZ2321" s="17"/>
      <c r="BA2321" s="17"/>
      <c r="BB2321" s="17"/>
      <c r="BC2321" s="17"/>
      <c r="BD2321" s="17"/>
      <c r="BE2321" s="17"/>
      <c r="BF2321" s="17"/>
      <c r="BG2321" s="17"/>
      <c r="BH2321" s="17"/>
      <c r="BI2321" s="17"/>
      <c r="BJ2321" s="17"/>
      <c r="BK2321" s="17"/>
      <c r="BL2321" s="17"/>
      <c r="BM2321" s="17"/>
      <c r="BN2321" s="17"/>
      <c r="BO2321" s="17"/>
      <c r="BP2321" s="17"/>
      <c r="BQ2321" s="17"/>
      <c r="BR2321" s="17"/>
    </row>
    <row r="2322" spans="29:70" x14ac:dyDescent="0.25">
      <c r="AC2322" s="17"/>
      <c r="AD2322" s="17"/>
      <c r="AE2322" s="17"/>
      <c r="AF2322" s="17"/>
      <c r="AG2322" s="17"/>
      <c r="AH2322" s="17"/>
      <c r="AI2322" s="17"/>
      <c r="AJ2322" s="17"/>
      <c r="AK2322" s="17"/>
      <c r="AL2322" s="17"/>
      <c r="AM2322" s="17"/>
      <c r="AN2322" s="17"/>
      <c r="AO2322" s="17"/>
      <c r="AP2322" s="17"/>
      <c r="AQ2322" s="17"/>
      <c r="AR2322" s="17"/>
      <c r="AS2322" s="17"/>
      <c r="AT2322" s="17"/>
      <c r="AU2322" s="17"/>
      <c r="AV2322" s="17"/>
      <c r="AW2322" s="17"/>
      <c r="AX2322" s="17"/>
      <c r="AY2322" s="17"/>
      <c r="AZ2322" s="17"/>
      <c r="BA2322" s="17"/>
      <c r="BB2322" s="17"/>
      <c r="BC2322" s="17"/>
      <c r="BD2322" s="17"/>
      <c r="BE2322" s="17"/>
      <c r="BF2322" s="17"/>
      <c r="BG2322" s="17"/>
      <c r="BH2322" s="17"/>
      <c r="BI2322" s="17"/>
      <c r="BJ2322" s="17"/>
      <c r="BK2322" s="17"/>
      <c r="BL2322" s="17"/>
      <c r="BM2322" s="17"/>
      <c r="BN2322" s="17"/>
      <c r="BO2322" s="17"/>
      <c r="BP2322" s="17"/>
      <c r="BQ2322" s="17"/>
      <c r="BR2322" s="17"/>
    </row>
    <row r="2323" spans="29:70" x14ac:dyDescent="0.25">
      <c r="AC2323" s="17"/>
      <c r="AD2323" s="17"/>
      <c r="AE2323" s="17"/>
      <c r="AF2323" s="17"/>
      <c r="AG2323" s="17"/>
      <c r="AH2323" s="17"/>
      <c r="AI2323" s="17"/>
      <c r="AJ2323" s="17"/>
      <c r="AK2323" s="17"/>
      <c r="AL2323" s="17"/>
      <c r="AM2323" s="17"/>
      <c r="AN2323" s="17"/>
      <c r="AO2323" s="17"/>
      <c r="AP2323" s="17"/>
      <c r="AQ2323" s="17"/>
      <c r="AR2323" s="17"/>
      <c r="AS2323" s="17"/>
      <c r="AT2323" s="17"/>
      <c r="AU2323" s="17"/>
      <c r="AV2323" s="17"/>
      <c r="AW2323" s="17"/>
      <c r="AX2323" s="17"/>
      <c r="AY2323" s="17"/>
      <c r="AZ2323" s="17"/>
      <c r="BA2323" s="17"/>
      <c r="BB2323" s="17"/>
      <c r="BC2323" s="17"/>
      <c r="BD2323" s="17"/>
      <c r="BE2323" s="17"/>
      <c r="BF2323" s="17"/>
      <c r="BG2323" s="17"/>
      <c r="BH2323" s="17"/>
      <c r="BI2323" s="17"/>
      <c r="BJ2323" s="17"/>
      <c r="BK2323" s="17"/>
      <c r="BL2323" s="17"/>
      <c r="BM2323" s="17"/>
      <c r="BN2323" s="17"/>
      <c r="BO2323" s="17"/>
      <c r="BP2323" s="17"/>
      <c r="BQ2323" s="17"/>
      <c r="BR2323" s="17"/>
    </row>
    <row r="2324" spans="29:70" x14ac:dyDescent="0.25">
      <c r="AC2324" s="17"/>
      <c r="AD2324" s="17"/>
      <c r="AE2324" s="17"/>
      <c r="AF2324" s="17"/>
      <c r="AG2324" s="17"/>
      <c r="AH2324" s="17"/>
      <c r="AI2324" s="17"/>
      <c r="AJ2324" s="17"/>
      <c r="AK2324" s="17"/>
      <c r="AL2324" s="17"/>
      <c r="AM2324" s="17"/>
      <c r="AN2324" s="17"/>
      <c r="AO2324" s="17"/>
      <c r="AP2324" s="17"/>
      <c r="AQ2324" s="17"/>
      <c r="AR2324" s="17"/>
      <c r="AS2324" s="17"/>
      <c r="AT2324" s="17"/>
      <c r="AU2324" s="17"/>
      <c r="AV2324" s="17"/>
      <c r="AW2324" s="17"/>
      <c r="AX2324" s="17"/>
      <c r="AY2324" s="17"/>
      <c r="AZ2324" s="17"/>
      <c r="BA2324" s="17"/>
      <c r="BB2324" s="17"/>
      <c r="BC2324" s="17"/>
      <c r="BD2324" s="17"/>
      <c r="BE2324" s="17"/>
      <c r="BF2324" s="17"/>
      <c r="BG2324" s="17"/>
      <c r="BH2324" s="17"/>
      <c r="BI2324" s="17"/>
      <c r="BJ2324" s="17"/>
      <c r="BK2324" s="17"/>
      <c r="BL2324" s="17"/>
      <c r="BM2324" s="17"/>
      <c r="BN2324" s="17"/>
      <c r="BO2324" s="17"/>
      <c r="BP2324" s="17"/>
      <c r="BQ2324" s="17"/>
      <c r="BR2324" s="17"/>
    </row>
    <row r="2325" spans="29:70" x14ac:dyDescent="0.25">
      <c r="AC2325" s="17"/>
      <c r="AD2325" s="17"/>
      <c r="AE2325" s="17"/>
      <c r="AF2325" s="17"/>
      <c r="AG2325" s="17"/>
      <c r="AH2325" s="17"/>
      <c r="AI2325" s="17"/>
      <c r="AJ2325" s="17"/>
      <c r="AK2325" s="17"/>
      <c r="AL2325" s="17"/>
      <c r="AM2325" s="17"/>
      <c r="AN2325" s="17"/>
      <c r="AO2325" s="17"/>
      <c r="AP2325" s="17"/>
      <c r="AQ2325" s="17"/>
      <c r="AR2325" s="17"/>
      <c r="AS2325" s="17"/>
      <c r="AT2325" s="17"/>
      <c r="AU2325" s="17"/>
      <c r="AV2325" s="17"/>
      <c r="AW2325" s="17"/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7"/>
      <c r="BH2325" s="17"/>
      <c r="BI2325" s="17"/>
      <c r="BJ2325" s="17"/>
      <c r="BK2325" s="17"/>
      <c r="BL2325" s="17"/>
      <c r="BM2325" s="17"/>
      <c r="BN2325" s="17"/>
      <c r="BO2325" s="17"/>
      <c r="BP2325" s="17"/>
      <c r="BQ2325" s="17"/>
      <c r="BR2325" s="17"/>
    </row>
    <row r="2326" spans="29:70" x14ac:dyDescent="0.25">
      <c r="AC2326" s="17"/>
      <c r="AD2326" s="17"/>
      <c r="AE2326" s="17"/>
      <c r="AF2326" s="17"/>
      <c r="AG2326" s="17"/>
      <c r="AH2326" s="17"/>
      <c r="AI2326" s="17"/>
      <c r="AJ2326" s="17"/>
      <c r="AK2326" s="17"/>
      <c r="AL2326" s="17"/>
      <c r="AM2326" s="17"/>
      <c r="AN2326" s="17"/>
      <c r="AO2326" s="17"/>
      <c r="AP2326" s="17"/>
      <c r="AQ2326" s="17"/>
      <c r="AR2326" s="17"/>
      <c r="AS2326" s="17"/>
      <c r="AT2326" s="17"/>
      <c r="AU2326" s="17"/>
      <c r="AV2326" s="17"/>
      <c r="AW2326" s="17"/>
      <c r="AX2326" s="17"/>
      <c r="AY2326" s="17"/>
      <c r="AZ2326" s="17"/>
      <c r="BA2326" s="17"/>
      <c r="BB2326" s="17"/>
      <c r="BC2326" s="17"/>
      <c r="BD2326" s="17"/>
      <c r="BE2326" s="17"/>
      <c r="BF2326" s="17"/>
      <c r="BG2326" s="17"/>
      <c r="BH2326" s="17"/>
      <c r="BI2326" s="17"/>
      <c r="BJ2326" s="17"/>
      <c r="BK2326" s="17"/>
      <c r="BL2326" s="17"/>
      <c r="BM2326" s="17"/>
      <c r="BN2326" s="17"/>
      <c r="BO2326" s="17"/>
      <c r="BP2326" s="17"/>
      <c r="BQ2326" s="17"/>
      <c r="BR2326" s="17"/>
    </row>
    <row r="2327" spans="29:70" x14ac:dyDescent="0.25">
      <c r="AC2327" s="17"/>
      <c r="AD2327" s="17"/>
      <c r="AE2327" s="17"/>
      <c r="AF2327" s="17"/>
      <c r="AG2327" s="17"/>
      <c r="AH2327" s="17"/>
      <c r="AI2327" s="17"/>
      <c r="AJ2327" s="17"/>
      <c r="AK2327" s="17"/>
      <c r="AL2327" s="17"/>
      <c r="AM2327" s="17"/>
      <c r="AN2327" s="17"/>
      <c r="AO2327" s="17"/>
      <c r="AP2327" s="17"/>
      <c r="AQ2327" s="17"/>
      <c r="AR2327" s="17"/>
      <c r="AS2327" s="17"/>
      <c r="AT2327" s="17"/>
      <c r="AU2327" s="17"/>
      <c r="AV2327" s="17"/>
      <c r="AW2327" s="17"/>
      <c r="AX2327" s="17"/>
      <c r="AY2327" s="17"/>
      <c r="AZ2327" s="17"/>
      <c r="BA2327" s="17"/>
      <c r="BB2327" s="17"/>
      <c r="BC2327" s="17"/>
      <c r="BD2327" s="17"/>
      <c r="BE2327" s="17"/>
      <c r="BF2327" s="17"/>
      <c r="BG2327" s="17"/>
      <c r="BH2327" s="17"/>
      <c r="BI2327" s="17"/>
      <c r="BJ2327" s="17"/>
      <c r="BK2327" s="17"/>
      <c r="BL2327" s="17"/>
      <c r="BM2327" s="17"/>
      <c r="BN2327" s="17"/>
      <c r="BO2327" s="17"/>
      <c r="BP2327" s="17"/>
      <c r="BQ2327" s="17"/>
      <c r="BR2327" s="17"/>
    </row>
    <row r="2328" spans="29:70" x14ac:dyDescent="0.25">
      <c r="AC2328" s="17"/>
      <c r="AD2328" s="17"/>
      <c r="AE2328" s="17"/>
      <c r="AF2328" s="17"/>
      <c r="AG2328" s="17"/>
      <c r="AH2328" s="17"/>
      <c r="AI2328" s="17"/>
      <c r="AJ2328" s="17"/>
      <c r="AK2328" s="17"/>
      <c r="AL2328" s="17"/>
      <c r="AM2328" s="17"/>
      <c r="AN2328" s="17"/>
      <c r="AO2328" s="17"/>
      <c r="AP2328" s="17"/>
      <c r="AQ2328" s="17"/>
      <c r="AR2328" s="17"/>
      <c r="AS2328" s="17"/>
      <c r="AT2328" s="17"/>
      <c r="AU2328" s="17"/>
      <c r="AV2328" s="17"/>
      <c r="AW2328" s="17"/>
      <c r="AX2328" s="17"/>
      <c r="AY2328" s="17"/>
      <c r="AZ2328" s="17"/>
      <c r="BA2328" s="17"/>
      <c r="BB2328" s="17"/>
      <c r="BC2328" s="17"/>
      <c r="BD2328" s="17"/>
      <c r="BE2328" s="17"/>
      <c r="BF2328" s="17"/>
      <c r="BG2328" s="17"/>
      <c r="BH2328" s="17"/>
      <c r="BI2328" s="17"/>
      <c r="BJ2328" s="17"/>
      <c r="BK2328" s="17"/>
      <c r="BL2328" s="17"/>
      <c r="BM2328" s="17"/>
      <c r="BN2328" s="17"/>
      <c r="BO2328" s="17"/>
      <c r="BP2328" s="17"/>
      <c r="BQ2328" s="17"/>
      <c r="BR2328" s="17"/>
    </row>
    <row r="2329" spans="29:70" x14ac:dyDescent="0.25">
      <c r="AC2329" s="17"/>
      <c r="AD2329" s="17"/>
      <c r="AE2329" s="17"/>
      <c r="AF2329" s="17"/>
      <c r="AG2329" s="17"/>
      <c r="AH2329" s="17"/>
      <c r="AI2329" s="17"/>
      <c r="AJ2329" s="17"/>
      <c r="AK2329" s="17"/>
      <c r="AL2329" s="17"/>
      <c r="AM2329" s="17"/>
      <c r="AN2329" s="17"/>
      <c r="AO2329" s="17"/>
      <c r="AP2329" s="17"/>
      <c r="AQ2329" s="17"/>
      <c r="AR2329" s="17"/>
      <c r="AS2329" s="17"/>
      <c r="AT2329" s="17"/>
      <c r="AU2329" s="17"/>
      <c r="AV2329" s="17"/>
      <c r="AW2329" s="17"/>
      <c r="AX2329" s="17"/>
      <c r="AY2329" s="17"/>
      <c r="AZ2329" s="17"/>
      <c r="BA2329" s="17"/>
      <c r="BB2329" s="17"/>
      <c r="BC2329" s="17"/>
      <c r="BD2329" s="17"/>
      <c r="BE2329" s="17"/>
      <c r="BF2329" s="17"/>
      <c r="BG2329" s="17"/>
      <c r="BH2329" s="17"/>
      <c r="BI2329" s="17"/>
      <c r="BJ2329" s="17"/>
      <c r="BK2329" s="17"/>
      <c r="BL2329" s="17"/>
      <c r="BM2329" s="17"/>
      <c r="BN2329" s="17"/>
      <c r="BO2329" s="17"/>
      <c r="BP2329" s="17"/>
      <c r="BQ2329" s="17"/>
      <c r="BR2329" s="17"/>
    </row>
    <row r="2330" spans="29:70" x14ac:dyDescent="0.25">
      <c r="AC2330" s="17"/>
      <c r="AD2330" s="17"/>
      <c r="AE2330" s="17"/>
      <c r="AF2330" s="17"/>
      <c r="AG2330" s="17"/>
      <c r="AH2330" s="17"/>
      <c r="AI2330" s="17"/>
      <c r="AJ2330" s="17"/>
      <c r="AK2330" s="17"/>
      <c r="AL2330" s="17"/>
      <c r="AM2330" s="17"/>
      <c r="AN2330" s="17"/>
      <c r="AO2330" s="17"/>
      <c r="AP2330" s="17"/>
      <c r="AQ2330" s="17"/>
      <c r="AR2330" s="17"/>
      <c r="AS2330" s="17"/>
      <c r="AT2330" s="17"/>
      <c r="AU2330" s="17"/>
      <c r="AV2330" s="17"/>
      <c r="AW2330" s="17"/>
      <c r="AX2330" s="17"/>
      <c r="AY2330" s="17"/>
      <c r="AZ2330" s="17"/>
      <c r="BA2330" s="17"/>
      <c r="BB2330" s="17"/>
      <c r="BC2330" s="17"/>
      <c r="BD2330" s="17"/>
      <c r="BE2330" s="17"/>
      <c r="BF2330" s="17"/>
      <c r="BG2330" s="17"/>
      <c r="BH2330" s="17"/>
      <c r="BI2330" s="17"/>
      <c r="BJ2330" s="17"/>
      <c r="BK2330" s="17"/>
      <c r="BL2330" s="17"/>
      <c r="BM2330" s="17"/>
      <c r="BN2330" s="17"/>
      <c r="BO2330" s="17"/>
      <c r="BP2330" s="17"/>
      <c r="BQ2330" s="17"/>
      <c r="BR2330" s="17"/>
    </row>
    <row r="2331" spans="29:70" x14ac:dyDescent="0.25">
      <c r="AC2331" s="17"/>
      <c r="AD2331" s="17"/>
      <c r="AE2331" s="17"/>
      <c r="AF2331" s="17"/>
      <c r="AG2331" s="17"/>
      <c r="AH2331" s="17"/>
      <c r="AI2331" s="17"/>
      <c r="AJ2331" s="17"/>
      <c r="AK2331" s="17"/>
      <c r="AL2331" s="17"/>
      <c r="AM2331" s="17"/>
      <c r="AN2331" s="17"/>
      <c r="AO2331" s="17"/>
      <c r="AP2331" s="17"/>
      <c r="AQ2331" s="17"/>
      <c r="AR2331" s="17"/>
      <c r="AS2331" s="17"/>
      <c r="AT2331" s="17"/>
      <c r="AU2331" s="17"/>
      <c r="AV2331" s="17"/>
      <c r="AW2331" s="17"/>
      <c r="AX2331" s="17"/>
      <c r="AY2331" s="17"/>
      <c r="AZ2331" s="17"/>
      <c r="BA2331" s="17"/>
      <c r="BB2331" s="17"/>
      <c r="BC2331" s="17"/>
      <c r="BD2331" s="17"/>
      <c r="BE2331" s="17"/>
      <c r="BF2331" s="17"/>
      <c r="BG2331" s="17"/>
      <c r="BH2331" s="17"/>
      <c r="BI2331" s="17"/>
      <c r="BJ2331" s="17"/>
      <c r="BK2331" s="17"/>
      <c r="BL2331" s="17"/>
      <c r="BM2331" s="17"/>
      <c r="BN2331" s="17"/>
      <c r="BO2331" s="17"/>
      <c r="BP2331" s="17"/>
      <c r="BQ2331" s="17"/>
      <c r="BR2331" s="17"/>
    </row>
    <row r="2332" spans="29:70" x14ac:dyDescent="0.25">
      <c r="AC2332" s="17"/>
      <c r="AD2332" s="17"/>
      <c r="AE2332" s="17"/>
      <c r="AF2332" s="17"/>
      <c r="AG2332" s="17"/>
      <c r="AH2332" s="17"/>
      <c r="AI2332" s="17"/>
      <c r="AJ2332" s="17"/>
      <c r="AK2332" s="17"/>
      <c r="AL2332" s="17"/>
      <c r="AM2332" s="17"/>
      <c r="AN2332" s="17"/>
      <c r="AO2332" s="17"/>
      <c r="AP2332" s="17"/>
      <c r="AQ2332" s="17"/>
      <c r="AR2332" s="17"/>
      <c r="AS2332" s="17"/>
      <c r="AT2332" s="17"/>
      <c r="AU2332" s="17"/>
      <c r="AV2332" s="17"/>
      <c r="AW2332" s="17"/>
      <c r="AX2332" s="17"/>
      <c r="AY2332" s="17"/>
      <c r="AZ2332" s="17"/>
      <c r="BA2332" s="17"/>
      <c r="BB2332" s="17"/>
      <c r="BC2332" s="17"/>
      <c r="BD2332" s="17"/>
      <c r="BE2332" s="17"/>
      <c r="BF2332" s="17"/>
      <c r="BG2332" s="17"/>
      <c r="BH2332" s="17"/>
      <c r="BI2332" s="17"/>
      <c r="BJ2332" s="17"/>
      <c r="BK2332" s="17"/>
      <c r="BL2332" s="17"/>
      <c r="BM2332" s="17"/>
      <c r="BN2332" s="17"/>
      <c r="BO2332" s="17"/>
      <c r="BP2332" s="17"/>
      <c r="BQ2332" s="17"/>
      <c r="BR2332" s="17"/>
    </row>
    <row r="2333" spans="29:70" x14ac:dyDescent="0.25">
      <c r="AC2333" s="17"/>
      <c r="AD2333" s="17"/>
      <c r="AE2333" s="17"/>
      <c r="AF2333" s="17"/>
      <c r="AG2333" s="17"/>
      <c r="AH2333" s="17"/>
      <c r="AI2333" s="17"/>
      <c r="AJ2333" s="17"/>
      <c r="AK2333" s="17"/>
      <c r="AL2333" s="17"/>
      <c r="AM2333" s="17"/>
      <c r="AN2333" s="17"/>
      <c r="AO2333" s="17"/>
      <c r="AP2333" s="17"/>
      <c r="AQ2333" s="17"/>
      <c r="AR2333" s="17"/>
      <c r="AS2333" s="17"/>
      <c r="AT2333" s="17"/>
      <c r="AU2333" s="17"/>
      <c r="AV2333" s="17"/>
      <c r="AW2333" s="17"/>
      <c r="AX2333" s="17"/>
      <c r="AY2333" s="17"/>
      <c r="AZ2333" s="17"/>
      <c r="BA2333" s="17"/>
      <c r="BB2333" s="17"/>
      <c r="BC2333" s="17"/>
      <c r="BD2333" s="17"/>
      <c r="BE2333" s="17"/>
      <c r="BF2333" s="17"/>
      <c r="BG2333" s="17"/>
      <c r="BH2333" s="17"/>
      <c r="BI2333" s="17"/>
      <c r="BJ2333" s="17"/>
      <c r="BK2333" s="17"/>
      <c r="BL2333" s="17"/>
      <c r="BM2333" s="17"/>
      <c r="BN2333" s="17"/>
      <c r="BO2333" s="17"/>
      <c r="BP2333" s="17"/>
      <c r="BQ2333" s="17"/>
      <c r="BR2333" s="17"/>
    </row>
    <row r="2334" spans="29:70" x14ac:dyDescent="0.25">
      <c r="AC2334" s="17"/>
      <c r="AD2334" s="17"/>
      <c r="AE2334" s="17"/>
      <c r="AF2334" s="17"/>
      <c r="AG2334" s="17"/>
      <c r="AH2334" s="17"/>
      <c r="AI2334" s="17"/>
      <c r="AJ2334" s="17"/>
      <c r="AK2334" s="17"/>
      <c r="AL2334" s="17"/>
      <c r="AM2334" s="17"/>
      <c r="AN2334" s="17"/>
      <c r="AO2334" s="17"/>
      <c r="AP2334" s="17"/>
      <c r="AQ2334" s="17"/>
      <c r="AR2334" s="17"/>
      <c r="AS2334" s="17"/>
      <c r="AT2334" s="17"/>
      <c r="AU2334" s="17"/>
      <c r="AV2334" s="17"/>
      <c r="AW2334" s="17"/>
      <c r="AX2334" s="17"/>
      <c r="AY2334" s="17"/>
      <c r="AZ2334" s="17"/>
      <c r="BA2334" s="17"/>
      <c r="BB2334" s="17"/>
      <c r="BC2334" s="17"/>
      <c r="BD2334" s="17"/>
      <c r="BE2334" s="17"/>
      <c r="BF2334" s="17"/>
      <c r="BG2334" s="17"/>
      <c r="BH2334" s="17"/>
      <c r="BI2334" s="17"/>
      <c r="BJ2334" s="17"/>
      <c r="BK2334" s="17"/>
      <c r="BL2334" s="17"/>
      <c r="BM2334" s="17"/>
      <c r="BN2334" s="17"/>
      <c r="BO2334" s="17"/>
      <c r="BP2334" s="17"/>
      <c r="BQ2334" s="17"/>
      <c r="BR2334" s="17"/>
    </row>
    <row r="2335" spans="29:70" x14ac:dyDescent="0.25">
      <c r="AC2335" s="17"/>
      <c r="AD2335" s="17"/>
      <c r="AE2335" s="17"/>
      <c r="AF2335" s="17"/>
      <c r="AG2335" s="17"/>
      <c r="AH2335" s="17"/>
      <c r="AI2335" s="17"/>
      <c r="AJ2335" s="17"/>
      <c r="AK2335" s="17"/>
      <c r="AL2335" s="17"/>
      <c r="AM2335" s="17"/>
      <c r="AN2335" s="17"/>
      <c r="AO2335" s="17"/>
      <c r="AP2335" s="17"/>
      <c r="AQ2335" s="17"/>
      <c r="AR2335" s="17"/>
      <c r="AS2335" s="17"/>
      <c r="AT2335" s="17"/>
      <c r="AU2335" s="17"/>
      <c r="AV2335" s="17"/>
      <c r="AW2335" s="17"/>
      <c r="AX2335" s="17"/>
      <c r="AY2335" s="17"/>
      <c r="AZ2335" s="17"/>
      <c r="BA2335" s="17"/>
      <c r="BB2335" s="17"/>
      <c r="BC2335" s="17"/>
      <c r="BD2335" s="17"/>
      <c r="BE2335" s="17"/>
      <c r="BF2335" s="17"/>
      <c r="BG2335" s="17"/>
      <c r="BH2335" s="17"/>
      <c r="BI2335" s="17"/>
      <c r="BJ2335" s="17"/>
      <c r="BK2335" s="17"/>
      <c r="BL2335" s="17"/>
      <c r="BM2335" s="17"/>
      <c r="BN2335" s="17"/>
      <c r="BO2335" s="17"/>
      <c r="BP2335" s="17"/>
      <c r="BQ2335" s="17"/>
      <c r="BR2335" s="17"/>
    </row>
    <row r="2336" spans="29:70" x14ac:dyDescent="0.25">
      <c r="AC2336" s="17"/>
      <c r="AD2336" s="17"/>
      <c r="AE2336" s="17"/>
      <c r="AF2336" s="17"/>
      <c r="AG2336" s="17"/>
      <c r="AH2336" s="17"/>
      <c r="AI2336" s="17"/>
      <c r="AJ2336" s="17"/>
      <c r="AK2336" s="17"/>
      <c r="AL2336" s="17"/>
      <c r="AM2336" s="17"/>
      <c r="AN2336" s="17"/>
      <c r="AO2336" s="17"/>
      <c r="AP2336" s="17"/>
      <c r="AQ2336" s="17"/>
      <c r="AR2336" s="17"/>
      <c r="AS2336" s="17"/>
      <c r="AT2336" s="17"/>
      <c r="AU2336" s="17"/>
      <c r="AV2336" s="17"/>
      <c r="AW2336" s="17"/>
      <c r="AX2336" s="17"/>
      <c r="AY2336" s="17"/>
      <c r="AZ2336" s="17"/>
      <c r="BA2336" s="17"/>
      <c r="BB2336" s="17"/>
      <c r="BC2336" s="17"/>
      <c r="BD2336" s="17"/>
      <c r="BE2336" s="17"/>
      <c r="BF2336" s="17"/>
      <c r="BG2336" s="17"/>
      <c r="BH2336" s="17"/>
      <c r="BI2336" s="17"/>
      <c r="BJ2336" s="17"/>
      <c r="BK2336" s="17"/>
      <c r="BL2336" s="17"/>
      <c r="BM2336" s="17"/>
      <c r="BN2336" s="17"/>
      <c r="BO2336" s="17"/>
      <c r="BP2336" s="17"/>
      <c r="BQ2336" s="17"/>
      <c r="BR2336" s="17"/>
    </row>
    <row r="2337" spans="29:70" x14ac:dyDescent="0.25">
      <c r="AC2337" s="17"/>
      <c r="AD2337" s="17"/>
      <c r="AE2337" s="17"/>
      <c r="AF2337" s="17"/>
      <c r="AG2337" s="17"/>
      <c r="AH2337" s="17"/>
      <c r="AI2337" s="17"/>
      <c r="AJ2337" s="17"/>
      <c r="AK2337" s="17"/>
      <c r="AL2337" s="17"/>
      <c r="AM2337" s="17"/>
      <c r="AN2337" s="17"/>
      <c r="AO2337" s="17"/>
      <c r="AP2337" s="17"/>
      <c r="AQ2337" s="17"/>
      <c r="AR2337" s="17"/>
      <c r="AS2337" s="17"/>
      <c r="AT2337" s="17"/>
      <c r="AU2337" s="17"/>
      <c r="AV2337" s="17"/>
      <c r="AW2337" s="17"/>
      <c r="AX2337" s="17"/>
      <c r="AY2337" s="17"/>
      <c r="AZ2337" s="17"/>
      <c r="BA2337" s="17"/>
      <c r="BB2337" s="17"/>
      <c r="BC2337" s="17"/>
      <c r="BD2337" s="17"/>
      <c r="BE2337" s="17"/>
      <c r="BF2337" s="17"/>
      <c r="BG2337" s="17"/>
      <c r="BH2337" s="17"/>
      <c r="BI2337" s="17"/>
      <c r="BJ2337" s="17"/>
      <c r="BK2337" s="17"/>
      <c r="BL2337" s="17"/>
      <c r="BM2337" s="17"/>
      <c r="BN2337" s="17"/>
      <c r="BO2337" s="17"/>
      <c r="BP2337" s="17"/>
      <c r="BQ2337" s="17"/>
      <c r="BR2337" s="17"/>
    </row>
    <row r="2338" spans="29:70" x14ac:dyDescent="0.25">
      <c r="AC2338" s="17"/>
      <c r="AD2338" s="17"/>
      <c r="AE2338" s="17"/>
      <c r="AF2338" s="17"/>
      <c r="AG2338" s="17"/>
      <c r="AH2338" s="17"/>
      <c r="AI2338" s="17"/>
      <c r="AJ2338" s="17"/>
      <c r="AK2338" s="17"/>
      <c r="AL2338" s="17"/>
      <c r="AM2338" s="17"/>
      <c r="AN2338" s="17"/>
      <c r="AO2338" s="17"/>
      <c r="AP2338" s="17"/>
      <c r="AQ2338" s="17"/>
      <c r="AR2338" s="17"/>
      <c r="AS2338" s="17"/>
      <c r="AT2338" s="17"/>
      <c r="AU2338" s="17"/>
      <c r="AV2338" s="17"/>
      <c r="AW2338" s="17"/>
      <c r="AX2338" s="17"/>
      <c r="AY2338" s="17"/>
      <c r="AZ2338" s="17"/>
      <c r="BA2338" s="17"/>
      <c r="BB2338" s="17"/>
      <c r="BC2338" s="17"/>
      <c r="BD2338" s="17"/>
      <c r="BE2338" s="17"/>
      <c r="BF2338" s="17"/>
      <c r="BG2338" s="17"/>
      <c r="BH2338" s="17"/>
      <c r="BI2338" s="17"/>
      <c r="BJ2338" s="17"/>
      <c r="BK2338" s="17"/>
      <c r="BL2338" s="17"/>
      <c r="BM2338" s="17"/>
      <c r="BN2338" s="17"/>
      <c r="BO2338" s="17"/>
      <c r="BP2338" s="17"/>
      <c r="BQ2338" s="17"/>
      <c r="BR2338" s="17"/>
    </row>
    <row r="2339" spans="29:70" x14ac:dyDescent="0.25">
      <c r="AC2339" s="17"/>
      <c r="AD2339" s="17"/>
      <c r="AE2339" s="17"/>
      <c r="AF2339" s="17"/>
      <c r="AG2339" s="17"/>
      <c r="AH2339" s="17"/>
      <c r="AI2339" s="17"/>
      <c r="AJ2339" s="17"/>
      <c r="AK2339" s="17"/>
      <c r="AL2339" s="17"/>
      <c r="AM2339" s="17"/>
      <c r="AN2339" s="17"/>
      <c r="AO2339" s="17"/>
      <c r="AP2339" s="17"/>
      <c r="AQ2339" s="17"/>
      <c r="AR2339" s="17"/>
      <c r="AS2339" s="17"/>
      <c r="AT2339" s="17"/>
      <c r="AU2339" s="17"/>
      <c r="AV2339" s="17"/>
      <c r="AW2339" s="17"/>
      <c r="AX2339" s="17"/>
      <c r="AY2339" s="17"/>
      <c r="AZ2339" s="17"/>
      <c r="BA2339" s="17"/>
      <c r="BB2339" s="17"/>
      <c r="BC2339" s="17"/>
      <c r="BD2339" s="17"/>
      <c r="BE2339" s="17"/>
      <c r="BF2339" s="17"/>
      <c r="BG2339" s="17"/>
      <c r="BH2339" s="17"/>
      <c r="BI2339" s="17"/>
      <c r="BJ2339" s="17"/>
      <c r="BK2339" s="17"/>
      <c r="BL2339" s="17"/>
      <c r="BM2339" s="17"/>
      <c r="BN2339" s="17"/>
      <c r="BO2339" s="17"/>
      <c r="BP2339" s="17"/>
      <c r="BQ2339" s="17"/>
      <c r="BR2339" s="17"/>
    </row>
    <row r="2340" spans="29:70" x14ac:dyDescent="0.25">
      <c r="AC2340" s="17"/>
      <c r="AD2340" s="17"/>
      <c r="AE2340" s="17"/>
      <c r="AF2340" s="17"/>
      <c r="AG2340" s="17"/>
      <c r="AH2340" s="17"/>
      <c r="AI2340" s="17"/>
      <c r="AJ2340" s="17"/>
      <c r="AK2340" s="17"/>
      <c r="AL2340" s="17"/>
      <c r="AM2340" s="17"/>
      <c r="AN2340" s="17"/>
      <c r="AO2340" s="17"/>
      <c r="AP2340" s="17"/>
      <c r="AQ2340" s="17"/>
      <c r="AR2340" s="17"/>
      <c r="AS2340" s="17"/>
      <c r="AT2340" s="17"/>
      <c r="AU2340" s="17"/>
      <c r="AV2340" s="17"/>
      <c r="AW2340" s="17"/>
      <c r="AX2340" s="17"/>
      <c r="AY2340" s="17"/>
      <c r="AZ2340" s="17"/>
      <c r="BA2340" s="17"/>
      <c r="BB2340" s="17"/>
      <c r="BC2340" s="17"/>
      <c r="BD2340" s="17"/>
      <c r="BE2340" s="17"/>
      <c r="BF2340" s="17"/>
      <c r="BG2340" s="17"/>
      <c r="BH2340" s="17"/>
      <c r="BI2340" s="17"/>
      <c r="BJ2340" s="17"/>
      <c r="BK2340" s="17"/>
      <c r="BL2340" s="17"/>
      <c r="BM2340" s="17"/>
      <c r="BN2340" s="17"/>
      <c r="BO2340" s="17"/>
      <c r="BP2340" s="17"/>
      <c r="BQ2340" s="17"/>
      <c r="BR2340" s="17"/>
    </row>
    <row r="2341" spans="29:70" x14ac:dyDescent="0.25">
      <c r="AC2341" s="17"/>
      <c r="AD2341" s="17"/>
      <c r="AE2341" s="17"/>
      <c r="AF2341" s="17"/>
      <c r="AG2341" s="17"/>
      <c r="AH2341" s="17"/>
      <c r="AI2341" s="17"/>
      <c r="AJ2341" s="17"/>
      <c r="AK2341" s="17"/>
      <c r="AL2341" s="17"/>
      <c r="AM2341" s="17"/>
      <c r="AN2341" s="17"/>
      <c r="AO2341" s="17"/>
      <c r="AP2341" s="17"/>
      <c r="AQ2341" s="17"/>
      <c r="AR2341" s="17"/>
      <c r="AS2341" s="17"/>
      <c r="AT2341" s="17"/>
      <c r="AU2341" s="17"/>
      <c r="AV2341" s="17"/>
      <c r="AW2341" s="17"/>
      <c r="AX2341" s="17"/>
      <c r="AY2341" s="17"/>
      <c r="AZ2341" s="17"/>
      <c r="BA2341" s="17"/>
      <c r="BB2341" s="17"/>
      <c r="BC2341" s="17"/>
      <c r="BD2341" s="17"/>
      <c r="BE2341" s="17"/>
      <c r="BF2341" s="17"/>
      <c r="BG2341" s="17"/>
      <c r="BH2341" s="17"/>
      <c r="BI2341" s="17"/>
      <c r="BJ2341" s="17"/>
      <c r="BK2341" s="17"/>
      <c r="BL2341" s="17"/>
      <c r="BM2341" s="17"/>
      <c r="BN2341" s="17"/>
      <c r="BO2341" s="17"/>
      <c r="BP2341" s="17"/>
      <c r="BQ2341" s="17"/>
      <c r="BR2341" s="17"/>
    </row>
    <row r="2342" spans="29:70" x14ac:dyDescent="0.25">
      <c r="AC2342" s="17"/>
      <c r="AD2342" s="17"/>
      <c r="AE2342" s="17"/>
      <c r="AF2342" s="17"/>
      <c r="AG2342" s="17"/>
      <c r="AH2342" s="17"/>
      <c r="AI2342" s="17"/>
      <c r="AJ2342" s="17"/>
      <c r="AK2342" s="17"/>
      <c r="AL2342" s="17"/>
      <c r="AM2342" s="17"/>
      <c r="AN2342" s="17"/>
      <c r="AO2342" s="17"/>
      <c r="AP2342" s="17"/>
      <c r="AQ2342" s="17"/>
      <c r="AR2342" s="17"/>
      <c r="AS2342" s="17"/>
      <c r="AT2342" s="17"/>
      <c r="AU2342" s="17"/>
      <c r="AV2342" s="17"/>
      <c r="AW2342" s="17"/>
      <c r="AX2342" s="17"/>
      <c r="AY2342" s="17"/>
      <c r="AZ2342" s="17"/>
      <c r="BA2342" s="17"/>
      <c r="BB2342" s="17"/>
      <c r="BC2342" s="17"/>
      <c r="BD2342" s="17"/>
      <c r="BE2342" s="17"/>
      <c r="BF2342" s="17"/>
      <c r="BG2342" s="17"/>
      <c r="BH2342" s="17"/>
      <c r="BI2342" s="17"/>
      <c r="BJ2342" s="17"/>
      <c r="BK2342" s="17"/>
      <c r="BL2342" s="17"/>
      <c r="BM2342" s="17"/>
      <c r="BN2342" s="17"/>
      <c r="BO2342" s="17"/>
      <c r="BP2342" s="17"/>
      <c r="BQ2342" s="17"/>
      <c r="BR2342" s="17"/>
    </row>
    <row r="2343" spans="29:70" x14ac:dyDescent="0.25">
      <c r="AC2343" s="17"/>
      <c r="AD2343" s="17"/>
      <c r="AE2343" s="17"/>
      <c r="AF2343" s="17"/>
      <c r="AG2343" s="17"/>
      <c r="AH2343" s="17"/>
      <c r="AI2343" s="17"/>
      <c r="AJ2343" s="17"/>
      <c r="AK2343" s="17"/>
      <c r="AL2343" s="17"/>
      <c r="AM2343" s="17"/>
      <c r="AN2343" s="17"/>
      <c r="AO2343" s="17"/>
      <c r="AP2343" s="17"/>
      <c r="AQ2343" s="17"/>
      <c r="AR2343" s="17"/>
      <c r="AS2343" s="17"/>
      <c r="AT2343" s="17"/>
      <c r="AU2343" s="17"/>
      <c r="AV2343" s="17"/>
      <c r="AW2343" s="17"/>
      <c r="AX2343" s="17"/>
      <c r="AY2343" s="17"/>
      <c r="AZ2343" s="17"/>
      <c r="BA2343" s="17"/>
      <c r="BB2343" s="17"/>
      <c r="BC2343" s="17"/>
      <c r="BD2343" s="17"/>
      <c r="BE2343" s="17"/>
      <c r="BF2343" s="17"/>
      <c r="BG2343" s="17"/>
      <c r="BH2343" s="17"/>
      <c r="BI2343" s="17"/>
      <c r="BJ2343" s="17"/>
      <c r="BK2343" s="17"/>
      <c r="BL2343" s="17"/>
      <c r="BM2343" s="17"/>
      <c r="BN2343" s="17"/>
      <c r="BO2343" s="17"/>
      <c r="BP2343" s="17"/>
      <c r="BQ2343" s="17"/>
      <c r="BR2343" s="17"/>
    </row>
    <row r="2344" spans="29:70" x14ac:dyDescent="0.25">
      <c r="AC2344" s="17"/>
      <c r="AD2344" s="17"/>
      <c r="AE2344" s="17"/>
      <c r="AF2344" s="17"/>
      <c r="AG2344" s="17"/>
      <c r="AH2344" s="17"/>
      <c r="AI2344" s="17"/>
      <c r="AJ2344" s="17"/>
      <c r="AK2344" s="17"/>
      <c r="AL2344" s="17"/>
      <c r="AM2344" s="17"/>
      <c r="AN2344" s="17"/>
      <c r="AO2344" s="17"/>
      <c r="AP2344" s="17"/>
      <c r="AQ2344" s="17"/>
      <c r="AR2344" s="17"/>
      <c r="AS2344" s="17"/>
      <c r="AT2344" s="17"/>
      <c r="AU2344" s="17"/>
      <c r="AV2344" s="17"/>
      <c r="AW2344" s="17"/>
      <c r="AX2344" s="17"/>
      <c r="AY2344" s="17"/>
      <c r="AZ2344" s="17"/>
      <c r="BA2344" s="17"/>
      <c r="BB2344" s="17"/>
      <c r="BC2344" s="17"/>
      <c r="BD2344" s="17"/>
      <c r="BE2344" s="17"/>
      <c r="BF2344" s="17"/>
      <c r="BG2344" s="17"/>
      <c r="BH2344" s="17"/>
      <c r="BI2344" s="17"/>
      <c r="BJ2344" s="17"/>
      <c r="BK2344" s="17"/>
      <c r="BL2344" s="17"/>
      <c r="BM2344" s="17"/>
      <c r="BN2344" s="17"/>
      <c r="BO2344" s="17"/>
      <c r="BP2344" s="17"/>
      <c r="BQ2344" s="17"/>
      <c r="BR2344" s="17"/>
    </row>
    <row r="2345" spans="29:70" x14ac:dyDescent="0.25">
      <c r="AC2345" s="17"/>
      <c r="AD2345" s="17"/>
      <c r="AE2345" s="17"/>
      <c r="AF2345" s="17"/>
      <c r="AG2345" s="17"/>
      <c r="AH2345" s="17"/>
      <c r="AI2345" s="17"/>
      <c r="AJ2345" s="17"/>
      <c r="AK2345" s="17"/>
      <c r="AL2345" s="17"/>
      <c r="AM2345" s="17"/>
      <c r="AN2345" s="17"/>
      <c r="AO2345" s="17"/>
      <c r="AP2345" s="17"/>
      <c r="AQ2345" s="17"/>
      <c r="AR2345" s="17"/>
      <c r="AS2345" s="17"/>
      <c r="AT2345" s="17"/>
      <c r="AU2345" s="17"/>
      <c r="AV2345" s="17"/>
      <c r="AW2345" s="17"/>
      <c r="AX2345" s="17"/>
      <c r="AY2345" s="17"/>
      <c r="AZ2345" s="17"/>
      <c r="BA2345" s="17"/>
      <c r="BB2345" s="17"/>
      <c r="BC2345" s="17"/>
      <c r="BD2345" s="17"/>
      <c r="BE2345" s="17"/>
      <c r="BF2345" s="17"/>
      <c r="BG2345" s="17"/>
      <c r="BH2345" s="17"/>
      <c r="BI2345" s="17"/>
      <c r="BJ2345" s="17"/>
      <c r="BK2345" s="17"/>
      <c r="BL2345" s="17"/>
      <c r="BM2345" s="17"/>
      <c r="BN2345" s="17"/>
      <c r="BO2345" s="17"/>
      <c r="BP2345" s="17"/>
      <c r="BQ2345" s="17"/>
      <c r="BR2345" s="17"/>
    </row>
    <row r="2346" spans="29:70" x14ac:dyDescent="0.25">
      <c r="AC2346" s="17"/>
      <c r="AD2346" s="17"/>
      <c r="AE2346" s="17"/>
      <c r="AF2346" s="17"/>
      <c r="AG2346" s="17"/>
      <c r="AH2346" s="17"/>
      <c r="AI2346" s="17"/>
      <c r="AJ2346" s="17"/>
      <c r="AK2346" s="17"/>
      <c r="AL2346" s="17"/>
      <c r="AM2346" s="17"/>
      <c r="AN2346" s="17"/>
      <c r="AO2346" s="17"/>
      <c r="AP2346" s="17"/>
      <c r="AQ2346" s="17"/>
      <c r="AR2346" s="17"/>
      <c r="AS2346" s="17"/>
      <c r="AT2346" s="17"/>
      <c r="AU2346" s="17"/>
      <c r="AV2346" s="17"/>
      <c r="AW2346" s="17"/>
      <c r="AX2346" s="17"/>
      <c r="AY2346" s="17"/>
      <c r="AZ2346" s="17"/>
      <c r="BA2346" s="17"/>
      <c r="BB2346" s="17"/>
      <c r="BC2346" s="17"/>
      <c r="BD2346" s="17"/>
      <c r="BE2346" s="17"/>
      <c r="BF2346" s="17"/>
      <c r="BG2346" s="17"/>
      <c r="BH2346" s="17"/>
      <c r="BI2346" s="17"/>
      <c r="BJ2346" s="17"/>
      <c r="BK2346" s="17"/>
      <c r="BL2346" s="17"/>
      <c r="BM2346" s="17"/>
      <c r="BN2346" s="17"/>
      <c r="BO2346" s="17"/>
      <c r="BP2346" s="17"/>
      <c r="BQ2346" s="17"/>
      <c r="BR2346" s="17"/>
    </row>
    <row r="2347" spans="29:70" x14ac:dyDescent="0.25">
      <c r="AC2347" s="17"/>
      <c r="AD2347" s="17"/>
      <c r="AE2347" s="17"/>
      <c r="AF2347" s="17"/>
      <c r="AG2347" s="17"/>
      <c r="AH2347" s="17"/>
      <c r="AI2347" s="17"/>
      <c r="AJ2347" s="17"/>
      <c r="AK2347" s="17"/>
      <c r="AL2347" s="17"/>
      <c r="AM2347" s="17"/>
      <c r="AN2347" s="17"/>
      <c r="AO2347" s="17"/>
      <c r="AP2347" s="17"/>
      <c r="AQ2347" s="17"/>
      <c r="AR2347" s="17"/>
      <c r="AS2347" s="17"/>
      <c r="AT2347" s="17"/>
      <c r="AU2347" s="17"/>
      <c r="AV2347" s="17"/>
      <c r="AW2347" s="17"/>
      <c r="AX2347" s="17"/>
      <c r="AY2347" s="17"/>
      <c r="AZ2347" s="17"/>
      <c r="BA2347" s="17"/>
      <c r="BB2347" s="17"/>
      <c r="BC2347" s="17"/>
      <c r="BD2347" s="17"/>
      <c r="BE2347" s="17"/>
      <c r="BF2347" s="17"/>
      <c r="BG2347" s="17"/>
      <c r="BH2347" s="17"/>
      <c r="BI2347" s="17"/>
      <c r="BJ2347" s="17"/>
      <c r="BK2347" s="17"/>
      <c r="BL2347" s="17"/>
      <c r="BM2347" s="17"/>
      <c r="BN2347" s="17"/>
      <c r="BO2347" s="17"/>
      <c r="BP2347" s="17"/>
      <c r="BQ2347" s="17"/>
      <c r="BR2347" s="17"/>
    </row>
    <row r="2348" spans="29:70" x14ac:dyDescent="0.25">
      <c r="AC2348" s="17"/>
      <c r="AD2348" s="17"/>
      <c r="AE2348" s="17"/>
      <c r="AF2348" s="17"/>
      <c r="AG2348" s="17"/>
      <c r="AH2348" s="17"/>
      <c r="AI2348" s="17"/>
      <c r="AJ2348" s="17"/>
      <c r="AK2348" s="17"/>
      <c r="AL2348" s="17"/>
      <c r="AM2348" s="17"/>
      <c r="AN2348" s="17"/>
      <c r="AO2348" s="17"/>
      <c r="AP2348" s="17"/>
      <c r="AQ2348" s="17"/>
      <c r="AR2348" s="17"/>
      <c r="AS2348" s="17"/>
      <c r="AT2348" s="17"/>
      <c r="AU2348" s="17"/>
      <c r="AV2348" s="17"/>
      <c r="AW2348" s="17"/>
      <c r="AX2348" s="17"/>
      <c r="AY2348" s="17"/>
      <c r="AZ2348" s="17"/>
      <c r="BA2348" s="17"/>
      <c r="BB2348" s="17"/>
      <c r="BC2348" s="17"/>
      <c r="BD2348" s="17"/>
      <c r="BE2348" s="17"/>
      <c r="BF2348" s="17"/>
      <c r="BG2348" s="17"/>
      <c r="BH2348" s="17"/>
      <c r="BI2348" s="17"/>
      <c r="BJ2348" s="17"/>
      <c r="BK2348" s="17"/>
      <c r="BL2348" s="17"/>
      <c r="BM2348" s="17"/>
      <c r="BN2348" s="17"/>
      <c r="BO2348" s="17"/>
      <c r="BP2348" s="17"/>
      <c r="BQ2348" s="17"/>
      <c r="BR2348" s="17"/>
    </row>
    <row r="2349" spans="29:70" x14ac:dyDescent="0.25">
      <c r="AC2349" s="17"/>
      <c r="AD2349" s="17"/>
      <c r="AE2349" s="17"/>
      <c r="AF2349" s="17"/>
      <c r="AG2349" s="17"/>
      <c r="AH2349" s="17"/>
      <c r="AI2349" s="17"/>
      <c r="AJ2349" s="17"/>
      <c r="AK2349" s="17"/>
      <c r="AL2349" s="17"/>
      <c r="AM2349" s="17"/>
      <c r="AN2349" s="17"/>
      <c r="AO2349" s="17"/>
      <c r="AP2349" s="17"/>
      <c r="AQ2349" s="17"/>
      <c r="AR2349" s="17"/>
      <c r="AS2349" s="17"/>
      <c r="AT2349" s="17"/>
      <c r="AU2349" s="17"/>
      <c r="AV2349" s="17"/>
      <c r="AW2349" s="17"/>
      <c r="AX2349" s="17"/>
      <c r="AY2349" s="17"/>
      <c r="AZ2349" s="17"/>
      <c r="BA2349" s="17"/>
      <c r="BB2349" s="17"/>
      <c r="BC2349" s="17"/>
      <c r="BD2349" s="17"/>
      <c r="BE2349" s="17"/>
      <c r="BF2349" s="17"/>
      <c r="BG2349" s="17"/>
      <c r="BH2349" s="17"/>
      <c r="BI2349" s="17"/>
      <c r="BJ2349" s="17"/>
      <c r="BK2349" s="17"/>
      <c r="BL2349" s="17"/>
      <c r="BM2349" s="17"/>
      <c r="BN2349" s="17"/>
      <c r="BO2349" s="17"/>
      <c r="BP2349" s="17"/>
      <c r="BQ2349" s="17"/>
      <c r="BR2349" s="17"/>
    </row>
    <row r="2350" spans="29:70" x14ac:dyDescent="0.25">
      <c r="AC2350" s="17"/>
      <c r="AD2350" s="17"/>
      <c r="AE2350" s="17"/>
      <c r="AF2350" s="17"/>
      <c r="AG2350" s="17"/>
      <c r="AH2350" s="17"/>
      <c r="AI2350" s="17"/>
      <c r="AJ2350" s="17"/>
      <c r="AK2350" s="17"/>
      <c r="AL2350" s="17"/>
      <c r="AM2350" s="17"/>
      <c r="AN2350" s="17"/>
      <c r="AO2350" s="17"/>
      <c r="AP2350" s="17"/>
      <c r="AQ2350" s="17"/>
      <c r="AR2350" s="17"/>
      <c r="AS2350" s="17"/>
      <c r="AT2350" s="17"/>
      <c r="AU2350" s="17"/>
      <c r="AV2350" s="17"/>
      <c r="AW2350" s="17"/>
      <c r="AX2350" s="17"/>
      <c r="AY2350" s="17"/>
      <c r="AZ2350" s="17"/>
      <c r="BA2350" s="17"/>
      <c r="BB2350" s="17"/>
      <c r="BC2350" s="17"/>
      <c r="BD2350" s="17"/>
      <c r="BE2350" s="17"/>
      <c r="BF2350" s="17"/>
      <c r="BG2350" s="17"/>
      <c r="BH2350" s="17"/>
      <c r="BI2350" s="17"/>
      <c r="BJ2350" s="17"/>
      <c r="BK2350" s="17"/>
      <c r="BL2350" s="17"/>
      <c r="BM2350" s="17"/>
      <c r="BN2350" s="17"/>
      <c r="BO2350" s="17"/>
      <c r="BP2350" s="17"/>
      <c r="BQ2350" s="17"/>
      <c r="BR2350" s="17"/>
    </row>
    <row r="2351" spans="29:70" x14ac:dyDescent="0.25">
      <c r="AC2351" s="17"/>
      <c r="AD2351" s="17"/>
      <c r="AE2351" s="17"/>
      <c r="AF2351" s="17"/>
      <c r="AG2351" s="17"/>
      <c r="AH2351" s="17"/>
      <c r="AI2351" s="17"/>
      <c r="AJ2351" s="17"/>
      <c r="AK2351" s="17"/>
      <c r="AL2351" s="17"/>
      <c r="AM2351" s="17"/>
      <c r="AN2351" s="17"/>
      <c r="AO2351" s="17"/>
      <c r="AP2351" s="17"/>
      <c r="AQ2351" s="17"/>
      <c r="AR2351" s="17"/>
      <c r="AS2351" s="17"/>
      <c r="AT2351" s="17"/>
      <c r="AU2351" s="17"/>
      <c r="AV2351" s="17"/>
      <c r="AW2351" s="17"/>
      <c r="AX2351" s="17"/>
      <c r="AY2351" s="17"/>
      <c r="AZ2351" s="17"/>
      <c r="BA2351" s="17"/>
      <c r="BB2351" s="17"/>
      <c r="BC2351" s="17"/>
      <c r="BD2351" s="17"/>
      <c r="BE2351" s="17"/>
      <c r="BF2351" s="17"/>
      <c r="BG2351" s="17"/>
      <c r="BH2351" s="17"/>
      <c r="BI2351" s="17"/>
      <c r="BJ2351" s="17"/>
      <c r="BK2351" s="17"/>
      <c r="BL2351" s="17"/>
      <c r="BM2351" s="17"/>
      <c r="BN2351" s="17"/>
      <c r="BO2351" s="17"/>
      <c r="BP2351" s="17"/>
      <c r="BQ2351" s="17"/>
      <c r="BR2351" s="17"/>
    </row>
    <row r="2352" spans="29:70" x14ac:dyDescent="0.25">
      <c r="AC2352" s="17"/>
      <c r="AD2352" s="17"/>
      <c r="AE2352" s="17"/>
      <c r="AF2352" s="17"/>
      <c r="AG2352" s="17"/>
      <c r="AH2352" s="17"/>
      <c r="AI2352" s="17"/>
      <c r="AJ2352" s="17"/>
      <c r="AK2352" s="17"/>
      <c r="AL2352" s="17"/>
      <c r="AM2352" s="17"/>
      <c r="AN2352" s="17"/>
      <c r="AO2352" s="17"/>
      <c r="AP2352" s="17"/>
      <c r="AQ2352" s="17"/>
      <c r="AR2352" s="17"/>
      <c r="AS2352" s="17"/>
      <c r="AT2352" s="17"/>
      <c r="AU2352" s="17"/>
      <c r="AV2352" s="17"/>
      <c r="AW2352" s="17"/>
      <c r="AX2352" s="17"/>
      <c r="AY2352" s="17"/>
      <c r="AZ2352" s="17"/>
      <c r="BA2352" s="17"/>
      <c r="BB2352" s="17"/>
      <c r="BC2352" s="17"/>
      <c r="BD2352" s="17"/>
      <c r="BE2352" s="17"/>
      <c r="BF2352" s="17"/>
      <c r="BG2352" s="17"/>
      <c r="BH2352" s="17"/>
      <c r="BI2352" s="17"/>
      <c r="BJ2352" s="17"/>
      <c r="BK2352" s="17"/>
      <c r="BL2352" s="17"/>
      <c r="BM2352" s="17"/>
      <c r="BN2352" s="17"/>
      <c r="BO2352" s="17"/>
      <c r="BP2352" s="17"/>
      <c r="BQ2352" s="17"/>
      <c r="BR2352" s="17"/>
    </row>
    <row r="2353" spans="29:70" x14ac:dyDescent="0.25">
      <c r="AC2353" s="17"/>
      <c r="AD2353" s="17"/>
      <c r="AE2353" s="17"/>
      <c r="AF2353" s="17"/>
      <c r="AG2353" s="17"/>
      <c r="AH2353" s="17"/>
      <c r="AI2353" s="17"/>
      <c r="AJ2353" s="17"/>
      <c r="AK2353" s="17"/>
      <c r="AL2353" s="17"/>
      <c r="AM2353" s="17"/>
      <c r="AN2353" s="17"/>
      <c r="AO2353" s="17"/>
      <c r="AP2353" s="17"/>
      <c r="AQ2353" s="17"/>
      <c r="AR2353" s="17"/>
      <c r="AS2353" s="17"/>
      <c r="AT2353" s="17"/>
      <c r="AU2353" s="17"/>
      <c r="AV2353" s="17"/>
      <c r="AW2353" s="17"/>
      <c r="AX2353" s="17"/>
      <c r="AY2353" s="17"/>
      <c r="AZ2353" s="17"/>
      <c r="BA2353" s="17"/>
      <c r="BB2353" s="17"/>
      <c r="BC2353" s="17"/>
      <c r="BD2353" s="17"/>
      <c r="BE2353" s="17"/>
      <c r="BF2353" s="17"/>
      <c r="BG2353" s="17"/>
      <c r="BH2353" s="17"/>
      <c r="BI2353" s="17"/>
      <c r="BJ2353" s="17"/>
      <c r="BK2353" s="17"/>
      <c r="BL2353" s="17"/>
      <c r="BM2353" s="17"/>
      <c r="BN2353" s="17"/>
      <c r="BO2353" s="17"/>
      <c r="BP2353" s="17"/>
      <c r="BQ2353" s="17"/>
      <c r="BR2353" s="17"/>
    </row>
    <row r="2354" spans="29:70" x14ac:dyDescent="0.25">
      <c r="AC2354" s="17"/>
      <c r="AD2354" s="17"/>
      <c r="AE2354" s="17"/>
      <c r="AF2354" s="17"/>
      <c r="AG2354" s="17"/>
      <c r="AH2354" s="17"/>
      <c r="AI2354" s="17"/>
      <c r="AJ2354" s="17"/>
      <c r="AK2354" s="17"/>
      <c r="AL2354" s="17"/>
      <c r="AM2354" s="17"/>
      <c r="AN2354" s="17"/>
      <c r="AO2354" s="17"/>
      <c r="AP2354" s="17"/>
      <c r="AQ2354" s="17"/>
      <c r="AR2354" s="17"/>
      <c r="AS2354" s="17"/>
      <c r="AT2354" s="17"/>
      <c r="AU2354" s="17"/>
      <c r="AV2354" s="17"/>
      <c r="AW2354" s="17"/>
      <c r="AX2354" s="17"/>
      <c r="AY2354" s="17"/>
      <c r="AZ2354" s="17"/>
      <c r="BA2354" s="17"/>
      <c r="BB2354" s="17"/>
      <c r="BC2354" s="17"/>
      <c r="BD2354" s="17"/>
      <c r="BE2354" s="17"/>
      <c r="BF2354" s="17"/>
      <c r="BG2354" s="17"/>
      <c r="BH2354" s="17"/>
      <c r="BI2354" s="17"/>
      <c r="BJ2354" s="17"/>
      <c r="BK2354" s="17"/>
      <c r="BL2354" s="17"/>
      <c r="BM2354" s="17"/>
      <c r="BN2354" s="17"/>
      <c r="BO2354" s="17"/>
      <c r="BP2354" s="17"/>
      <c r="BQ2354" s="17"/>
      <c r="BR2354" s="17"/>
    </row>
    <row r="2355" spans="29:70" x14ac:dyDescent="0.25">
      <c r="AC2355" s="17"/>
      <c r="AD2355" s="17"/>
      <c r="AE2355" s="17"/>
      <c r="AF2355" s="17"/>
      <c r="AG2355" s="17"/>
      <c r="AH2355" s="17"/>
      <c r="AI2355" s="17"/>
      <c r="AJ2355" s="17"/>
      <c r="AK2355" s="17"/>
      <c r="AL2355" s="17"/>
      <c r="AM2355" s="17"/>
      <c r="AN2355" s="17"/>
      <c r="AO2355" s="17"/>
      <c r="AP2355" s="17"/>
      <c r="AQ2355" s="17"/>
      <c r="AR2355" s="17"/>
      <c r="AS2355" s="17"/>
      <c r="AT2355" s="17"/>
      <c r="AU2355" s="17"/>
      <c r="AV2355" s="17"/>
      <c r="AW2355" s="17"/>
      <c r="AX2355" s="17"/>
      <c r="AY2355" s="17"/>
      <c r="AZ2355" s="17"/>
      <c r="BA2355" s="17"/>
      <c r="BB2355" s="17"/>
      <c r="BC2355" s="17"/>
      <c r="BD2355" s="17"/>
      <c r="BE2355" s="17"/>
      <c r="BF2355" s="17"/>
      <c r="BG2355" s="17"/>
      <c r="BH2355" s="17"/>
      <c r="BI2355" s="17"/>
      <c r="BJ2355" s="17"/>
      <c r="BK2355" s="17"/>
      <c r="BL2355" s="17"/>
      <c r="BM2355" s="17"/>
      <c r="BN2355" s="17"/>
      <c r="BO2355" s="17"/>
      <c r="BP2355" s="17"/>
      <c r="BQ2355" s="17"/>
      <c r="BR2355" s="17"/>
    </row>
    <row r="2356" spans="29:70" x14ac:dyDescent="0.25">
      <c r="AC2356" s="17"/>
      <c r="AD2356" s="17"/>
      <c r="AE2356" s="17"/>
      <c r="AF2356" s="17"/>
      <c r="AG2356" s="17"/>
      <c r="AH2356" s="17"/>
      <c r="AI2356" s="17"/>
      <c r="AJ2356" s="17"/>
      <c r="AK2356" s="17"/>
      <c r="AL2356" s="17"/>
      <c r="AM2356" s="17"/>
      <c r="AN2356" s="17"/>
      <c r="AO2356" s="17"/>
      <c r="AP2356" s="17"/>
      <c r="AQ2356" s="17"/>
      <c r="AR2356" s="17"/>
      <c r="AS2356" s="17"/>
      <c r="AT2356" s="17"/>
      <c r="AU2356" s="17"/>
      <c r="AV2356" s="17"/>
      <c r="AW2356" s="17"/>
      <c r="AX2356" s="17"/>
      <c r="AY2356" s="17"/>
      <c r="AZ2356" s="17"/>
      <c r="BA2356" s="17"/>
      <c r="BB2356" s="17"/>
      <c r="BC2356" s="17"/>
      <c r="BD2356" s="17"/>
      <c r="BE2356" s="17"/>
      <c r="BF2356" s="17"/>
      <c r="BG2356" s="17"/>
      <c r="BH2356" s="17"/>
      <c r="BI2356" s="17"/>
      <c r="BJ2356" s="17"/>
      <c r="BK2356" s="17"/>
      <c r="BL2356" s="17"/>
      <c r="BM2356" s="17"/>
      <c r="BN2356" s="17"/>
      <c r="BO2356" s="17"/>
      <c r="BP2356" s="17"/>
      <c r="BQ2356" s="17"/>
      <c r="BR2356" s="17"/>
    </row>
    <row r="2357" spans="29:70" x14ac:dyDescent="0.25">
      <c r="AC2357" s="17"/>
      <c r="AD2357" s="17"/>
      <c r="AE2357" s="17"/>
      <c r="AF2357" s="17"/>
      <c r="AG2357" s="17"/>
      <c r="AH2357" s="17"/>
      <c r="AI2357" s="17"/>
      <c r="AJ2357" s="17"/>
      <c r="AK2357" s="17"/>
      <c r="AL2357" s="17"/>
      <c r="AM2357" s="17"/>
      <c r="AN2357" s="17"/>
      <c r="AO2357" s="17"/>
      <c r="AP2357" s="17"/>
      <c r="AQ2357" s="17"/>
      <c r="AR2357" s="17"/>
      <c r="AS2357" s="17"/>
      <c r="AT2357" s="17"/>
      <c r="AU2357" s="17"/>
      <c r="AV2357" s="17"/>
      <c r="AW2357" s="17"/>
      <c r="AX2357" s="17"/>
      <c r="AY2357" s="17"/>
      <c r="AZ2357" s="17"/>
      <c r="BA2357" s="17"/>
      <c r="BB2357" s="17"/>
      <c r="BC2357" s="17"/>
      <c r="BD2357" s="17"/>
      <c r="BE2357" s="17"/>
      <c r="BF2357" s="17"/>
      <c r="BG2357" s="17"/>
      <c r="BH2357" s="17"/>
      <c r="BI2357" s="17"/>
      <c r="BJ2357" s="17"/>
      <c r="BK2357" s="17"/>
      <c r="BL2357" s="17"/>
      <c r="BM2357" s="17"/>
      <c r="BN2357" s="17"/>
      <c r="BO2357" s="17"/>
      <c r="BP2357" s="17"/>
      <c r="BQ2357" s="17"/>
      <c r="BR2357" s="17"/>
    </row>
    <row r="2358" spans="29:70" x14ac:dyDescent="0.25">
      <c r="AC2358" s="17"/>
      <c r="AD2358" s="17"/>
      <c r="AE2358" s="17"/>
      <c r="AF2358" s="17"/>
      <c r="AG2358" s="17"/>
      <c r="AH2358" s="17"/>
      <c r="AI2358" s="17"/>
      <c r="AJ2358" s="17"/>
      <c r="AK2358" s="17"/>
      <c r="AL2358" s="17"/>
      <c r="AM2358" s="17"/>
      <c r="AN2358" s="17"/>
      <c r="AO2358" s="17"/>
      <c r="AP2358" s="17"/>
      <c r="AQ2358" s="17"/>
      <c r="AR2358" s="17"/>
      <c r="AS2358" s="17"/>
      <c r="AT2358" s="17"/>
      <c r="AU2358" s="17"/>
      <c r="AV2358" s="17"/>
      <c r="AW2358" s="17"/>
      <c r="AX2358" s="17"/>
      <c r="AY2358" s="17"/>
      <c r="AZ2358" s="17"/>
      <c r="BA2358" s="17"/>
      <c r="BB2358" s="17"/>
      <c r="BC2358" s="17"/>
      <c r="BD2358" s="17"/>
      <c r="BE2358" s="17"/>
      <c r="BF2358" s="17"/>
      <c r="BG2358" s="17"/>
      <c r="BH2358" s="17"/>
      <c r="BI2358" s="17"/>
      <c r="BJ2358" s="17"/>
      <c r="BK2358" s="17"/>
      <c r="BL2358" s="17"/>
      <c r="BM2358" s="17"/>
      <c r="BN2358" s="17"/>
      <c r="BO2358" s="17"/>
      <c r="BP2358" s="17"/>
      <c r="BQ2358" s="17"/>
      <c r="BR2358" s="17"/>
    </row>
    <row r="2359" spans="29:70" x14ac:dyDescent="0.25">
      <c r="AC2359" s="17"/>
      <c r="AD2359" s="17"/>
      <c r="AE2359" s="17"/>
      <c r="AF2359" s="17"/>
      <c r="AG2359" s="17"/>
      <c r="AH2359" s="17"/>
      <c r="AI2359" s="17"/>
      <c r="AJ2359" s="17"/>
      <c r="AK2359" s="17"/>
      <c r="AL2359" s="17"/>
      <c r="AM2359" s="17"/>
      <c r="AN2359" s="17"/>
      <c r="AO2359" s="17"/>
      <c r="AP2359" s="17"/>
      <c r="AQ2359" s="17"/>
      <c r="AR2359" s="17"/>
      <c r="AS2359" s="17"/>
      <c r="AT2359" s="17"/>
      <c r="AU2359" s="17"/>
      <c r="AV2359" s="17"/>
      <c r="AW2359" s="17"/>
      <c r="AX2359" s="17"/>
      <c r="AY2359" s="17"/>
      <c r="AZ2359" s="17"/>
      <c r="BA2359" s="17"/>
      <c r="BB2359" s="17"/>
      <c r="BC2359" s="17"/>
      <c r="BD2359" s="17"/>
      <c r="BE2359" s="17"/>
      <c r="BF2359" s="17"/>
      <c r="BG2359" s="17"/>
      <c r="BH2359" s="17"/>
      <c r="BI2359" s="17"/>
      <c r="BJ2359" s="17"/>
      <c r="BK2359" s="17"/>
      <c r="BL2359" s="17"/>
      <c r="BM2359" s="17"/>
      <c r="BN2359" s="17"/>
      <c r="BO2359" s="17"/>
      <c r="BP2359" s="17"/>
      <c r="BQ2359" s="17"/>
      <c r="BR2359" s="17"/>
    </row>
    <row r="2360" spans="29:70" x14ac:dyDescent="0.25">
      <c r="AC2360" s="17"/>
      <c r="AD2360" s="17"/>
      <c r="AE2360" s="17"/>
      <c r="AF2360" s="17"/>
      <c r="AG2360" s="17"/>
      <c r="AH2360" s="17"/>
      <c r="AI2360" s="17"/>
      <c r="AJ2360" s="17"/>
      <c r="AK2360" s="17"/>
      <c r="AL2360" s="17"/>
      <c r="AM2360" s="17"/>
      <c r="AN2360" s="17"/>
      <c r="AO2360" s="17"/>
      <c r="AP2360" s="17"/>
      <c r="AQ2360" s="17"/>
      <c r="AR2360" s="17"/>
      <c r="AS2360" s="17"/>
      <c r="AT2360" s="17"/>
      <c r="AU2360" s="17"/>
      <c r="AV2360" s="17"/>
      <c r="AW2360" s="17"/>
      <c r="AX2360" s="17"/>
      <c r="AY2360" s="17"/>
      <c r="AZ2360" s="17"/>
      <c r="BA2360" s="17"/>
      <c r="BB2360" s="17"/>
      <c r="BC2360" s="17"/>
      <c r="BD2360" s="17"/>
      <c r="BE2360" s="17"/>
      <c r="BF2360" s="17"/>
      <c r="BG2360" s="17"/>
      <c r="BH2360" s="17"/>
      <c r="BI2360" s="17"/>
      <c r="BJ2360" s="17"/>
      <c r="BK2360" s="17"/>
      <c r="BL2360" s="17"/>
      <c r="BM2360" s="17"/>
      <c r="BN2360" s="17"/>
      <c r="BO2360" s="17"/>
      <c r="BP2360" s="17"/>
      <c r="BQ2360" s="17"/>
      <c r="BR2360" s="17"/>
    </row>
    <row r="2361" spans="29:70" x14ac:dyDescent="0.25">
      <c r="AC2361" s="17"/>
      <c r="AD2361" s="17"/>
      <c r="AE2361" s="17"/>
      <c r="AF2361" s="17"/>
      <c r="AG2361" s="17"/>
      <c r="AH2361" s="17"/>
      <c r="AI2361" s="17"/>
      <c r="AJ2361" s="17"/>
      <c r="AK2361" s="17"/>
      <c r="AL2361" s="17"/>
      <c r="AM2361" s="17"/>
      <c r="AN2361" s="17"/>
      <c r="AO2361" s="17"/>
      <c r="AP2361" s="17"/>
      <c r="AQ2361" s="17"/>
      <c r="AR2361" s="17"/>
      <c r="AS2361" s="17"/>
      <c r="AT2361" s="17"/>
      <c r="AU2361" s="17"/>
      <c r="AV2361" s="17"/>
      <c r="AW2361" s="17"/>
      <c r="AX2361" s="17"/>
      <c r="AY2361" s="17"/>
      <c r="AZ2361" s="17"/>
      <c r="BA2361" s="17"/>
      <c r="BB2361" s="17"/>
      <c r="BC2361" s="17"/>
      <c r="BD2361" s="17"/>
      <c r="BE2361" s="17"/>
      <c r="BF2361" s="17"/>
      <c r="BG2361" s="17"/>
      <c r="BH2361" s="17"/>
      <c r="BI2361" s="17"/>
      <c r="BJ2361" s="17"/>
      <c r="BK2361" s="17"/>
      <c r="BL2361" s="17"/>
      <c r="BM2361" s="17"/>
      <c r="BN2361" s="17"/>
      <c r="BO2361" s="17"/>
      <c r="BP2361" s="17"/>
      <c r="BQ2361" s="17"/>
      <c r="BR2361" s="17"/>
    </row>
    <row r="2362" spans="29:70" x14ac:dyDescent="0.25">
      <c r="AC2362" s="17"/>
      <c r="AD2362" s="17"/>
      <c r="AE2362" s="17"/>
      <c r="AF2362" s="17"/>
      <c r="AG2362" s="17"/>
      <c r="AH2362" s="17"/>
      <c r="AI2362" s="17"/>
      <c r="AJ2362" s="17"/>
      <c r="AK2362" s="17"/>
      <c r="AL2362" s="17"/>
      <c r="AM2362" s="17"/>
      <c r="AN2362" s="17"/>
      <c r="AO2362" s="17"/>
      <c r="AP2362" s="17"/>
      <c r="AQ2362" s="17"/>
      <c r="AR2362" s="17"/>
      <c r="AS2362" s="17"/>
      <c r="AT2362" s="17"/>
      <c r="AU2362" s="17"/>
      <c r="AV2362" s="17"/>
      <c r="AW2362" s="17"/>
      <c r="AX2362" s="17"/>
      <c r="AY2362" s="17"/>
      <c r="AZ2362" s="17"/>
      <c r="BA2362" s="17"/>
      <c r="BB2362" s="17"/>
      <c r="BC2362" s="17"/>
      <c r="BD2362" s="17"/>
      <c r="BE2362" s="17"/>
      <c r="BF2362" s="17"/>
      <c r="BG2362" s="17"/>
      <c r="BH2362" s="17"/>
      <c r="BI2362" s="17"/>
      <c r="BJ2362" s="17"/>
      <c r="BK2362" s="17"/>
      <c r="BL2362" s="17"/>
      <c r="BM2362" s="17"/>
      <c r="BN2362" s="17"/>
      <c r="BO2362" s="17"/>
      <c r="BP2362" s="17"/>
      <c r="BQ2362" s="17"/>
      <c r="BR2362" s="17"/>
    </row>
    <row r="2363" spans="29:70" x14ac:dyDescent="0.25">
      <c r="AC2363" s="17"/>
      <c r="AD2363" s="17"/>
      <c r="AE2363" s="17"/>
      <c r="AF2363" s="17"/>
      <c r="AG2363" s="17"/>
      <c r="AH2363" s="17"/>
      <c r="AI2363" s="17"/>
      <c r="AJ2363" s="17"/>
      <c r="AK2363" s="17"/>
      <c r="AL2363" s="17"/>
      <c r="AM2363" s="17"/>
      <c r="AN2363" s="17"/>
      <c r="AO2363" s="17"/>
      <c r="AP2363" s="17"/>
      <c r="AQ2363" s="17"/>
      <c r="AR2363" s="17"/>
      <c r="AS2363" s="17"/>
      <c r="AT2363" s="17"/>
      <c r="AU2363" s="17"/>
      <c r="AV2363" s="17"/>
      <c r="AW2363" s="17"/>
      <c r="AX2363" s="17"/>
      <c r="AY2363" s="17"/>
      <c r="AZ2363" s="17"/>
      <c r="BA2363" s="17"/>
      <c r="BB2363" s="17"/>
      <c r="BC2363" s="17"/>
      <c r="BD2363" s="17"/>
      <c r="BE2363" s="17"/>
      <c r="BF2363" s="17"/>
      <c r="BG2363" s="17"/>
      <c r="BH2363" s="17"/>
      <c r="BI2363" s="17"/>
      <c r="BJ2363" s="17"/>
      <c r="BK2363" s="17"/>
      <c r="BL2363" s="17"/>
      <c r="BM2363" s="17"/>
      <c r="BN2363" s="17"/>
      <c r="BO2363" s="17"/>
      <c r="BP2363" s="17"/>
      <c r="BQ2363" s="17"/>
      <c r="BR2363" s="17"/>
    </row>
    <row r="2364" spans="29:70" x14ac:dyDescent="0.25">
      <c r="AC2364" s="17"/>
      <c r="AD2364" s="17"/>
      <c r="AE2364" s="17"/>
      <c r="AF2364" s="17"/>
      <c r="AG2364" s="17"/>
      <c r="AH2364" s="17"/>
      <c r="AI2364" s="17"/>
      <c r="AJ2364" s="17"/>
      <c r="AK2364" s="17"/>
      <c r="AL2364" s="17"/>
      <c r="AM2364" s="17"/>
      <c r="AN2364" s="17"/>
      <c r="AO2364" s="17"/>
      <c r="AP2364" s="17"/>
      <c r="AQ2364" s="17"/>
      <c r="AR2364" s="17"/>
      <c r="AS2364" s="17"/>
      <c r="AT2364" s="17"/>
      <c r="AU2364" s="17"/>
      <c r="AV2364" s="17"/>
      <c r="AW2364" s="17"/>
      <c r="AX2364" s="17"/>
      <c r="AY2364" s="17"/>
      <c r="AZ2364" s="17"/>
      <c r="BA2364" s="17"/>
      <c r="BB2364" s="17"/>
      <c r="BC2364" s="17"/>
      <c r="BD2364" s="17"/>
      <c r="BE2364" s="17"/>
      <c r="BF2364" s="17"/>
      <c r="BG2364" s="17"/>
      <c r="BH2364" s="17"/>
      <c r="BI2364" s="17"/>
      <c r="BJ2364" s="17"/>
      <c r="BK2364" s="17"/>
      <c r="BL2364" s="17"/>
      <c r="BM2364" s="17"/>
      <c r="BN2364" s="17"/>
      <c r="BO2364" s="17"/>
      <c r="BP2364" s="17"/>
      <c r="BQ2364" s="17"/>
      <c r="BR2364" s="17"/>
    </row>
    <row r="2365" spans="29:70" x14ac:dyDescent="0.25">
      <c r="AC2365" s="17"/>
      <c r="AD2365" s="17"/>
      <c r="AE2365" s="17"/>
      <c r="AF2365" s="17"/>
      <c r="AG2365" s="17"/>
      <c r="AH2365" s="17"/>
      <c r="AI2365" s="17"/>
      <c r="AJ2365" s="17"/>
      <c r="AK2365" s="17"/>
      <c r="AL2365" s="17"/>
      <c r="AM2365" s="17"/>
      <c r="AN2365" s="17"/>
      <c r="AO2365" s="17"/>
      <c r="AP2365" s="17"/>
      <c r="AQ2365" s="17"/>
      <c r="AR2365" s="17"/>
      <c r="AS2365" s="17"/>
      <c r="AT2365" s="17"/>
      <c r="AU2365" s="17"/>
      <c r="AV2365" s="17"/>
      <c r="AW2365" s="17"/>
      <c r="AX2365" s="17"/>
      <c r="AY2365" s="17"/>
      <c r="AZ2365" s="17"/>
      <c r="BA2365" s="17"/>
      <c r="BB2365" s="17"/>
      <c r="BC2365" s="17"/>
      <c r="BD2365" s="17"/>
      <c r="BE2365" s="17"/>
      <c r="BF2365" s="17"/>
      <c r="BG2365" s="17"/>
      <c r="BH2365" s="17"/>
      <c r="BI2365" s="17"/>
      <c r="BJ2365" s="17"/>
      <c r="BK2365" s="17"/>
      <c r="BL2365" s="17"/>
      <c r="BM2365" s="17"/>
      <c r="BN2365" s="17"/>
      <c r="BO2365" s="17"/>
      <c r="BP2365" s="17"/>
      <c r="BQ2365" s="17"/>
      <c r="BR2365" s="17"/>
    </row>
    <row r="2366" spans="29:70" x14ac:dyDescent="0.25">
      <c r="AC2366" s="17"/>
      <c r="AD2366" s="17"/>
      <c r="AE2366" s="17"/>
      <c r="AF2366" s="17"/>
      <c r="AG2366" s="17"/>
      <c r="AH2366" s="17"/>
      <c r="AI2366" s="17"/>
      <c r="AJ2366" s="17"/>
      <c r="AK2366" s="17"/>
      <c r="AL2366" s="17"/>
      <c r="AM2366" s="17"/>
      <c r="AN2366" s="17"/>
      <c r="AO2366" s="17"/>
      <c r="AP2366" s="17"/>
      <c r="AQ2366" s="17"/>
      <c r="AR2366" s="17"/>
      <c r="AS2366" s="17"/>
      <c r="AT2366" s="17"/>
      <c r="AU2366" s="17"/>
      <c r="AV2366" s="17"/>
      <c r="AW2366" s="17"/>
      <c r="AX2366" s="17"/>
      <c r="AY2366" s="17"/>
      <c r="AZ2366" s="17"/>
      <c r="BA2366" s="17"/>
      <c r="BB2366" s="17"/>
      <c r="BC2366" s="17"/>
      <c r="BD2366" s="17"/>
      <c r="BE2366" s="17"/>
      <c r="BF2366" s="17"/>
      <c r="BG2366" s="17"/>
      <c r="BH2366" s="17"/>
      <c r="BI2366" s="17"/>
      <c r="BJ2366" s="17"/>
      <c r="BK2366" s="17"/>
      <c r="BL2366" s="17"/>
      <c r="BM2366" s="17"/>
      <c r="BN2366" s="17"/>
      <c r="BO2366" s="17"/>
      <c r="BP2366" s="17"/>
      <c r="BQ2366" s="17"/>
      <c r="BR2366" s="17"/>
    </row>
    <row r="2367" spans="29:70" x14ac:dyDescent="0.25">
      <c r="AC2367" s="17"/>
      <c r="AD2367" s="17"/>
      <c r="AE2367" s="17"/>
      <c r="AF2367" s="17"/>
      <c r="AG2367" s="17"/>
      <c r="AH2367" s="17"/>
      <c r="AI2367" s="17"/>
      <c r="AJ2367" s="17"/>
      <c r="AK2367" s="17"/>
      <c r="AL2367" s="17"/>
      <c r="AM2367" s="17"/>
      <c r="AN2367" s="17"/>
      <c r="AO2367" s="17"/>
      <c r="AP2367" s="17"/>
      <c r="AQ2367" s="17"/>
      <c r="AR2367" s="17"/>
      <c r="AS2367" s="17"/>
      <c r="AT2367" s="17"/>
      <c r="AU2367" s="17"/>
      <c r="AV2367" s="17"/>
      <c r="AW2367" s="17"/>
      <c r="AX2367" s="17"/>
      <c r="AY2367" s="17"/>
      <c r="AZ2367" s="17"/>
      <c r="BA2367" s="17"/>
      <c r="BB2367" s="17"/>
      <c r="BC2367" s="17"/>
      <c r="BD2367" s="17"/>
      <c r="BE2367" s="17"/>
      <c r="BF2367" s="17"/>
      <c r="BG2367" s="17"/>
      <c r="BH2367" s="17"/>
      <c r="BI2367" s="17"/>
      <c r="BJ2367" s="17"/>
      <c r="BK2367" s="17"/>
      <c r="BL2367" s="17"/>
      <c r="BM2367" s="17"/>
      <c r="BN2367" s="17"/>
      <c r="BO2367" s="17"/>
      <c r="BP2367" s="17"/>
      <c r="BQ2367" s="17"/>
      <c r="BR2367" s="17"/>
    </row>
    <row r="2368" spans="29:70" x14ac:dyDescent="0.25">
      <c r="AC2368" s="17"/>
      <c r="AD2368" s="17"/>
      <c r="AE2368" s="17"/>
      <c r="AF2368" s="17"/>
      <c r="AG2368" s="17"/>
      <c r="AH2368" s="17"/>
      <c r="AI2368" s="17"/>
      <c r="AJ2368" s="17"/>
      <c r="AK2368" s="17"/>
      <c r="AL2368" s="17"/>
      <c r="AM2368" s="17"/>
      <c r="AN2368" s="17"/>
      <c r="AO2368" s="17"/>
      <c r="AP2368" s="17"/>
      <c r="AQ2368" s="17"/>
      <c r="AR2368" s="17"/>
      <c r="AS2368" s="17"/>
      <c r="AT2368" s="17"/>
      <c r="AU2368" s="17"/>
      <c r="AV2368" s="17"/>
      <c r="AW2368" s="17"/>
      <c r="AX2368" s="17"/>
      <c r="AY2368" s="17"/>
      <c r="AZ2368" s="17"/>
      <c r="BA2368" s="17"/>
      <c r="BB2368" s="17"/>
      <c r="BC2368" s="17"/>
      <c r="BD2368" s="17"/>
      <c r="BE2368" s="17"/>
      <c r="BF2368" s="17"/>
      <c r="BG2368" s="17"/>
      <c r="BH2368" s="17"/>
      <c r="BI2368" s="17"/>
      <c r="BJ2368" s="17"/>
      <c r="BK2368" s="17"/>
      <c r="BL2368" s="17"/>
      <c r="BM2368" s="17"/>
      <c r="BN2368" s="17"/>
      <c r="BO2368" s="17"/>
      <c r="BP2368" s="17"/>
      <c r="BQ2368" s="17"/>
      <c r="BR2368" s="17"/>
    </row>
    <row r="2369" spans="29:70" x14ac:dyDescent="0.25">
      <c r="AC2369" s="17"/>
      <c r="AD2369" s="17"/>
      <c r="AE2369" s="17"/>
      <c r="AF2369" s="17"/>
      <c r="AG2369" s="17"/>
      <c r="AH2369" s="17"/>
      <c r="AI2369" s="17"/>
      <c r="AJ2369" s="17"/>
      <c r="AK2369" s="17"/>
      <c r="AL2369" s="17"/>
      <c r="AM2369" s="17"/>
      <c r="AN2369" s="17"/>
      <c r="AO2369" s="17"/>
      <c r="AP2369" s="17"/>
      <c r="AQ2369" s="17"/>
      <c r="AR2369" s="17"/>
      <c r="AS2369" s="17"/>
      <c r="AT2369" s="17"/>
      <c r="AU2369" s="17"/>
      <c r="AV2369" s="17"/>
      <c r="AW2369" s="17"/>
      <c r="AX2369" s="17"/>
      <c r="AY2369" s="17"/>
      <c r="AZ2369" s="17"/>
      <c r="BA2369" s="17"/>
      <c r="BB2369" s="17"/>
      <c r="BC2369" s="17"/>
      <c r="BD2369" s="17"/>
      <c r="BE2369" s="17"/>
      <c r="BF2369" s="17"/>
      <c r="BG2369" s="17"/>
      <c r="BH2369" s="17"/>
      <c r="BI2369" s="17"/>
      <c r="BJ2369" s="17"/>
      <c r="BK2369" s="17"/>
      <c r="BL2369" s="17"/>
      <c r="BM2369" s="17"/>
      <c r="BN2369" s="17"/>
      <c r="BO2369" s="17"/>
      <c r="BP2369" s="17"/>
      <c r="BQ2369" s="17"/>
      <c r="BR2369" s="17"/>
    </row>
    <row r="2370" spans="29:70" x14ac:dyDescent="0.25">
      <c r="AC2370" s="17"/>
      <c r="AD2370" s="17"/>
      <c r="AE2370" s="17"/>
      <c r="AF2370" s="17"/>
      <c r="AG2370" s="17"/>
      <c r="AH2370" s="17"/>
      <c r="AI2370" s="17"/>
      <c r="AJ2370" s="17"/>
      <c r="AK2370" s="17"/>
      <c r="AL2370" s="17"/>
      <c r="AM2370" s="17"/>
      <c r="AN2370" s="17"/>
      <c r="AO2370" s="17"/>
      <c r="AP2370" s="17"/>
      <c r="AQ2370" s="17"/>
      <c r="AR2370" s="17"/>
      <c r="AS2370" s="17"/>
      <c r="AT2370" s="17"/>
      <c r="AU2370" s="17"/>
      <c r="AV2370" s="17"/>
      <c r="AW2370" s="17"/>
      <c r="AX2370" s="17"/>
      <c r="AY2370" s="17"/>
      <c r="AZ2370" s="17"/>
      <c r="BA2370" s="17"/>
      <c r="BB2370" s="17"/>
      <c r="BC2370" s="17"/>
      <c r="BD2370" s="17"/>
      <c r="BE2370" s="17"/>
      <c r="BF2370" s="17"/>
      <c r="BG2370" s="17"/>
      <c r="BH2370" s="17"/>
      <c r="BI2370" s="17"/>
      <c r="BJ2370" s="17"/>
      <c r="BK2370" s="17"/>
      <c r="BL2370" s="17"/>
      <c r="BM2370" s="17"/>
      <c r="BN2370" s="17"/>
      <c r="BO2370" s="17"/>
      <c r="BP2370" s="17"/>
      <c r="BQ2370" s="17"/>
      <c r="BR2370" s="17"/>
    </row>
    <row r="2371" spans="29:70" x14ac:dyDescent="0.25">
      <c r="AC2371" s="17"/>
      <c r="AD2371" s="17"/>
      <c r="AE2371" s="17"/>
      <c r="AF2371" s="17"/>
      <c r="AG2371" s="17"/>
      <c r="AH2371" s="17"/>
      <c r="AI2371" s="17"/>
      <c r="AJ2371" s="17"/>
      <c r="AK2371" s="17"/>
      <c r="AL2371" s="17"/>
      <c r="AM2371" s="17"/>
      <c r="AN2371" s="17"/>
      <c r="AO2371" s="17"/>
      <c r="AP2371" s="17"/>
      <c r="AQ2371" s="17"/>
      <c r="AR2371" s="17"/>
      <c r="AS2371" s="17"/>
      <c r="AT2371" s="17"/>
      <c r="AU2371" s="17"/>
      <c r="AV2371" s="17"/>
      <c r="AW2371" s="17"/>
      <c r="AX2371" s="17"/>
      <c r="AY2371" s="17"/>
      <c r="AZ2371" s="17"/>
      <c r="BA2371" s="17"/>
      <c r="BB2371" s="17"/>
      <c r="BC2371" s="17"/>
      <c r="BD2371" s="17"/>
      <c r="BE2371" s="17"/>
      <c r="BF2371" s="17"/>
      <c r="BG2371" s="17"/>
      <c r="BH2371" s="17"/>
      <c r="BI2371" s="17"/>
      <c r="BJ2371" s="17"/>
      <c r="BK2371" s="17"/>
      <c r="BL2371" s="17"/>
      <c r="BM2371" s="17"/>
      <c r="BN2371" s="17"/>
      <c r="BO2371" s="17"/>
      <c r="BP2371" s="17"/>
      <c r="BQ2371" s="17"/>
      <c r="BR2371" s="17"/>
    </row>
    <row r="2372" spans="29:70" x14ac:dyDescent="0.25">
      <c r="AC2372" s="17"/>
      <c r="AD2372" s="17"/>
      <c r="AE2372" s="17"/>
      <c r="AF2372" s="17"/>
      <c r="AG2372" s="17"/>
      <c r="AH2372" s="17"/>
      <c r="AI2372" s="17"/>
      <c r="AJ2372" s="17"/>
      <c r="AK2372" s="17"/>
      <c r="AL2372" s="17"/>
      <c r="AM2372" s="17"/>
      <c r="AN2372" s="17"/>
      <c r="AO2372" s="17"/>
      <c r="AP2372" s="17"/>
      <c r="AQ2372" s="17"/>
      <c r="AR2372" s="17"/>
      <c r="AS2372" s="17"/>
      <c r="AT2372" s="17"/>
      <c r="AU2372" s="17"/>
      <c r="AV2372" s="17"/>
      <c r="AW2372" s="17"/>
      <c r="AX2372" s="17"/>
      <c r="AY2372" s="17"/>
      <c r="AZ2372" s="17"/>
      <c r="BA2372" s="17"/>
      <c r="BB2372" s="17"/>
      <c r="BC2372" s="17"/>
      <c r="BD2372" s="17"/>
      <c r="BE2372" s="17"/>
      <c r="BF2372" s="17"/>
      <c r="BG2372" s="17"/>
      <c r="BH2372" s="17"/>
      <c r="BI2372" s="17"/>
      <c r="BJ2372" s="17"/>
      <c r="BK2372" s="17"/>
      <c r="BL2372" s="17"/>
      <c r="BM2372" s="17"/>
      <c r="BN2372" s="17"/>
      <c r="BO2372" s="17"/>
      <c r="BP2372" s="17"/>
      <c r="BQ2372" s="17"/>
      <c r="BR2372" s="17"/>
    </row>
    <row r="2373" spans="29:70" x14ac:dyDescent="0.25">
      <c r="AC2373" s="17"/>
      <c r="AD2373" s="17"/>
      <c r="AE2373" s="17"/>
      <c r="AF2373" s="17"/>
      <c r="AG2373" s="17"/>
      <c r="AH2373" s="17"/>
      <c r="AI2373" s="17"/>
      <c r="AJ2373" s="17"/>
      <c r="AK2373" s="17"/>
      <c r="AL2373" s="17"/>
      <c r="AM2373" s="17"/>
      <c r="AN2373" s="17"/>
      <c r="AO2373" s="17"/>
      <c r="AP2373" s="17"/>
      <c r="AQ2373" s="17"/>
      <c r="AR2373" s="17"/>
      <c r="AS2373" s="17"/>
      <c r="AT2373" s="17"/>
      <c r="AU2373" s="17"/>
      <c r="AV2373" s="17"/>
      <c r="AW2373" s="17"/>
      <c r="AX2373" s="17"/>
      <c r="AY2373" s="17"/>
      <c r="AZ2373" s="17"/>
      <c r="BA2373" s="17"/>
      <c r="BB2373" s="17"/>
      <c r="BC2373" s="17"/>
      <c r="BD2373" s="17"/>
      <c r="BE2373" s="17"/>
      <c r="BF2373" s="17"/>
      <c r="BG2373" s="17"/>
      <c r="BH2373" s="17"/>
      <c r="BI2373" s="17"/>
      <c r="BJ2373" s="17"/>
      <c r="BK2373" s="17"/>
      <c r="BL2373" s="17"/>
      <c r="BM2373" s="17"/>
      <c r="BN2373" s="17"/>
      <c r="BO2373" s="17"/>
      <c r="BP2373" s="17"/>
      <c r="BQ2373" s="17"/>
      <c r="BR2373" s="17"/>
    </row>
    <row r="2374" spans="29:70" x14ac:dyDescent="0.25">
      <c r="AC2374" s="17"/>
      <c r="AD2374" s="17"/>
      <c r="AE2374" s="17"/>
      <c r="AF2374" s="17"/>
      <c r="AG2374" s="17"/>
      <c r="AH2374" s="17"/>
      <c r="AI2374" s="17"/>
      <c r="AJ2374" s="17"/>
      <c r="AK2374" s="17"/>
      <c r="AL2374" s="17"/>
      <c r="AM2374" s="17"/>
      <c r="AN2374" s="17"/>
      <c r="AO2374" s="17"/>
      <c r="AP2374" s="17"/>
      <c r="AQ2374" s="17"/>
      <c r="AR2374" s="17"/>
      <c r="AS2374" s="17"/>
      <c r="AT2374" s="17"/>
      <c r="AU2374" s="17"/>
      <c r="AV2374" s="17"/>
      <c r="AW2374" s="17"/>
      <c r="AX2374" s="17"/>
      <c r="AY2374" s="17"/>
      <c r="AZ2374" s="17"/>
      <c r="BA2374" s="17"/>
      <c r="BB2374" s="17"/>
      <c r="BC2374" s="17"/>
      <c r="BD2374" s="17"/>
      <c r="BE2374" s="17"/>
      <c r="BF2374" s="17"/>
      <c r="BG2374" s="17"/>
      <c r="BH2374" s="17"/>
      <c r="BI2374" s="17"/>
      <c r="BJ2374" s="17"/>
      <c r="BK2374" s="17"/>
      <c r="BL2374" s="17"/>
      <c r="BM2374" s="17"/>
      <c r="BN2374" s="17"/>
      <c r="BO2374" s="17"/>
      <c r="BP2374" s="17"/>
      <c r="BQ2374" s="17"/>
      <c r="BR2374" s="17"/>
    </row>
    <row r="2375" spans="29:70" x14ac:dyDescent="0.25">
      <c r="AC2375" s="17"/>
      <c r="AD2375" s="17"/>
      <c r="AE2375" s="17"/>
      <c r="AF2375" s="17"/>
      <c r="AG2375" s="17"/>
      <c r="AH2375" s="17"/>
      <c r="AI2375" s="17"/>
      <c r="AJ2375" s="17"/>
      <c r="AK2375" s="17"/>
      <c r="AL2375" s="17"/>
      <c r="AM2375" s="17"/>
      <c r="AN2375" s="17"/>
      <c r="AO2375" s="17"/>
      <c r="AP2375" s="17"/>
      <c r="AQ2375" s="17"/>
      <c r="AR2375" s="17"/>
      <c r="AS2375" s="17"/>
      <c r="AT2375" s="17"/>
      <c r="AU2375" s="17"/>
      <c r="AV2375" s="17"/>
      <c r="AW2375" s="17"/>
      <c r="AX2375" s="17"/>
      <c r="AY2375" s="17"/>
      <c r="AZ2375" s="17"/>
      <c r="BA2375" s="17"/>
      <c r="BB2375" s="17"/>
      <c r="BC2375" s="17"/>
      <c r="BD2375" s="17"/>
      <c r="BE2375" s="17"/>
      <c r="BF2375" s="17"/>
      <c r="BG2375" s="17"/>
      <c r="BH2375" s="17"/>
      <c r="BI2375" s="17"/>
      <c r="BJ2375" s="17"/>
      <c r="BK2375" s="17"/>
      <c r="BL2375" s="17"/>
      <c r="BM2375" s="17"/>
      <c r="BN2375" s="17"/>
      <c r="BO2375" s="17"/>
      <c r="BP2375" s="17"/>
      <c r="BQ2375" s="17"/>
      <c r="BR2375" s="17"/>
    </row>
    <row r="2376" spans="29:70" x14ac:dyDescent="0.25">
      <c r="AC2376" s="17"/>
      <c r="AD2376" s="17"/>
      <c r="AE2376" s="17"/>
      <c r="AF2376" s="17"/>
      <c r="AG2376" s="17"/>
      <c r="AH2376" s="17"/>
      <c r="AI2376" s="17"/>
      <c r="AJ2376" s="17"/>
      <c r="AK2376" s="17"/>
      <c r="AL2376" s="17"/>
      <c r="AM2376" s="17"/>
      <c r="AN2376" s="17"/>
      <c r="AO2376" s="17"/>
      <c r="AP2376" s="17"/>
      <c r="AQ2376" s="17"/>
      <c r="AR2376" s="17"/>
      <c r="AS2376" s="17"/>
      <c r="AT2376" s="17"/>
      <c r="AU2376" s="17"/>
      <c r="AV2376" s="17"/>
      <c r="AW2376" s="17"/>
      <c r="AX2376" s="17"/>
      <c r="AY2376" s="17"/>
      <c r="AZ2376" s="17"/>
      <c r="BA2376" s="17"/>
      <c r="BB2376" s="17"/>
      <c r="BC2376" s="17"/>
      <c r="BD2376" s="17"/>
      <c r="BE2376" s="17"/>
      <c r="BF2376" s="17"/>
      <c r="BG2376" s="17"/>
      <c r="BH2376" s="17"/>
      <c r="BI2376" s="17"/>
      <c r="BJ2376" s="17"/>
      <c r="BK2376" s="17"/>
      <c r="BL2376" s="17"/>
      <c r="BM2376" s="17"/>
      <c r="BN2376" s="17"/>
      <c r="BO2376" s="17"/>
      <c r="BP2376" s="17"/>
      <c r="BQ2376" s="17"/>
      <c r="BR2376" s="17"/>
    </row>
    <row r="2377" spans="29:70" x14ac:dyDescent="0.25"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  <c r="BF2377" s="17"/>
      <c r="BG2377" s="17"/>
      <c r="BH2377" s="17"/>
      <c r="BI2377" s="17"/>
      <c r="BJ2377" s="17"/>
      <c r="BK2377" s="17"/>
      <c r="BL2377" s="17"/>
      <c r="BM2377" s="17"/>
      <c r="BN2377" s="17"/>
      <c r="BO2377" s="17"/>
      <c r="BP2377" s="17"/>
      <c r="BQ2377" s="17"/>
      <c r="BR2377" s="17"/>
    </row>
    <row r="2378" spans="29:70" x14ac:dyDescent="0.25"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  <c r="BF2378" s="17"/>
      <c r="BG2378" s="17"/>
      <c r="BH2378" s="17"/>
      <c r="BI2378" s="17"/>
      <c r="BJ2378" s="17"/>
      <c r="BK2378" s="17"/>
      <c r="BL2378" s="17"/>
      <c r="BM2378" s="17"/>
      <c r="BN2378" s="17"/>
      <c r="BO2378" s="17"/>
      <c r="BP2378" s="17"/>
      <c r="BQ2378" s="17"/>
      <c r="BR2378" s="17"/>
    </row>
    <row r="2379" spans="29:70" x14ac:dyDescent="0.25"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  <c r="BF2379" s="17"/>
      <c r="BG2379" s="17"/>
      <c r="BH2379" s="17"/>
      <c r="BI2379" s="17"/>
      <c r="BJ2379" s="17"/>
      <c r="BK2379" s="17"/>
      <c r="BL2379" s="17"/>
      <c r="BM2379" s="17"/>
      <c r="BN2379" s="17"/>
      <c r="BO2379" s="17"/>
      <c r="BP2379" s="17"/>
      <c r="BQ2379" s="17"/>
      <c r="BR2379" s="17"/>
    </row>
    <row r="2380" spans="29:70" x14ac:dyDescent="0.25">
      <c r="AC2380" s="17"/>
      <c r="AD2380" s="17"/>
      <c r="AE2380" s="17"/>
      <c r="AF2380" s="17"/>
      <c r="AG2380" s="17"/>
      <c r="AH2380" s="17"/>
      <c r="AI2380" s="17"/>
      <c r="AJ2380" s="17"/>
      <c r="AK2380" s="17"/>
      <c r="AL2380" s="17"/>
      <c r="AM2380" s="17"/>
      <c r="AN2380" s="17"/>
      <c r="AO2380" s="17"/>
      <c r="AP2380" s="17"/>
      <c r="AQ2380" s="17"/>
      <c r="AR2380" s="17"/>
      <c r="AS2380" s="17"/>
      <c r="AT2380" s="17"/>
      <c r="AU2380" s="17"/>
      <c r="AV2380" s="17"/>
      <c r="AW2380" s="17"/>
      <c r="AX2380" s="17"/>
      <c r="AY2380" s="17"/>
      <c r="AZ2380" s="17"/>
      <c r="BA2380" s="17"/>
      <c r="BB2380" s="17"/>
      <c r="BC2380" s="17"/>
      <c r="BD2380" s="17"/>
      <c r="BE2380" s="17"/>
      <c r="BF2380" s="17"/>
      <c r="BG2380" s="17"/>
      <c r="BH2380" s="17"/>
      <c r="BI2380" s="17"/>
      <c r="BJ2380" s="17"/>
      <c r="BK2380" s="17"/>
      <c r="BL2380" s="17"/>
      <c r="BM2380" s="17"/>
      <c r="BN2380" s="17"/>
      <c r="BO2380" s="17"/>
      <c r="BP2380" s="17"/>
      <c r="BQ2380" s="17"/>
      <c r="BR2380" s="17"/>
    </row>
    <row r="2381" spans="29:70" x14ac:dyDescent="0.25">
      <c r="AC2381" s="17"/>
      <c r="AD2381" s="17"/>
      <c r="AE2381" s="17"/>
      <c r="AF2381" s="17"/>
      <c r="AG2381" s="17"/>
      <c r="AH2381" s="17"/>
      <c r="AI2381" s="17"/>
      <c r="AJ2381" s="17"/>
      <c r="AK2381" s="17"/>
      <c r="AL2381" s="17"/>
      <c r="AM2381" s="17"/>
      <c r="AN2381" s="17"/>
      <c r="AO2381" s="17"/>
      <c r="AP2381" s="17"/>
      <c r="AQ2381" s="17"/>
      <c r="AR2381" s="17"/>
      <c r="AS2381" s="17"/>
      <c r="AT2381" s="17"/>
      <c r="AU2381" s="17"/>
      <c r="AV2381" s="17"/>
      <c r="AW2381" s="17"/>
      <c r="AX2381" s="17"/>
      <c r="AY2381" s="17"/>
      <c r="AZ2381" s="17"/>
      <c r="BA2381" s="17"/>
      <c r="BB2381" s="17"/>
      <c r="BC2381" s="17"/>
      <c r="BD2381" s="17"/>
      <c r="BE2381" s="17"/>
      <c r="BF2381" s="17"/>
      <c r="BG2381" s="17"/>
      <c r="BH2381" s="17"/>
      <c r="BI2381" s="17"/>
      <c r="BJ2381" s="17"/>
      <c r="BK2381" s="17"/>
      <c r="BL2381" s="17"/>
      <c r="BM2381" s="17"/>
      <c r="BN2381" s="17"/>
      <c r="BO2381" s="17"/>
      <c r="BP2381" s="17"/>
      <c r="BQ2381" s="17"/>
      <c r="BR2381" s="17"/>
    </row>
    <row r="2382" spans="29:70" x14ac:dyDescent="0.25">
      <c r="AC2382" s="17"/>
      <c r="AD2382" s="17"/>
      <c r="AE2382" s="17"/>
      <c r="AF2382" s="17"/>
      <c r="AG2382" s="17"/>
      <c r="AH2382" s="17"/>
      <c r="AI2382" s="17"/>
      <c r="AJ2382" s="17"/>
      <c r="AK2382" s="17"/>
      <c r="AL2382" s="17"/>
      <c r="AM2382" s="17"/>
      <c r="AN2382" s="17"/>
      <c r="AO2382" s="17"/>
      <c r="AP2382" s="17"/>
      <c r="AQ2382" s="17"/>
      <c r="AR2382" s="17"/>
      <c r="AS2382" s="17"/>
      <c r="AT2382" s="17"/>
      <c r="AU2382" s="17"/>
      <c r="AV2382" s="17"/>
      <c r="AW2382" s="17"/>
      <c r="AX2382" s="17"/>
      <c r="AY2382" s="17"/>
      <c r="AZ2382" s="17"/>
      <c r="BA2382" s="17"/>
      <c r="BB2382" s="17"/>
      <c r="BC2382" s="17"/>
      <c r="BD2382" s="17"/>
      <c r="BE2382" s="17"/>
      <c r="BF2382" s="17"/>
      <c r="BG2382" s="17"/>
      <c r="BH2382" s="17"/>
      <c r="BI2382" s="17"/>
      <c r="BJ2382" s="17"/>
      <c r="BK2382" s="17"/>
      <c r="BL2382" s="17"/>
      <c r="BM2382" s="17"/>
      <c r="BN2382" s="17"/>
      <c r="BO2382" s="17"/>
      <c r="BP2382" s="17"/>
      <c r="BQ2382" s="17"/>
      <c r="BR2382" s="17"/>
    </row>
    <row r="2383" spans="29:70" x14ac:dyDescent="0.25">
      <c r="AC2383" s="17"/>
      <c r="AD2383" s="17"/>
      <c r="AE2383" s="17"/>
      <c r="AF2383" s="17"/>
      <c r="AG2383" s="17"/>
      <c r="AH2383" s="17"/>
      <c r="AI2383" s="17"/>
      <c r="AJ2383" s="17"/>
      <c r="AK2383" s="17"/>
      <c r="AL2383" s="17"/>
      <c r="AM2383" s="17"/>
      <c r="AN2383" s="17"/>
      <c r="AO2383" s="17"/>
      <c r="AP2383" s="17"/>
      <c r="AQ2383" s="17"/>
      <c r="AR2383" s="17"/>
      <c r="AS2383" s="17"/>
      <c r="AT2383" s="17"/>
      <c r="AU2383" s="17"/>
      <c r="AV2383" s="17"/>
      <c r="AW2383" s="17"/>
      <c r="AX2383" s="17"/>
      <c r="AY2383" s="17"/>
      <c r="AZ2383" s="17"/>
      <c r="BA2383" s="17"/>
      <c r="BB2383" s="17"/>
      <c r="BC2383" s="17"/>
      <c r="BD2383" s="17"/>
      <c r="BE2383" s="17"/>
      <c r="BF2383" s="17"/>
      <c r="BG2383" s="17"/>
      <c r="BH2383" s="17"/>
      <c r="BI2383" s="17"/>
      <c r="BJ2383" s="17"/>
      <c r="BK2383" s="17"/>
      <c r="BL2383" s="17"/>
      <c r="BM2383" s="17"/>
      <c r="BN2383" s="17"/>
      <c r="BO2383" s="17"/>
      <c r="BP2383" s="17"/>
      <c r="BQ2383" s="17"/>
      <c r="BR2383" s="17"/>
    </row>
    <row r="2384" spans="29:70" x14ac:dyDescent="0.25">
      <c r="AC2384" s="17"/>
      <c r="AD2384" s="17"/>
      <c r="AE2384" s="17"/>
      <c r="AF2384" s="17"/>
      <c r="AG2384" s="17"/>
      <c r="AH2384" s="17"/>
      <c r="AI2384" s="17"/>
      <c r="AJ2384" s="17"/>
      <c r="AK2384" s="17"/>
      <c r="AL2384" s="17"/>
      <c r="AM2384" s="17"/>
      <c r="AN2384" s="17"/>
      <c r="AO2384" s="17"/>
      <c r="AP2384" s="17"/>
      <c r="AQ2384" s="17"/>
      <c r="AR2384" s="17"/>
      <c r="AS2384" s="17"/>
      <c r="AT2384" s="17"/>
      <c r="AU2384" s="17"/>
      <c r="AV2384" s="17"/>
      <c r="AW2384" s="17"/>
      <c r="AX2384" s="17"/>
      <c r="AY2384" s="17"/>
      <c r="AZ2384" s="17"/>
      <c r="BA2384" s="17"/>
      <c r="BB2384" s="17"/>
      <c r="BC2384" s="17"/>
      <c r="BD2384" s="17"/>
      <c r="BE2384" s="17"/>
      <c r="BF2384" s="17"/>
      <c r="BG2384" s="17"/>
      <c r="BH2384" s="17"/>
      <c r="BI2384" s="17"/>
      <c r="BJ2384" s="17"/>
      <c r="BK2384" s="17"/>
      <c r="BL2384" s="17"/>
      <c r="BM2384" s="17"/>
      <c r="BN2384" s="17"/>
      <c r="BO2384" s="17"/>
      <c r="BP2384" s="17"/>
      <c r="BQ2384" s="17"/>
      <c r="BR2384" s="17"/>
    </row>
    <row r="2385" spans="29:70" x14ac:dyDescent="0.25">
      <c r="AC2385" s="17"/>
      <c r="AD2385" s="17"/>
      <c r="AE2385" s="17"/>
      <c r="AF2385" s="17"/>
      <c r="AG2385" s="17"/>
      <c r="AH2385" s="17"/>
      <c r="AI2385" s="17"/>
      <c r="AJ2385" s="17"/>
      <c r="AK2385" s="17"/>
      <c r="AL2385" s="17"/>
      <c r="AM2385" s="17"/>
      <c r="AN2385" s="17"/>
      <c r="AO2385" s="17"/>
      <c r="AP2385" s="17"/>
      <c r="AQ2385" s="17"/>
      <c r="AR2385" s="17"/>
      <c r="AS2385" s="17"/>
      <c r="AT2385" s="17"/>
      <c r="AU2385" s="17"/>
      <c r="AV2385" s="17"/>
      <c r="AW2385" s="17"/>
      <c r="AX2385" s="17"/>
      <c r="AY2385" s="17"/>
      <c r="AZ2385" s="17"/>
      <c r="BA2385" s="17"/>
      <c r="BB2385" s="17"/>
      <c r="BC2385" s="17"/>
      <c r="BD2385" s="17"/>
      <c r="BE2385" s="17"/>
      <c r="BF2385" s="17"/>
      <c r="BG2385" s="17"/>
      <c r="BH2385" s="17"/>
      <c r="BI2385" s="17"/>
      <c r="BJ2385" s="17"/>
      <c r="BK2385" s="17"/>
      <c r="BL2385" s="17"/>
      <c r="BM2385" s="17"/>
      <c r="BN2385" s="17"/>
      <c r="BO2385" s="17"/>
      <c r="BP2385" s="17"/>
      <c r="BQ2385" s="17"/>
      <c r="BR2385" s="17"/>
    </row>
    <row r="2386" spans="29:70" x14ac:dyDescent="0.25">
      <c r="AC2386" s="17"/>
      <c r="AD2386" s="17"/>
      <c r="AE2386" s="17"/>
      <c r="AF2386" s="17"/>
      <c r="AG2386" s="17"/>
      <c r="AH2386" s="17"/>
      <c r="AI2386" s="17"/>
      <c r="AJ2386" s="17"/>
      <c r="AK2386" s="17"/>
      <c r="AL2386" s="17"/>
      <c r="AM2386" s="17"/>
      <c r="AN2386" s="17"/>
      <c r="AO2386" s="17"/>
      <c r="AP2386" s="17"/>
      <c r="AQ2386" s="17"/>
      <c r="AR2386" s="17"/>
      <c r="AS2386" s="17"/>
      <c r="AT2386" s="17"/>
      <c r="AU2386" s="17"/>
      <c r="AV2386" s="17"/>
      <c r="AW2386" s="17"/>
      <c r="AX2386" s="17"/>
      <c r="AY2386" s="17"/>
      <c r="AZ2386" s="17"/>
      <c r="BA2386" s="17"/>
      <c r="BB2386" s="17"/>
      <c r="BC2386" s="17"/>
      <c r="BD2386" s="17"/>
      <c r="BE2386" s="17"/>
      <c r="BF2386" s="17"/>
      <c r="BG2386" s="17"/>
      <c r="BH2386" s="17"/>
      <c r="BI2386" s="17"/>
      <c r="BJ2386" s="17"/>
      <c r="BK2386" s="17"/>
      <c r="BL2386" s="17"/>
      <c r="BM2386" s="17"/>
      <c r="BN2386" s="17"/>
      <c r="BO2386" s="17"/>
      <c r="BP2386" s="17"/>
      <c r="BQ2386" s="17"/>
      <c r="BR2386" s="17"/>
    </row>
    <row r="2387" spans="29:70" x14ac:dyDescent="0.25">
      <c r="AC2387" s="17"/>
      <c r="AD2387" s="17"/>
      <c r="AE2387" s="17"/>
      <c r="AF2387" s="17"/>
      <c r="AG2387" s="17"/>
      <c r="AH2387" s="17"/>
      <c r="AI2387" s="17"/>
      <c r="AJ2387" s="17"/>
      <c r="AK2387" s="17"/>
      <c r="AL2387" s="17"/>
      <c r="AM2387" s="17"/>
      <c r="AN2387" s="17"/>
      <c r="AO2387" s="17"/>
      <c r="AP2387" s="17"/>
      <c r="AQ2387" s="17"/>
      <c r="AR2387" s="17"/>
      <c r="AS2387" s="17"/>
      <c r="AT2387" s="17"/>
      <c r="AU2387" s="17"/>
      <c r="AV2387" s="17"/>
      <c r="AW2387" s="17"/>
      <c r="AX2387" s="17"/>
      <c r="AY2387" s="17"/>
      <c r="AZ2387" s="17"/>
      <c r="BA2387" s="17"/>
      <c r="BB2387" s="17"/>
      <c r="BC2387" s="17"/>
      <c r="BD2387" s="17"/>
      <c r="BE2387" s="17"/>
      <c r="BF2387" s="17"/>
      <c r="BG2387" s="17"/>
      <c r="BH2387" s="17"/>
      <c r="BI2387" s="17"/>
      <c r="BJ2387" s="17"/>
      <c r="BK2387" s="17"/>
      <c r="BL2387" s="17"/>
      <c r="BM2387" s="17"/>
      <c r="BN2387" s="17"/>
      <c r="BO2387" s="17"/>
      <c r="BP2387" s="17"/>
      <c r="BQ2387" s="17"/>
      <c r="BR2387" s="17"/>
    </row>
    <row r="2388" spans="29:70" x14ac:dyDescent="0.25">
      <c r="AC2388" s="17"/>
      <c r="AD2388" s="17"/>
      <c r="AE2388" s="17"/>
      <c r="AF2388" s="17"/>
      <c r="AG2388" s="17"/>
      <c r="AH2388" s="17"/>
      <c r="AI2388" s="17"/>
      <c r="AJ2388" s="17"/>
      <c r="AK2388" s="17"/>
      <c r="AL2388" s="17"/>
      <c r="AM2388" s="17"/>
      <c r="AN2388" s="17"/>
      <c r="AO2388" s="17"/>
      <c r="AP2388" s="17"/>
      <c r="AQ2388" s="17"/>
      <c r="AR2388" s="17"/>
      <c r="AS2388" s="17"/>
      <c r="AT2388" s="17"/>
      <c r="AU2388" s="17"/>
      <c r="AV2388" s="17"/>
      <c r="AW2388" s="17"/>
      <c r="AX2388" s="17"/>
      <c r="AY2388" s="17"/>
      <c r="AZ2388" s="17"/>
      <c r="BA2388" s="17"/>
      <c r="BB2388" s="17"/>
      <c r="BC2388" s="17"/>
      <c r="BD2388" s="17"/>
      <c r="BE2388" s="17"/>
      <c r="BF2388" s="17"/>
      <c r="BG2388" s="17"/>
      <c r="BH2388" s="17"/>
      <c r="BI2388" s="17"/>
      <c r="BJ2388" s="17"/>
      <c r="BK2388" s="17"/>
      <c r="BL2388" s="17"/>
      <c r="BM2388" s="17"/>
      <c r="BN2388" s="17"/>
      <c r="BO2388" s="17"/>
      <c r="BP2388" s="17"/>
      <c r="BQ2388" s="17"/>
      <c r="BR2388" s="17"/>
    </row>
    <row r="2389" spans="29:70" x14ac:dyDescent="0.25">
      <c r="AC2389" s="17"/>
      <c r="AD2389" s="17"/>
      <c r="AE2389" s="17"/>
      <c r="AF2389" s="17"/>
      <c r="AG2389" s="17"/>
      <c r="AH2389" s="17"/>
      <c r="AI2389" s="17"/>
      <c r="AJ2389" s="17"/>
      <c r="AK2389" s="17"/>
      <c r="AL2389" s="17"/>
      <c r="AM2389" s="17"/>
      <c r="AN2389" s="17"/>
      <c r="AO2389" s="17"/>
      <c r="AP2389" s="17"/>
      <c r="AQ2389" s="17"/>
      <c r="AR2389" s="17"/>
      <c r="AS2389" s="17"/>
      <c r="AT2389" s="17"/>
      <c r="AU2389" s="17"/>
      <c r="AV2389" s="17"/>
      <c r="AW2389" s="17"/>
      <c r="AX2389" s="17"/>
      <c r="AY2389" s="17"/>
      <c r="AZ2389" s="17"/>
      <c r="BA2389" s="17"/>
      <c r="BB2389" s="17"/>
      <c r="BC2389" s="17"/>
      <c r="BD2389" s="17"/>
      <c r="BE2389" s="17"/>
      <c r="BF2389" s="17"/>
      <c r="BG2389" s="17"/>
      <c r="BH2389" s="17"/>
      <c r="BI2389" s="17"/>
      <c r="BJ2389" s="17"/>
      <c r="BK2389" s="17"/>
      <c r="BL2389" s="17"/>
      <c r="BM2389" s="17"/>
      <c r="BN2389" s="17"/>
      <c r="BO2389" s="17"/>
      <c r="BP2389" s="17"/>
      <c r="BQ2389" s="17"/>
      <c r="BR2389" s="17"/>
    </row>
    <row r="2390" spans="29:70" x14ac:dyDescent="0.25">
      <c r="AC2390" s="17"/>
      <c r="AD2390" s="17"/>
      <c r="AE2390" s="17"/>
      <c r="AF2390" s="17"/>
      <c r="AG2390" s="17"/>
      <c r="AH2390" s="17"/>
      <c r="AI2390" s="17"/>
      <c r="AJ2390" s="17"/>
      <c r="AK2390" s="17"/>
      <c r="AL2390" s="17"/>
      <c r="AM2390" s="17"/>
      <c r="AN2390" s="17"/>
      <c r="AO2390" s="17"/>
      <c r="AP2390" s="17"/>
      <c r="AQ2390" s="17"/>
      <c r="AR2390" s="17"/>
      <c r="AS2390" s="17"/>
      <c r="AT2390" s="17"/>
      <c r="AU2390" s="17"/>
      <c r="AV2390" s="17"/>
      <c r="AW2390" s="17"/>
      <c r="AX2390" s="17"/>
      <c r="AY2390" s="17"/>
      <c r="AZ2390" s="17"/>
      <c r="BA2390" s="17"/>
      <c r="BB2390" s="17"/>
      <c r="BC2390" s="17"/>
      <c r="BD2390" s="17"/>
      <c r="BE2390" s="17"/>
      <c r="BF2390" s="17"/>
      <c r="BG2390" s="17"/>
      <c r="BH2390" s="17"/>
      <c r="BI2390" s="17"/>
      <c r="BJ2390" s="17"/>
      <c r="BK2390" s="17"/>
      <c r="BL2390" s="17"/>
      <c r="BM2390" s="17"/>
      <c r="BN2390" s="17"/>
      <c r="BO2390" s="17"/>
      <c r="BP2390" s="17"/>
      <c r="BQ2390" s="17"/>
      <c r="BR2390" s="17"/>
    </row>
    <row r="2391" spans="29:70" x14ac:dyDescent="0.25">
      <c r="AC2391" s="17"/>
      <c r="AD2391" s="17"/>
      <c r="AE2391" s="17"/>
      <c r="AF2391" s="17"/>
      <c r="AG2391" s="17"/>
      <c r="AH2391" s="17"/>
      <c r="AI2391" s="17"/>
      <c r="AJ2391" s="17"/>
      <c r="AK2391" s="17"/>
      <c r="AL2391" s="17"/>
      <c r="AM2391" s="17"/>
      <c r="AN2391" s="17"/>
      <c r="AO2391" s="17"/>
      <c r="AP2391" s="17"/>
      <c r="AQ2391" s="17"/>
      <c r="AR2391" s="17"/>
      <c r="AS2391" s="17"/>
      <c r="AT2391" s="17"/>
      <c r="AU2391" s="17"/>
      <c r="AV2391" s="17"/>
      <c r="AW2391" s="17"/>
      <c r="AX2391" s="17"/>
      <c r="AY2391" s="17"/>
      <c r="AZ2391" s="17"/>
      <c r="BA2391" s="17"/>
      <c r="BB2391" s="17"/>
      <c r="BC2391" s="17"/>
      <c r="BD2391" s="17"/>
      <c r="BE2391" s="17"/>
      <c r="BF2391" s="17"/>
      <c r="BG2391" s="17"/>
      <c r="BH2391" s="17"/>
      <c r="BI2391" s="17"/>
      <c r="BJ2391" s="17"/>
      <c r="BK2391" s="17"/>
      <c r="BL2391" s="17"/>
      <c r="BM2391" s="17"/>
      <c r="BN2391" s="17"/>
      <c r="BO2391" s="17"/>
      <c r="BP2391" s="17"/>
      <c r="BQ2391" s="17"/>
      <c r="BR2391" s="17"/>
    </row>
    <row r="2392" spans="29:70" x14ac:dyDescent="0.25">
      <c r="AC2392" s="17"/>
      <c r="AD2392" s="17"/>
      <c r="AE2392" s="17"/>
      <c r="AF2392" s="17"/>
      <c r="AG2392" s="17"/>
      <c r="AH2392" s="17"/>
      <c r="AI2392" s="17"/>
      <c r="AJ2392" s="17"/>
      <c r="AK2392" s="17"/>
      <c r="AL2392" s="17"/>
      <c r="AM2392" s="17"/>
      <c r="AN2392" s="17"/>
      <c r="AO2392" s="17"/>
      <c r="AP2392" s="17"/>
      <c r="AQ2392" s="17"/>
      <c r="AR2392" s="17"/>
      <c r="AS2392" s="17"/>
      <c r="AT2392" s="17"/>
      <c r="AU2392" s="17"/>
      <c r="AV2392" s="17"/>
      <c r="AW2392" s="17"/>
      <c r="AX2392" s="17"/>
      <c r="AY2392" s="17"/>
      <c r="AZ2392" s="17"/>
      <c r="BA2392" s="17"/>
      <c r="BB2392" s="17"/>
      <c r="BC2392" s="17"/>
      <c r="BD2392" s="17"/>
      <c r="BE2392" s="17"/>
      <c r="BF2392" s="17"/>
      <c r="BG2392" s="17"/>
      <c r="BH2392" s="17"/>
      <c r="BI2392" s="17"/>
      <c r="BJ2392" s="17"/>
      <c r="BK2392" s="17"/>
      <c r="BL2392" s="17"/>
      <c r="BM2392" s="17"/>
      <c r="BN2392" s="17"/>
      <c r="BO2392" s="17"/>
      <c r="BP2392" s="17"/>
      <c r="BQ2392" s="17"/>
      <c r="BR2392" s="17"/>
    </row>
    <row r="2393" spans="29:70" x14ac:dyDescent="0.25">
      <c r="AC2393" s="17"/>
      <c r="AD2393" s="17"/>
      <c r="AE2393" s="17"/>
      <c r="AF2393" s="17"/>
      <c r="AG2393" s="17"/>
      <c r="AH2393" s="17"/>
      <c r="AI2393" s="17"/>
      <c r="AJ2393" s="17"/>
      <c r="AK2393" s="17"/>
      <c r="AL2393" s="17"/>
      <c r="AM2393" s="17"/>
      <c r="AN2393" s="17"/>
      <c r="AO2393" s="17"/>
      <c r="AP2393" s="17"/>
      <c r="AQ2393" s="17"/>
      <c r="AR2393" s="17"/>
      <c r="AS2393" s="17"/>
      <c r="AT2393" s="17"/>
      <c r="AU2393" s="17"/>
      <c r="AV2393" s="17"/>
      <c r="AW2393" s="17"/>
      <c r="AX2393" s="17"/>
      <c r="AY2393" s="17"/>
      <c r="AZ2393" s="17"/>
      <c r="BA2393" s="17"/>
      <c r="BB2393" s="17"/>
      <c r="BC2393" s="17"/>
      <c r="BD2393" s="17"/>
      <c r="BE2393" s="17"/>
      <c r="BF2393" s="17"/>
      <c r="BG2393" s="17"/>
      <c r="BH2393" s="17"/>
      <c r="BI2393" s="17"/>
      <c r="BJ2393" s="17"/>
      <c r="BK2393" s="17"/>
      <c r="BL2393" s="17"/>
      <c r="BM2393" s="17"/>
      <c r="BN2393" s="17"/>
      <c r="BO2393" s="17"/>
      <c r="BP2393" s="17"/>
      <c r="BQ2393" s="17"/>
      <c r="BR2393" s="17"/>
    </row>
    <row r="2394" spans="29:70" x14ac:dyDescent="0.25">
      <c r="AC2394" s="17"/>
      <c r="AD2394" s="17"/>
      <c r="AE2394" s="17"/>
      <c r="AF2394" s="17"/>
      <c r="AG2394" s="17"/>
      <c r="AH2394" s="17"/>
      <c r="AI2394" s="17"/>
      <c r="AJ2394" s="17"/>
      <c r="AK2394" s="17"/>
      <c r="AL2394" s="17"/>
      <c r="AM2394" s="17"/>
      <c r="AN2394" s="17"/>
      <c r="AO2394" s="17"/>
      <c r="AP2394" s="17"/>
      <c r="AQ2394" s="17"/>
      <c r="AR2394" s="17"/>
      <c r="AS2394" s="17"/>
      <c r="AT2394" s="17"/>
      <c r="AU2394" s="17"/>
      <c r="AV2394" s="17"/>
      <c r="AW2394" s="17"/>
      <c r="AX2394" s="17"/>
      <c r="AY2394" s="17"/>
      <c r="AZ2394" s="17"/>
      <c r="BA2394" s="17"/>
      <c r="BB2394" s="17"/>
      <c r="BC2394" s="17"/>
      <c r="BD2394" s="17"/>
      <c r="BE2394" s="17"/>
      <c r="BF2394" s="17"/>
      <c r="BG2394" s="17"/>
      <c r="BH2394" s="17"/>
      <c r="BI2394" s="17"/>
      <c r="BJ2394" s="17"/>
      <c r="BK2394" s="17"/>
      <c r="BL2394" s="17"/>
      <c r="BM2394" s="17"/>
      <c r="BN2394" s="17"/>
      <c r="BO2394" s="17"/>
      <c r="BP2394" s="17"/>
      <c r="BQ2394" s="17"/>
      <c r="BR2394" s="17"/>
    </row>
    <row r="2395" spans="29:70" x14ac:dyDescent="0.25">
      <c r="AC2395" s="17"/>
      <c r="AD2395" s="17"/>
      <c r="AE2395" s="17"/>
      <c r="AF2395" s="17"/>
      <c r="AG2395" s="17"/>
      <c r="AH2395" s="17"/>
      <c r="AI2395" s="17"/>
      <c r="AJ2395" s="17"/>
      <c r="AK2395" s="17"/>
      <c r="AL2395" s="17"/>
      <c r="AM2395" s="17"/>
      <c r="AN2395" s="17"/>
      <c r="AO2395" s="17"/>
      <c r="AP2395" s="17"/>
      <c r="AQ2395" s="17"/>
      <c r="AR2395" s="17"/>
      <c r="AS2395" s="17"/>
      <c r="AT2395" s="17"/>
      <c r="AU2395" s="17"/>
      <c r="AV2395" s="17"/>
      <c r="AW2395" s="17"/>
      <c r="AX2395" s="17"/>
      <c r="AY2395" s="17"/>
      <c r="AZ2395" s="17"/>
      <c r="BA2395" s="17"/>
      <c r="BB2395" s="17"/>
      <c r="BC2395" s="17"/>
      <c r="BD2395" s="17"/>
      <c r="BE2395" s="17"/>
      <c r="BF2395" s="17"/>
      <c r="BG2395" s="17"/>
      <c r="BH2395" s="17"/>
      <c r="BI2395" s="17"/>
      <c r="BJ2395" s="17"/>
      <c r="BK2395" s="17"/>
      <c r="BL2395" s="17"/>
      <c r="BM2395" s="17"/>
      <c r="BN2395" s="17"/>
      <c r="BO2395" s="17"/>
      <c r="BP2395" s="17"/>
      <c r="BQ2395" s="17"/>
      <c r="BR2395" s="17"/>
    </row>
    <row r="2396" spans="29:70" x14ac:dyDescent="0.25">
      <c r="AC2396" s="17"/>
      <c r="AD2396" s="17"/>
      <c r="AE2396" s="17"/>
      <c r="AF2396" s="17"/>
      <c r="AG2396" s="17"/>
      <c r="AH2396" s="17"/>
      <c r="AI2396" s="17"/>
      <c r="AJ2396" s="17"/>
      <c r="AK2396" s="17"/>
      <c r="AL2396" s="17"/>
      <c r="AM2396" s="17"/>
      <c r="AN2396" s="17"/>
      <c r="AO2396" s="17"/>
      <c r="AP2396" s="17"/>
      <c r="AQ2396" s="17"/>
      <c r="AR2396" s="17"/>
      <c r="AS2396" s="17"/>
      <c r="AT2396" s="17"/>
      <c r="AU2396" s="17"/>
      <c r="AV2396" s="17"/>
      <c r="AW2396" s="17"/>
      <c r="AX2396" s="17"/>
      <c r="AY2396" s="17"/>
      <c r="AZ2396" s="17"/>
      <c r="BA2396" s="17"/>
      <c r="BB2396" s="17"/>
      <c r="BC2396" s="17"/>
      <c r="BD2396" s="17"/>
      <c r="BE2396" s="17"/>
      <c r="BF2396" s="17"/>
      <c r="BG2396" s="17"/>
      <c r="BH2396" s="17"/>
      <c r="BI2396" s="17"/>
      <c r="BJ2396" s="17"/>
      <c r="BK2396" s="17"/>
      <c r="BL2396" s="17"/>
      <c r="BM2396" s="17"/>
      <c r="BN2396" s="17"/>
      <c r="BO2396" s="17"/>
      <c r="BP2396" s="17"/>
      <c r="BQ2396" s="17"/>
      <c r="BR2396" s="17"/>
    </row>
    <row r="2397" spans="29:70" x14ac:dyDescent="0.25">
      <c r="AC2397" s="17"/>
      <c r="AD2397" s="17"/>
      <c r="AE2397" s="17"/>
      <c r="AF2397" s="17"/>
      <c r="AG2397" s="17"/>
      <c r="AH2397" s="17"/>
      <c r="AI2397" s="17"/>
      <c r="AJ2397" s="17"/>
      <c r="AK2397" s="17"/>
      <c r="AL2397" s="17"/>
      <c r="AM2397" s="17"/>
      <c r="AN2397" s="17"/>
      <c r="AO2397" s="17"/>
      <c r="AP2397" s="17"/>
      <c r="AQ2397" s="17"/>
      <c r="AR2397" s="17"/>
      <c r="AS2397" s="17"/>
      <c r="AT2397" s="17"/>
      <c r="AU2397" s="17"/>
      <c r="AV2397" s="17"/>
      <c r="AW2397" s="17"/>
      <c r="AX2397" s="17"/>
      <c r="AY2397" s="17"/>
      <c r="AZ2397" s="17"/>
      <c r="BA2397" s="17"/>
      <c r="BB2397" s="17"/>
      <c r="BC2397" s="17"/>
      <c r="BD2397" s="17"/>
      <c r="BE2397" s="17"/>
      <c r="BF2397" s="17"/>
      <c r="BG2397" s="17"/>
      <c r="BH2397" s="17"/>
      <c r="BI2397" s="17"/>
      <c r="BJ2397" s="17"/>
      <c r="BK2397" s="17"/>
      <c r="BL2397" s="17"/>
      <c r="BM2397" s="17"/>
      <c r="BN2397" s="17"/>
      <c r="BO2397" s="17"/>
      <c r="BP2397" s="17"/>
      <c r="BQ2397" s="17"/>
      <c r="BR2397" s="17"/>
    </row>
    <row r="2398" spans="29:70" x14ac:dyDescent="0.25">
      <c r="AC2398" s="17"/>
      <c r="AD2398" s="17"/>
      <c r="AE2398" s="17"/>
      <c r="AF2398" s="17"/>
      <c r="AG2398" s="17"/>
      <c r="AH2398" s="17"/>
      <c r="AI2398" s="17"/>
      <c r="AJ2398" s="17"/>
      <c r="AK2398" s="17"/>
      <c r="AL2398" s="17"/>
      <c r="AM2398" s="17"/>
      <c r="AN2398" s="17"/>
      <c r="AO2398" s="17"/>
      <c r="AP2398" s="17"/>
      <c r="AQ2398" s="17"/>
      <c r="AR2398" s="17"/>
      <c r="AS2398" s="17"/>
      <c r="AT2398" s="17"/>
      <c r="AU2398" s="17"/>
      <c r="AV2398" s="17"/>
      <c r="AW2398" s="17"/>
      <c r="AX2398" s="17"/>
      <c r="AY2398" s="17"/>
      <c r="AZ2398" s="17"/>
      <c r="BA2398" s="17"/>
      <c r="BB2398" s="17"/>
      <c r="BC2398" s="17"/>
      <c r="BD2398" s="17"/>
      <c r="BE2398" s="17"/>
      <c r="BF2398" s="17"/>
      <c r="BG2398" s="17"/>
      <c r="BH2398" s="17"/>
      <c r="BI2398" s="17"/>
      <c r="BJ2398" s="17"/>
      <c r="BK2398" s="17"/>
      <c r="BL2398" s="17"/>
      <c r="BM2398" s="17"/>
      <c r="BN2398" s="17"/>
      <c r="BO2398" s="17"/>
      <c r="BP2398" s="17"/>
      <c r="BQ2398" s="17"/>
      <c r="BR2398" s="17"/>
    </row>
    <row r="2399" spans="29:70" x14ac:dyDescent="0.25">
      <c r="AC2399" s="17"/>
      <c r="AD2399" s="17"/>
      <c r="AE2399" s="17"/>
      <c r="AF2399" s="17"/>
      <c r="AG2399" s="17"/>
      <c r="AH2399" s="17"/>
      <c r="AI2399" s="17"/>
      <c r="AJ2399" s="17"/>
      <c r="AK2399" s="17"/>
      <c r="AL2399" s="17"/>
      <c r="AM2399" s="17"/>
      <c r="AN2399" s="17"/>
      <c r="AO2399" s="17"/>
      <c r="AP2399" s="17"/>
      <c r="AQ2399" s="17"/>
      <c r="AR2399" s="17"/>
      <c r="AS2399" s="17"/>
      <c r="AT2399" s="17"/>
      <c r="AU2399" s="17"/>
      <c r="AV2399" s="17"/>
      <c r="AW2399" s="17"/>
      <c r="AX2399" s="17"/>
      <c r="AY2399" s="17"/>
      <c r="AZ2399" s="17"/>
      <c r="BA2399" s="17"/>
      <c r="BB2399" s="17"/>
      <c r="BC2399" s="17"/>
      <c r="BD2399" s="17"/>
      <c r="BE2399" s="17"/>
      <c r="BF2399" s="17"/>
      <c r="BG2399" s="17"/>
      <c r="BH2399" s="17"/>
      <c r="BI2399" s="17"/>
      <c r="BJ2399" s="17"/>
      <c r="BK2399" s="17"/>
      <c r="BL2399" s="17"/>
      <c r="BM2399" s="17"/>
      <c r="BN2399" s="17"/>
      <c r="BO2399" s="17"/>
      <c r="BP2399" s="17"/>
      <c r="BQ2399" s="17"/>
      <c r="BR2399" s="17"/>
    </row>
    <row r="2400" spans="29:70" x14ac:dyDescent="0.25">
      <c r="AC2400" s="17"/>
      <c r="AD2400" s="17"/>
      <c r="AE2400" s="17"/>
      <c r="AF2400" s="17"/>
      <c r="AG2400" s="17"/>
      <c r="AH2400" s="17"/>
      <c r="AI2400" s="17"/>
      <c r="AJ2400" s="17"/>
      <c r="AK2400" s="17"/>
      <c r="AL2400" s="17"/>
      <c r="AM2400" s="17"/>
      <c r="AN2400" s="17"/>
      <c r="AO2400" s="17"/>
      <c r="AP2400" s="17"/>
      <c r="AQ2400" s="17"/>
      <c r="AR2400" s="17"/>
      <c r="AS2400" s="17"/>
      <c r="AT2400" s="17"/>
      <c r="AU2400" s="17"/>
      <c r="AV2400" s="17"/>
      <c r="AW2400" s="17"/>
      <c r="AX2400" s="17"/>
      <c r="AY2400" s="17"/>
      <c r="AZ2400" s="17"/>
      <c r="BA2400" s="17"/>
      <c r="BB2400" s="17"/>
      <c r="BC2400" s="17"/>
      <c r="BD2400" s="17"/>
      <c r="BE2400" s="17"/>
      <c r="BF2400" s="17"/>
      <c r="BG2400" s="17"/>
      <c r="BH2400" s="17"/>
      <c r="BI2400" s="17"/>
      <c r="BJ2400" s="17"/>
      <c r="BK2400" s="17"/>
      <c r="BL2400" s="17"/>
      <c r="BM2400" s="17"/>
      <c r="BN2400" s="17"/>
      <c r="BO2400" s="17"/>
      <c r="BP2400" s="17"/>
      <c r="BQ2400" s="17"/>
      <c r="BR2400" s="17"/>
    </row>
    <row r="2401" spans="29:70" x14ac:dyDescent="0.25">
      <c r="AC2401" s="17"/>
      <c r="AD2401" s="17"/>
      <c r="AE2401" s="17"/>
      <c r="AF2401" s="17"/>
      <c r="AG2401" s="17"/>
      <c r="AH2401" s="17"/>
      <c r="AI2401" s="17"/>
      <c r="AJ2401" s="17"/>
      <c r="AK2401" s="17"/>
      <c r="AL2401" s="17"/>
      <c r="AM2401" s="17"/>
      <c r="AN2401" s="17"/>
      <c r="AO2401" s="17"/>
      <c r="AP2401" s="17"/>
      <c r="AQ2401" s="17"/>
      <c r="AR2401" s="17"/>
      <c r="AS2401" s="17"/>
      <c r="AT2401" s="17"/>
      <c r="AU2401" s="17"/>
      <c r="AV2401" s="17"/>
      <c r="AW2401" s="17"/>
      <c r="AX2401" s="17"/>
      <c r="AY2401" s="17"/>
      <c r="AZ2401" s="17"/>
      <c r="BA2401" s="17"/>
      <c r="BB2401" s="17"/>
      <c r="BC2401" s="17"/>
      <c r="BD2401" s="17"/>
      <c r="BE2401" s="17"/>
      <c r="BF2401" s="17"/>
      <c r="BG2401" s="17"/>
      <c r="BH2401" s="17"/>
      <c r="BI2401" s="17"/>
      <c r="BJ2401" s="17"/>
      <c r="BK2401" s="17"/>
      <c r="BL2401" s="17"/>
      <c r="BM2401" s="17"/>
      <c r="BN2401" s="17"/>
      <c r="BO2401" s="17"/>
      <c r="BP2401" s="17"/>
      <c r="BQ2401" s="17"/>
      <c r="BR2401" s="17"/>
    </row>
    <row r="2402" spans="29:70" x14ac:dyDescent="0.25">
      <c r="AC2402" s="17"/>
      <c r="AD2402" s="17"/>
      <c r="AE2402" s="17"/>
      <c r="AF2402" s="17"/>
      <c r="AG2402" s="17"/>
      <c r="AH2402" s="17"/>
      <c r="AI2402" s="17"/>
      <c r="AJ2402" s="17"/>
      <c r="AK2402" s="17"/>
      <c r="AL2402" s="17"/>
      <c r="AM2402" s="17"/>
      <c r="AN2402" s="17"/>
      <c r="AO2402" s="17"/>
      <c r="AP2402" s="17"/>
      <c r="AQ2402" s="17"/>
      <c r="AR2402" s="17"/>
      <c r="AS2402" s="17"/>
      <c r="AT2402" s="17"/>
      <c r="AU2402" s="17"/>
      <c r="AV2402" s="17"/>
      <c r="AW2402" s="17"/>
      <c r="AX2402" s="17"/>
      <c r="AY2402" s="17"/>
      <c r="AZ2402" s="17"/>
      <c r="BA2402" s="17"/>
      <c r="BB2402" s="17"/>
      <c r="BC2402" s="17"/>
      <c r="BD2402" s="17"/>
      <c r="BE2402" s="17"/>
      <c r="BF2402" s="17"/>
      <c r="BG2402" s="17"/>
      <c r="BH2402" s="17"/>
      <c r="BI2402" s="17"/>
      <c r="BJ2402" s="17"/>
      <c r="BK2402" s="17"/>
      <c r="BL2402" s="17"/>
      <c r="BM2402" s="17"/>
      <c r="BN2402" s="17"/>
      <c r="BO2402" s="17"/>
      <c r="BP2402" s="17"/>
      <c r="BQ2402" s="17"/>
      <c r="BR2402" s="17"/>
    </row>
    <row r="2403" spans="29:70" x14ac:dyDescent="0.25">
      <c r="AC2403" s="17"/>
      <c r="AD2403" s="17"/>
      <c r="AE2403" s="17"/>
      <c r="AF2403" s="17"/>
      <c r="AG2403" s="17"/>
      <c r="AH2403" s="17"/>
      <c r="AI2403" s="17"/>
      <c r="AJ2403" s="17"/>
      <c r="AK2403" s="17"/>
      <c r="AL2403" s="17"/>
      <c r="AM2403" s="17"/>
      <c r="AN2403" s="17"/>
      <c r="AO2403" s="17"/>
      <c r="AP2403" s="17"/>
      <c r="AQ2403" s="17"/>
      <c r="AR2403" s="17"/>
      <c r="AS2403" s="17"/>
      <c r="AT2403" s="17"/>
      <c r="AU2403" s="17"/>
      <c r="AV2403" s="17"/>
      <c r="AW2403" s="17"/>
      <c r="AX2403" s="17"/>
      <c r="AY2403" s="17"/>
      <c r="AZ2403" s="17"/>
      <c r="BA2403" s="17"/>
      <c r="BB2403" s="17"/>
      <c r="BC2403" s="17"/>
      <c r="BD2403" s="17"/>
      <c r="BE2403" s="17"/>
      <c r="BF2403" s="17"/>
      <c r="BG2403" s="17"/>
      <c r="BH2403" s="17"/>
      <c r="BI2403" s="17"/>
      <c r="BJ2403" s="17"/>
      <c r="BK2403" s="17"/>
      <c r="BL2403" s="17"/>
      <c r="BM2403" s="17"/>
      <c r="BN2403" s="17"/>
      <c r="BO2403" s="17"/>
      <c r="BP2403" s="17"/>
      <c r="BQ2403" s="17"/>
      <c r="BR2403" s="17"/>
    </row>
    <row r="2404" spans="29:70" x14ac:dyDescent="0.25">
      <c r="AC2404" s="17"/>
      <c r="AD2404" s="17"/>
      <c r="AE2404" s="17"/>
      <c r="AF2404" s="17"/>
      <c r="AG2404" s="17"/>
      <c r="AH2404" s="17"/>
      <c r="AI2404" s="17"/>
      <c r="AJ2404" s="17"/>
      <c r="AK2404" s="17"/>
      <c r="AL2404" s="17"/>
      <c r="AM2404" s="17"/>
      <c r="AN2404" s="17"/>
      <c r="AO2404" s="17"/>
      <c r="AP2404" s="17"/>
      <c r="AQ2404" s="17"/>
      <c r="AR2404" s="17"/>
      <c r="AS2404" s="17"/>
      <c r="AT2404" s="17"/>
      <c r="AU2404" s="17"/>
      <c r="AV2404" s="17"/>
      <c r="AW2404" s="17"/>
      <c r="AX2404" s="17"/>
      <c r="AY2404" s="17"/>
      <c r="AZ2404" s="17"/>
      <c r="BA2404" s="17"/>
      <c r="BB2404" s="17"/>
      <c r="BC2404" s="17"/>
      <c r="BD2404" s="17"/>
      <c r="BE2404" s="17"/>
      <c r="BF2404" s="17"/>
      <c r="BG2404" s="17"/>
      <c r="BH2404" s="17"/>
      <c r="BI2404" s="17"/>
      <c r="BJ2404" s="17"/>
      <c r="BK2404" s="17"/>
      <c r="BL2404" s="17"/>
      <c r="BM2404" s="17"/>
      <c r="BN2404" s="17"/>
      <c r="BO2404" s="17"/>
      <c r="BP2404" s="17"/>
      <c r="BQ2404" s="17"/>
      <c r="BR2404" s="17"/>
    </row>
    <row r="2405" spans="29:70" x14ac:dyDescent="0.25">
      <c r="AC2405" s="17"/>
      <c r="AD2405" s="17"/>
      <c r="AE2405" s="17"/>
      <c r="AF2405" s="17"/>
      <c r="AG2405" s="17"/>
      <c r="AH2405" s="17"/>
      <c r="AI2405" s="17"/>
      <c r="AJ2405" s="17"/>
      <c r="AK2405" s="17"/>
      <c r="AL2405" s="17"/>
      <c r="AM2405" s="17"/>
      <c r="AN2405" s="17"/>
      <c r="AO2405" s="17"/>
      <c r="AP2405" s="17"/>
      <c r="AQ2405" s="17"/>
      <c r="AR2405" s="17"/>
      <c r="AS2405" s="17"/>
      <c r="AT2405" s="17"/>
      <c r="AU2405" s="17"/>
      <c r="AV2405" s="17"/>
      <c r="AW2405" s="17"/>
      <c r="AX2405" s="17"/>
      <c r="AY2405" s="17"/>
      <c r="AZ2405" s="17"/>
      <c r="BA2405" s="17"/>
      <c r="BB2405" s="17"/>
      <c r="BC2405" s="17"/>
      <c r="BD2405" s="17"/>
      <c r="BE2405" s="17"/>
      <c r="BF2405" s="17"/>
      <c r="BG2405" s="17"/>
      <c r="BH2405" s="17"/>
      <c r="BI2405" s="17"/>
      <c r="BJ2405" s="17"/>
      <c r="BK2405" s="17"/>
      <c r="BL2405" s="17"/>
      <c r="BM2405" s="17"/>
      <c r="BN2405" s="17"/>
      <c r="BO2405" s="17"/>
      <c r="BP2405" s="17"/>
      <c r="BQ2405" s="17"/>
      <c r="BR2405" s="17"/>
    </row>
    <row r="2406" spans="29:70" x14ac:dyDescent="0.25">
      <c r="AC2406" s="17"/>
      <c r="AD2406" s="17"/>
      <c r="AE2406" s="17"/>
      <c r="AF2406" s="17"/>
      <c r="AG2406" s="17"/>
      <c r="AH2406" s="17"/>
      <c r="AI2406" s="17"/>
      <c r="AJ2406" s="17"/>
      <c r="AK2406" s="17"/>
      <c r="AL2406" s="17"/>
      <c r="AM2406" s="17"/>
      <c r="AN2406" s="17"/>
      <c r="AO2406" s="17"/>
      <c r="AP2406" s="17"/>
      <c r="AQ2406" s="17"/>
      <c r="AR2406" s="17"/>
      <c r="AS2406" s="17"/>
      <c r="AT2406" s="17"/>
      <c r="AU2406" s="17"/>
      <c r="AV2406" s="17"/>
      <c r="AW2406" s="17"/>
      <c r="AX2406" s="17"/>
      <c r="AY2406" s="17"/>
      <c r="AZ2406" s="17"/>
      <c r="BA2406" s="17"/>
      <c r="BB2406" s="17"/>
      <c r="BC2406" s="17"/>
      <c r="BD2406" s="17"/>
      <c r="BE2406" s="17"/>
      <c r="BF2406" s="17"/>
      <c r="BG2406" s="17"/>
      <c r="BH2406" s="17"/>
      <c r="BI2406" s="17"/>
      <c r="BJ2406" s="17"/>
      <c r="BK2406" s="17"/>
      <c r="BL2406" s="17"/>
      <c r="BM2406" s="17"/>
      <c r="BN2406" s="17"/>
      <c r="BO2406" s="17"/>
      <c r="BP2406" s="17"/>
      <c r="BQ2406" s="17"/>
      <c r="BR2406" s="17"/>
    </row>
    <row r="2407" spans="29:70" x14ac:dyDescent="0.25">
      <c r="AC2407" s="17"/>
      <c r="AD2407" s="17"/>
      <c r="AE2407" s="17"/>
      <c r="AF2407" s="17"/>
      <c r="AG2407" s="17"/>
      <c r="AH2407" s="17"/>
      <c r="AI2407" s="17"/>
      <c r="AJ2407" s="17"/>
      <c r="AK2407" s="17"/>
      <c r="AL2407" s="17"/>
      <c r="AM2407" s="17"/>
      <c r="AN2407" s="17"/>
      <c r="AO2407" s="17"/>
      <c r="AP2407" s="17"/>
      <c r="AQ2407" s="17"/>
      <c r="AR2407" s="17"/>
      <c r="AS2407" s="17"/>
      <c r="AT2407" s="17"/>
      <c r="AU2407" s="17"/>
      <c r="AV2407" s="17"/>
      <c r="AW2407" s="17"/>
      <c r="AX2407" s="17"/>
      <c r="AY2407" s="17"/>
      <c r="AZ2407" s="17"/>
      <c r="BA2407" s="17"/>
      <c r="BB2407" s="17"/>
      <c r="BC2407" s="17"/>
      <c r="BD2407" s="17"/>
      <c r="BE2407" s="17"/>
      <c r="BF2407" s="17"/>
      <c r="BG2407" s="17"/>
      <c r="BH2407" s="17"/>
      <c r="BI2407" s="17"/>
      <c r="BJ2407" s="17"/>
      <c r="BK2407" s="17"/>
      <c r="BL2407" s="17"/>
      <c r="BM2407" s="17"/>
      <c r="BN2407" s="17"/>
      <c r="BO2407" s="17"/>
      <c r="BP2407" s="17"/>
      <c r="BQ2407" s="17"/>
      <c r="BR2407" s="17"/>
    </row>
    <row r="2408" spans="29:70" x14ac:dyDescent="0.25">
      <c r="AC2408" s="17"/>
      <c r="AD2408" s="17"/>
      <c r="AE2408" s="17"/>
      <c r="AF2408" s="17"/>
      <c r="AG2408" s="17"/>
      <c r="AH2408" s="17"/>
      <c r="AI2408" s="17"/>
      <c r="AJ2408" s="17"/>
      <c r="AK2408" s="17"/>
      <c r="AL2408" s="17"/>
      <c r="AM2408" s="17"/>
      <c r="AN2408" s="17"/>
      <c r="AO2408" s="17"/>
      <c r="AP2408" s="17"/>
      <c r="AQ2408" s="17"/>
      <c r="AR2408" s="17"/>
      <c r="AS2408" s="17"/>
      <c r="AT2408" s="17"/>
      <c r="AU2408" s="17"/>
      <c r="AV2408" s="17"/>
      <c r="AW2408" s="17"/>
      <c r="AX2408" s="17"/>
      <c r="AY2408" s="17"/>
      <c r="AZ2408" s="17"/>
      <c r="BA2408" s="17"/>
      <c r="BB2408" s="17"/>
      <c r="BC2408" s="17"/>
      <c r="BD2408" s="17"/>
      <c r="BE2408" s="17"/>
      <c r="BF2408" s="17"/>
      <c r="BG2408" s="17"/>
      <c r="BH2408" s="17"/>
      <c r="BI2408" s="17"/>
      <c r="BJ2408" s="17"/>
      <c r="BK2408" s="17"/>
      <c r="BL2408" s="17"/>
      <c r="BM2408" s="17"/>
      <c r="BN2408" s="17"/>
      <c r="BO2408" s="17"/>
      <c r="BP2408" s="17"/>
      <c r="BQ2408" s="17"/>
      <c r="BR2408" s="17"/>
    </row>
    <row r="2409" spans="29:70" x14ac:dyDescent="0.25">
      <c r="AC2409" s="17"/>
      <c r="AD2409" s="17"/>
      <c r="AE2409" s="17"/>
      <c r="AF2409" s="17"/>
      <c r="AG2409" s="17"/>
      <c r="AH2409" s="17"/>
      <c r="AI2409" s="17"/>
      <c r="AJ2409" s="17"/>
      <c r="AK2409" s="17"/>
      <c r="AL2409" s="17"/>
      <c r="AM2409" s="17"/>
      <c r="AN2409" s="17"/>
      <c r="AO2409" s="17"/>
      <c r="AP2409" s="17"/>
      <c r="AQ2409" s="17"/>
      <c r="AR2409" s="17"/>
      <c r="AS2409" s="17"/>
      <c r="AT2409" s="17"/>
      <c r="AU2409" s="17"/>
      <c r="AV2409" s="17"/>
      <c r="AW2409" s="17"/>
      <c r="AX2409" s="17"/>
      <c r="AY2409" s="17"/>
      <c r="AZ2409" s="17"/>
      <c r="BA2409" s="17"/>
      <c r="BB2409" s="17"/>
      <c r="BC2409" s="17"/>
      <c r="BD2409" s="17"/>
      <c r="BE2409" s="17"/>
      <c r="BF2409" s="17"/>
      <c r="BG2409" s="17"/>
      <c r="BH2409" s="17"/>
      <c r="BI2409" s="17"/>
      <c r="BJ2409" s="17"/>
      <c r="BK2409" s="17"/>
      <c r="BL2409" s="17"/>
      <c r="BM2409" s="17"/>
      <c r="BN2409" s="17"/>
      <c r="BO2409" s="17"/>
      <c r="BP2409" s="17"/>
      <c r="BQ2409" s="17"/>
      <c r="BR2409" s="17"/>
    </row>
    <row r="2410" spans="29:70" x14ac:dyDescent="0.25">
      <c r="AC2410" s="17"/>
      <c r="AD2410" s="17"/>
      <c r="AE2410" s="17"/>
      <c r="AF2410" s="17"/>
      <c r="AG2410" s="17"/>
      <c r="AH2410" s="17"/>
      <c r="AI2410" s="17"/>
      <c r="AJ2410" s="17"/>
      <c r="AK2410" s="17"/>
      <c r="AL2410" s="17"/>
      <c r="AM2410" s="17"/>
      <c r="AN2410" s="17"/>
      <c r="AO2410" s="17"/>
      <c r="AP2410" s="17"/>
      <c r="AQ2410" s="17"/>
      <c r="AR2410" s="17"/>
      <c r="AS2410" s="17"/>
      <c r="AT2410" s="17"/>
      <c r="AU2410" s="17"/>
      <c r="AV2410" s="17"/>
      <c r="AW2410" s="17"/>
      <c r="AX2410" s="17"/>
      <c r="AY2410" s="17"/>
      <c r="AZ2410" s="17"/>
      <c r="BA2410" s="17"/>
      <c r="BB2410" s="17"/>
      <c r="BC2410" s="17"/>
      <c r="BD2410" s="17"/>
      <c r="BE2410" s="17"/>
      <c r="BF2410" s="17"/>
      <c r="BG2410" s="17"/>
      <c r="BH2410" s="17"/>
      <c r="BI2410" s="17"/>
      <c r="BJ2410" s="17"/>
      <c r="BK2410" s="17"/>
      <c r="BL2410" s="17"/>
      <c r="BM2410" s="17"/>
      <c r="BN2410" s="17"/>
      <c r="BO2410" s="17"/>
      <c r="BP2410" s="17"/>
      <c r="BQ2410" s="17"/>
      <c r="BR2410" s="17"/>
    </row>
    <row r="2411" spans="29:70" x14ac:dyDescent="0.25"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  <c r="BF2411" s="17"/>
      <c r="BG2411" s="17"/>
      <c r="BH2411" s="17"/>
      <c r="BI2411" s="17"/>
      <c r="BJ2411" s="17"/>
      <c r="BK2411" s="17"/>
      <c r="BL2411" s="17"/>
      <c r="BM2411" s="17"/>
      <c r="BN2411" s="17"/>
      <c r="BO2411" s="17"/>
      <c r="BP2411" s="17"/>
      <c r="BQ2411" s="17"/>
      <c r="BR2411" s="17"/>
    </row>
    <row r="2412" spans="29:70" x14ac:dyDescent="0.25"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  <c r="BF2412" s="17"/>
      <c r="BG2412" s="17"/>
      <c r="BH2412" s="17"/>
      <c r="BI2412" s="17"/>
      <c r="BJ2412" s="17"/>
      <c r="BK2412" s="17"/>
      <c r="BL2412" s="17"/>
      <c r="BM2412" s="17"/>
      <c r="BN2412" s="17"/>
      <c r="BO2412" s="17"/>
      <c r="BP2412" s="17"/>
      <c r="BQ2412" s="17"/>
      <c r="BR2412" s="17"/>
    </row>
    <row r="2413" spans="29:70" x14ac:dyDescent="0.25"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  <c r="BF2413" s="17"/>
      <c r="BG2413" s="17"/>
      <c r="BH2413" s="17"/>
      <c r="BI2413" s="17"/>
      <c r="BJ2413" s="17"/>
      <c r="BK2413" s="17"/>
      <c r="BL2413" s="17"/>
      <c r="BM2413" s="17"/>
      <c r="BN2413" s="17"/>
      <c r="BO2413" s="17"/>
      <c r="BP2413" s="17"/>
      <c r="BQ2413" s="17"/>
      <c r="BR2413" s="17"/>
    </row>
    <row r="2414" spans="29:70" x14ac:dyDescent="0.25">
      <c r="AC2414" s="17"/>
      <c r="AD2414" s="17"/>
      <c r="AE2414" s="17"/>
      <c r="AF2414" s="17"/>
      <c r="AG2414" s="17"/>
      <c r="AH2414" s="17"/>
      <c r="AI2414" s="17"/>
      <c r="AJ2414" s="17"/>
      <c r="AK2414" s="17"/>
      <c r="AL2414" s="17"/>
      <c r="AM2414" s="17"/>
      <c r="AN2414" s="17"/>
      <c r="AO2414" s="17"/>
      <c r="AP2414" s="17"/>
      <c r="AQ2414" s="17"/>
      <c r="AR2414" s="17"/>
      <c r="AS2414" s="17"/>
      <c r="AT2414" s="17"/>
      <c r="AU2414" s="17"/>
      <c r="AV2414" s="17"/>
      <c r="AW2414" s="17"/>
      <c r="AX2414" s="17"/>
      <c r="AY2414" s="17"/>
      <c r="AZ2414" s="17"/>
      <c r="BA2414" s="17"/>
      <c r="BB2414" s="17"/>
      <c r="BC2414" s="17"/>
      <c r="BD2414" s="17"/>
      <c r="BE2414" s="17"/>
      <c r="BF2414" s="17"/>
      <c r="BG2414" s="17"/>
      <c r="BH2414" s="17"/>
      <c r="BI2414" s="17"/>
      <c r="BJ2414" s="17"/>
      <c r="BK2414" s="17"/>
      <c r="BL2414" s="17"/>
      <c r="BM2414" s="17"/>
      <c r="BN2414" s="17"/>
      <c r="BO2414" s="17"/>
      <c r="BP2414" s="17"/>
      <c r="BQ2414" s="17"/>
      <c r="BR2414" s="17"/>
    </row>
    <row r="2415" spans="29:70" x14ac:dyDescent="0.25">
      <c r="AC2415" s="17"/>
      <c r="AD2415" s="17"/>
      <c r="AE2415" s="17"/>
      <c r="AF2415" s="17"/>
      <c r="AG2415" s="17"/>
      <c r="AH2415" s="17"/>
      <c r="AI2415" s="17"/>
      <c r="AJ2415" s="17"/>
      <c r="AK2415" s="17"/>
      <c r="AL2415" s="17"/>
      <c r="AM2415" s="17"/>
      <c r="AN2415" s="17"/>
      <c r="AO2415" s="17"/>
      <c r="AP2415" s="17"/>
      <c r="AQ2415" s="17"/>
      <c r="AR2415" s="17"/>
      <c r="AS2415" s="17"/>
      <c r="AT2415" s="17"/>
      <c r="AU2415" s="17"/>
      <c r="AV2415" s="17"/>
      <c r="AW2415" s="17"/>
      <c r="AX2415" s="17"/>
      <c r="AY2415" s="17"/>
      <c r="AZ2415" s="17"/>
      <c r="BA2415" s="17"/>
      <c r="BB2415" s="17"/>
      <c r="BC2415" s="17"/>
      <c r="BD2415" s="17"/>
      <c r="BE2415" s="17"/>
      <c r="BF2415" s="17"/>
      <c r="BG2415" s="17"/>
      <c r="BH2415" s="17"/>
      <c r="BI2415" s="17"/>
      <c r="BJ2415" s="17"/>
      <c r="BK2415" s="17"/>
      <c r="BL2415" s="17"/>
      <c r="BM2415" s="17"/>
      <c r="BN2415" s="17"/>
      <c r="BO2415" s="17"/>
      <c r="BP2415" s="17"/>
      <c r="BQ2415" s="17"/>
      <c r="BR2415" s="17"/>
    </row>
    <row r="2416" spans="29:70" x14ac:dyDescent="0.25">
      <c r="AC2416" s="17"/>
      <c r="AD2416" s="17"/>
      <c r="AE2416" s="17"/>
      <c r="AF2416" s="17"/>
      <c r="AG2416" s="17"/>
      <c r="AH2416" s="17"/>
      <c r="AI2416" s="17"/>
      <c r="AJ2416" s="17"/>
      <c r="AK2416" s="17"/>
      <c r="AL2416" s="17"/>
      <c r="AM2416" s="17"/>
      <c r="AN2416" s="17"/>
      <c r="AO2416" s="17"/>
      <c r="AP2416" s="17"/>
      <c r="AQ2416" s="17"/>
      <c r="AR2416" s="17"/>
      <c r="AS2416" s="17"/>
      <c r="AT2416" s="17"/>
      <c r="AU2416" s="17"/>
      <c r="AV2416" s="17"/>
      <c r="AW2416" s="17"/>
      <c r="AX2416" s="17"/>
      <c r="AY2416" s="17"/>
      <c r="AZ2416" s="17"/>
      <c r="BA2416" s="17"/>
      <c r="BB2416" s="17"/>
      <c r="BC2416" s="17"/>
      <c r="BD2416" s="17"/>
      <c r="BE2416" s="17"/>
      <c r="BF2416" s="17"/>
      <c r="BG2416" s="17"/>
      <c r="BH2416" s="17"/>
      <c r="BI2416" s="17"/>
      <c r="BJ2416" s="17"/>
      <c r="BK2416" s="17"/>
      <c r="BL2416" s="17"/>
      <c r="BM2416" s="17"/>
      <c r="BN2416" s="17"/>
      <c r="BO2416" s="17"/>
      <c r="BP2416" s="17"/>
      <c r="BQ2416" s="17"/>
      <c r="BR2416" s="17"/>
    </row>
    <row r="2417" spans="29:70" x14ac:dyDescent="0.25">
      <c r="AC2417" s="17"/>
      <c r="AD2417" s="17"/>
      <c r="AE2417" s="17"/>
      <c r="AF2417" s="17"/>
      <c r="AG2417" s="17"/>
      <c r="AH2417" s="17"/>
      <c r="AI2417" s="17"/>
      <c r="AJ2417" s="17"/>
      <c r="AK2417" s="17"/>
      <c r="AL2417" s="17"/>
      <c r="AM2417" s="17"/>
      <c r="AN2417" s="17"/>
      <c r="AO2417" s="17"/>
      <c r="AP2417" s="17"/>
      <c r="AQ2417" s="17"/>
      <c r="AR2417" s="17"/>
      <c r="AS2417" s="17"/>
      <c r="AT2417" s="17"/>
      <c r="AU2417" s="17"/>
      <c r="AV2417" s="17"/>
      <c r="AW2417" s="17"/>
      <c r="AX2417" s="17"/>
      <c r="AY2417" s="17"/>
      <c r="AZ2417" s="17"/>
      <c r="BA2417" s="17"/>
      <c r="BB2417" s="17"/>
      <c r="BC2417" s="17"/>
      <c r="BD2417" s="17"/>
      <c r="BE2417" s="17"/>
      <c r="BF2417" s="17"/>
      <c r="BG2417" s="17"/>
      <c r="BH2417" s="17"/>
      <c r="BI2417" s="17"/>
      <c r="BJ2417" s="17"/>
      <c r="BK2417" s="17"/>
      <c r="BL2417" s="17"/>
      <c r="BM2417" s="17"/>
      <c r="BN2417" s="17"/>
      <c r="BO2417" s="17"/>
      <c r="BP2417" s="17"/>
      <c r="BQ2417" s="17"/>
      <c r="BR2417" s="17"/>
    </row>
    <row r="2418" spans="29:70" x14ac:dyDescent="0.25">
      <c r="AC2418" s="17"/>
      <c r="AD2418" s="17"/>
      <c r="AE2418" s="17"/>
      <c r="AF2418" s="17"/>
      <c r="AG2418" s="17"/>
      <c r="AH2418" s="17"/>
      <c r="AI2418" s="17"/>
      <c r="AJ2418" s="17"/>
      <c r="AK2418" s="17"/>
      <c r="AL2418" s="17"/>
      <c r="AM2418" s="17"/>
      <c r="AN2418" s="17"/>
      <c r="AO2418" s="17"/>
      <c r="AP2418" s="17"/>
      <c r="AQ2418" s="17"/>
      <c r="AR2418" s="17"/>
      <c r="AS2418" s="17"/>
      <c r="AT2418" s="17"/>
      <c r="AU2418" s="17"/>
      <c r="AV2418" s="17"/>
      <c r="AW2418" s="17"/>
      <c r="AX2418" s="17"/>
      <c r="AY2418" s="17"/>
      <c r="AZ2418" s="17"/>
      <c r="BA2418" s="17"/>
      <c r="BB2418" s="17"/>
      <c r="BC2418" s="17"/>
      <c r="BD2418" s="17"/>
      <c r="BE2418" s="17"/>
      <c r="BF2418" s="17"/>
      <c r="BG2418" s="17"/>
      <c r="BH2418" s="17"/>
      <c r="BI2418" s="17"/>
      <c r="BJ2418" s="17"/>
      <c r="BK2418" s="17"/>
      <c r="BL2418" s="17"/>
      <c r="BM2418" s="17"/>
      <c r="BN2418" s="17"/>
      <c r="BO2418" s="17"/>
      <c r="BP2418" s="17"/>
      <c r="BQ2418" s="17"/>
      <c r="BR2418" s="17"/>
    </row>
    <row r="2419" spans="29:70" x14ac:dyDescent="0.25">
      <c r="AC2419" s="17"/>
      <c r="AD2419" s="17"/>
      <c r="AE2419" s="17"/>
      <c r="AF2419" s="17"/>
      <c r="AG2419" s="17"/>
      <c r="AH2419" s="17"/>
      <c r="AI2419" s="17"/>
      <c r="AJ2419" s="17"/>
      <c r="AK2419" s="17"/>
      <c r="AL2419" s="17"/>
      <c r="AM2419" s="17"/>
      <c r="AN2419" s="17"/>
      <c r="AO2419" s="17"/>
      <c r="AP2419" s="17"/>
      <c r="AQ2419" s="17"/>
      <c r="AR2419" s="17"/>
      <c r="AS2419" s="17"/>
      <c r="AT2419" s="17"/>
      <c r="AU2419" s="17"/>
      <c r="AV2419" s="17"/>
      <c r="AW2419" s="17"/>
      <c r="AX2419" s="17"/>
      <c r="AY2419" s="17"/>
      <c r="AZ2419" s="17"/>
      <c r="BA2419" s="17"/>
      <c r="BB2419" s="17"/>
      <c r="BC2419" s="17"/>
      <c r="BD2419" s="17"/>
      <c r="BE2419" s="17"/>
      <c r="BF2419" s="17"/>
      <c r="BG2419" s="17"/>
      <c r="BH2419" s="17"/>
      <c r="BI2419" s="17"/>
      <c r="BJ2419" s="17"/>
      <c r="BK2419" s="17"/>
      <c r="BL2419" s="17"/>
      <c r="BM2419" s="17"/>
      <c r="BN2419" s="17"/>
      <c r="BO2419" s="17"/>
      <c r="BP2419" s="17"/>
      <c r="BQ2419" s="17"/>
      <c r="BR2419" s="17"/>
    </row>
    <row r="2420" spans="29:70" x14ac:dyDescent="0.25">
      <c r="AC2420" s="17"/>
      <c r="AD2420" s="17"/>
      <c r="AE2420" s="17"/>
      <c r="AF2420" s="17"/>
      <c r="AG2420" s="17"/>
      <c r="AH2420" s="17"/>
      <c r="AI2420" s="17"/>
      <c r="AJ2420" s="17"/>
      <c r="AK2420" s="17"/>
      <c r="AL2420" s="17"/>
      <c r="AM2420" s="17"/>
      <c r="AN2420" s="17"/>
      <c r="AO2420" s="17"/>
      <c r="AP2420" s="17"/>
      <c r="AQ2420" s="17"/>
      <c r="AR2420" s="17"/>
      <c r="AS2420" s="17"/>
      <c r="AT2420" s="17"/>
      <c r="AU2420" s="17"/>
      <c r="AV2420" s="17"/>
      <c r="AW2420" s="17"/>
      <c r="AX2420" s="17"/>
      <c r="AY2420" s="17"/>
      <c r="AZ2420" s="17"/>
      <c r="BA2420" s="17"/>
      <c r="BB2420" s="17"/>
      <c r="BC2420" s="17"/>
      <c r="BD2420" s="17"/>
      <c r="BE2420" s="17"/>
      <c r="BF2420" s="17"/>
      <c r="BG2420" s="17"/>
      <c r="BH2420" s="17"/>
      <c r="BI2420" s="17"/>
      <c r="BJ2420" s="17"/>
      <c r="BK2420" s="17"/>
      <c r="BL2420" s="17"/>
      <c r="BM2420" s="17"/>
      <c r="BN2420" s="17"/>
      <c r="BO2420" s="17"/>
      <c r="BP2420" s="17"/>
      <c r="BQ2420" s="17"/>
      <c r="BR2420" s="17"/>
    </row>
    <row r="2421" spans="29:70" x14ac:dyDescent="0.25">
      <c r="AC2421" s="17"/>
      <c r="AD2421" s="17"/>
      <c r="AE2421" s="17"/>
      <c r="AF2421" s="17"/>
      <c r="AG2421" s="17"/>
      <c r="AH2421" s="17"/>
      <c r="AI2421" s="17"/>
      <c r="AJ2421" s="17"/>
      <c r="AK2421" s="17"/>
      <c r="AL2421" s="17"/>
      <c r="AM2421" s="17"/>
      <c r="AN2421" s="17"/>
      <c r="AO2421" s="17"/>
      <c r="AP2421" s="17"/>
      <c r="AQ2421" s="17"/>
      <c r="AR2421" s="17"/>
      <c r="AS2421" s="17"/>
      <c r="AT2421" s="17"/>
      <c r="AU2421" s="17"/>
      <c r="AV2421" s="17"/>
      <c r="AW2421" s="17"/>
      <c r="AX2421" s="17"/>
      <c r="AY2421" s="17"/>
      <c r="AZ2421" s="17"/>
      <c r="BA2421" s="17"/>
      <c r="BB2421" s="17"/>
      <c r="BC2421" s="17"/>
      <c r="BD2421" s="17"/>
      <c r="BE2421" s="17"/>
      <c r="BF2421" s="17"/>
      <c r="BG2421" s="17"/>
      <c r="BH2421" s="17"/>
      <c r="BI2421" s="17"/>
      <c r="BJ2421" s="17"/>
      <c r="BK2421" s="17"/>
      <c r="BL2421" s="17"/>
      <c r="BM2421" s="17"/>
      <c r="BN2421" s="17"/>
      <c r="BO2421" s="17"/>
      <c r="BP2421" s="17"/>
      <c r="BQ2421" s="17"/>
      <c r="BR2421" s="17"/>
    </row>
    <row r="2422" spans="29:70" x14ac:dyDescent="0.25">
      <c r="AC2422" s="17"/>
      <c r="AD2422" s="17"/>
      <c r="AE2422" s="17"/>
      <c r="AF2422" s="17"/>
      <c r="AG2422" s="17"/>
      <c r="AH2422" s="17"/>
      <c r="AI2422" s="17"/>
      <c r="AJ2422" s="17"/>
      <c r="AK2422" s="17"/>
      <c r="AL2422" s="17"/>
      <c r="AM2422" s="17"/>
      <c r="AN2422" s="17"/>
      <c r="AO2422" s="17"/>
      <c r="AP2422" s="17"/>
      <c r="AQ2422" s="17"/>
      <c r="AR2422" s="17"/>
      <c r="AS2422" s="17"/>
      <c r="AT2422" s="17"/>
      <c r="AU2422" s="17"/>
      <c r="AV2422" s="17"/>
      <c r="AW2422" s="17"/>
      <c r="AX2422" s="17"/>
      <c r="AY2422" s="17"/>
      <c r="AZ2422" s="17"/>
      <c r="BA2422" s="17"/>
      <c r="BB2422" s="17"/>
      <c r="BC2422" s="17"/>
      <c r="BD2422" s="17"/>
      <c r="BE2422" s="17"/>
      <c r="BF2422" s="17"/>
      <c r="BG2422" s="17"/>
      <c r="BH2422" s="17"/>
      <c r="BI2422" s="17"/>
      <c r="BJ2422" s="17"/>
      <c r="BK2422" s="17"/>
      <c r="BL2422" s="17"/>
      <c r="BM2422" s="17"/>
      <c r="BN2422" s="17"/>
      <c r="BO2422" s="17"/>
      <c r="BP2422" s="17"/>
      <c r="BQ2422" s="17"/>
      <c r="BR2422" s="17"/>
    </row>
    <row r="2423" spans="29:70" x14ac:dyDescent="0.25">
      <c r="AC2423" s="17"/>
      <c r="AD2423" s="17"/>
      <c r="AE2423" s="17"/>
      <c r="AF2423" s="17"/>
      <c r="AG2423" s="17"/>
      <c r="AH2423" s="17"/>
      <c r="AI2423" s="17"/>
      <c r="AJ2423" s="17"/>
      <c r="AK2423" s="17"/>
      <c r="AL2423" s="17"/>
      <c r="AM2423" s="17"/>
      <c r="AN2423" s="17"/>
      <c r="AO2423" s="17"/>
      <c r="AP2423" s="17"/>
      <c r="AQ2423" s="17"/>
      <c r="AR2423" s="17"/>
      <c r="AS2423" s="17"/>
      <c r="AT2423" s="17"/>
      <c r="AU2423" s="17"/>
      <c r="AV2423" s="17"/>
      <c r="AW2423" s="17"/>
      <c r="AX2423" s="17"/>
      <c r="AY2423" s="17"/>
      <c r="AZ2423" s="17"/>
      <c r="BA2423" s="17"/>
      <c r="BB2423" s="17"/>
      <c r="BC2423" s="17"/>
      <c r="BD2423" s="17"/>
      <c r="BE2423" s="17"/>
      <c r="BF2423" s="17"/>
      <c r="BG2423" s="17"/>
      <c r="BH2423" s="17"/>
      <c r="BI2423" s="17"/>
      <c r="BJ2423" s="17"/>
      <c r="BK2423" s="17"/>
      <c r="BL2423" s="17"/>
      <c r="BM2423" s="17"/>
      <c r="BN2423" s="17"/>
      <c r="BO2423" s="17"/>
      <c r="BP2423" s="17"/>
      <c r="BQ2423" s="17"/>
      <c r="BR2423" s="17"/>
    </row>
    <row r="2424" spans="29:70" x14ac:dyDescent="0.25">
      <c r="AC2424" s="17"/>
      <c r="AD2424" s="17"/>
      <c r="AE2424" s="17"/>
      <c r="AF2424" s="17"/>
      <c r="AG2424" s="17"/>
      <c r="AH2424" s="17"/>
      <c r="AI2424" s="17"/>
      <c r="AJ2424" s="17"/>
      <c r="AK2424" s="17"/>
      <c r="AL2424" s="17"/>
      <c r="AM2424" s="17"/>
      <c r="AN2424" s="17"/>
      <c r="AO2424" s="17"/>
      <c r="AP2424" s="17"/>
      <c r="AQ2424" s="17"/>
      <c r="AR2424" s="17"/>
      <c r="AS2424" s="17"/>
      <c r="AT2424" s="17"/>
      <c r="AU2424" s="17"/>
      <c r="AV2424" s="17"/>
      <c r="AW2424" s="17"/>
      <c r="AX2424" s="17"/>
      <c r="AY2424" s="17"/>
      <c r="AZ2424" s="17"/>
      <c r="BA2424" s="17"/>
      <c r="BB2424" s="17"/>
      <c r="BC2424" s="17"/>
      <c r="BD2424" s="17"/>
      <c r="BE2424" s="17"/>
      <c r="BF2424" s="17"/>
      <c r="BG2424" s="17"/>
      <c r="BH2424" s="17"/>
      <c r="BI2424" s="17"/>
      <c r="BJ2424" s="17"/>
      <c r="BK2424" s="17"/>
      <c r="BL2424" s="17"/>
      <c r="BM2424" s="17"/>
      <c r="BN2424" s="17"/>
      <c r="BO2424" s="17"/>
      <c r="BP2424" s="17"/>
      <c r="BQ2424" s="17"/>
      <c r="BR2424" s="17"/>
    </row>
    <row r="2425" spans="29:70" x14ac:dyDescent="0.25">
      <c r="AC2425" s="17"/>
      <c r="AD2425" s="17"/>
      <c r="AE2425" s="17"/>
      <c r="AF2425" s="17"/>
      <c r="AG2425" s="17"/>
      <c r="AH2425" s="17"/>
      <c r="AI2425" s="17"/>
      <c r="AJ2425" s="17"/>
      <c r="AK2425" s="17"/>
      <c r="AL2425" s="17"/>
      <c r="AM2425" s="17"/>
      <c r="AN2425" s="17"/>
      <c r="AO2425" s="17"/>
      <c r="AP2425" s="17"/>
      <c r="AQ2425" s="17"/>
      <c r="AR2425" s="17"/>
      <c r="AS2425" s="17"/>
      <c r="AT2425" s="17"/>
      <c r="AU2425" s="17"/>
      <c r="AV2425" s="17"/>
      <c r="AW2425" s="17"/>
      <c r="AX2425" s="17"/>
      <c r="AY2425" s="17"/>
      <c r="AZ2425" s="17"/>
      <c r="BA2425" s="17"/>
      <c r="BB2425" s="17"/>
      <c r="BC2425" s="17"/>
      <c r="BD2425" s="17"/>
      <c r="BE2425" s="17"/>
      <c r="BF2425" s="17"/>
      <c r="BG2425" s="17"/>
      <c r="BH2425" s="17"/>
      <c r="BI2425" s="17"/>
      <c r="BJ2425" s="17"/>
      <c r="BK2425" s="17"/>
      <c r="BL2425" s="17"/>
      <c r="BM2425" s="17"/>
      <c r="BN2425" s="17"/>
      <c r="BO2425" s="17"/>
      <c r="BP2425" s="17"/>
      <c r="BQ2425" s="17"/>
      <c r="BR2425" s="17"/>
    </row>
    <row r="2426" spans="29:70" x14ac:dyDescent="0.25">
      <c r="AC2426" s="17"/>
      <c r="AD2426" s="17"/>
      <c r="AE2426" s="17"/>
      <c r="AF2426" s="17"/>
      <c r="AG2426" s="17"/>
      <c r="AH2426" s="17"/>
      <c r="AI2426" s="17"/>
      <c r="AJ2426" s="17"/>
      <c r="AK2426" s="17"/>
      <c r="AL2426" s="17"/>
      <c r="AM2426" s="17"/>
      <c r="AN2426" s="17"/>
      <c r="AO2426" s="17"/>
      <c r="AP2426" s="17"/>
      <c r="AQ2426" s="17"/>
      <c r="AR2426" s="17"/>
      <c r="AS2426" s="17"/>
      <c r="AT2426" s="17"/>
      <c r="AU2426" s="17"/>
      <c r="AV2426" s="17"/>
      <c r="AW2426" s="17"/>
      <c r="AX2426" s="17"/>
      <c r="AY2426" s="17"/>
      <c r="AZ2426" s="17"/>
      <c r="BA2426" s="17"/>
      <c r="BB2426" s="17"/>
      <c r="BC2426" s="17"/>
      <c r="BD2426" s="17"/>
      <c r="BE2426" s="17"/>
      <c r="BF2426" s="17"/>
      <c r="BG2426" s="17"/>
      <c r="BH2426" s="17"/>
      <c r="BI2426" s="17"/>
      <c r="BJ2426" s="17"/>
      <c r="BK2426" s="17"/>
      <c r="BL2426" s="17"/>
      <c r="BM2426" s="17"/>
      <c r="BN2426" s="17"/>
      <c r="BO2426" s="17"/>
      <c r="BP2426" s="17"/>
      <c r="BQ2426" s="17"/>
      <c r="BR2426" s="17"/>
    </row>
    <row r="2427" spans="29:70" x14ac:dyDescent="0.25">
      <c r="AC2427" s="17"/>
      <c r="AD2427" s="17"/>
      <c r="AE2427" s="17"/>
      <c r="AF2427" s="17"/>
      <c r="AG2427" s="17"/>
      <c r="AH2427" s="17"/>
      <c r="AI2427" s="17"/>
      <c r="AJ2427" s="17"/>
      <c r="AK2427" s="17"/>
      <c r="AL2427" s="17"/>
      <c r="AM2427" s="17"/>
      <c r="AN2427" s="17"/>
      <c r="AO2427" s="17"/>
      <c r="AP2427" s="17"/>
      <c r="AQ2427" s="17"/>
      <c r="AR2427" s="17"/>
      <c r="AS2427" s="17"/>
      <c r="AT2427" s="17"/>
      <c r="AU2427" s="17"/>
      <c r="AV2427" s="17"/>
      <c r="AW2427" s="17"/>
      <c r="AX2427" s="17"/>
      <c r="AY2427" s="17"/>
      <c r="AZ2427" s="17"/>
      <c r="BA2427" s="17"/>
      <c r="BB2427" s="17"/>
      <c r="BC2427" s="17"/>
      <c r="BD2427" s="17"/>
      <c r="BE2427" s="17"/>
      <c r="BF2427" s="17"/>
      <c r="BG2427" s="17"/>
      <c r="BH2427" s="17"/>
      <c r="BI2427" s="17"/>
      <c r="BJ2427" s="17"/>
      <c r="BK2427" s="17"/>
      <c r="BL2427" s="17"/>
      <c r="BM2427" s="17"/>
      <c r="BN2427" s="17"/>
      <c r="BO2427" s="17"/>
      <c r="BP2427" s="17"/>
      <c r="BQ2427" s="17"/>
      <c r="BR2427" s="17"/>
    </row>
    <row r="2428" spans="29:70" x14ac:dyDescent="0.25">
      <c r="AC2428" s="17"/>
      <c r="AD2428" s="17"/>
      <c r="AE2428" s="17"/>
      <c r="AF2428" s="17"/>
      <c r="AG2428" s="17"/>
      <c r="AH2428" s="17"/>
      <c r="AI2428" s="17"/>
      <c r="AJ2428" s="17"/>
      <c r="AK2428" s="17"/>
      <c r="AL2428" s="17"/>
      <c r="AM2428" s="17"/>
      <c r="AN2428" s="17"/>
      <c r="AO2428" s="17"/>
      <c r="AP2428" s="17"/>
      <c r="AQ2428" s="17"/>
      <c r="AR2428" s="17"/>
      <c r="AS2428" s="17"/>
      <c r="AT2428" s="17"/>
      <c r="AU2428" s="17"/>
      <c r="AV2428" s="17"/>
      <c r="AW2428" s="17"/>
      <c r="AX2428" s="17"/>
      <c r="AY2428" s="17"/>
      <c r="AZ2428" s="17"/>
      <c r="BA2428" s="17"/>
      <c r="BB2428" s="17"/>
      <c r="BC2428" s="17"/>
      <c r="BD2428" s="17"/>
      <c r="BE2428" s="17"/>
      <c r="BF2428" s="17"/>
      <c r="BG2428" s="17"/>
      <c r="BH2428" s="17"/>
      <c r="BI2428" s="17"/>
      <c r="BJ2428" s="17"/>
      <c r="BK2428" s="17"/>
      <c r="BL2428" s="17"/>
      <c r="BM2428" s="17"/>
      <c r="BN2428" s="17"/>
      <c r="BO2428" s="17"/>
      <c r="BP2428" s="17"/>
      <c r="BQ2428" s="17"/>
      <c r="BR2428" s="17"/>
    </row>
    <row r="2429" spans="29:70" x14ac:dyDescent="0.25">
      <c r="AC2429" s="17"/>
      <c r="AD2429" s="17"/>
      <c r="AE2429" s="17"/>
      <c r="AF2429" s="17"/>
      <c r="AG2429" s="17"/>
      <c r="AH2429" s="17"/>
      <c r="AI2429" s="17"/>
      <c r="AJ2429" s="17"/>
      <c r="AK2429" s="17"/>
      <c r="AL2429" s="17"/>
      <c r="AM2429" s="17"/>
      <c r="AN2429" s="17"/>
      <c r="AO2429" s="17"/>
      <c r="AP2429" s="17"/>
      <c r="AQ2429" s="17"/>
      <c r="AR2429" s="17"/>
      <c r="AS2429" s="17"/>
      <c r="AT2429" s="17"/>
      <c r="AU2429" s="17"/>
      <c r="AV2429" s="17"/>
      <c r="AW2429" s="17"/>
      <c r="AX2429" s="17"/>
      <c r="AY2429" s="17"/>
      <c r="AZ2429" s="17"/>
      <c r="BA2429" s="17"/>
      <c r="BB2429" s="17"/>
      <c r="BC2429" s="17"/>
      <c r="BD2429" s="17"/>
      <c r="BE2429" s="17"/>
      <c r="BF2429" s="17"/>
      <c r="BG2429" s="17"/>
      <c r="BH2429" s="17"/>
      <c r="BI2429" s="17"/>
      <c r="BJ2429" s="17"/>
      <c r="BK2429" s="17"/>
      <c r="BL2429" s="17"/>
      <c r="BM2429" s="17"/>
      <c r="BN2429" s="17"/>
      <c r="BO2429" s="17"/>
      <c r="BP2429" s="17"/>
      <c r="BQ2429" s="17"/>
      <c r="BR2429" s="17"/>
    </row>
    <row r="2430" spans="29:70" x14ac:dyDescent="0.25">
      <c r="AC2430" s="17"/>
      <c r="AD2430" s="17"/>
      <c r="AE2430" s="17"/>
      <c r="AF2430" s="17"/>
      <c r="AG2430" s="17"/>
      <c r="AH2430" s="17"/>
      <c r="AI2430" s="17"/>
      <c r="AJ2430" s="17"/>
      <c r="AK2430" s="17"/>
      <c r="AL2430" s="17"/>
      <c r="AM2430" s="17"/>
      <c r="AN2430" s="17"/>
      <c r="AO2430" s="17"/>
      <c r="AP2430" s="17"/>
      <c r="AQ2430" s="17"/>
      <c r="AR2430" s="17"/>
      <c r="AS2430" s="17"/>
      <c r="AT2430" s="17"/>
      <c r="AU2430" s="17"/>
      <c r="AV2430" s="17"/>
      <c r="AW2430" s="17"/>
      <c r="AX2430" s="17"/>
      <c r="AY2430" s="17"/>
      <c r="AZ2430" s="17"/>
      <c r="BA2430" s="17"/>
      <c r="BB2430" s="17"/>
      <c r="BC2430" s="17"/>
      <c r="BD2430" s="17"/>
      <c r="BE2430" s="17"/>
      <c r="BF2430" s="17"/>
      <c r="BG2430" s="17"/>
      <c r="BH2430" s="17"/>
      <c r="BI2430" s="17"/>
      <c r="BJ2430" s="17"/>
      <c r="BK2430" s="17"/>
      <c r="BL2430" s="17"/>
      <c r="BM2430" s="17"/>
      <c r="BN2430" s="17"/>
      <c r="BO2430" s="17"/>
      <c r="BP2430" s="17"/>
      <c r="BQ2430" s="17"/>
      <c r="BR2430" s="17"/>
    </row>
    <row r="2431" spans="29:70" x14ac:dyDescent="0.25">
      <c r="AC2431" s="17"/>
      <c r="AD2431" s="17"/>
      <c r="AE2431" s="17"/>
      <c r="AF2431" s="17"/>
      <c r="AG2431" s="17"/>
      <c r="AH2431" s="17"/>
      <c r="AI2431" s="17"/>
      <c r="AJ2431" s="17"/>
      <c r="AK2431" s="17"/>
      <c r="AL2431" s="17"/>
      <c r="AM2431" s="17"/>
      <c r="AN2431" s="17"/>
      <c r="AO2431" s="17"/>
      <c r="AP2431" s="17"/>
      <c r="AQ2431" s="17"/>
      <c r="AR2431" s="17"/>
      <c r="AS2431" s="17"/>
      <c r="AT2431" s="17"/>
      <c r="AU2431" s="17"/>
      <c r="AV2431" s="17"/>
      <c r="AW2431" s="17"/>
      <c r="AX2431" s="17"/>
      <c r="AY2431" s="17"/>
      <c r="AZ2431" s="17"/>
      <c r="BA2431" s="17"/>
      <c r="BB2431" s="17"/>
      <c r="BC2431" s="17"/>
      <c r="BD2431" s="17"/>
      <c r="BE2431" s="17"/>
      <c r="BF2431" s="17"/>
      <c r="BG2431" s="17"/>
      <c r="BH2431" s="17"/>
      <c r="BI2431" s="17"/>
      <c r="BJ2431" s="17"/>
      <c r="BK2431" s="17"/>
      <c r="BL2431" s="17"/>
      <c r="BM2431" s="17"/>
      <c r="BN2431" s="17"/>
      <c r="BO2431" s="17"/>
      <c r="BP2431" s="17"/>
      <c r="BQ2431" s="17"/>
      <c r="BR2431" s="17"/>
    </row>
    <row r="2432" spans="29:70" x14ac:dyDescent="0.25">
      <c r="AC2432" s="17"/>
      <c r="AD2432" s="17"/>
      <c r="AE2432" s="17"/>
      <c r="AF2432" s="17"/>
      <c r="AG2432" s="17"/>
      <c r="AH2432" s="17"/>
      <c r="AI2432" s="17"/>
      <c r="AJ2432" s="17"/>
      <c r="AK2432" s="17"/>
      <c r="AL2432" s="17"/>
      <c r="AM2432" s="17"/>
      <c r="AN2432" s="17"/>
      <c r="AO2432" s="17"/>
      <c r="AP2432" s="17"/>
      <c r="AQ2432" s="17"/>
      <c r="AR2432" s="17"/>
      <c r="AS2432" s="17"/>
      <c r="AT2432" s="17"/>
      <c r="AU2432" s="17"/>
      <c r="AV2432" s="17"/>
      <c r="AW2432" s="17"/>
      <c r="AX2432" s="17"/>
      <c r="AY2432" s="17"/>
      <c r="AZ2432" s="17"/>
      <c r="BA2432" s="17"/>
      <c r="BB2432" s="17"/>
      <c r="BC2432" s="17"/>
      <c r="BD2432" s="17"/>
      <c r="BE2432" s="17"/>
      <c r="BF2432" s="17"/>
      <c r="BG2432" s="17"/>
      <c r="BH2432" s="17"/>
      <c r="BI2432" s="17"/>
      <c r="BJ2432" s="17"/>
      <c r="BK2432" s="17"/>
      <c r="BL2432" s="17"/>
      <c r="BM2432" s="17"/>
      <c r="BN2432" s="17"/>
      <c r="BO2432" s="17"/>
      <c r="BP2432" s="17"/>
      <c r="BQ2432" s="17"/>
      <c r="BR2432" s="17"/>
    </row>
    <row r="2433" spans="29:70" x14ac:dyDescent="0.25">
      <c r="AC2433" s="17"/>
      <c r="AD2433" s="17"/>
      <c r="AE2433" s="17"/>
      <c r="AF2433" s="17"/>
      <c r="AG2433" s="17"/>
      <c r="AH2433" s="17"/>
      <c r="AI2433" s="17"/>
      <c r="AJ2433" s="17"/>
      <c r="AK2433" s="17"/>
      <c r="AL2433" s="17"/>
      <c r="AM2433" s="17"/>
      <c r="AN2433" s="17"/>
      <c r="AO2433" s="17"/>
      <c r="AP2433" s="17"/>
      <c r="AQ2433" s="17"/>
      <c r="AR2433" s="17"/>
      <c r="AS2433" s="17"/>
      <c r="AT2433" s="17"/>
      <c r="AU2433" s="17"/>
      <c r="AV2433" s="17"/>
      <c r="AW2433" s="17"/>
      <c r="AX2433" s="17"/>
      <c r="AY2433" s="17"/>
      <c r="AZ2433" s="17"/>
      <c r="BA2433" s="17"/>
      <c r="BB2433" s="17"/>
      <c r="BC2433" s="17"/>
      <c r="BD2433" s="17"/>
      <c r="BE2433" s="17"/>
      <c r="BF2433" s="17"/>
      <c r="BG2433" s="17"/>
      <c r="BH2433" s="17"/>
      <c r="BI2433" s="17"/>
      <c r="BJ2433" s="17"/>
      <c r="BK2433" s="17"/>
      <c r="BL2433" s="17"/>
      <c r="BM2433" s="17"/>
      <c r="BN2433" s="17"/>
      <c r="BO2433" s="17"/>
      <c r="BP2433" s="17"/>
      <c r="BQ2433" s="17"/>
      <c r="BR2433" s="17"/>
    </row>
    <row r="2434" spans="29:70" x14ac:dyDescent="0.25">
      <c r="AC2434" s="17"/>
      <c r="AD2434" s="17"/>
      <c r="AE2434" s="17"/>
      <c r="AF2434" s="17"/>
      <c r="AG2434" s="17"/>
      <c r="AH2434" s="17"/>
      <c r="AI2434" s="17"/>
      <c r="AJ2434" s="17"/>
      <c r="AK2434" s="17"/>
      <c r="AL2434" s="17"/>
      <c r="AM2434" s="17"/>
      <c r="AN2434" s="17"/>
      <c r="AO2434" s="17"/>
      <c r="AP2434" s="17"/>
      <c r="AQ2434" s="17"/>
      <c r="AR2434" s="17"/>
      <c r="AS2434" s="17"/>
      <c r="AT2434" s="17"/>
      <c r="AU2434" s="17"/>
      <c r="AV2434" s="17"/>
      <c r="AW2434" s="17"/>
      <c r="AX2434" s="17"/>
      <c r="AY2434" s="17"/>
      <c r="AZ2434" s="17"/>
      <c r="BA2434" s="17"/>
      <c r="BB2434" s="17"/>
      <c r="BC2434" s="17"/>
      <c r="BD2434" s="17"/>
      <c r="BE2434" s="17"/>
      <c r="BF2434" s="17"/>
      <c r="BG2434" s="17"/>
      <c r="BH2434" s="17"/>
      <c r="BI2434" s="17"/>
      <c r="BJ2434" s="17"/>
      <c r="BK2434" s="17"/>
      <c r="BL2434" s="17"/>
      <c r="BM2434" s="17"/>
      <c r="BN2434" s="17"/>
      <c r="BO2434" s="17"/>
      <c r="BP2434" s="17"/>
      <c r="BQ2434" s="17"/>
      <c r="BR2434" s="17"/>
    </row>
    <row r="2435" spans="29:70" x14ac:dyDescent="0.25">
      <c r="AC2435" s="17"/>
      <c r="AD2435" s="17"/>
      <c r="AE2435" s="17"/>
      <c r="AF2435" s="17"/>
      <c r="AG2435" s="17"/>
      <c r="AH2435" s="17"/>
      <c r="AI2435" s="17"/>
      <c r="AJ2435" s="17"/>
      <c r="AK2435" s="17"/>
      <c r="AL2435" s="17"/>
      <c r="AM2435" s="17"/>
      <c r="AN2435" s="17"/>
      <c r="AO2435" s="17"/>
      <c r="AP2435" s="17"/>
      <c r="AQ2435" s="17"/>
      <c r="AR2435" s="17"/>
      <c r="AS2435" s="17"/>
      <c r="AT2435" s="17"/>
      <c r="AU2435" s="17"/>
      <c r="AV2435" s="17"/>
      <c r="AW2435" s="17"/>
      <c r="AX2435" s="17"/>
      <c r="AY2435" s="17"/>
      <c r="AZ2435" s="17"/>
      <c r="BA2435" s="17"/>
      <c r="BB2435" s="17"/>
      <c r="BC2435" s="17"/>
      <c r="BD2435" s="17"/>
      <c r="BE2435" s="17"/>
      <c r="BF2435" s="17"/>
      <c r="BG2435" s="17"/>
      <c r="BH2435" s="17"/>
      <c r="BI2435" s="17"/>
      <c r="BJ2435" s="17"/>
      <c r="BK2435" s="17"/>
      <c r="BL2435" s="17"/>
      <c r="BM2435" s="17"/>
      <c r="BN2435" s="17"/>
      <c r="BO2435" s="17"/>
      <c r="BP2435" s="17"/>
      <c r="BQ2435" s="17"/>
      <c r="BR2435" s="17"/>
    </row>
    <row r="2436" spans="29:70" x14ac:dyDescent="0.25">
      <c r="AC2436" s="17"/>
      <c r="AD2436" s="17"/>
      <c r="AE2436" s="17"/>
      <c r="AF2436" s="17"/>
      <c r="AG2436" s="17"/>
      <c r="AH2436" s="17"/>
      <c r="AI2436" s="17"/>
      <c r="AJ2436" s="17"/>
      <c r="AK2436" s="17"/>
      <c r="AL2436" s="17"/>
      <c r="AM2436" s="17"/>
      <c r="AN2436" s="17"/>
      <c r="AO2436" s="17"/>
      <c r="AP2436" s="17"/>
      <c r="AQ2436" s="17"/>
      <c r="AR2436" s="17"/>
      <c r="AS2436" s="17"/>
      <c r="AT2436" s="17"/>
      <c r="AU2436" s="17"/>
      <c r="AV2436" s="17"/>
      <c r="AW2436" s="17"/>
      <c r="AX2436" s="17"/>
      <c r="AY2436" s="17"/>
      <c r="AZ2436" s="17"/>
      <c r="BA2436" s="17"/>
      <c r="BB2436" s="17"/>
      <c r="BC2436" s="17"/>
      <c r="BD2436" s="17"/>
      <c r="BE2436" s="17"/>
      <c r="BF2436" s="17"/>
      <c r="BG2436" s="17"/>
      <c r="BH2436" s="17"/>
      <c r="BI2436" s="17"/>
      <c r="BJ2436" s="17"/>
      <c r="BK2436" s="17"/>
      <c r="BL2436" s="17"/>
      <c r="BM2436" s="17"/>
      <c r="BN2436" s="17"/>
      <c r="BO2436" s="17"/>
      <c r="BP2436" s="17"/>
      <c r="BQ2436" s="17"/>
      <c r="BR2436" s="17"/>
    </row>
    <row r="2437" spans="29:70" x14ac:dyDescent="0.25">
      <c r="AC2437" s="17"/>
      <c r="AD2437" s="17"/>
      <c r="AE2437" s="17"/>
      <c r="AF2437" s="17"/>
      <c r="AG2437" s="17"/>
      <c r="AH2437" s="17"/>
      <c r="AI2437" s="17"/>
      <c r="AJ2437" s="17"/>
      <c r="AK2437" s="17"/>
      <c r="AL2437" s="17"/>
      <c r="AM2437" s="17"/>
      <c r="AN2437" s="17"/>
      <c r="AO2437" s="17"/>
      <c r="AP2437" s="17"/>
      <c r="AQ2437" s="17"/>
      <c r="AR2437" s="17"/>
      <c r="AS2437" s="17"/>
      <c r="AT2437" s="17"/>
      <c r="AU2437" s="17"/>
      <c r="AV2437" s="17"/>
      <c r="AW2437" s="17"/>
      <c r="AX2437" s="17"/>
      <c r="AY2437" s="17"/>
      <c r="AZ2437" s="17"/>
      <c r="BA2437" s="17"/>
      <c r="BB2437" s="17"/>
      <c r="BC2437" s="17"/>
      <c r="BD2437" s="17"/>
      <c r="BE2437" s="17"/>
      <c r="BF2437" s="17"/>
      <c r="BG2437" s="17"/>
      <c r="BH2437" s="17"/>
      <c r="BI2437" s="17"/>
      <c r="BJ2437" s="17"/>
      <c r="BK2437" s="17"/>
      <c r="BL2437" s="17"/>
      <c r="BM2437" s="17"/>
      <c r="BN2437" s="17"/>
      <c r="BO2437" s="17"/>
      <c r="BP2437" s="17"/>
      <c r="BQ2437" s="17"/>
      <c r="BR2437" s="17"/>
    </row>
    <row r="2438" spans="29:70" x14ac:dyDescent="0.25">
      <c r="AC2438" s="17"/>
      <c r="AD2438" s="17"/>
      <c r="AE2438" s="17"/>
      <c r="AF2438" s="17"/>
      <c r="AG2438" s="17"/>
      <c r="AH2438" s="17"/>
      <c r="AI2438" s="17"/>
      <c r="AJ2438" s="17"/>
      <c r="AK2438" s="17"/>
      <c r="AL2438" s="17"/>
      <c r="AM2438" s="17"/>
      <c r="AN2438" s="17"/>
      <c r="AO2438" s="17"/>
      <c r="AP2438" s="17"/>
      <c r="AQ2438" s="17"/>
      <c r="AR2438" s="17"/>
      <c r="AS2438" s="17"/>
      <c r="AT2438" s="17"/>
      <c r="AU2438" s="17"/>
      <c r="AV2438" s="17"/>
      <c r="AW2438" s="17"/>
      <c r="AX2438" s="17"/>
      <c r="AY2438" s="17"/>
      <c r="AZ2438" s="17"/>
      <c r="BA2438" s="17"/>
      <c r="BB2438" s="17"/>
      <c r="BC2438" s="17"/>
      <c r="BD2438" s="17"/>
      <c r="BE2438" s="17"/>
      <c r="BF2438" s="17"/>
      <c r="BG2438" s="17"/>
      <c r="BH2438" s="17"/>
      <c r="BI2438" s="17"/>
      <c r="BJ2438" s="17"/>
      <c r="BK2438" s="17"/>
      <c r="BL2438" s="17"/>
      <c r="BM2438" s="17"/>
      <c r="BN2438" s="17"/>
      <c r="BO2438" s="17"/>
      <c r="BP2438" s="17"/>
      <c r="BQ2438" s="17"/>
      <c r="BR2438" s="17"/>
    </row>
    <row r="2439" spans="29:70" x14ac:dyDescent="0.25">
      <c r="AC2439" s="17"/>
      <c r="AD2439" s="17"/>
      <c r="AE2439" s="17"/>
      <c r="AF2439" s="17"/>
      <c r="AG2439" s="17"/>
      <c r="AH2439" s="17"/>
      <c r="AI2439" s="17"/>
      <c r="AJ2439" s="17"/>
      <c r="AK2439" s="17"/>
      <c r="AL2439" s="17"/>
      <c r="AM2439" s="17"/>
      <c r="AN2439" s="17"/>
      <c r="AO2439" s="17"/>
      <c r="AP2439" s="17"/>
      <c r="AQ2439" s="17"/>
      <c r="AR2439" s="17"/>
      <c r="AS2439" s="17"/>
      <c r="AT2439" s="17"/>
      <c r="AU2439" s="17"/>
      <c r="AV2439" s="17"/>
      <c r="AW2439" s="17"/>
      <c r="AX2439" s="17"/>
      <c r="AY2439" s="17"/>
      <c r="AZ2439" s="17"/>
      <c r="BA2439" s="17"/>
      <c r="BB2439" s="17"/>
      <c r="BC2439" s="17"/>
      <c r="BD2439" s="17"/>
      <c r="BE2439" s="17"/>
      <c r="BF2439" s="17"/>
      <c r="BG2439" s="17"/>
      <c r="BH2439" s="17"/>
      <c r="BI2439" s="17"/>
      <c r="BJ2439" s="17"/>
      <c r="BK2439" s="17"/>
      <c r="BL2439" s="17"/>
      <c r="BM2439" s="17"/>
      <c r="BN2439" s="17"/>
      <c r="BO2439" s="17"/>
      <c r="BP2439" s="17"/>
      <c r="BQ2439" s="17"/>
      <c r="BR2439" s="17"/>
    </row>
    <row r="2440" spans="29:70" x14ac:dyDescent="0.25">
      <c r="AC2440" s="17"/>
      <c r="AD2440" s="17"/>
      <c r="AE2440" s="17"/>
      <c r="AF2440" s="17"/>
      <c r="AG2440" s="17"/>
      <c r="AH2440" s="17"/>
      <c r="AI2440" s="17"/>
      <c r="AJ2440" s="17"/>
      <c r="AK2440" s="17"/>
      <c r="AL2440" s="17"/>
      <c r="AM2440" s="17"/>
      <c r="AN2440" s="17"/>
      <c r="AO2440" s="17"/>
      <c r="AP2440" s="17"/>
      <c r="AQ2440" s="17"/>
      <c r="AR2440" s="17"/>
      <c r="AS2440" s="17"/>
      <c r="AT2440" s="17"/>
      <c r="AU2440" s="17"/>
      <c r="AV2440" s="17"/>
      <c r="AW2440" s="17"/>
      <c r="AX2440" s="17"/>
      <c r="AY2440" s="17"/>
      <c r="AZ2440" s="17"/>
      <c r="BA2440" s="17"/>
      <c r="BB2440" s="17"/>
      <c r="BC2440" s="17"/>
      <c r="BD2440" s="17"/>
      <c r="BE2440" s="17"/>
      <c r="BF2440" s="17"/>
      <c r="BG2440" s="17"/>
      <c r="BH2440" s="17"/>
      <c r="BI2440" s="17"/>
      <c r="BJ2440" s="17"/>
      <c r="BK2440" s="17"/>
      <c r="BL2440" s="17"/>
      <c r="BM2440" s="17"/>
      <c r="BN2440" s="17"/>
      <c r="BO2440" s="17"/>
      <c r="BP2440" s="17"/>
      <c r="BQ2440" s="17"/>
      <c r="BR2440" s="17"/>
    </row>
    <row r="2441" spans="29:70" x14ac:dyDescent="0.25">
      <c r="AC2441" s="17"/>
      <c r="AD2441" s="17"/>
      <c r="AE2441" s="17"/>
      <c r="AF2441" s="17"/>
      <c r="AG2441" s="17"/>
      <c r="AH2441" s="17"/>
      <c r="AI2441" s="17"/>
      <c r="AJ2441" s="17"/>
      <c r="AK2441" s="17"/>
      <c r="AL2441" s="17"/>
      <c r="AM2441" s="17"/>
      <c r="AN2441" s="17"/>
      <c r="AO2441" s="17"/>
      <c r="AP2441" s="17"/>
      <c r="AQ2441" s="17"/>
      <c r="AR2441" s="17"/>
      <c r="AS2441" s="17"/>
      <c r="AT2441" s="17"/>
      <c r="AU2441" s="17"/>
      <c r="AV2441" s="17"/>
      <c r="AW2441" s="17"/>
      <c r="AX2441" s="17"/>
      <c r="AY2441" s="17"/>
      <c r="AZ2441" s="17"/>
      <c r="BA2441" s="17"/>
      <c r="BB2441" s="17"/>
      <c r="BC2441" s="17"/>
      <c r="BD2441" s="17"/>
      <c r="BE2441" s="17"/>
      <c r="BF2441" s="17"/>
      <c r="BG2441" s="17"/>
      <c r="BH2441" s="17"/>
      <c r="BI2441" s="17"/>
      <c r="BJ2441" s="17"/>
      <c r="BK2441" s="17"/>
      <c r="BL2441" s="17"/>
      <c r="BM2441" s="17"/>
      <c r="BN2441" s="17"/>
      <c r="BO2441" s="17"/>
      <c r="BP2441" s="17"/>
      <c r="BQ2441" s="17"/>
      <c r="BR2441" s="17"/>
    </row>
    <row r="2442" spans="29:70" x14ac:dyDescent="0.25">
      <c r="AC2442" s="17"/>
      <c r="AD2442" s="17"/>
      <c r="AE2442" s="17"/>
      <c r="AF2442" s="17"/>
      <c r="AG2442" s="17"/>
      <c r="AH2442" s="17"/>
      <c r="AI2442" s="17"/>
      <c r="AJ2442" s="17"/>
      <c r="AK2442" s="17"/>
      <c r="AL2442" s="17"/>
      <c r="AM2442" s="17"/>
      <c r="AN2442" s="17"/>
      <c r="AO2442" s="17"/>
      <c r="AP2442" s="17"/>
      <c r="AQ2442" s="17"/>
      <c r="AR2442" s="17"/>
      <c r="AS2442" s="17"/>
      <c r="AT2442" s="17"/>
      <c r="AU2442" s="17"/>
      <c r="AV2442" s="17"/>
      <c r="AW2442" s="17"/>
      <c r="AX2442" s="17"/>
      <c r="AY2442" s="17"/>
      <c r="AZ2442" s="17"/>
      <c r="BA2442" s="17"/>
      <c r="BB2442" s="17"/>
      <c r="BC2442" s="17"/>
      <c r="BD2442" s="17"/>
      <c r="BE2442" s="17"/>
      <c r="BF2442" s="17"/>
      <c r="BG2442" s="17"/>
      <c r="BH2442" s="17"/>
      <c r="BI2442" s="17"/>
      <c r="BJ2442" s="17"/>
      <c r="BK2442" s="17"/>
      <c r="BL2442" s="17"/>
      <c r="BM2442" s="17"/>
      <c r="BN2442" s="17"/>
      <c r="BO2442" s="17"/>
      <c r="BP2442" s="17"/>
      <c r="BQ2442" s="17"/>
      <c r="BR2442" s="17"/>
    </row>
    <row r="2443" spans="29:70" x14ac:dyDescent="0.25">
      <c r="AC2443" s="17"/>
      <c r="AD2443" s="17"/>
      <c r="AE2443" s="17"/>
      <c r="AF2443" s="17"/>
      <c r="AG2443" s="17"/>
      <c r="AH2443" s="17"/>
      <c r="AI2443" s="17"/>
      <c r="AJ2443" s="17"/>
      <c r="AK2443" s="17"/>
      <c r="AL2443" s="17"/>
      <c r="AM2443" s="17"/>
      <c r="AN2443" s="17"/>
      <c r="AO2443" s="17"/>
      <c r="AP2443" s="17"/>
      <c r="AQ2443" s="17"/>
      <c r="AR2443" s="17"/>
      <c r="AS2443" s="17"/>
      <c r="AT2443" s="17"/>
      <c r="AU2443" s="17"/>
      <c r="AV2443" s="17"/>
      <c r="AW2443" s="17"/>
      <c r="AX2443" s="17"/>
      <c r="AY2443" s="17"/>
      <c r="AZ2443" s="17"/>
      <c r="BA2443" s="17"/>
      <c r="BB2443" s="17"/>
      <c r="BC2443" s="17"/>
      <c r="BD2443" s="17"/>
      <c r="BE2443" s="17"/>
      <c r="BF2443" s="17"/>
      <c r="BG2443" s="17"/>
      <c r="BH2443" s="17"/>
      <c r="BI2443" s="17"/>
      <c r="BJ2443" s="17"/>
      <c r="BK2443" s="17"/>
      <c r="BL2443" s="17"/>
      <c r="BM2443" s="17"/>
      <c r="BN2443" s="17"/>
      <c r="BO2443" s="17"/>
      <c r="BP2443" s="17"/>
      <c r="BQ2443" s="17"/>
      <c r="BR2443" s="17"/>
    </row>
    <row r="2444" spans="29:70" x14ac:dyDescent="0.25">
      <c r="AC2444" s="17"/>
      <c r="AD2444" s="17"/>
      <c r="AE2444" s="17"/>
      <c r="AF2444" s="17"/>
      <c r="AG2444" s="17"/>
      <c r="AH2444" s="17"/>
      <c r="AI2444" s="17"/>
      <c r="AJ2444" s="17"/>
      <c r="AK2444" s="17"/>
      <c r="AL2444" s="17"/>
      <c r="AM2444" s="17"/>
      <c r="AN2444" s="17"/>
      <c r="AO2444" s="17"/>
      <c r="AP2444" s="17"/>
      <c r="AQ2444" s="17"/>
      <c r="AR2444" s="17"/>
      <c r="AS2444" s="17"/>
      <c r="AT2444" s="17"/>
      <c r="AU2444" s="17"/>
      <c r="AV2444" s="17"/>
      <c r="AW2444" s="17"/>
      <c r="AX2444" s="17"/>
      <c r="AY2444" s="17"/>
      <c r="AZ2444" s="17"/>
      <c r="BA2444" s="17"/>
      <c r="BB2444" s="17"/>
      <c r="BC2444" s="17"/>
      <c r="BD2444" s="17"/>
      <c r="BE2444" s="17"/>
      <c r="BF2444" s="17"/>
      <c r="BG2444" s="17"/>
      <c r="BH2444" s="17"/>
      <c r="BI2444" s="17"/>
      <c r="BJ2444" s="17"/>
      <c r="BK2444" s="17"/>
      <c r="BL2444" s="17"/>
      <c r="BM2444" s="17"/>
      <c r="BN2444" s="17"/>
      <c r="BO2444" s="17"/>
      <c r="BP2444" s="17"/>
      <c r="BQ2444" s="17"/>
      <c r="BR2444" s="17"/>
    </row>
    <row r="2445" spans="29:70" x14ac:dyDescent="0.25">
      <c r="AC2445" s="17"/>
      <c r="AD2445" s="17"/>
      <c r="AE2445" s="17"/>
      <c r="AF2445" s="17"/>
      <c r="AG2445" s="17"/>
      <c r="AH2445" s="17"/>
      <c r="AI2445" s="17"/>
      <c r="AJ2445" s="17"/>
      <c r="AK2445" s="17"/>
      <c r="AL2445" s="17"/>
      <c r="AM2445" s="17"/>
      <c r="AN2445" s="17"/>
      <c r="AO2445" s="17"/>
      <c r="AP2445" s="17"/>
      <c r="AQ2445" s="17"/>
      <c r="AR2445" s="17"/>
      <c r="AS2445" s="17"/>
      <c r="AT2445" s="17"/>
      <c r="AU2445" s="17"/>
      <c r="AV2445" s="17"/>
      <c r="AW2445" s="17"/>
      <c r="AX2445" s="17"/>
      <c r="AY2445" s="17"/>
      <c r="AZ2445" s="17"/>
      <c r="BA2445" s="17"/>
      <c r="BB2445" s="17"/>
      <c r="BC2445" s="17"/>
      <c r="BD2445" s="17"/>
      <c r="BE2445" s="17"/>
      <c r="BF2445" s="17"/>
      <c r="BG2445" s="17"/>
      <c r="BH2445" s="17"/>
      <c r="BI2445" s="17"/>
      <c r="BJ2445" s="17"/>
      <c r="BK2445" s="17"/>
      <c r="BL2445" s="17"/>
      <c r="BM2445" s="17"/>
      <c r="BN2445" s="17"/>
      <c r="BO2445" s="17"/>
      <c r="BP2445" s="17"/>
      <c r="BQ2445" s="17"/>
      <c r="BR2445" s="17"/>
    </row>
    <row r="2446" spans="29:70" x14ac:dyDescent="0.25"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  <c r="BF2446" s="17"/>
      <c r="BG2446" s="17"/>
      <c r="BH2446" s="17"/>
      <c r="BI2446" s="17"/>
      <c r="BJ2446" s="17"/>
      <c r="BK2446" s="17"/>
      <c r="BL2446" s="17"/>
      <c r="BM2446" s="17"/>
      <c r="BN2446" s="17"/>
      <c r="BO2446" s="17"/>
      <c r="BP2446" s="17"/>
      <c r="BQ2446" s="17"/>
      <c r="BR2446" s="17"/>
    </row>
    <row r="2447" spans="29:70" x14ac:dyDescent="0.25"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  <c r="BF2447" s="17"/>
      <c r="BG2447" s="17"/>
      <c r="BH2447" s="17"/>
      <c r="BI2447" s="17"/>
      <c r="BJ2447" s="17"/>
      <c r="BK2447" s="17"/>
      <c r="BL2447" s="17"/>
      <c r="BM2447" s="17"/>
      <c r="BN2447" s="17"/>
      <c r="BO2447" s="17"/>
      <c r="BP2447" s="17"/>
      <c r="BQ2447" s="17"/>
      <c r="BR2447" s="17"/>
    </row>
    <row r="2448" spans="29:70" x14ac:dyDescent="0.25">
      <c r="AC2448" s="17"/>
      <c r="AD2448" s="17"/>
      <c r="AE2448" s="17"/>
      <c r="AF2448" s="17"/>
      <c r="AG2448" s="17"/>
      <c r="AH2448" s="17"/>
      <c r="AI2448" s="17"/>
      <c r="AJ2448" s="17"/>
      <c r="AK2448" s="17"/>
      <c r="AL2448" s="17"/>
      <c r="AM2448" s="17"/>
      <c r="AN2448" s="17"/>
      <c r="AO2448" s="17"/>
      <c r="AP2448" s="17"/>
      <c r="AQ2448" s="17"/>
      <c r="AR2448" s="17"/>
      <c r="AS2448" s="17"/>
      <c r="AT2448" s="17"/>
      <c r="AU2448" s="17"/>
      <c r="AV2448" s="17"/>
      <c r="AW2448" s="17"/>
      <c r="AX2448" s="17"/>
      <c r="AY2448" s="17"/>
      <c r="AZ2448" s="17"/>
      <c r="BA2448" s="17"/>
      <c r="BB2448" s="17"/>
      <c r="BC2448" s="17"/>
      <c r="BD2448" s="17"/>
      <c r="BE2448" s="17"/>
      <c r="BF2448" s="17"/>
      <c r="BG2448" s="17"/>
      <c r="BH2448" s="17"/>
      <c r="BI2448" s="17"/>
      <c r="BJ2448" s="17"/>
      <c r="BK2448" s="17"/>
      <c r="BL2448" s="17"/>
      <c r="BM2448" s="17"/>
      <c r="BN2448" s="17"/>
      <c r="BO2448" s="17"/>
      <c r="BP2448" s="17"/>
      <c r="BQ2448" s="17"/>
      <c r="BR2448" s="17"/>
    </row>
    <row r="2449" spans="29:70" x14ac:dyDescent="0.25">
      <c r="AC2449" s="17"/>
      <c r="AD2449" s="17"/>
      <c r="AE2449" s="17"/>
      <c r="AF2449" s="17"/>
      <c r="AG2449" s="17"/>
      <c r="AH2449" s="17"/>
      <c r="AI2449" s="17"/>
      <c r="AJ2449" s="17"/>
      <c r="AK2449" s="17"/>
      <c r="AL2449" s="17"/>
      <c r="AM2449" s="17"/>
      <c r="AN2449" s="17"/>
      <c r="AO2449" s="17"/>
      <c r="AP2449" s="17"/>
      <c r="AQ2449" s="17"/>
      <c r="AR2449" s="17"/>
      <c r="AS2449" s="17"/>
      <c r="AT2449" s="17"/>
      <c r="AU2449" s="17"/>
      <c r="AV2449" s="17"/>
      <c r="AW2449" s="17"/>
      <c r="AX2449" s="17"/>
      <c r="AY2449" s="17"/>
      <c r="AZ2449" s="17"/>
      <c r="BA2449" s="17"/>
      <c r="BB2449" s="17"/>
      <c r="BC2449" s="17"/>
      <c r="BD2449" s="17"/>
      <c r="BE2449" s="17"/>
      <c r="BF2449" s="17"/>
      <c r="BG2449" s="17"/>
      <c r="BH2449" s="17"/>
      <c r="BI2449" s="17"/>
      <c r="BJ2449" s="17"/>
      <c r="BK2449" s="17"/>
      <c r="BL2449" s="17"/>
      <c r="BM2449" s="17"/>
      <c r="BN2449" s="17"/>
      <c r="BO2449" s="17"/>
      <c r="BP2449" s="17"/>
      <c r="BQ2449" s="17"/>
      <c r="BR2449" s="17"/>
    </row>
    <row r="2450" spans="29:70" x14ac:dyDescent="0.25">
      <c r="AC2450" s="17"/>
      <c r="AD2450" s="17"/>
      <c r="AE2450" s="17"/>
      <c r="AF2450" s="17"/>
      <c r="AG2450" s="17"/>
      <c r="AH2450" s="17"/>
      <c r="AI2450" s="17"/>
      <c r="AJ2450" s="17"/>
      <c r="AK2450" s="17"/>
      <c r="AL2450" s="17"/>
      <c r="AM2450" s="17"/>
      <c r="AN2450" s="17"/>
      <c r="AO2450" s="17"/>
      <c r="AP2450" s="17"/>
      <c r="AQ2450" s="17"/>
      <c r="AR2450" s="17"/>
      <c r="AS2450" s="17"/>
      <c r="AT2450" s="17"/>
      <c r="AU2450" s="17"/>
      <c r="AV2450" s="17"/>
      <c r="AW2450" s="17"/>
      <c r="AX2450" s="17"/>
      <c r="AY2450" s="17"/>
      <c r="AZ2450" s="17"/>
      <c r="BA2450" s="17"/>
      <c r="BB2450" s="17"/>
      <c r="BC2450" s="17"/>
      <c r="BD2450" s="17"/>
      <c r="BE2450" s="17"/>
      <c r="BF2450" s="17"/>
      <c r="BG2450" s="17"/>
      <c r="BH2450" s="17"/>
      <c r="BI2450" s="17"/>
      <c r="BJ2450" s="17"/>
      <c r="BK2450" s="17"/>
      <c r="BL2450" s="17"/>
      <c r="BM2450" s="17"/>
      <c r="BN2450" s="17"/>
      <c r="BO2450" s="17"/>
      <c r="BP2450" s="17"/>
      <c r="BQ2450" s="17"/>
      <c r="BR2450" s="17"/>
    </row>
    <row r="2451" spans="29:70" x14ac:dyDescent="0.25">
      <c r="AC2451" s="17"/>
      <c r="AD2451" s="17"/>
      <c r="AE2451" s="17"/>
      <c r="AF2451" s="17"/>
      <c r="AG2451" s="17"/>
      <c r="AH2451" s="17"/>
      <c r="AI2451" s="17"/>
      <c r="AJ2451" s="17"/>
      <c r="AK2451" s="17"/>
      <c r="AL2451" s="17"/>
      <c r="AM2451" s="17"/>
      <c r="AN2451" s="17"/>
      <c r="AO2451" s="17"/>
      <c r="AP2451" s="17"/>
      <c r="AQ2451" s="17"/>
      <c r="AR2451" s="17"/>
      <c r="AS2451" s="17"/>
      <c r="AT2451" s="17"/>
      <c r="AU2451" s="17"/>
      <c r="AV2451" s="17"/>
      <c r="AW2451" s="17"/>
      <c r="AX2451" s="17"/>
      <c r="AY2451" s="17"/>
      <c r="AZ2451" s="17"/>
      <c r="BA2451" s="17"/>
      <c r="BB2451" s="17"/>
      <c r="BC2451" s="17"/>
      <c r="BD2451" s="17"/>
      <c r="BE2451" s="17"/>
      <c r="BF2451" s="17"/>
      <c r="BG2451" s="17"/>
      <c r="BH2451" s="17"/>
      <c r="BI2451" s="17"/>
      <c r="BJ2451" s="17"/>
      <c r="BK2451" s="17"/>
      <c r="BL2451" s="17"/>
      <c r="BM2451" s="17"/>
      <c r="BN2451" s="17"/>
      <c r="BO2451" s="17"/>
      <c r="BP2451" s="17"/>
      <c r="BQ2451" s="17"/>
      <c r="BR2451" s="17"/>
    </row>
    <row r="2452" spans="29:70" x14ac:dyDescent="0.25">
      <c r="AC2452" s="17"/>
      <c r="AD2452" s="17"/>
      <c r="AE2452" s="17"/>
      <c r="AF2452" s="17"/>
      <c r="AG2452" s="17"/>
      <c r="AH2452" s="17"/>
      <c r="AI2452" s="17"/>
      <c r="AJ2452" s="17"/>
      <c r="AK2452" s="17"/>
      <c r="AL2452" s="17"/>
      <c r="AM2452" s="17"/>
      <c r="AN2452" s="17"/>
      <c r="AO2452" s="17"/>
      <c r="AP2452" s="17"/>
      <c r="AQ2452" s="17"/>
      <c r="AR2452" s="17"/>
      <c r="AS2452" s="17"/>
      <c r="AT2452" s="17"/>
      <c r="AU2452" s="17"/>
      <c r="AV2452" s="17"/>
      <c r="AW2452" s="17"/>
      <c r="AX2452" s="17"/>
      <c r="AY2452" s="17"/>
      <c r="AZ2452" s="17"/>
      <c r="BA2452" s="17"/>
      <c r="BB2452" s="17"/>
      <c r="BC2452" s="17"/>
      <c r="BD2452" s="17"/>
      <c r="BE2452" s="17"/>
      <c r="BF2452" s="17"/>
      <c r="BG2452" s="17"/>
      <c r="BH2452" s="17"/>
      <c r="BI2452" s="17"/>
      <c r="BJ2452" s="17"/>
      <c r="BK2452" s="17"/>
      <c r="BL2452" s="17"/>
      <c r="BM2452" s="17"/>
      <c r="BN2452" s="17"/>
      <c r="BO2452" s="17"/>
      <c r="BP2452" s="17"/>
      <c r="BQ2452" s="17"/>
      <c r="BR2452" s="17"/>
    </row>
    <row r="2453" spans="29:70" x14ac:dyDescent="0.25">
      <c r="AC2453" s="17"/>
      <c r="AD2453" s="17"/>
      <c r="AE2453" s="17"/>
      <c r="AF2453" s="17"/>
      <c r="AG2453" s="17"/>
      <c r="AH2453" s="17"/>
      <c r="AI2453" s="17"/>
      <c r="AJ2453" s="17"/>
      <c r="AK2453" s="17"/>
      <c r="AL2453" s="17"/>
      <c r="AM2453" s="17"/>
      <c r="AN2453" s="17"/>
      <c r="AO2453" s="17"/>
      <c r="AP2453" s="17"/>
      <c r="AQ2453" s="17"/>
      <c r="AR2453" s="17"/>
      <c r="AS2453" s="17"/>
      <c r="AT2453" s="17"/>
      <c r="AU2453" s="17"/>
      <c r="AV2453" s="17"/>
      <c r="AW2453" s="17"/>
      <c r="AX2453" s="17"/>
      <c r="AY2453" s="17"/>
      <c r="AZ2453" s="17"/>
      <c r="BA2453" s="17"/>
      <c r="BB2453" s="17"/>
      <c r="BC2453" s="17"/>
      <c r="BD2453" s="17"/>
      <c r="BE2453" s="17"/>
      <c r="BF2453" s="17"/>
      <c r="BG2453" s="17"/>
      <c r="BH2453" s="17"/>
      <c r="BI2453" s="17"/>
      <c r="BJ2453" s="17"/>
      <c r="BK2453" s="17"/>
      <c r="BL2453" s="17"/>
      <c r="BM2453" s="17"/>
      <c r="BN2453" s="17"/>
      <c r="BO2453" s="17"/>
      <c r="BP2453" s="17"/>
      <c r="BQ2453" s="17"/>
      <c r="BR2453" s="17"/>
    </row>
    <row r="2454" spans="29:70" x14ac:dyDescent="0.25">
      <c r="AC2454" s="17"/>
      <c r="AD2454" s="17"/>
      <c r="AE2454" s="17"/>
      <c r="AF2454" s="17"/>
      <c r="AG2454" s="17"/>
      <c r="AH2454" s="17"/>
      <c r="AI2454" s="17"/>
      <c r="AJ2454" s="17"/>
      <c r="AK2454" s="17"/>
      <c r="AL2454" s="17"/>
      <c r="AM2454" s="17"/>
      <c r="AN2454" s="17"/>
      <c r="AO2454" s="17"/>
      <c r="AP2454" s="17"/>
      <c r="AQ2454" s="17"/>
      <c r="AR2454" s="17"/>
      <c r="AS2454" s="17"/>
      <c r="AT2454" s="17"/>
      <c r="AU2454" s="17"/>
      <c r="AV2454" s="17"/>
      <c r="AW2454" s="17"/>
      <c r="AX2454" s="17"/>
      <c r="AY2454" s="17"/>
      <c r="AZ2454" s="17"/>
      <c r="BA2454" s="17"/>
      <c r="BB2454" s="17"/>
      <c r="BC2454" s="17"/>
      <c r="BD2454" s="17"/>
      <c r="BE2454" s="17"/>
      <c r="BF2454" s="17"/>
      <c r="BG2454" s="17"/>
      <c r="BH2454" s="17"/>
      <c r="BI2454" s="17"/>
      <c r="BJ2454" s="17"/>
      <c r="BK2454" s="17"/>
      <c r="BL2454" s="17"/>
      <c r="BM2454" s="17"/>
      <c r="BN2454" s="17"/>
      <c r="BO2454" s="17"/>
      <c r="BP2454" s="17"/>
      <c r="BQ2454" s="17"/>
      <c r="BR2454" s="17"/>
    </row>
    <row r="2455" spans="29:70" x14ac:dyDescent="0.25">
      <c r="AC2455" s="17"/>
      <c r="AD2455" s="17"/>
      <c r="AE2455" s="17"/>
      <c r="AF2455" s="17"/>
      <c r="AG2455" s="17"/>
      <c r="AH2455" s="17"/>
      <c r="AI2455" s="17"/>
      <c r="AJ2455" s="17"/>
      <c r="AK2455" s="17"/>
      <c r="AL2455" s="17"/>
      <c r="AM2455" s="17"/>
      <c r="AN2455" s="17"/>
      <c r="AO2455" s="17"/>
      <c r="AP2455" s="17"/>
      <c r="AQ2455" s="17"/>
      <c r="AR2455" s="17"/>
      <c r="AS2455" s="17"/>
      <c r="AT2455" s="17"/>
      <c r="AU2455" s="17"/>
      <c r="AV2455" s="17"/>
      <c r="AW2455" s="17"/>
      <c r="AX2455" s="17"/>
      <c r="AY2455" s="17"/>
      <c r="AZ2455" s="17"/>
      <c r="BA2455" s="17"/>
      <c r="BB2455" s="17"/>
      <c r="BC2455" s="17"/>
      <c r="BD2455" s="17"/>
      <c r="BE2455" s="17"/>
      <c r="BF2455" s="17"/>
      <c r="BG2455" s="17"/>
      <c r="BH2455" s="17"/>
      <c r="BI2455" s="17"/>
      <c r="BJ2455" s="17"/>
      <c r="BK2455" s="17"/>
      <c r="BL2455" s="17"/>
      <c r="BM2455" s="17"/>
      <c r="BN2455" s="17"/>
      <c r="BO2455" s="17"/>
      <c r="BP2455" s="17"/>
      <c r="BQ2455" s="17"/>
      <c r="BR2455" s="17"/>
    </row>
    <row r="2456" spans="29:70" x14ac:dyDescent="0.25">
      <c r="AC2456" s="17"/>
      <c r="AD2456" s="17"/>
      <c r="AE2456" s="17"/>
      <c r="AF2456" s="17"/>
      <c r="AG2456" s="17"/>
      <c r="AH2456" s="17"/>
      <c r="AI2456" s="17"/>
      <c r="AJ2456" s="17"/>
      <c r="AK2456" s="17"/>
      <c r="AL2456" s="17"/>
      <c r="AM2456" s="17"/>
      <c r="AN2456" s="17"/>
      <c r="AO2456" s="17"/>
      <c r="AP2456" s="17"/>
      <c r="AQ2456" s="17"/>
      <c r="AR2456" s="17"/>
      <c r="AS2456" s="17"/>
      <c r="AT2456" s="17"/>
      <c r="AU2456" s="17"/>
      <c r="AV2456" s="17"/>
      <c r="AW2456" s="17"/>
      <c r="AX2456" s="17"/>
      <c r="AY2456" s="17"/>
      <c r="AZ2456" s="17"/>
      <c r="BA2456" s="17"/>
      <c r="BB2456" s="17"/>
      <c r="BC2456" s="17"/>
      <c r="BD2456" s="17"/>
      <c r="BE2456" s="17"/>
      <c r="BF2456" s="17"/>
      <c r="BG2456" s="17"/>
      <c r="BH2456" s="17"/>
      <c r="BI2456" s="17"/>
      <c r="BJ2456" s="17"/>
      <c r="BK2456" s="17"/>
      <c r="BL2456" s="17"/>
      <c r="BM2456" s="17"/>
      <c r="BN2456" s="17"/>
      <c r="BO2456" s="17"/>
      <c r="BP2456" s="17"/>
      <c r="BQ2456" s="17"/>
      <c r="BR2456" s="17"/>
    </row>
    <row r="2457" spans="29:70" x14ac:dyDescent="0.25">
      <c r="AC2457" s="17"/>
      <c r="AD2457" s="17"/>
      <c r="AE2457" s="17"/>
      <c r="AF2457" s="17"/>
      <c r="AG2457" s="17"/>
      <c r="AH2457" s="17"/>
      <c r="AI2457" s="17"/>
      <c r="AJ2457" s="17"/>
      <c r="AK2457" s="17"/>
      <c r="AL2457" s="17"/>
      <c r="AM2457" s="17"/>
      <c r="AN2457" s="17"/>
      <c r="AO2457" s="17"/>
      <c r="AP2457" s="17"/>
      <c r="AQ2457" s="17"/>
      <c r="AR2457" s="17"/>
      <c r="AS2457" s="17"/>
      <c r="AT2457" s="17"/>
      <c r="AU2457" s="17"/>
      <c r="AV2457" s="17"/>
      <c r="AW2457" s="17"/>
      <c r="AX2457" s="17"/>
      <c r="AY2457" s="17"/>
      <c r="AZ2457" s="17"/>
      <c r="BA2457" s="17"/>
      <c r="BB2457" s="17"/>
      <c r="BC2457" s="17"/>
      <c r="BD2457" s="17"/>
      <c r="BE2457" s="17"/>
      <c r="BF2457" s="17"/>
      <c r="BG2457" s="17"/>
      <c r="BH2457" s="17"/>
      <c r="BI2457" s="17"/>
      <c r="BJ2457" s="17"/>
      <c r="BK2457" s="17"/>
      <c r="BL2457" s="17"/>
      <c r="BM2457" s="17"/>
      <c r="BN2457" s="17"/>
      <c r="BO2457" s="17"/>
      <c r="BP2457" s="17"/>
      <c r="BQ2457" s="17"/>
      <c r="BR2457" s="17"/>
    </row>
    <row r="2458" spans="29:70" x14ac:dyDescent="0.25">
      <c r="AC2458" s="17"/>
      <c r="AD2458" s="17"/>
      <c r="AE2458" s="17"/>
      <c r="AF2458" s="17"/>
      <c r="AG2458" s="17"/>
      <c r="AH2458" s="17"/>
      <c r="AI2458" s="17"/>
      <c r="AJ2458" s="17"/>
      <c r="AK2458" s="17"/>
      <c r="AL2458" s="17"/>
      <c r="AM2458" s="17"/>
      <c r="AN2458" s="17"/>
      <c r="AO2458" s="17"/>
      <c r="AP2458" s="17"/>
      <c r="AQ2458" s="17"/>
      <c r="AR2458" s="17"/>
      <c r="AS2458" s="17"/>
      <c r="AT2458" s="17"/>
      <c r="AU2458" s="17"/>
      <c r="AV2458" s="17"/>
      <c r="AW2458" s="17"/>
      <c r="AX2458" s="17"/>
      <c r="AY2458" s="17"/>
      <c r="AZ2458" s="17"/>
      <c r="BA2458" s="17"/>
      <c r="BB2458" s="17"/>
      <c r="BC2458" s="17"/>
      <c r="BD2458" s="17"/>
      <c r="BE2458" s="17"/>
      <c r="BF2458" s="17"/>
      <c r="BG2458" s="17"/>
      <c r="BH2458" s="17"/>
      <c r="BI2458" s="17"/>
      <c r="BJ2458" s="17"/>
      <c r="BK2458" s="17"/>
      <c r="BL2458" s="17"/>
      <c r="BM2458" s="17"/>
      <c r="BN2458" s="17"/>
      <c r="BO2458" s="17"/>
      <c r="BP2458" s="17"/>
      <c r="BQ2458" s="17"/>
      <c r="BR2458" s="17"/>
    </row>
    <row r="2459" spans="29:70" x14ac:dyDescent="0.25">
      <c r="AC2459" s="17"/>
      <c r="AD2459" s="17"/>
      <c r="AE2459" s="17"/>
      <c r="AF2459" s="17"/>
      <c r="AG2459" s="17"/>
      <c r="AH2459" s="17"/>
      <c r="AI2459" s="17"/>
      <c r="AJ2459" s="17"/>
      <c r="AK2459" s="17"/>
      <c r="AL2459" s="17"/>
      <c r="AM2459" s="17"/>
      <c r="AN2459" s="17"/>
      <c r="AO2459" s="17"/>
      <c r="AP2459" s="17"/>
      <c r="AQ2459" s="17"/>
      <c r="AR2459" s="17"/>
      <c r="AS2459" s="17"/>
      <c r="AT2459" s="17"/>
      <c r="AU2459" s="17"/>
      <c r="AV2459" s="17"/>
      <c r="AW2459" s="17"/>
      <c r="AX2459" s="17"/>
      <c r="AY2459" s="17"/>
      <c r="AZ2459" s="17"/>
      <c r="BA2459" s="17"/>
      <c r="BB2459" s="17"/>
      <c r="BC2459" s="17"/>
      <c r="BD2459" s="17"/>
      <c r="BE2459" s="17"/>
      <c r="BF2459" s="17"/>
      <c r="BG2459" s="17"/>
      <c r="BH2459" s="17"/>
      <c r="BI2459" s="17"/>
      <c r="BJ2459" s="17"/>
      <c r="BK2459" s="17"/>
      <c r="BL2459" s="17"/>
      <c r="BM2459" s="17"/>
      <c r="BN2459" s="17"/>
      <c r="BO2459" s="17"/>
      <c r="BP2459" s="17"/>
      <c r="BQ2459" s="17"/>
      <c r="BR2459" s="17"/>
    </row>
    <row r="2460" spans="29:70" x14ac:dyDescent="0.25">
      <c r="AC2460" s="17"/>
      <c r="AD2460" s="17"/>
      <c r="AE2460" s="17"/>
      <c r="AF2460" s="17"/>
      <c r="AG2460" s="17"/>
      <c r="AH2460" s="17"/>
      <c r="AI2460" s="17"/>
      <c r="AJ2460" s="17"/>
      <c r="AK2460" s="17"/>
      <c r="AL2460" s="17"/>
      <c r="AM2460" s="17"/>
      <c r="AN2460" s="17"/>
      <c r="AO2460" s="17"/>
      <c r="AP2460" s="17"/>
      <c r="AQ2460" s="17"/>
      <c r="AR2460" s="17"/>
      <c r="AS2460" s="17"/>
      <c r="AT2460" s="17"/>
      <c r="AU2460" s="17"/>
      <c r="AV2460" s="17"/>
      <c r="AW2460" s="17"/>
      <c r="AX2460" s="17"/>
      <c r="AY2460" s="17"/>
      <c r="AZ2460" s="17"/>
      <c r="BA2460" s="17"/>
      <c r="BB2460" s="17"/>
      <c r="BC2460" s="17"/>
      <c r="BD2460" s="17"/>
      <c r="BE2460" s="17"/>
      <c r="BF2460" s="17"/>
      <c r="BG2460" s="17"/>
      <c r="BH2460" s="17"/>
      <c r="BI2460" s="17"/>
      <c r="BJ2460" s="17"/>
      <c r="BK2460" s="17"/>
      <c r="BL2460" s="17"/>
      <c r="BM2460" s="17"/>
      <c r="BN2460" s="17"/>
      <c r="BO2460" s="17"/>
      <c r="BP2460" s="17"/>
      <c r="BQ2460" s="17"/>
      <c r="BR2460" s="17"/>
    </row>
    <row r="2461" spans="29:70" x14ac:dyDescent="0.25">
      <c r="AC2461" s="17"/>
      <c r="AD2461" s="17"/>
      <c r="AE2461" s="17"/>
      <c r="AF2461" s="17"/>
      <c r="AG2461" s="17"/>
      <c r="AH2461" s="17"/>
      <c r="AI2461" s="17"/>
      <c r="AJ2461" s="17"/>
      <c r="AK2461" s="17"/>
      <c r="AL2461" s="17"/>
      <c r="AM2461" s="17"/>
      <c r="AN2461" s="17"/>
      <c r="AO2461" s="17"/>
      <c r="AP2461" s="17"/>
      <c r="AQ2461" s="17"/>
      <c r="AR2461" s="17"/>
      <c r="AS2461" s="17"/>
      <c r="AT2461" s="17"/>
      <c r="AU2461" s="17"/>
      <c r="AV2461" s="17"/>
      <c r="AW2461" s="17"/>
      <c r="AX2461" s="17"/>
      <c r="AY2461" s="17"/>
      <c r="AZ2461" s="17"/>
      <c r="BA2461" s="17"/>
      <c r="BB2461" s="17"/>
      <c r="BC2461" s="17"/>
      <c r="BD2461" s="17"/>
      <c r="BE2461" s="17"/>
      <c r="BF2461" s="17"/>
      <c r="BG2461" s="17"/>
      <c r="BH2461" s="17"/>
      <c r="BI2461" s="17"/>
      <c r="BJ2461" s="17"/>
      <c r="BK2461" s="17"/>
      <c r="BL2461" s="17"/>
      <c r="BM2461" s="17"/>
      <c r="BN2461" s="17"/>
      <c r="BO2461" s="17"/>
      <c r="BP2461" s="17"/>
      <c r="BQ2461" s="17"/>
      <c r="BR2461" s="17"/>
    </row>
    <row r="2462" spans="29:70" x14ac:dyDescent="0.25">
      <c r="AC2462" s="17"/>
      <c r="AD2462" s="17"/>
      <c r="AE2462" s="17"/>
      <c r="AF2462" s="17"/>
      <c r="AG2462" s="17"/>
      <c r="AH2462" s="17"/>
      <c r="AI2462" s="17"/>
      <c r="AJ2462" s="17"/>
      <c r="AK2462" s="17"/>
      <c r="AL2462" s="17"/>
      <c r="AM2462" s="17"/>
      <c r="AN2462" s="17"/>
      <c r="AO2462" s="17"/>
      <c r="AP2462" s="17"/>
      <c r="AQ2462" s="17"/>
      <c r="AR2462" s="17"/>
      <c r="AS2462" s="17"/>
      <c r="AT2462" s="17"/>
      <c r="AU2462" s="17"/>
      <c r="AV2462" s="17"/>
      <c r="AW2462" s="17"/>
      <c r="AX2462" s="17"/>
      <c r="AY2462" s="17"/>
      <c r="AZ2462" s="17"/>
      <c r="BA2462" s="17"/>
      <c r="BB2462" s="17"/>
      <c r="BC2462" s="17"/>
      <c r="BD2462" s="17"/>
      <c r="BE2462" s="17"/>
      <c r="BF2462" s="17"/>
      <c r="BG2462" s="17"/>
      <c r="BH2462" s="17"/>
      <c r="BI2462" s="17"/>
      <c r="BJ2462" s="17"/>
      <c r="BK2462" s="17"/>
      <c r="BL2462" s="17"/>
      <c r="BM2462" s="17"/>
      <c r="BN2462" s="17"/>
      <c r="BO2462" s="17"/>
      <c r="BP2462" s="17"/>
      <c r="BQ2462" s="17"/>
      <c r="BR2462" s="17"/>
    </row>
    <row r="2463" spans="29:70" x14ac:dyDescent="0.25">
      <c r="AC2463" s="17"/>
      <c r="AD2463" s="17"/>
      <c r="AE2463" s="17"/>
      <c r="AF2463" s="17"/>
      <c r="AG2463" s="17"/>
      <c r="AH2463" s="17"/>
      <c r="AI2463" s="17"/>
      <c r="AJ2463" s="17"/>
      <c r="AK2463" s="17"/>
      <c r="AL2463" s="17"/>
      <c r="AM2463" s="17"/>
      <c r="AN2463" s="17"/>
      <c r="AO2463" s="17"/>
      <c r="AP2463" s="17"/>
      <c r="AQ2463" s="17"/>
      <c r="AR2463" s="17"/>
      <c r="AS2463" s="17"/>
      <c r="AT2463" s="17"/>
      <c r="AU2463" s="17"/>
      <c r="AV2463" s="17"/>
      <c r="AW2463" s="17"/>
      <c r="AX2463" s="17"/>
      <c r="AY2463" s="17"/>
      <c r="AZ2463" s="17"/>
      <c r="BA2463" s="17"/>
      <c r="BB2463" s="17"/>
      <c r="BC2463" s="17"/>
      <c r="BD2463" s="17"/>
      <c r="BE2463" s="17"/>
      <c r="BF2463" s="17"/>
      <c r="BG2463" s="17"/>
      <c r="BH2463" s="17"/>
      <c r="BI2463" s="17"/>
      <c r="BJ2463" s="17"/>
      <c r="BK2463" s="17"/>
      <c r="BL2463" s="17"/>
      <c r="BM2463" s="17"/>
      <c r="BN2463" s="17"/>
      <c r="BO2463" s="17"/>
      <c r="BP2463" s="17"/>
      <c r="BQ2463" s="17"/>
      <c r="BR2463" s="17"/>
    </row>
    <row r="2464" spans="29:70" x14ac:dyDescent="0.25">
      <c r="AC2464" s="17"/>
      <c r="AD2464" s="17"/>
      <c r="AE2464" s="17"/>
      <c r="AF2464" s="17"/>
      <c r="AG2464" s="17"/>
      <c r="AH2464" s="17"/>
      <c r="AI2464" s="17"/>
      <c r="AJ2464" s="17"/>
      <c r="AK2464" s="17"/>
      <c r="AL2464" s="17"/>
      <c r="AM2464" s="17"/>
      <c r="AN2464" s="17"/>
      <c r="AO2464" s="17"/>
      <c r="AP2464" s="17"/>
      <c r="AQ2464" s="17"/>
      <c r="AR2464" s="17"/>
      <c r="AS2464" s="17"/>
      <c r="AT2464" s="17"/>
      <c r="AU2464" s="17"/>
      <c r="AV2464" s="17"/>
      <c r="AW2464" s="17"/>
      <c r="AX2464" s="17"/>
      <c r="AY2464" s="17"/>
      <c r="AZ2464" s="17"/>
      <c r="BA2464" s="17"/>
      <c r="BB2464" s="17"/>
      <c r="BC2464" s="17"/>
      <c r="BD2464" s="17"/>
      <c r="BE2464" s="17"/>
      <c r="BF2464" s="17"/>
      <c r="BG2464" s="17"/>
      <c r="BH2464" s="17"/>
      <c r="BI2464" s="17"/>
      <c r="BJ2464" s="17"/>
      <c r="BK2464" s="17"/>
      <c r="BL2464" s="17"/>
      <c r="BM2464" s="17"/>
      <c r="BN2464" s="17"/>
      <c r="BO2464" s="17"/>
      <c r="BP2464" s="17"/>
      <c r="BQ2464" s="17"/>
      <c r="BR2464" s="17"/>
    </row>
    <row r="2465" spans="29:70" x14ac:dyDescent="0.25">
      <c r="AC2465" s="17"/>
      <c r="AD2465" s="17"/>
      <c r="AE2465" s="17"/>
      <c r="AF2465" s="17"/>
      <c r="AG2465" s="17"/>
      <c r="AH2465" s="17"/>
      <c r="AI2465" s="17"/>
      <c r="AJ2465" s="17"/>
      <c r="AK2465" s="17"/>
      <c r="AL2465" s="17"/>
      <c r="AM2465" s="17"/>
      <c r="AN2465" s="17"/>
      <c r="AO2465" s="17"/>
      <c r="AP2465" s="17"/>
      <c r="AQ2465" s="17"/>
      <c r="AR2465" s="17"/>
      <c r="AS2465" s="17"/>
      <c r="AT2465" s="17"/>
      <c r="AU2465" s="17"/>
      <c r="AV2465" s="17"/>
      <c r="AW2465" s="17"/>
      <c r="AX2465" s="17"/>
      <c r="AY2465" s="17"/>
      <c r="AZ2465" s="17"/>
      <c r="BA2465" s="17"/>
      <c r="BB2465" s="17"/>
      <c r="BC2465" s="17"/>
      <c r="BD2465" s="17"/>
      <c r="BE2465" s="17"/>
      <c r="BF2465" s="17"/>
      <c r="BG2465" s="17"/>
      <c r="BH2465" s="17"/>
      <c r="BI2465" s="17"/>
      <c r="BJ2465" s="17"/>
      <c r="BK2465" s="17"/>
      <c r="BL2465" s="17"/>
      <c r="BM2465" s="17"/>
      <c r="BN2465" s="17"/>
      <c r="BO2465" s="17"/>
      <c r="BP2465" s="17"/>
      <c r="BQ2465" s="17"/>
      <c r="BR2465" s="17"/>
    </row>
    <row r="2466" spans="29:70" x14ac:dyDescent="0.25">
      <c r="AC2466" s="17"/>
      <c r="AD2466" s="17"/>
      <c r="AE2466" s="17"/>
      <c r="AF2466" s="17"/>
      <c r="AG2466" s="17"/>
      <c r="AH2466" s="17"/>
      <c r="AI2466" s="17"/>
      <c r="AJ2466" s="17"/>
      <c r="AK2466" s="17"/>
      <c r="AL2466" s="17"/>
      <c r="AM2466" s="17"/>
      <c r="AN2466" s="17"/>
      <c r="AO2466" s="17"/>
      <c r="AP2466" s="17"/>
      <c r="AQ2466" s="17"/>
      <c r="AR2466" s="17"/>
      <c r="AS2466" s="17"/>
      <c r="AT2466" s="17"/>
      <c r="AU2466" s="17"/>
      <c r="AV2466" s="17"/>
      <c r="AW2466" s="17"/>
      <c r="AX2466" s="17"/>
      <c r="AY2466" s="17"/>
      <c r="AZ2466" s="17"/>
      <c r="BA2466" s="17"/>
      <c r="BB2466" s="17"/>
      <c r="BC2466" s="17"/>
      <c r="BD2466" s="17"/>
      <c r="BE2466" s="17"/>
      <c r="BF2466" s="17"/>
      <c r="BG2466" s="17"/>
      <c r="BH2466" s="17"/>
      <c r="BI2466" s="17"/>
      <c r="BJ2466" s="17"/>
      <c r="BK2466" s="17"/>
      <c r="BL2466" s="17"/>
      <c r="BM2466" s="17"/>
      <c r="BN2466" s="17"/>
      <c r="BO2466" s="17"/>
      <c r="BP2466" s="17"/>
      <c r="BQ2466" s="17"/>
      <c r="BR2466" s="17"/>
    </row>
    <row r="2467" spans="29:70" x14ac:dyDescent="0.25">
      <c r="AC2467" s="17"/>
      <c r="AD2467" s="17"/>
      <c r="AE2467" s="17"/>
      <c r="AF2467" s="17"/>
      <c r="AG2467" s="17"/>
      <c r="AH2467" s="17"/>
      <c r="AI2467" s="17"/>
      <c r="AJ2467" s="17"/>
      <c r="AK2467" s="17"/>
      <c r="AL2467" s="17"/>
      <c r="AM2467" s="17"/>
      <c r="AN2467" s="17"/>
      <c r="AO2467" s="17"/>
      <c r="AP2467" s="17"/>
      <c r="AQ2467" s="17"/>
      <c r="AR2467" s="17"/>
      <c r="AS2467" s="17"/>
      <c r="AT2467" s="17"/>
      <c r="AU2467" s="17"/>
      <c r="AV2467" s="17"/>
      <c r="AW2467" s="17"/>
      <c r="AX2467" s="17"/>
      <c r="AY2467" s="17"/>
      <c r="AZ2467" s="17"/>
      <c r="BA2467" s="17"/>
      <c r="BB2467" s="17"/>
      <c r="BC2467" s="17"/>
      <c r="BD2467" s="17"/>
      <c r="BE2467" s="17"/>
      <c r="BF2467" s="17"/>
      <c r="BG2467" s="17"/>
      <c r="BH2467" s="17"/>
      <c r="BI2467" s="17"/>
      <c r="BJ2467" s="17"/>
      <c r="BK2467" s="17"/>
      <c r="BL2467" s="17"/>
      <c r="BM2467" s="17"/>
      <c r="BN2467" s="17"/>
      <c r="BO2467" s="17"/>
      <c r="BP2467" s="17"/>
      <c r="BQ2467" s="17"/>
      <c r="BR2467" s="17"/>
    </row>
    <row r="2468" spans="29:70" x14ac:dyDescent="0.25">
      <c r="AC2468" s="17"/>
      <c r="AD2468" s="17"/>
      <c r="AE2468" s="17"/>
      <c r="AF2468" s="17"/>
      <c r="AG2468" s="17"/>
      <c r="AH2468" s="17"/>
      <c r="AI2468" s="17"/>
      <c r="AJ2468" s="17"/>
      <c r="AK2468" s="17"/>
      <c r="AL2468" s="17"/>
      <c r="AM2468" s="17"/>
      <c r="AN2468" s="17"/>
      <c r="AO2468" s="17"/>
      <c r="AP2468" s="17"/>
      <c r="AQ2468" s="17"/>
      <c r="AR2468" s="17"/>
      <c r="AS2468" s="17"/>
      <c r="AT2468" s="17"/>
      <c r="AU2468" s="17"/>
      <c r="AV2468" s="17"/>
      <c r="AW2468" s="17"/>
      <c r="AX2468" s="17"/>
      <c r="AY2468" s="17"/>
      <c r="AZ2468" s="17"/>
      <c r="BA2468" s="17"/>
      <c r="BB2468" s="17"/>
      <c r="BC2468" s="17"/>
      <c r="BD2468" s="17"/>
      <c r="BE2468" s="17"/>
      <c r="BF2468" s="17"/>
      <c r="BG2468" s="17"/>
      <c r="BH2468" s="17"/>
      <c r="BI2468" s="17"/>
      <c r="BJ2468" s="17"/>
      <c r="BK2468" s="17"/>
      <c r="BL2468" s="17"/>
      <c r="BM2468" s="17"/>
      <c r="BN2468" s="17"/>
      <c r="BO2468" s="17"/>
      <c r="BP2468" s="17"/>
      <c r="BQ2468" s="17"/>
      <c r="BR2468" s="17"/>
    </row>
    <row r="2469" spans="29:70" x14ac:dyDescent="0.25">
      <c r="AC2469" s="17"/>
      <c r="AD2469" s="17"/>
      <c r="AE2469" s="17"/>
      <c r="AF2469" s="17"/>
      <c r="AG2469" s="17"/>
      <c r="AH2469" s="17"/>
      <c r="AI2469" s="17"/>
      <c r="AJ2469" s="17"/>
      <c r="AK2469" s="17"/>
      <c r="AL2469" s="17"/>
      <c r="AM2469" s="17"/>
      <c r="AN2469" s="17"/>
      <c r="AO2469" s="17"/>
      <c r="AP2469" s="17"/>
      <c r="AQ2469" s="17"/>
      <c r="AR2469" s="17"/>
      <c r="AS2469" s="17"/>
      <c r="AT2469" s="17"/>
      <c r="AU2469" s="17"/>
      <c r="AV2469" s="17"/>
      <c r="AW2469" s="17"/>
      <c r="AX2469" s="17"/>
      <c r="AY2469" s="17"/>
      <c r="AZ2469" s="17"/>
      <c r="BA2469" s="17"/>
      <c r="BB2469" s="17"/>
      <c r="BC2469" s="17"/>
      <c r="BD2469" s="17"/>
      <c r="BE2469" s="17"/>
      <c r="BF2469" s="17"/>
      <c r="BG2469" s="17"/>
      <c r="BH2469" s="17"/>
      <c r="BI2469" s="17"/>
      <c r="BJ2469" s="17"/>
      <c r="BK2469" s="17"/>
      <c r="BL2469" s="17"/>
      <c r="BM2469" s="17"/>
      <c r="BN2469" s="17"/>
      <c r="BO2469" s="17"/>
      <c r="BP2469" s="17"/>
      <c r="BQ2469" s="17"/>
      <c r="BR2469" s="17"/>
    </row>
    <row r="2470" spans="29:70" x14ac:dyDescent="0.25">
      <c r="AC2470" s="17"/>
      <c r="AD2470" s="17"/>
      <c r="AE2470" s="17"/>
      <c r="AF2470" s="17"/>
      <c r="AG2470" s="17"/>
      <c r="AH2470" s="17"/>
      <c r="AI2470" s="17"/>
      <c r="AJ2470" s="17"/>
      <c r="AK2470" s="17"/>
      <c r="AL2470" s="17"/>
      <c r="AM2470" s="17"/>
      <c r="AN2470" s="17"/>
      <c r="AO2470" s="17"/>
      <c r="AP2470" s="17"/>
      <c r="AQ2470" s="17"/>
      <c r="AR2470" s="17"/>
      <c r="AS2470" s="17"/>
      <c r="AT2470" s="17"/>
      <c r="AU2470" s="17"/>
      <c r="AV2470" s="17"/>
      <c r="AW2470" s="17"/>
      <c r="AX2470" s="17"/>
      <c r="AY2470" s="17"/>
      <c r="AZ2470" s="17"/>
      <c r="BA2470" s="17"/>
      <c r="BB2470" s="17"/>
      <c r="BC2470" s="17"/>
      <c r="BD2470" s="17"/>
      <c r="BE2470" s="17"/>
      <c r="BF2470" s="17"/>
      <c r="BG2470" s="17"/>
      <c r="BH2470" s="17"/>
      <c r="BI2470" s="17"/>
      <c r="BJ2470" s="17"/>
      <c r="BK2470" s="17"/>
      <c r="BL2470" s="17"/>
      <c r="BM2470" s="17"/>
      <c r="BN2470" s="17"/>
      <c r="BO2470" s="17"/>
      <c r="BP2470" s="17"/>
      <c r="BQ2470" s="17"/>
      <c r="BR2470" s="17"/>
    </row>
    <row r="2471" spans="29:70" x14ac:dyDescent="0.25">
      <c r="AC2471" s="17"/>
      <c r="AD2471" s="17"/>
      <c r="AE2471" s="17"/>
      <c r="AF2471" s="17"/>
      <c r="AG2471" s="17"/>
      <c r="AH2471" s="17"/>
      <c r="AI2471" s="17"/>
      <c r="AJ2471" s="17"/>
      <c r="AK2471" s="17"/>
      <c r="AL2471" s="17"/>
      <c r="AM2471" s="17"/>
      <c r="AN2471" s="17"/>
      <c r="AO2471" s="17"/>
      <c r="AP2471" s="17"/>
      <c r="AQ2471" s="17"/>
      <c r="AR2471" s="17"/>
      <c r="AS2471" s="17"/>
      <c r="AT2471" s="17"/>
      <c r="AU2471" s="17"/>
      <c r="AV2471" s="17"/>
      <c r="AW2471" s="17"/>
      <c r="AX2471" s="17"/>
      <c r="AY2471" s="17"/>
      <c r="AZ2471" s="17"/>
      <c r="BA2471" s="17"/>
      <c r="BB2471" s="17"/>
      <c r="BC2471" s="17"/>
      <c r="BD2471" s="17"/>
      <c r="BE2471" s="17"/>
      <c r="BF2471" s="17"/>
      <c r="BG2471" s="17"/>
      <c r="BH2471" s="17"/>
      <c r="BI2471" s="17"/>
      <c r="BJ2471" s="17"/>
      <c r="BK2471" s="17"/>
      <c r="BL2471" s="17"/>
      <c r="BM2471" s="17"/>
      <c r="BN2471" s="17"/>
      <c r="BO2471" s="17"/>
      <c r="BP2471" s="17"/>
      <c r="BQ2471" s="17"/>
      <c r="BR2471" s="17"/>
    </row>
    <row r="2472" spans="29:70" x14ac:dyDescent="0.25">
      <c r="AC2472" s="17"/>
      <c r="AD2472" s="17"/>
      <c r="AE2472" s="17"/>
      <c r="AF2472" s="17"/>
      <c r="AG2472" s="17"/>
      <c r="AH2472" s="17"/>
      <c r="AI2472" s="17"/>
      <c r="AJ2472" s="17"/>
      <c r="AK2472" s="17"/>
      <c r="AL2472" s="17"/>
      <c r="AM2472" s="17"/>
      <c r="AN2472" s="17"/>
      <c r="AO2472" s="17"/>
      <c r="AP2472" s="17"/>
      <c r="AQ2472" s="17"/>
      <c r="AR2472" s="17"/>
      <c r="AS2472" s="17"/>
      <c r="AT2472" s="17"/>
      <c r="AU2472" s="17"/>
      <c r="AV2472" s="17"/>
      <c r="AW2472" s="17"/>
      <c r="AX2472" s="17"/>
      <c r="AY2472" s="17"/>
      <c r="AZ2472" s="17"/>
      <c r="BA2472" s="17"/>
      <c r="BB2472" s="17"/>
      <c r="BC2472" s="17"/>
      <c r="BD2472" s="17"/>
      <c r="BE2472" s="17"/>
      <c r="BF2472" s="17"/>
      <c r="BG2472" s="17"/>
      <c r="BH2472" s="17"/>
      <c r="BI2472" s="17"/>
      <c r="BJ2472" s="17"/>
      <c r="BK2472" s="17"/>
      <c r="BL2472" s="17"/>
      <c r="BM2472" s="17"/>
      <c r="BN2472" s="17"/>
      <c r="BO2472" s="17"/>
      <c r="BP2472" s="17"/>
      <c r="BQ2472" s="17"/>
      <c r="BR2472" s="17"/>
    </row>
    <row r="2473" spans="29:70" x14ac:dyDescent="0.25">
      <c r="AC2473" s="17"/>
      <c r="AD2473" s="17"/>
      <c r="AE2473" s="17"/>
      <c r="AF2473" s="17"/>
      <c r="AG2473" s="17"/>
      <c r="AH2473" s="17"/>
      <c r="AI2473" s="17"/>
      <c r="AJ2473" s="17"/>
      <c r="AK2473" s="17"/>
      <c r="AL2473" s="17"/>
      <c r="AM2473" s="17"/>
      <c r="AN2473" s="17"/>
      <c r="AO2473" s="17"/>
      <c r="AP2473" s="17"/>
      <c r="AQ2473" s="17"/>
      <c r="AR2473" s="17"/>
      <c r="AS2473" s="17"/>
      <c r="AT2473" s="17"/>
      <c r="AU2473" s="17"/>
      <c r="AV2473" s="17"/>
      <c r="AW2473" s="17"/>
      <c r="AX2473" s="17"/>
      <c r="AY2473" s="17"/>
      <c r="AZ2473" s="17"/>
      <c r="BA2473" s="17"/>
      <c r="BB2473" s="17"/>
      <c r="BC2473" s="17"/>
      <c r="BD2473" s="17"/>
      <c r="BE2473" s="17"/>
      <c r="BF2473" s="17"/>
      <c r="BG2473" s="17"/>
      <c r="BH2473" s="17"/>
      <c r="BI2473" s="17"/>
      <c r="BJ2473" s="17"/>
      <c r="BK2473" s="17"/>
      <c r="BL2473" s="17"/>
      <c r="BM2473" s="17"/>
      <c r="BN2473" s="17"/>
      <c r="BO2473" s="17"/>
      <c r="BP2473" s="17"/>
      <c r="BQ2473" s="17"/>
      <c r="BR2473" s="17"/>
    </row>
    <row r="2474" spans="29:70" x14ac:dyDescent="0.25">
      <c r="AC2474" s="17"/>
      <c r="AD2474" s="17"/>
      <c r="AE2474" s="17"/>
      <c r="AF2474" s="17"/>
      <c r="AG2474" s="17"/>
      <c r="AH2474" s="17"/>
      <c r="AI2474" s="17"/>
      <c r="AJ2474" s="17"/>
      <c r="AK2474" s="17"/>
      <c r="AL2474" s="17"/>
      <c r="AM2474" s="17"/>
      <c r="AN2474" s="17"/>
      <c r="AO2474" s="17"/>
      <c r="AP2474" s="17"/>
      <c r="AQ2474" s="17"/>
      <c r="AR2474" s="17"/>
      <c r="AS2474" s="17"/>
      <c r="AT2474" s="17"/>
      <c r="AU2474" s="17"/>
      <c r="AV2474" s="17"/>
      <c r="AW2474" s="17"/>
      <c r="AX2474" s="17"/>
      <c r="AY2474" s="17"/>
      <c r="AZ2474" s="17"/>
      <c r="BA2474" s="17"/>
      <c r="BB2474" s="17"/>
      <c r="BC2474" s="17"/>
      <c r="BD2474" s="17"/>
      <c r="BE2474" s="17"/>
      <c r="BF2474" s="17"/>
      <c r="BG2474" s="17"/>
      <c r="BH2474" s="17"/>
      <c r="BI2474" s="17"/>
      <c r="BJ2474" s="17"/>
      <c r="BK2474" s="17"/>
      <c r="BL2474" s="17"/>
      <c r="BM2474" s="17"/>
      <c r="BN2474" s="17"/>
      <c r="BO2474" s="17"/>
      <c r="BP2474" s="17"/>
      <c r="BQ2474" s="17"/>
      <c r="BR2474" s="17"/>
    </row>
    <row r="2475" spans="29:70" x14ac:dyDescent="0.25">
      <c r="AC2475" s="17"/>
      <c r="AD2475" s="17"/>
      <c r="AE2475" s="17"/>
      <c r="AF2475" s="17"/>
      <c r="AG2475" s="17"/>
      <c r="AH2475" s="17"/>
      <c r="AI2475" s="17"/>
      <c r="AJ2475" s="17"/>
      <c r="AK2475" s="17"/>
      <c r="AL2475" s="17"/>
      <c r="AM2475" s="17"/>
      <c r="AN2475" s="17"/>
      <c r="AO2475" s="17"/>
      <c r="AP2475" s="17"/>
      <c r="AQ2475" s="17"/>
      <c r="AR2475" s="17"/>
      <c r="AS2475" s="17"/>
      <c r="AT2475" s="17"/>
      <c r="AU2475" s="17"/>
      <c r="AV2475" s="17"/>
      <c r="AW2475" s="17"/>
      <c r="AX2475" s="17"/>
      <c r="AY2475" s="17"/>
      <c r="AZ2475" s="17"/>
      <c r="BA2475" s="17"/>
      <c r="BB2475" s="17"/>
      <c r="BC2475" s="17"/>
      <c r="BD2475" s="17"/>
      <c r="BE2475" s="17"/>
      <c r="BF2475" s="17"/>
      <c r="BG2475" s="17"/>
      <c r="BH2475" s="17"/>
      <c r="BI2475" s="17"/>
      <c r="BJ2475" s="17"/>
      <c r="BK2475" s="17"/>
      <c r="BL2475" s="17"/>
      <c r="BM2475" s="17"/>
      <c r="BN2475" s="17"/>
      <c r="BO2475" s="17"/>
      <c r="BP2475" s="17"/>
      <c r="BQ2475" s="17"/>
      <c r="BR2475" s="17"/>
    </row>
    <row r="2476" spans="29:70" x14ac:dyDescent="0.25">
      <c r="AC2476" s="17"/>
      <c r="AD2476" s="17"/>
      <c r="AE2476" s="17"/>
      <c r="AF2476" s="17"/>
      <c r="AG2476" s="17"/>
      <c r="AH2476" s="17"/>
      <c r="AI2476" s="17"/>
      <c r="AJ2476" s="17"/>
      <c r="AK2476" s="17"/>
      <c r="AL2476" s="17"/>
      <c r="AM2476" s="17"/>
      <c r="AN2476" s="17"/>
      <c r="AO2476" s="17"/>
      <c r="AP2476" s="17"/>
      <c r="AQ2476" s="17"/>
      <c r="AR2476" s="17"/>
      <c r="AS2476" s="17"/>
      <c r="AT2476" s="17"/>
      <c r="AU2476" s="17"/>
      <c r="AV2476" s="17"/>
      <c r="AW2476" s="17"/>
      <c r="AX2476" s="17"/>
      <c r="AY2476" s="17"/>
      <c r="AZ2476" s="17"/>
      <c r="BA2476" s="17"/>
      <c r="BB2476" s="17"/>
      <c r="BC2476" s="17"/>
      <c r="BD2476" s="17"/>
      <c r="BE2476" s="17"/>
      <c r="BF2476" s="17"/>
      <c r="BG2476" s="17"/>
      <c r="BH2476" s="17"/>
      <c r="BI2476" s="17"/>
      <c r="BJ2476" s="17"/>
      <c r="BK2476" s="17"/>
      <c r="BL2476" s="17"/>
      <c r="BM2476" s="17"/>
      <c r="BN2476" s="17"/>
      <c r="BO2476" s="17"/>
      <c r="BP2476" s="17"/>
      <c r="BQ2476" s="17"/>
      <c r="BR2476" s="17"/>
    </row>
    <row r="2477" spans="29:70" x14ac:dyDescent="0.25"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  <c r="BF2477" s="17"/>
      <c r="BG2477" s="17"/>
      <c r="BH2477" s="17"/>
      <c r="BI2477" s="17"/>
      <c r="BJ2477" s="17"/>
      <c r="BK2477" s="17"/>
      <c r="BL2477" s="17"/>
      <c r="BM2477" s="17"/>
      <c r="BN2477" s="17"/>
      <c r="BO2477" s="17"/>
      <c r="BP2477" s="17"/>
      <c r="BQ2477" s="17"/>
      <c r="BR2477" s="17"/>
    </row>
    <row r="2478" spans="29:70" x14ac:dyDescent="0.25"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7"/>
      <c r="BK2478" s="17"/>
      <c r="BL2478" s="17"/>
      <c r="BM2478" s="17"/>
      <c r="BN2478" s="17"/>
      <c r="BO2478" s="17"/>
      <c r="BP2478" s="17"/>
      <c r="BQ2478" s="17"/>
      <c r="BR2478" s="17"/>
    </row>
    <row r="2479" spans="29:70" x14ac:dyDescent="0.25"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  <c r="BF2479" s="17"/>
      <c r="BG2479" s="17"/>
      <c r="BH2479" s="17"/>
      <c r="BI2479" s="17"/>
      <c r="BJ2479" s="17"/>
      <c r="BK2479" s="17"/>
      <c r="BL2479" s="17"/>
      <c r="BM2479" s="17"/>
      <c r="BN2479" s="17"/>
      <c r="BO2479" s="17"/>
      <c r="BP2479" s="17"/>
      <c r="BQ2479" s="17"/>
      <c r="BR2479" s="17"/>
    </row>
    <row r="2480" spans="29:70" x14ac:dyDescent="0.25">
      <c r="AC2480" s="17"/>
      <c r="AD2480" s="17"/>
      <c r="AE2480" s="17"/>
      <c r="AF2480" s="17"/>
      <c r="AG2480" s="17"/>
      <c r="AH2480" s="17"/>
      <c r="AI2480" s="17"/>
      <c r="AJ2480" s="17"/>
      <c r="AK2480" s="17"/>
      <c r="AL2480" s="17"/>
      <c r="AM2480" s="17"/>
      <c r="AN2480" s="17"/>
      <c r="AO2480" s="17"/>
      <c r="AP2480" s="17"/>
      <c r="AQ2480" s="17"/>
      <c r="AR2480" s="17"/>
      <c r="AS2480" s="17"/>
      <c r="AT2480" s="17"/>
      <c r="AU2480" s="17"/>
      <c r="AV2480" s="17"/>
      <c r="AW2480" s="17"/>
      <c r="AX2480" s="17"/>
      <c r="AY2480" s="17"/>
      <c r="AZ2480" s="17"/>
      <c r="BA2480" s="17"/>
      <c r="BB2480" s="17"/>
      <c r="BC2480" s="17"/>
      <c r="BD2480" s="17"/>
      <c r="BE2480" s="17"/>
      <c r="BF2480" s="17"/>
      <c r="BG2480" s="17"/>
      <c r="BH2480" s="17"/>
      <c r="BI2480" s="17"/>
      <c r="BJ2480" s="17"/>
      <c r="BK2480" s="17"/>
      <c r="BL2480" s="17"/>
      <c r="BM2480" s="17"/>
      <c r="BN2480" s="17"/>
      <c r="BO2480" s="17"/>
      <c r="BP2480" s="17"/>
      <c r="BQ2480" s="17"/>
      <c r="BR2480" s="17"/>
    </row>
    <row r="2481" spans="29:70" x14ac:dyDescent="0.25">
      <c r="AC2481" s="17"/>
      <c r="AD2481" s="17"/>
      <c r="AE2481" s="17"/>
      <c r="AF2481" s="17"/>
      <c r="AG2481" s="17"/>
      <c r="AH2481" s="17"/>
      <c r="AI2481" s="17"/>
      <c r="AJ2481" s="17"/>
      <c r="AK2481" s="17"/>
      <c r="AL2481" s="17"/>
      <c r="AM2481" s="17"/>
      <c r="AN2481" s="17"/>
      <c r="AO2481" s="17"/>
      <c r="AP2481" s="17"/>
      <c r="AQ2481" s="17"/>
      <c r="AR2481" s="17"/>
      <c r="AS2481" s="17"/>
      <c r="AT2481" s="17"/>
      <c r="AU2481" s="17"/>
      <c r="AV2481" s="17"/>
      <c r="AW2481" s="17"/>
      <c r="AX2481" s="17"/>
      <c r="AY2481" s="17"/>
      <c r="AZ2481" s="17"/>
      <c r="BA2481" s="17"/>
      <c r="BB2481" s="17"/>
      <c r="BC2481" s="17"/>
      <c r="BD2481" s="17"/>
      <c r="BE2481" s="17"/>
      <c r="BF2481" s="17"/>
      <c r="BG2481" s="17"/>
      <c r="BH2481" s="17"/>
      <c r="BI2481" s="17"/>
      <c r="BJ2481" s="17"/>
      <c r="BK2481" s="17"/>
      <c r="BL2481" s="17"/>
      <c r="BM2481" s="17"/>
      <c r="BN2481" s="17"/>
      <c r="BO2481" s="17"/>
      <c r="BP2481" s="17"/>
      <c r="BQ2481" s="17"/>
      <c r="BR2481" s="17"/>
    </row>
    <row r="2482" spans="29:70" x14ac:dyDescent="0.25">
      <c r="AC2482" s="17"/>
      <c r="AD2482" s="17"/>
      <c r="AE2482" s="17"/>
      <c r="AF2482" s="17"/>
      <c r="AG2482" s="17"/>
      <c r="AH2482" s="17"/>
      <c r="AI2482" s="17"/>
      <c r="AJ2482" s="17"/>
      <c r="AK2482" s="17"/>
      <c r="AL2482" s="17"/>
      <c r="AM2482" s="17"/>
      <c r="AN2482" s="17"/>
      <c r="AO2482" s="17"/>
      <c r="AP2482" s="17"/>
      <c r="AQ2482" s="17"/>
      <c r="AR2482" s="17"/>
      <c r="AS2482" s="17"/>
      <c r="AT2482" s="17"/>
      <c r="AU2482" s="17"/>
      <c r="AV2482" s="17"/>
      <c r="AW2482" s="17"/>
      <c r="AX2482" s="17"/>
      <c r="AY2482" s="17"/>
      <c r="AZ2482" s="17"/>
      <c r="BA2482" s="17"/>
      <c r="BB2482" s="17"/>
      <c r="BC2482" s="17"/>
      <c r="BD2482" s="17"/>
      <c r="BE2482" s="17"/>
      <c r="BF2482" s="17"/>
      <c r="BG2482" s="17"/>
      <c r="BH2482" s="17"/>
      <c r="BI2482" s="17"/>
      <c r="BJ2482" s="17"/>
      <c r="BK2482" s="17"/>
      <c r="BL2482" s="17"/>
      <c r="BM2482" s="17"/>
      <c r="BN2482" s="17"/>
      <c r="BO2482" s="17"/>
      <c r="BP2482" s="17"/>
      <c r="BQ2482" s="17"/>
      <c r="BR2482" s="17"/>
    </row>
    <row r="2483" spans="29:70" x14ac:dyDescent="0.25">
      <c r="AC2483" s="17"/>
      <c r="AD2483" s="17"/>
      <c r="AE2483" s="17"/>
      <c r="AF2483" s="17"/>
      <c r="AG2483" s="17"/>
      <c r="AH2483" s="17"/>
      <c r="AI2483" s="17"/>
      <c r="AJ2483" s="17"/>
      <c r="AK2483" s="17"/>
      <c r="AL2483" s="17"/>
      <c r="AM2483" s="17"/>
      <c r="AN2483" s="17"/>
      <c r="AO2483" s="17"/>
      <c r="AP2483" s="17"/>
      <c r="AQ2483" s="17"/>
      <c r="AR2483" s="17"/>
      <c r="AS2483" s="17"/>
      <c r="AT2483" s="17"/>
      <c r="AU2483" s="17"/>
      <c r="AV2483" s="17"/>
      <c r="AW2483" s="17"/>
      <c r="AX2483" s="17"/>
      <c r="AY2483" s="17"/>
      <c r="AZ2483" s="17"/>
      <c r="BA2483" s="17"/>
      <c r="BB2483" s="17"/>
      <c r="BC2483" s="17"/>
      <c r="BD2483" s="17"/>
      <c r="BE2483" s="17"/>
      <c r="BF2483" s="17"/>
      <c r="BG2483" s="17"/>
      <c r="BH2483" s="17"/>
      <c r="BI2483" s="17"/>
      <c r="BJ2483" s="17"/>
      <c r="BK2483" s="17"/>
      <c r="BL2483" s="17"/>
      <c r="BM2483" s="17"/>
      <c r="BN2483" s="17"/>
      <c r="BO2483" s="17"/>
      <c r="BP2483" s="17"/>
      <c r="BQ2483" s="17"/>
      <c r="BR2483" s="17"/>
    </row>
    <row r="2484" spans="29:70" x14ac:dyDescent="0.25">
      <c r="AC2484" s="17"/>
      <c r="AD2484" s="17"/>
      <c r="AE2484" s="17"/>
      <c r="AF2484" s="17"/>
      <c r="AG2484" s="17"/>
      <c r="AH2484" s="17"/>
      <c r="AI2484" s="17"/>
      <c r="AJ2484" s="17"/>
      <c r="AK2484" s="17"/>
      <c r="AL2484" s="17"/>
      <c r="AM2484" s="17"/>
      <c r="AN2484" s="17"/>
      <c r="AO2484" s="17"/>
      <c r="AP2484" s="17"/>
      <c r="AQ2484" s="17"/>
      <c r="AR2484" s="17"/>
      <c r="AS2484" s="17"/>
      <c r="AT2484" s="17"/>
      <c r="AU2484" s="17"/>
      <c r="AV2484" s="17"/>
      <c r="AW2484" s="17"/>
      <c r="AX2484" s="17"/>
      <c r="AY2484" s="17"/>
      <c r="AZ2484" s="17"/>
      <c r="BA2484" s="17"/>
      <c r="BB2484" s="17"/>
      <c r="BC2484" s="17"/>
      <c r="BD2484" s="17"/>
      <c r="BE2484" s="17"/>
      <c r="BF2484" s="17"/>
      <c r="BG2484" s="17"/>
      <c r="BH2484" s="17"/>
      <c r="BI2484" s="17"/>
      <c r="BJ2484" s="17"/>
      <c r="BK2484" s="17"/>
      <c r="BL2484" s="17"/>
      <c r="BM2484" s="17"/>
      <c r="BN2484" s="17"/>
      <c r="BO2484" s="17"/>
      <c r="BP2484" s="17"/>
      <c r="BQ2484" s="17"/>
      <c r="BR2484" s="17"/>
    </row>
    <row r="2485" spans="29:70" x14ac:dyDescent="0.25">
      <c r="AC2485" s="17"/>
      <c r="AD2485" s="17"/>
      <c r="AE2485" s="17"/>
      <c r="AF2485" s="17"/>
      <c r="AG2485" s="17"/>
      <c r="AH2485" s="17"/>
      <c r="AI2485" s="17"/>
      <c r="AJ2485" s="17"/>
      <c r="AK2485" s="17"/>
      <c r="AL2485" s="17"/>
      <c r="AM2485" s="17"/>
      <c r="AN2485" s="17"/>
      <c r="AO2485" s="17"/>
      <c r="AP2485" s="17"/>
      <c r="AQ2485" s="17"/>
      <c r="AR2485" s="17"/>
      <c r="AS2485" s="17"/>
      <c r="AT2485" s="17"/>
      <c r="AU2485" s="17"/>
      <c r="AV2485" s="17"/>
      <c r="AW2485" s="17"/>
      <c r="AX2485" s="17"/>
      <c r="AY2485" s="17"/>
      <c r="AZ2485" s="17"/>
      <c r="BA2485" s="17"/>
      <c r="BB2485" s="17"/>
      <c r="BC2485" s="17"/>
      <c r="BD2485" s="17"/>
      <c r="BE2485" s="17"/>
      <c r="BF2485" s="17"/>
      <c r="BG2485" s="17"/>
      <c r="BH2485" s="17"/>
      <c r="BI2485" s="17"/>
      <c r="BJ2485" s="17"/>
      <c r="BK2485" s="17"/>
      <c r="BL2485" s="17"/>
      <c r="BM2485" s="17"/>
      <c r="BN2485" s="17"/>
      <c r="BO2485" s="17"/>
      <c r="BP2485" s="17"/>
      <c r="BQ2485" s="17"/>
      <c r="BR2485" s="17"/>
    </row>
    <row r="2486" spans="29:70" x14ac:dyDescent="0.25">
      <c r="AC2486" s="17"/>
      <c r="AD2486" s="17"/>
      <c r="AE2486" s="17"/>
      <c r="AF2486" s="17"/>
      <c r="AG2486" s="17"/>
      <c r="AH2486" s="17"/>
      <c r="AI2486" s="17"/>
      <c r="AJ2486" s="17"/>
      <c r="AK2486" s="17"/>
      <c r="AL2486" s="17"/>
      <c r="AM2486" s="17"/>
      <c r="AN2486" s="17"/>
      <c r="AO2486" s="17"/>
      <c r="AP2486" s="17"/>
      <c r="AQ2486" s="17"/>
      <c r="AR2486" s="17"/>
      <c r="AS2486" s="17"/>
      <c r="AT2486" s="17"/>
      <c r="AU2486" s="17"/>
      <c r="AV2486" s="17"/>
      <c r="AW2486" s="17"/>
      <c r="AX2486" s="17"/>
      <c r="AY2486" s="17"/>
      <c r="AZ2486" s="17"/>
      <c r="BA2486" s="17"/>
      <c r="BB2486" s="17"/>
      <c r="BC2486" s="17"/>
      <c r="BD2486" s="17"/>
      <c r="BE2486" s="17"/>
      <c r="BF2486" s="17"/>
      <c r="BG2486" s="17"/>
      <c r="BH2486" s="17"/>
      <c r="BI2486" s="17"/>
      <c r="BJ2486" s="17"/>
      <c r="BK2486" s="17"/>
      <c r="BL2486" s="17"/>
      <c r="BM2486" s="17"/>
      <c r="BN2486" s="17"/>
      <c r="BO2486" s="17"/>
      <c r="BP2486" s="17"/>
      <c r="BQ2486" s="17"/>
      <c r="BR2486" s="17"/>
    </row>
    <row r="2487" spans="29:70" x14ac:dyDescent="0.25">
      <c r="AC2487" s="17"/>
      <c r="AD2487" s="17"/>
      <c r="AE2487" s="17"/>
      <c r="AF2487" s="17"/>
      <c r="AG2487" s="17"/>
      <c r="AH2487" s="17"/>
      <c r="AI2487" s="17"/>
      <c r="AJ2487" s="17"/>
      <c r="AK2487" s="17"/>
      <c r="AL2487" s="17"/>
      <c r="AM2487" s="17"/>
      <c r="AN2487" s="17"/>
      <c r="AO2487" s="17"/>
      <c r="AP2487" s="17"/>
      <c r="AQ2487" s="17"/>
      <c r="AR2487" s="17"/>
      <c r="AS2487" s="17"/>
      <c r="AT2487" s="17"/>
      <c r="AU2487" s="17"/>
      <c r="AV2487" s="17"/>
      <c r="AW2487" s="17"/>
      <c r="AX2487" s="17"/>
      <c r="AY2487" s="17"/>
      <c r="AZ2487" s="17"/>
      <c r="BA2487" s="17"/>
      <c r="BB2487" s="17"/>
      <c r="BC2487" s="17"/>
      <c r="BD2487" s="17"/>
      <c r="BE2487" s="17"/>
      <c r="BF2487" s="17"/>
      <c r="BG2487" s="17"/>
      <c r="BH2487" s="17"/>
      <c r="BI2487" s="17"/>
      <c r="BJ2487" s="17"/>
      <c r="BK2487" s="17"/>
      <c r="BL2487" s="17"/>
      <c r="BM2487" s="17"/>
      <c r="BN2487" s="17"/>
      <c r="BO2487" s="17"/>
      <c r="BP2487" s="17"/>
      <c r="BQ2487" s="17"/>
      <c r="BR2487" s="17"/>
    </row>
    <row r="2488" spans="29:70" x14ac:dyDescent="0.25">
      <c r="AC2488" s="17"/>
      <c r="AD2488" s="17"/>
      <c r="AE2488" s="17"/>
      <c r="AF2488" s="17"/>
      <c r="AG2488" s="17"/>
      <c r="AH2488" s="17"/>
      <c r="AI2488" s="17"/>
      <c r="AJ2488" s="17"/>
      <c r="AK2488" s="17"/>
      <c r="AL2488" s="17"/>
      <c r="AM2488" s="17"/>
      <c r="AN2488" s="17"/>
      <c r="AO2488" s="17"/>
      <c r="AP2488" s="17"/>
      <c r="AQ2488" s="17"/>
      <c r="AR2488" s="17"/>
      <c r="AS2488" s="17"/>
      <c r="AT2488" s="17"/>
      <c r="AU2488" s="17"/>
      <c r="AV2488" s="17"/>
      <c r="AW2488" s="17"/>
      <c r="AX2488" s="17"/>
      <c r="AY2488" s="17"/>
      <c r="AZ2488" s="17"/>
      <c r="BA2488" s="17"/>
      <c r="BB2488" s="17"/>
      <c r="BC2488" s="17"/>
      <c r="BD2488" s="17"/>
      <c r="BE2488" s="17"/>
      <c r="BF2488" s="17"/>
      <c r="BG2488" s="17"/>
      <c r="BH2488" s="17"/>
      <c r="BI2488" s="17"/>
      <c r="BJ2488" s="17"/>
      <c r="BK2488" s="17"/>
      <c r="BL2488" s="17"/>
      <c r="BM2488" s="17"/>
      <c r="BN2488" s="17"/>
      <c r="BO2488" s="17"/>
      <c r="BP2488" s="17"/>
      <c r="BQ2488" s="17"/>
      <c r="BR2488" s="17"/>
    </row>
    <row r="2489" spans="29:70" x14ac:dyDescent="0.25">
      <c r="AC2489" s="17"/>
      <c r="AD2489" s="17"/>
      <c r="AE2489" s="17"/>
      <c r="AF2489" s="17"/>
      <c r="AG2489" s="17"/>
      <c r="AH2489" s="17"/>
      <c r="AI2489" s="17"/>
      <c r="AJ2489" s="17"/>
      <c r="AK2489" s="17"/>
      <c r="AL2489" s="17"/>
      <c r="AM2489" s="17"/>
      <c r="AN2489" s="17"/>
      <c r="AO2489" s="17"/>
      <c r="AP2489" s="17"/>
      <c r="AQ2489" s="17"/>
      <c r="AR2489" s="17"/>
      <c r="AS2489" s="17"/>
      <c r="AT2489" s="17"/>
      <c r="AU2489" s="17"/>
      <c r="AV2489" s="17"/>
      <c r="AW2489" s="17"/>
      <c r="AX2489" s="17"/>
      <c r="AY2489" s="17"/>
      <c r="AZ2489" s="17"/>
      <c r="BA2489" s="17"/>
      <c r="BB2489" s="17"/>
      <c r="BC2489" s="17"/>
      <c r="BD2489" s="17"/>
      <c r="BE2489" s="17"/>
      <c r="BF2489" s="17"/>
      <c r="BG2489" s="17"/>
      <c r="BH2489" s="17"/>
      <c r="BI2489" s="17"/>
      <c r="BJ2489" s="17"/>
      <c r="BK2489" s="17"/>
      <c r="BL2489" s="17"/>
      <c r="BM2489" s="17"/>
      <c r="BN2489" s="17"/>
      <c r="BO2489" s="17"/>
      <c r="BP2489" s="17"/>
      <c r="BQ2489" s="17"/>
      <c r="BR2489" s="17"/>
    </row>
    <row r="2490" spans="29:70" x14ac:dyDescent="0.25">
      <c r="AC2490" s="17"/>
      <c r="AD2490" s="17"/>
      <c r="AE2490" s="17"/>
      <c r="AF2490" s="17"/>
      <c r="AG2490" s="17"/>
      <c r="AH2490" s="17"/>
      <c r="AI2490" s="17"/>
      <c r="AJ2490" s="17"/>
      <c r="AK2490" s="17"/>
      <c r="AL2490" s="17"/>
      <c r="AM2490" s="17"/>
      <c r="AN2490" s="17"/>
      <c r="AO2490" s="17"/>
      <c r="AP2490" s="17"/>
      <c r="AQ2490" s="17"/>
      <c r="AR2490" s="17"/>
      <c r="AS2490" s="17"/>
      <c r="AT2490" s="17"/>
      <c r="AU2490" s="17"/>
      <c r="AV2490" s="17"/>
      <c r="AW2490" s="17"/>
      <c r="AX2490" s="17"/>
      <c r="AY2490" s="17"/>
      <c r="AZ2490" s="17"/>
      <c r="BA2490" s="17"/>
      <c r="BB2490" s="17"/>
      <c r="BC2490" s="17"/>
      <c r="BD2490" s="17"/>
      <c r="BE2490" s="17"/>
      <c r="BF2490" s="17"/>
      <c r="BG2490" s="17"/>
      <c r="BH2490" s="17"/>
      <c r="BI2490" s="17"/>
      <c r="BJ2490" s="17"/>
      <c r="BK2490" s="17"/>
      <c r="BL2490" s="17"/>
      <c r="BM2490" s="17"/>
      <c r="BN2490" s="17"/>
      <c r="BO2490" s="17"/>
      <c r="BP2490" s="17"/>
      <c r="BQ2490" s="17"/>
      <c r="BR2490" s="17"/>
    </row>
    <row r="2491" spans="29:70" x14ac:dyDescent="0.25">
      <c r="AC2491" s="17"/>
      <c r="AD2491" s="17"/>
      <c r="AE2491" s="17"/>
      <c r="AF2491" s="17"/>
      <c r="AG2491" s="17"/>
      <c r="AH2491" s="17"/>
      <c r="AI2491" s="17"/>
      <c r="AJ2491" s="17"/>
      <c r="AK2491" s="17"/>
      <c r="AL2491" s="17"/>
      <c r="AM2491" s="17"/>
      <c r="AN2491" s="17"/>
      <c r="AO2491" s="17"/>
      <c r="AP2491" s="17"/>
      <c r="AQ2491" s="17"/>
      <c r="AR2491" s="17"/>
      <c r="AS2491" s="17"/>
      <c r="AT2491" s="17"/>
      <c r="AU2491" s="17"/>
      <c r="AV2491" s="17"/>
      <c r="AW2491" s="17"/>
      <c r="AX2491" s="17"/>
      <c r="AY2491" s="17"/>
      <c r="AZ2491" s="17"/>
      <c r="BA2491" s="17"/>
      <c r="BB2491" s="17"/>
      <c r="BC2491" s="17"/>
      <c r="BD2491" s="17"/>
      <c r="BE2491" s="17"/>
      <c r="BF2491" s="17"/>
      <c r="BG2491" s="17"/>
      <c r="BH2491" s="17"/>
      <c r="BI2491" s="17"/>
      <c r="BJ2491" s="17"/>
      <c r="BK2491" s="17"/>
      <c r="BL2491" s="17"/>
      <c r="BM2491" s="17"/>
      <c r="BN2491" s="17"/>
      <c r="BO2491" s="17"/>
      <c r="BP2491" s="17"/>
      <c r="BQ2491" s="17"/>
      <c r="BR2491" s="17"/>
    </row>
    <row r="2492" spans="29:70" x14ac:dyDescent="0.25">
      <c r="AC2492" s="17"/>
      <c r="AD2492" s="17"/>
      <c r="AE2492" s="17"/>
      <c r="AF2492" s="17"/>
      <c r="AG2492" s="17"/>
      <c r="AH2492" s="17"/>
      <c r="AI2492" s="17"/>
      <c r="AJ2492" s="17"/>
      <c r="AK2492" s="17"/>
      <c r="AL2492" s="17"/>
      <c r="AM2492" s="17"/>
      <c r="AN2492" s="17"/>
      <c r="AO2492" s="17"/>
      <c r="AP2492" s="17"/>
      <c r="AQ2492" s="17"/>
      <c r="AR2492" s="17"/>
      <c r="AS2492" s="17"/>
      <c r="AT2492" s="17"/>
      <c r="AU2492" s="17"/>
      <c r="AV2492" s="17"/>
      <c r="AW2492" s="17"/>
      <c r="AX2492" s="17"/>
      <c r="AY2492" s="17"/>
      <c r="AZ2492" s="17"/>
      <c r="BA2492" s="17"/>
      <c r="BB2492" s="17"/>
      <c r="BC2492" s="17"/>
      <c r="BD2492" s="17"/>
      <c r="BE2492" s="17"/>
      <c r="BF2492" s="17"/>
      <c r="BG2492" s="17"/>
      <c r="BH2492" s="17"/>
      <c r="BI2492" s="17"/>
      <c r="BJ2492" s="17"/>
      <c r="BK2492" s="17"/>
      <c r="BL2492" s="17"/>
      <c r="BM2492" s="17"/>
      <c r="BN2492" s="17"/>
      <c r="BO2492" s="17"/>
      <c r="BP2492" s="17"/>
      <c r="BQ2492" s="17"/>
      <c r="BR2492" s="17"/>
    </row>
    <row r="2493" spans="29:70" x14ac:dyDescent="0.25">
      <c r="AC2493" s="17"/>
      <c r="AD2493" s="17"/>
      <c r="AE2493" s="17"/>
      <c r="AF2493" s="17"/>
      <c r="AG2493" s="17"/>
      <c r="AH2493" s="17"/>
      <c r="AI2493" s="17"/>
      <c r="AJ2493" s="17"/>
      <c r="AK2493" s="17"/>
      <c r="AL2493" s="17"/>
      <c r="AM2493" s="17"/>
      <c r="AN2493" s="17"/>
      <c r="AO2493" s="17"/>
      <c r="AP2493" s="17"/>
      <c r="AQ2493" s="17"/>
      <c r="AR2493" s="17"/>
      <c r="AS2493" s="17"/>
      <c r="AT2493" s="17"/>
      <c r="AU2493" s="17"/>
      <c r="AV2493" s="17"/>
      <c r="AW2493" s="17"/>
      <c r="AX2493" s="17"/>
      <c r="AY2493" s="17"/>
      <c r="AZ2493" s="17"/>
      <c r="BA2493" s="17"/>
      <c r="BB2493" s="17"/>
      <c r="BC2493" s="17"/>
      <c r="BD2493" s="17"/>
      <c r="BE2493" s="17"/>
      <c r="BF2493" s="17"/>
      <c r="BG2493" s="17"/>
      <c r="BH2493" s="17"/>
      <c r="BI2493" s="17"/>
      <c r="BJ2493" s="17"/>
      <c r="BK2493" s="17"/>
      <c r="BL2493" s="17"/>
      <c r="BM2493" s="17"/>
      <c r="BN2493" s="17"/>
      <c r="BO2493" s="17"/>
      <c r="BP2493" s="17"/>
      <c r="BQ2493" s="17"/>
      <c r="BR2493" s="17"/>
    </row>
    <row r="2494" spans="29:70" x14ac:dyDescent="0.25">
      <c r="AC2494" s="17"/>
      <c r="AD2494" s="17"/>
      <c r="AE2494" s="17"/>
      <c r="AF2494" s="17"/>
      <c r="AG2494" s="17"/>
      <c r="AH2494" s="17"/>
      <c r="AI2494" s="17"/>
      <c r="AJ2494" s="17"/>
      <c r="AK2494" s="17"/>
      <c r="AL2494" s="17"/>
      <c r="AM2494" s="17"/>
      <c r="AN2494" s="17"/>
      <c r="AO2494" s="17"/>
      <c r="AP2494" s="17"/>
      <c r="AQ2494" s="17"/>
      <c r="AR2494" s="17"/>
      <c r="AS2494" s="17"/>
      <c r="AT2494" s="17"/>
      <c r="AU2494" s="17"/>
      <c r="AV2494" s="17"/>
      <c r="AW2494" s="17"/>
      <c r="AX2494" s="17"/>
      <c r="AY2494" s="17"/>
      <c r="AZ2494" s="17"/>
      <c r="BA2494" s="17"/>
      <c r="BB2494" s="17"/>
      <c r="BC2494" s="17"/>
      <c r="BD2494" s="17"/>
      <c r="BE2494" s="17"/>
      <c r="BF2494" s="17"/>
      <c r="BG2494" s="17"/>
      <c r="BH2494" s="17"/>
      <c r="BI2494" s="17"/>
      <c r="BJ2494" s="17"/>
      <c r="BK2494" s="17"/>
      <c r="BL2494" s="17"/>
      <c r="BM2494" s="17"/>
      <c r="BN2494" s="17"/>
      <c r="BO2494" s="17"/>
      <c r="BP2494" s="17"/>
      <c r="BQ2494" s="17"/>
      <c r="BR2494" s="17"/>
    </row>
    <row r="2495" spans="29:70" x14ac:dyDescent="0.25">
      <c r="AC2495" s="17"/>
      <c r="AD2495" s="17"/>
      <c r="AE2495" s="17"/>
      <c r="AF2495" s="17"/>
      <c r="AG2495" s="17"/>
      <c r="AH2495" s="17"/>
      <c r="AI2495" s="17"/>
      <c r="AJ2495" s="17"/>
      <c r="AK2495" s="17"/>
      <c r="AL2495" s="17"/>
      <c r="AM2495" s="17"/>
      <c r="AN2495" s="17"/>
      <c r="AO2495" s="17"/>
      <c r="AP2495" s="17"/>
      <c r="AQ2495" s="17"/>
      <c r="AR2495" s="17"/>
      <c r="AS2495" s="17"/>
      <c r="AT2495" s="17"/>
      <c r="AU2495" s="17"/>
      <c r="AV2495" s="17"/>
      <c r="AW2495" s="17"/>
      <c r="AX2495" s="17"/>
      <c r="AY2495" s="17"/>
      <c r="AZ2495" s="17"/>
      <c r="BA2495" s="17"/>
      <c r="BB2495" s="17"/>
      <c r="BC2495" s="17"/>
      <c r="BD2495" s="17"/>
      <c r="BE2495" s="17"/>
      <c r="BF2495" s="17"/>
      <c r="BG2495" s="17"/>
      <c r="BH2495" s="17"/>
      <c r="BI2495" s="17"/>
      <c r="BJ2495" s="17"/>
      <c r="BK2495" s="17"/>
      <c r="BL2495" s="17"/>
      <c r="BM2495" s="17"/>
      <c r="BN2495" s="17"/>
      <c r="BO2495" s="17"/>
      <c r="BP2495" s="17"/>
      <c r="BQ2495" s="17"/>
      <c r="BR2495" s="17"/>
    </row>
    <row r="2496" spans="29:70" x14ac:dyDescent="0.25">
      <c r="AC2496" s="17"/>
      <c r="AD2496" s="17"/>
      <c r="AE2496" s="17"/>
      <c r="AF2496" s="17"/>
      <c r="AG2496" s="17"/>
      <c r="AH2496" s="17"/>
      <c r="AI2496" s="17"/>
      <c r="AJ2496" s="17"/>
      <c r="AK2496" s="17"/>
      <c r="AL2496" s="17"/>
      <c r="AM2496" s="17"/>
      <c r="AN2496" s="17"/>
      <c r="AO2496" s="17"/>
      <c r="AP2496" s="17"/>
      <c r="AQ2496" s="17"/>
      <c r="AR2496" s="17"/>
      <c r="AS2496" s="17"/>
      <c r="AT2496" s="17"/>
      <c r="AU2496" s="17"/>
      <c r="AV2496" s="17"/>
      <c r="AW2496" s="17"/>
      <c r="AX2496" s="17"/>
      <c r="AY2496" s="17"/>
      <c r="AZ2496" s="17"/>
      <c r="BA2496" s="17"/>
      <c r="BB2496" s="17"/>
      <c r="BC2496" s="17"/>
      <c r="BD2496" s="17"/>
      <c r="BE2496" s="17"/>
      <c r="BF2496" s="17"/>
      <c r="BG2496" s="17"/>
      <c r="BH2496" s="17"/>
      <c r="BI2496" s="17"/>
      <c r="BJ2496" s="17"/>
      <c r="BK2496" s="17"/>
      <c r="BL2496" s="17"/>
      <c r="BM2496" s="17"/>
      <c r="BN2496" s="17"/>
      <c r="BO2496" s="17"/>
      <c r="BP2496" s="17"/>
      <c r="BQ2496" s="17"/>
      <c r="BR2496" s="17"/>
    </row>
    <row r="2497" spans="29:70" x14ac:dyDescent="0.25">
      <c r="AC2497" s="17"/>
      <c r="AD2497" s="17"/>
      <c r="AE2497" s="17"/>
      <c r="AF2497" s="17"/>
      <c r="AG2497" s="17"/>
      <c r="AH2497" s="17"/>
      <c r="AI2497" s="17"/>
      <c r="AJ2497" s="17"/>
      <c r="AK2497" s="17"/>
      <c r="AL2497" s="17"/>
      <c r="AM2497" s="17"/>
      <c r="AN2497" s="17"/>
      <c r="AO2497" s="17"/>
      <c r="AP2497" s="17"/>
      <c r="AQ2497" s="17"/>
      <c r="AR2497" s="17"/>
      <c r="AS2497" s="17"/>
      <c r="AT2497" s="17"/>
      <c r="AU2497" s="17"/>
      <c r="AV2497" s="17"/>
      <c r="AW2497" s="17"/>
      <c r="AX2497" s="17"/>
      <c r="AY2497" s="17"/>
      <c r="AZ2497" s="17"/>
      <c r="BA2497" s="17"/>
      <c r="BB2497" s="17"/>
      <c r="BC2497" s="17"/>
      <c r="BD2497" s="17"/>
      <c r="BE2497" s="17"/>
      <c r="BF2497" s="17"/>
      <c r="BG2497" s="17"/>
      <c r="BH2497" s="17"/>
      <c r="BI2497" s="17"/>
      <c r="BJ2497" s="17"/>
      <c r="BK2497" s="17"/>
      <c r="BL2497" s="17"/>
      <c r="BM2497" s="17"/>
      <c r="BN2497" s="17"/>
      <c r="BO2497" s="17"/>
      <c r="BP2497" s="17"/>
      <c r="BQ2497" s="17"/>
      <c r="BR2497" s="17"/>
    </row>
    <row r="2498" spans="29:70" x14ac:dyDescent="0.25">
      <c r="AC2498" s="17"/>
      <c r="AD2498" s="17"/>
      <c r="AE2498" s="17"/>
      <c r="AF2498" s="17"/>
      <c r="AG2498" s="17"/>
      <c r="AH2498" s="17"/>
      <c r="AI2498" s="17"/>
      <c r="AJ2498" s="17"/>
      <c r="AK2498" s="17"/>
      <c r="AL2498" s="17"/>
      <c r="AM2498" s="17"/>
      <c r="AN2498" s="17"/>
      <c r="AO2498" s="17"/>
      <c r="AP2498" s="17"/>
      <c r="AQ2498" s="17"/>
      <c r="AR2498" s="17"/>
      <c r="AS2498" s="17"/>
      <c r="AT2498" s="17"/>
      <c r="AU2498" s="17"/>
      <c r="AV2498" s="17"/>
      <c r="AW2498" s="17"/>
      <c r="AX2498" s="17"/>
      <c r="AY2498" s="17"/>
      <c r="AZ2498" s="17"/>
      <c r="BA2498" s="17"/>
      <c r="BB2498" s="17"/>
      <c r="BC2498" s="17"/>
      <c r="BD2498" s="17"/>
      <c r="BE2498" s="17"/>
      <c r="BF2498" s="17"/>
      <c r="BG2498" s="17"/>
      <c r="BH2498" s="17"/>
      <c r="BI2498" s="17"/>
      <c r="BJ2498" s="17"/>
      <c r="BK2498" s="17"/>
      <c r="BL2498" s="17"/>
      <c r="BM2498" s="17"/>
      <c r="BN2498" s="17"/>
      <c r="BO2498" s="17"/>
      <c r="BP2498" s="17"/>
      <c r="BQ2498" s="17"/>
      <c r="BR2498" s="17"/>
    </row>
    <row r="2499" spans="29:70" x14ac:dyDescent="0.25">
      <c r="AC2499" s="17"/>
      <c r="AD2499" s="17"/>
      <c r="AE2499" s="17"/>
      <c r="AF2499" s="17"/>
      <c r="AG2499" s="17"/>
      <c r="AH2499" s="17"/>
      <c r="AI2499" s="17"/>
      <c r="AJ2499" s="17"/>
      <c r="AK2499" s="17"/>
      <c r="AL2499" s="17"/>
      <c r="AM2499" s="17"/>
      <c r="AN2499" s="17"/>
      <c r="AO2499" s="17"/>
      <c r="AP2499" s="17"/>
      <c r="AQ2499" s="17"/>
      <c r="AR2499" s="17"/>
      <c r="AS2499" s="17"/>
      <c r="AT2499" s="17"/>
      <c r="AU2499" s="17"/>
      <c r="AV2499" s="17"/>
      <c r="AW2499" s="17"/>
      <c r="AX2499" s="17"/>
      <c r="AY2499" s="17"/>
      <c r="AZ2499" s="17"/>
      <c r="BA2499" s="17"/>
      <c r="BB2499" s="17"/>
      <c r="BC2499" s="17"/>
      <c r="BD2499" s="17"/>
      <c r="BE2499" s="17"/>
      <c r="BF2499" s="17"/>
      <c r="BG2499" s="17"/>
      <c r="BH2499" s="17"/>
      <c r="BI2499" s="17"/>
      <c r="BJ2499" s="17"/>
      <c r="BK2499" s="17"/>
      <c r="BL2499" s="17"/>
      <c r="BM2499" s="17"/>
      <c r="BN2499" s="17"/>
      <c r="BO2499" s="17"/>
      <c r="BP2499" s="17"/>
      <c r="BQ2499" s="17"/>
      <c r="BR2499" s="17"/>
    </row>
    <row r="2500" spans="29:70" x14ac:dyDescent="0.25">
      <c r="AC2500" s="17"/>
      <c r="AD2500" s="17"/>
      <c r="AE2500" s="17"/>
      <c r="AF2500" s="17"/>
      <c r="AG2500" s="17"/>
      <c r="AH2500" s="17"/>
      <c r="AI2500" s="17"/>
      <c r="AJ2500" s="17"/>
      <c r="AK2500" s="17"/>
      <c r="AL2500" s="17"/>
      <c r="AM2500" s="17"/>
      <c r="AN2500" s="17"/>
      <c r="AO2500" s="17"/>
      <c r="AP2500" s="17"/>
      <c r="AQ2500" s="17"/>
      <c r="AR2500" s="17"/>
      <c r="AS2500" s="17"/>
      <c r="AT2500" s="17"/>
      <c r="AU2500" s="17"/>
      <c r="AV2500" s="17"/>
      <c r="AW2500" s="17"/>
      <c r="AX2500" s="17"/>
      <c r="AY2500" s="17"/>
      <c r="AZ2500" s="17"/>
      <c r="BA2500" s="17"/>
      <c r="BB2500" s="17"/>
      <c r="BC2500" s="17"/>
      <c r="BD2500" s="17"/>
      <c r="BE2500" s="17"/>
      <c r="BF2500" s="17"/>
      <c r="BG2500" s="17"/>
      <c r="BH2500" s="17"/>
      <c r="BI2500" s="17"/>
      <c r="BJ2500" s="17"/>
      <c r="BK2500" s="17"/>
      <c r="BL2500" s="17"/>
      <c r="BM2500" s="17"/>
      <c r="BN2500" s="17"/>
      <c r="BO2500" s="17"/>
      <c r="BP2500" s="17"/>
      <c r="BQ2500" s="17"/>
      <c r="BR2500" s="17"/>
    </row>
    <row r="2501" spans="29:70" x14ac:dyDescent="0.25">
      <c r="AC2501" s="17"/>
      <c r="AD2501" s="17"/>
      <c r="AE2501" s="17"/>
      <c r="AF2501" s="17"/>
      <c r="AG2501" s="17"/>
      <c r="AH2501" s="17"/>
      <c r="AI2501" s="17"/>
      <c r="AJ2501" s="17"/>
      <c r="AK2501" s="17"/>
      <c r="AL2501" s="17"/>
      <c r="AM2501" s="17"/>
      <c r="AN2501" s="17"/>
      <c r="AO2501" s="17"/>
      <c r="AP2501" s="17"/>
      <c r="AQ2501" s="17"/>
      <c r="AR2501" s="17"/>
      <c r="AS2501" s="17"/>
      <c r="AT2501" s="17"/>
      <c r="AU2501" s="17"/>
      <c r="AV2501" s="17"/>
      <c r="AW2501" s="17"/>
      <c r="AX2501" s="17"/>
      <c r="AY2501" s="17"/>
      <c r="AZ2501" s="17"/>
      <c r="BA2501" s="17"/>
      <c r="BB2501" s="17"/>
      <c r="BC2501" s="17"/>
      <c r="BD2501" s="17"/>
      <c r="BE2501" s="17"/>
      <c r="BF2501" s="17"/>
      <c r="BG2501" s="17"/>
      <c r="BH2501" s="17"/>
      <c r="BI2501" s="17"/>
      <c r="BJ2501" s="17"/>
      <c r="BK2501" s="17"/>
      <c r="BL2501" s="17"/>
      <c r="BM2501" s="17"/>
      <c r="BN2501" s="17"/>
      <c r="BO2501" s="17"/>
      <c r="BP2501" s="17"/>
      <c r="BQ2501" s="17"/>
      <c r="BR2501" s="17"/>
    </row>
    <row r="2502" spans="29:70" x14ac:dyDescent="0.25">
      <c r="AC2502" s="17"/>
      <c r="AD2502" s="17"/>
      <c r="AE2502" s="17"/>
      <c r="AF2502" s="17"/>
      <c r="AG2502" s="17"/>
      <c r="AH2502" s="17"/>
      <c r="AI2502" s="17"/>
      <c r="AJ2502" s="17"/>
      <c r="AK2502" s="17"/>
      <c r="AL2502" s="17"/>
      <c r="AM2502" s="17"/>
      <c r="AN2502" s="17"/>
      <c r="AO2502" s="17"/>
      <c r="AP2502" s="17"/>
      <c r="AQ2502" s="17"/>
      <c r="AR2502" s="17"/>
      <c r="AS2502" s="17"/>
      <c r="AT2502" s="17"/>
      <c r="AU2502" s="17"/>
      <c r="AV2502" s="17"/>
      <c r="AW2502" s="17"/>
      <c r="AX2502" s="17"/>
      <c r="AY2502" s="17"/>
      <c r="AZ2502" s="17"/>
      <c r="BA2502" s="17"/>
      <c r="BB2502" s="17"/>
      <c r="BC2502" s="17"/>
      <c r="BD2502" s="17"/>
      <c r="BE2502" s="17"/>
      <c r="BF2502" s="17"/>
      <c r="BG2502" s="17"/>
      <c r="BH2502" s="17"/>
      <c r="BI2502" s="17"/>
      <c r="BJ2502" s="17"/>
      <c r="BK2502" s="17"/>
      <c r="BL2502" s="17"/>
      <c r="BM2502" s="17"/>
      <c r="BN2502" s="17"/>
      <c r="BO2502" s="17"/>
      <c r="BP2502" s="17"/>
      <c r="BQ2502" s="17"/>
      <c r="BR2502" s="17"/>
    </row>
    <row r="2503" spans="29:70" x14ac:dyDescent="0.25">
      <c r="AC2503" s="17"/>
      <c r="AD2503" s="17"/>
      <c r="AE2503" s="17"/>
      <c r="AF2503" s="17"/>
      <c r="AG2503" s="17"/>
      <c r="AH2503" s="17"/>
      <c r="AI2503" s="17"/>
      <c r="AJ2503" s="17"/>
      <c r="AK2503" s="17"/>
      <c r="AL2503" s="17"/>
      <c r="AM2503" s="17"/>
      <c r="AN2503" s="17"/>
      <c r="AO2503" s="17"/>
      <c r="AP2503" s="17"/>
      <c r="AQ2503" s="17"/>
      <c r="AR2503" s="17"/>
      <c r="AS2503" s="17"/>
      <c r="AT2503" s="17"/>
      <c r="AU2503" s="17"/>
      <c r="AV2503" s="17"/>
      <c r="AW2503" s="17"/>
      <c r="AX2503" s="17"/>
      <c r="AY2503" s="17"/>
      <c r="AZ2503" s="17"/>
      <c r="BA2503" s="17"/>
      <c r="BB2503" s="17"/>
      <c r="BC2503" s="17"/>
      <c r="BD2503" s="17"/>
      <c r="BE2503" s="17"/>
      <c r="BF2503" s="17"/>
      <c r="BG2503" s="17"/>
      <c r="BH2503" s="17"/>
      <c r="BI2503" s="17"/>
      <c r="BJ2503" s="17"/>
      <c r="BK2503" s="17"/>
      <c r="BL2503" s="17"/>
      <c r="BM2503" s="17"/>
      <c r="BN2503" s="17"/>
      <c r="BO2503" s="17"/>
      <c r="BP2503" s="17"/>
      <c r="BQ2503" s="17"/>
      <c r="BR2503" s="17"/>
    </row>
    <row r="2504" spans="29:70" x14ac:dyDescent="0.25">
      <c r="AC2504" s="17"/>
      <c r="AD2504" s="17"/>
      <c r="AE2504" s="17"/>
      <c r="AF2504" s="17"/>
      <c r="AG2504" s="17"/>
      <c r="AH2504" s="17"/>
      <c r="AI2504" s="17"/>
      <c r="AJ2504" s="17"/>
      <c r="AK2504" s="17"/>
      <c r="AL2504" s="17"/>
      <c r="AM2504" s="17"/>
      <c r="AN2504" s="17"/>
      <c r="AO2504" s="17"/>
      <c r="AP2504" s="17"/>
      <c r="AQ2504" s="17"/>
      <c r="AR2504" s="17"/>
      <c r="AS2504" s="17"/>
      <c r="AT2504" s="17"/>
      <c r="AU2504" s="17"/>
      <c r="AV2504" s="17"/>
      <c r="AW2504" s="17"/>
      <c r="AX2504" s="17"/>
      <c r="AY2504" s="17"/>
      <c r="AZ2504" s="17"/>
      <c r="BA2504" s="17"/>
      <c r="BB2504" s="17"/>
      <c r="BC2504" s="17"/>
      <c r="BD2504" s="17"/>
      <c r="BE2504" s="17"/>
      <c r="BF2504" s="17"/>
      <c r="BG2504" s="17"/>
      <c r="BH2504" s="17"/>
      <c r="BI2504" s="17"/>
      <c r="BJ2504" s="17"/>
      <c r="BK2504" s="17"/>
      <c r="BL2504" s="17"/>
      <c r="BM2504" s="17"/>
      <c r="BN2504" s="17"/>
      <c r="BO2504" s="17"/>
      <c r="BP2504" s="17"/>
      <c r="BQ2504" s="17"/>
      <c r="BR2504" s="17"/>
    </row>
    <row r="2505" spans="29:70" x14ac:dyDescent="0.25">
      <c r="AC2505" s="17"/>
      <c r="AD2505" s="17"/>
      <c r="AE2505" s="17"/>
      <c r="AF2505" s="17"/>
      <c r="AG2505" s="17"/>
      <c r="AH2505" s="17"/>
      <c r="AI2505" s="17"/>
      <c r="AJ2505" s="17"/>
      <c r="AK2505" s="17"/>
      <c r="AL2505" s="17"/>
      <c r="AM2505" s="17"/>
      <c r="AN2505" s="17"/>
      <c r="AO2505" s="17"/>
      <c r="AP2505" s="17"/>
      <c r="AQ2505" s="17"/>
      <c r="AR2505" s="17"/>
      <c r="AS2505" s="17"/>
      <c r="AT2505" s="17"/>
      <c r="AU2505" s="17"/>
      <c r="AV2505" s="17"/>
      <c r="AW2505" s="17"/>
      <c r="AX2505" s="17"/>
      <c r="AY2505" s="17"/>
      <c r="AZ2505" s="17"/>
      <c r="BA2505" s="17"/>
      <c r="BB2505" s="17"/>
      <c r="BC2505" s="17"/>
      <c r="BD2505" s="17"/>
      <c r="BE2505" s="17"/>
      <c r="BF2505" s="17"/>
      <c r="BG2505" s="17"/>
      <c r="BH2505" s="17"/>
      <c r="BI2505" s="17"/>
      <c r="BJ2505" s="17"/>
      <c r="BK2505" s="17"/>
      <c r="BL2505" s="17"/>
      <c r="BM2505" s="17"/>
      <c r="BN2505" s="17"/>
      <c r="BO2505" s="17"/>
      <c r="BP2505" s="17"/>
      <c r="BQ2505" s="17"/>
      <c r="BR2505" s="17"/>
    </row>
    <row r="2506" spans="29:70" x14ac:dyDescent="0.25">
      <c r="AC2506" s="17"/>
      <c r="AD2506" s="17"/>
      <c r="AE2506" s="17"/>
      <c r="AF2506" s="17"/>
      <c r="AG2506" s="17"/>
      <c r="AH2506" s="17"/>
      <c r="AI2506" s="17"/>
      <c r="AJ2506" s="17"/>
      <c r="AK2506" s="17"/>
      <c r="AL2506" s="17"/>
      <c r="AM2506" s="17"/>
      <c r="AN2506" s="17"/>
      <c r="AO2506" s="17"/>
      <c r="AP2506" s="17"/>
      <c r="AQ2506" s="17"/>
      <c r="AR2506" s="17"/>
      <c r="AS2506" s="17"/>
      <c r="AT2506" s="17"/>
      <c r="AU2506" s="17"/>
      <c r="AV2506" s="17"/>
      <c r="AW2506" s="17"/>
      <c r="AX2506" s="17"/>
      <c r="AY2506" s="17"/>
      <c r="AZ2506" s="17"/>
      <c r="BA2506" s="17"/>
      <c r="BB2506" s="17"/>
      <c r="BC2506" s="17"/>
      <c r="BD2506" s="17"/>
      <c r="BE2506" s="17"/>
      <c r="BF2506" s="17"/>
      <c r="BG2506" s="17"/>
      <c r="BH2506" s="17"/>
      <c r="BI2506" s="17"/>
      <c r="BJ2506" s="17"/>
      <c r="BK2506" s="17"/>
      <c r="BL2506" s="17"/>
      <c r="BM2506" s="17"/>
      <c r="BN2506" s="17"/>
      <c r="BO2506" s="17"/>
      <c r="BP2506" s="17"/>
      <c r="BQ2506" s="17"/>
      <c r="BR2506" s="17"/>
    </row>
    <row r="2507" spans="29:70" x14ac:dyDescent="0.25">
      <c r="AC2507" s="17"/>
      <c r="AD2507" s="17"/>
      <c r="AE2507" s="17"/>
      <c r="AF2507" s="17"/>
      <c r="AG2507" s="17"/>
      <c r="AH2507" s="17"/>
      <c r="AI2507" s="17"/>
      <c r="AJ2507" s="17"/>
      <c r="AK2507" s="17"/>
      <c r="AL2507" s="17"/>
      <c r="AM2507" s="17"/>
      <c r="AN2507" s="17"/>
      <c r="AO2507" s="17"/>
      <c r="AP2507" s="17"/>
      <c r="AQ2507" s="17"/>
      <c r="AR2507" s="17"/>
      <c r="AS2507" s="17"/>
      <c r="AT2507" s="17"/>
      <c r="AU2507" s="17"/>
      <c r="AV2507" s="17"/>
      <c r="AW2507" s="17"/>
      <c r="AX2507" s="17"/>
      <c r="AY2507" s="17"/>
      <c r="AZ2507" s="17"/>
      <c r="BA2507" s="17"/>
      <c r="BB2507" s="17"/>
      <c r="BC2507" s="17"/>
      <c r="BD2507" s="17"/>
      <c r="BE2507" s="17"/>
      <c r="BF2507" s="17"/>
      <c r="BG2507" s="17"/>
      <c r="BH2507" s="17"/>
      <c r="BI2507" s="17"/>
      <c r="BJ2507" s="17"/>
      <c r="BK2507" s="17"/>
      <c r="BL2507" s="17"/>
      <c r="BM2507" s="17"/>
      <c r="BN2507" s="17"/>
      <c r="BO2507" s="17"/>
      <c r="BP2507" s="17"/>
      <c r="BQ2507" s="17"/>
      <c r="BR2507" s="17"/>
    </row>
    <row r="2508" spans="29:70" x14ac:dyDescent="0.25">
      <c r="AC2508" s="17"/>
      <c r="AD2508" s="17"/>
      <c r="AE2508" s="17"/>
      <c r="AF2508" s="17"/>
      <c r="AG2508" s="17"/>
      <c r="AH2508" s="17"/>
      <c r="AI2508" s="17"/>
      <c r="AJ2508" s="17"/>
      <c r="AK2508" s="17"/>
      <c r="AL2508" s="17"/>
      <c r="AM2508" s="17"/>
      <c r="AN2508" s="17"/>
      <c r="AO2508" s="17"/>
      <c r="AP2508" s="17"/>
      <c r="AQ2508" s="17"/>
      <c r="AR2508" s="17"/>
      <c r="AS2508" s="17"/>
      <c r="AT2508" s="17"/>
      <c r="AU2508" s="17"/>
      <c r="AV2508" s="17"/>
      <c r="AW2508" s="17"/>
      <c r="AX2508" s="17"/>
      <c r="AY2508" s="17"/>
      <c r="AZ2508" s="17"/>
      <c r="BA2508" s="17"/>
      <c r="BB2508" s="17"/>
      <c r="BC2508" s="17"/>
      <c r="BD2508" s="17"/>
      <c r="BE2508" s="17"/>
      <c r="BF2508" s="17"/>
      <c r="BG2508" s="17"/>
      <c r="BH2508" s="17"/>
      <c r="BI2508" s="17"/>
      <c r="BJ2508" s="17"/>
      <c r="BK2508" s="17"/>
      <c r="BL2508" s="17"/>
      <c r="BM2508" s="17"/>
      <c r="BN2508" s="17"/>
      <c r="BO2508" s="17"/>
      <c r="BP2508" s="17"/>
      <c r="BQ2508" s="17"/>
      <c r="BR2508" s="17"/>
    </row>
    <row r="2509" spans="29:70" x14ac:dyDescent="0.25">
      <c r="AC2509" s="17"/>
      <c r="AD2509" s="17"/>
      <c r="AE2509" s="17"/>
      <c r="AF2509" s="17"/>
      <c r="AG2509" s="17"/>
      <c r="AH2509" s="17"/>
      <c r="AI2509" s="17"/>
      <c r="AJ2509" s="17"/>
      <c r="AK2509" s="17"/>
      <c r="AL2509" s="17"/>
      <c r="AM2509" s="17"/>
      <c r="AN2509" s="17"/>
      <c r="AO2509" s="17"/>
      <c r="AP2509" s="17"/>
      <c r="AQ2509" s="17"/>
      <c r="AR2509" s="17"/>
      <c r="AS2509" s="17"/>
      <c r="AT2509" s="17"/>
      <c r="AU2509" s="17"/>
      <c r="AV2509" s="17"/>
      <c r="AW2509" s="17"/>
      <c r="AX2509" s="17"/>
      <c r="AY2509" s="17"/>
      <c r="AZ2509" s="17"/>
      <c r="BA2509" s="17"/>
      <c r="BB2509" s="17"/>
      <c r="BC2509" s="17"/>
      <c r="BD2509" s="17"/>
      <c r="BE2509" s="17"/>
      <c r="BF2509" s="17"/>
      <c r="BG2509" s="17"/>
      <c r="BH2509" s="17"/>
      <c r="BI2509" s="17"/>
      <c r="BJ2509" s="17"/>
      <c r="BK2509" s="17"/>
      <c r="BL2509" s="17"/>
      <c r="BM2509" s="17"/>
      <c r="BN2509" s="17"/>
      <c r="BO2509" s="17"/>
      <c r="BP2509" s="17"/>
      <c r="BQ2509" s="17"/>
      <c r="BR2509" s="17"/>
    </row>
    <row r="2510" spans="29:70" x14ac:dyDescent="0.25">
      <c r="AC2510" s="17"/>
      <c r="AD2510" s="17"/>
      <c r="AE2510" s="17"/>
      <c r="AF2510" s="17"/>
      <c r="AG2510" s="17"/>
      <c r="AH2510" s="17"/>
      <c r="AI2510" s="17"/>
      <c r="AJ2510" s="17"/>
      <c r="AK2510" s="17"/>
      <c r="AL2510" s="17"/>
      <c r="AM2510" s="17"/>
      <c r="AN2510" s="17"/>
      <c r="AO2510" s="17"/>
      <c r="AP2510" s="17"/>
      <c r="AQ2510" s="17"/>
      <c r="AR2510" s="17"/>
      <c r="AS2510" s="17"/>
      <c r="AT2510" s="17"/>
      <c r="AU2510" s="17"/>
      <c r="AV2510" s="17"/>
      <c r="AW2510" s="17"/>
      <c r="AX2510" s="17"/>
      <c r="AY2510" s="17"/>
      <c r="AZ2510" s="17"/>
      <c r="BA2510" s="17"/>
      <c r="BB2510" s="17"/>
      <c r="BC2510" s="17"/>
      <c r="BD2510" s="17"/>
      <c r="BE2510" s="17"/>
      <c r="BF2510" s="17"/>
      <c r="BG2510" s="17"/>
      <c r="BH2510" s="17"/>
      <c r="BI2510" s="17"/>
      <c r="BJ2510" s="17"/>
      <c r="BK2510" s="17"/>
      <c r="BL2510" s="17"/>
      <c r="BM2510" s="17"/>
      <c r="BN2510" s="17"/>
      <c r="BO2510" s="17"/>
      <c r="BP2510" s="17"/>
      <c r="BQ2510" s="17"/>
      <c r="BR2510" s="17"/>
    </row>
    <row r="2511" spans="29:70" x14ac:dyDescent="0.25"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7"/>
      <c r="BK2511" s="17"/>
      <c r="BL2511" s="17"/>
      <c r="BM2511" s="17"/>
      <c r="BN2511" s="17"/>
      <c r="BO2511" s="17"/>
      <c r="BP2511" s="17"/>
      <c r="BQ2511" s="17"/>
      <c r="BR2511" s="17"/>
    </row>
    <row r="2512" spans="29:70" x14ac:dyDescent="0.25">
      <c r="AC2512" s="17"/>
      <c r="AD2512" s="17"/>
      <c r="AE2512" s="17"/>
      <c r="AF2512" s="17"/>
      <c r="AG2512" s="17"/>
      <c r="AH2512" s="17"/>
      <c r="AI2512" s="17"/>
      <c r="AJ2512" s="17"/>
      <c r="AK2512" s="17"/>
      <c r="AL2512" s="17"/>
      <c r="AM2512" s="17"/>
      <c r="AN2512" s="17"/>
      <c r="AO2512" s="17"/>
      <c r="AP2512" s="17"/>
      <c r="AQ2512" s="17"/>
      <c r="AR2512" s="17"/>
      <c r="AS2512" s="17"/>
      <c r="AT2512" s="17"/>
      <c r="AU2512" s="17"/>
      <c r="AV2512" s="17"/>
      <c r="AW2512" s="17"/>
      <c r="AX2512" s="17"/>
      <c r="AY2512" s="17"/>
      <c r="AZ2512" s="17"/>
      <c r="BA2512" s="17"/>
      <c r="BB2512" s="17"/>
      <c r="BC2512" s="17"/>
      <c r="BD2512" s="17"/>
      <c r="BE2512" s="17"/>
      <c r="BF2512" s="17"/>
      <c r="BG2512" s="17"/>
      <c r="BH2512" s="17"/>
      <c r="BI2512" s="17"/>
      <c r="BJ2512" s="17"/>
      <c r="BK2512" s="17"/>
      <c r="BL2512" s="17"/>
      <c r="BM2512" s="17"/>
      <c r="BN2512" s="17"/>
      <c r="BO2512" s="17"/>
      <c r="BP2512" s="17"/>
      <c r="BQ2512" s="17"/>
      <c r="BR2512" s="17"/>
    </row>
    <row r="2513" spans="29:70" x14ac:dyDescent="0.25">
      <c r="AC2513" s="17"/>
      <c r="AD2513" s="17"/>
      <c r="AE2513" s="17"/>
      <c r="AF2513" s="17"/>
      <c r="AG2513" s="17"/>
      <c r="AH2513" s="17"/>
      <c r="AI2513" s="17"/>
      <c r="AJ2513" s="17"/>
      <c r="AK2513" s="17"/>
      <c r="AL2513" s="17"/>
      <c r="AM2513" s="17"/>
      <c r="AN2513" s="17"/>
      <c r="AO2513" s="17"/>
      <c r="AP2513" s="17"/>
      <c r="AQ2513" s="17"/>
      <c r="AR2513" s="17"/>
      <c r="AS2513" s="17"/>
      <c r="AT2513" s="17"/>
      <c r="AU2513" s="17"/>
      <c r="AV2513" s="17"/>
      <c r="AW2513" s="17"/>
      <c r="AX2513" s="17"/>
      <c r="AY2513" s="17"/>
      <c r="AZ2513" s="17"/>
      <c r="BA2513" s="17"/>
      <c r="BB2513" s="17"/>
      <c r="BC2513" s="17"/>
      <c r="BD2513" s="17"/>
      <c r="BE2513" s="17"/>
      <c r="BF2513" s="17"/>
      <c r="BG2513" s="17"/>
      <c r="BH2513" s="17"/>
      <c r="BI2513" s="17"/>
      <c r="BJ2513" s="17"/>
      <c r="BK2513" s="17"/>
      <c r="BL2513" s="17"/>
      <c r="BM2513" s="17"/>
      <c r="BN2513" s="17"/>
      <c r="BO2513" s="17"/>
      <c r="BP2513" s="17"/>
      <c r="BQ2513" s="17"/>
      <c r="BR2513" s="17"/>
    </row>
    <row r="2514" spans="29:70" x14ac:dyDescent="0.25">
      <c r="AC2514" s="17"/>
      <c r="AD2514" s="17"/>
      <c r="AE2514" s="17"/>
      <c r="AF2514" s="17"/>
      <c r="AG2514" s="17"/>
      <c r="AH2514" s="17"/>
      <c r="AI2514" s="17"/>
      <c r="AJ2514" s="17"/>
      <c r="AK2514" s="17"/>
      <c r="AL2514" s="17"/>
      <c r="AM2514" s="17"/>
      <c r="AN2514" s="17"/>
      <c r="AO2514" s="17"/>
      <c r="AP2514" s="17"/>
      <c r="AQ2514" s="17"/>
      <c r="AR2514" s="17"/>
      <c r="AS2514" s="17"/>
      <c r="AT2514" s="17"/>
      <c r="AU2514" s="17"/>
      <c r="AV2514" s="17"/>
      <c r="AW2514" s="17"/>
      <c r="AX2514" s="17"/>
      <c r="AY2514" s="17"/>
      <c r="AZ2514" s="17"/>
      <c r="BA2514" s="17"/>
      <c r="BB2514" s="17"/>
      <c r="BC2514" s="17"/>
      <c r="BD2514" s="17"/>
      <c r="BE2514" s="17"/>
      <c r="BF2514" s="17"/>
      <c r="BG2514" s="17"/>
      <c r="BH2514" s="17"/>
      <c r="BI2514" s="17"/>
      <c r="BJ2514" s="17"/>
      <c r="BK2514" s="17"/>
      <c r="BL2514" s="17"/>
      <c r="BM2514" s="17"/>
      <c r="BN2514" s="17"/>
      <c r="BO2514" s="17"/>
      <c r="BP2514" s="17"/>
      <c r="BQ2514" s="17"/>
      <c r="BR2514" s="17"/>
    </row>
    <row r="2515" spans="29:70" x14ac:dyDescent="0.25">
      <c r="AC2515" s="17"/>
      <c r="AD2515" s="17"/>
      <c r="AE2515" s="17"/>
      <c r="AF2515" s="17"/>
      <c r="AG2515" s="17"/>
      <c r="AH2515" s="17"/>
      <c r="AI2515" s="17"/>
      <c r="AJ2515" s="17"/>
      <c r="AK2515" s="17"/>
      <c r="AL2515" s="17"/>
      <c r="AM2515" s="17"/>
      <c r="AN2515" s="17"/>
      <c r="AO2515" s="17"/>
      <c r="AP2515" s="17"/>
      <c r="AQ2515" s="17"/>
      <c r="AR2515" s="17"/>
      <c r="AS2515" s="17"/>
      <c r="AT2515" s="17"/>
      <c r="AU2515" s="17"/>
      <c r="AV2515" s="17"/>
      <c r="AW2515" s="17"/>
      <c r="AX2515" s="17"/>
      <c r="AY2515" s="17"/>
      <c r="AZ2515" s="17"/>
      <c r="BA2515" s="17"/>
      <c r="BB2515" s="17"/>
      <c r="BC2515" s="17"/>
      <c r="BD2515" s="17"/>
      <c r="BE2515" s="17"/>
      <c r="BF2515" s="17"/>
      <c r="BG2515" s="17"/>
      <c r="BH2515" s="17"/>
      <c r="BI2515" s="17"/>
      <c r="BJ2515" s="17"/>
      <c r="BK2515" s="17"/>
      <c r="BL2515" s="17"/>
      <c r="BM2515" s="17"/>
      <c r="BN2515" s="17"/>
      <c r="BO2515" s="17"/>
      <c r="BP2515" s="17"/>
      <c r="BQ2515" s="17"/>
      <c r="BR2515" s="17"/>
    </row>
    <row r="2516" spans="29:70" x14ac:dyDescent="0.25">
      <c r="AC2516" s="17"/>
      <c r="AD2516" s="17"/>
      <c r="AE2516" s="17"/>
      <c r="AF2516" s="17"/>
      <c r="AG2516" s="17"/>
      <c r="AH2516" s="17"/>
      <c r="AI2516" s="17"/>
      <c r="AJ2516" s="17"/>
      <c r="AK2516" s="17"/>
      <c r="AL2516" s="17"/>
      <c r="AM2516" s="17"/>
      <c r="AN2516" s="17"/>
      <c r="AO2516" s="17"/>
      <c r="AP2516" s="17"/>
      <c r="AQ2516" s="17"/>
      <c r="AR2516" s="17"/>
      <c r="AS2516" s="17"/>
      <c r="AT2516" s="17"/>
      <c r="AU2516" s="17"/>
      <c r="AV2516" s="17"/>
      <c r="AW2516" s="17"/>
      <c r="AX2516" s="17"/>
      <c r="AY2516" s="17"/>
      <c r="AZ2516" s="17"/>
      <c r="BA2516" s="17"/>
      <c r="BB2516" s="17"/>
      <c r="BC2516" s="17"/>
      <c r="BD2516" s="17"/>
      <c r="BE2516" s="17"/>
      <c r="BF2516" s="17"/>
      <c r="BG2516" s="17"/>
      <c r="BH2516" s="17"/>
      <c r="BI2516" s="17"/>
      <c r="BJ2516" s="17"/>
      <c r="BK2516" s="17"/>
      <c r="BL2516" s="17"/>
      <c r="BM2516" s="17"/>
      <c r="BN2516" s="17"/>
      <c r="BO2516" s="17"/>
      <c r="BP2516" s="17"/>
      <c r="BQ2516" s="17"/>
      <c r="BR2516" s="17"/>
    </row>
    <row r="2517" spans="29:70" x14ac:dyDescent="0.25"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  <c r="BF2517" s="17"/>
      <c r="BG2517" s="17"/>
      <c r="BH2517" s="17"/>
      <c r="BI2517" s="17"/>
      <c r="BJ2517" s="17"/>
      <c r="BK2517" s="17"/>
      <c r="BL2517" s="17"/>
      <c r="BM2517" s="17"/>
      <c r="BN2517" s="17"/>
      <c r="BO2517" s="17"/>
      <c r="BP2517" s="17"/>
      <c r="BQ2517" s="17"/>
      <c r="BR2517" s="17"/>
    </row>
    <row r="2518" spans="29:70" x14ac:dyDescent="0.25"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  <c r="BF2518" s="17"/>
      <c r="BG2518" s="17"/>
      <c r="BH2518" s="17"/>
      <c r="BI2518" s="17"/>
      <c r="BJ2518" s="17"/>
      <c r="BK2518" s="17"/>
      <c r="BL2518" s="17"/>
      <c r="BM2518" s="17"/>
      <c r="BN2518" s="17"/>
      <c r="BO2518" s="17"/>
      <c r="BP2518" s="17"/>
      <c r="BQ2518" s="17"/>
      <c r="BR2518" s="17"/>
    </row>
    <row r="2519" spans="29:70" x14ac:dyDescent="0.25"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  <c r="BF2519" s="17"/>
      <c r="BG2519" s="17"/>
      <c r="BH2519" s="17"/>
      <c r="BI2519" s="17"/>
      <c r="BJ2519" s="17"/>
      <c r="BK2519" s="17"/>
      <c r="BL2519" s="17"/>
      <c r="BM2519" s="17"/>
      <c r="BN2519" s="17"/>
      <c r="BO2519" s="17"/>
      <c r="BP2519" s="17"/>
      <c r="BQ2519" s="17"/>
      <c r="BR2519" s="17"/>
    </row>
    <row r="2520" spans="29:70" x14ac:dyDescent="0.25">
      <c r="AC2520" s="17"/>
      <c r="AD2520" s="17"/>
      <c r="AE2520" s="17"/>
      <c r="AF2520" s="17"/>
      <c r="AG2520" s="17"/>
      <c r="AH2520" s="17"/>
      <c r="AI2520" s="17"/>
      <c r="AJ2520" s="17"/>
      <c r="AK2520" s="17"/>
      <c r="AL2520" s="17"/>
      <c r="AM2520" s="17"/>
      <c r="AN2520" s="17"/>
      <c r="AO2520" s="17"/>
      <c r="AP2520" s="17"/>
      <c r="AQ2520" s="17"/>
      <c r="AR2520" s="17"/>
      <c r="AS2520" s="17"/>
      <c r="AT2520" s="17"/>
      <c r="AU2520" s="17"/>
      <c r="AV2520" s="17"/>
      <c r="AW2520" s="17"/>
      <c r="AX2520" s="17"/>
      <c r="AY2520" s="17"/>
      <c r="AZ2520" s="17"/>
      <c r="BA2520" s="17"/>
      <c r="BB2520" s="17"/>
      <c r="BC2520" s="17"/>
      <c r="BD2520" s="17"/>
      <c r="BE2520" s="17"/>
      <c r="BF2520" s="17"/>
      <c r="BG2520" s="17"/>
      <c r="BH2520" s="17"/>
      <c r="BI2520" s="17"/>
      <c r="BJ2520" s="17"/>
      <c r="BK2520" s="17"/>
      <c r="BL2520" s="17"/>
      <c r="BM2520" s="17"/>
      <c r="BN2520" s="17"/>
      <c r="BO2520" s="17"/>
      <c r="BP2520" s="17"/>
      <c r="BQ2520" s="17"/>
      <c r="BR2520" s="17"/>
    </row>
    <row r="2521" spans="29:70" x14ac:dyDescent="0.25">
      <c r="AC2521" s="17"/>
      <c r="AD2521" s="17"/>
      <c r="AE2521" s="17"/>
      <c r="AF2521" s="17"/>
      <c r="AG2521" s="17"/>
      <c r="AH2521" s="17"/>
      <c r="AI2521" s="17"/>
      <c r="AJ2521" s="17"/>
      <c r="AK2521" s="17"/>
      <c r="AL2521" s="17"/>
      <c r="AM2521" s="17"/>
      <c r="AN2521" s="17"/>
      <c r="AO2521" s="17"/>
      <c r="AP2521" s="17"/>
      <c r="AQ2521" s="17"/>
      <c r="AR2521" s="17"/>
      <c r="AS2521" s="17"/>
      <c r="AT2521" s="17"/>
      <c r="AU2521" s="17"/>
      <c r="AV2521" s="17"/>
      <c r="AW2521" s="17"/>
      <c r="AX2521" s="17"/>
      <c r="AY2521" s="17"/>
      <c r="AZ2521" s="17"/>
      <c r="BA2521" s="17"/>
      <c r="BB2521" s="17"/>
      <c r="BC2521" s="17"/>
      <c r="BD2521" s="17"/>
      <c r="BE2521" s="17"/>
      <c r="BF2521" s="17"/>
      <c r="BG2521" s="17"/>
      <c r="BH2521" s="17"/>
      <c r="BI2521" s="17"/>
      <c r="BJ2521" s="17"/>
      <c r="BK2521" s="17"/>
      <c r="BL2521" s="17"/>
      <c r="BM2521" s="17"/>
      <c r="BN2521" s="17"/>
      <c r="BO2521" s="17"/>
      <c r="BP2521" s="17"/>
      <c r="BQ2521" s="17"/>
      <c r="BR2521" s="17"/>
    </row>
    <row r="2522" spans="29:70" x14ac:dyDescent="0.25">
      <c r="AC2522" s="17"/>
      <c r="AD2522" s="17"/>
      <c r="AE2522" s="17"/>
      <c r="AF2522" s="17"/>
      <c r="AG2522" s="17"/>
      <c r="AH2522" s="17"/>
      <c r="AI2522" s="17"/>
      <c r="AJ2522" s="17"/>
      <c r="AK2522" s="17"/>
      <c r="AL2522" s="17"/>
      <c r="AM2522" s="17"/>
      <c r="AN2522" s="17"/>
      <c r="AO2522" s="17"/>
      <c r="AP2522" s="17"/>
      <c r="AQ2522" s="17"/>
      <c r="AR2522" s="17"/>
      <c r="AS2522" s="17"/>
      <c r="AT2522" s="17"/>
      <c r="AU2522" s="17"/>
      <c r="AV2522" s="17"/>
      <c r="AW2522" s="17"/>
      <c r="AX2522" s="17"/>
      <c r="AY2522" s="17"/>
      <c r="AZ2522" s="17"/>
      <c r="BA2522" s="17"/>
      <c r="BB2522" s="17"/>
      <c r="BC2522" s="17"/>
      <c r="BD2522" s="17"/>
      <c r="BE2522" s="17"/>
      <c r="BF2522" s="17"/>
      <c r="BG2522" s="17"/>
      <c r="BH2522" s="17"/>
      <c r="BI2522" s="17"/>
      <c r="BJ2522" s="17"/>
      <c r="BK2522" s="17"/>
      <c r="BL2522" s="17"/>
      <c r="BM2522" s="17"/>
      <c r="BN2522" s="17"/>
      <c r="BO2522" s="17"/>
      <c r="BP2522" s="17"/>
      <c r="BQ2522" s="17"/>
      <c r="BR2522" s="17"/>
    </row>
    <row r="2523" spans="29:70" x14ac:dyDescent="0.25">
      <c r="AC2523" s="17"/>
      <c r="AD2523" s="17"/>
      <c r="AE2523" s="17"/>
      <c r="AF2523" s="17"/>
      <c r="AG2523" s="17"/>
      <c r="AH2523" s="17"/>
      <c r="AI2523" s="17"/>
      <c r="AJ2523" s="17"/>
      <c r="AK2523" s="17"/>
      <c r="AL2523" s="17"/>
      <c r="AM2523" s="17"/>
      <c r="AN2523" s="17"/>
      <c r="AO2523" s="17"/>
      <c r="AP2523" s="17"/>
      <c r="AQ2523" s="17"/>
      <c r="AR2523" s="17"/>
      <c r="AS2523" s="17"/>
      <c r="AT2523" s="17"/>
      <c r="AU2523" s="17"/>
      <c r="AV2523" s="17"/>
      <c r="AW2523" s="17"/>
      <c r="AX2523" s="17"/>
      <c r="AY2523" s="17"/>
      <c r="AZ2523" s="17"/>
      <c r="BA2523" s="17"/>
      <c r="BB2523" s="17"/>
      <c r="BC2523" s="17"/>
      <c r="BD2523" s="17"/>
      <c r="BE2523" s="17"/>
      <c r="BF2523" s="17"/>
      <c r="BG2523" s="17"/>
      <c r="BH2523" s="17"/>
      <c r="BI2523" s="17"/>
      <c r="BJ2523" s="17"/>
      <c r="BK2523" s="17"/>
      <c r="BL2523" s="17"/>
      <c r="BM2523" s="17"/>
      <c r="BN2523" s="17"/>
      <c r="BO2523" s="17"/>
      <c r="BP2523" s="17"/>
      <c r="BQ2523" s="17"/>
      <c r="BR2523" s="17"/>
    </row>
    <row r="2524" spans="29:70" x14ac:dyDescent="0.25">
      <c r="AC2524" s="17"/>
      <c r="AD2524" s="17"/>
      <c r="AE2524" s="17"/>
      <c r="AF2524" s="17"/>
      <c r="AG2524" s="17"/>
      <c r="AH2524" s="17"/>
      <c r="AI2524" s="17"/>
      <c r="AJ2524" s="17"/>
      <c r="AK2524" s="17"/>
      <c r="AL2524" s="17"/>
      <c r="AM2524" s="17"/>
      <c r="AN2524" s="17"/>
      <c r="AO2524" s="17"/>
      <c r="AP2524" s="17"/>
      <c r="AQ2524" s="17"/>
      <c r="AR2524" s="17"/>
      <c r="AS2524" s="17"/>
      <c r="AT2524" s="17"/>
      <c r="AU2524" s="17"/>
      <c r="AV2524" s="17"/>
      <c r="AW2524" s="17"/>
      <c r="AX2524" s="17"/>
      <c r="AY2524" s="17"/>
      <c r="AZ2524" s="17"/>
      <c r="BA2524" s="17"/>
      <c r="BB2524" s="17"/>
      <c r="BC2524" s="17"/>
      <c r="BD2524" s="17"/>
      <c r="BE2524" s="17"/>
      <c r="BF2524" s="17"/>
      <c r="BG2524" s="17"/>
      <c r="BH2524" s="17"/>
      <c r="BI2524" s="17"/>
      <c r="BJ2524" s="17"/>
      <c r="BK2524" s="17"/>
      <c r="BL2524" s="17"/>
      <c r="BM2524" s="17"/>
      <c r="BN2524" s="17"/>
      <c r="BO2524" s="17"/>
      <c r="BP2524" s="17"/>
      <c r="BQ2524" s="17"/>
      <c r="BR2524" s="17"/>
    </row>
    <row r="2525" spans="29:70" x14ac:dyDescent="0.25">
      <c r="AC2525" s="17"/>
      <c r="AD2525" s="17"/>
      <c r="AE2525" s="17"/>
      <c r="AF2525" s="17"/>
      <c r="AG2525" s="17"/>
      <c r="AH2525" s="17"/>
      <c r="AI2525" s="17"/>
      <c r="AJ2525" s="17"/>
      <c r="AK2525" s="17"/>
      <c r="AL2525" s="17"/>
      <c r="AM2525" s="17"/>
      <c r="AN2525" s="17"/>
      <c r="AO2525" s="17"/>
      <c r="AP2525" s="17"/>
      <c r="AQ2525" s="17"/>
      <c r="AR2525" s="17"/>
      <c r="AS2525" s="17"/>
      <c r="AT2525" s="17"/>
      <c r="AU2525" s="17"/>
      <c r="AV2525" s="17"/>
      <c r="AW2525" s="17"/>
      <c r="AX2525" s="17"/>
      <c r="AY2525" s="17"/>
      <c r="AZ2525" s="17"/>
      <c r="BA2525" s="17"/>
      <c r="BB2525" s="17"/>
      <c r="BC2525" s="17"/>
      <c r="BD2525" s="17"/>
      <c r="BE2525" s="17"/>
      <c r="BF2525" s="17"/>
      <c r="BG2525" s="17"/>
      <c r="BH2525" s="17"/>
      <c r="BI2525" s="17"/>
      <c r="BJ2525" s="17"/>
      <c r="BK2525" s="17"/>
      <c r="BL2525" s="17"/>
      <c r="BM2525" s="17"/>
      <c r="BN2525" s="17"/>
      <c r="BO2525" s="17"/>
      <c r="BP2525" s="17"/>
      <c r="BQ2525" s="17"/>
      <c r="BR2525" s="17"/>
    </row>
    <row r="2526" spans="29:70" x14ac:dyDescent="0.25">
      <c r="AC2526" s="17"/>
      <c r="AD2526" s="17"/>
      <c r="AE2526" s="17"/>
      <c r="AF2526" s="17"/>
      <c r="AG2526" s="17"/>
      <c r="AH2526" s="17"/>
      <c r="AI2526" s="17"/>
      <c r="AJ2526" s="17"/>
      <c r="AK2526" s="17"/>
      <c r="AL2526" s="17"/>
      <c r="AM2526" s="17"/>
      <c r="AN2526" s="17"/>
      <c r="AO2526" s="17"/>
      <c r="AP2526" s="17"/>
      <c r="AQ2526" s="17"/>
      <c r="AR2526" s="17"/>
      <c r="AS2526" s="17"/>
      <c r="AT2526" s="17"/>
      <c r="AU2526" s="17"/>
      <c r="AV2526" s="17"/>
      <c r="AW2526" s="17"/>
      <c r="AX2526" s="17"/>
      <c r="AY2526" s="17"/>
      <c r="AZ2526" s="17"/>
      <c r="BA2526" s="17"/>
      <c r="BB2526" s="17"/>
      <c r="BC2526" s="17"/>
      <c r="BD2526" s="17"/>
      <c r="BE2526" s="17"/>
      <c r="BF2526" s="17"/>
      <c r="BG2526" s="17"/>
      <c r="BH2526" s="17"/>
      <c r="BI2526" s="17"/>
      <c r="BJ2526" s="17"/>
      <c r="BK2526" s="17"/>
      <c r="BL2526" s="17"/>
      <c r="BM2526" s="17"/>
      <c r="BN2526" s="17"/>
      <c r="BO2526" s="17"/>
      <c r="BP2526" s="17"/>
      <c r="BQ2526" s="17"/>
      <c r="BR2526" s="17"/>
    </row>
    <row r="2527" spans="29:70" x14ac:dyDescent="0.25">
      <c r="AC2527" s="17"/>
      <c r="AD2527" s="17"/>
      <c r="AE2527" s="17"/>
      <c r="AF2527" s="17"/>
      <c r="AG2527" s="17"/>
      <c r="AH2527" s="17"/>
      <c r="AI2527" s="17"/>
      <c r="AJ2527" s="17"/>
      <c r="AK2527" s="17"/>
      <c r="AL2527" s="17"/>
      <c r="AM2527" s="17"/>
      <c r="AN2527" s="17"/>
      <c r="AO2527" s="17"/>
      <c r="AP2527" s="17"/>
      <c r="AQ2527" s="17"/>
      <c r="AR2527" s="17"/>
      <c r="AS2527" s="17"/>
      <c r="AT2527" s="17"/>
      <c r="AU2527" s="17"/>
      <c r="AV2527" s="17"/>
      <c r="AW2527" s="17"/>
      <c r="AX2527" s="17"/>
      <c r="AY2527" s="17"/>
      <c r="AZ2527" s="17"/>
      <c r="BA2527" s="17"/>
      <c r="BB2527" s="17"/>
      <c r="BC2527" s="17"/>
      <c r="BD2527" s="17"/>
      <c r="BE2527" s="17"/>
      <c r="BF2527" s="17"/>
      <c r="BG2527" s="17"/>
      <c r="BH2527" s="17"/>
      <c r="BI2527" s="17"/>
      <c r="BJ2527" s="17"/>
      <c r="BK2527" s="17"/>
      <c r="BL2527" s="17"/>
      <c r="BM2527" s="17"/>
      <c r="BN2527" s="17"/>
      <c r="BO2527" s="17"/>
      <c r="BP2527" s="17"/>
      <c r="BQ2527" s="17"/>
      <c r="BR2527" s="17"/>
    </row>
    <row r="2528" spans="29:70" x14ac:dyDescent="0.25">
      <c r="AC2528" s="17"/>
      <c r="AD2528" s="17"/>
      <c r="AE2528" s="17"/>
      <c r="AF2528" s="17"/>
      <c r="AG2528" s="17"/>
      <c r="AH2528" s="17"/>
      <c r="AI2528" s="17"/>
      <c r="AJ2528" s="17"/>
      <c r="AK2528" s="17"/>
      <c r="AL2528" s="17"/>
      <c r="AM2528" s="17"/>
      <c r="AN2528" s="17"/>
      <c r="AO2528" s="17"/>
      <c r="AP2528" s="17"/>
      <c r="AQ2528" s="17"/>
      <c r="AR2528" s="17"/>
      <c r="AS2528" s="17"/>
      <c r="AT2528" s="17"/>
      <c r="AU2528" s="17"/>
      <c r="AV2528" s="17"/>
      <c r="AW2528" s="17"/>
      <c r="AX2528" s="17"/>
      <c r="AY2528" s="17"/>
      <c r="AZ2528" s="17"/>
      <c r="BA2528" s="17"/>
      <c r="BB2528" s="17"/>
      <c r="BC2528" s="17"/>
      <c r="BD2528" s="17"/>
      <c r="BE2528" s="17"/>
      <c r="BF2528" s="17"/>
      <c r="BG2528" s="17"/>
      <c r="BH2528" s="17"/>
      <c r="BI2528" s="17"/>
      <c r="BJ2528" s="17"/>
      <c r="BK2528" s="17"/>
      <c r="BL2528" s="17"/>
      <c r="BM2528" s="17"/>
      <c r="BN2528" s="17"/>
      <c r="BO2528" s="17"/>
      <c r="BP2528" s="17"/>
      <c r="BQ2528" s="17"/>
      <c r="BR2528" s="17"/>
    </row>
    <row r="2529" spans="29:70" x14ac:dyDescent="0.25">
      <c r="AC2529" s="17"/>
      <c r="AD2529" s="17"/>
      <c r="AE2529" s="17"/>
      <c r="AF2529" s="17"/>
      <c r="AG2529" s="17"/>
      <c r="AH2529" s="17"/>
      <c r="AI2529" s="17"/>
      <c r="AJ2529" s="17"/>
      <c r="AK2529" s="17"/>
      <c r="AL2529" s="17"/>
      <c r="AM2529" s="17"/>
      <c r="AN2529" s="17"/>
      <c r="AO2529" s="17"/>
      <c r="AP2529" s="17"/>
      <c r="AQ2529" s="17"/>
      <c r="AR2529" s="17"/>
      <c r="AS2529" s="17"/>
      <c r="AT2529" s="17"/>
      <c r="AU2529" s="17"/>
      <c r="AV2529" s="17"/>
      <c r="AW2529" s="17"/>
      <c r="AX2529" s="17"/>
      <c r="AY2529" s="17"/>
      <c r="AZ2529" s="17"/>
      <c r="BA2529" s="17"/>
      <c r="BB2529" s="17"/>
      <c r="BC2529" s="17"/>
      <c r="BD2529" s="17"/>
      <c r="BE2529" s="17"/>
      <c r="BF2529" s="17"/>
      <c r="BG2529" s="17"/>
      <c r="BH2529" s="17"/>
      <c r="BI2529" s="17"/>
      <c r="BJ2529" s="17"/>
      <c r="BK2529" s="17"/>
      <c r="BL2529" s="17"/>
      <c r="BM2529" s="17"/>
      <c r="BN2529" s="17"/>
      <c r="BO2529" s="17"/>
      <c r="BP2529" s="17"/>
      <c r="BQ2529" s="17"/>
      <c r="BR2529" s="17"/>
    </row>
    <row r="2530" spans="29:70" x14ac:dyDescent="0.25">
      <c r="AC2530" s="17"/>
      <c r="AD2530" s="17"/>
      <c r="AE2530" s="17"/>
      <c r="AF2530" s="17"/>
      <c r="AG2530" s="17"/>
      <c r="AH2530" s="17"/>
      <c r="AI2530" s="17"/>
      <c r="AJ2530" s="17"/>
      <c r="AK2530" s="17"/>
      <c r="AL2530" s="17"/>
      <c r="AM2530" s="17"/>
      <c r="AN2530" s="17"/>
      <c r="AO2530" s="17"/>
      <c r="AP2530" s="17"/>
      <c r="AQ2530" s="17"/>
      <c r="AR2530" s="17"/>
      <c r="AS2530" s="17"/>
      <c r="AT2530" s="17"/>
      <c r="AU2530" s="17"/>
      <c r="AV2530" s="17"/>
      <c r="AW2530" s="17"/>
      <c r="AX2530" s="17"/>
      <c r="AY2530" s="17"/>
      <c r="AZ2530" s="17"/>
      <c r="BA2530" s="17"/>
      <c r="BB2530" s="17"/>
      <c r="BC2530" s="17"/>
      <c r="BD2530" s="17"/>
      <c r="BE2530" s="17"/>
      <c r="BF2530" s="17"/>
      <c r="BG2530" s="17"/>
      <c r="BH2530" s="17"/>
      <c r="BI2530" s="17"/>
      <c r="BJ2530" s="17"/>
      <c r="BK2530" s="17"/>
      <c r="BL2530" s="17"/>
      <c r="BM2530" s="17"/>
      <c r="BN2530" s="17"/>
      <c r="BO2530" s="17"/>
      <c r="BP2530" s="17"/>
      <c r="BQ2530" s="17"/>
      <c r="BR2530" s="17"/>
    </row>
    <row r="2531" spans="29:70" x14ac:dyDescent="0.25">
      <c r="AC2531" s="17"/>
      <c r="AD2531" s="17"/>
      <c r="AE2531" s="17"/>
      <c r="AF2531" s="17"/>
      <c r="AG2531" s="17"/>
      <c r="AH2531" s="17"/>
      <c r="AI2531" s="17"/>
      <c r="AJ2531" s="17"/>
      <c r="AK2531" s="17"/>
      <c r="AL2531" s="17"/>
      <c r="AM2531" s="17"/>
      <c r="AN2531" s="17"/>
      <c r="AO2531" s="17"/>
      <c r="AP2531" s="17"/>
      <c r="AQ2531" s="17"/>
      <c r="AR2531" s="17"/>
      <c r="AS2531" s="17"/>
      <c r="AT2531" s="17"/>
      <c r="AU2531" s="17"/>
      <c r="AV2531" s="17"/>
      <c r="AW2531" s="17"/>
      <c r="AX2531" s="17"/>
      <c r="AY2531" s="17"/>
      <c r="AZ2531" s="17"/>
      <c r="BA2531" s="17"/>
      <c r="BB2531" s="17"/>
      <c r="BC2531" s="17"/>
      <c r="BD2531" s="17"/>
      <c r="BE2531" s="17"/>
      <c r="BF2531" s="17"/>
      <c r="BG2531" s="17"/>
      <c r="BH2531" s="17"/>
      <c r="BI2531" s="17"/>
      <c r="BJ2531" s="17"/>
      <c r="BK2531" s="17"/>
      <c r="BL2531" s="17"/>
      <c r="BM2531" s="17"/>
      <c r="BN2531" s="17"/>
      <c r="BO2531" s="17"/>
      <c r="BP2531" s="17"/>
      <c r="BQ2531" s="17"/>
      <c r="BR2531" s="17"/>
    </row>
    <row r="2532" spans="29:70" x14ac:dyDescent="0.25">
      <c r="AC2532" s="17"/>
      <c r="AD2532" s="17"/>
      <c r="AE2532" s="17"/>
      <c r="AF2532" s="17"/>
      <c r="AG2532" s="17"/>
      <c r="AH2532" s="17"/>
      <c r="AI2532" s="17"/>
      <c r="AJ2532" s="17"/>
      <c r="AK2532" s="17"/>
      <c r="AL2532" s="17"/>
      <c r="AM2532" s="17"/>
      <c r="AN2532" s="17"/>
      <c r="AO2532" s="17"/>
      <c r="AP2532" s="17"/>
      <c r="AQ2532" s="17"/>
      <c r="AR2532" s="17"/>
      <c r="AS2532" s="17"/>
      <c r="AT2532" s="17"/>
      <c r="AU2532" s="17"/>
      <c r="AV2532" s="17"/>
      <c r="AW2532" s="17"/>
      <c r="AX2532" s="17"/>
      <c r="AY2532" s="17"/>
      <c r="AZ2532" s="17"/>
      <c r="BA2532" s="17"/>
      <c r="BB2532" s="17"/>
      <c r="BC2532" s="17"/>
      <c r="BD2532" s="17"/>
      <c r="BE2532" s="17"/>
      <c r="BF2532" s="17"/>
      <c r="BG2532" s="17"/>
      <c r="BH2532" s="17"/>
      <c r="BI2532" s="17"/>
      <c r="BJ2532" s="17"/>
      <c r="BK2532" s="17"/>
      <c r="BL2532" s="17"/>
      <c r="BM2532" s="17"/>
      <c r="BN2532" s="17"/>
      <c r="BO2532" s="17"/>
      <c r="BP2532" s="17"/>
      <c r="BQ2532" s="17"/>
      <c r="BR2532" s="17"/>
    </row>
    <row r="2533" spans="29:70" x14ac:dyDescent="0.25">
      <c r="AC2533" s="17"/>
      <c r="AD2533" s="17"/>
      <c r="AE2533" s="17"/>
      <c r="AF2533" s="17"/>
      <c r="AG2533" s="17"/>
      <c r="AH2533" s="17"/>
      <c r="AI2533" s="17"/>
      <c r="AJ2533" s="17"/>
      <c r="AK2533" s="17"/>
      <c r="AL2533" s="17"/>
      <c r="AM2533" s="17"/>
      <c r="AN2533" s="17"/>
      <c r="AO2533" s="17"/>
      <c r="AP2533" s="17"/>
      <c r="AQ2533" s="17"/>
      <c r="AR2533" s="17"/>
      <c r="AS2533" s="17"/>
      <c r="AT2533" s="17"/>
      <c r="AU2533" s="17"/>
      <c r="AV2533" s="17"/>
      <c r="AW2533" s="17"/>
      <c r="AX2533" s="17"/>
      <c r="AY2533" s="17"/>
      <c r="AZ2533" s="17"/>
      <c r="BA2533" s="17"/>
      <c r="BB2533" s="17"/>
      <c r="BC2533" s="17"/>
      <c r="BD2533" s="17"/>
      <c r="BE2533" s="17"/>
      <c r="BF2533" s="17"/>
      <c r="BG2533" s="17"/>
      <c r="BH2533" s="17"/>
      <c r="BI2533" s="17"/>
      <c r="BJ2533" s="17"/>
      <c r="BK2533" s="17"/>
      <c r="BL2533" s="17"/>
      <c r="BM2533" s="17"/>
      <c r="BN2533" s="17"/>
      <c r="BO2533" s="17"/>
      <c r="BP2533" s="17"/>
      <c r="BQ2533" s="17"/>
      <c r="BR2533" s="17"/>
    </row>
    <row r="2534" spans="29:70" x14ac:dyDescent="0.25">
      <c r="AC2534" s="17"/>
      <c r="AD2534" s="17"/>
      <c r="AE2534" s="17"/>
      <c r="AF2534" s="17"/>
      <c r="AG2534" s="17"/>
      <c r="AH2534" s="17"/>
      <c r="AI2534" s="17"/>
      <c r="AJ2534" s="17"/>
      <c r="AK2534" s="17"/>
      <c r="AL2534" s="17"/>
      <c r="AM2534" s="17"/>
      <c r="AN2534" s="17"/>
      <c r="AO2534" s="17"/>
      <c r="AP2534" s="17"/>
      <c r="AQ2534" s="17"/>
      <c r="AR2534" s="17"/>
      <c r="AS2534" s="17"/>
      <c r="AT2534" s="17"/>
      <c r="AU2534" s="17"/>
      <c r="AV2534" s="17"/>
      <c r="AW2534" s="17"/>
      <c r="AX2534" s="17"/>
      <c r="AY2534" s="17"/>
      <c r="AZ2534" s="17"/>
      <c r="BA2534" s="17"/>
      <c r="BB2534" s="17"/>
      <c r="BC2534" s="17"/>
      <c r="BD2534" s="17"/>
      <c r="BE2534" s="17"/>
      <c r="BF2534" s="17"/>
      <c r="BG2534" s="17"/>
      <c r="BH2534" s="17"/>
      <c r="BI2534" s="17"/>
      <c r="BJ2534" s="17"/>
      <c r="BK2534" s="17"/>
      <c r="BL2534" s="17"/>
      <c r="BM2534" s="17"/>
      <c r="BN2534" s="17"/>
      <c r="BO2534" s="17"/>
      <c r="BP2534" s="17"/>
      <c r="BQ2534" s="17"/>
      <c r="BR2534" s="17"/>
    </row>
    <row r="2535" spans="29:70" x14ac:dyDescent="0.25">
      <c r="AC2535" s="17"/>
      <c r="AD2535" s="17"/>
      <c r="AE2535" s="17"/>
      <c r="AF2535" s="17"/>
      <c r="AG2535" s="17"/>
      <c r="AH2535" s="17"/>
      <c r="AI2535" s="17"/>
      <c r="AJ2535" s="17"/>
      <c r="AK2535" s="17"/>
      <c r="AL2535" s="17"/>
      <c r="AM2535" s="17"/>
      <c r="AN2535" s="17"/>
      <c r="AO2535" s="17"/>
      <c r="AP2535" s="17"/>
      <c r="AQ2535" s="17"/>
      <c r="AR2535" s="17"/>
      <c r="AS2535" s="17"/>
      <c r="AT2535" s="17"/>
      <c r="AU2535" s="17"/>
      <c r="AV2535" s="17"/>
      <c r="AW2535" s="17"/>
      <c r="AX2535" s="17"/>
      <c r="AY2535" s="17"/>
      <c r="AZ2535" s="17"/>
      <c r="BA2535" s="17"/>
      <c r="BB2535" s="17"/>
      <c r="BC2535" s="17"/>
      <c r="BD2535" s="17"/>
      <c r="BE2535" s="17"/>
      <c r="BF2535" s="17"/>
      <c r="BG2535" s="17"/>
      <c r="BH2535" s="17"/>
      <c r="BI2535" s="17"/>
      <c r="BJ2535" s="17"/>
      <c r="BK2535" s="17"/>
      <c r="BL2535" s="17"/>
      <c r="BM2535" s="17"/>
      <c r="BN2535" s="17"/>
      <c r="BO2535" s="17"/>
      <c r="BP2535" s="17"/>
      <c r="BQ2535" s="17"/>
      <c r="BR2535" s="17"/>
    </row>
    <row r="2536" spans="29:70" x14ac:dyDescent="0.25">
      <c r="AC2536" s="17"/>
      <c r="AD2536" s="17"/>
      <c r="AE2536" s="17"/>
      <c r="AF2536" s="17"/>
      <c r="AG2536" s="17"/>
      <c r="AH2536" s="17"/>
      <c r="AI2536" s="17"/>
      <c r="AJ2536" s="17"/>
      <c r="AK2536" s="17"/>
      <c r="AL2536" s="17"/>
      <c r="AM2536" s="17"/>
      <c r="AN2536" s="17"/>
      <c r="AO2536" s="17"/>
      <c r="AP2536" s="17"/>
      <c r="AQ2536" s="17"/>
      <c r="AR2536" s="17"/>
      <c r="AS2536" s="17"/>
      <c r="AT2536" s="17"/>
      <c r="AU2536" s="17"/>
      <c r="AV2536" s="17"/>
      <c r="AW2536" s="17"/>
      <c r="AX2536" s="17"/>
      <c r="AY2536" s="17"/>
      <c r="AZ2536" s="17"/>
      <c r="BA2536" s="17"/>
      <c r="BB2536" s="17"/>
      <c r="BC2536" s="17"/>
      <c r="BD2536" s="17"/>
      <c r="BE2536" s="17"/>
      <c r="BF2536" s="17"/>
      <c r="BG2536" s="17"/>
      <c r="BH2536" s="17"/>
      <c r="BI2536" s="17"/>
      <c r="BJ2536" s="17"/>
      <c r="BK2536" s="17"/>
      <c r="BL2536" s="17"/>
      <c r="BM2536" s="17"/>
      <c r="BN2536" s="17"/>
      <c r="BO2536" s="17"/>
      <c r="BP2536" s="17"/>
      <c r="BQ2536" s="17"/>
      <c r="BR2536" s="17"/>
    </row>
    <row r="2537" spans="29:70" x14ac:dyDescent="0.25">
      <c r="AC2537" s="17"/>
      <c r="AD2537" s="17"/>
      <c r="AE2537" s="17"/>
      <c r="AF2537" s="17"/>
      <c r="AG2537" s="17"/>
      <c r="AH2537" s="17"/>
      <c r="AI2537" s="17"/>
      <c r="AJ2537" s="17"/>
      <c r="AK2537" s="17"/>
      <c r="AL2537" s="17"/>
      <c r="AM2537" s="17"/>
      <c r="AN2537" s="17"/>
      <c r="AO2537" s="17"/>
      <c r="AP2537" s="17"/>
      <c r="AQ2537" s="17"/>
      <c r="AR2537" s="17"/>
      <c r="AS2537" s="17"/>
      <c r="AT2537" s="17"/>
      <c r="AU2537" s="17"/>
      <c r="AV2537" s="17"/>
      <c r="AW2537" s="17"/>
      <c r="AX2537" s="17"/>
      <c r="AY2537" s="17"/>
      <c r="AZ2537" s="17"/>
      <c r="BA2537" s="17"/>
      <c r="BB2537" s="17"/>
      <c r="BC2537" s="17"/>
      <c r="BD2537" s="17"/>
      <c r="BE2537" s="17"/>
      <c r="BF2537" s="17"/>
      <c r="BG2537" s="17"/>
      <c r="BH2537" s="17"/>
      <c r="BI2537" s="17"/>
      <c r="BJ2537" s="17"/>
      <c r="BK2537" s="17"/>
      <c r="BL2537" s="17"/>
      <c r="BM2537" s="17"/>
      <c r="BN2537" s="17"/>
      <c r="BO2537" s="17"/>
      <c r="BP2537" s="17"/>
      <c r="BQ2537" s="17"/>
      <c r="BR2537" s="17"/>
    </row>
    <row r="2538" spans="29:70" x14ac:dyDescent="0.25">
      <c r="AC2538" s="17"/>
      <c r="AD2538" s="17"/>
      <c r="AE2538" s="17"/>
      <c r="AF2538" s="17"/>
      <c r="AG2538" s="17"/>
      <c r="AH2538" s="17"/>
      <c r="AI2538" s="17"/>
      <c r="AJ2538" s="17"/>
      <c r="AK2538" s="17"/>
      <c r="AL2538" s="17"/>
      <c r="AM2538" s="17"/>
      <c r="AN2538" s="17"/>
      <c r="AO2538" s="17"/>
      <c r="AP2538" s="17"/>
      <c r="AQ2538" s="17"/>
      <c r="AR2538" s="17"/>
      <c r="AS2538" s="17"/>
      <c r="AT2538" s="17"/>
      <c r="AU2538" s="17"/>
      <c r="AV2538" s="17"/>
      <c r="AW2538" s="17"/>
      <c r="AX2538" s="17"/>
      <c r="AY2538" s="17"/>
      <c r="AZ2538" s="17"/>
      <c r="BA2538" s="17"/>
      <c r="BB2538" s="17"/>
      <c r="BC2538" s="17"/>
      <c r="BD2538" s="17"/>
      <c r="BE2538" s="17"/>
      <c r="BF2538" s="17"/>
      <c r="BG2538" s="17"/>
      <c r="BH2538" s="17"/>
      <c r="BI2538" s="17"/>
      <c r="BJ2538" s="17"/>
      <c r="BK2538" s="17"/>
      <c r="BL2538" s="17"/>
      <c r="BM2538" s="17"/>
      <c r="BN2538" s="17"/>
      <c r="BO2538" s="17"/>
      <c r="BP2538" s="17"/>
      <c r="BQ2538" s="17"/>
      <c r="BR2538" s="17"/>
    </row>
    <row r="2539" spans="29:70" x14ac:dyDescent="0.25">
      <c r="AC2539" s="17"/>
      <c r="AD2539" s="17"/>
      <c r="AE2539" s="17"/>
      <c r="AF2539" s="17"/>
      <c r="AG2539" s="17"/>
      <c r="AH2539" s="17"/>
      <c r="AI2539" s="17"/>
      <c r="AJ2539" s="17"/>
      <c r="AK2539" s="17"/>
      <c r="AL2539" s="17"/>
      <c r="AM2539" s="17"/>
      <c r="AN2539" s="17"/>
      <c r="AO2539" s="17"/>
      <c r="AP2539" s="17"/>
      <c r="AQ2539" s="17"/>
      <c r="AR2539" s="17"/>
      <c r="AS2539" s="17"/>
      <c r="AT2539" s="17"/>
      <c r="AU2539" s="17"/>
      <c r="AV2539" s="17"/>
      <c r="AW2539" s="17"/>
      <c r="AX2539" s="17"/>
      <c r="AY2539" s="17"/>
      <c r="AZ2539" s="17"/>
      <c r="BA2539" s="17"/>
      <c r="BB2539" s="17"/>
      <c r="BC2539" s="17"/>
      <c r="BD2539" s="17"/>
      <c r="BE2539" s="17"/>
      <c r="BF2539" s="17"/>
      <c r="BG2539" s="17"/>
      <c r="BH2539" s="17"/>
      <c r="BI2539" s="17"/>
      <c r="BJ2539" s="17"/>
      <c r="BK2539" s="17"/>
      <c r="BL2539" s="17"/>
      <c r="BM2539" s="17"/>
      <c r="BN2539" s="17"/>
      <c r="BO2539" s="17"/>
      <c r="BP2539" s="17"/>
      <c r="BQ2539" s="17"/>
      <c r="BR2539" s="17"/>
    </row>
    <row r="2540" spans="29:70" x14ac:dyDescent="0.25">
      <c r="AC2540" s="17"/>
      <c r="AD2540" s="17"/>
      <c r="AE2540" s="17"/>
      <c r="AF2540" s="17"/>
      <c r="AG2540" s="17"/>
      <c r="AH2540" s="17"/>
      <c r="AI2540" s="17"/>
      <c r="AJ2540" s="17"/>
      <c r="AK2540" s="17"/>
      <c r="AL2540" s="17"/>
      <c r="AM2540" s="17"/>
      <c r="AN2540" s="17"/>
      <c r="AO2540" s="17"/>
      <c r="AP2540" s="17"/>
      <c r="AQ2540" s="17"/>
      <c r="AR2540" s="17"/>
      <c r="AS2540" s="17"/>
      <c r="AT2540" s="17"/>
      <c r="AU2540" s="17"/>
      <c r="AV2540" s="17"/>
      <c r="AW2540" s="17"/>
      <c r="AX2540" s="17"/>
      <c r="AY2540" s="17"/>
      <c r="AZ2540" s="17"/>
      <c r="BA2540" s="17"/>
      <c r="BB2540" s="17"/>
      <c r="BC2540" s="17"/>
      <c r="BD2540" s="17"/>
      <c r="BE2540" s="17"/>
      <c r="BF2540" s="17"/>
      <c r="BG2540" s="17"/>
      <c r="BH2540" s="17"/>
      <c r="BI2540" s="17"/>
      <c r="BJ2540" s="17"/>
      <c r="BK2540" s="17"/>
      <c r="BL2540" s="17"/>
      <c r="BM2540" s="17"/>
      <c r="BN2540" s="17"/>
      <c r="BO2540" s="17"/>
      <c r="BP2540" s="17"/>
      <c r="BQ2540" s="17"/>
      <c r="BR2540" s="17"/>
    </row>
    <row r="2541" spans="29:70" x14ac:dyDescent="0.25">
      <c r="AC2541" s="17"/>
      <c r="AD2541" s="17"/>
      <c r="AE2541" s="17"/>
      <c r="AF2541" s="17"/>
      <c r="AG2541" s="17"/>
      <c r="AH2541" s="17"/>
      <c r="AI2541" s="17"/>
      <c r="AJ2541" s="17"/>
      <c r="AK2541" s="17"/>
      <c r="AL2541" s="17"/>
      <c r="AM2541" s="17"/>
      <c r="AN2541" s="17"/>
      <c r="AO2541" s="17"/>
      <c r="AP2541" s="17"/>
      <c r="AQ2541" s="17"/>
      <c r="AR2541" s="17"/>
      <c r="AS2541" s="17"/>
      <c r="AT2541" s="17"/>
      <c r="AU2541" s="17"/>
      <c r="AV2541" s="17"/>
      <c r="AW2541" s="17"/>
      <c r="AX2541" s="17"/>
      <c r="AY2541" s="17"/>
      <c r="AZ2541" s="17"/>
      <c r="BA2541" s="17"/>
      <c r="BB2541" s="17"/>
      <c r="BC2541" s="17"/>
      <c r="BD2541" s="17"/>
      <c r="BE2541" s="17"/>
      <c r="BF2541" s="17"/>
      <c r="BG2541" s="17"/>
      <c r="BH2541" s="17"/>
      <c r="BI2541" s="17"/>
      <c r="BJ2541" s="17"/>
      <c r="BK2541" s="17"/>
      <c r="BL2541" s="17"/>
      <c r="BM2541" s="17"/>
      <c r="BN2541" s="17"/>
      <c r="BO2541" s="17"/>
      <c r="BP2541" s="17"/>
      <c r="BQ2541" s="17"/>
      <c r="BR2541" s="17"/>
    </row>
    <row r="2542" spans="29:70" x14ac:dyDescent="0.25">
      <c r="AC2542" s="17"/>
      <c r="AD2542" s="17"/>
      <c r="AE2542" s="17"/>
      <c r="AF2542" s="17"/>
      <c r="AG2542" s="17"/>
      <c r="AH2542" s="17"/>
      <c r="AI2542" s="17"/>
      <c r="AJ2542" s="17"/>
      <c r="AK2542" s="17"/>
      <c r="AL2542" s="17"/>
      <c r="AM2542" s="17"/>
      <c r="AN2542" s="17"/>
      <c r="AO2542" s="17"/>
      <c r="AP2542" s="17"/>
      <c r="AQ2542" s="17"/>
      <c r="AR2542" s="17"/>
      <c r="AS2542" s="17"/>
      <c r="AT2542" s="17"/>
      <c r="AU2542" s="17"/>
      <c r="AV2542" s="17"/>
      <c r="AW2542" s="17"/>
      <c r="AX2542" s="17"/>
      <c r="AY2542" s="17"/>
      <c r="AZ2542" s="17"/>
      <c r="BA2542" s="17"/>
      <c r="BB2542" s="17"/>
      <c r="BC2542" s="17"/>
      <c r="BD2542" s="17"/>
      <c r="BE2542" s="17"/>
      <c r="BF2542" s="17"/>
      <c r="BG2542" s="17"/>
      <c r="BH2542" s="17"/>
      <c r="BI2542" s="17"/>
      <c r="BJ2542" s="17"/>
      <c r="BK2542" s="17"/>
      <c r="BL2542" s="17"/>
      <c r="BM2542" s="17"/>
      <c r="BN2542" s="17"/>
      <c r="BO2542" s="17"/>
      <c r="BP2542" s="17"/>
      <c r="BQ2542" s="17"/>
      <c r="BR2542" s="17"/>
    </row>
    <row r="2543" spans="29:70" x14ac:dyDescent="0.25">
      <c r="AC2543" s="17"/>
      <c r="AD2543" s="17"/>
      <c r="AE2543" s="17"/>
      <c r="AF2543" s="17"/>
      <c r="AG2543" s="17"/>
      <c r="AH2543" s="17"/>
      <c r="AI2543" s="17"/>
      <c r="AJ2543" s="17"/>
      <c r="AK2543" s="17"/>
      <c r="AL2543" s="17"/>
      <c r="AM2543" s="17"/>
      <c r="AN2543" s="17"/>
      <c r="AO2543" s="17"/>
      <c r="AP2543" s="17"/>
      <c r="AQ2543" s="17"/>
      <c r="AR2543" s="17"/>
      <c r="AS2543" s="17"/>
      <c r="AT2543" s="17"/>
      <c r="AU2543" s="17"/>
      <c r="AV2543" s="17"/>
      <c r="AW2543" s="17"/>
      <c r="AX2543" s="17"/>
      <c r="AY2543" s="17"/>
      <c r="AZ2543" s="17"/>
      <c r="BA2543" s="17"/>
      <c r="BB2543" s="17"/>
      <c r="BC2543" s="17"/>
      <c r="BD2543" s="17"/>
      <c r="BE2543" s="17"/>
      <c r="BF2543" s="17"/>
      <c r="BG2543" s="17"/>
      <c r="BH2543" s="17"/>
      <c r="BI2543" s="17"/>
      <c r="BJ2543" s="17"/>
      <c r="BK2543" s="17"/>
      <c r="BL2543" s="17"/>
      <c r="BM2543" s="17"/>
      <c r="BN2543" s="17"/>
      <c r="BO2543" s="17"/>
      <c r="BP2543" s="17"/>
      <c r="BQ2543" s="17"/>
      <c r="BR2543" s="17"/>
    </row>
    <row r="2544" spans="29:70" x14ac:dyDescent="0.25">
      <c r="AC2544" s="17"/>
      <c r="AD2544" s="17"/>
      <c r="AE2544" s="17"/>
      <c r="AF2544" s="17"/>
      <c r="AG2544" s="17"/>
      <c r="AH2544" s="17"/>
      <c r="AI2544" s="17"/>
      <c r="AJ2544" s="17"/>
      <c r="AK2544" s="17"/>
      <c r="AL2544" s="17"/>
      <c r="AM2544" s="17"/>
      <c r="AN2544" s="17"/>
      <c r="AO2544" s="17"/>
      <c r="AP2544" s="17"/>
      <c r="AQ2544" s="17"/>
      <c r="AR2544" s="17"/>
      <c r="AS2544" s="17"/>
      <c r="AT2544" s="17"/>
      <c r="AU2544" s="17"/>
      <c r="AV2544" s="17"/>
      <c r="AW2544" s="17"/>
      <c r="AX2544" s="17"/>
      <c r="AY2544" s="17"/>
      <c r="AZ2544" s="17"/>
      <c r="BA2544" s="17"/>
      <c r="BB2544" s="17"/>
      <c r="BC2544" s="17"/>
      <c r="BD2544" s="17"/>
      <c r="BE2544" s="17"/>
      <c r="BF2544" s="17"/>
      <c r="BG2544" s="17"/>
      <c r="BH2544" s="17"/>
      <c r="BI2544" s="17"/>
      <c r="BJ2544" s="17"/>
      <c r="BK2544" s="17"/>
      <c r="BL2544" s="17"/>
      <c r="BM2544" s="17"/>
      <c r="BN2544" s="17"/>
      <c r="BO2544" s="17"/>
      <c r="BP2544" s="17"/>
      <c r="BQ2544" s="17"/>
      <c r="BR2544" s="17"/>
    </row>
    <row r="2545" spans="29:70" x14ac:dyDescent="0.25">
      <c r="AC2545" s="17"/>
      <c r="AD2545" s="17"/>
      <c r="AE2545" s="17"/>
      <c r="AF2545" s="17"/>
      <c r="AG2545" s="17"/>
      <c r="AH2545" s="17"/>
      <c r="AI2545" s="17"/>
      <c r="AJ2545" s="17"/>
      <c r="AK2545" s="17"/>
      <c r="AL2545" s="17"/>
      <c r="AM2545" s="17"/>
      <c r="AN2545" s="17"/>
      <c r="AO2545" s="17"/>
      <c r="AP2545" s="17"/>
      <c r="AQ2545" s="17"/>
      <c r="AR2545" s="17"/>
      <c r="AS2545" s="17"/>
      <c r="AT2545" s="17"/>
      <c r="AU2545" s="17"/>
      <c r="AV2545" s="17"/>
      <c r="AW2545" s="17"/>
      <c r="AX2545" s="17"/>
      <c r="AY2545" s="17"/>
      <c r="AZ2545" s="17"/>
      <c r="BA2545" s="17"/>
      <c r="BB2545" s="17"/>
      <c r="BC2545" s="17"/>
      <c r="BD2545" s="17"/>
      <c r="BE2545" s="17"/>
      <c r="BF2545" s="17"/>
      <c r="BG2545" s="17"/>
      <c r="BH2545" s="17"/>
      <c r="BI2545" s="17"/>
      <c r="BJ2545" s="17"/>
      <c r="BK2545" s="17"/>
      <c r="BL2545" s="17"/>
      <c r="BM2545" s="17"/>
      <c r="BN2545" s="17"/>
      <c r="BO2545" s="17"/>
      <c r="BP2545" s="17"/>
      <c r="BQ2545" s="17"/>
      <c r="BR2545" s="17"/>
    </row>
    <row r="2546" spans="29:70" x14ac:dyDescent="0.25">
      <c r="AC2546" s="17"/>
      <c r="AD2546" s="17"/>
      <c r="AE2546" s="17"/>
      <c r="AF2546" s="17"/>
      <c r="AG2546" s="17"/>
      <c r="AH2546" s="17"/>
      <c r="AI2546" s="17"/>
      <c r="AJ2546" s="17"/>
      <c r="AK2546" s="17"/>
      <c r="AL2546" s="17"/>
      <c r="AM2546" s="17"/>
      <c r="AN2546" s="17"/>
      <c r="AO2546" s="17"/>
      <c r="AP2546" s="17"/>
      <c r="AQ2546" s="17"/>
      <c r="AR2546" s="17"/>
      <c r="AS2546" s="17"/>
      <c r="AT2546" s="17"/>
      <c r="AU2546" s="17"/>
      <c r="AV2546" s="17"/>
      <c r="AW2546" s="17"/>
      <c r="AX2546" s="17"/>
      <c r="AY2546" s="17"/>
      <c r="AZ2546" s="17"/>
      <c r="BA2546" s="17"/>
      <c r="BB2546" s="17"/>
      <c r="BC2546" s="17"/>
      <c r="BD2546" s="17"/>
      <c r="BE2546" s="17"/>
      <c r="BF2546" s="17"/>
      <c r="BG2546" s="17"/>
      <c r="BH2546" s="17"/>
      <c r="BI2546" s="17"/>
      <c r="BJ2546" s="17"/>
      <c r="BK2546" s="17"/>
      <c r="BL2546" s="17"/>
      <c r="BM2546" s="17"/>
      <c r="BN2546" s="17"/>
      <c r="BO2546" s="17"/>
      <c r="BP2546" s="17"/>
      <c r="BQ2546" s="17"/>
      <c r="BR2546" s="17"/>
    </row>
    <row r="2547" spans="29:70" x14ac:dyDescent="0.25">
      <c r="AC2547" s="17"/>
      <c r="AD2547" s="17"/>
      <c r="AE2547" s="17"/>
      <c r="AF2547" s="17"/>
      <c r="AG2547" s="17"/>
      <c r="AH2547" s="17"/>
      <c r="AI2547" s="17"/>
      <c r="AJ2547" s="17"/>
      <c r="AK2547" s="17"/>
      <c r="AL2547" s="17"/>
      <c r="AM2547" s="17"/>
      <c r="AN2547" s="17"/>
      <c r="AO2547" s="17"/>
      <c r="AP2547" s="17"/>
      <c r="AQ2547" s="17"/>
      <c r="AR2547" s="17"/>
      <c r="AS2547" s="17"/>
      <c r="AT2547" s="17"/>
      <c r="AU2547" s="17"/>
      <c r="AV2547" s="17"/>
      <c r="AW2547" s="17"/>
      <c r="AX2547" s="17"/>
      <c r="AY2547" s="17"/>
      <c r="AZ2547" s="17"/>
      <c r="BA2547" s="17"/>
      <c r="BB2547" s="17"/>
      <c r="BC2547" s="17"/>
      <c r="BD2547" s="17"/>
      <c r="BE2547" s="17"/>
      <c r="BF2547" s="17"/>
      <c r="BG2547" s="17"/>
      <c r="BH2547" s="17"/>
      <c r="BI2547" s="17"/>
      <c r="BJ2547" s="17"/>
      <c r="BK2547" s="17"/>
      <c r="BL2547" s="17"/>
      <c r="BM2547" s="17"/>
      <c r="BN2547" s="17"/>
      <c r="BO2547" s="17"/>
      <c r="BP2547" s="17"/>
      <c r="BQ2547" s="17"/>
      <c r="BR2547" s="17"/>
    </row>
    <row r="2548" spans="29:70" x14ac:dyDescent="0.25">
      <c r="AC2548" s="17"/>
      <c r="AD2548" s="17"/>
      <c r="AE2548" s="17"/>
      <c r="AF2548" s="17"/>
      <c r="AG2548" s="17"/>
      <c r="AH2548" s="17"/>
      <c r="AI2548" s="17"/>
      <c r="AJ2548" s="17"/>
      <c r="AK2548" s="17"/>
      <c r="AL2548" s="17"/>
      <c r="AM2548" s="17"/>
      <c r="AN2548" s="17"/>
      <c r="AO2548" s="17"/>
      <c r="AP2548" s="17"/>
      <c r="AQ2548" s="17"/>
      <c r="AR2548" s="17"/>
      <c r="AS2548" s="17"/>
      <c r="AT2548" s="17"/>
      <c r="AU2548" s="17"/>
      <c r="AV2548" s="17"/>
      <c r="AW2548" s="17"/>
      <c r="AX2548" s="17"/>
      <c r="AY2548" s="17"/>
      <c r="AZ2548" s="17"/>
      <c r="BA2548" s="17"/>
      <c r="BB2548" s="17"/>
      <c r="BC2548" s="17"/>
      <c r="BD2548" s="17"/>
      <c r="BE2548" s="17"/>
      <c r="BF2548" s="17"/>
      <c r="BG2548" s="17"/>
      <c r="BH2548" s="17"/>
      <c r="BI2548" s="17"/>
      <c r="BJ2548" s="17"/>
      <c r="BK2548" s="17"/>
      <c r="BL2548" s="17"/>
      <c r="BM2548" s="17"/>
      <c r="BN2548" s="17"/>
      <c r="BO2548" s="17"/>
      <c r="BP2548" s="17"/>
      <c r="BQ2548" s="17"/>
      <c r="BR2548" s="17"/>
    </row>
    <row r="2549" spans="29:70" x14ac:dyDescent="0.25">
      <c r="AC2549" s="17"/>
      <c r="AD2549" s="17"/>
      <c r="AE2549" s="17"/>
      <c r="AF2549" s="17"/>
      <c r="AG2549" s="17"/>
      <c r="AH2549" s="17"/>
      <c r="AI2549" s="17"/>
      <c r="AJ2549" s="17"/>
      <c r="AK2549" s="17"/>
      <c r="AL2549" s="17"/>
      <c r="AM2549" s="17"/>
      <c r="AN2549" s="17"/>
      <c r="AO2549" s="17"/>
      <c r="AP2549" s="17"/>
      <c r="AQ2549" s="17"/>
      <c r="AR2549" s="17"/>
      <c r="AS2549" s="17"/>
      <c r="AT2549" s="17"/>
      <c r="AU2549" s="17"/>
      <c r="AV2549" s="17"/>
      <c r="AW2549" s="17"/>
      <c r="AX2549" s="17"/>
      <c r="AY2549" s="17"/>
      <c r="AZ2549" s="17"/>
      <c r="BA2549" s="17"/>
      <c r="BB2549" s="17"/>
      <c r="BC2549" s="17"/>
      <c r="BD2549" s="17"/>
      <c r="BE2549" s="17"/>
      <c r="BF2549" s="17"/>
      <c r="BG2549" s="17"/>
      <c r="BH2549" s="17"/>
      <c r="BI2549" s="17"/>
      <c r="BJ2549" s="17"/>
      <c r="BK2549" s="17"/>
      <c r="BL2549" s="17"/>
      <c r="BM2549" s="17"/>
      <c r="BN2549" s="17"/>
      <c r="BO2549" s="17"/>
      <c r="BP2549" s="17"/>
      <c r="BQ2549" s="17"/>
      <c r="BR2549" s="17"/>
    </row>
    <row r="2550" spans="29:70" x14ac:dyDescent="0.25">
      <c r="AC2550" s="17"/>
      <c r="AD2550" s="17"/>
      <c r="AE2550" s="17"/>
      <c r="AF2550" s="17"/>
      <c r="AG2550" s="17"/>
      <c r="AH2550" s="17"/>
      <c r="AI2550" s="17"/>
      <c r="AJ2550" s="17"/>
      <c r="AK2550" s="17"/>
      <c r="AL2550" s="17"/>
      <c r="AM2550" s="17"/>
      <c r="AN2550" s="17"/>
      <c r="AO2550" s="17"/>
      <c r="AP2550" s="17"/>
      <c r="AQ2550" s="17"/>
      <c r="AR2550" s="17"/>
      <c r="AS2550" s="17"/>
      <c r="AT2550" s="17"/>
      <c r="AU2550" s="17"/>
      <c r="AV2550" s="17"/>
      <c r="AW2550" s="17"/>
      <c r="AX2550" s="17"/>
      <c r="AY2550" s="17"/>
      <c r="AZ2550" s="17"/>
      <c r="BA2550" s="17"/>
      <c r="BB2550" s="17"/>
      <c r="BC2550" s="17"/>
      <c r="BD2550" s="17"/>
      <c r="BE2550" s="17"/>
      <c r="BF2550" s="17"/>
      <c r="BG2550" s="17"/>
      <c r="BH2550" s="17"/>
      <c r="BI2550" s="17"/>
      <c r="BJ2550" s="17"/>
      <c r="BK2550" s="17"/>
      <c r="BL2550" s="17"/>
      <c r="BM2550" s="17"/>
      <c r="BN2550" s="17"/>
      <c r="BO2550" s="17"/>
      <c r="BP2550" s="17"/>
      <c r="BQ2550" s="17"/>
      <c r="BR2550" s="17"/>
    </row>
    <row r="2551" spans="29:70" x14ac:dyDescent="0.25"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  <c r="BF2551" s="17"/>
      <c r="BG2551" s="17"/>
      <c r="BH2551" s="17"/>
      <c r="BI2551" s="17"/>
      <c r="BJ2551" s="17"/>
      <c r="BK2551" s="17"/>
      <c r="BL2551" s="17"/>
      <c r="BM2551" s="17"/>
      <c r="BN2551" s="17"/>
      <c r="BO2551" s="17"/>
      <c r="BP2551" s="17"/>
      <c r="BQ2551" s="17"/>
      <c r="BR2551" s="17"/>
    </row>
    <row r="2552" spans="29:70" x14ac:dyDescent="0.25"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  <c r="BF2552" s="17"/>
      <c r="BG2552" s="17"/>
      <c r="BH2552" s="17"/>
      <c r="BI2552" s="17"/>
      <c r="BJ2552" s="17"/>
      <c r="BK2552" s="17"/>
      <c r="BL2552" s="17"/>
      <c r="BM2552" s="17"/>
      <c r="BN2552" s="17"/>
      <c r="BO2552" s="17"/>
      <c r="BP2552" s="17"/>
      <c r="BQ2552" s="17"/>
      <c r="BR2552" s="17"/>
    </row>
    <row r="2553" spans="29:70" x14ac:dyDescent="0.25">
      <c r="AC2553" s="17"/>
      <c r="AD2553" s="17"/>
      <c r="AE2553" s="17"/>
      <c r="AF2553" s="17"/>
      <c r="AG2553" s="17"/>
      <c r="AH2553" s="17"/>
      <c r="AI2553" s="17"/>
      <c r="AJ2553" s="17"/>
      <c r="AK2553" s="17"/>
      <c r="AL2553" s="17"/>
      <c r="AM2553" s="17"/>
      <c r="AN2553" s="17"/>
      <c r="AO2553" s="17"/>
      <c r="AP2553" s="17"/>
      <c r="AQ2553" s="17"/>
      <c r="AR2553" s="17"/>
      <c r="AS2553" s="17"/>
      <c r="AT2553" s="17"/>
      <c r="AU2553" s="17"/>
      <c r="AV2553" s="17"/>
      <c r="AW2553" s="17"/>
      <c r="AX2553" s="17"/>
      <c r="AY2553" s="17"/>
      <c r="AZ2553" s="17"/>
      <c r="BA2553" s="17"/>
      <c r="BB2553" s="17"/>
      <c r="BC2553" s="17"/>
      <c r="BD2553" s="17"/>
      <c r="BE2553" s="17"/>
      <c r="BF2553" s="17"/>
      <c r="BG2553" s="17"/>
      <c r="BH2553" s="17"/>
      <c r="BI2553" s="17"/>
      <c r="BJ2553" s="17"/>
      <c r="BK2553" s="17"/>
      <c r="BL2553" s="17"/>
      <c r="BM2553" s="17"/>
      <c r="BN2553" s="17"/>
      <c r="BO2553" s="17"/>
      <c r="BP2553" s="17"/>
      <c r="BQ2553" s="17"/>
      <c r="BR2553" s="17"/>
    </row>
    <row r="2554" spans="29:70" x14ac:dyDescent="0.25">
      <c r="AC2554" s="17"/>
      <c r="AD2554" s="17"/>
      <c r="AE2554" s="17"/>
      <c r="AF2554" s="17"/>
      <c r="AG2554" s="17"/>
      <c r="AH2554" s="17"/>
      <c r="AI2554" s="17"/>
      <c r="AJ2554" s="17"/>
      <c r="AK2554" s="17"/>
      <c r="AL2554" s="17"/>
      <c r="AM2554" s="17"/>
      <c r="AN2554" s="17"/>
      <c r="AO2554" s="17"/>
      <c r="AP2554" s="17"/>
      <c r="AQ2554" s="17"/>
      <c r="AR2554" s="17"/>
      <c r="AS2554" s="17"/>
      <c r="AT2554" s="17"/>
      <c r="AU2554" s="17"/>
      <c r="AV2554" s="17"/>
      <c r="AW2554" s="17"/>
      <c r="AX2554" s="17"/>
      <c r="AY2554" s="17"/>
      <c r="AZ2554" s="17"/>
      <c r="BA2554" s="17"/>
      <c r="BB2554" s="17"/>
      <c r="BC2554" s="17"/>
      <c r="BD2554" s="17"/>
      <c r="BE2554" s="17"/>
      <c r="BF2554" s="17"/>
      <c r="BG2554" s="17"/>
      <c r="BH2554" s="17"/>
      <c r="BI2554" s="17"/>
      <c r="BJ2554" s="17"/>
      <c r="BK2554" s="17"/>
      <c r="BL2554" s="17"/>
      <c r="BM2554" s="17"/>
      <c r="BN2554" s="17"/>
      <c r="BO2554" s="17"/>
      <c r="BP2554" s="17"/>
      <c r="BQ2554" s="17"/>
      <c r="BR2554" s="17"/>
    </row>
    <row r="2555" spans="29:70" x14ac:dyDescent="0.25">
      <c r="AC2555" s="17"/>
      <c r="AD2555" s="17"/>
      <c r="AE2555" s="17"/>
      <c r="AF2555" s="17"/>
      <c r="AG2555" s="17"/>
      <c r="AH2555" s="17"/>
      <c r="AI2555" s="17"/>
      <c r="AJ2555" s="17"/>
      <c r="AK2555" s="17"/>
      <c r="AL2555" s="17"/>
      <c r="AM2555" s="17"/>
      <c r="AN2555" s="17"/>
      <c r="AO2555" s="17"/>
      <c r="AP2555" s="17"/>
      <c r="AQ2555" s="17"/>
      <c r="AR2555" s="17"/>
      <c r="AS2555" s="17"/>
      <c r="AT2555" s="17"/>
      <c r="AU2555" s="17"/>
      <c r="AV2555" s="17"/>
      <c r="AW2555" s="17"/>
      <c r="AX2555" s="17"/>
      <c r="AY2555" s="17"/>
      <c r="AZ2555" s="17"/>
      <c r="BA2555" s="17"/>
      <c r="BB2555" s="17"/>
      <c r="BC2555" s="17"/>
      <c r="BD2555" s="17"/>
      <c r="BE2555" s="17"/>
      <c r="BF2555" s="17"/>
      <c r="BG2555" s="17"/>
      <c r="BH2555" s="17"/>
      <c r="BI2555" s="17"/>
      <c r="BJ2555" s="17"/>
      <c r="BK2555" s="17"/>
      <c r="BL2555" s="17"/>
      <c r="BM2555" s="17"/>
      <c r="BN2555" s="17"/>
      <c r="BO2555" s="17"/>
      <c r="BP2555" s="17"/>
      <c r="BQ2555" s="17"/>
      <c r="BR2555" s="17"/>
    </row>
    <row r="2556" spans="29:70" x14ac:dyDescent="0.25">
      <c r="AC2556" s="17"/>
      <c r="AD2556" s="17"/>
      <c r="AE2556" s="17"/>
      <c r="AF2556" s="17"/>
      <c r="AG2556" s="17"/>
      <c r="AH2556" s="17"/>
      <c r="AI2556" s="17"/>
      <c r="AJ2556" s="17"/>
      <c r="AK2556" s="17"/>
      <c r="AL2556" s="17"/>
      <c r="AM2556" s="17"/>
      <c r="AN2556" s="17"/>
      <c r="AO2556" s="17"/>
      <c r="AP2556" s="17"/>
      <c r="AQ2556" s="17"/>
      <c r="AR2556" s="17"/>
      <c r="AS2556" s="17"/>
      <c r="AT2556" s="17"/>
      <c r="AU2556" s="17"/>
      <c r="AV2556" s="17"/>
      <c r="AW2556" s="17"/>
      <c r="AX2556" s="17"/>
      <c r="AY2556" s="17"/>
      <c r="AZ2556" s="17"/>
      <c r="BA2556" s="17"/>
      <c r="BB2556" s="17"/>
      <c r="BC2556" s="17"/>
      <c r="BD2556" s="17"/>
      <c r="BE2556" s="17"/>
      <c r="BF2556" s="17"/>
      <c r="BG2556" s="17"/>
      <c r="BH2556" s="17"/>
      <c r="BI2556" s="17"/>
      <c r="BJ2556" s="17"/>
      <c r="BK2556" s="17"/>
      <c r="BL2556" s="17"/>
      <c r="BM2556" s="17"/>
      <c r="BN2556" s="17"/>
      <c r="BO2556" s="17"/>
      <c r="BP2556" s="17"/>
      <c r="BQ2556" s="17"/>
      <c r="BR2556" s="17"/>
    </row>
    <row r="2557" spans="29:70" x14ac:dyDescent="0.25">
      <c r="AC2557" s="17"/>
      <c r="AD2557" s="17"/>
      <c r="AE2557" s="17"/>
      <c r="AF2557" s="17"/>
      <c r="AG2557" s="17"/>
      <c r="AH2557" s="17"/>
      <c r="AI2557" s="17"/>
      <c r="AJ2557" s="17"/>
      <c r="AK2557" s="17"/>
      <c r="AL2557" s="17"/>
      <c r="AM2557" s="17"/>
      <c r="AN2557" s="17"/>
      <c r="AO2557" s="17"/>
      <c r="AP2557" s="17"/>
      <c r="AQ2557" s="17"/>
      <c r="AR2557" s="17"/>
      <c r="AS2557" s="17"/>
      <c r="AT2557" s="17"/>
      <c r="AU2557" s="17"/>
      <c r="AV2557" s="17"/>
      <c r="AW2557" s="17"/>
      <c r="AX2557" s="17"/>
      <c r="AY2557" s="17"/>
      <c r="AZ2557" s="17"/>
      <c r="BA2557" s="17"/>
      <c r="BB2557" s="17"/>
      <c r="BC2557" s="17"/>
      <c r="BD2557" s="17"/>
      <c r="BE2557" s="17"/>
      <c r="BF2557" s="17"/>
      <c r="BG2557" s="17"/>
      <c r="BH2557" s="17"/>
      <c r="BI2557" s="17"/>
      <c r="BJ2557" s="17"/>
      <c r="BK2557" s="17"/>
      <c r="BL2557" s="17"/>
      <c r="BM2557" s="17"/>
      <c r="BN2557" s="17"/>
      <c r="BO2557" s="17"/>
      <c r="BP2557" s="17"/>
      <c r="BQ2557" s="17"/>
      <c r="BR2557" s="17"/>
    </row>
    <row r="2558" spans="29:70" x14ac:dyDescent="0.25">
      <c r="AC2558" s="17"/>
      <c r="AD2558" s="17"/>
      <c r="AE2558" s="17"/>
      <c r="AF2558" s="17"/>
      <c r="AG2558" s="17"/>
      <c r="AH2558" s="17"/>
      <c r="AI2558" s="17"/>
      <c r="AJ2558" s="17"/>
      <c r="AK2558" s="17"/>
      <c r="AL2558" s="17"/>
      <c r="AM2558" s="17"/>
      <c r="AN2558" s="17"/>
      <c r="AO2558" s="17"/>
      <c r="AP2558" s="17"/>
      <c r="AQ2558" s="17"/>
      <c r="AR2558" s="17"/>
      <c r="AS2558" s="17"/>
      <c r="AT2558" s="17"/>
      <c r="AU2558" s="17"/>
      <c r="AV2558" s="17"/>
      <c r="AW2558" s="17"/>
      <c r="AX2558" s="17"/>
      <c r="AY2558" s="17"/>
      <c r="AZ2558" s="17"/>
      <c r="BA2558" s="17"/>
      <c r="BB2558" s="17"/>
      <c r="BC2558" s="17"/>
      <c r="BD2558" s="17"/>
      <c r="BE2558" s="17"/>
      <c r="BF2558" s="17"/>
      <c r="BG2558" s="17"/>
      <c r="BH2558" s="17"/>
      <c r="BI2558" s="17"/>
      <c r="BJ2558" s="17"/>
      <c r="BK2558" s="17"/>
      <c r="BL2558" s="17"/>
      <c r="BM2558" s="17"/>
      <c r="BN2558" s="17"/>
      <c r="BO2558" s="17"/>
      <c r="BP2558" s="17"/>
      <c r="BQ2558" s="17"/>
      <c r="BR2558" s="17"/>
    </row>
    <row r="2559" spans="29:70" x14ac:dyDescent="0.25">
      <c r="AC2559" s="17"/>
      <c r="AD2559" s="17"/>
      <c r="AE2559" s="17"/>
      <c r="AF2559" s="17"/>
      <c r="AG2559" s="17"/>
      <c r="AH2559" s="17"/>
      <c r="AI2559" s="17"/>
      <c r="AJ2559" s="17"/>
      <c r="AK2559" s="17"/>
      <c r="AL2559" s="17"/>
      <c r="AM2559" s="17"/>
      <c r="AN2559" s="17"/>
      <c r="AO2559" s="17"/>
      <c r="AP2559" s="17"/>
      <c r="AQ2559" s="17"/>
      <c r="AR2559" s="17"/>
      <c r="AS2559" s="17"/>
      <c r="AT2559" s="17"/>
      <c r="AU2559" s="17"/>
      <c r="AV2559" s="17"/>
      <c r="AW2559" s="17"/>
      <c r="AX2559" s="17"/>
      <c r="AY2559" s="17"/>
      <c r="AZ2559" s="17"/>
      <c r="BA2559" s="17"/>
      <c r="BB2559" s="17"/>
      <c r="BC2559" s="17"/>
      <c r="BD2559" s="17"/>
      <c r="BE2559" s="17"/>
      <c r="BF2559" s="17"/>
      <c r="BG2559" s="17"/>
      <c r="BH2559" s="17"/>
      <c r="BI2559" s="17"/>
      <c r="BJ2559" s="17"/>
      <c r="BK2559" s="17"/>
      <c r="BL2559" s="17"/>
      <c r="BM2559" s="17"/>
      <c r="BN2559" s="17"/>
      <c r="BO2559" s="17"/>
      <c r="BP2559" s="17"/>
      <c r="BQ2559" s="17"/>
      <c r="BR2559" s="17"/>
    </row>
    <row r="2560" spans="29:70" x14ac:dyDescent="0.25">
      <c r="AC2560" s="17"/>
      <c r="AD2560" s="17"/>
      <c r="AE2560" s="17"/>
      <c r="AF2560" s="17"/>
      <c r="AG2560" s="17"/>
      <c r="AH2560" s="17"/>
      <c r="AI2560" s="17"/>
      <c r="AJ2560" s="17"/>
      <c r="AK2560" s="17"/>
      <c r="AL2560" s="17"/>
      <c r="AM2560" s="17"/>
      <c r="AN2560" s="17"/>
      <c r="AO2560" s="17"/>
      <c r="AP2560" s="17"/>
      <c r="AQ2560" s="17"/>
      <c r="AR2560" s="17"/>
      <c r="AS2560" s="17"/>
      <c r="AT2560" s="17"/>
      <c r="AU2560" s="17"/>
      <c r="AV2560" s="17"/>
      <c r="AW2560" s="17"/>
      <c r="AX2560" s="17"/>
      <c r="AY2560" s="17"/>
      <c r="AZ2560" s="17"/>
      <c r="BA2560" s="17"/>
      <c r="BB2560" s="17"/>
      <c r="BC2560" s="17"/>
      <c r="BD2560" s="17"/>
      <c r="BE2560" s="17"/>
      <c r="BF2560" s="17"/>
      <c r="BG2560" s="17"/>
      <c r="BH2560" s="17"/>
      <c r="BI2560" s="17"/>
      <c r="BJ2560" s="17"/>
      <c r="BK2560" s="17"/>
      <c r="BL2560" s="17"/>
      <c r="BM2560" s="17"/>
      <c r="BN2560" s="17"/>
      <c r="BO2560" s="17"/>
      <c r="BP2560" s="17"/>
      <c r="BQ2560" s="17"/>
      <c r="BR2560" s="17"/>
    </row>
    <row r="2561" spans="29:70" x14ac:dyDescent="0.25">
      <c r="AC2561" s="17"/>
      <c r="AD2561" s="17"/>
      <c r="AE2561" s="17"/>
      <c r="AF2561" s="17"/>
      <c r="AG2561" s="17"/>
      <c r="AH2561" s="17"/>
      <c r="AI2561" s="17"/>
      <c r="AJ2561" s="17"/>
      <c r="AK2561" s="17"/>
      <c r="AL2561" s="17"/>
      <c r="AM2561" s="17"/>
      <c r="AN2561" s="17"/>
      <c r="AO2561" s="17"/>
      <c r="AP2561" s="17"/>
      <c r="AQ2561" s="17"/>
      <c r="AR2561" s="17"/>
      <c r="AS2561" s="17"/>
      <c r="AT2561" s="17"/>
      <c r="AU2561" s="17"/>
      <c r="AV2561" s="17"/>
      <c r="AW2561" s="17"/>
      <c r="AX2561" s="17"/>
      <c r="AY2561" s="17"/>
      <c r="AZ2561" s="17"/>
      <c r="BA2561" s="17"/>
      <c r="BB2561" s="17"/>
      <c r="BC2561" s="17"/>
      <c r="BD2561" s="17"/>
      <c r="BE2561" s="17"/>
      <c r="BF2561" s="17"/>
      <c r="BG2561" s="17"/>
      <c r="BH2561" s="17"/>
      <c r="BI2561" s="17"/>
      <c r="BJ2561" s="17"/>
      <c r="BK2561" s="17"/>
      <c r="BL2561" s="17"/>
      <c r="BM2561" s="17"/>
      <c r="BN2561" s="17"/>
      <c r="BO2561" s="17"/>
      <c r="BP2561" s="17"/>
      <c r="BQ2561" s="17"/>
      <c r="BR2561" s="17"/>
    </row>
    <row r="2562" spans="29:70" x14ac:dyDescent="0.25">
      <c r="AC2562" s="17"/>
      <c r="AD2562" s="17"/>
      <c r="AE2562" s="17"/>
      <c r="AF2562" s="17"/>
      <c r="AG2562" s="17"/>
      <c r="AH2562" s="17"/>
      <c r="AI2562" s="17"/>
      <c r="AJ2562" s="17"/>
      <c r="AK2562" s="17"/>
      <c r="AL2562" s="17"/>
      <c r="AM2562" s="17"/>
      <c r="AN2562" s="17"/>
      <c r="AO2562" s="17"/>
      <c r="AP2562" s="17"/>
      <c r="AQ2562" s="17"/>
      <c r="AR2562" s="17"/>
      <c r="AS2562" s="17"/>
      <c r="AT2562" s="17"/>
      <c r="AU2562" s="17"/>
      <c r="AV2562" s="17"/>
      <c r="AW2562" s="17"/>
      <c r="AX2562" s="17"/>
      <c r="AY2562" s="17"/>
      <c r="AZ2562" s="17"/>
      <c r="BA2562" s="17"/>
      <c r="BB2562" s="17"/>
      <c r="BC2562" s="17"/>
      <c r="BD2562" s="17"/>
      <c r="BE2562" s="17"/>
      <c r="BF2562" s="17"/>
      <c r="BG2562" s="17"/>
      <c r="BH2562" s="17"/>
      <c r="BI2562" s="17"/>
      <c r="BJ2562" s="17"/>
      <c r="BK2562" s="17"/>
      <c r="BL2562" s="17"/>
      <c r="BM2562" s="17"/>
      <c r="BN2562" s="17"/>
      <c r="BO2562" s="17"/>
      <c r="BP2562" s="17"/>
      <c r="BQ2562" s="17"/>
      <c r="BR2562" s="17"/>
    </row>
    <row r="2563" spans="29:70" x14ac:dyDescent="0.25">
      <c r="AC2563" s="17"/>
      <c r="AD2563" s="17"/>
      <c r="AE2563" s="17"/>
      <c r="AF2563" s="17"/>
      <c r="AG2563" s="17"/>
      <c r="AH2563" s="17"/>
      <c r="AI2563" s="17"/>
      <c r="AJ2563" s="17"/>
      <c r="AK2563" s="17"/>
      <c r="AL2563" s="17"/>
      <c r="AM2563" s="17"/>
      <c r="AN2563" s="17"/>
      <c r="AO2563" s="17"/>
      <c r="AP2563" s="17"/>
      <c r="AQ2563" s="17"/>
      <c r="AR2563" s="17"/>
      <c r="AS2563" s="17"/>
      <c r="AT2563" s="17"/>
      <c r="AU2563" s="17"/>
      <c r="AV2563" s="17"/>
      <c r="AW2563" s="17"/>
      <c r="AX2563" s="17"/>
      <c r="AY2563" s="17"/>
      <c r="AZ2563" s="17"/>
      <c r="BA2563" s="17"/>
      <c r="BB2563" s="17"/>
      <c r="BC2563" s="17"/>
      <c r="BD2563" s="17"/>
      <c r="BE2563" s="17"/>
      <c r="BF2563" s="17"/>
      <c r="BG2563" s="17"/>
      <c r="BH2563" s="17"/>
      <c r="BI2563" s="17"/>
      <c r="BJ2563" s="17"/>
      <c r="BK2563" s="17"/>
      <c r="BL2563" s="17"/>
      <c r="BM2563" s="17"/>
      <c r="BN2563" s="17"/>
      <c r="BO2563" s="17"/>
      <c r="BP2563" s="17"/>
      <c r="BQ2563" s="17"/>
      <c r="BR2563" s="17"/>
    </row>
    <row r="2564" spans="29:70" x14ac:dyDescent="0.25">
      <c r="AC2564" s="17"/>
      <c r="AD2564" s="17"/>
      <c r="AE2564" s="17"/>
      <c r="AF2564" s="17"/>
      <c r="AG2564" s="17"/>
      <c r="AH2564" s="17"/>
      <c r="AI2564" s="17"/>
      <c r="AJ2564" s="17"/>
      <c r="AK2564" s="17"/>
      <c r="AL2564" s="17"/>
      <c r="AM2564" s="17"/>
      <c r="AN2564" s="17"/>
      <c r="AO2564" s="17"/>
      <c r="AP2564" s="17"/>
      <c r="AQ2564" s="17"/>
      <c r="AR2564" s="17"/>
      <c r="AS2564" s="17"/>
      <c r="AT2564" s="17"/>
      <c r="AU2564" s="17"/>
      <c r="AV2564" s="17"/>
      <c r="AW2564" s="17"/>
      <c r="AX2564" s="17"/>
      <c r="AY2564" s="17"/>
      <c r="AZ2564" s="17"/>
      <c r="BA2564" s="17"/>
      <c r="BB2564" s="17"/>
      <c r="BC2564" s="17"/>
      <c r="BD2564" s="17"/>
      <c r="BE2564" s="17"/>
      <c r="BF2564" s="17"/>
      <c r="BG2564" s="17"/>
      <c r="BH2564" s="17"/>
      <c r="BI2564" s="17"/>
      <c r="BJ2564" s="17"/>
      <c r="BK2564" s="17"/>
      <c r="BL2564" s="17"/>
      <c r="BM2564" s="17"/>
      <c r="BN2564" s="17"/>
      <c r="BO2564" s="17"/>
      <c r="BP2564" s="17"/>
      <c r="BQ2564" s="17"/>
      <c r="BR2564" s="17"/>
    </row>
    <row r="2565" spans="29:70" x14ac:dyDescent="0.25">
      <c r="AC2565" s="17"/>
      <c r="AD2565" s="17"/>
      <c r="AE2565" s="17"/>
      <c r="AF2565" s="17"/>
      <c r="AG2565" s="17"/>
      <c r="AH2565" s="17"/>
      <c r="AI2565" s="17"/>
      <c r="AJ2565" s="17"/>
      <c r="AK2565" s="17"/>
      <c r="AL2565" s="17"/>
      <c r="AM2565" s="17"/>
      <c r="AN2565" s="17"/>
      <c r="AO2565" s="17"/>
      <c r="AP2565" s="17"/>
      <c r="AQ2565" s="17"/>
      <c r="AR2565" s="17"/>
      <c r="AS2565" s="17"/>
      <c r="AT2565" s="17"/>
      <c r="AU2565" s="17"/>
      <c r="AV2565" s="17"/>
      <c r="AW2565" s="17"/>
      <c r="AX2565" s="17"/>
      <c r="AY2565" s="17"/>
      <c r="AZ2565" s="17"/>
      <c r="BA2565" s="17"/>
      <c r="BB2565" s="17"/>
      <c r="BC2565" s="17"/>
      <c r="BD2565" s="17"/>
      <c r="BE2565" s="17"/>
      <c r="BF2565" s="17"/>
      <c r="BG2565" s="17"/>
      <c r="BH2565" s="17"/>
      <c r="BI2565" s="17"/>
      <c r="BJ2565" s="17"/>
      <c r="BK2565" s="17"/>
      <c r="BL2565" s="17"/>
      <c r="BM2565" s="17"/>
      <c r="BN2565" s="17"/>
      <c r="BO2565" s="17"/>
      <c r="BP2565" s="17"/>
      <c r="BQ2565" s="17"/>
      <c r="BR2565" s="17"/>
    </row>
    <row r="2566" spans="29:70" x14ac:dyDescent="0.25">
      <c r="AC2566" s="17"/>
      <c r="AD2566" s="17"/>
      <c r="AE2566" s="17"/>
      <c r="AF2566" s="17"/>
      <c r="AG2566" s="17"/>
      <c r="AH2566" s="17"/>
      <c r="AI2566" s="17"/>
      <c r="AJ2566" s="17"/>
      <c r="AK2566" s="17"/>
      <c r="AL2566" s="17"/>
      <c r="AM2566" s="17"/>
      <c r="AN2566" s="17"/>
      <c r="AO2566" s="17"/>
      <c r="AP2566" s="17"/>
      <c r="AQ2566" s="17"/>
      <c r="AR2566" s="17"/>
      <c r="AS2566" s="17"/>
      <c r="AT2566" s="17"/>
      <c r="AU2566" s="17"/>
      <c r="AV2566" s="17"/>
      <c r="AW2566" s="17"/>
      <c r="AX2566" s="17"/>
      <c r="AY2566" s="17"/>
      <c r="AZ2566" s="17"/>
      <c r="BA2566" s="17"/>
      <c r="BB2566" s="17"/>
      <c r="BC2566" s="17"/>
      <c r="BD2566" s="17"/>
      <c r="BE2566" s="17"/>
      <c r="BF2566" s="17"/>
      <c r="BG2566" s="17"/>
      <c r="BH2566" s="17"/>
      <c r="BI2566" s="17"/>
      <c r="BJ2566" s="17"/>
      <c r="BK2566" s="17"/>
      <c r="BL2566" s="17"/>
      <c r="BM2566" s="17"/>
      <c r="BN2566" s="17"/>
      <c r="BO2566" s="17"/>
      <c r="BP2566" s="17"/>
      <c r="BQ2566" s="17"/>
      <c r="BR2566" s="17"/>
    </row>
    <row r="2567" spans="29:70" x14ac:dyDescent="0.25">
      <c r="AC2567" s="17"/>
      <c r="AD2567" s="17"/>
      <c r="AE2567" s="17"/>
      <c r="AF2567" s="17"/>
      <c r="AG2567" s="17"/>
      <c r="AH2567" s="17"/>
      <c r="AI2567" s="17"/>
      <c r="AJ2567" s="17"/>
      <c r="AK2567" s="17"/>
      <c r="AL2567" s="17"/>
      <c r="AM2567" s="17"/>
      <c r="AN2567" s="17"/>
      <c r="AO2567" s="17"/>
      <c r="AP2567" s="17"/>
      <c r="AQ2567" s="17"/>
      <c r="AR2567" s="17"/>
      <c r="AS2567" s="17"/>
      <c r="AT2567" s="17"/>
      <c r="AU2567" s="17"/>
      <c r="AV2567" s="17"/>
      <c r="AW2567" s="17"/>
      <c r="AX2567" s="17"/>
      <c r="AY2567" s="17"/>
      <c r="AZ2567" s="17"/>
      <c r="BA2567" s="17"/>
      <c r="BB2567" s="17"/>
      <c r="BC2567" s="17"/>
      <c r="BD2567" s="17"/>
      <c r="BE2567" s="17"/>
      <c r="BF2567" s="17"/>
      <c r="BG2567" s="17"/>
      <c r="BH2567" s="17"/>
      <c r="BI2567" s="17"/>
      <c r="BJ2567" s="17"/>
      <c r="BK2567" s="17"/>
      <c r="BL2567" s="17"/>
      <c r="BM2567" s="17"/>
      <c r="BN2567" s="17"/>
      <c r="BO2567" s="17"/>
      <c r="BP2567" s="17"/>
      <c r="BQ2567" s="17"/>
      <c r="BR2567" s="17"/>
    </row>
    <row r="2568" spans="29:70" x14ac:dyDescent="0.25">
      <c r="AC2568" s="17"/>
      <c r="AD2568" s="17"/>
      <c r="AE2568" s="17"/>
      <c r="AF2568" s="17"/>
      <c r="AG2568" s="17"/>
      <c r="AH2568" s="17"/>
      <c r="AI2568" s="17"/>
      <c r="AJ2568" s="17"/>
      <c r="AK2568" s="17"/>
      <c r="AL2568" s="17"/>
      <c r="AM2568" s="17"/>
      <c r="AN2568" s="17"/>
      <c r="AO2568" s="17"/>
      <c r="AP2568" s="17"/>
      <c r="AQ2568" s="17"/>
      <c r="AR2568" s="17"/>
      <c r="AS2568" s="17"/>
      <c r="AT2568" s="17"/>
      <c r="AU2568" s="17"/>
      <c r="AV2568" s="17"/>
      <c r="AW2568" s="17"/>
      <c r="AX2568" s="17"/>
      <c r="AY2568" s="17"/>
      <c r="AZ2568" s="17"/>
      <c r="BA2568" s="17"/>
      <c r="BB2568" s="17"/>
      <c r="BC2568" s="17"/>
      <c r="BD2568" s="17"/>
      <c r="BE2568" s="17"/>
      <c r="BF2568" s="17"/>
      <c r="BG2568" s="17"/>
      <c r="BH2568" s="17"/>
      <c r="BI2568" s="17"/>
      <c r="BJ2568" s="17"/>
      <c r="BK2568" s="17"/>
      <c r="BL2568" s="17"/>
      <c r="BM2568" s="17"/>
      <c r="BN2568" s="17"/>
      <c r="BO2568" s="17"/>
      <c r="BP2568" s="17"/>
      <c r="BQ2568" s="17"/>
      <c r="BR2568" s="17"/>
    </row>
    <row r="2569" spans="29:70" x14ac:dyDescent="0.25">
      <c r="AC2569" s="17"/>
      <c r="AD2569" s="17"/>
      <c r="AE2569" s="17"/>
      <c r="AF2569" s="17"/>
      <c r="AG2569" s="17"/>
      <c r="AH2569" s="17"/>
      <c r="AI2569" s="17"/>
      <c r="AJ2569" s="17"/>
      <c r="AK2569" s="17"/>
      <c r="AL2569" s="17"/>
      <c r="AM2569" s="17"/>
      <c r="AN2569" s="17"/>
      <c r="AO2569" s="17"/>
      <c r="AP2569" s="17"/>
      <c r="AQ2569" s="17"/>
      <c r="AR2569" s="17"/>
      <c r="AS2569" s="17"/>
      <c r="AT2569" s="17"/>
      <c r="AU2569" s="17"/>
      <c r="AV2569" s="17"/>
      <c r="AW2569" s="17"/>
      <c r="AX2569" s="17"/>
      <c r="AY2569" s="17"/>
      <c r="AZ2569" s="17"/>
      <c r="BA2569" s="17"/>
      <c r="BB2569" s="17"/>
      <c r="BC2569" s="17"/>
      <c r="BD2569" s="17"/>
      <c r="BE2569" s="17"/>
      <c r="BF2569" s="17"/>
      <c r="BG2569" s="17"/>
      <c r="BH2569" s="17"/>
      <c r="BI2569" s="17"/>
      <c r="BJ2569" s="17"/>
      <c r="BK2569" s="17"/>
      <c r="BL2569" s="17"/>
      <c r="BM2569" s="17"/>
      <c r="BN2569" s="17"/>
      <c r="BO2569" s="17"/>
      <c r="BP2569" s="17"/>
      <c r="BQ2569" s="17"/>
      <c r="BR2569" s="17"/>
    </row>
    <row r="2570" spans="29:70" x14ac:dyDescent="0.25">
      <c r="AC2570" s="17"/>
      <c r="AD2570" s="17"/>
      <c r="AE2570" s="17"/>
      <c r="AF2570" s="17"/>
      <c r="AG2570" s="17"/>
      <c r="AH2570" s="17"/>
      <c r="AI2570" s="17"/>
      <c r="AJ2570" s="17"/>
      <c r="AK2570" s="17"/>
      <c r="AL2570" s="17"/>
      <c r="AM2570" s="17"/>
      <c r="AN2570" s="17"/>
      <c r="AO2570" s="17"/>
      <c r="AP2570" s="17"/>
      <c r="AQ2570" s="17"/>
      <c r="AR2570" s="17"/>
      <c r="AS2570" s="17"/>
      <c r="AT2570" s="17"/>
      <c r="AU2570" s="17"/>
      <c r="AV2570" s="17"/>
      <c r="AW2570" s="17"/>
      <c r="AX2570" s="17"/>
      <c r="AY2570" s="17"/>
      <c r="AZ2570" s="17"/>
      <c r="BA2570" s="17"/>
      <c r="BB2570" s="17"/>
      <c r="BC2570" s="17"/>
      <c r="BD2570" s="17"/>
      <c r="BE2570" s="17"/>
      <c r="BF2570" s="17"/>
      <c r="BG2570" s="17"/>
      <c r="BH2570" s="17"/>
      <c r="BI2570" s="17"/>
      <c r="BJ2570" s="17"/>
      <c r="BK2570" s="17"/>
      <c r="BL2570" s="17"/>
      <c r="BM2570" s="17"/>
      <c r="BN2570" s="17"/>
      <c r="BO2570" s="17"/>
      <c r="BP2570" s="17"/>
      <c r="BQ2570" s="17"/>
      <c r="BR2570" s="17"/>
    </row>
    <row r="2571" spans="29:70" x14ac:dyDescent="0.25">
      <c r="AC2571" s="17"/>
      <c r="AD2571" s="17"/>
      <c r="AE2571" s="17"/>
      <c r="AF2571" s="17"/>
      <c r="AG2571" s="17"/>
      <c r="AH2571" s="17"/>
      <c r="AI2571" s="17"/>
      <c r="AJ2571" s="17"/>
      <c r="AK2571" s="17"/>
      <c r="AL2571" s="17"/>
      <c r="AM2571" s="17"/>
      <c r="AN2571" s="17"/>
      <c r="AO2571" s="17"/>
      <c r="AP2571" s="17"/>
      <c r="AQ2571" s="17"/>
      <c r="AR2571" s="17"/>
      <c r="AS2571" s="17"/>
      <c r="AT2571" s="17"/>
      <c r="AU2571" s="17"/>
      <c r="AV2571" s="17"/>
      <c r="AW2571" s="17"/>
      <c r="AX2571" s="17"/>
      <c r="AY2571" s="17"/>
      <c r="AZ2571" s="17"/>
      <c r="BA2571" s="17"/>
      <c r="BB2571" s="17"/>
      <c r="BC2571" s="17"/>
      <c r="BD2571" s="17"/>
      <c r="BE2571" s="17"/>
      <c r="BF2571" s="17"/>
      <c r="BG2571" s="17"/>
      <c r="BH2571" s="17"/>
      <c r="BI2571" s="17"/>
      <c r="BJ2571" s="17"/>
      <c r="BK2571" s="17"/>
      <c r="BL2571" s="17"/>
      <c r="BM2571" s="17"/>
      <c r="BN2571" s="17"/>
      <c r="BO2571" s="17"/>
      <c r="BP2571" s="17"/>
      <c r="BQ2571" s="17"/>
      <c r="BR2571" s="17"/>
    </row>
    <row r="2572" spans="29:70" x14ac:dyDescent="0.25">
      <c r="AC2572" s="17"/>
      <c r="AD2572" s="17"/>
      <c r="AE2572" s="17"/>
      <c r="AF2572" s="17"/>
      <c r="AG2572" s="17"/>
      <c r="AH2572" s="17"/>
      <c r="AI2572" s="17"/>
      <c r="AJ2572" s="17"/>
      <c r="AK2572" s="17"/>
      <c r="AL2572" s="17"/>
      <c r="AM2572" s="17"/>
      <c r="AN2572" s="17"/>
      <c r="AO2572" s="17"/>
      <c r="AP2572" s="17"/>
      <c r="AQ2572" s="17"/>
      <c r="AR2572" s="17"/>
      <c r="AS2572" s="17"/>
      <c r="AT2572" s="17"/>
      <c r="AU2572" s="17"/>
      <c r="AV2572" s="17"/>
      <c r="AW2572" s="17"/>
      <c r="AX2572" s="17"/>
      <c r="AY2572" s="17"/>
      <c r="AZ2572" s="17"/>
      <c r="BA2572" s="17"/>
      <c r="BB2572" s="17"/>
      <c r="BC2572" s="17"/>
      <c r="BD2572" s="17"/>
      <c r="BE2572" s="17"/>
      <c r="BF2572" s="17"/>
      <c r="BG2572" s="17"/>
      <c r="BH2572" s="17"/>
      <c r="BI2572" s="17"/>
      <c r="BJ2572" s="17"/>
      <c r="BK2572" s="17"/>
      <c r="BL2572" s="17"/>
      <c r="BM2572" s="17"/>
      <c r="BN2572" s="17"/>
      <c r="BO2572" s="17"/>
      <c r="BP2572" s="17"/>
      <c r="BQ2572" s="17"/>
      <c r="BR2572" s="17"/>
    </row>
    <row r="2573" spans="29:70" x14ac:dyDescent="0.25">
      <c r="AC2573" s="17"/>
      <c r="AD2573" s="17"/>
      <c r="AE2573" s="17"/>
      <c r="AF2573" s="17"/>
      <c r="AG2573" s="17"/>
      <c r="AH2573" s="17"/>
      <c r="AI2573" s="17"/>
      <c r="AJ2573" s="17"/>
      <c r="AK2573" s="17"/>
      <c r="AL2573" s="17"/>
      <c r="AM2573" s="17"/>
      <c r="AN2573" s="17"/>
      <c r="AO2573" s="17"/>
      <c r="AP2573" s="17"/>
      <c r="AQ2573" s="17"/>
      <c r="AR2573" s="17"/>
      <c r="AS2573" s="17"/>
      <c r="AT2573" s="17"/>
      <c r="AU2573" s="17"/>
      <c r="AV2573" s="17"/>
      <c r="AW2573" s="17"/>
      <c r="AX2573" s="17"/>
      <c r="AY2573" s="17"/>
      <c r="AZ2573" s="17"/>
      <c r="BA2573" s="17"/>
      <c r="BB2573" s="17"/>
      <c r="BC2573" s="17"/>
      <c r="BD2573" s="17"/>
      <c r="BE2573" s="17"/>
      <c r="BF2573" s="17"/>
      <c r="BG2573" s="17"/>
      <c r="BH2573" s="17"/>
      <c r="BI2573" s="17"/>
      <c r="BJ2573" s="17"/>
      <c r="BK2573" s="17"/>
      <c r="BL2573" s="17"/>
      <c r="BM2573" s="17"/>
      <c r="BN2573" s="17"/>
      <c r="BO2573" s="17"/>
      <c r="BP2573" s="17"/>
      <c r="BQ2573" s="17"/>
      <c r="BR2573" s="17"/>
    </row>
    <row r="2574" spans="29:70" x14ac:dyDescent="0.25">
      <c r="AC2574" s="17"/>
      <c r="AD2574" s="17"/>
      <c r="AE2574" s="17"/>
      <c r="AF2574" s="17"/>
      <c r="AG2574" s="17"/>
      <c r="AH2574" s="17"/>
      <c r="AI2574" s="17"/>
      <c r="AJ2574" s="17"/>
      <c r="AK2574" s="17"/>
      <c r="AL2574" s="17"/>
      <c r="AM2574" s="17"/>
      <c r="AN2574" s="17"/>
      <c r="AO2574" s="17"/>
      <c r="AP2574" s="17"/>
      <c r="AQ2574" s="17"/>
      <c r="AR2574" s="17"/>
      <c r="AS2574" s="17"/>
      <c r="AT2574" s="17"/>
      <c r="AU2574" s="17"/>
      <c r="AV2574" s="17"/>
      <c r="AW2574" s="17"/>
      <c r="AX2574" s="17"/>
      <c r="AY2574" s="17"/>
      <c r="AZ2574" s="17"/>
      <c r="BA2574" s="17"/>
      <c r="BB2574" s="17"/>
      <c r="BC2574" s="17"/>
      <c r="BD2574" s="17"/>
      <c r="BE2574" s="17"/>
      <c r="BF2574" s="17"/>
      <c r="BG2574" s="17"/>
      <c r="BH2574" s="17"/>
      <c r="BI2574" s="17"/>
      <c r="BJ2574" s="17"/>
      <c r="BK2574" s="17"/>
      <c r="BL2574" s="17"/>
      <c r="BM2574" s="17"/>
      <c r="BN2574" s="17"/>
      <c r="BO2574" s="17"/>
      <c r="BP2574" s="17"/>
      <c r="BQ2574" s="17"/>
      <c r="BR2574" s="17"/>
    </row>
    <row r="2575" spans="29:70" x14ac:dyDescent="0.25">
      <c r="AC2575" s="17"/>
      <c r="AD2575" s="17"/>
      <c r="AE2575" s="17"/>
      <c r="AF2575" s="17"/>
      <c r="AG2575" s="17"/>
      <c r="AH2575" s="17"/>
      <c r="AI2575" s="17"/>
      <c r="AJ2575" s="17"/>
      <c r="AK2575" s="17"/>
      <c r="AL2575" s="17"/>
      <c r="AM2575" s="17"/>
      <c r="AN2575" s="17"/>
      <c r="AO2575" s="17"/>
      <c r="AP2575" s="17"/>
      <c r="AQ2575" s="17"/>
      <c r="AR2575" s="17"/>
      <c r="AS2575" s="17"/>
      <c r="AT2575" s="17"/>
      <c r="AU2575" s="17"/>
      <c r="AV2575" s="17"/>
      <c r="AW2575" s="17"/>
      <c r="AX2575" s="17"/>
      <c r="AY2575" s="17"/>
      <c r="AZ2575" s="17"/>
      <c r="BA2575" s="17"/>
      <c r="BB2575" s="17"/>
      <c r="BC2575" s="17"/>
      <c r="BD2575" s="17"/>
      <c r="BE2575" s="17"/>
      <c r="BF2575" s="17"/>
      <c r="BG2575" s="17"/>
      <c r="BH2575" s="17"/>
      <c r="BI2575" s="17"/>
      <c r="BJ2575" s="17"/>
      <c r="BK2575" s="17"/>
      <c r="BL2575" s="17"/>
      <c r="BM2575" s="17"/>
      <c r="BN2575" s="17"/>
      <c r="BO2575" s="17"/>
      <c r="BP2575" s="17"/>
      <c r="BQ2575" s="17"/>
      <c r="BR2575" s="17"/>
    </row>
    <row r="2576" spans="29:70" x14ac:dyDescent="0.25">
      <c r="AC2576" s="17"/>
      <c r="AD2576" s="17"/>
      <c r="AE2576" s="17"/>
      <c r="AF2576" s="17"/>
      <c r="AG2576" s="17"/>
      <c r="AH2576" s="17"/>
      <c r="AI2576" s="17"/>
      <c r="AJ2576" s="17"/>
      <c r="AK2576" s="17"/>
      <c r="AL2576" s="17"/>
      <c r="AM2576" s="17"/>
      <c r="AN2576" s="17"/>
      <c r="AO2576" s="17"/>
      <c r="AP2576" s="17"/>
      <c r="AQ2576" s="17"/>
      <c r="AR2576" s="17"/>
      <c r="AS2576" s="17"/>
      <c r="AT2576" s="17"/>
      <c r="AU2576" s="17"/>
      <c r="AV2576" s="17"/>
      <c r="AW2576" s="17"/>
      <c r="AX2576" s="17"/>
      <c r="AY2576" s="17"/>
      <c r="AZ2576" s="17"/>
      <c r="BA2576" s="17"/>
      <c r="BB2576" s="17"/>
      <c r="BC2576" s="17"/>
      <c r="BD2576" s="17"/>
      <c r="BE2576" s="17"/>
      <c r="BF2576" s="17"/>
      <c r="BG2576" s="17"/>
      <c r="BH2576" s="17"/>
      <c r="BI2576" s="17"/>
      <c r="BJ2576" s="17"/>
      <c r="BK2576" s="17"/>
      <c r="BL2576" s="17"/>
      <c r="BM2576" s="17"/>
      <c r="BN2576" s="17"/>
      <c r="BO2576" s="17"/>
      <c r="BP2576" s="17"/>
      <c r="BQ2576" s="17"/>
      <c r="BR2576" s="17"/>
    </row>
    <row r="2577" spans="29:70" x14ac:dyDescent="0.25">
      <c r="AC2577" s="17"/>
      <c r="AD2577" s="17"/>
      <c r="AE2577" s="17"/>
      <c r="AF2577" s="17"/>
      <c r="AG2577" s="17"/>
      <c r="AH2577" s="17"/>
      <c r="AI2577" s="17"/>
      <c r="AJ2577" s="17"/>
      <c r="AK2577" s="17"/>
      <c r="AL2577" s="17"/>
      <c r="AM2577" s="17"/>
      <c r="AN2577" s="17"/>
      <c r="AO2577" s="17"/>
      <c r="AP2577" s="17"/>
      <c r="AQ2577" s="17"/>
      <c r="AR2577" s="17"/>
      <c r="AS2577" s="17"/>
      <c r="AT2577" s="17"/>
      <c r="AU2577" s="17"/>
      <c r="AV2577" s="17"/>
      <c r="AW2577" s="17"/>
      <c r="AX2577" s="17"/>
      <c r="AY2577" s="17"/>
      <c r="AZ2577" s="17"/>
      <c r="BA2577" s="17"/>
      <c r="BB2577" s="17"/>
      <c r="BC2577" s="17"/>
      <c r="BD2577" s="17"/>
      <c r="BE2577" s="17"/>
      <c r="BF2577" s="17"/>
      <c r="BG2577" s="17"/>
      <c r="BH2577" s="17"/>
      <c r="BI2577" s="17"/>
      <c r="BJ2577" s="17"/>
      <c r="BK2577" s="17"/>
      <c r="BL2577" s="17"/>
      <c r="BM2577" s="17"/>
      <c r="BN2577" s="17"/>
      <c r="BO2577" s="17"/>
      <c r="BP2577" s="17"/>
      <c r="BQ2577" s="17"/>
      <c r="BR2577" s="17"/>
    </row>
    <row r="2578" spans="29:70" x14ac:dyDescent="0.25">
      <c r="AC2578" s="17"/>
      <c r="AD2578" s="17"/>
      <c r="AE2578" s="17"/>
      <c r="AF2578" s="17"/>
      <c r="AG2578" s="17"/>
      <c r="AH2578" s="17"/>
      <c r="AI2578" s="17"/>
      <c r="AJ2578" s="17"/>
      <c r="AK2578" s="17"/>
      <c r="AL2578" s="17"/>
      <c r="AM2578" s="17"/>
      <c r="AN2578" s="17"/>
      <c r="AO2578" s="17"/>
      <c r="AP2578" s="17"/>
      <c r="AQ2578" s="17"/>
      <c r="AR2578" s="17"/>
      <c r="AS2578" s="17"/>
      <c r="AT2578" s="17"/>
      <c r="AU2578" s="17"/>
      <c r="AV2578" s="17"/>
      <c r="AW2578" s="17"/>
      <c r="AX2578" s="17"/>
      <c r="AY2578" s="17"/>
      <c r="AZ2578" s="17"/>
      <c r="BA2578" s="17"/>
      <c r="BB2578" s="17"/>
      <c r="BC2578" s="17"/>
      <c r="BD2578" s="17"/>
      <c r="BE2578" s="17"/>
      <c r="BF2578" s="17"/>
      <c r="BG2578" s="17"/>
      <c r="BH2578" s="17"/>
      <c r="BI2578" s="17"/>
      <c r="BJ2578" s="17"/>
      <c r="BK2578" s="17"/>
      <c r="BL2578" s="17"/>
      <c r="BM2578" s="17"/>
      <c r="BN2578" s="17"/>
      <c r="BO2578" s="17"/>
      <c r="BP2578" s="17"/>
      <c r="BQ2578" s="17"/>
      <c r="BR2578" s="17"/>
    </row>
    <row r="2579" spans="29:70" x14ac:dyDescent="0.25">
      <c r="AC2579" s="17"/>
      <c r="AD2579" s="17"/>
      <c r="AE2579" s="17"/>
      <c r="AF2579" s="17"/>
      <c r="AG2579" s="17"/>
      <c r="AH2579" s="17"/>
      <c r="AI2579" s="17"/>
      <c r="AJ2579" s="17"/>
      <c r="AK2579" s="17"/>
      <c r="AL2579" s="17"/>
      <c r="AM2579" s="17"/>
      <c r="AN2579" s="17"/>
      <c r="AO2579" s="17"/>
      <c r="AP2579" s="17"/>
      <c r="AQ2579" s="17"/>
      <c r="AR2579" s="17"/>
      <c r="AS2579" s="17"/>
      <c r="AT2579" s="17"/>
      <c r="AU2579" s="17"/>
      <c r="AV2579" s="17"/>
      <c r="AW2579" s="17"/>
      <c r="AX2579" s="17"/>
      <c r="AY2579" s="17"/>
      <c r="AZ2579" s="17"/>
      <c r="BA2579" s="17"/>
      <c r="BB2579" s="17"/>
      <c r="BC2579" s="17"/>
      <c r="BD2579" s="17"/>
      <c r="BE2579" s="17"/>
      <c r="BF2579" s="17"/>
      <c r="BG2579" s="17"/>
      <c r="BH2579" s="17"/>
      <c r="BI2579" s="17"/>
      <c r="BJ2579" s="17"/>
      <c r="BK2579" s="17"/>
      <c r="BL2579" s="17"/>
      <c r="BM2579" s="17"/>
      <c r="BN2579" s="17"/>
      <c r="BO2579" s="17"/>
      <c r="BP2579" s="17"/>
      <c r="BQ2579" s="17"/>
      <c r="BR2579" s="17"/>
    </row>
    <row r="2580" spans="29:70" x14ac:dyDescent="0.25">
      <c r="AC2580" s="17"/>
      <c r="AD2580" s="17"/>
      <c r="AE2580" s="17"/>
      <c r="AF2580" s="17"/>
      <c r="AG2580" s="17"/>
      <c r="AH2580" s="17"/>
      <c r="AI2580" s="17"/>
      <c r="AJ2580" s="17"/>
      <c r="AK2580" s="17"/>
      <c r="AL2580" s="17"/>
      <c r="AM2580" s="17"/>
      <c r="AN2580" s="17"/>
      <c r="AO2580" s="17"/>
      <c r="AP2580" s="17"/>
      <c r="AQ2580" s="17"/>
      <c r="AR2580" s="17"/>
      <c r="AS2580" s="17"/>
      <c r="AT2580" s="17"/>
      <c r="AU2580" s="17"/>
      <c r="AV2580" s="17"/>
      <c r="AW2580" s="17"/>
      <c r="AX2580" s="17"/>
      <c r="AY2580" s="17"/>
      <c r="AZ2580" s="17"/>
      <c r="BA2580" s="17"/>
      <c r="BB2580" s="17"/>
      <c r="BC2580" s="17"/>
      <c r="BD2580" s="17"/>
      <c r="BE2580" s="17"/>
      <c r="BF2580" s="17"/>
      <c r="BG2580" s="17"/>
      <c r="BH2580" s="17"/>
      <c r="BI2580" s="17"/>
      <c r="BJ2580" s="17"/>
      <c r="BK2580" s="17"/>
      <c r="BL2580" s="17"/>
      <c r="BM2580" s="17"/>
      <c r="BN2580" s="17"/>
      <c r="BO2580" s="17"/>
      <c r="BP2580" s="17"/>
      <c r="BQ2580" s="17"/>
      <c r="BR2580" s="17"/>
    </row>
    <row r="2581" spans="29:70" x14ac:dyDescent="0.25">
      <c r="AC2581" s="17"/>
      <c r="AD2581" s="17"/>
      <c r="AE2581" s="17"/>
      <c r="AF2581" s="17"/>
      <c r="AG2581" s="17"/>
      <c r="AH2581" s="17"/>
      <c r="AI2581" s="17"/>
      <c r="AJ2581" s="17"/>
      <c r="AK2581" s="17"/>
      <c r="AL2581" s="17"/>
      <c r="AM2581" s="17"/>
      <c r="AN2581" s="17"/>
      <c r="AO2581" s="17"/>
      <c r="AP2581" s="17"/>
      <c r="AQ2581" s="17"/>
      <c r="AR2581" s="17"/>
      <c r="AS2581" s="17"/>
      <c r="AT2581" s="17"/>
      <c r="AU2581" s="17"/>
      <c r="AV2581" s="17"/>
      <c r="AW2581" s="17"/>
      <c r="AX2581" s="17"/>
      <c r="AY2581" s="17"/>
      <c r="AZ2581" s="17"/>
      <c r="BA2581" s="17"/>
      <c r="BB2581" s="17"/>
      <c r="BC2581" s="17"/>
      <c r="BD2581" s="17"/>
      <c r="BE2581" s="17"/>
      <c r="BF2581" s="17"/>
      <c r="BG2581" s="17"/>
      <c r="BH2581" s="17"/>
      <c r="BI2581" s="17"/>
      <c r="BJ2581" s="17"/>
      <c r="BK2581" s="17"/>
      <c r="BL2581" s="17"/>
      <c r="BM2581" s="17"/>
      <c r="BN2581" s="17"/>
      <c r="BO2581" s="17"/>
      <c r="BP2581" s="17"/>
      <c r="BQ2581" s="17"/>
      <c r="BR2581" s="17"/>
    </row>
    <row r="2582" spans="29:70" x14ac:dyDescent="0.25">
      <c r="AC2582" s="17"/>
      <c r="AD2582" s="17"/>
      <c r="AE2582" s="17"/>
      <c r="AF2582" s="17"/>
      <c r="AG2582" s="17"/>
      <c r="AH2582" s="17"/>
      <c r="AI2582" s="17"/>
      <c r="AJ2582" s="17"/>
      <c r="AK2582" s="17"/>
      <c r="AL2582" s="17"/>
      <c r="AM2582" s="17"/>
      <c r="AN2582" s="17"/>
      <c r="AO2582" s="17"/>
      <c r="AP2582" s="17"/>
      <c r="AQ2582" s="17"/>
      <c r="AR2582" s="17"/>
      <c r="AS2582" s="17"/>
      <c r="AT2582" s="17"/>
      <c r="AU2582" s="17"/>
      <c r="AV2582" s="17"/>
      <c r="AW2582" s="17"/>
      <c r="AX2582" s="17"/>
      <c r="AY2582" s="17"/>
      <c r="AZ2582" s="17"/>
      <c r="BA2582" s="17"/>
      <c r="BB2582" s="17"/>
      <c r="BC2582" s="17"/>
      <c r="BD2582" s="17"/>
      <c r="BE2582" s="17"/>
      <c r="BF2582" s="17"/>
      <c r="BG2582" s="17"/>
      <c r="BH2582" s="17"/>
      <c r="BI2582" s="17"/>
      <c r="BJ2582" s="17"/>
      <c r="BK2582" s="17"/>
      <c r="BL2582" s="17"/>
      <c r="BM2582" s="17"/>
      <c r="BN2582" s="17"/>
      <c r="BO2582" s="17"/>
      <c r="BP2582" s="17"/>
      <c r="BQ2582" s="17"/>
      <c r="BR2582" s="17"/>
    </row>
    <row r="2583" spans="29:70" x14ac:dyDescent="0.25">
      <c r="AC2583" s="17"/>
      <c r="AD2583" s="17"/>
      <c r="AE2583" s="17"/>
      <c r="AF2583" s="17"/>
      <c r="AG2583" s="17"/>
      <c r="AH2583" s="17"/>
      <c r="AI2583" s="17"/>
      <c r="AJ2583" s="17"/>
      <c r="AK2583" s="17"/>
      <c r="AL2583" s="17"/>
      <c r="AM2583" s="17"/>
      <c r="AN2583" s="17"/>
      <c r="AO2583" s="17"/>
      <c r="AP2583" s="17"/>
      <c r="AQ2583" s="17"/>
      <c r="AR2583" s="17"/>
      <c r="AS2583" s="17"/>
      <c r="AT2583" s="17"/>
      <c r="AU2583" s="17"/>
      <c r="AV2583" s="17"/>
      <c r="AW2583" s="17"/>
      <c r="AX2583" s="17"/>
      <c r="AY2583" s="17"/>
      <c r="AZ2583" s="17"/>
      <c r="BA2583" s="17"/>
      <c r="BB2583" s="17"/>
      <c r="BC2583" s="17"/>
      <c r="BD2583" s="17"/>
      <c r="BE2583" s="17"/>
      <c r="BF2583" s="17"/>
      <c r="BG2583" s="17"/>
      <c r="BH2583" s="17"/>
      <c r="BI2583" s="17"/>
      <c r="BJ2583" s="17"/>
      <c r="BK2583" s="17"/>
      <c r="BL2583" s="17"/>
      <c r="BM2583" s="17"/>
      <c r="BN2583" s="17"/>
      <c r="BO2583" s="17"/>
      <c r="BP2583" s="17"/>
      <c r="BQ2583" s="17"/>
      <c r="BR2583" s="17"/>
    </row>
    <row r="2584" spans="29:70" x14ac:dyDescent="0.25">
      <c r="AC2584" s="17"/>
      <c r="AD2584" s="17"/>
      <c r="AE2584" s="17"/>
      <c r="AF2584" s="17"/>
      <c r="AG2584" s="17"/>
      <c r="AH2584" s="17"/>
      <c r="AI2584" s="17"/>
      <c r="AJ2584" s="17"/>
      <c r="AK2584" s="17"/>
      <c r="AL2584" s="17"/>
      <c r="AM2584" s="17"/>
      <c r="AN2584" s="17"/>
      <c r="AO2584" s="17"/>
      <c r="AP2584" s="17"/>
      <c r="AQ2584" s="17"/>
      <c r="AR2584" s="17"/>
      <c r="AS2584" s="17"/>
      <c r="AT2584" s="17"/>
      <c r="AU2584" s="17"/>
      <c r="AV2584" s="17"/>
      <c r="AW2584" s="17"/>
      <c r="AX2584" s="17"/>
      <c r="AY2584" s="17"/>
      <c r="AZ2584" s="17"/>
      <c r="BA2584" s="17"/>
      <c r="BB2584" s="17"/>
      <c r="BC2584" s="17"/>
      <c r="BD2584" s="17"/>
      <c r="BE2584" s="17"/>
      <c r="BF2584" s="17"/>
      <c r="BG2584" s="17"/>
      <c r="BH2584" s="17"/>
      <c r="BI2584" s="17"/>
      <c r="BJ2584" s="17"/>
      <c r="BK2584" s="17"/>
      <c r="BL2584" s="17"/>
      <c r="BM2584" s="17"/>
      <c r="BN2584" s="17"/>
      <c r="BO2584" s="17"/>
      <c r="BP2584" s="17"/>
      <c r="BQ2584" s="17"/>
      <c r="BR2584" s="17"/>
    </row>
    <row r="2585" spans="29:70" x14ac:dyDescent="0.25">
      <c r="AC2585" s="17"/>
      <c r="AD2585" s="17"/>
      <c r="AE2585" s="17"/>
      <c r="AF2585" s="17"/>
      <c r="AG2585" s="17"/>
      <c r="AH2585" s="17"/>
      <c r="AI2585" s="17"/>
      <c r="AJ2585" s="17"/>
      <c r="AK2585" s="17"/>
      <c r="AL2585" s="17"/>
      <c r="AM2585" s="17"/>
      <c r="AN2585" s="17"/>
      <c r="AO2585" s="17"/>
      <c r="AP2585" s="17"/>
      <c r="AQ2585" s="17"/>
      <c r="AR2585" s="17"/>
      <c r="AS2585" s="17"/>
      <c r="AT2585" s="17"/>
      <c r="AU2585" s="17"/>
      <c r="AV2585" s="17"/>
      <c r="AW2585" s="17"/>
      <c r="AX2585" s="17"/>
      <c r="AY2585" s="17"/>
      <c r="AZ2585" s="17"/>
      <c r="BA2585" s="17"/>
      <c r="BB2585" s="17"/>
      <c r="BC2585" s="17"/>
      <c r="BD2585" s="17"/>
      <c r="BE2585" s="17"/>
      <c r="BF2585" s="17"/>
      <c r="BG2585" s="17"/>
      <c r="BH2585" s="17"/>
      <c r="BI2585" s="17"/>
      <c r="BJ2585" s="17"/>
      <c r="BK2585" s="17"/>
      <c r="BL2585" s="17"/>
      <c r="BM2585" s="17"/>
      <c r="BN2585" s="17"/>
      <c r="BO2585" s="17"/>
      <c r="BP2585" s="17"/>
      <c r="BQ2585" s="17"/>
      <c r="BR2585" s="17"/>
    </row>
    <row r="2586" spans="29:70" x14ac:dyDescent="0.25"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  <c r="BF2586" s="17"/>
      <c r="BG2586" s="17"/>
      <c r="BH2586" s="17"/>
      <c r="BI2586" s="17"/>
      <c r="BJ2586" s="17"/>
      <c r="BK2586" s="17"/>
      <c r="BL2586" s="17"/>
      <c r="BM2586" s="17"/>
      <c r="BN2586" s="17"/>
      <c r="BO2586" s="17"/>
      <c r="BP2586" s="17"/>
      <c r="BQ2586" s="17"/>
      <c r="BR2586" s="17"/>
    </row>
    <row r="2587" spans="29:70" x14ac:dyDescent="0.25"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  <c r="BF2587" s="17"/>
      <c r="BG2587" s="17"/>
      <c r="BH2587" s="17"/>
      <c r="BI2587" s="17"/>
      <c r="BJ2587" s="17"/>
      <c r="BK2587" s="17"/>
      <c r="BL2587" s="17"/>
      <c r="BM2587" s="17"/>
      <c r="BN2587" s="17"/>
      <c r="BO2587" s="17"/>
      <c r="BP2587" s="17"/>
      <c r="BQ2587" s="17"/>
      <c r="BR2587" s="17"/>
    </row>
    <row r="2588" spans="29:70" x14ac:dyDescent="0.25">
      <c r="AC2588" s="17"/>
      <c r="AD2588" s="17"/>
      <c r="AE2588" s="17"/>
      <c r="AF2588" s="17"/>
      <c r="AG2588" s="17"/>
      <c r="AH2588" s="17"/>
      <c r="AI2588" s="17"/>
      <c r="AJ2588" s="17"/>
      <c r="AK2588" s="17"/>
      <c r="AL2588" s="17"/>
      <c r="AM2588" s="17"/>
      <c r="AN2588" s="17"/>
      <c r="AO2588" s="17"/>
      <c r="AP2588" s="17"/>
      <c r="AQ2588" s="17"/>
      <c r="AR2588" s="17"/>
      <c r="AS2588" s="17"/>
      <c r="AT2588" s="17"/>
      <c r="AU2588" s="17"/>
      <c r="AV2588" s="17"/>
      <c r="AW2588" s="17"/>
      <c r="AX2588" s="17"/>
      <c r="AY2588" s="17"/>
      <c r="AZ2588" s="17"/>
      <c r="BA2588" s="17"/>
      <c r="BB2588" s="17"/>
      <c r="BC2588" s="17"/>
      <c r="BD2588" s="17"/>
      <c r="BE2588" s="17"/>
      <c r="BF2588" s="17"/>
      <c r="BG2588" s="17"/>
      <c r="BH2588" s="17"/>
      <c r="BI2588" s="17"/>
      <c r="BJ2588" s="17"/>
      <c r="BK2588" s="17"/>
      <c r="BL2588" s="17"/>
      <c r="BM2588" s="17"/>
      <c r="BN2588" s="17"/>
      <c r="BO2588" s="17"/>
      <c r="BP2588" s="17"/>
      <c r="BQ2588" s="17"/>
      <c r="BR2588" s="17"/>
    </row>
    <row r="2589" spans="29:70" x14ac:dyDescent="0.25">
      <c r="AC2589" s="17"/>
      <c r="AD2589" s="17"/>
      <c r="AE2589" s="17"/>
      <c r="AF2589" s="17"/>
      <c r="AG2589" s="17"/>
      <c r="AH2589" s="17"/>
      <c r="AI2589" s="17"/>
      <c r="AJ2589" s="17"/>
      <c r="AK2589" s="17"/>
      <c r="AL2589" s="17"/>
      <c r="AM2589" s="17"/>
      <c r="AN2589" s="17"/>
      <c r="AO2589" s="17"/>
      <c r="AP2589" s="17"/>
      <c r="AQ2589" s="17"/>
      <c r="AR2589" s="17"/>
      <c r="AS2589" s="17"/>
      <c r="AT2589" s="17"/>
      <c r="AU2589" s="17"/>
      <c r="AV2589" s="17"/>
      <c r="AW2589" s="17"/>
      <c r="AX2589" s="17"/>
      <c r="AY2589" s="17"/>
      <c r="AZ2589" s="17"/>
      <c r="BA2589" s="17"/>
      <c r="BB2589" s="17"/>
      <c r="BC2589" s="17"/>
      <c r="BD2589" s="17"/>
      <c r="BE2589" s="17"/>
      <c r="BF2589" s="17"/>
      <c r="BG2589" s="17"/>
      <c r="BH2589" s="17"/>
      <c r="BI2589" s="17"/>
      <c r="BJ2589" s="17"/>
      <c r="BK2589" s="17"/>
      <c r="BL2589" s="17"/>
      <c r="BM2589" s="17"/>
      <c r="BN2589" s="17"/>
      <c r="BO2589" s="17"/>
      <c r="BP2589" s="17"/>
      <c r="BQ2589" s="17"/>
      <c r="BR2589" s="17"/>
    </row>
    <row r="2590" spans="29:70" x14ac:dyDescent="0.25">
      <c r="AC2590" s="17"/>
      <c r="AD2590" s="17"/>
      <c r="AE2590" s="17"/>
      <c r="AF2590" s="17"/>
      <c r="AG2590" s="17"/>
      <c r="AH2590" s="17"/>
      <c r="AI2590" s="17"/>
      <c r="AJ2590" s="17"/>
      <c r="AK2590" s="17"/>
      <c r="AL2590" s="17"/>
      <c r="AM2590" s="17"/>
      <c r="AN2590" s="17"/>
      <c r="AO2590" s="17"/>
      <c r="AP2590" s="17"/>
      <c r="AQ2590" s="17"/>
      <c r="AR2590" s="17"/>
      <c r="AS2590" s="17"/>
      <c r="AT2590" s="17"/>
      <c r="AU2590" s="17"/>
      <c r="AV2590" s="17"/>
      <c r="AW2590" s="17"/>
      <c r="AX2590" s="17"/>
      <c r="AY2590" s="17"/>
      <c r="AZ2590" s="17"/>
      <c r="BA2590" s="17"/>
      <c r="BB2590" s="17"/>
      <c r="BC2590" s="17"/>
      <c r="BD2590" s="17"/>
      <c r="BE2590" s="17"/>
      <c r="BF2590" s="17"/>
      <c r="BG2590" s="17"/>
      <c r="BH2590" s="17"/>
      <c r="BI2590" s="17"/>
      <c r="BJ2590" s="17"/>
      <c r="BK2590" s="17"/>
      <c r="BL2590" s="17"/>
      <c r="BM2590" s="17"/>
      <c r="BN2590" s="17"/>
      <c r="BO2590" s="17"/>
      <c r="BP2590" s="17"/>
      <c r="BQ2590" s="17"/>
      <c r="BR2590" s="17"/>
    </row>
    <row r="2591" spans="29:70" x14ac:dyDescent="0.25">
      <c r="AC2591" s="17"/>
      <c r="AD2591" s="17"/>
      <c r="AE2591" s="17"/>
      <c r="AF2591" s="17"/>
      <c r="AG2591" s="17"/>
      <c r="AH2591" s="17"/>
      <c r="AI2591" s="17"/>
      <c r="AJ2591" s="17"/>
      <c r="AK2591" s="17"/>
      <c r="AL2591" s="17"/>
      <c r="AM2591" s="17"/>
      <c r="AN2591" s="17"/>
      <c r="AO2591" s="17"/>
      <c r="AP2591" s="17"/>
      <c r="AQ2591" s="17"/>
      <c r="AR2591" s="17"/>
      <c r="AS2591" s="17"/>
      <c r="AT2591" s="17"/>
      <c r="AU2591" s="17"/>
      <c r="AV2591" s="17"/>
      <c r="AW2591" s="17"/>
      <c r="AX2591" s="17"/>
      <c r="AY2591" s="17"/>
      <c r="AZ2591" s="17"/>
      <c r="BA2591" s="17"/>
      <c r="BB2591" s="17"/>
      <c r="BC2591" s="17"/>
      <c r="BD2591" s="17"/>
      <c r="BE2591" s="17"/>
      <c r="BF2591" s="17"/>
      <c r="BG2591" s="17"/>
      <c r="BH2591" s="17"/>
      <c r="BI2591" s="17"/>
      <c r="BJ2591" s="17"/>
      <c r="BK2591" s="17"/>
      <c r="BL2591" s="17"/>
      <c r="BM2591" s="17"/>
      <c r="BN2591" s="17"/>
      <c r="BO2591" s="17"/>
      <c r="BP2591" s="17"/>
      <c r="BQ2591" s="17"/>
      <c r="BR2591" s="17"/>
    </row>
    <row r="2592" spans="29:70" x14ac:dyDescent="0.25">
      <c r="AC2592" s="17"/>
      <c r="AD2592" s="17"/>
      <c r="AE2592" s="17"/>
      <c r="AF2592" s="17"/>
      <c r="AG2592" s="17"/>
      <c r="AH2592" s="17"/>
      <c r="AI2592" s="17"/>
      <c r="AJ2592" s="17"/>
      <c r="AK2592" s="17"/>
      <c r="AL2592" s="17"/>
      <c r="AM2592" s="17"/>
      <c r="AN2592" s="17"/>
      <c r="AO2592" s="17"/>
      <c r="AP2592" s="17"/>
      <c r="AQ2592" s="17"/>
      <c r="AR2592" s="17"/>
      <c r="AS2592" s="17"/>
      <c r="AT2592" s="17"/>
      <c r="AU2592" s="17"/>
      <c r="AV2592" s="17"/>
      <c r="AW2592" s="17"/>
      <c r="AX2592" s="17"/>
      <c r="AY2592" s="17"/>
      <c r="AZ2592" s="17"/>
      <c r="BA2592" s="17"/>
      <c r="BB2592" s="17"/>
      <c r="BC2592" s="17"/>
      <c r="BD2592" s="17"/>
      <c r="BE2592" s="17"/>
      <c r="BF2592" s="17"/>
      <c r="BG2592" s="17"/>
      <c r="BH2592" s="17"/>
      <c r="BI2592" s="17"/>
      <c r="BJ2592" s="17"/>
      <c r="BK2592" s="17"/>
      <c r="BL2592" s="17"/>
      <c r="BM2592" s="17"/>
      <c r="BN2592" s="17"/>
      <c r="BO2592" s="17"/>
      <c r="BP2592" s="17"/>
      <c r="BQ2592" s="17"/>
      <c r="BR2592" s="17"/>
    </row>
    <row r="2593" spans="29:70" x14ac:dyDescent="0.25">
      <c r="AC2593" s="17"/>
      <c r="AD2593" s="17"/>
      <c r="AE2593" s="17"/>
      <c r="AF2593" s="17"/>
      <c r="AG2593" s="17"/>
      <c r="AH2593" s="17"/>
      <c r="AI2593" s="17"/>
      <c r="AJ2593" s="17"/>
      <c r="AK2593" s="17"/>
      <c r="AL2593" s="17"/>
      <c r="AM2593" s="17"/>
      <c r="AN2593" s="17"/>
      <c r="AO2593" s="17"/>
      <c r="AP2593" s="17"/>
      <c r="AQ2593" s="17"/>
      <c r="AR2593" s="17"/>
      <c r="AS2593" s="17"/>
      <c r="AT2593" s="17"/>
      <c r="AU2593" s="17"/>
      <c r="AV2593" s="17"/>
      <c r="AW2593" s="17"/>
      <c r="AX2593" s="17"/>
      <c r="AY2593" s="17"/>
      <c r="AZ2593" s="17"/>
      <c r="BA2593" s="17"/>
      <c r="BB2593" s="17"/>
      <c r="BC2593" s="17"/>
      <c r="BD2593" s="17"/>
      <c r="BE2593" s="17"/>
      <c r="BF2593" s="17"/>
      <c r="BG2593" s="17"/>
      <c r="BH2593" s="17"/>
      <c r="BI2593" s="17"/>
      <c r="BJ2593" s="17"/>
      <c r="BK2593" s="17"/>
      <c r="BL2593" s="17"/>
      <c r="BM2593" s="17"/>
      <c r="BN2593" s="17"/>
      <c r="BO2593" s="17"/>
      <c r="BP2593" s="17"/>
      <c r="BQ2593" s="17"/>
      <c r="BR2593" s="17"/>
    </row>
    <row r="2594" spans="29:70" x14ac:dyDescent="0.25">
      <c r="AC2594" s="17"/>
      <c r="AD2594" s="17"/>
      <c r="AE2594" s="17"/>
      <c r="AF2594" s="17"/>
      <c r="AG2594" s="17"/>
      <c r="AH2594" s="17"/>
      <c r="AI2594" s="17"/>
      <c r="AJ2594" s="17"/>
      <c r="AK2594" s="17"/>
      <c r="AL2594" s="17"/>
      <c r="AM2594" s="17"/>
      <c r="AN2594" s="17"/>
      <c r="AO2594" s="17"/>
      <c r="AP2594" s="17"/>
      <c r="AQ2594" s="17"/>
      <c r="AR2594" s="17"/>
      <c r="AS2594" s="17"/>
      <c r="AT2594" s="17"/>
      <c r="AU2594" s="17"/>
      <c r="AV2594" s="17"/>
      <c r="AW2594" s="17"/>
      <c r="AX2594" s="17"/>
      <c r="AY2594" s="17"/>
      <c r="AZ2594" s="17"/>
      <c r="BA2594" s="17"/>
      <c r="BB2594" s="17"/>
      <c r="BC2594" s="17"/>
      <c r="BD2594" s="17"/>
      <c r="BE2594" s="17"/>
      <c r="BF2594" s="17"/>
      <c r="BG2594" s="17"/>
      <c r="BH2594" s="17"/>
      <c r="BI2594" s="17"/>
      <c r="BJ2594" s="17"/>
      <c r="BK2594" s="17"/>
      <c r="BL2594" s="17"/>
      <c r="BM2594" s="17"/>
      <c r="BN2594" s="17"/>
      <c r="BO2594" s="17"/>
      <c r="BP2594" s="17"/>
      <c r="BQ2594" s="17"/>
      <c r="BR2594" s="17"/>
    </row>
    <row r="2595" spans="29:70" x14ac:dyDescent="0.25">
      <c r="AC2595" s="17"/>
      <c r="AD2595" s="17"/>
      <c r="AE2595" s="17"/>
      <c r="AF2595" s="17"/>
      <c r="AG2595" s="17"/>
      <c r="AH2595" s="17"/>
      <c r="AI2595" s="17"/>
      <c r="AJ2595" s="17"/>
      <c r="AK2595" s="17"/>
      <c r="AL2595" s="17"/>
      <c r="AM2595" s="17"/>
      <c r="AN2595" s="17"/>
      <c r="AO2595" s="17"/>
      <c r="AP2595" s="17"/>
      <c r="AQ2595" s="17"/>
      <c r="AR2595" s="17"/>
      <c r="AS2595" s="17"/>
      <c r="AT2595" s="17"/>
      <c r="AU2595" s="17"/>
      <c r="AV2595" s="17"/>
      <c r="AW2595" s="17"/>
      <c r="AX2595" s="17"/>
      <c r="AY2595" s="17"/>
      <c r="AZ2595" s="17"/>
      <c r="BA2595" s="17"/>
      <c r="BB2595" s="17"/>
      <c r="BC2595" s="17"/>
      <c r="BD2595" s="17"/>
      <c r="BE2595" s="17"/>
      <c r="BF2595" s="17"/>
      <c r="BG2595" s="17"/>
      <c r="BH2595" s="17"/>
      <c r="BI2595" s="17"/>
      <c r="BJ2595" s="17"/>
      <c r="BK2595" s="17"/>
      <c r="BL2595" s="17"/>
      <c r="BM2595" s="17"/>
      <c r="BN2595" s="17"/>
      <c r="BO2595" s="17"/>
      <c r="BP2595" s="17"/>
      <c r="BQ2595" s="17"/>
      <c r="BR2595" s="17"/>
    </row>
    <row r="2596" spans="29:70" x14ac:dyDescent="0.25">
      <c r="AC2596" s="17"/>
      <c r="AD2596" s="17"/>
      <c r="AE2596" s="17"/>
      <c r="AF2596" s="17"/>
      <c r="AG2596" s="17"/>
      <c r="AH2596" s="17"/>
      <c r="AI2596" s="17"/>
      <c r="AJ2596" s="17"/>
      <c r="AK2596" s="17"/>
      <c r="AL2596" s="17"/>
      <c r="AM2596" s="17"/>
      <c r="AN2596" s="17"/>
      <c r="AO2596" s="17"/>
      <c r="AP2596" s="17"/>
      <c r="AQ2596" s="17"/>
      <c r="AR2596" s="17"/>
      <c r="AS2596" s="17"/>
      <c r="AT2596" s="17"/>
      <c r="AU2596" s="17"/>
      <c r="AV2596" s="17"/>
      <c r="AW2596" s="17"/>
      <c r="AX2596" s="17"/>
      <c r="AY2596" s="17"/>
      <c r="AZ2596" s="17"/>
      <c r="BA2596" s="17"/>
      <c r="BB2596" s="17"/>
      <c r="BC2596" s="17"/>
      <c r="BD2596" s="17"/>
      <c r="BE2596" s="17"/>
      <c r="BF2596" s="17"/>
      <c r="BG2596" s="17"/>
      <c r="BH2596" s="17"/>
      <c r="BI2596" s="17"/>
      <c r="BJ2596" s="17"/>
      <c r="BK2596" s="17"/>
      <c r="BL2596" s="17"/>
      <c r="BM2596" s="17"/>
      <c r="BN2596" s="17"/>
      <c r="BO2596" s="17"/>
      <c r="BP2596" s="17"/>
      <c r="BQ2596" s="17"/>
      <c r="BR2596" s="17"/>
    </row>
    <row r="2597" spans="29:70" x14ac:dyDescent="0.25">
      <c r="AC2597" s="17"/>
      <c r="AD2597" s="17"/>
      <c r="AE2597" s="17"/>
      <c r="AF2597" s="17"/>
      <c r="AG2597" s="17"/>
      <c r="AH2597" s="17"/>
      <c r="AI2597" s="17"/>
      <c r="AJ2597" s="17"/>
      <c r="AK2597" s="17"/>
      <c r="AL2597" s="17"/>
      <c r="AM2597" s="17"/>
      <c r="AN2597" s="17"/>
      <c r="AO2597" s="17"/>
      <c r="AP2597" s="17"/>
      <c r="AQ2597" s="17"/>
      <c r="AR2597" s="17"/>
      <c r="AS2597" s="17"/>
      <c r="AT2597" s="17"/>
      <c r="AU2597" s="17"/>
      <c r="AV2597" s="17"/>
      <c r="AW2597" s="17"/>
      <c r="AX2597" s="17"/>
      <c r="AY2597" s="17"/>
      <c r="AZ2597" s="17"/>
      <c r="BA2597" s="17"/>
      <c r="BB2597" s="17"/>
      <c r="BC2597" s="17"/>
      <c r="BD2597" s="17"/>
      <c r="BE2597" s="17"/>
      <c r="BF2597" s="17"/>
      <c r="BG2597" s="17"/>
      <c r="BH2597" s="17"/>
      <c r="BI2597" s="17"/>
      <c r="BJ2597" s="17"/>
      <c r="BK2597" s="17"/>
      <c r="BL2597" s="17"/>
      <c r="BM2597" s="17"/>
      <c r="BN2597" s="17"/>
      <c r="BO2597" s="17"/>
      <c r="BP2597" s="17"/>
      <c r="BQ2597" s="17"/>
      <c r="BR2597" s="17"/>
    </row>
    <row r="2598" spans="29:70" x14ac:dyDescent="0.25">
      <c r="AC2598" s="17"/>
      <c r="AD2598" s="17"/>
      <c r="AE2598" s="17"/>
      <c r="AF2598" s="17"/>
      <c r="AG2598" s="17"/>
      <c r="AH2598" s="17"/>
      <c r="AI2598" s="17"/>
      <c r="AJ2598" s="17"/>
      <c r="AK2598" s="17"/>
      <c r="AL2598" s="17"/>
      <c r="AM2598" s="17"/>
      <c r="AN2598" s="17"/>
      <c r="AO2598" s="17"/>
      <c r="AP2598" s="17"/>
      <c r="AQ2598" s="17"/>
      <c r="AR2598" s="17"/>
      <c r="AS2598" s="17"/>
      <c r="AT2598" s="17"/>
      <c r="AU2598" s="17"/>
      <c r="AV2598" s="17"/>
      <c r="AW2598" s="17"/>
      <c r="AX2598" s="17"/>
      <c r="AY2598" s="17"/>
      <c r="AZ2598" s="17"/>
      <c r="BA2598" s="17"/>
      <c r="BB2598" s="17"/>
      <c r="BC2598" s="17"/>
      <c r="BD2598" s="17"/>
      <c r="BE2598" s="17"/>
      <c r="BF2598" s="17"/>
      <c r="BG2598" s="17"/>
      <c r="BH2598" s="17"/>
      <c r="BI2598" s="17"/>
      <c r="BJ2598" s="17"/>
      <c r="BK2598" s="17"/>
      <c r="BL2598" s="17"/>
      <c r="BM2598" s="17"/>
      <c r="BN2598" s="17"/>
      <c r="BO2598" s="17"/>
      <c r="BP2598" s="17"/>
      <c r="BQ2598" s="17"/>
      <c r="BR2598" s="17"/>
    </row>
    <row r="2599" spans="29:70" x14ac:dyDescent="0.25">
      <c r="AC2599" s="17"/>
      <c r="AD2599" s="17"/>
      <c r="AE2599" s="17"/>
      <c r="AF2599" s="17"/>
      <c r="AG2599" s="17"/>
      <c r="AH2599" s="17"/>
      <c r="AI2599" s="17"/>
      <c r="AJ2599" s="17"/>
      <c r="AK2599" s="17"/>
      <c r="AL2599" s="17"/>
      <c r="AM2599" s="17"/>
      <c r="AN2599" s="17"/>
      <c r="AO2599" s="17"/>
      <c r="AP2599" s="17"/>
      <c r="AQ2599" s="17"/>
      <c r="AR2599" s="17"/>
      <c r="AS2599" s="17"/>
      <c r="AT2599" s="17"/>
      <c r="AU2599" s="17"/>
      <c r="AV2599" s="17"/>
      <c r="AW2599" s="17"/>
      <c r="AX2599" s="17"/>
      <c r="AY2599" s="17"/>
      <c r="AZ2599" s="17"/>
      <c r="BA2599" s="17"/>
      <c r="BB2599" s="17"/>
      <c r="BC2599" s="17"/>
      <c r="BD2599" s="17"/>
      <c r="BE2599" s="17"/>
      <c r="BF2599" s="17"/>
      <c r="BG2599" s="17"/>
      <c r="BH2599" s="17"/>
      <c r="BI2599" s="17"/>
      <c r="BJ2599" s="17"/>
      <c r="BK2599" s="17"/>
      <c r="BL2599" s="17"/>
      <c r="BM2599" s="17"/>
      <c r="BN2599" s="17"/>
      <c r="BO2599" s="17"/>
      <c r="BP2599" s="17"/>
      <c r="BQ2599" s="17"/>
      <c r="BR2599" s="17"/>
    </row>
    <row r="2600" spans="29:70" x14ac:dyDescent="0.25">
      <c r="AC2600" s="17"/>
      <c r="AD2600" s="17"/>
      <c r="AE2600" s="17"/>
      <c r="AF2600" s="17"/>
      <c r="AG2600" s="17"/>
      <c r="AH2600" s="17"/>
      <c r="AI2600" s="17"/>
      <c r="AJ2600" s="17"/>
      <c r="AK2600" s="17"/>
      <c r="AL2600" s="17"/>
      <c r="AM2600" s="17"/>
      <c r="AN2600" s="17"/>
      <c r="AO2600" s="17"/>
      <c r="AP2600" s="17"/>
      <c r="AQ2600" s="17"/>
      <c r="AR2600" s="17"/>
      <c r="AS2600" s="17"/>
      <c r="AT2600" s="17"/>
      <c r="AU2600" s="17"/>
      <c r="AV2600" s="17"/>
      <c r="AW2600" s="17"/>
      <c r="AX2600" s="17"/>
      <c r="AY2600" s="17"/>
      <c r="AZ2600" s="17"/>
      <c r="BA2600" s="17"/>
      <c r="BB2600" s="17"/>
      <c r="BC2600" s="17"/>
      <c r="BD2600" s="17"/>
      <c r="BE2600" s="17"/>
      <c r="BF2600" s="17"/>
      <c r="BG2600" s="17"/>
      <c r="BH2600" s="17"/>
      <c r="BI2600" s="17"/>
      <c r="BJ2600" s="17"/>
      <c r="BK2600" s="17"/>
      <c r="BL2600" s="17"/>
      <c r="BM2600" s="17"/>
      <c r="BN2600" s="17"/>
      <c r="BO2600" s="17"/>
      <c r="BP2600" s="17"/>
      <c r="BQ2600" s="17"/>
      <c r="BR2600" s="17"/>
    </row>
    <row r="2601" spans="29:70" x14ac:dyDescent="0.25">
      <c r="AC2601" s="17"/>
      <c r="AD2601" s="17"/>
      <c r="AE2601" s="17"/>
      <c r="AF2601" s="17"/>
      <c r="AG2601" s="17"/>
      <c r="AH2601" s="17"/>
      <c r="AI2601" s="17"/>
      <c r="AJ2601" s="17"/>
      <c r="AK2601" s="17"/>
      <c r="AL2601" s="17"/>
      <c r="AM2601" s="17"/>
      <c r="AN2601" s="17"/>
      <c r="AO2601" s="17"/>
      <c r="AP2601" s="17"/>
      <c r="AQ2601" s="17"/>
      <c r="AR2601" s="17"/>
      <c r="AS2601" s="17"/>
      <c r="AT2601" s="17"/>
      <c r="AU2601" s="17"/>
      <c r="AV2601" s="17"/>
      <c r="AW2601" s="17"/>
      <c r="AX2601" s="17"/>
      <c r="AY2601" s="17"/>
      <c r="AZ2601" s="17"/>
      <c r="BA2601" s="17"/>
      <c r="BB2601" s="17"/>
      <c r="BC2601" s="17"/>
      <c r="BD2601" s="17"/>
      <c r="BE2601" s="17"/>
      <c r="BF2601" s="17"/>
      <c r="BG2601" s="17"/>
      <c r="BH2601" s="17"/>
      <c r="BI2601" s="17"/>
      <c r="BJ2601" s="17"/>
      <c r="BK2601" s="17"/>
      <c r="BL2601" s="17"/>
      <c r="BM2601" s="17"/>
      <c r="BN2601" s="17"/>
      <c r="BO2601" s="17"/>
      <c r="BP2601" s="17"/>
      <c r="BQ2601" s="17"/>
      <c r="BR2601" s="17"/>
    </row>
    <row r="2602" spans="29:70" x14ac:dyDescent="0.25">
      <c r="AC2602" s="17"/>
      <c r="AD2602" s="17"/>
      <c r="AE2602" s="17"/>
      <c r="AF2602" s="17"/>
      <c r="AG2602" s="17"/>
      <c r="AH2602" s="17"/>
      <c r="AI2602" s="17"/>
      <c r="AJ2602" s="17"/>
      <c r="AK2602" s="17"/>
      <c r="AL2602" s="17"/>
      <c r="AM2602" s="17"/>
      <c r="AN2602" s="17"/>
      <c r="AO2602" s="17"/>
      <c r="AP2602" s="17"/>
      <c r="AQ2602" s="17"/>
      <c r="AR2602" s="17"/>
      <c r="AS2602" s="17"/>
      <c r="AT2602" s="17"/>
      <c r="AU2602" s="17"/>
      <c r="AV2602" s="17"/>
      <c r="AW2602" s="17"/>
      <c r="AX2602" s="17"/>
      <c r="AY2602" s="17"/>
      <c r="AZ2602" s="17"/>
      <c r="BA2602" s="17"/>
      <c r="BB2602" s="17"/>
      <c r="BC2602" s="17"/>
      <c r="BD2602" s="17"/>
      <c r="BE2602" s="17"/>
      <c r="BF2602" s="17"/>
      <c r="BG2602" s="17"/>
      <c r="BH2602" s="17"/>
      <c r="BI2602" s="17"/>
      <c r="BJ2602" s="17"/>
      <c r="BK2602" s="17"/>
      <c r="BL2602" s="17"/>
      <c r="BM2602" s="17"/>
      <c r="BN2602" s="17"/>
      <c r="BO2602" s="17"/>
      <c r="BP2602" s="17"/>
      <c r="BQ2602" s="17"/>
      <c r="BR2602" s="17"/>
    </row>
    <row r="2603" spans="29:70" x14ac:dyDescent="0.25">
      <c r="AC2603" s="17"/>
      <c r="AD2603" s="17"/>
      <c r="AE2603" s="17"/>
      <c r="AF2603" s="17"/>
      <c r="AG2603" s="17"/>
      <c r="AH2603" s="17"/>
      <c r="AI2603" s="17"/>
      <c r="AJ2603" s="17"/>
      <c r="AK2603" s="17"/>
      <c r="AL2603" s="17"/>
      <c r="AM2603" s="17"/>
      <c r="AN2603" s="17"/>
      <c r="AO2603" s="17"/>
      <c r="AP2603" s="17"/>
      <c r="AQ2603" s="17"/>
      <c r="AR2603" s="17"/>
      <c r="AS2603" s="17"/>
      <c r="AT2603" s="17"/>
      <c r="AU2603" s="17"/>
      <c r="AV2603" s="17"/>
      <c r="AW2603" s="17"/>
      <c r="AX2603" s="17"/>
      <c r="AY2603" s="17"/>
      <c r="AZ2603" s="17"/>
      <c r="BA2603" s="17"/>
      <c r="BB2603" s="17"/>
      <c r="BC2603" s="17"/>
      <c r="BD2603" s="17"/>
      <c r="BE2603" s="17"/>
      <c r="BF2603" s="17"/>
      <c r="BG2603" s="17"/>
      <c r="BH2603" s="17"/>
      <c r="BI2603" s="17"/>
      <c r="BJ2603" s="17"/>
      <c r="BK2603" s="17"/>
      <c r="BL2603" s="17"/>
      <c r="BM2603" s="17"/>
      <c r="BN2603" s="17"/>
      <c r="BO2603" s="17"/>
      <c r="BP2603" s="17"/>
      <c r="BQ2603" s="17"/>
      <c r="BR2603" s="17"/>
    </row>
    <row r="2604" spans="29:70" x14ac:dyDescent="0.25">
      <c r="AC2604" s="17"/>
      <c r="AD2604" s="17"/>
      <c r="AE2604" s="17"/>
      <c r="AF2604" s="17"/>
      <c r="AG2604" s="17"/>
      <c r="AH2604" s="17"/>
      <c r="AI2604" s="17"/>
      <c r="AJ2604" s="17"/>
      <c r="AK2604" s="17"/>
      <c r="AL2604" s="17"/>
      <c r="AM2604" s="17"/>
      <c r="AN2604" s="17"/>
      <c r="AO2604" s="17"/>
      <c r="AP2604" s="17"/>
      <c r="AQ2604" s="17"/>
      <c r="AR2604" s="17"/>
      <c r="AS2604" s="17"/>
      <c r="AT2604" s="17"/>
      <c r="AU2604" s="17"/>
      <c r="AV2604" s="17"/>
      <c r="AW2604" s="17"/>
      <c r="AX2604" s="17"/>
      <c r="AY2604" s="17"/>
      <c r="AZ2604" s="17"/>
      <c r="BA2604" s="17"/>
      <c r="BB2604" s="17"/>
      <c r="BC2604" s="17"/>
      <c r="BD2604" s="17"/>
      <c r="BE2604" s="17"/>
      <c r="BF2604" s="17"/>
      <c r="BG2604" s="17"/>
      <c r="BH2604" s="17"/>
      <c r="BI2604" s="17"/>
      <c r="BJ2604" s="17"/>
      <c r="BK2604" s="17"/>
      <c r="BL2604" s="17"/>
      <c r="BM2604" s="17"/>
      <c r="BN2604" s="17"/>
      <c r="BO2604" s="17"/>
      <c r="BP2604" s="17"/>
      <c r="BQ2604" s="17"/>
      <c r="BR2604" s="17"/>
    </row>
    <row r="2605" spans="29:70" x14ac:dyDescent="0.25">
      <c r="AC2605" s="17"/>
      <c r="AD2605" s="17"/>
      <c r="AE2605" s="17"/>
      <c r="AF2605" s="17"/>
      <c r="AG2605" s="17"/>
      <c r="AH2605" s="17"/>
      <c r="AI2605" s="17"/>
      <c r="AJ2605" s="17"/>
      <c r="AK2605" s="17"/>
      <c r="AL2605" s="17"/>
      <c r="AM2605" s="17"/>
      <c r="AN2605" s="17"/>
      <c r="AO2605" s="17"/>
      <c r="AP2605" s="17"/>
      <c r="AQ2605" s="17"/>
      <c r="AR2605" s="17"/>
      <c r="AS2605" s="17"/>
      <c r="AT2605" s="17"/>
      <c r="AU2605" s="17"/>
      <c r="AV2605" s="17"/>
      <c r="AW2605" s="17"/>
      <c r="AX2605" s="17"/>
      <c r="AY2605" s="17"/>
      <c r="AZ2605" s="17"/>
      <c r="BA2605" s="17"/>
      <c r="BB2605" s="17"/>
      <c r="BC2605" s="17"/>
      <c r="BD2605" s="17"/>
      <c r="BE2605" s="17"/>
      <c r="BF2605" s="17"/>
      <c r="BG2605" s="17"/>
      <c r="BH2605" s="17"/>
      <c r="BI2605" s="17"/>
      <c r="BJ2605" s="17"/>
      <c r="BK2605" s="17"/>
      <c r="BL2605" s="17"/>
      <c r="BM2605" s="17"/>
      <c r="BN2605" s="17"/>
      <c r="BO2605" s="17"/>
      <c r="BP2605" s="17"/>
      <c r="BQ2605" s="17"/>
      <c r="BR2605" s="17"/>
    </row>
    <row r="2606" spans="29:70" x14ac:dyDescent="0.25">
      <c r="AC2606" s="17"/>
      <c r="AD2606" s="17"/>
      <c r="AE2606" s="17"/>
      <c r="AF2606" s="17"/>
      <c r="AG2606" s="17"/>
      <c r="AH2606" s="17"/>
      <c r="AI2606" s="17"/>
      <c r="AJ2606" s="17"/>
      <c r="AK2606" s="17"/>
      <c r="AL2606" s="17"/>
      <c r="AM2606" s="17"/>
      <c r="AN2606" s="17"/>
      <c r="AO2606" s="17"/>
      <c r="AP2606" s="17"/>
      <c r="AQ2606" s="17"/>
      <c r="AR2606" s="17"/>
      <c r="AS2606" s="17"/>
      <c r="AT2606" s="17"/>
      <c r="AU2606" s="17"/>
      <c r="AV2606" s="17"/>
      <c r="AW2606" s="17"/>
      <c r="AX2606" s="17"/>
      <c r="AY2606" s="17"/>
      <c r="AZ2606" s="17"/>
      <c r="BA2606" s="17"/>
      <c r="BB2606" s="17"/>
      <c r="BC2606" s="17"/>
      <c r="BD2606" s="17"/>
      <c r="BE2606" s="17"/>
      <c r="BF2606" s="17"/>
      <c r="BG2606" s="17"/>
      <c r="BH2606" s="17"/>
      <c r="BI2606" s="17"/>
      <c r="BJ2606" s="17"/>
      <c r="BK2606" s="17"/>
      <c r="BL2606" s="17"/>
      <c r="BM2606" s="17"/>
      <c r="BN2606" s="17"/>
      <c r="BO2606" s="17"/>
      <c r="BP2606" s="17"/>
      <c r="BQ2606" s="17"/>
      <c r="BR2606" s="17"/>
    </row>
    <row r="2607" spans="29:70" x14ac:dyDescent="0.25">
      <c r="AC2607" s="17"/>
      <c r="AD2607" s="17"/>
      <c r="AE2607" s="17"/>
      <c r="AF2607" s="17"/>
      <c r="AG2607" s="17"/>
      <c r="AH2607" s="17"/>
      <c r="AI2607" s="17"/>
      <c r="AJ2607" s="17"/>
      <c r="AK2607" s="17"/>
      <c r="AL2607" s="17"/>
      <c r="AM2607" s="17"/>
      <c r="AN2607" s="17"/>
      <c r="AO2607" s="17"/>
      <c r="AP2607" s="17"/>
      <c r="AQ2607" s="17"/>
      <c r="AR2607" s="17"/>
      <c r="AS2607" s="17"/>
      <c r="AT2607" s="17"/>
      <c r="AU2607" s="17"/>
      <c r="AV2607" s="17"/>
      <c r="AW2607" s="17"/>
      <c r="AX2607" s="17"/>
      <c r="AY2607" s="17"/>
      <c r="AZ2607" s="17"/>
      <c r="BA2607" s="17"/>
      <c r="BB2607" s="17"/>
      <c r="BC2607" s="17"/>
      <c r="BD2607" s="17"/>
      <c r="BE2607" s="17"/>
      <c r="BF2607" s="17"/>
      <c r="BG2607" s="17"/>
      <c r="BH2607" s="17"/>
      <c r="BI2607" s="17"/>
      <c r="BJ2607" s="17"/>
      <c r="BK2607" s="17"/>
      <c r="BL2607" s="17"/>
      <c r="BM2607" s="17"/>
      <c r="BN2607" s="17"/>
      <c r="BO2607" s="17"/>
      <c r="BP2607" s="17"/>
      <c r="BQ2607" s="17"/>
      <c r="BR2607" s="17"/>
    </row>
    <row r="2608" spans="29:70" x14ac:dyDescent="0.25">
      <c r="AC2608" s="17"/>
      <c r="AD2608" s="17"/>
      <c r="AE2608" s="17"/>
      <c r="AF2608" s="17"/>
      <c r="AG2608" s="17"/>
      <c r="AH2608" s="17"/>
      <c r="AI2608" s="17"/>
      <c r="AJ2608" s="17"/>
      <c r="AK2608" s="17"/>
      <c r="AL2608" s="17"/>
      <c r="AM2608" s="17"/>
      <c r="AN2608" s="17"/>
      <c r="AO2608" s="17"/>
      <c r="AP2608" s="17"/>
      <c r="AQ2608" s="17"/>
      <c r="AR2608" s="17"/>
      <c r="AS2608" s="17"/>
      <c r="AT2608" s="17"/>
      <c r="AU2608" s="17"/>
      <c r="AV2608" s="17"/>
      <c r="AW2608" s="17"/>
      <c r="AX2608" s="17"/>
      <c r="AY2608" s="17"/>
      <c r="AZ2608" s="17"/>
      <c r="BA2608" s="17"/>
      <c r="BB2608" s="17"/>
      <c r="BC2608" s="17"/>
      <c r="BD2608" s="17"/>
      <c r="BE2608" s="17"/>
      <c r="BF2608" s="17"/>
      <c r="BG2608" s="17"/>
      <c r="BH2608" s="17"/>
      <c r="BI2608" s="17"/>
      <c r="BJ2608" s="17"/>
      <c r="BK2608" s="17"/>
      <c r="BL2608" s="17"/>
      <c r="BM2608" s="17"/>
      <c r="BN2608" s="17"/>
      <c r="BO2608" s="17"/>
      <c r="BP2608" s="17"/>
      <c r="BQ2608" s="17"/>
      <c r="BR2608" s="17"/>
    </row>
    <row r="2609" spans="29:70" x14ac:dyDescent="0.25">
      <c r="AC2609" s="17"/>
      <c r="AD2609" s="17"/>
      <c r="AE2609" s="17"/>
      <c r="AF2609" s="17"/>
      <c r="AG2609" s="17"/>
      <c r="AH2609" s="17"/>
      <c r="AI2609" s="17"/>
      <c r="AJ2609" s="17"/>
      <c r="AK2609" s="17"/>
      <c r="AL2609" s="17"/>
      <c r="AM2609" s="17"/>
      <c r="AN2609" s="17"/>
      <c r="AO2609" s="17"/>
      <c r="AP2609" s="17"/>
      <c r="AQ2609" s="17"/>
      <c r="AR2609" s="17"/>
      <c r="AS2609" s="17"/>
      <c r="AT2609" s="17"/>
      <c r="AU2609" s="17"/>
      <c r="AV2609" s="17"/>
      <c r="AW2609" s="17"/>
      <c r="AX2609" s="17"/>
      <c r="AY2609" s="17"/>
      <c r="AZ2609" s="17"/>
      <c r="BA2609" s="17"/>
      <c r="BB2609" s="17"/>
      <c r="BC2609" s="17"/>
      <c r="BD2609" s="17"/>
      <c r="BE2609" s="17"/>
      <c r="BF2609" s="17"/>
      <c r="BG2609" s="17"/>
      <c r="BH2609" s="17"/>
      <c r="BI2609" s="17"/>
      <c r="BJ2609" s="17"/>
      <c r="BK2609" s="17"/>
      <c r="BL2609" s="17"/>
      <c r="BM2609" s="17"/>
      <c r="BN2609" s="17"/>
      <c r="BO2609" s="17"/>
      <c r="BP2609" s="17"/>
      <c r="BQ2609" s="17"/>
      <c r="BR2609" s="17"/>
    </row>
    <row r="2610" spans="29:70" x14ac:dyDescent="0.25">
      <c r="AC2610" s="17"/>
      <c r="AD2610" s="17"/>
      <c r="AE2610" s="17"/>
      <c r="AF2610" s="17"/>
      <c r="AG2610" s="17"/>
      <c r="AH2610" s="17"/>
      <c r="AI2610" s="17"/>
      <c r="AJ2610" s="17"/>
      <c r="AK2610" s="17"/>
      <c r="AL2610" s="17"/>
      <c r="AM2610" s="17"/>
      <c r="AN2610" s="17"/>
      <c r="AO2610" s="17"/>
      <c r="AP2610" s="17"/>
      <c r="AQ2610" s="17"/>
      <c r="AR2610" s="17"/>
      <c r="AS2610" s="17"/>
      <c r="AT2610" s="17"/>
      <c r="AU2610" s="17"/>
      <c r="AV2610" s="17"/>
      <c r="AW2610" s="17"/>
      <c r="AX2610" s="17"/>
      <c r="AY2610" s="17"/>
      <c r="AZ2610" s="17"/>
      <c r="BA2610" s="17"/>
      <c r="BB2610" s="17"/>
      <c r="BC2610" s="17"/>
      <c r="BD2610" s="17"/>
      <c r="BE2610" s="17"/>
      <c r="BF2610" s="17"/>
      <c r="BG2610" s="17"/>
      <c r="BH2610" s="17"/>
      <c r="BI2610" s="17"/>
      <c r="BJ2610" s="17"/>
      <c r="BK2610" s="17"/>
      <c r="BL2610" s="17"/>
      <c r="BM2610" s="17"/>
      <c r="BN2610" s="17"/>
      <c r="BO2610" s="17"/>
      <c r="BP2610" s="17"/>
      <c r="BQ2610" s="17"/>
      <c r="BR2610" s="17"/>
    </row>
    <row r="2611" spans="29:70" x14ac:dyDescent="0.25">
      <c r="AC2611" s="17"/>
      <c r="AD2611" s="17"/>
      <c r="AE2611" s="17"/>
      <c r="AF2611" s="17"/>
      <c r="AG2611" s="17"/>
      <c r="AH2611" s="17"/>
      <c r="AI2611" s="17"/>
      <c r="AJ2611" s="17"/>
      <c r="AK2611" s="17"/>
      <c r="AL2611" s="17"/>
      <c r="AM2611" s="17"/>
      <c r="AN2611" s="17"/>
      <c r="AO2611" s="17"/>
      <c r="AP2611" s="17"/>
      <c r="AQ2611" s="17"/>
      <c r="AR2611" s="17"/>
      <c r="AS2611" s="17"/>
      <c r="AT2611" s="17"/>
      <c r="AU2611" s="17"/>
      <c r="AV2611" s="17"/>
      <c r="AW2611" s="17"/>
      <c r="AX2611" s="17"/>
      <c r="AY2611" s="17"/>
      <c r="AZ2611" s="17"/>
      <c r="BA2611" s="17"/>
      <c r="BB2611" s="17"/>
      <c r="BC2611" s="17"/>
      <c r="BD2611" s="17"/>
      <c r="BE2611" s="17"/>
      <c r="BF2611" s="17"/>
      <c r="BG2611" s="17"/>
      <c r="BH2611" s="17"/>
      <c r="BI2611" s="17"/>
      <c r="BJ2611" s="17"/>
      <c r="BK2611" s="17"/>
      <c r="BL2611" s="17"/>
      <c r="BM2611" s="17"/>
      <c r="BN2611" s="17"/>
      <c r="BO2611" s="17"/>
      <c r="BP2611" s="17"/>
      <c r="BQ2611" s="17"/>
      <c r="BR2611" s="17"/>
    </row>
    <row r="2612" spans="29:70" x14ac:dyDescent="0.25">
      <c r="AC2612" s="17"/>
      <c r="AD2612" s="17"/>
      <c r="AE2612" s="17"/>
      <c r="AF2612" s="17"/>
      <c r="AG2612" s="17"/>
      <c r="AH2612" s="17"/>
      <c r="AI2612" s="17"/>
      <c r="AJ2612" s="17"/>
      <c r="AK2612" s="17"/>
      <c r="AL2612" s="17"/>
      <c r="AM2612" s="17"/>
      <c r="AN2612" s="17"/>
      <c r="AO2612" s="17"/>
      <c r="AP2612" s="17"/>
      <c r="AQ2612" s="17"/>
      <c r="AR2612" s="17"/>
      <c r="AS2612" s="17"/>
      <c r="AT2612" s="17"/>
      <c r="AU2612" s="17"/>
      <c r="AV2612" s="17"/>
      <c r="AW2612" s="17"/>
      <c r="AX2612" s="17"/>
      <c r="AY2612" s="17"/>
      <c r="AZ2612" s="17"/>
      <c r="BA2612" s="17"/>
      <c r="BB2612" s="17"/>
      <c r="BC2612" s="17"/>
      <c r="BD2612" s="17"/>
      <c r="BE2612" s="17"/>
      <c r="BF2612" s="17"/>
      <c r="BG2612" s="17"/>
      <c r="BH2612" s="17"/>
      <c r="BI2612" s="17"/>
      <c r="BJ2612" s="17"/>
      <c r="BK2612" s="17"/>
      <c r="BL2612" s="17"/>
      <c r="BM2612" s="17"/>
      <c r="BN2612" s="17"/>
      <c r="BO2612" s="17"/>
      <c r="BP2612" s="17"/>
      <c r="BQ2612" s="17"/>
      <c r="BR2612" s="17"/>
    </row>
    <row r="2613" spans="29:70" x14ac:dyDescent="0.25">
      <c r="AC2613" s="17"/>
      <c r="AD2613" s="17"/>
      <c r="AE2613" s="17"/>
      <c r="AF2613" s="17"/>
      <c r="AG2613" s="17"/>
      <c r="AH2613" s="17"/>
      <c r="AI2613" s="17"/>
      <c r="AJ2613" s="17"/>
      <c r="AK2613" s="17"/>
      <c r="AL2613" s="17"/>
      <c r="AM2613" s="17"/>
      <c r="AN2613" s="17"/>
      <c r="AO2613" s="17"/>
      <c r="AP2613" s="17"/>
      <c r="AQ2613" s="17"/>
      <c r="AR2613" s="17"/>
      <c r="AS2613" s="17"/>
      <c r="AT2613" s="17"/>
      <c r="AU2613" s="17"/>
      <c r="AV2613" s="17"/>
      <c r="AW2613" s="17"/>
      <c r="AX2613" s="17"/>
      <c r="AY2613" s="17"/>
      <c r="AZ2613" s="17"/>
      <c r="BA2613" s="17"/>
      <c r="BB2613" s="17"/>
      <c r="BC2613" s="17"/>
      <c r="BD2613" s="17"/>
      <c r="BE2613" s="17"/>
      <c r="BF2613" s="17"/>
      <c r="BG2613" s="17"/>
      <c r="BH2613" s="17"/>
      <c r="BI2613" s="17"/>
      <c r="BJ2613" s="17"/>
      <c r="BK2613" s="17"/>
      <c r="BL2613" s="17"/>
      <c r="BM2613" s="17"/>
      <c r="BN2613" s="17"/>
      <c r="BO2613" s="17"/>
      <c r="BP2613" s="17"/>
      <c r="BQ2613" s="17"/>
      <c r="BR2613" s="17"/>
    </row>
    <row r="2614" spans="29:70" x14ac:dyDescent="0.25">
      <c r="AC2614" s="17"/>
      <c r="AD2614" s="17"/>
      <c r="AE2614" s="17"/>
      <c r="AF2614" s="17"/>
      <c r="AG2614" s="17"/>
      <c r="AH2614" s="17"/>
      <c r="AI2614" s="17"/>
      <c r="AJ2614" s="17"/>
      <c r="AK2614" s="17"/>
      <c r="AL2614" s="17"/>
      <c r="AM2614" s="17"/>
      <c r="AN2614" s="17"/>
      <c r="AO2614" s="17"/>
      <c r="AP2614" s="17"/>
      <c r="AQ2614" s="17"/>
      <c r="AR2614" s="17"/>
      <c r="AS2614" s="17"/>
      <c r="AT2614" s="17"/>
      <c r="AU2614" s="17"/>
      <c r="AV2614" s="17"/>
      <c r="AW2614" s="17"/>
      <c r="AX2614" s="17"/>
      <c r="AY2614" s="17"/>
      <c r="AZ2614" s="17"/>
      <c r="BA2614" s="17"/>
      <c r="BB2614" s="17"/>
      <c r="BC2614" s="17"/>
      <c r="BD2614" s="17"/>
      <c r="BE2614" s="17"/>
      <c r="BF2614" s="17"/>
      <c r="BG2614" s="17"/>
      <c r="BH2614" s="17"/>
      <c r="BI2614" s="17"/>
      <c r="BJ2614" s="17"/>
      <c r="BK2614" s="17"/>
      <c r="BL2614" s="17"/>
      <c r="BM2614" s="17"/>
      <c r="BN2614" s="17"/>
      <c r="BO2614" s="17"/>
      <c r="BP2614" s="17"/>
      <c r="BQ2614" s="17"/>
      <c r="BR2614" s="17"/>
    </row>
    <row r="2615" spans="29:70" x14ac:dyDescent="0.25">
      <c r="AC2615" s="17"/>
      <c r="AD2615" s="17"/>
      <c r="AE2615" s="17"/>
      <c r="AF2615" s="17"/>
      <c r="AG2615" s="17"/>
      <c r="AH2615" s="17"/>
      <c r="AI2615" s="17"/>
      <c r="AJ2615" s="17"/>
      <c r="AK2615" s="17"/>
      <c r="AL2615" s="17"/>
      <c r="AM2615" s="17"/>
      <c r="AN2615" s="17"/>
      <c r="AO2615" s="17"/>
      <c r="AP2615" s="17"/>
      <c r="AQ2615" s="17"/>
      <c r="AR2615" s="17"/>
      <c r="AS2615" s="17"/>
      <c r="AT2615" s="17"/>
      <c r="AU2615" s="17"/>
      <c r="AV2615" s="17"/>
      <c r="AW2615" s="17"/>
      <c r="AX2615" s="17"/>
      <c r="AY2615" s="17"/>
      <c r="AZ2615" s="17"/>
      <c r="BA2615" s="17"/>
      <c r="BB2615" s="17"/>
      <c r="BC2615" s="17"/>
      <c r="BD2615" s="17"/>
      <c r="BE2615" s="17"/>
      <c r="BF2615" s="17"/>
      <c r="BG2615" s="17"/>
      <c r="BH2615" s="17"/>
      <c r="BI2615" s="17"/>
      <c r="BJ2615" s="17"/>
      <c r="BK2615" s="17"/>
      <c r="BL2615" s="17"/>
      <c r="BM2615" s="17"/>
      <c r="BN2615" s="17"/>
      <c r="BO2615" s="17"/>
      <c r="BP2615" s="17"/>
      <c r="BQ2615" s="17"/>
      <c r="BR2615" s="17"/>
    </row>
    <row r="2616" spans="29:70" x14ac:dyDescent="0.25">
      <c r="AC2616" s="17"/>
      <c r="AD2616" s="17"/>
      <c r="AE2616" s="17"/>
      <c r="AF2616" s="17"/>
      <c r="AG2616" s="17"/>
      <c r="AH2616" s="17"/>
      <c r="AI2616" s="17"/>
      <c r="AJ2616" s="17"/>
      <c r="AK2616" s="17"/>
      <c r="AL2616" s="17"/>
      <c r="AM2616" s="17"/>
      <c r="AN2616" s="17"/>
      <c r="AO2616" s="17"/>
      <c r="AP2616" s="17"/>
      <c r="AQ2616" s="17"/>
      <c r="AR2616" s="17"/>
      <c r="AS2616" s="17"/>
      <c r="AT2616" s="17"/>
      <c r="AU2616" s="17"/>
      <c r="AV2616" s="17"/>
      <c r="AW2616" s="17"/>
      <c r="AX2616" s="17"/>
      <c r="AY2616" s="17"/>
      <c r="AZ2616" s="17"/>
      <c r="BA2616" s="17"/>
      <c r="BB2616" s="17"/>
      <c r="BC2616" s="17"/>
      <c r="BD2616" s="17"/>
      <c r="BE2616" s="17"/>
      <c r="BF2616" s="17"/>
      <c r="BG2616" s="17"/>
      <c r="BH2616" s="17"/>
      <c r="BI2616" s="17"/>
      <c r="BJ2616" s="17"/>
      <c r="BK2616" s="17"/>
      <c r="BL2616" s="17"/>
      <c r="BM2616" s="17"/>
      <c r="BN2616" s="17"/>
      <c r="BO2616" s="17"/>
      <c r="BP2616" s="17"/>
      <c r="BQ2616" s="17"/>
      <c r="BR2616" s="17"/>
    </row>
    <row r="2617" spans="29:70" x14ac:dyDescent="0.25">
      <c r="AC2617" s="17"/>
      <c r="AD2617" s="17"/>
      <c r="AE2617" s="17"/>
      <c r="AF2617" s="17"/>
      <c r="AG2617" s="17"/>
      <c r="AH2617" s="17"/>
      <c r="AI2617" s="17"/>
      <c r="AJ2617" s="17"/>
      <c r="AK2617" s="17"/>
      <c r="AL2617" s="17"/>
      <c r="AM2617" s="17"/>
      <c r="AN2617" s="17"/>
      <c r="AO2617" s="17"/>
      <c r="AP2617" s="17"/>
      <c r="AQ2617" s="17"/>
      <c r="AR2617" s="17"/>
      <c r="AS2617" s="17"/>
      <c r="AT2617" s="17"/>
      <c r="AU2617" s="17"/>
      <c r="AV2617" s="17"/>
      <c r="AW2617" s="17"/>
      <c r="AX2617" s="17"/>
      <c r="AY2617" s="17"/>
      <c r="AZ2617" s="17"/>
      <c r="BA2617" s="17"/>
      <c r="BB2617" s="17"/>
      <c r="BC2617" s="17"/>
      <c r="BD2617" s="17"/>
      <c r="BE2617" s="17"/>
      <c r="BF2617" s="17"/>
      <c r="BG2617" s="17"/>
      <c r="BH2617" s="17"/>
      <c r="BI2617" s="17"/>
      <c r="BJ2617" s="17"/>
      <c r="BK2617" s="17"/>
      <c r="BL2617" s="17"/>
      <c r="BM2617" s="17"/>
      <c r="BN2617" s="17"/>
      <c r="BO2617" s="17"/>
      <c r="BP2617" s="17"/>
      <c r="BQ2617" s="17"/>
      <c r="BR2617" s="17"/>
    </row>
    <row r="2618" spans="29:70" x14ac:dyDescent="0.25">
      <c r="AC2618" s="17"/>
      <c r="AD2618" s="17"/>
      <c r="AE2618" s="17"/>
      <c r="AF2618" s="17"/>
      <c r="AG2618" s="17"/>
      <c r="AH2618" s="17"/>
      <c r="AI2618" s="17"/>
      <c r="AJ2618" s="17"/>
      <c r="AK2618" s="17"/>
      <c r="AL2618" s="17"/>
      <c r="AM2618" s="17"/>
      <c r="AN2618" s="17"/>
      <c r="AO2618" s="17"/>
      <c r="AP2618" s="17"/>
      <c r="AQ2618" s="17"/>
      <c r="AR2618" s="17"/>
      <c r="AS2618" s="17"/>
      <c r="AT2618" s="17"/>
      <c r="AU2618" s="17"/>
      <c r="AV2618" s="17"/>
      <c r="AW2618" s="17"/>
      <c r="AX2618" s="17"/>
      <c r="AY2618" s="17"/>
      <c r="AZ2618" s="17"/>
      <c r="BA2618" s="17"/>
      <c r="BB2618" s="17"/>
      <c r="BC2618" s="17"/>
      <c r="BD2618" s="17"/>
      <c r="BE2618" s="17"/>
      <c r="BF2618" s="17"/>
      <c r="BG2618" s="17"/>
      <c r="BH2618" s="17"/>
      <c r="BI2618" s="17"/>
      <c r="BJ2618" s="17"/>
      <c r="BK2618" s="17"/>
      <c r="BL2618" s="17"/>
      <c r="BM2618" s="17"/>
      <c r="BN2618" s="17"/>
      <c r="BO2618" s="17"/>
      <c r="BP2618" s="17"/>
      <c r="BQ2618" s="17"/>
      <c r="BR2618" s="17"/>
    </row>
    <row r="2619" spans="29:70" x14ac:dyDescent="0.25">
      <c r="AC2619" s="17"/>
      <c r="AD2619" s="17"/>
      <c r="AE2619" s="17"/>
      <c r="AF2619" s="17"/>
      <c r="AG2619" s="17"/>
      <c r="AH2619" s="17"/>
      <c r="AI2619" s="17"/>
      <c r="AJ2619" s="17"/>
      <c r="AK2619" s="17"/>
      <c r="AL2619" s="17"/>
      <c r="AM2619" s="17"/>
      <c r="AN2619" s="17"/>
      <c r="AO2619" s="17"/>
      <c r="AP2619" s="17"/>
      <c r="AQ2619" s="17"/>
      <c r="AR2619" s="17"/>
      <c r="AS2619" s="17"/>
      <c r="AT2619" s="17"/>
      <c r="AU2619" s="17"/>
      <c r="AV2619" s="17"/>
      <c r="AW2619" s="17"/>
      <c r="AX2619" s="17"/>
      <c r="AY2619" s="17"/>
      <c r="AZ2619" s="17"/>
      <c r="BA2619" s="17"/>
      <c r="BB2619" s="17"/>
      <c r="BC2619" s="17"/>
      <c r="BD2619" s="17"/>
      <c r="BE2619" s="17"/>
      <c r="BF2619" s="17"/>
      <c r="BG2619" s="17"/>
      <c r="BH2619" s="17"/>
      <c r="BI2619" s="17"/>
      <c r="BJ2619" s="17"/>
      <c r="BK2619" s="17"/>
      <c r="BL2619" s="17"/>
      <c r="BM2619" s="17"/>
      <c r="BN2619" s="17"/>
      <c r="BO2619" s="17"/>
      <c r="BP2619" s="17"/>
      <c r="BQ2619" s="17"/>
      <c r="BR2619" s="17"/>
    </row>
    <row r="2620" spans="29:70" x14ac:dyDescent="0.25">
      <c r="AC2620" s="17"/>
      <c r="AD2620" s="17"/>
      <c r="AE2620" s="17"/>
      <c r="AF2620" s="17"/>
      <c r="AG2620" s="17"/>
      <c r="AH2620" s="17"/>
      <c r="AI2620" s="17"/>
      <c r="AJ2620" s="17"/>
      <c r="AK2620" s="17"/>
      <c r="AL2620" s="17"/>
      <c r="AM2620" s="17"/>
      <c r="AN2620" s="17"/>
      <c r="AO2620" s="17"/>
      <c r="AP2620" s="17"/>
      <c r="AQ2620" s="17"/>
      <c r="AR2620" s="17"/>
      <c r="AS2620" s="17"/>
      <c r="AT2620" s="17"/>
      <c r="AU2620" s="17"/>
      <c r="AV2620" s="17"/>
      <c r="AW2620" s="17"/>
      <c r="AX2620" s="17"/>
      <c r="AY2620" s="17"/>
      <c r="AZ2620" s="17"/>
      <c r="BA2620" s="17"/>
      <c r="BB2620" s="17"/>
      <c r="BC2620" s="17"/>
      <c r="BD2620" s="17"/>
      <c r="BE2620" s="17"/>
      <c r="BF2620" s="17"/>
      <c r="BG2620" s="17"/>
      <c r="BH2620" s="17"/>
      <c r="BI2620" s="17"/>
      <c r="BJ2620" s="17"/>
      <c r="BK2620" s="17"/>
      <c r="BL2620" s="17"/>
      <c r="BM2620" s="17"/>
      <c r="BN2620" s="17"/>
      <c r="BO2620" s="17"/>
      <c r="BP2620" s="17"/>
      <c r="BQ2620" s="17"/>
      <c r="BR2620" s="17"/>
    </row>
    <row r="2621" spans="29:70" x14ac:dyDescent="0.25">
      <c r="AC2621" s="17"/>
      <c r="AD2621" s="17"/>
      <c r="AE2621" s="17"/>
      <c r="AF2621" s="17"/>
      <c r="AG2621" s="17"/>
      <c r="AH2621" s="17"/>
      <c r="AI2621" s="17"/>
      <c r="AJ2621" s="17"/>
      <c r="AK2621" s="17"/>
      <c r="AL2621" s="17"/>
      <c r="AM2621" s="17"/>
      <c r="AN2621" s="17"/>
      <c r="AO2621" s="17"/>
      <c r="AP2621" s="17"/>
      <c r="AQ2621" s="17"/>
      <c r="AR2621" s="17"/>
      <c r="AS2621" s="17"/>
      <c r="AT2621" s="17"/>
      <c r="AU2621" s="17"/>
      <c r="AV2621" s="17"/>
      <c r="AW2621" s="17"/>
      <c r="AX2621" s="17"/>
      <c r="AY2621" s="17"/>
      <c r="AZ2621" s="17"/>
      <c r="BA2621" s="17"/>
      <c r="BB2621" s="17"/>
      <c r="BC2621" s="17"/>
      <c r="BD2621" s="17"/>
      <c r="BE2621" s="17"/>
      <c r="BF2621" s="17"/>
      <c r="BG2621" s="17"/>
      <c r="BH2621" s="17"/>
      <c r="BI2621" s="17"/>
      <c r="BJ2621" s="17"/>
      <c r="BK2621" s="17"/>
      <c r="BL2621" s="17"/>
      <c r="BM2621" s="17"/>
      <c r="BN2621" s="17"/>
      <c r="BO2621" s="17"/>
      <c r="BP2621" s="17"/>
      <c r="BQ2621" s="17"/>
      <c r="BR2621" s="17"/>
    </row>
    <row r="2622" spans="29:70" x14ac:dyDescent="0.25">
      <c r="AC2622" s="17"/>
      <c r="AD2622" s="17"/>
      <c r="AE2622" s="17"/>
      <c r="AF2622" s="17"/>
      <c r="AG2622" s="17"/>
      <c r="AH2622" s="17"/>
      <c r="AI2622" s="17"/>
      <c r="AJ2622" s="17"/>
      <c r="AK2622" s="17"/>
      <c r="AL2622" s="17"/>
      <c r="AM2622" s="17"/>
      <c r="AN2622" s="17"/>
      <c r="AO2622" s="17"/>
      <c r="AP2622" s="17"/>
      <c r="AQ2622" s="17"/>
      <c r="AR2622" s="17"/>
      <c r="AS2622" s="17"/>
      <c r="AT2622" s="17"/>
      <c r="AU2622" s="17"/>
      <c r="AV2622" s="17"/>
      <c r="AW2622" s="17"/>
      <c r="AX2622" s="17"/>
      <c r="AY2622" s="17"/>
      <c r="AZ2622" s="17"/>
      <c r="BA2622" s="17"/>
      <c r="BB2622" s="17"/>
      <c r="BC2622" s="17"/>
      <c r="BD2622" s="17"/>
      <c r="BE2622" s="17"/>
      <c r="BF2622" s="17"/>
      <c r="BG2622" s="17"/>
      <c r="BH2622" s="17"/>
      <c r="BI2622" s="17"/>
      <c r="BJ2622" s="17"/>
      <c r="BK2622" s="17"/>
      <c r="BL2622" s="17"/>
      <c r="BM2622" s="17"/>
      <c r="BN2622" s="17"/>
      <c r="BO2622" s="17"/>
      <c r="BP2622" s="17"/>
      <c r="BQ2622" s="17"/>
      <c r="BR2622" s="17"/>
    </row>
    <row r="2623" spans="29:70" x14ac:dyDescent="0.25">
      <c r="AC2623" s="17"/>
      <c r="AD2623" s="17"/>
      <c r="AE2623" s="17"/>
      <c r="AF2623" s="17"/>
      <c r="AG2623" s="17"/>
      <c r="AH2623" s="17"/>
      <c r="AI2623" s="17"/>
      <c r="AJ2623" s="17"/>
      <c r="AK2623" s="17"/>
      <c r="AL2623" s="17"/>
      <c r="AM2623" s="17"/>
      <c r="AN2623" s="17"/>
      <c r="AO2623" s="17"/>
      <c r="AP2623" s="17"/>
      <c r="AQ2623" s="17"/>
      <c r="AR2623" s="17"/>
      <c r="AS2623" s="17"/>
      <c r="AT2623" s="17"/>
      <c r="AU2623" s="17"/>
      <c r="AV2623" s="17"/>
      <c r="AW2623" s="17"/>
      <c r="AX2623" s="17"/>
      <c r="AY2623" s="17"/>
      <c r="AZ2623" s="17"/>
      <c r="BA2623" s="17"/>
      <c r="BB2623" s="17"/>
      <c r="BC2623" s="17"/>
      <c r="BD2623" s="17"/>
      <c r="BE2623" s="17"/>
      <c r="BF2623" s="17"/>
      <c r="BG2623" s="17"/>
      <c r="BH2623" s="17"/>
      <c r="BI2623" s="17"/>
      <c r="BJ2623" s="17"/>
      <c r="BK2623" s="17"/>
      <c r="BL2623" s="17"/>
      <c r="BM2623" s="17"/>
      <c r="BN2623" s="17"/>
      <c r="BO2623" s="17"/>
      <c r="BP2623" s="17"/>
      <c r="BQ2623" s="17"/>
      <c r="BR2623" s="17"/>
    </row>
    <row r="2624" spans="29:70" x14ac:dyDescent="0.25">
      <c r="AC2624" s="17"/>
      <c r="AD2624" s="17"/>
      <c r="AE2624" s="17"/>
      <c r="AF2624" s="17"/>
      <c r="AG2624" s="17"/>
      <c r="AH2624" s="17"/>
      <c r="AI2624" s="17"/>
      <c r="AJ2624" s="17"/>
      <c r="AK2624" s="17"/>
      <c r="AL2624" s="17"/>
      <c r="AM2624" s="17"/>
      <c r="AN2624" s="17"/>
      <c r="AO2624" s="17"/>
      <c r="AP2624" s="17"/>
      <c r="AQ2624" s="17"/>
      <c r="AR2624" s="17"/>
      <c r="AS2624" s="17"/>
      <c r="AT2624" s="17"/>
      <c r="AU2624" s="17"/>
      <c r="AV2624" s="17"/>
      <c r="AW2624" s="17"/>
      <c r="AX2624" s="17"/>
      <c r="AY2624" s="17"/>
      <c r="AZ2624" s="17"/>
      <c r="BA2624" s="17"/>
      <c r="BB2624" s="17"/>
      <c r="BC2624" s="17"/>
      <c r="BD2624" s="17"/>
      <c r="BE2624" s="17"/>
      <c r="BF2624" s="17"/>
      <c r="BG2624" s="17"/>
      <c r="BH2624" s="17"/>
      <c r="BI2624" s="17"/>
      <c r="BJ2624" s="17"/>
      <c r="BK2624" s="17"/>
      <c r="BL2624" s="17"/>
      <c r="BM2624" s="17"/>
      <c r="BN2624" s="17"/>
      <c r="BO2624" s="17"/>
      <c r="BP2624" s="17"/>
      <c r="BQ2624" s="17"/>
      <c r="BR2624" s="17"/>
    </row>
    <row r="2625" spans="29:70" x14ac:dyDescent="0.25">
      <c r="AC2625" s="17"/>
      <c r="AD2625" s="17"/>
      <c r="AE2625" s="17"/>
      <c r="AF2625" s="17"/>
      <c r="AG2625" s="17"/>
      <c r="AH2625" s="17"/>
      <c r="AI2625" s="17"/>
      <c r="AJ2625" s="17"/>
      <c r="AK2625" s="17"/>
      <c r="AL2625" s="17"/>
      <c r="AM2625" s="17"/>
      <c r="AN2625" s="17"/>
      <c r="AO2625" s="17"/>
      <c r="AP2625" s="17"/>
      <c r="AQ2625" s="17"/>
      <c r="AR2625" s="17"/>
      <c r="AS2625" s="17"/>
      <c r="AT2625" s="17"/>
      <c r="AU2625" s="17"/>
      <c r="AV2625" s="17"/>
      <c r="AW2625" s="17"/>
      <c r="AX2625" s="17"/>
      <c r="AY2625" s="17"/>
      <c r="AZ2625" s="17"/>
      <c r="BA2625" s="17"/>
      <c r="BB2625" s="17"/>
      <c r="BC2625" s="17"/>
      <c r="BD2625" s="17"/>
      <c r="BE2625" s="17"/>
      <c r="BF2625" s="17"/>
      <c r="BG2625" s="17"/>
      <c r="BH2625" s="17"/>
      <c r="BI2625" s="17"/>
      <c r="BJ2625" s="17"/>
      <c r="BK2625" s="17"/>
      <c r="BL2625" s="17"/>
      <c r="BM2625" s="17"/>
      <c r="BN2625" s="17"/>
      <c r="BO2625" s="17"/>
      <c r="BP2625" s="17"/>
      <c r="BQ2625" s="17"/>
      <c r="BR2625" s="17"/>
    </row>
    <row r="2626" spans="29:70" x14ac:dyDescent="0.25">
      <c r="AC2626" s="17"/>
      <c r="AD2626" s="17"/>
      <c r="AE2626" s="17"/>
      <c r="AF2626" s="17"/>
      <c r="AG2626" s="17"/>
      <c r="AH2626" s="17"/>
      <c r="AI2626" s="17"/>
      <c r="AJ2626" s="17"/>
      <c r="AK2626" s="17"/>
      <c r="AL2626" s="17"/>
      <c r="AM2626" s="17"/>
      <c r="AN2626" s="17"/>
      <c r="AO2626" s="17"/>
      <c r="AP2626" s="17"/>
      <c r="AQ2626" s="17"/>
      <c r="AR2626" s="17"/>
      <c r="AS2626" s="17"/>
      <c r="AT2626" s="17"/>
      <c r="AU2626" s="17"/>
      <c r="AV2626" s="17"/>
      <c r="AW2626" s="17"/>
      <c r="AX2626" s="17"/>
      <c r="AY2626" s="17"/>
      <c r="AZ2626" s="17"/>
      <c r="BA2626" s="17"/>
      <c r="BB2626" s="17"/>
      <c r="BC2626" s="17"/>
      <c r="BD2626" s="17"/>
      <c r="BE2626" s="17"/>
      <c r="BF2626" s="17"/>
      <c r="BG2626" s="17"/>
      <c r="BH2626" s="17"/>
      <c r="BI2626" s="17"/>
      <c r="BJ2626" s="17"/>
      <c r="BK2626" s="17"/>
      <c r="BL2626" s="17"/>
      <c r="BM2626" s="17"/>
      <c r="BN2626" s="17"/>
      <c r="BO2626" s="17"/>
      <c r="BP2626" s="17"/>
      <c r="BQ2626" s="17"/>
      <c r="BR2626" s="17"/>
    </row>
    <row r="2627" spans="29:70" x14ac:dyDescent="0.25">
      <c r="AC2627" s="17"/>
      <c r="AD2627" s="17"/>
      <c r="AE2627" s="17"/>
      <c r="AF2627" s="17"/>
      <c r="AG2627" s="17"/>
      <c r="AH2627" s="17"/>
      <c r="AI2627" s="17"/>
      <c r="AJ2627" s="17"/>
      <c r="AK2627" s="17"/>
      <c r="AL2627" s="17"/>
      <c r="AM2627" s="17"/>
      <c r="AN2627" s="17"/>
      <c r="AO2627" s="17"/>
      <c r="AP2627" s="17"/>
      <c r="AQ2627" s="17"/>
      <c r="AR2627" s="17"/>
      <c r="AS2627" s="17"/>
      <c r="AT2627" s="17"/>
      <c r="AU2627" s="17"/>
      <c r="AV2627" s="17"/>
      <c r="AW2627" s="17"/>
      <c r="AX2627" s="17"/>
      <c r="AY2627" s="17"/>
      <c r="AZ2627" s="17"/>
      <c r="BA2627" s="17"/>
      <c r="BB2627" s="17"/>
      <c r="BC2627" s="17"/>
      <c r="BD2627" s="17"/>
      <c r="BE2627" s="17"/>
      <c r="BF2627" s="17"/>
      <c r="BG2627" s="17"/>
      <c r="BH2627" s="17"/>
      <c r="BI2627" s="17"/>
      <c r="BJ2627" s="17"/>
      <c r="BK2627" s="17"/>
      <c r="BL2627" s="17"/>
      <c r="BM2627" s="17"/>
      <c r="BN2627" s="17"/>
      <c r="BO2627" s="17"/>
      <c r="BP2627" s="17"/>
      <c r="BQ2627" s="17"/>
      <c r="BR2627" s="17"/>
    </row>
    <row r="2628" spans="29:70" x14ac:dyDescent="0.25">
      <c r="AC2628" s="17"/>
      <c r="AD2628" s="17"/>
      <c r="AE2628" s="17"/>
      <c r="AF2628" s="17"/>
      <c r="AG2628" s="17"/>
      <c r="AH2628" s="17"/>
      <c r="AI2628" s="17"/>
      <c r="AJ2628" s="17"/>
      <c r="AK2628" s="17"/>
      <c r="AL2628" s="17"/>
      <c r="AM2628" s="17"/>
      <c r="AN2628" s="17"/>
      <c r="AO2628" s="17"/>
      <c r="AP2628" s="17"/>
      <c r="AQ2628" s="17"/>
      <c r="AR2628" s="17"/>
      <c r="AS2628" s="17"/>
      <c r="AT2628" s="17"/>
      <c r="AU2628" s="17"/>
      <c r="AV2628" s="17"/>
      <c r="AW2628" s="17"/>
      <c r="AX2628" s="17"/>
      <c r="AY2628" s="17"/>
      <c r="AZ2628" s="17"/>
      <c r="BA2628" s="17"/>
      <c r="BB2628" s="17"/>
      <c r="BC2628" s="17"/>
      <c r="BD2628" s="17"/>
      <c r="BE2628" s="17"/>
      <c r="BF2628" s="17"/>
      <c r="BG2628" s="17"/>
      <c r="BH2628" s="17"/>
      <c r="BI2628" s="17"/>
      <c r="BJ2628" s="17"/>
      <c r="BK2628" s="17"/>
      <c r="BL2628" s="17"/>
      <c r="BM2628" s="17"/>
      <c r="BN2628" s="17"/>
      <c r="BO2628" s="17"/>
      <c r="BP2628" s="17"/>
      <c r="BQ2628" s="17"/>
      <c r="BR2628" s="17"/>
    </row>
    <row r="2629" spans="29:70" x14ac:dyDescent="0.25">
      <c r="AC2629" s="17"/>
      <c r="AD2629" s="17"/>
      <c r="AE2629" s="17"/>
      <c r="AF2629" s="17"/>
      <c r="AG2629" s="17"/>
      <c r="AH2629" s="17"/>
      <c r="AI2629" s="17"/>
      <c r="AJ2629" s="17"/>
      <c r="AK2629" s="17"/>
      <c r="AL2629" s="17"/>
      <c r="AM2629" s="17"/>
      <c r="AN2629" s="17"/>
      <c r="AO2629" s="17"/>
      <c r="AP2629" s="17"/>
      <c r="AQ2629" s="17"/>
      <c r="AR2629" s="17"/>
      <c r="AS2629" s="17"/>
      <c r="AT2629" s="17"/>
      <c r="AU2629" s="17"/>
      <c r="AV2629" s="17"/>
      <c r="AW2629" s="17"/>
      <c r="AX2629" s="17"/>
      <c r="AY2629" s="17"/>
      <c r="AZ2629" s="17"/>
      <c r="BA2629" s="17"/>
      <c r="BB2629" s="17"/>
      <c r="BC2629" s="17"/>
      <c r="BD2629" s="17"/>
      <c r="BE2629" s="17"/>
      <c r="BF2629" s="17"/>
      <c r="BG2629" s="17"/>
      <c r="BH2629" s="17"/>
      <c r="BI2629" s="17"/>
      <c r="BJ2629" s="17"/>
      <c r="BK2629" s="17"/>
      <c r="BL2629" s="17"/>
      <c r="BM2629" s="17"/>
      <c r="BN2629" s="17"/>
      <c r="BO2629" s="17"/>
      <c r="BP2629" s="17"/>
      <c r="BQ2629" s="17"/>
      <c r="BR2629" s="17"/>
    </row>
    <row r="2630" spans="29:70" x14ac:dyDescent="0.25">
      <c r="AC2630" s="17"/>
      <c r="AD2630" s="17"/>
      <c r="AE2630" s="17"/>
      <c r="AF2630" s="17"/>
      <c r="AG2630" s="17"/>
      <c r="AH2630" s="17"/>
      <c r="AI2630" s="17"/>
      <c r="AJ2630" s="17"/>
      <c r="AK2630" s="17"/>
      <c r="AL2630" s="17"/>
      <c r="AM2630" s="17"/>
      <c r="AN2630" s="17"/>
      <c r="AO2630" s="17"/>
      <c r="AP2630" s="17"/>
      <c r="AQ2630" s="17"/>
      <c r="AR2630" s="17"/>
      <c r="AS2630" s="17"/>
      <c r="AT2630" s="17"/>
      <c r="AU2630" s="17"/>
      <c r="AV2630" s="17"/>
      <c r="AW2630" s="17"/>
      <c r="AX2630" s="17"/>
      <c r="AY2630" s="17"/>
      <c r="AZ2630" s="17"/>
      <c r="BA2630" s="17"/>
      <c r="BB2630" s="17"/>
      <c r="BC2630" s="17"/>
      <c r="BD2630" s="17"/>
      <c r="BE2630" s="17"/>
      <c r="BF2630" s="17"/>
      <c r="BG2630" s="17"/>
      <c r="BH2630" s="17"/>
      <c r="BI2630" s="17"/>
      <c r="BJ2630" s="17"/>
      <c r="BK2630" s="17"/>
      <c r="BL2630" s="17"/>
      <c r="BM2630" s="17"/>
      <c r="BN2630" s="17"/>
      <c r="BO2630" s="17"/>
      <c r="BP2630" s="17"/>
      <c r="BQ2630" s="17"/>
      <c r="BR2630" s="17"/>
    </row>
    <row r="2631" spans="29:70" x14ac:dyDescent="0.25">
      <c r="AC2631" s="17"/>
      <c r="AD2631" s="17"/>
      <c r="AE2631" s="17"/>
      <c r="AF2631" s="17"/>
      <c r="AG2631" s="17"/>
      <c r="AH2631" s="17"/>
      <c r="AI2631" s="17"/>
      <c r="AJ2631" s="17"/>
      <c r="AK2631" s="17"/>
      <c r="AL2631" s="17"/>
      <c r="AM2631" s="17"/>
      <c r="AN2631" s="17"/>
      <c r="AO2631" s="17"/>
      <c r="AP2631" s="17"/>
      <c r="AQ2631" s="17"/>
      <c r="AR2631" s="17"/>
      <c r="AS2631" s="17"/>
      <c r="AT2631" s="17"/>
      <c r="AU2631" s="17"/>
      <c r="AV2631" s="17"/>
      <c r="AW2631" s="17"/>
      <c r="AX2631" s="17"/>
      <c r="AY2631" s="17"/>
      <c r="AZ2631" s="17"/>
      <c r="BA2631" s="17"/>
      <c r="BB2631" s="17"/>
      <c r="BC2631" s="17"/>
      <c r="BD2631" s="17"/>
      <c r="BE2631" s="17"/>
      <c r="BF2631" s="17"/>
      <c r="BG2631" s="17"/>
      <c r="BH2631" s="17"/>
      <c r="BI2631" s="17"/>
      <c r="BJ2631" s="17"/>
      <c r="BK2631" s="17"/>
      <c r="BL2631" s="17"/>
      <c r="BM2631" s="17"/>
      <c r="BN2631" s="17"/>
      <c r="BO2631" s="17"/>
      <c r="BP2631" s="17"/>
      <c r="BQ2631" s="17"/>
      <c r="BR2631" s="17"/>
    </row>
    <row r="2632" spans="29:70" x14ac:dyDescent="0.25">
      <c r="AC2632" s="17"/>
      <c r="AD2632" s="17"/>
      <c r="AE2632" s="17"/>
      <c r="AF2632" s="17"/>
      <c r="AG2632" s="17"/>
      <c r="AH2632" s="17"/>
      <c r="AI2632" s="17"/>
      <c r="AJ2632" s="17"/>
      <c r="AK2632" s="17"/>
      <c r="AL2632" s="17"/>
      <c r="AM2632" s="17"/>
      <c r="AN2632" s="17"/>
      <c r="AO2632" s="17"/>
      <c r="AP2632" s="17"/>
      <c r="AQ2632" s="17"/>
      <c r="AR2632" s="17"/>
      <c r="AS2632" s="17"/>
      <c r="AT2632" s="17"/>
      <c r="AU2632" s="17"/>
      <c r="AV2632" s="17"/>
      <c r="AW2632" s="17"/>
      <c r="AX2632" s="17"/>
      <c r="AY2632" s="17"/>
      <c r="AZ2632" s="17"/>
      <c r="BA2632" s="17"/>
      <c r="BB2632" s="17"/>
      <c r="BC2632" s="17"/>
      <c r="BD2632" s="17"/>
      <c r="BE2632" s="17"/>
      <c r="BF2632" s="17"/>
      <c r="BG2632" s="17"/>
      <c r="BH2632" s="17"/>
      <c r="BI2632" s="17"/>
      <c r="BJ2632" s="17"/>
      <c r="BK2632" s="17"/>
      <c r="BL2632" s="17"/>
      <c r="BM2632" s="17"/>
      <c r="BN2632" s="17"/>
      <c r="BO2632" s="17"/>
      <c r="BP2632" s="17"/>
      <c r="BQ2632" s="17"/>
      <c r="BR2632" s="17"/>
    </row>
    <row r="2633" spans="29:70" x14ac:dyDescent="0.25">
      <c r="AC2633" s="17"/>
      <c r="AD2633" s="17"/>
      <c r="AE2633" s="17"/>
      <c r="AF2633" s="17"/>
      <c r="AG2633" s="17"/>
      <c r="AH2633" s="17"/>
      <c r="AI2633" s="17"/>
      <c r="AJ2633" s="17"/>
      <c r="AK2633" s="17"/>
      <c r="AL2633" s="17"/>
      <c r="AM2633" s="17"/>
      <c r="AN2633" s="17"/>
      <c r="AO2633" s="17"/>
      <c r="AP2633" s="17"/>
      <c r="AQ2633" s="17"/>
      <c r="AR2633" s="17"/>
      <c r="AS2633" s="17"/>
      <c r="AT2633" s="17"/>
      <c r="AU2633" s="17"/>
      <c r="AV2633" s="17"/>
      <c r="AW2633" s="17"/>
      <c r="AX2633" s="17"/>
      <c r="AY2633" s="17"/>
      <c r="AZ2633" s="17"/>
      <c r="BA2633" s="17"/>
      <c r="BB2633" s="17"/>
      <c r="BC2633" s="17"/>
      <c r="BD2633" s="17"/>
      <c r="BE2633" s="17"/>
      <c r="BF2633" s="17"/>
      <c r="BG2633" s="17"/>
      <c r="BH2633" s="17"/>
      <c r="BI2633" s="17"/>
      <c r="BJ2633" s="17"/>
      <c r="BK2633" s="17"/>
      <c r="BL2633" s="17"/>
      <c r="BM2633" s="17"/>
      <c r="BN2633" s="17"/>
      <c r="BO2633" s="17"/>
      <c r="BP2633" s="17"/>
      <c r="BQ2633" s="17"/>
      <c r="BR2633" s="17"/>
    </row>
    <row r="2634" spans="29:70" x14ac:dyDescent="0.25">
      <c r="AC2634" s="17"/>
      <c r="AD2634" s="17"/>
      <c r="AE2634" s="17"/>
      <c r="AF2634" s="17"/>
      <c r="AG2634" s="17"/>
      <c r="AH2634" s="17"/>
      <c r="AI2634" s="17"/>
      <c r="AJ2634" s="17"/>
      <c r="AK2634" s="17"/>
      <c r="AL2634" s="17"/>
      <c r="AM2634" s="17"/>
      <c r="AN2634" s="17"/>
      <c r="AO2634" s="17"/>
      <c r="AP2634" s="17"/>
      <c r="AQ2634" s="17"/>
      <c r="AR2634" s="17"/>
      <c r="AS2634" s="17"/>
      <c r="AT2634" s="17"/>
      <c r="AU2634" s="17"/>
      <c r="AV2634" s="17"/>
      <c r="AW2634" s="17"/>
      <c r="AX2634" s="17"/>
      <c r="AY2634" s="17"/>
      <c r="AZ2634" s="17"/>
      <c r="BA2634" s="17"/>
      <c r="BB2634" s="17"/>
      <c r="BC2634" s="17"/>
      <c r="BD2634" s="17"/>
      <c r="BE2634" s="17"/>
      <c r="BF2634" s="17"/>
      <c r="BG2634" s="17"/>
      <c r="BH2634" s="17"/>
      <c r="BI2634" s="17"/>
      <c r="BJ2634" s="17"/>
      <c r="BK2634" s="17"/>
      <c r="BL2634" s="17"/>
      <c r="BM2634" s="17"/>
      <c r="BN2634" s="17"/>
      <c r="BO2634" s="17"/>
      <c r="BP2634" s="17"/>
      <c r="BQ2634" s="17"/>
      <c r="BR2634" s="17"/>
    </row>
    <row r="2635" spans="29:70" x14ac:dyDescent="0.25">
      <c r="AC2635" s="17"/>
      <c r="AD2635" s="17"/>
      <c r="AE2635" s="17"/>
      <c r="AF2635" s="17"/>
      <c r="AG2635" s="17"/>
      <c r="AH2635" s="17"/>
      <c r="AI2635" s="17"/>
      <c r="AJ2635" s="17"/>
      <c r="AK2635" s="17"/>
      <c r="AL2635" s="17"/>
      <c r="AM2635" s="17"/>
      <c r="AN2635" s="17"/>
      <c r="AO2635" s="17"/>
      <c r="AP2635" s="17"/>
      <c r="AQ2635" s="17"/>
      <c r="AR2635" s="17"/>
      <c r="AS2635" s="17"/>
      <c r="AT2635" s="17"/>
      <c r="AU2635" s="17"/>
      <c r="AV2635" s="17"/>
      <c r="AW2635" s="17"/>
      <c r="AX2635" s="17"/>
      <c r="AY2635" s="17"/>
      <c r="AZ2635" s="17"/>
      <c r="BA2635" s="17"/>
      <c r="BB2635" s="17"/>
      <c r="BC2635" s="17"/>
      <c r="BD2635" s="17"/>
      <c r="BE2635" s="17"/>
      <c r="BF2635" s="17"/>
      <c r="BG2635" s="17"/>
      <c r="BH2635" s="17"/>
      <c r="BI2635" s="17"/>
      <c r="BJ2635" s="17"/>
      <c r="BK2635" s="17"/>
      <c r="BL2635" s="17"/>
      <c r="BM2635" s="17"/>
      <c r="BN2635" s="17"/>
      <c r="BO2635" s="17"/>
      <c r="BP2635" s="17"/>
      <c r="BQ2635" s="17"/>
      <c r="BR2635" s="17"/>
    </row>
    <row r="2636" spans="29:70" x14ac:dyDescent="0.25">
      <c r="AC2636" s="17"/>
      <c r="AD2636" s="17"/>
      <c r="AE2636" s="17"/>
      <c r="AF2636" s="17"/>
      <c r="AG2636" s="17"/>
      <c r="AH2636" s="17"/>
      <c r="AI2636" s="17"/>
      <c r="AJ2636" s="17"/>
      <c r="AK2636" s="17"/>
      <c r="AL2636" s="17"/>
      <c r="AM2636" s="17"/>
      <c r="AN2636" s="17"/>
      <c r="AO2636" s="17"/>
      <c r="AP2636" s="17"/>
      <c r="AQ2636" s="17"/>
      <c r="AR2636" s="17"/>
      <c r="AS2636" s="17"/>
      <c r="AT2636" s="17"/>
      <c r="AU2636" s="17"/>
      <c r="AV2636" s="17"/>
      <c r="AW2636" s="17"/>
      <c r="AX2636" s="17"/>
      <c r="AY2636" s="17"/>
      <c r="AZ2636" s="17"/>
      <c r="BA2636" s="17"/>
      <c r="BB2636" s="17"/>
      <c r="BC2636" s="17"/>
      <c r="BD2636" s="17"/>
      <c r="BE2636" s="17"/>
      <c r="BF2636" s="17"/>
      <c r="BG2636" s="17"/>
      <c r="BH2636" s="17"/>
      <c r="BI2636" s="17"/>
      <c r="BJ2636" s="17"/>
      <c r="BK2636" s="17"/>
      <c r="BL2636" s="17"/>
      <c r="BM2636" s="17"/>
      <c r="BN2636" s="17"/>
      <c r="BO2636" s="17"/>
      <c r="BP2636" s="17"/>
      <c r="BQ2636" s="17"/>
      <c r="BR2636" s="17"/>
    </row>
    <row r="2637" spans="29:70" x14ac:dyDescent="0.25">
      <c r="AC2637" s="17"/>
      <c r="AD2637" s="17"/>
      <c r="AE2637" s="17"/>
      <c r="AF2637" s="17"/>
      <c r="AG2637" s="17"/>
      <c r="AH2637" s="17"/>
      <c r="AI2637" s="17"/>
      <c r="AJ2637" s="17"/>
      <c r="AK2637" s="17"/>
      <c r="AL2637" s="17"/>
      <c r="AM2637" s="17"/>
      <c r="AN2637" s="17"/>
      <c r="AO2637" s="17"/>
      <c r="AP2637" s="17"/>
      <c r="AQ2637" s="17"/>
      <c r="AR2637" s="17"/>
      <c r="AS2637" s="17"/>
      <c r="AT2637" s="17"/>
      <c r="AU2637" s="17"/>
      <c r="AV2637" s="17"/>
      <c r="AW2637" s="17"/>
      <c r="AX2637" s="17"/>
      <c r="AY2637" s="17"/>
      <c r="AZ2637" s="17"/>
      <c r="BA2637" s="17"/>
      <c r="BB2637" s="17"/>
      <c r="BC2637" s="17"/>
      <c r="BD2637" s="17"/>
      <c r="BE2637" s="17"/>
      <c r="BF2637" s="17"/>
      <c r="BG2637" s="17"/>
      <c r="BH2637" s="17"/>
      <c r="BI2637" s="17"/>
      <c r="BJ2637" s="17"/>
      <c r="BK2637" s="17"/>
      <c r="BL2637" s="17"/>
      <c r="BM2637" s="17"/>
      <c r="BN2637" s="17"/>
      <c r="BO2637" s="17"/>
      <c r="BP2637" s="17"/>
      <c r="BQ2637" s="17"/>
      <c r="BR2637" s="17"/>
    </row>
    <row r="2638" spans="29:70" x14ac:dyDescent="0.25">
      <c r="AC2638" s="17"/>
      <c r="AD2638" s="17"/>
      <c r="AE2638" s="17"/>
      <c r="AF2638" s="17"/>
      <c r="AG2638" s="17"/>
      <c r="AH2638" s="17"/>
      <c r="AI2638" s="17"/>
      <c r="AJ2638" s="17"/>
      <c r="AK2638" s="17"/>
      <c r="AL2638" s="17"/>
      <c r="AM2638" s="17"/>
      <c r="AN2638" s="17"/>
      <c r="AO2638" s="17"/>
      <c r="AP2638" s="17"/>
      <c r="AQ2638" s="17"/>
      <c r="AR2638" s="17"/>
      <c r="AS2638" s="17"/>
      <c r="AT2638" s="17"/>
      <c r="AU2638" s="17"/>
      <c r="AV2638" s="17"/>
      <c r="AW2638" s="17"/>
      <c r="AX2638" s="17"/>
      <c r="AY2638" s="17"/>
      <c r="AZ2638" s="17"/>
      <c r="BA2638" s="17"/>
      <c r="BB2638" s="17"/>
      <c r="BC2638" s="17"/>
      <c r="BD2638" s="17"/>
      <c r="BE2638" s="17"/>
      <c r="BF2638" s="17"/>
      <c r="BG2638" s="17"/>
      <c r="BH2638" s="17"/>
      <c r="BI2638" s="17"/>
      <c r="BJ2638" s="17"/>
      <c r="BK2638" s="17"/>
      <c r="BL2638" s="17"/>
      <c r="BM2638" s="17"/>
      <c r="BN2638" s="17"/>
      <c r="BO2638" s="17"/>
      <c r="BP2638" s="17"/>
      <c r="BQ2638" s="17"/>
      <c r="BR2638" s="17"/>
    </row>
    <row r="2639" spans="29:70" x14ac:dyDescent="0.25">
      <c r="AC2639" s="17"/>
      <c r="AD2639" s="17"/>
      <c r="AE2639" s="17"/>
      <c r="AF2639" s="17"/>
      <c r="AG2639" s="17"/>
      <c r="AH2639" s="17"/>
      <c r="AI2639" s="17"/>
      <c r="AJ2639" s="17"/>
      <c r="AK2639" s="17"/>
      <c r="AL2639" s="17"/>
      <c r="AM2639" s="17"/>
      <c r="AN2639" s="17"/>
      <c r="AO2639" s="17"/>
      <c r="AP2639" s="17"/>
      <c r="AQ2639" s="17"/>
      <c r="AR2639" s="17"/>
      <c r="AS2639" s="17"/>
      <c r="AT2639" s="17"/>
      <c r="AU2639" s="17"/>
      <c r="AV2639" s="17"/>
      <c r="AW2639" s="17"/>
      <c r="AX2639" s="17"/>
      <c r="AY2639" s="17"/>
      <c r="AZ2639" s="17"/>
      <c r="BA2639" s="17"/>
      <c r="BB2639" s="17"/>
      <c r="BC2639" s="17"/>
      <c r="BD2639" s="17"/>
      <c r="BE2639" s="17"/>
      <c r="BF2639" s="17"/>
      <c r="BG2639" s="17"/>
      <c r="BH2639" s="17"/>
      <c r="BI2639" s="17"/>
      <c r="BJ2639" s="17"/>
      <c r="BK2639" s="17"/>
      <c r="BL2639" s="17"/>
      <c r="BM2639" s="17"/>
      <c r="BN2639" s="17"/>
      <c r="BO2639" s="17"/>
      <c r="BP2639" s="17"/>
      <c r="BQ2639" s="17"/>
      <c r="BR2639" s="17"/>
    </row>
    <row r="2640" spans="29:70" x14ac:dyDescent="0.25">
      <c r="AC2640" s="17"/>
      <c r="AD2640" s="17"/>
      <c r="AE2640" s="17"/>
      <c r="AF2640" s="17"/>
      <c r="AG2640" s="17"/>
      <c r="AH2640" s="17"/>
      <c r="AI2640" s="17"/>
      <c r="AJ2640" s="17"/>
      <c r="AK2640" s="17"/>
      <c r="AL2640" s="17"/>
      <c r="AM2640" s="17"/>
      <c r="AN2640" s="17"/>
      <c r="AO2640" s="17"/>
      <c r="AP2640" s="17"/>
      <c r="AQ2640" s="17"/>
      <c r="AR2640" s="17"/>
      <c r="AS2640" s="17"/>
      <c r="AT2640" s="17"/>
      <c r="AU2640" s="17"/>
      <c r="AV2640" s="17"/>
      <c r="AW2640" s="17"/>
      <c r="AX2640" s="17"/>
      <c r="AY2640" s="17"/>
      <c r="AZ2640" s="17"/>
      <c r="BA2640" s="17"/>
      <c r="BB2640" s="17"/>
      <c r="BC2640" s="17"/>
      <c r="BD2640" s="17"/>
      <c r="BE2640" s="17"/>
      <c r="BF2640" s="17"/>
      <c r="BG2640" s="17"/>
      <c r="BH2640" s="17"/>
      <c r="BI2640" s="17"/>
      <c r="BJ2640" s="17"/>
      <c r="BK2640" s="17"/>
      <c r="BL2640" s="17"/>
      <c r="BM2640" s="17"/>
      <c r="BN2640" s="17"/>
      <c r="BO2640" s="17"/>
      <c r="BP2640" s="17"/>
      <c r="BQ2640" s="17"/>
      <c r="BR2640" s="17"/>
    </row>
    <row r="2641" spans="29:70" x14ac:dyDescent="0.25">
      <c r="AC2641" s="17"/>
      <c r="AD2641" s="17"/>
      <c r="AE2641" s="17"/>
      <c r="AF2641" s="17"/>
      <c r="AG2641" s="17"/>
      <c r="AH2641" s="17"/>
      <c r="AI2641" s="17"/>
      <c r="AJ2641" s="17"/>
      <c r="AK2641" s="17"/>
      <c r="AL2641" s="17"/>
      <c r="AM2641" s="17"/>
      <c r="AN2641" s="17"/>
      <c r="AO2641" s="17"/>
      <c r="AP2641" s="17"/>
      <c r="AQ2641" s="17"/>
      <c r="AR2641" s="17"/>
      <c r="AS2641" s="17"/>
      <c r="AT2641" s="17"/>
      <c r="AU2641" s="17"/>
      <c r="AV2641" s="17"/>
      <c r="AW2641" s="17"/>
      <c r="AX2641" s="17"/>
      <c r="AY2641" s="17"/>
      <c r="AZ2641" s="17"/>
      <c r="BA2641" s="17"/>
      <c r="BB2641" s="17"/>
      <c r="BC2641" s="17"/>
      <c r="BD2641" s="17"/>
      <c r="BE2641" s="17"/>
      <c r="BF2641" s="17"/>
      <c r="BG2641" s="17"/>
      <c r="BH2641" s="17"/>
      <c r="BI2641" s="17"/>
      <c r="BJ2641" s="17"/>
      <c r="BK2641" s="17"/>
      <c r="BL2641" s="17"/>
      <c r="BM2641" s="17"/>
      <c r="BN2641" s="17"/>
      <c r="BO2641" s="17"/>
      <c r="BP2641" s="17"/>
      <c r="BQ2641" s="17"/>
      <c r="BR2641" s="17"/>
    </row>
    <row r="2642" spans="29:70" x14ac:dyDescent="0.25">
      <c r="AC2642" s="17"/>
      <c r="AD2642" s="17"/>
      <c r="AE2642" s="17"/>
      <c r="AF2642" s="17"/>
      <c r="AG2642" s="17"/>
      <c r="AH2642" s="17"/>
      <c r="AI2642" s="17"/>
      <c r="AJ2642" s="17"/>
      <c r="AK2642" s="17"/>
      <c r="AL2642" s="17"/>
      <c r="AM2642" s="17"/>
      <c r="AN2642" s="17"/>
      <c r="AO2642" s="17"/>
      <c r="AP2642" s="17"/>
      <c r="AQ2642" s="17"/>
      <c r="AR2642" s="17"/>
      <c r="AS2642" s="17"/>
      <c r="AT2642" s="17"/>
      <c r="AU2642" s="17"/>
      <c r="AV2642" s="17"/>
      <c r="AW2642" s="17"/>
      <c r="AX2642" s="17"/>
      <c r="AY2642" s="17"/>
      <c r="AZ2642" s="17"/>
      <c r="BA2642" s="17"/>
      <c r="BB2642" s="17"/>
      <c r="BC2642" s="17"/>
      <c r="BD2642" s="17"/>
      <c r="BE2642" s="17"/>
      <c r="BF2642" s="17"/>
      <c r="BG2642" s="17"/>
      <c r="BH2642" s="17"/>
      <c r="BI2642" s="17"/>
      <c r="BJ2642" s="17"/>
      <c r="BK2642" s="17"/>
      <c r="BL2642" s="17"/>
      <c r="BM2642" s="17"/>
      <c r="BN2642" s="17"/>
      <c r="BO2642" s="17"/>
      <c r="BP2642" s="17"/>
      <c r="BQ2642" s="17"/>
      <c r="BR2642" s="17"/>
    </row>
    <row r="2643" spans="29:70" x14ac:dyDescent="0.25">
      <c r="AC2643" s="17"/>
      <c r="AD2643" s="17"/>
      <c r="AE2643" s="17"/>
      <c r="AF2643" s="17"/>
      <c r="AG2643" s="17"/>
      <c r="AH2643" s="17"/>
      <c r="AI2643" s="17"/>
      <c r="AJ2643" s="17"/>
      <c r="AK2643" s="17"/>
      <c r="AL2643" s="17"/>
      <c r="AM2643" s="17"/>
      <c r="AN2643" s="17"/>
      <c r="AO2643" s="17"/>
      <c r="AP2643" s="17"/>
      <c r="AQ2643" s="17"/>
      <c r="AR2643" s="17"/>
      <c r="AS2643" s="17"/>
      <c r="AT2643" s="17"/>
      <c r="AU2643" s="17"/>
      <c r="AV2643" s="17"/>
      <c r="AW2643" s="17"/>
      <c r="AX2643" s="17"/>
      <c r="AY2643" s="17"/>
      <c r="AZ2643" s="17"/>
      <c r="BA2643" s="17"/>
      <c r="BB2643" s="17"/>
      <c r="BC2643" s="17"/>
      <c r="BD2643" s="17"/>
      <c r="BE2643" s="17"/>
      <c r="BF2643" s="17"/>
      <c r="BG2643" s="17"/>
      <c r="BH2643" s="17"/>
      <c r="BI2643" s="17"/>
      <c r="BJ2643" s="17"/>
      <c r="BK2643" s="17"/>
      <c r="BL2643" s="17"/>
      <c r="BM2643" s="17"/>
      <c r="BN2643" s="17"/>
      <c r="BO2643" s="17"/>
      <c r="BP2643" s="17"/>
      <c r="BQ2643" s="17"/>
      <c r="BR2643" s="17"/>
    </row>
    <row r="2644" spans="29:70" x14ac:dyDescent="0.25">
      <c r="AC2644" s="17"/>
      <c r="AD2644" s="17"/>
      <c r="AE2644" s="17"/>
      <c r="AF2644" s="17"/>
      <c r="AG2644" s="17"/>
      <c r="AH2644" s="17"/>
      <c r="AI2644" s="17"/>
      <c r="AJ2644" s="17"/>
      <c r="AK2644" s="17"/>
      <c r="AL2644" s="17"/>
      <c r="AM2644" s="17"/>
      <c r="AN2644" s="17"/>
      <c r="AO2644" s="17"/>
      <c r="AP2644" s="17"/>
      <c r="AQ2644" s="17"/>
      <c r="AR2644" s="17"/>
      <c r="AS2644" s="17"/>
      <c r="AT2644" s="17"/>
      <c r="AU2644" s="17"/>
      <c r="AV2644" s="17"/>
      <c r="AW2644" s="17"/>
      <c r="AX2644" s="17"/>
      <c r="AY2644" s="17"/>
      <c r="AZ2644" s="17"/>
      <c r="BA2644" s="17"/>
      <c r="BB2644" s="17"/>
      <c r="BC2644" s="17"/>
      <c r="BD2644" s="17"/>
      <c r="BE2644" s="17"/>
      <c r="BF2644" s="17"/>
      <c r="BG2644" s="17"/>
      <c r="BH2644" s="17"/>
      <c r="BI2644" s="17"/>
      <c r="BJ2644" s="17"/>
      <c r="BK2644" s="17"/>
      <c r="BL2644" s="17"/>
      <c r="BM2644" s="17"/>
      <c r="BN2644" s="17"/>
      <c r="BO2644" s="17"/>
      <c r="BP2644" s="17"/>
      <c r="BQ2644" s="17"/>
      <c r="BR2644" s="17"/>
    </row>
    <row r="2645" spans="29:70" x14ac:dyDescent="0.25"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  <c r="BF2645" s="17"/>
      <c r="BG2645" s="17"/>
      <c r="BH2645" s="17"/>
      <c r="BI2645" s="17"/>
      <c r="BJ2645" s="17"/>
      <c r="BK2645" s="17"/>
      <c r="BL2645" s="17"/>
      <c r="BM2645" s="17"/>
      <c r="BN2645" s="17"/>
      <c r="BO2645" s="17"/>
      <c r="BP2645" s="17"/>
      <c r="BQ2645" s="17"/>
      <c r="BR2645" s="17"/>
    </row>
    <row r="2646" spans="29:70" x14ac:dyDescent="0.25"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  <c r="BF2646" s="17"/>
      <c r="BG2646" s="17"/>
      <c r="BH2646" s="17"/>
      <c r="BI2646" s="17"/>
      <c r="BJ2646" s="17"/>
      <c r="BK2646" s="17"/>
      <c r="BL2646" s="17"/>
      <c r="BM2646" s="17"/>
      <c r="BN2646" s="17"/>
      <c r="BO2646" s="17"/>
      <c r="BP2646" s="17"/>
      <c r="BQ2646" s="17"/>
      <c r="BR2646" s="17"/>
    </row>
    <row r="2647" spans="29:70" x14ac:dyDescent="0.25"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  <c r="BF2647" s="17"/>
      <c r="BG2647" s="17"/>
      <c r="BH2647" s="17"/>
      <c r="BI2647" s="17"/>
      <c r="BJ2647" s="17"/>
      <c r="BK2647" s="17"/>
      <c r="BL2647" s="17"/>
      <c r="BM2647" s="17"/>
      <c r="BN2647" s="17"/>
      <c r="BO2647" s="17"/>
      <c r="BP2647" s="17"/>
      <c r="BQ2647" s="17"/>
      <c r="BR2647" s="17"/>
    </row>
    <row r="2648" spans="29:70" x14ac:dyDescent="0.25"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  <c r="BF2648" s="17"/>
      <c r="BG2648" s="17"/>
      <c r="BH2648" s="17"/>
      <c r="BI2648" s="17"/>
      <c r="BJ2648" s="17"/>
      <c r="BK2648" s="17"/>
      <c r="BL2648" s="17"/>
      <c r="BM2648" s="17"/>
      <c r="BN2648" s="17"/>
      <c r="BO2648" s="17"/>
      <c r="BP2648" s="17"/>
      <c r="BQ2648" s="17"/>
      <c r="BR2648" s="17"/>
    </row>
    <row r="2649" spans="29:70" x14ac:dyDescent="0.25"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  <c r="BF2649" s="17"/>
      <c r="BG2649" s="17"/>
      <c r="BH2649" s="17"/>
      <c r="BI2649" s="17"/>
      <c r="BJ2649" s="17"/>
      <c r="BK2649" s="17"/>
      <c r="BL2649" s="17"/>
      <c r="BM2649" s="17"/>
      <c r="BN2649" s="17"/>
      <c r="BO2649" s="17"/>
      <c r="BP2649" s="17"/>
      <c r="BQ2649" s="17"/>
      <c r="BR2649" s="17"/>
    </row>
    <row r="2650" spans="29:70" x14ac:dyDescent="0.25"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  <c r="BF2650" s="17"/>
      <c r="BG2650" s="17"/>
      <c r="BH2650" s="17"/>
      <c r="BI2650" s="17"/>
      <c r="BJ2650" s="17"/>
      <c r="BK2650" s="17"/>
      <c r="BL2650" s="17"/>
      <c r="BM2650" s="17"/>
      <c r="BN2650" s="17"/>
      <c r="BO2650" s="17"/>
      <c r="BP2650" s="17"/>
      <c r="BQ2650" s="17"/>
      <c r="BR2650" s="17"/>
    </row>
    <row r="2651" spans="29:70" x14ac:dyDescent="0.25"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  <c r="BF2651" s="17"/>
      <c r="BG2651" s="17"/>
      <c r="BH2651" s="17"/>
      <c r="BI2651" s="17"/>
      <c r="BJ2651" s="17"/>
      <c r="BK2651" s="17"/>
      <c r="BL2651" s="17"/>
      <c r="BM2651" s="17"/>
      <c r="BN2651" s="17"/>
      <c r="BO2651" s="17"/>
      <c r="BP2651" s="17"/>
      <c r="BQ2651" s="17"/>
      <c r="BR2651" s="17"/>
    </row>
    <row r="2652" spans="29:70" x14ac:dyDescent="0.25"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  <c r="BF2652" s="17"/>
      <c r="BG2652" s="17"/>
      <c r="BH2652" s="17"/>
      <c r="BI2652" s="17"/>
      <c r="BJ2652" s="17"/>
      <c r="BK2652" s="17"/>
      <c r="BL2652" s="17"/>
      <c r="BM2652" s="17"/>
      <c r="BN2652" s="17"/>
      <c r="BO2652" s="17"/>
      <c r="BP2652" s="17"/>
      <c r="BQ2652" s="17"/>
      <c r="BR2652" s="17"/>
    </row>
    <row r="2653" spans="29:70" x14ac:dyDescent="0.25">
      <c r="AC2653" s="17"/>
      <c r="AD2653" s="17"/>
      <c r="AE2653" s="17"/>
      <c r="AF2653" s="17"/>
      <c r="AG2653" s="17"/>
      <c r="AH2653" s="17"/>
      <c r="AI2653" s="17"/>
      <c r="AJ2653" s="17"/>
      <c r="AK2653" s="17"/>
      <c r="AL2653" s="17"/>
      <c r="AM2653" s="17"/>
      <c r="AN2653" s="17"/>
      <c r="AO2653" s="17"/>
      <c r="AP2653" s="17"/>
      <c r="AQ2653" s="17"/>
      <c r="AR2653" s="17"/>
      <c r="AS2653" s="17"/>
      <c r="AT2653" s="17"/>
      <c r="AU2653" s="17"/>
      <c r="AV2653" s="17"/>
      <c r="AW2653" s="17"/>
      <c r="AX2653" s="17"/>
      <c r="AY2653" s="17"/>
      <c r="AZ2653" s="17"/>
      <c r="BA2653" s="17"/>
      <c r="BB2653" s="17"/>
      <c r="BC2653" s="17"/>
      <c r="BD2653" s="17"/>
      <c r="BE2653" s="17"/>
      <c r="BF2653" s="17"/>
      <c r="BG2653" s="17"/>
      <c r="BH2653" s="17"/>
      <c r="BI2653" s="17"/>
      <c r="BJ2653" s="17"/>
      <c r="BK2653" s="17"/>
      <c r="BL2653" s="17"/>
      <c r="BM2653" s="17"/>
      <c r="BN2653" s="17"/>
      <c r="BO2653" s="17"/>
      <c r="BP2653" s="17"/>
      <c r="BQ2653" s="17"/>
      <c r="BR2653" s="17"/>
    </row>
    <row r="2654" spans="29:70" x14ac:dyDescent="0.25">
      <c r="AC2654" s="17"/>
      <c r="AD2654" s="17"/>
      <c r="AE2654" s="17"/>
      <c r="AF2654" s="17"/>
      <c r="AG2654" s="17"/>
      <c r="AH2654" s="17"/>
      <c r="AI2654" s="17"/>
      <c r="AJ2654" s="17"/>
      <c r="AK2654" s="17"/>
      <c r="AL2654" s="17"/>
      <c r="AM2654" s="17"/>
      <c r="AN2654" s="17"/>
      <c r="AO2654" s="17"/>
      <c r="AP2654" s="17"/>
      <c r="AQ2654" s="17"/>
      <c r="AR2654" s="17"/>
      <c r="AS2654" s="17"/>
      <c r="AT2654" s="17"/>
      <c r="AU2654" s="17"/>
      <c r="AV2654" s="17"/>
      <c r="AW2654" s="17"/>
      <c r="AX2654" s="17"/>
      <c r="AY2654" s="17"/>
      <c r="AZ2654" s="17"/>
      <c r="BA2654" s="17"/>
      <c r="BB2654" s="17"/>
      <c r="BC2654" s="17"/>
      <c r="BD2654" s="17"/>
      <c r="BE2654" s="17"/>
      <c r="BF2654" s="17"/>
      <c r="BG2654" s="17"/>
      <c r="BH2654" s="17"/>
      <c r="BI2654" s="17"/>
      <c r="BJ2654" s="17"/>
      <c r="BK2654" s="17"/>
      <c r="BL2654" s="17"/>
      <c r="BM2654" s="17"/>
      <c r="BN2654" s="17"/>
      <c r="BO2654" s="17"/>
      <c r="BP2654" s="17"/>
      <c r="BQ2654" s="17"/>
      <c r="BR2654" s="17"/>
    </row>
    <row r="2655" spans="29:70" x14ac:dyDescent="0.25">
      <c r="AC2655" s="17"/>
      <c r="AD2655" s="17"/>
      <c r="AE2655" s="17"/>
      <c r="AF2655" s="17"/>
      <c r="AG2655" s="17"/>
      <c r="AH2655" s="17"/>
      <c r="AI2655" s="17"/>
      <c r="AJ2655" s="17"/>
      <c r="AK2655" s="17"/>
      <c r="AL2655" s="17"/>
      <c r="AM2655" s="17"/>
      <c r="AN2655" s="17"/>
      <c r="AO2655" s="17"/>
      <c r="AP2655" s="17"/>
      <c r="AQ2655" s="17"/>
      <c r="AR2655" s="17"/>
      <c r="AS2655" s="17"/>
      <c r="AT2655" s="17"/>
      <c r="AU2655" s="17"/>
      <c r="AV2655" s="17"/>
      <c r="AW2655" s="17"/>
      <c r="AX2655" s="17"/>
      <c r="AY2655" s="17"/>
      <c r="AZ2655" s="17"/>
      <c r="BA2655" s="17"/>
      <c r="BB2655" s="17"/>
      <c r="BC2655" s="17"/>
      <c r="BD2655" s="17"/>
      <c r="BE2655" s="17"/>
      <c r="BF2655" s="17"/>
      <c r="BG2655" s="17"/>
      <c r="BH2655" s="17"/>
      <c r="BI2655" s="17"/>
      <c r="BJ2655" s="17"/>
      <c r="BK2655" s="17"/>
      <c r="BL2655" s="17"/>
      <c r="BM2655" s="17"/>
      <c r="BN2655" s="17"/>
      <c r="BO2655" s="17"/>
      <c r="BP2655" s="17"/>
      <c r="BQ2655" s="17"/>
      <c r="BR2655" s="17"/>
    </row>
    <row r="2656" spans="29:70" x14ac:dyDescent="0.25">
      <c r="AC2656" s="17"/>
      <c r="AD2656" s="17"/>
      <c r="AE2656" s="17"/>
      <c r="AF2656" s="17"/>
      <c r="AG2656" s="17"/>
      <c r="AH2656" s="17"/>
      <c r="AI2656" s="17"/>
      <c r="AJ2656" s="17"/>
      <c r="AK2656" s="17"/>
      <c r="AL2656" s="17"/>
      <c r="AM2656" s="17"/>
      <c r="AN2656" s="17"/>
      <c r="AO2656" s="17"/>
      <c r="AP2656" s="17"/>
      <c r="AQ2656" s="17"/>
      <c r="AR2656" s="17"/>
      <c r="AS2656" s="17"/>
      <c r="AT2656" s="17"/>
      <c r="AU2656" s="17"/>
      <c r="AV2656" s="17"/>
      <c r="AW2656" s="17"/>
      <c r="AX2656" s="17"/>
      <c r="AY2656" s="17"/>
      <c r="AZ2656" s="17"/>
      <c r="BA2656" s="17"/>
      <c r="BB2656" s="17"/>
      <c r="BC2656" s="17"/>
      <c r="BD2656" s="17"/>
      <c r="BE2656" s="17"/>
      <c r="BF2656" s="17"/>
      <c r="BG2656" s="17"/>
      <c r="BH2656" s="17"/>
      <c r="BI2656" s="17"/>
      <c r="BJ2656" s="17"/>
      <c r="BK2656" s="17"/>
      <c r="BL2656" s="17"/>
      <c r="BM2656" s="17"/>
      <c r="BN2656" s="17"/>
      <c r="BO2656" s="17"/>
      <c r="BP2656" s="17"/>
      <c r="BQ2656" s="17"/>
      <c r="BR2656" s="17"/>
    </row>
    <row r="2657" spans="29:70" x14ac:dyDescent="0.25">
      <c r="AC2657" s="17"/>
      <c r="AD2657" s="17"/>
      <c r="AE2657" s="17"/>
      <c r="AF2657" s="17"/>
      <c r="AG2657" s="17"/>
      <c r="AH2657" s="17"/>
      <c r="AI2657" s="17"/>
      <c r="AJ2657" s="17"/>
      <c r="AK2657" s="17"/>
      <c r="AL2657" s="17"/>
      <c r="AM2657" s="17"/>
      <c r="AN2657" s="17"/>
      <c r="AO2657" s="17"/>
      <c r="AP2657" s="17"/>
      <c r="AQ2657" s="17"/>
      <c r="AR2657" s="17"/>
      <c r="AS2657" s="17"/>
      <c r="AT2657" s="17"/>
      <c r="AU2657" s="17"/>
      <c r="AV2657" s="17"/>
      <c r="AW2657" s="17"/>
      <c r="AX2657" s="17"/>
      <c r="AY2657" s="17"/>
      <c r="AZ2657" s="17"/>
      <c r="BA2657" s="17"/>
      <c r="BB2657" s="17"/>
      <c r="BC2657" s="17"/>
      <c r="BD2657" s="17"/>
      <c r="BE2657" s="17"/>
      <c r="BF2657" s="17"/>
      <c r="BG2657" s="17"/>
      <c r="BH2657" s="17"/>
      <c r="BI2657" s="17"/>
      <c r="BJ2657" s="17"/>
      <c r="BK2657" s="17"/>
      <c r="BL2657" s="17"/>
      <c r="BM2657" s="17"/>
      <c r="BN2657" s="17"/>
      <c r="BO2657" s="17"/>
      <c r="BP2657" s="17"/>
      <c r="BQ2657" s="17"/>
      <c r="BR2657" s="17"/>
    </row>
    <row r="2658" spans="29:70" x14ac:dyDescent="0.25">
      <c r="AC2658" s="17"/>
      <c r="AD2658" s="17"/>
      <c r="AE2658" s="17"/>
      <c r="AF2658" s="17"/>
      <c r="AG2658" s="17"/>
      <c r="AH2658" s="17"/>
      <c r="AI2658" s="17"/>
      <c r="AJ2658" s="17"/>
      <c r="AK2658" s="17"/>
      <c r="AL2658" s="17"/>
      <c r="AM2658" s="17"/>
      <c r="AN2658" s="17"/>
      <c r="AO2658" s="17"/>
      <c r="AP2658" s="17"/>
      <c r="AQ2658" s="17"/>
      <c r="AR2658" s="17"/>
      <c r="AS2658" s="17"/>
      <c r="AT2658" s="17"/>
      <c r="AU2658" s="17"/>
      <c r="AV2658" s="17"/>
      <c r="AW2658" s="17"/>
      <c r="AX2658" s="17"/>
      <c r="AY2658" s="17"/>
      <c r="AZ2658" s="17"/>
      <c r="BA2658" s="17"/>
      <c r="BB2658" s="17"/>
      <c r="BC2658" s="17"/>
      <c r="BD2658" s="17"/>
      <c r="BE2658" s="17"/>
      <c r="BF2658" s="17"/>
      <c r="BG2658" s="17"/>
      <c r="BH2658" s="17"/>
      <c r="BI2658" s="17"/>
      <c r="BJ2658" s="17"/>
      <c r="BK2658" s="17"/>
      <c r="BL2658" s="17"/>
      <c r="BM2658" s="17"/>
      <c r="BN2658" s="17"/>
      <c r="BO2658" s="17"/>
      <c r="BP2658" s="17"/>
      <c r="BQ2658" s="17"/>
      <c r="BR2658" s="17"/>
    </row>
    <row r="2659" spans="29:70" x14ac:dyDescent="0.25">
      <c r="AC2659" s="17"/>
      <c r="AD2659" s="17"/>
      <c r="AE2659" s="17"/>
      <c r="AF2659" s="17"/>
      <c r="AG2659" s="17"/>
      <c r="AH2659" s="17"/>
      <c r="AI2659" s="17"/>
      <c r="AJ2659" s="17"/>
      <c r="AK2659" s="17"/>
      <c r="AL2659" s="17"/>
      <c r="AM2659" s="17"/>
      <c r="AN2659" s="17"/>
      <c r="AO2659" s="17"/>
      <c r="AP2659" s="17"/>
      <c r="AQ2659" s="17"/>
      <c r="AR2659" s="17"/>
      <c r="AS2659" s="17"/>
      <c r="AT2659" s="17"/>
      <c r="AU2659" s="17"/>
      <c r="AV2659" s="17"/>
      <c r="AW2659" s="17"/>
      <c r="AX2659" s="17"/>
      <c r="AY2659" s="17"/>
      <c r="AZ2659" s="17"/>
      <c r="BA2659" s="17"/>
      <c r="BB2659" s="17"/>
      <c r="BC2659" s="17"/>
      <c r="BD2659" s="17"/>
      <c r="BE2659" s="17"/>
      <c r="BF2659" s="17"/>
      <c r="BG2659" s="17"/>
      <c r="BH2659" s="17"/>
      <c r="BI2659" s="17"/>
      <c r="BJ2659" s="17"/>
      <c r="BK2659" s="17"/>
      <c r="BL2659" s="17"/>
      <c r="BM2659" s="17"/>
      <c r="BN2659" s="17"/>
      <c r="BO2659" s="17"/>
      <c r="BP2659" s="17"/>
      <c r="BQ2659" s="17"/>
      <c r="BR2659" s="17"/>
    </row>
    <row r="2660" spans="29:70" x14ac:dyDescent="0.25">
      <c r="AC2660" s="17"/>
      <c r="AD2660" s="17"/>
      <c r="AE2660" s="17"/>
      <c r="AF2660" s="17"/>
      <c r="AG2660" s="17"/>
      <c r="AH2660" s="17"/>
      <c r="AI2660" s="17"/>
      <c r="AJ2660" s="17"/>
      <c r="AK2660" s="17"/>
      <c r="AL2660" s="17"/>
      <c r="AM2660" s="17"/>
      <c r="AN2660" s="17"/>
      <c r="AO2660" s="17"/>
      <c r="AP2660" s="17"/>
      <c r="AQ2660" s="17"/>
      <c r="AR2660" s="17"/>
      <c r="AS2660" s="17"/>
      <c r="AT2660" s="17"/>
      <c r="AU2660" s="17"/>
      <c r="AV2660" s="17"/>
      <c r="AW2660" s="17"/>
      <c r="AX2660" s="17"/>
      <c r="AY2660" s="17"/>
      <c r="AZ2660" s="17"/>
      <c r="BA2660" s="17"/>
      <c r="BB2660" s="17"/>
      <c r="BC2660" s="17"/>
      <c r="BD2660" s="17"/>
      <c r="BE2660" s="17"/>
      <c r="BF2660" s="17"/>
      <c r="BG2660" s="17"/>
      <c r="BH2660" s="17"/>
      <c r="BI2660" s="17"/>
      <c r="BJ2660" s="17"/>
      <c r="BK2660" s="17"/>
      <c r="BL2660" s="17"/>
      <c r="BM2660" s="17"/>
      <c r="BN2660" s="17"/>
      <c r="BO2660" s="17"/>
      <c r="BP2660" s="17"/>
      <c r="BQ2660" s="17"/>
      <c r="BR2660" s="17"/>
    </row>
    <row r="2661" spans="29:70" x14ac:dyDescent="0.25">
      <c r="AC2661" s="17"/>
      <c r="AD2661" s="17"/>
      <c r="AE2661" s="17"/>
      <c r="AF2661" s="17"/>
      <c r="AG2661" s="17"/>
      <c r="AH2661" s="17"/>
      <c r="AI2661" s="17"/>
      <c r="AJ2661" s="17"/>
      <c r="AK2661" s="17"/>
      <c r="AL2661" s="17"/>
      <c r="AM2661" s="17"/>
      <c r="AN2661" s="17"/>
      <c r="AO2661" s="17"/>
      <c r="AP2661" s="17"/>
      <c r="AQ2661" s="17"/>
      <c r="AR2661" s="17"/>
      <c r="AS2661" s="17"/>
      <c r="AT2661" s="17"/>
      <c r="AU2661" s="17"/>
      <c r="AV2661" s="17"/>
      <c r="AW2661" s="17"/>
      <c r="AX2661" s="17"/>
      <c r="AY2661" s="17"/>
      <c r="AZ2661" s="17"/>
      <c r="BA2661" s="17"/>
      <c r="BB2661" s="17"/>
      <c r="BC2661" s="17"/>
      <c r="BD2661" s="17"/>
      <c r="BE2661" s="17"/>
      <c r="BF2661" s="17"/>
      <c r="BG2661" s="17"/>
      <c r="BH2661" s="17"/>
      <c r="BI2661" s="17"/>
      <c r="BJ2661" s="17"/>
      <c r="BK2661" s="17"/>
      <c r="BL2661" s="17"/>
      <c r="BM2661" s="17"/>
      <c r="BN2661" s="17"/>
      <c r="BO2661" s="17"/>
      <c r="BP2661" s="17"/>
      <c r="BQ2661" s="17"/>
      <c r="BR2661" s="17"/>
    </row>
    <row r="2662" spans="29:70" x14ac:dyDescent="0.25">
      <c r="AC2662" s="17"/>
      <c r="AD2662" s="17"/>
      <c r="AE2662" s="17"/>
      <c r="AF2662" s="17"/>
      <c r="AG2662" s="17"/>
      <c r="AH2662" s="17"/>
      <c r="AI2662" s="17"/>
      <c r="AJ2662" s="17"/>
      <c r="AK2662" s="17"/>
      <c r="AL2662" s="17"/>
      <c r="AM2662" s="17"/>
      <c r="AN2662" s="17"/>
      <c r="AO2662" s="17"/>
      <c r="AP2662" s="17"/>
      <c r="AQ2662" s="17"/>
      <c r="AR2662" s="17"/>
      <c r="AS2662" s="17"/>
      <c r="AT2662" s="17"/>
      <c r="AU2662" s="17"/>
      <c r="AV2662" s="17"/>
      <c r="AW2662" s="17"/>
      <c r="AX2662" s="17"/>
      <c r="AY2662" s="17"/>
      <c r="AZ2662" s="17"/>
      <c r="BA2662" s="17"/>
      <c r="BB2662" s="17"/>
      <c r="BC2662" s="17"/>
      <c r="BD2662" s="17"/>
      <c r="BE2662" s="17"/>
      <c r="BF2662" s="17"/>
      <c r="BG2662" s="17"/>
      <c r="BH2662" s="17"/>
      <c r="BI2662" s="17"/>
      <c r="BJ2662" s="17"/>
      <c r="BK2662" s="17"/>
      <c r="BL2662" s="17"/>
      <c r="BM2662" s="17"/>
      <c r="BN2662" s="17"/>
      <c r="BO2662" s="17"/>
      <c r="BP2662" s="17"/>
      <c r="BQ2662" s="17"/>
      <c r="BR2662" s="17"/>
    </row>
    <row r="2663" spans="29:70" x14ac:dyDescent="0.25">
      <c r="AC2663" s="17"/>
      <c r="AD2663" s="17"/>
      <c r="AE2663" s="17"/>
      <c r="AF2663" s="17"/>
      <c r="AG2663" s="17"/>
      <c r="AH2663" s="17"/>
      <c r="AI2663" s="17"/>
      <c r="AJ2663" s="17"/>
      <c r="AK2663" s="17"/>
      <c r="AL2663" s="17"/>
      <c r="AM2663" s="17"/>
      <c r="AN2663" s="17"/>
      <c r="AO2663" s="17"/>
      <c r="AP2663" s="17"/>
      <c r="AQ2663" s="17"/>
      <c r="AR2663" s="17"/>
      <c r="AS2663" s="17"/>
      <c r="AT2663" s="17"/>
      <c r="AU2663" s="17"/>
      <c r="AV2663" s="17"/>
      <c r="AW2663" s="17"/>
      <c r="AX2663" s="17"/>
      <c r="AY2663" s="17"/>
      <c r="AZ2663" s="17"/>
      <c r="BA2663" s="17"/>
      <c r="BB2663" s="17"/>
      <c r="BC2663" s="17"/>
      <c r="BD2663" s="17"/>
      <c r="BE2663" s="17"/>
      <c r="BF2663" s="17"/>
      <c r="BG2663" s="17"/>
      <c r="BH2663" s="17"/>
      <c r="BI2663" s="17"/>
      <c r="BJ2663" s="17"/>
      <c r="BK2663" s="17"/>
      <c r="BL2663" s="17"/>
      <c r="BM2663" s="17"/>
      <c r="BN2663" s="17"/>
      <c r="BO2663" s="17"/>
      <c r="BP2663" s="17"/>
      <c r="BQ2663" s="17"/>
      <c r="BR2663" s="17"/>
    </row>
    <row r="2664" spans="29:70" x14ac:dyDescent="0.25">
      <c r="AC2664" s="17"/>
      <c r="AD2664" s="17"/>
      <c r="AE2664" s="17"/>
      <c r="AF2664" s="17"/>
      <c r="AG2664" s="17"/>
      <c r="AH2664" s="17"/>
      <c r="AI2664" s="17"/>
      <c r="AJ2664" s="17"/>
      <c r="AK2664" s="17"/>
      <c r="AL2664" s="17"/>
      <c r="AM2664" s="17"/>
      <c r="AN2664" s="17"/>
      <c r="AO2664" s="17"/>
      <c r="AP2664" s="17"/>
      <c r="AQ2664" s="17"/>
      <c r="AR2664" s="17"/>
      <c r="AS2664" s="17"/>
      <c r="AT2664" s="17"/>
      <c r="AU2664" s="17"/>
      <c r="AV2664" s="17"/>
      <c r="AW2664" s="17"/>
      <c r="AX2664" s="17"/>
      <c r="AY2664" s="17"/>
      <c r="AZ2664" s="17"/>
      <c r="BA2664" s="17"/>
      <c r="BB2664" s="17"/>
      <c r="BC2664" s="17"/>
      <c r="BD2664" s="17"/>
      <c r="BE2664" s="17"/>
      <c r="BF2664" s="17"/>
      <c r="BG2664" s="17"/>
      <c r="BH2664" s="17"/>
      <c r="BI2664" s="17"/>
      <c r="BJ2664" s="17"/>
      <c r="BK2664" s="17"/>
      <c r="BL2664" s="17"/>
      <c r="BM2664" s="17"/>
      <c r="BN2664" s="17"/>
      <c r="BO2664" s="17"/>
      <c r="BP2664" s="17"/>
      <c r="BQ2664" s="17"/>
      <c r="BR2664" s="17"/>
    </row>
    <row r="2665" spans="29:70" x14ac:dyDescent="0.25">
      <c r="AC2665" s="17"/>
      <c r="AD2665" s="17"/>
      <c r="AE2665" s="17"/>
      <c r="AF2665" s="17"/>
      <c r="AG2665" s="17"/>
      <c r="AH2665" s="17"/>
      <c r="AI2665" s="17"/>
      <c r="AJ2665" s="17"/>
      <c r="AK2665" s="17"/>
      <c r="AL2665" s="17"/>
      <c r="AM2665" s="17"/>
      <c r="AN2665" s="17"/>
      <c r="AO2665" s="17"/>
      <c r="AP2665" s="17"/>
      <c r="AQ2665" s="17"/>
      <c r="AR2665" s="17"/>
      <c r="AS2665" s="17"/>
      <c r="AT2665" s="17"/>
      <c r="AU2665" s="17"/>
      <c r="AV2665" s="17"/>
      <c r="AW2665" s="17"/>
      <c r="AX2665" s="17"/>
      <c r="AY2665" s="17"/>
      <c r="AZ2665" s="17"/>
      <c r="BA2665" s="17"/>
      <c r="BB2665" s="17"/>
      <c r="BC2665" s="17"/>
      <c r="BD2665" s="17"/>
      <c r="BE2665" s="17"/>
      <c r="BF2665" s="17"/>
      <c r="BG2665" s="17"/>
      <c r="BH2665" s="17"/>
      <c r="BI2665" s="17"/>
      <c r="BJ2665" s="17"/>
      <c r="BK2665" s="17"/>
      <c r="BL2665" s="17"/>
      <c r="BM2665" s="17"/>
      <c r="BN2665" s="17"/>
      <c r="BO2665" s="17"/>
      <c r="BP2665" s="17"/>
      <c r="BQ2665" s="17"/>
      <c r="BR2665" s="17"/>
    </row>
    <row r="2666" spans="29:70" x14ac:dyDescent="0.25">
      <c r="AC2666" s="17"/>
      <c r="AD2666" s="17"/>
      <c r="AE2666" s="17"/>
      <c r="AF2666" s="17"/>
      <c r="AG2666" s="17"/>
      <c r="AH2666" s="17"/>
      <c r="AI2666" s="17"/>
      <c r="AJ2666" s="17"/>
      <c r="AK2666" s="17"/>
      <c r="AL2666" s="17"/>
      <c r="AM2666" s="17"/>
      <c r="AN2666" s="17"/>
      <c r="AO2666" s="17"/>
      <c r="AP2666" s="17"/>
      <c r="AQ2666" s="17"/>
      <c r="AR2666" s="17"/>
      <c r="AS2666" s="17"/>
      <c r="AT2666" s="17"/>
      <c r="AU2666" s="17"/>
      <c r="AV2666" s="17"/>
      <c r="AW2666" s="17"/>
      <c r="AX2666" s="17"/>
      <c r="AY2666" s="17"/>
      <c r="AZ2666" s="17"/>
      <c r="BA2666" s="17"/>
      <c r="BB2666" s="17"/>
      <c r="BC2666" s="17"/>
      <c r="BD2666" s="17"/>
      <c r="BE2666" s="17"/>
      <c r="BF2666" s="17"/>
      <c r="BG2666" s="17"/>
      <c r="BH2666" s="17"/>
      <c r="BI2666" s="17"/>
      <c r="BJ2666" s="17"/>
      <c r="BK2666" s="17"/>
      <c r="BL2666" s="17"/>
      <c r="BM2666" s="17"/>
      <c r="BN2666" s="17"/>
      <c r="BO2666" s="17"/>
      <c r="BP2666" s="17"/>
      <c r="BQ2666" s="17"/>
      <c r="BR2666" s="17"/>
    </row>
    <row r="2667" spans="29:70" x14ac:dyDescent="0.25">
      <c r="AC2667" s="17"/>
      <c r="AD2667" s="17"/>
      <c r="AE2667" s="17"/>
      <c r="AF2667" s="17"/>
      <c r="AG2667" s="17"/>
      <c r="AH2667" s="17"/>
      <c r="AI2667" s="17"/>
      <c r="AJ2667" s="17"/>
      <c r="AK2667" s="17"/>
      <c r="AL2667" s="17"/>
      <c r="AM2667" s="17"/>
      <c r="AN2667" s="17"/>
      <c r="AO2667" s="17"/>
      <c r="AP2667" s="17"/>
      <c r="AQ2667" s="17"/>
      <c r="AR2667" s="17"/>
      <c r="AS2667" s="17"/>
      <c r="AT2667" s="17"/>
      <c r="AU2667" s="17"/>
      <c r="AV2667" s="17"/>
      <c r="AW2667" s="17"/>
      <c r="AX2667" s="17"/>
      <c r="AY2667" s="17"/>
      <c r="AZ2667" s="17"/>
      <c r="BA2667" s="17"/>
      <c r="BB2667" s="17"/>
      <c r="BC2667" s="17"/>
      <c r="BD2667" s="17"/>
      <c r="BE2667" s="17"/>
      <c r="BF2667" s="17"/>
      <c r="BG2667" s="17"/>
      <c r="BH2667" s="17"/>
      <c r="BI2667" s="17"/>
      <c r="BJ2667" s="17"/>
      <c r="BK2667" s="17"/>
      <c r="BL2667" s="17"/>
      <c r="BM2667" s="17"/>
      <c r="BN2667" s="17"/>
      <c r="BO2667" s="17"/>
      <c r="BP2667" s="17"/>
      <c r="BQ2667" s="17"/>
      <c r="BR2667" s="17"/>
    </row>
    <row r="2668" spans="29:70" x14ac:dyDescent="0.25">
      <c r="AC2668" s="17"/>
      <c r="AD2668" s="17"/>
      <c r="AE2668" s="17"/>
      <c r="AF2668" s="17"/>
      <c r="AG2668" s="17"/>
      <c r="AH2668" s="17"/>
      <c r="AI2668" s="17"/>
      <c r="AJ2668" s="17"/>
      <c r="AK2668" s="17"/>
      <c r="AL2668" s="17"/>
      <c r="AM2668" s="17"/>
      <c r="AN2668" s="17"/>
      <c r="AO2668" s="17"/>
      <c r="AP2668" s="17"/>
      <c r="AQ2668" s="17"/>
      <c r="AR2668" s="17"/>
      <c r="AS2668" s="17"/>
      <c r="AT2668" s="17"/>
      <c r="AU2668" s="17"/>
      <c r="AV2668" s="17"/>
      <c r="AW2668" s="17"/>
      <c r="AX2668" s="17"/>
      <c r="AY2668" s="17"/>
      <c r="AZ2668" s="17"/>
      <c r="BA2668" s="17"/>
      <c r="BB2668" s="17"/>
      <c r="BC2668" s="17"/>
      <c r="BD2668" s="17"/>
      <c r="BE2668" s="17"/>
      <c r="BF2668" s="17"/>
      <c r="BG2668" s="17"/>
      <c r="BH2668" s="17"/>
      <c r="BI2668" s="17"/>
      <c r="BJ2668" s="17"/>
      <c r="BK2668" s="17"/>
      <c r="BL2668" s="17"/>
      <c r="BM2668" s="17"/>
      <c r="BN2668" s="17"/>
      <c r="BO2668" s="17"/>
      <c r="BP2668" s="17"/>
      <c r="BQ2668" s="17"/>
      <c r="BR2668" s="17"/>
    </row>
    <row r="2669" spans="29:70" x14ac:dyDescent="0.25">
      <c r="AC2669" s="17"/>
      <c r="AD2669" s="17"/>
      <c r="AE2669" s="17"/>
      <c r="AF2669" s="17"/>
      <c r="AG2669" s="17"/>
      <c r="AH2669" s="17"/>
      <c r="AI2669" s="17"/>
      <c r="AJ2669" s="17"/>
      <c r="AK2669" s="17"/>
      <c r="AL2669" s="17"/>
      <c r="AM2669" s="17"/>
      <c r="AN2669" s="17"/>
      <c r="AO2669" s="17"/>
      <c r="AP2669" s="17"/>
      <c r="AQ2669" s="17"/>
      <c r="AR2669" s="17"/>
      <c r="AS2669" s="17"/>
      <c r="AT2669" s="17"/>
      <c r="AU2669" s="17"/>
      <c r="AV2669" s="17"/>
      <c r="AW2669" s="17"/>
      <c r="AX2669" s="17"/>
      <c r="AY2669" s="17"/>
      <c r="AZ2669" s="17"/>
      <c r="BA2669" s="17"/>
      <c r="BB2669" s="17"/>
      <c r="BC2669" s="17"/>
      <c r="BD2669" s="17"/>
      <c r="BE2669" s="17"/>
      <c r="BF2669" s="17"/>
      <c r="BG2669" s="17"/>
      <c r="BH2669" s="17"/>
      <c r="BI2669" s="17"/>
      <c r="BJ2669" s="17"/>
      <c r="BK2669" s="17"/>
      <c r="BL2669" s="17"/>
      <c r="BM2669" s="17"/>
      <c r="BN2669" s="17"/>
      <c r="BO2669" s="17"/>
      <c r="BP2669" s="17"/>
      <c r="BQ2669" s="17"/>
      <c r="BR2669" s="17"/>
    </row>
    <row r="2670" spans="29:70" x14ac:dyDescent="0.25">
      <c r="AC2670" s="17"/>
      <c r="AD2670" s="17"/>
      <c r="AE2670" s="17"/>
      <c r="AF2670" s="17"/>
      <c r="AG2670" s="17"/>
      <c r="AH2670" s="17"/>
      <c r="AI2670" s="17"/>
      <c r="AJ2670" s="17"/>
      <c r="AK2670" s="17"/>
      <c r="AL2670" s="17"/>
      <c r="AM2670" s="17"/>
      <c r="AN2670" s="17"/>
      <c r="AO2670" s="17"/>
      <c r="AP2670" s="17"/>
      <c r="AQ2670" s="17"/>
      <c r="AR2670" s="17"/>
      <c r="AS2670" s="17"/>
      <c r="AT2670" s="17"/>
      <c r="AU2670" s="17"/>
      <c r="AV2670" s="17"/>
      <c r="AW2670" s="17"/>
      <c r="AX2670" s="17"/>
      <c r="AY2670" s="17"/>
      <c r="AZ2670" s="17"/>
      <c r="BA2670" s="17"/>
      <c r="BB2670" s="17"/>
      <c r="BC2670" s="17"/>
      <c r="BD2670" s="17"/>
      <c r="BE2670" s="17"/>
      <c r="BF2670" s="17"/>
      <c r="BG2670" s="17"/>
      <c r="BH2670" s="17"/>
      <c r="BI2670" s="17"/>
      <c r="BJ2670" s="17"/>
      <c r="BK2670" s="17"/>
      <c r="BL2670" s="17"/>
      <c r="BM2670" s="17"/>
      <c r="BN2670" s="17"/>
      <c r="BO2670" s="17"/>
      <c r="BP2670" s="17"/>
      <c r="BQ2670" s="17"/>
      <c r="BR2670" s="17"/>
    </row>
    <row r="2671" spans="29:70" x14ac:dyDescent="0.25">
      <c r="AC2671" s="17"/>
      <c r="AD2671" s="17"/>
      <c r="AE2671" s="17"/>
      <c r="AF2671" s="17"/>
      <c r="AG2671" s="17"/>
      <c r="AH2671" s="17"/>
      <c r="AI2671" s="17"/>
      <c r="AJ2671" s="17"/>
      <c r="AK2671" s="17"/>
      <c r="AL2671" s="17"/>
      <c r="AM2671" s="17"/>
      <c r="AN2671" s="17"/>
      <c r="AO2671" s="17"/>
      <c r="AP2671" s="17"/>
      <c r="AQ2671" s="17"/>
      <c r="AR2671" s="17"/>
      <c r="AS2671" s="17"/>
      <c r="AT2671" s="17"/>
      <c r="AU2671" s="17"/>
      <c r="AV2671" s="17"/>
      <c r="AW2671" s="17"/>
      <c r="AX2671" s="17"/>
      <c r="AY2671" s="17"/>
      <c r="AZ2671" s="17"/>
      <c r="BA2671" s="17"/>
      <c r="BB2671" s="17"/>
      <c r="BC2671" s="17"/>
      <c r="BD2671" s="17"/>
      <c r="BE2671" s="17"/>
      <c r="BF2671" s="17"/>
      <c r="BG2671" s="17"/>
      <c r="BH2671" s="17"/>
      <c r="BI2671" s="17"/>
      <c r="BJ2671" s="17"/>
      <c r="BK2671" s="17"/>
      <c r="BL2671" s="17"/>
      <c r="BM2671" s="17"/>
      <c r="BN2671" s="17"/>
      <c r="BO2671" s="17"/>
      <c r="BP2671" s="17"/>
      <c r="BQ2671" s="17"/>
      <c r="BR2671" s="17"/>
    </row>
    <row r="2672" spans="29:70" x14ac:dyDescent="0.25">
      <c r="AC2672" s="17"/>
      <c r="AD2672" s="17"/>
      <c r="AE2672" s="17"/>
      <c r="AF2672" s="17"/>
      <c r="AG2672" s="17"/>
      <c r="AH2672" s="17"/>
      <c r="AI2672" s="17"/>
      <c r="AJ2672" s="17"/>
      <c r="AK2672" s="17"/>
      <c r="AL2672" s="17"/>
      <c r="AM2672" s="17"/>
      <c r="AN2672" s="17"/>
      <c r="AO2672" s="17"/>
      <c r="AP2672" s="17"/>
      <c r="AQ2672" s="17"/>
      <c r="AR2672" s="17"/>
      <c r="AS2672" s="17"/>
      <c r="AT2672" s="17"/>
      <c r="AU2672" s="17"/>
      <c r="AV2672" s="17"/>
      <c r="AW2672" s="17"/>
      <c r="AX2672" s="17"/>
      <c r="AY2672" s="17"/>
      <c r="AZ2672" s="17"/>
      <c r="BA2672" s="17"/>
      <c r="BB2672" s="17"/>
      <c r="BC2672" s="17"/>
      <c r="BD2672" s="17"/>
      <c r="BE2672" s="17"/>
      <c r="BF2672" s="17"/>
      <c r="BG2672" s="17"/>
      <c r="BH2672" s="17"/>
      <c r="BI2672" s="17"/>
      <c r="BJ2672" s="17"/>
      <c r="BK2672" s="17"/>
      <c r="BL2672" s="17"/>
      <c r="BM2672" s="17"/>
      <c r="BN2672" s="17"/>
      <c r="BO2672" s="17"/>
      <c r="BP2672" s="17"/>
      <c r="BQ2672" s="17"/>
      <c r="BR2672" s="17"/>
    </row>
    <row r="2673" spans="29:70" x14ac:dyDescent="0.25">
      <c r="AC2673" s="17"/>
      <c r="AD2673" s="17"/>
      <c r="AE2673" s="17"/>
      <c r="AF2673" s="17"/>
      <c r="AG2673" s="17"/>
      <c r="AH2673" s="17"/>
      <c r="AI2673" s="17"/>
      <c r="AJ2673" s="17"/>
      <c r="AK2673" s="17"/>
      <c r="AL2673" s="17"/>
      <c r="AM2673" s="17"/>
      <c r="AN2673" s="17"/>
      <c r="AO2673" s="17"/>
      <c r="AP2673" s="17"/>
      <c r="AQ2673" s="17"/>
      <c r="AR2673" s="17"/>
      <c r="AS2673" s="17"/>
      <c r="AT2673" s="17"/>
      <c r="AU2673" s="17"/>
      <c r="AV2673" s="17"/>
      <c r="AW2673" s="17"/>
      <c r="AX2673" s="17"/>
      <c r="AY2673" s="17"/>
      <c r="AZ2673" s="17"/>
      <c r="BA2673" s="17"/>
      <c r="BB2673" s="17"/>
      <c r="BC2673" s="17"/>
      <c r="BD2673" s="17"/>
      <c r="BE2673" s="17"/>
      <c r="BF2673" s="17"/>
      <c r="BG2673" s="17"/>
      <c r="BH2673" s="17"/>
      <c r="BI2673" s="17"/>
      <c r="BJ2673" s="17"/>
      <c r="BK2673" s="17"/>
      <c r="BL2673" s="17"/>
      <c r="BM2673" s="17"/>
      <c r="BN2673" s="17"/>
      <c r="BO2673" s="17"/>
      <c r="BP2673" s="17"/>
      <c r="BQ2673" s="17"/>
      <c r="BR2673" s="17"/>
    </row>
    <row r="2674" spans="29:70" x14ac:dyDescent="0.25">
      <c r="AC2674" s="17"/>
      <c r="AD2674" s="17"/>
      <c r="AE2674" s="17"/>
      <c r="AF2674" s="17"/>
      <c r="AG2674" s="17"/>
      <c r="AH2674" s="17"/>
      <c r="AI2674" s="17"/>
      <c r="AJ2674" s="17"/>
      <c r="AK2674" s="17"/>
      <c r="AL2674" s="17"/>
      <c r="AM2674" s="17"/>
      <c r="AN2674" s="17"/>
      <c r="AO2674" s="17"/>
      <c r="AP2674" s="17"/>
      <c r="AQ2674" s="17"/>
      <c r="AR2674" s="17"/>
      <c r="AS2674" s="17"/>
      <c r="AT2674" s="17"/>
      <c r="AU2674" s="17"/>
      <c r="AV2674" s="17"/>
      <c r="AW2674" s="17"/>
      <c r="AX2674" s="17"/>
      <c r="AY2674" s="17"/>
      <c r="AZ2674" s="17"/>
      <c r="BA2674" s="17"/>
      <c r="BB2674" s="17"/>
      <c r="BC2674" s="17"/>
      <c r="BD2674" s="17"/>
      <c r="BE2674" s="17"/>
      <c r="BF2674" s="17"/>
      <c r="BG2674" s="17"/>
      <c r="BH2674" s="17"/>
      <c r="BI2674" s="17"/>
      <c r="BJ2674" s="17"/>
      <c r="BK2674" s="17"/>
      <c r="BL2674" s="17"/>
      <c r="BM2674" s="17"/>
      <c r="BN2674" s="17"/>
      <c r="BO2674" s="17"/>
      <c r="BP2674" s="17"/>
      <c r="BQ2674" s="17"/>
      <c r="BR2674" s="17"/>
    </row>
    <row r="2675" spans="29:70" x14ac:dyDescent="0.25"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7"/>
      <c r="BK2675" s="17"/>
      <c r="BL2675" s="17"/>
      <c r="BM2675" s="17"/>
      <c r="BN2675" s="17"/>
      <c r="BO2675" s="17"/>
      <c r="BP2675" s="17"/>
      <c r="BQ2675" s="17"/>
      <c r="BR2675" s="17"/>
    </row>
    <row r="2676" spans="29:70" x14ac:dyDescent="0.25">
      <c r="AC2676" s="17"/>
      <c r="AD2676" s="17"/>
      <c r="AE2676" s="17"/>
      <c r="AF2676" s="17"/>
      <c r="AG2676" s="17"/>
      <c r="AH2676" s="17"/>
      <c r="AI2676" s="17"/>
      <c r="AJ2676" s="17"/>
      <c r="AK2676" s="17"/>
      <c r="AL2676" s="17"/>
      <c r="AM2676" s="17"/>
      <c r="AN2676" s="17"/>
      <c r="AO2676" s="17"/>
      <c r="AP2676" s="17"/>
      <c r="AQ2676" s="17"/>
      <c r="AR2676" s="17"/>
      <c r="AS2676" s="17"/>
      <c r="AT2676" s="17"/>
      <c r="AU2676" s="17"/>
      <c r="AV2676" s="17"/>
      <c r="AW2676" s="17"/>
      <c r="AX2676" s="17"/>
      <c r="AY2676" s="17"/>
      <c r="AZ2676" s="17"/>
      <c r="BA2676" s="17"/>
      <c r="BB2676" s="17"/>
      <c r="BC2676" s="17"/>
      <c r="BD2676" s="17"/>
      <c r="BE2676" s="17"/>
      <c r="BF2676" s="17"/>
      <c r="BG2676" s="17"/>
      <c r="BH2676" s="17"/>
      <c r="BI2676" s="17"/>
      <c r="BJ2676" s="17"/>
      <c r="BK2676" s="17"/>
      <c r="BL2676" s="17"/>
      <c r="BM2676" s="17"/>
      <c r="BN2676" s="17"/>
      <c r="BO2676" s="17"/>
      <c r="BP2676" s="17"/>
      <c r="BQ2676" s="17"/>
      <c r="BR2676" s="17"/>
    </row>
    <row r="2677" spans="29:70" x14ac:dyDescent="0.25">
      <c r="AC2677" s="17"/>
      <c r="AD2677" s="17"/>
      <c r="AE2677" s="17"/>
      <c r="AF2677" s="17"/>
      <c r="AG2677" s="17"/>
      <c r="AH2677" s="17"/>
      <c r="AI2677" s="17"/>
      <c r="AJ2677" s="17"/>
      <c r="AK2677" s="17"/>
      <c r="AL2677" s="17"/>
      <c r="AM2677" s="17"/>
      <c r="AN2677" s="17"/>
      <c r="AO2677" s="17"/>
      <c r="AP2677" s="17"/>
      <c r="AQ2677" s="17"/>
      <c r="AR2677" s="17"/>
      <c r="AS2677" s="17"/>
      <c r="AT2677" s="17"/>
      <c r="AU2677" s="17"/>
      <c r="AV2677" s="17"/>
      <c r="AW2677" s="17"/>
      <c r="AX2677" s="17"/>
      <c r="AY2677" s="17"/>
      <c r="AZ2677" s="17"/>
      <c r="BA2677" s="17"/>
      <c r="BB2677" s="17"/>
      <c r="BC2677" s="17"/>
      <c r="BD2677" s="17"/>
      <c r="BE2677" s="17"/>
      <c r="BF2677" s="17"/>
      <c r="BG2677" s="17"/>
      <c r="BH2677" s="17"/>
      <c r="BI2677" s="17"/>
      <c r="BJ2677" s="17"/>
      <c r="BK2677" s="17"/>
      <c r="BL2677" s="17"/>
      <c r="BM2677" s="17"/>
      <c r="BN2677" s="17"/>
      <c r="BO2677" s="17"/>
      <c r="BP2677" s="17"/>
      <c r="BQ2677" s="17"/>
      <c r="BR2677" s="17"/>
    </row>
    <row r="2678" spans="29:70" x14ac:dyDescent="0.25">
      <c r="AC2678" s="17"/>
      <c r="AD2678" s="17"/>
      <c r="AE2678" s="17"/>
      <c r="AF2678" s="17"/>
      <c r="AG2678" s="17"/>
      <c r="AH2678" s="17"/>
      <c r="AI2678" s="17"/>
      <c r="AJ2678" s="17"/>
      <c r="AK2678" s="17"/>
      <c r="AL2678" s="17"/>
      <c r="AM2678" s="17"/>
      <c r="AN2678" s="17"/>
      <c r="AO2678" s="17"/>
      <c r="AP2678" s="17"/>
      <c r="AQ2678" s="17"/>
      <c r="AR2678" s="17"/>
      <c r="AS2678" s="17"/>
      <c r="AT2678" s="17"/>
      <c r="AU2678" s="17"/>
      <c r="AV2678" s="17"/>
      <c r="AW2678" s="17"/>
      <c r="AX2678" s="17"/>
      <c r="AY2678" s="17"/>
      <c r="AZ2678" s="17"/>
      <c r="BA2678" s="17"/>
      <c r="BB2678" s="17"/>
      <c r="BC2678" s="17"/>
      <c r="BD2678" s="17"/>
      <c r="BE2678" s="17"/>
      <c r="BF2678" s="17"/>
      <c r="BG2678" s="17"/>
      <c r="BH2678" s="17"/>
      <c r="BI2678" s="17"/>
      <c r="BJ2678" s="17"/>
      <c r="BK2678" s="17"/>
      <c r="BL2678" s="17"/>
      <c r="BM2678" s="17"/>
      <c r="BN2678" s="17"/>
      <c r="BO2678" s="17"/>
      <c r="BP2678" s="17"/>
      <c r="BQ2678" s="17"/>
      <c r="BR2678" s="17"/>
    </row>
    <row r="2679" spans="29:70" x14ac:dyDescent="0.25">
      <c r="AC2679" s="17"/>
      <c r="AD2679" s="17"/>
      <c r="AE2679" s="17"/>
      <c r="AF2679" s="17"/>
      <c r="AG2679" s="17"/>
      <c r="AH2679" s="17"/>
      <c r="AI2679" s="17"/>
      <c r="AJ2679" s="17"/>
      <c r="AK2679" s="17"/>
      <c r="AL2679" s="17"/>
      <c r="AM2679" s="17"/>
      <c r="AN2679" s="17"/>
      <c r="AO2679" s="17"/>
      <c r="AP2679" s="17"/>
      <c r="AQ2679" s="17"/>
      <c r="AR2679" s="17"/>
      <c r="AS2679" s="17"/>
      <c r="AT2679" s="17"/>
      <c r="AU2679" s="17"/>
      <c r="AV2679" s="17"/>
      <c r="AW2679" s="17"/>
      <c r="AX2679" s="17"/>
      <c r="AY2679" s="17"/>
      <c r="AZ2679" s="17"/>
      <c r="BA2679" s="17"/>
      <c r="BB2679" s="17"/>
      <c r="BC2679" s="17"/>
      <c r="BD2679" s="17"/>
      <c r="BE2679" s="17"/>
      <c r="BF2679" s="17"/>
      <c r="BG2679" s="17"/>
      <c r="BH2679" s="17"/>
      <c r="BI2679" s="17"/>
      <c r="BJ2679" s="17"/>
      <c r="BK2679" s="17"/>
      <c r="BL2679" s="17"/>
      <c r="BM2679" s="17"/>
      <c r="BN2679" s="17"/>
      <c r="BO2679" s="17"/>
      <c r="BP2679" s="17"/>
      <c r="BQ2679" s="17"/>
      <c r="BR2679" s="17"/>
    </row>
    <row r="2680" spans="29:70" x14ac:dyDescent="0.25">
      <c r="AC2680" s="17"/>
      <c r="AD2680" s="17"/>
      <c r="AE2680" s="17"/>
      <c r="AF2680" s="17"/>
      <c r="AG2680" s="17"/>
      <c r="AH2680" s="17"/>
      <c r="AI2680" s="17"/>
      <c r="AJ2680" s="17"/>
      <c r="AK2680" s="17"/>
      <c r="AL2680" s="17"/>
      <c r="AM2680" s="17"/>
      <c r="AN2680" s="17"/>
      <c r="AO2680" s="17"/>
      <c r="AP2680" s="17"/>
      <c r="AQ2680" s="17"/>
      <c r="AR2680" s="17"/>
      <c r="AS2680" s="17"/>
      <c r="AT2680" s="17"/>
      <c r="AU2680" s="17"/>
      <c r="AV2680" s="17"/>
      <c r="AW2680" s="17"/>
      <c r="AX2680" s="17"/>
      <c r="AY2680" s="17"/>
      <c r="AZ2680" s="17"/>
      <c r="BA2680" s="17"/>
      <c r="BB2680" s="17"/>
      <c r="BC2680" s="17"/>
      <c r="BD2680" s="17"/>
      <c r="BE2680" s="17"/>
      <c r="BF2680" s="17"/>
      <c r="BG2680" s="17"/>
      <c r="BH2680" s="17"/>
      <c r="BI2680" s="17"/>
      <c r="BJ2680" s="17"/>
      <c r="BK2680" s="17"/>
      <c r="BL2680" s="17"/>
      <c r="BM2680" s="17"/>
      <c r="BN2680" s="17"/>
      <c r="BO2680" s="17"/>
      <c r="BP2680" s="17"/>
      <c r="BQ2680" s="17"/>
      <c r="BR2680" s="17"/>
    </row>
    <row r="2681" spans="29:70" x14ac:dyDescent="0.25">
      <c r="AC2681" s="17"/>
      <c r="AD2681" s="17"/>
      <c r="AE2681" s="17"/>
      <c r="AF2681" s="17"/>
      <c r="AG2681" s="17"/>
      <c r="AH2681" s="17"/>
      <c r="AI2681" s="17"/>
      <c r="AJ2681" s="17"/>
      <c r="AK2681" s="17"/>
      <c r="AL2681" s="17"/>
      <c r="AM2681" s="17"/>
      <c r="AN2681" s="17"/>
      <c r="AO2681" s="17"/>
      <c r="AP2681" s="17"/>
      <c r="AQ2681" s="17"/>
      <c r="AR2681" s="17"/>
      <c r="AS2681" s="17"/>
      <c r="AT2681" s="17"/>
      <c r="AU2681" s="17"/>
      <c r="AV2681" s="17"/>
      <c r="AW2681" s="17"/>
      <c r="AX2681" s="17"/>
      <c r="AY2681" s="17"/>
      <c r="AZ2681" s="17"/>
      <c r="BA2681" s="17"/>
      <c r="BB2681" s="17"/>
      <c r="BC2681" s="17"/>
      <c r="BD2681" s="17"/>
      <c r="BE2681" s="17"/>
      <c r="BF2681" s="17"/>
      <c r="BG2681" s="17"/>
      <c r="BH2681" s="17"/>
      <c r="BI2681" s="17"/>
      <c r="BJ2681" s="17"/>
      <c r="BK2681" s="17"/>
      <c r="BL2681" s="17"/>
      <c r="BM2681" s="17"/>
      <c r="BN2681" s="17"/>
      <c r="BO2681" s="17"/>
      <c r="BP2681" s="17"/>
      <c r="BQ2681" s="17"/>
      <c r="BR2681" s="17"/>
    </row>
    <row r="2682" spans="29:70" x14ac:dyDescent="0.25">
      <c r="AC2682" s="17"/>
      <c r="AD2682" s="17"/>
      <c r="AE2682" s="17"/>
      <c r="AF2682" s="17"/>
      <c r="AG2682" s="17"/>
      <c r="AH2682" s="17"/>
      <c r="AI2682" s="17"/>
      <c r="AJ2682" s="17"/>
      <c r="AK2682" s="17"/>
      <c r="AL2682" s="17"/>
      <c r="AM2682" s="17"/>
      <c r="AN2682" s="17"/>
      <c r="AO2682" s="17"/>
      <c r="AP2682" s="17"/>
      <c r="AQ2682" s="17"/>
      <c r="AR2682" s="17"/>
      <c r="AS2682" s="17"/>
      <c r="AT2682" s="17"/>
      <c r="AU2682" s="17"/>
      <c r="AV2682" s="17"/>
      <c r="AW2682" s="17"/>
      <c r="AX2682" s="17"/>
      <c r="AY2682" s="17"/>
      <c r="AZ2682" s="17"/>
      <c r="BA2682" s="17"/>
      <c r="BB2682" s="17"/>
      <c r="BC2682" s="17"/>
      <c r="BD2682" s="17"/>
      <c r="BE2682" s="17"/>
      <c r="BF2682" s="17"/>
      <c r="BG2682" s="17"/>
      <c r="BH2682" s="17"/>
      <c r="BI2682" s="17"/>
      <c r="BJ2682" s="17"/>
      <c r="BK2682" s="17"/>
      <c r="BL2682" s="17"/>
      <c r="BM2682" s="17"/>
      <c r="BN2682" s="17"/>
      <c r="BO2682" s="17"/>
      <c r="BP2682" s="17"/>
      <c r="BQ2682" s="17"/>
      <c r="BR2682" s="17"/>
    </row>
    <row r="2683" spans="29:70" x14ac:dyDescent="0.25">
      <c r="AC2683" s="17"/>
      <c r="AD2683" s="17"/>
      <c r="AE2683" s="17"/>
      <c r="AF2683" s="17"/>
      <c r="AG2683" s="17"/>
      <c r="AH2683" s="17"/>
      <c r="AI2683" s="17"/>
      <c r="AJ2683" s="17"/>
      <c r="AK2683" s="17"/>
      <c r="AL2683" s="17"/>
      <c r="AM2683" s="17"/>
      <c r="AN2683" s="17"/>
      <c r="AO2683" s="17"/>
      <c r="AP2683" s="17"/>
      <c r="AQ2683" s="17"/>
      <c r="AR2683" s="17"/>
      <c r="AS2683" s="17"/>
      <c r="AT2683" s="17"/>
      <c r="AU2683" s="17"/>
      <c r="AV2683" s="17"/>
      <c r="AW2683" s="17"/>
      <c r="AX2683" s="17"/>
      <c r="AY2683" s="17"/>
      <c r="AZ2683" s="17"/>
      <c r="BA2683" s="17"/>
      <c r="BB2683" s="17"/>
      <c r="BC2683" s="17"/>
      <c r="BD2683" s="17"/>
      <c r="BE2683" s="17"/>
      <c r="BF2683" s="17"/>
      <c r="BG2683" s="17"/>
      <c r="BH2683" s="17"/>
      <c r="BI2683" s="17"/>
      <c r="BJ2683" s="17"/>
      <c r="BK2683" s="17"/>
      <c r="BL2683" s="17"/>
      <c r="BM2683" s="17"/>
      <c r="BN2683" s="17"/>
      <c r="BO2683" s="17"/>
      <c r="BP2683" s="17"/>
      <c r="BQ2683" s="17"/>
      <c r="BR2683" s="17"/>
    </row>
    <row r="2684" spans="29:70" x14ac:dyDescent="0.25">
      <c r="AC2684" s="17"/>
      <c r="AD2684" s="17"/>
      <c r="AE2684" s="17"/>
      <c r="AF2684" s="17"/>
      <c r="AG2684" s="17"/>
      <c r="AH2684" s="17"/>
      <c r="AI2684" s="17"/>
      <c r="AJ2684" s="17"/>
      <c r="AK2684" s="17"/>
      <c r="AL2684" s="17"/>
      <c r="AM2684" s="17"/>
      <c r="AN2684" s="17"/>
      <c r="AO2684" s="17"/>
      <c r="AP2684" s="17"/>
      <c r="AQ2684" s="17"/>
      <c r="AR2684" s="17"/>
      <c r="AS2684" s="17"/>
      <c r="AT2684" s="17"/>
      <c r="AU2684" s="17"/>
      <c r="AV2684" s="17"/>
      <c r="AW2684" s="17"/>
      <c r="AX2684" s="17"/>
      <c r="AY2684" s="17"/>
      <c r="AZ2684" s="17"/>
      <c r="BA2684" s="17"/>
      <c r="BB2684" s="17"/>
      <c r="BC2684" s="17"/>
      <c r="BD2684" s="17"/>
      <c r="BE2684" s="17"/>
      <c r="BF2684" s="17"/>
      <c r="BG2684" s="17"/>
      <c r="BH2684" s="17"/>
      <c r="BI2684" s="17"/>
      <c r="BJ2684" s="17"/>
      <c r="BK2684" s="17"/>
      <c r="BL2684" s="17"/>
      <c r="BM2684" s="17"/>
      <c r="BN2684" s="17"/>
      <c r="BO2684" s="17"/>
      <c r="BP2684" s="17"/>
      <c r="BQ2684" s="17"/>
      <c r="BR2684" s="17"/>
    </row>
    <row r="2685" spans="29:70" x14ac:dyDescent="0.25">
      <c r="AC2685" s="17"/>
      <c r="AD2685" s="17"/>
      <c r="AE2685" s="17"/>
      <c r="AF2685" s="17"/>
      <c r="AG2685" s="17"/>
      <c r="AH2685" s="17"/>
      <c r="AI2685" s="17"/>
      <c r="AJ2685" s="17"/>
      <c r="AK2685" s="17"/>
      <c r="AL2685" s="17"/>
      <c r="AM2685" s="17"/>
      <c r="AN2685" s="17"/>
      <c r="AO2685" s="17"/>
      <c r="AP2685" s="17"/>
      <c r="AQ2685" s="17"/>
      <c r="AR2685" s="17"/>
      <c r="AS2685" s="17"/>
      <c r="AT2685" s="17"/>
      <c r="AU2685" s="17"/>
      <c r="AV2685" s="17"/>
      <c r="AW2685" s="17"/>
      <c r="AX2685" s="17"/>
      <c r="AY2685" s="17"/>
      <c r="AZ2685" s="17"/>
      <c r="BA2685" s="17"/>
      <c r="BB2685" s="17"/>
      <c r="BC2685" s="17"/>
      <c r="BD2685" s="17"/>
      <c r="BE2685" s="17"/>
      <c r="BF2685" s="17"/>
      <c r="BG2685" s="17"/>
      <c r="BH2685" s="17"/>
      <c r="BI2685" s="17"/>
      <c r="BJ2685" s="17"/>
      <c r="BK2685" s="17"/>
      <c r="BL2685" s="17"/>
      <c r="BM2685" s="17"/>
      <c r="BN2685" s="17"/>
      <c r="BO2685" s="17"/>
      <c r="BP2685" s="17"/>
      <c r="BQ2685" s="17"/>
      <c r="BR2685" s="17"/>
    </row>
    <row r="2686" spans="29:70" x14ac:dyDescent="0.25">
      <c r="AC2686" s="17"/>
      <c r="AD2686" s="17"/>
      <c r="AE2686" s="17"/>
      <c r="AF2686" s="17"/>
      <c r="AG2686" s="17"/>
      <c r="AH2686" s="17"/>
      <c r="AI2686" s="17"/>
      <c r="AJ2686" s="17"/>
      <c r="AK2686" s="17"/>
      <c r="AL2686" s="17"/>
      <c r="AM2686" s="17"/>
      <c r="AN2686" s="17"/>
      <c r="AO2686" s="17"/>
      <c r="AP2686" s="17"/>
      <c r="AQ2686" s="17"/>
      <c r="AR2686" s="17"/>
      <c r="AS2686" s="17"/>
      <c r="AT2686" s="17"/>
      <c r="AU2686" s="17"/>
      <c r="AV2686" s="17"/>
      <c r="AW2686" s="17"/>
      <c r="AX2686" s="17"/>
      <c r="AY2686" s="17"/>
      <c r="AZ2686" s="17"/>
      <c r="BA2686" s="17"/>
      <c r="BB2686" s="17"/>
      <c r="BC2686" s="17"/>
      <c r="BD2686" s="17"/>
      <c r="BE2686" s="17"/>
      <c r="BF2686" s="17"/>
      <c r="BG2686" s="17"/>
      <c r="BH2686" s="17"/>
      <c r="BI2686" s="17"/>
      <c r="BJ2686" s="17"/>
      <c r="BK2686" s="17"/>
      <c r="BL2686" s="17"/>
      <c r="BM2686" s="17"/>
      <c r="BN2686" s="17"/>
      <c r="BO2686" s="17"/>
      <c r="BP2686" s="17"/>
      <c r="BQ2686" s="17"/>
      <c r="BR2686" s="17"/>
    </row>
    <row r="2687" spans="29:70" x14ac:dyDescent="0.25">
      <c r="AC2687" s="17"/>
      <c r="AD2687" s="17"/>
      <c r="AE2687" s="17"/>
      <c r="AF2687" s="17"/>
      <c r="AG2687" s="17"/>
      <c r="AH2687" s="17"/>
      <c r="AI2687" s="17"/>
      <c r="AJ2687" s="17"/>
      <c r="AK2687" s="17"/>
      <c r="AL2687" s="17"/>
      <c r="AM2687" s="17"/>
      <c r="AN2687" s="17"/>
      <c r="AO2687" s="17"/>
      <c r="AP2687" s="17"/>
      <c r="AQ2687" s="17"/>
      <c r="AR2687" s="17"/>
      <c r="AS2687" s="17"/>
      <c r="AT2687" s="17"/>
      <c r="AU2687" s="17"/>
      <c r="AV2687" s="17"/>
      <c r="AW2687" s="17"/>
      <c r="AX2687" s="17"/>
      <c r="AY2687" s="17"/>
      <c r="AZ2687" s="17"/>
      <c r="BA2687" s="17"/>
      <c r="BB2687" s="17"/>
      <c r="BC2687" s="17"/>
      <c r="BD2687" s="17"/>
      <c r="BE2687" s="17"/>
      <c r="BF2687" s="17"/>
      <c r="BG2687" s="17"/>
      <c r="BH2687" s="17"/>
      <c r="BI2687" s="17"/>
      <c r="BJ2687" s="17"/>
      <c r="BK2687" s="17"/>
      <c r="BL2687" s="17"/>
      <c r="BM2687" s="17"/>
      <c r="BN2687" s="17"/>
      <c r="BO2687" s="17"/>
      <c r="BP2687" s="17"/>
      <c r="BQ2687" s="17"/>
      <c r="BR2687" s="17"/>
    </row>
    <row r="2688" spans="29:70" x14ac:dyDescent="0.25">
      <c r="AC2688" s="17"/>
      <c r="AD2688" s="17"/>
      <c r="AE2688" s="17"/>
      <c r="AF2688" s="17"/>
      <c r="AG2688" s="17"/>
      <c r="AH2688" s="17"/>
      <c r="AI2688" s="17"/>
      <c r="AJ2688" s="17"/>
      <c r="AK2688" s="17"/>
      <c r="AL2688" s="17"/>
      <c r="AM2688" s="17"/>
      <c r="AN2688" s="17"/>
      <c r="AO2688" s="17"/>
      <c r="AP2688" s="17"/>
      <c r="AQ2688" s="17"/>
      <c r="AR2688" s="17"/>
      <c r="AS2688" s="17"/>
      <c r="AT2688" s="17"/>
      <c r="AU2688" s="17"/>
      <c r="AV2688" s="17"/>
      <c r="AW2688" s="17"/>
      <c r="AX2688" s="17"/>
      <c r="AY2688" s="17"/>
      <c r="AZ2688" s="17"/>
      <c r="BA2688" s="17"/>
      <c r="BB2688" s="17"/>
      <c r="BC2688" s="17"/>
      <c r="BD2688" s="17"/>
      <c r="BE2688" s="17"/>
      <c r="BF2688" s="17"/>
      <c r="BG2688" s="17"/>
      <c r="BH2688" s="17"/>
      <c r="BI2688" s="17"/>
      <c r="BJ2688" s="17"/>
      <c r="BK2688" s="17"/>
      <c r="BL2688" s="17"/>
      <c r="BM2688" s="17"/>
      <c r="BN2688" s="17"/>
      <c r="BO2688" s="17"/>
      <c r="BP2688" s="17"/>
      <c r="BQ2688" s="17"/>
      <c r="BR2688" s="17"/>
    </row>
    <row r="2689" spans="29:70" x14ac:dyDescent="0.25">
      <c r="AC2689" s="17"/>
      <c r="AD2689" s="17"/>
      <c r="AE2689" s="17"/>
      <c r="AF2689" s="17"/>
      <c r="AG2689" s="17"/>
      <c r="AH2689" s="17"/>
      <c r="AI2689" s="17"/>
      <c r="AJ2689" s="17"/>
      <c r="AK2689" s="17"/>
      <c r="AL2689" s="17"/>
      <c r="AM2689" s="17"/>
      <c r="AN2689" s="17"/>
      <c r="AO2689" s="17"/>
      <c r="AP2689" s="17"/>
      <c r="AQ2689" s="17"/>
      <c r="AR2689" s="17"/>
      <c r="AS2689" s="17"/>
      <c r="AT2689" s="17"/>
      <c r="AU2689" s="17"/>
      <c r="AV2689" s="17"/>
      <c r="AW2689" s="17"/>
      <c r="AX2689" s="17"/>
      <c r="AY2689" s="17"/>
      <c r="AZ2689" s="17"/>
      <c r="BA2689" s="17"/>
      <c r="BB2689" s="17"/>
      <c r="BC2689" s="17"/>
      <c r="BD2689" s="17"/>
      <c r="BE2689" s="17"/>
      <c r="BF2689" s="17"/>
      <c r="BG2689" s="17"/>
      <c r="BH2689" s="17"/>
      <c r="BI2689" s="17"/>
      <c r="BJ2689" s="17"/>
      <c r="BK2689" s="17"/>
      <c r="BL2689" s="17"/>
      <c r="BM2689" s="17"/>
      <c r="BN2689" s="17"/>
      <c r="BO2689" s="17"/>
      <c r="BP2689" s="17"/>
      <c r="BQ2689" s="17"/>
      <c r="BR2689" s="17"/>
    </row>
    <row r="2690" spans="29:70" x14ac:dyDescent="0.25">
      <c r="AC2690" s="17"/>
      <c r="AD2690" s="17"/>
      <c r="AE2690" s="17"/>
      <c r="AF2690" s="17"/>
      <c r="AG2690" s="17"/>
      <c r="AH2690" s="17"/>
      <c r="AI2690" s="17"/>
      <c r="AJ2690" s="17"/>
      <c r="AK2690" s="17"/>
      <c r="AL2690" s="17"/>
      <c r="AM2690" s="17"/>
      <c r="AN2690" s="17"/>
      <c r="AO2690" s="17"/>
      <c r="AP2690" s="17"/>
      <c r="AQ2690" s="17"/>
      <c r="AR2690" s="17"/>
      <c r="AS2690" s="17"/>
      <c r="AT2690" s="17"/>
      <c r="AU2690" s="17"/>
      <c r="AV2690" s="17"/>
      <c r="AW2690" s="17"/>
      <c r="AX2690" s="17"/>
      <c r="AY2690" s="17"/>
      <c r="AZ2690" s="17"/>
      <c r="BA2690" s="17"/>
      <c r="BB2690" s="17"/>
      <c r="BC2690" s="17"/>
      <c r="BD2690" s="17"/>
      <c r="BE2690" s="17"/>
      <c r="BF2690" s="17"/>
      <c r="BG2690" s="17"/>
      <c r="BH2690" s="17"/>
      <c r="BI2690" s="17"/>
      <c r="BJ2690" s="17"/>
      <c r="BK2690" s="17"/>
      <c r="BL2690" s="17"/>
      <c r="BM2690" s="17"/>
      <c r="BN2690" s="17"/>
      <c r="BO2690" s="17"/>
      <c r="BP2690" s="17"/>
      <c r="BQ2690" s="17"/>
      <c r="BR2690" s="17"/>
    </row>
    <row r="2691" spans="29:70" x14ac:dyDescent="0.25">
      <c r="AC2691" s="17"/>
      <c r="AD2691" s="17"/>
      <c r="AE2691" s="17"/>
      <c r="AF2691" s="17"/>
      <c r="AG2691" s="17"/>
      <c r="AH2691" s="17"/>
      <c r="AI2691" s="17"/>
      <c r="AJ2691" s="17"/>
      <c r="AK2691" s="17"/>
      <c r="AL2691" s="17"/>
      <c r="AM2691" s="17"/>
      <c r="AN2691" s="17"/>
      <c r="AO2691" s="17"/>
      <c r="AP2691" s="17"/>
      <c r="AQ2691" s="17"/>
      <c r="AR2691" s="17"/>
      <c r="AS2691" s="17"/>
      <c r="AT2691" s="17"/>
      <c r="AU2691" s="17"/>
      <c r="AV2691" s="17"/>
      <c r="AW2691" s="17"/>
      <c r="AX2691" s="17"/>
      <c r="AY2691" s="17"/>
      <c r="AZ2691" s="17"/>
      <c r="BA2691" s="17"/>
      <c r="BB2691" s="17"/>
      <c r="BC2691" s="17"/>
      <c r="BD2691" s="17"/>
      <c r="BE2691" s="17"/>
      <c r="BF2691" s="17"/>
      <c r="BG2691" s="17"/>
      <c r="BH2691" s="17"/>
      <c r="BI2691" s="17"/>
      <c r="BJ2691" s="17"/>
      <c r="BK2691" s="17"/>
      <c r="BL2691" s="17"/>
      <c r="BM2691" s="17"/>
      <c r="BN2691" s="17"/>
      <c r="BO2691" s="17"/>
      <c r="BP2691" s="17"/>
      <c r="BQ2691" s="17"/>
      <c r="BR2691" s="17"/>
    </row>
    <row r="2692" spans="29:70" x14ac:dyDescent="0.25">
      <c r="AC2692" s="17"/>
      <c r="AD2692" s="17"/>
      <c r="AE2692" s="17"/>
      <c r="AF2692" s="17"/>
      <c r="AG2692" s="17"/>
      <c r="AH2692" s="17"/>
      <c r="AI2692" s="17"/>
      <c r="AJ2692" s="17"/>
      <c r="AK2692" s="17"/>
      <c r="AL2692" s="17"/>
      <c r="AM2692" s="17"/>
      <c r="AN2692" s="17"/>
      <c r="AO2692" s="17"/>
      <c r="AP2692" s="17"/>
      <c r="AQ2692" s="17"/>
      <c r="AR2692" s="17"/>
      <c r="AS2692" s="17"/>
      <c r="AT2692" s="17"/>
      <c r="AU2692" s="17"/>
      <c r="AV2692" s="17"/>
      <c r="AW2692" s="17"/>
      <c r="AX2692" s="17"/>
      <c r="AY2692" s="17"/>
      <c r="AZ2692" s="17"/>
      <c r="BA2692" s="17"/>
      <c r="BB2692" s="17"/>
      <c r="BC2692" s="17"/>
      <c r="BD2692" s="17"/>
      <c r="BE2692" s="17"/>
      <c r="BF2692" s="17"/>
      <c r="BG2692" s="17"/>
      <c r="BH2692" s="17"/>
      <c r="BI2692" s="17"/>
      <c r="BJ2692" s="17"/>
      <c r="BK2692" s="17"/>
      <c r="BL2692" s="17"/>
      <c r="BM2692" s="17"/>
      <c r="BN2692" s="17"/>
      <c r="BO2692" s="17"/>
      <c r="BP2692" s="17"/>
      <c r="BQ2692" s="17"/>
      <c r="BR2692" s="17"/>
    </row>
    <row r="2693" spans="29:70" x14ac:dyDescent="0.25">
      <c r="AC2693" s="17"/>
      <c r="AD2693" s="17"/>
      <c r="AE2693" s="17"/>
      <c r="AF2693" s="17"/>
      <c r="AG2693" s="17"/>
      <c r="AH2693" s="17"/>
      <c r="AI2693" s="17"/>
      <c r="AJ2693" s="17"/>
      <c r="AK2693" s="17"/>
      <c r="AL2693" s="17"/>
      <c r="AM2693" s="17"/>
      <c r="AN2693" s="17"/>
      <c r="AO2693" s="17"/>
      <c r="AP2693" s="17"/>
      <c r="AQ2693" s="17"/>
      <c r="AR2693" s="17"/>
      <c r="AS2693" s="17"/>
      <c r="AT2693" s="17"/>
      <c r="AU2693" s="17"/>
      <c r="AV2693" s="17"/>
      <c r="AW2693" s="17"/>
      <c r="AX2693" s="17"/>
      <c r="AY2693" s="17"/>
      <c r="AZ2693" s="17"/>
      <c r="BA2693" s="17"/>
      <c r="BB2693" s="17"/>
      <c r="BC2693" s="17"/>
      <c r="BD2693" s="17"/>
      <c r="BE2693" s="17"/>
      <c r="BF2693" s="17"/>
      <c r="BG2693" s="17"/>
      <c r="BH2693" s="17"/>
      <c r="BI2693" s="17"/>
      <c r="BJ2693" s="17"/>
      <c r="BK2693" s="17"/>
      <c r="BL2693" s="17"/>
      <c r="BM2693" s="17"/>
      <c r="BN2693" s="17"/>
      <c r="BO2693" s="17"/>
      <c r="BP2693" s="17"/>
      <c r="BQ2693" s="17"/>
      <c r="BR2693" s="17"/>
    </row>
    <row r="2694" spans="29:70" x14ac:dyDescent="0.25">
      <c r="AC2694" s="17"/>
      <c r="AD2694" s="17"/>
      <c r="AE2694" s="17"/>
      <c r="AF2694" s="17"/>
      <c r="AG2694" s="17"/>
      <c r="AH2694" s="17"/>
      <c r="AI2694" s="17"/>
      <c r="AJ2694" s="17"/>
      <c r="AK2694" s="17"/>
      <c r="AL2694" s="17"/>
      <c r="AM2694" s="17"/>
      <c r="AN2694" s="17"/>
      <c r="AO2694" s="17"/>
      <c r="AP2694" s="17"/>
      <c r="AQ2694" s="17"/>
      <c r="AR2694" s="17"/>
      <c r="AS2694" s="17"/>
      <c r="AT2694" s="17"/>
      <c r="AU2694" s="17"/>
      <c r="AV2694" s="17"/>
      <c r="AW2694" s="17"/>
      <c r="AX2694" s="17"/>
      <c r="AY2694" s="17"/>
      <c r="AZ2694" s="17"/>
      <c r="BA2694" s="17"/>
      <c r="BB2694" s="17"/>
      <c r="BC2694" s="17"/>
      <c r="BD2694" s="17"/>
      <c r="BE2694" s="17"/>
      <c r="BF2694" s="17"/>
      <c r="BG2694" s="17"/>
      <c r="BH2694" s="17"/>
      <c r="BI2694" s="17"/>
      <c r="BJ2694" s="17"/>
      <c r="BK2694" s="17"/>
      <c r="BL2694" s="17"/>
      <c r="BM2694" s="17"/>
      <c r="BN2694" s="17"/>
      <c r="BO2694" s="17"/>
      <c r="BP2694" s="17"/>
      <c r="BQ2694" s="17"/>
      <c r="BR2694" s="17"/>
    </row>
    <row r="2695" spans="29:70" x14ac:dyDescent="0.25">
      <c r="AC2695" s="17"/>
      <c r="AD2695" s="17"/>
      <c r="AE2695" s="17"/>
      <c r="AF2695" s="17"/>
      <c r="AG2695" s="17"/>
      <c r="AH2695" s="17"/>
      <c r="AI2695" s="17"/>
      <c r="AJ2695" s="17"/>
      <c r="AK2695" s="17"/>
      <c r="AL2695" s="17"/>
      <c r="AM2695" s="17"/>
      <c r="AN2695" s="17"/>
      <c r="AO2695" s="17"/>
      <c r="AP2695" s="17"/>
      <c r="AQ2695" s="17"/>
      <c r="AR2695" s="17"/>
      <c r="AS2695" s="17"/>
      <c r="AT2695" s="17"/>
      <c r="AU2695" s="17"/>
      <c r="AV2695" s="17"/>
      <c r="AW2695" s="17"/>
      <c r="AX2695" s="17"/>
      <c r="AY2695" s="17"/>
      <c r="AZ2695" s="17"/>
      <c r="BA2695" s="17"/>
      <c r="BB2695" s="17"/>
      <c r="BC2695" s="17"/>
      <c r="BD2695" s="17"/>
      <c r="BE2695" s="17"/>
      <c r="BF2695" s="17"/>
      <c r="BG2695" s="17"/>
      <c r="BH2695" s="17"/>
      <c r="BI2695" s="17"/>
      <c r="BJ2695" s="17"/>
      <c r="BK2695" s="17"/>
      <c r="BL2695" s="17"/>
      <c r="BM2695" s="17"/>
      <c r="BN2695" s="17"/>
      <c r="BO2695" s="17"/>
      <c r="BP2695" s="17"/>
      <c r="BQ2695" s="17"/>
      <c r="BR2695" s="17"/>
    </row>
    <row r="2696" spans="29:70" x14ac:dyDescent="0.25">
      <c r="AC2696" s="17"/>
      <c r="AD2696" s="17"/>
      <c r="AE2696" s="17"/>
      <c r="AF2696" s="17"/>
      <c r="AG2696" s="17"/>
      <c r="AH2696" s="17"/>
      <c r="AI2696" s="17"/>
      <c r="AJ2696" s="17"/>
      <c r="AK2696" s="17"/>
      <c r="AL2696" s="17"/>
      <c r="AM2696" s="17"/>
      <c r="AN2696" s="17"/>
      <c r="AO2696" s="17"/>
      <c r="AP2696" s="17"/>
      <c r="AQ2696" s="17"/>
      <c r="AR2696" s="17"/>
      <c r="AS2696" s="17"/>
      <c r="AT2696" s="17"/>
      <c r="AU2696" s="17"/>
      <c r="AV2696" s="17"/>
      <c r="AW2696" s="17"/>
      <c r="AX2696" s="17"/>
      <c r="AY2696" s="17"/>
      <c r="AZ2696" s="17"/>
      <c r="BA2696" s="17"/>
      <c r="BB2696" s="17"/>
      <c r="BC2696" s="17"/>
      <c r="BD2696" s="17"/>
      <c r="BE2696" s="17"/>
      <c r="BF2696" s="17"/>
      <c r="BG2696" s="17"/>
      <c r="BH2696" s="17"/>
      <c r="BI2696" s="17"/>
      <c r="BJ2696" s="17"/>
      <c r="BK2696" s="17"/>
      <c r="BL2696" s="17"/>
      <c r="BM2696" s="17"/>
      <c r="BN2696" s="17"/>
      <c r="BO2696" s="17"/>
      <c r="BP2696" s="17"/>
      <c r="BQ2696" s="17"/>
      <c r="BR2696" s="17"/>
    </row>
    <row r="2697" spans="29:70" x14ac:dyDescent="0.25">
      <c r="AC2697" s="17"/>
      <c r="AD2697" s="17"/>
      <c r="AE2697" s="17"/>
      <c r="AF2697" s="17"/>
      <c r="AG2697" s="17"/>
      <c r="AH2697" s="17"/>
      <c r="AI2697" s="17"/>
      <c r="AJ2697" s="17"/>
      <c r="AK2697" s="17"/>
      <c r="AL2697" s="17"/>
      <c r="AM2697" s="17"/>
      <c r="AN2697" s="17"/>
      <c r="AO2697" s="17"/>
      <c r="AP2697" s="17"/>
      <c r="AQ2697" s="17"/>
      <c r="AR2697" s="17"/>
      <c r="AS2697" s="17"/>
      <c r="AT2697" s="17"/>
      <c r="AU2697" s="17"/>
      <c r="AV2697" s="17"/>
      <c r="AW2697" s="17"/>
      <c r="AX2697" s="17"/>
      <c r="AY2697" s="17"/>
      <c r="AZ2697" s="17"/>
      <c r="BA2697" s="17"/>
      <c r="BB2697" s="17"/>
      <c r="BC2697" s="17"/>
      <c r="BD2697" s="17"/>
      <c r="BE2697" s="17"/>
      <c r="BF2697" s="17"/>
      <c r="BG2697" s="17"/>
      <c r="BH2697" s="17"/>
      <c r="BI2697" s="17"/>
      <c r="BJ2697" s="17"/>
      <c r="BK2697" s="17"/>
      <c r="BL2697" s="17"/>
      <c r="BM2697" s="17"/>
      <c r="BN2697" s="17"/>
      <c r="BO2697" s="17"/>
      <c r="BP2697" s="17"/>
      <c r="BQ2697" s="17"/>
      <c r="BR2697" s="17"/>
    </row>
    <row r="2698" spans="29:70" x14ac:dyDescent="0.25">
      <c r="AC2698" s="17"/>
      <c r="AD2698" s="17"/>
      <c r="AE2698" s="17"/>
      <c r="AF2698" s="17"/>
      <c r="AG2698" s="17"/>
      <c r="AH2698" s="17"/>
      <c r="AI2698" s="17"/>
      <c r="AJ2698" s="17"/>
      <c r="AK2698" s="17"/>
      <c r="AL2698" s="17"/>
      <c r="AM2698" s="17"/>
      <c r="AN2698" s="17"/>
      <c r="AO2698" s="17"/>
      <c r="AP2698" s="17"/>
      <c r="AQ2698" s="17"/>
      <c r="AR2698" s="17"/>
      <c r="AS2698" s="17"/>
      <c r="AT2698" s="17"/>
      <c r="AU2698" s="17"/>
      <c r="AV2698" s="17"/>
      <c r="AW2698" s="17"/>
      <c r="AX2698" s="17"/>
      <c r="AY2698" s="17"/>
      <c r="AZ2698" s="17"/>
      <c r="BA2698" s="17"/>
      <c r="BB2698" s="17"/>
      <c r="BC2698" s="17"/>
      <c r="BD2698" s="17"/>
      <c r="BE2698" s="17"/>
      <c r="BF2698" s="17"/>
      <c r="BG2698" s="17"/>
      <c r="BH2698" s="17"/>
      <c r="BI2698" s="17"/>
      <c r="BJ2698" s="17"/>
      <c r="BK2698" s="17"/>
      <c r="BL2698" s="17"/>
      <c r="BM2698" s="17"/>
      <c r="BN2698" s="17"/>
      <c r="BO2698" s="17"/>
      <c r="BP2698" s="17"/>
      <c r="BQ2698" s="17"/>
      <c r="BR2698" s="17"/>
    </row>
    <row r="2699" spans="29:70" x14ac:dyDescent="0.25">
      <c r="AC2699" s="17"/>
      <c r="AD2699" s="17"/>
      <c r="AE2699" s="17"/>
      <c r="AF2699" s="17"/>
      <c r="AG2699" s="17"/>
      <c r="AH2699" s="17"/>
      <c r="AI2699" s="17"/>
      <c r="AJ2699" s="17"/>
      <c r="AK2699" s="17"/>
      <c r="AL2699" s="17"/>
      <c r="AM2699" s="17"/>
      <c r="AN2699" s="17"/>
      <c r="AO2699" s="17"/>
      <c r="AP2699" s="17"/>
      <c r="AQ2699" s="17"/>
      <c r="AR2699" s="17"/>
      <c r="AS2699" s="17"/>
      <c r="AT2699" s="17"/>
      <c r="AU2699" s="17"/>
      <c r="AV2699" s="17"/>
      <c r="AW2699" s="17"/>
      <c r="AX2699" s="17"/>
      <c r="AY2699" s="17"/>
      <c r="AZ2699" s="17"/>
      <c r="BA2699" s="17"/>
      <c r="BB2699" s="17"/>
      <c r="BC2699" s="17"/>
      <c r="BD2699" s="17"/>
      <c r="BE2699" s="17"/>
      <c r="BF2699" s="17"/>
      <c r="BG2699" s="17"/>
      <c r="BH2699" s="17"/>
      <c r="BI2699" s="17"/>
      <c r="BJ2699" s="17"/>
      <c r="BK2699" s="17"/>
      <c r="BL2699" s="17"/>
      <c r="BM2699" s="17"/>
      <c r="BN2699" s="17"/>
      <c r="BO2699" s="17"/>
      <c r="BP2699" s="17"/>
      <c r="BQ2699" s="17"/>
      <c r="BR2699" s="17"/>
    </row>
    <row r="2700" spans="29:70" x14ac:dyDescent="0.25">
      <c r="AC2700" s="17"/>
      <c r="AD2700" s="17"/>
      <c r="AE2700" s="17"/>
      <c r="AF2700" s="17"/>
      <c r="AG2700" s="17"/>
      <c r="AH2700" s="17"/>
      <c r="AI2700" s="17"/>
      <c r="AJ2700" s="17"/>
      <c r="AK2700" s="17"/>
      <c r="AL2700" s="17"/>
      <c r="AM2700" s="17"/>
      <c r="AN2700" s="17"/>
      <c r="AO2700" s="17"/>
      <c r="AP2700" s="17"/>
      <c r="AQ2700" s="17"/>
      <c r="AR2700" s="17"/>
      <c r="AS2700" s="17"/>
      <c r="AT2700" s="17"/>
      <c r="AU2700" s="17"/>
      <c r="AV2700" s="17"/>
      <c r="AW2700" s="17"/>
      <c r="AX2700" s="17"/>
      <c r="AY2700" s="17"/>
      <c r="AZ2700" s="17"/>
      <c r="BA2700" s="17"/>
      <c r="BB2700" s="17"/>
      <c r="BC2700" s="17"/>
      <c r="BD2700" s="17"/>
      <c r="BE2700" s="17"/>
      <c r="BF2700" s="17"/>
      <c r="BG2700" s="17"/>
      <c r="BH2700" s="17"/>
      <c r="BI2700" s="17"/>
      <c r="BJ2700" s="17"/>
      <c r="BK2700" s="17"/>
      <c r="BL2700" s="17"/>
      <c r="BM2700" s="17"/>
      <c r="BN2700" s="17"/>
      <c r="BO2700" s="17"/>
      <c r="BP2700" s="17"/>
      <c r="BQ2700" s="17"/>
      <c r="BR2700" s="17"/>
    </row>
    <row r="2701" spans="29:70" x14ac:dyDescent="0.25">
      <c r="AC2701" s="17"/>
      <c r="AD2701" s="17"/>
      <c r="AE2701" s="17"/>
      <c r="AF2701" s="17"/>
      <c r="AG2701" s="17"/>
      <c r="AH2701" s="17"/>
      <c r="AI2701" s="17"/>
      <c r="AJ2701" s="17"/>
      <c r="AK2701" s="17"/>
      <c r="AL2701" s="17"/>
      <c r="AM2701" s="17"/>
      <c r="AN2701" s="17"/>
      <c r="AO2701" s="17"/>
      <c r="AP2701" s="17"/>
      <c r="AQ2701" s="17"/>
      <c r="AR2701" s="17"/>
      <c r="AS2701" s="17"/>
      <c r="AT2701" s="17"/>
      <c r="AU2701" s="17"/>
      <c r="AV2701" s="17"/>
      <c r="AW2701" s="17"/>
      <c r="AX2701" s="17"/>
      <c r="AY2701" s="17"/>
      <c r="AZ2701" s="17"/>
      <c r="BA2701" s="17"/>
      <c r="BB2701" s="17"/>
      <c r="BC2701" s="17"/>
      <c r="BD2701" s="17"/>
      <c r="BE2701" s="17"/>
      <c r="BF2701" s="17"/>
      <c r="BG2701" s="17"/>
      <c r="BH2701" s="17"/>
      <c r="BI2701" s="17"/>
      <c r="BJ2701" s="17"/>
      <c r="BK2701" s="17"/>
      <c r="BL2701" s="17"/>
      <c r="BM2701" s="17"/>
      <c r="BN2701" s="17"/>
      <c r="BO2701" s="17"/>
      <c r="BP2701" s="17"/>
      <c r="BQ2701" s="17"/>
      <c r="BR2701" s="17"/>
    </row>
    <row r="2702" spans="29:70" x14ac:dyDescent="0.25">
      <c r="AC2702" s="17"/>
      <c r="AD2702" s="17"/>
      <c r="AE2702" s="17"/>
      <c r="AF2702" s="17"/>
      <c r="AG2702" s="17"/>
      <c r="AH2702" s="17"/>
      <c r="AI2702" s="17"/>
      <c r="AJ2702" s="17"/>
      <c r="AK2702" s="17"/>
      <c r="AL2702" s="17"/>
      <c r="AM2702" s="17"/>
      <c r="AN2702" s="17"/>
      <c r="AO2702" s="17"/>
      <c r="AP2702" s="17"/>
      <c r="AQ2702" s="17"/>
      <c r="AR2702" s="17"/>
      <c r="AS2702" s="17"/>
      <c r="AT2702" s="17"/>
      <c r="AU2702" s="17"/>
      <c r="AV2702" s="17"/>
      <c r="AW2702" s="17"/>
      <c r="AX2702" s="17"/>
      <c r="AY2702" s="17"/>
      <c r="AZ2702" s="17"/>
      <c r="BA2702" s="17"/>
      <c r="BB2702" s="17"/>
      <c r="BC2702" s="17"/>
      <c r="BD2702" s="17"/>
      <c r="BE2702" s="17"/>
      <c r="BF2702" s="17"/>
      <c r="BG2702" s="17"/>
      <c r="BH2702" s="17"/>
      <c r="BI2702" s="17"/>
      <c r="BJ2702" s="17"/>
      <c r="BK2702" s="17"/>
      <c r="BL2702" s="17"/>
      <c r="BM2702" s="17"/>
      <c r="BN2702" s="17"/>
      <c r="BO2702" s="17"/>
      <c r="BP2702" s="17"/>
      <c r="BQ2702" s="17"/>
      <c r="BR2702" s="17"/>
    </row>
    <row r="2703" spans="29:70" x14ac:dyDescent="0.25">
      <c r="AC2703" s="17"/>
      <c r="AD2703" s="17"/>
      <c r="AE2703" s="17"/>
      <c r="AF2703" s="17"/>
      <c r="AG2703" s="17"/>
      <c r="AH2703" s="17"/>
      <c r="AI2703" s="17"/>
      <c r="AJ2703" s="17"/>
      <c r="AK2703" s="17"/>
      <c r="AL2703" s="17"/>
      <c r="AM2703" s="17"/>
      <c r="AN2703" s="17"/>
      <c r="AO2703" s="17"/>
      <c r="AP2703" s="17"/>
      <c r="AQ2703" s="17"/>
      <c r="AR2703" s="17"/>
      <c r="AS2703" s="17"/>
      <c r="AT2703" s="17"/>
      <c r="AU2703" s="17"/>
      <c r="AV2703" s="17"/>
      <c r="AW2703" s="17"/>
      <c r="AX2703" s="17"/>
      <c r="AY2703" s="17"/>
      <c r="AZ2703" s="17"/>
      <c r="BA2703" s="17"/>
      <c r="BB2703" s="17"/>
      <c r="BC2703" s="17"/>
      <c r="BD2703" s="17"/>
      <c r="BE2703" s="17"/>
      <c r="BF2703" s="17"/>
      <c r="BG2703" s="17"/>
      <c r="BH2703" s="17"/>
      <c r="BI2703" s="17"/>
      <c r="BJ2703" s="17"/>
      <c r="BK2703" s="17"/>
      <c r="BL2703" s="17"/>
      <c r="BM2703" s="17"/>
      <c r="BN2703" s="17"/>
      <c r="BO2703" s="17"/>
      <c r="BP2703" s="17"/>
      <c r="BQ2703" s="17"/>
      <c r="BR2703" s="17"/>
    </row>
    <row r="2704" spans="29:70" x14ac:dyDescent="0.25">
      <c r="AC2704" s="17"/>
      <c r="AD2704" s="17"/>
      <c r="AE2704" s="17"/>
      <c r="AF2704" s="17"/>
      <c r="AG2704" s="17"/>
      <c r="AH2704" s="17"/>
      <c r="AI2704" s="17"/>
      <c r="AJ2704" s="17"/>
      <c r="AK2704" s="17"/>
      <c r="AL2704" s="17"/>
      <c r="AM2704" s="17"/>
      <c r="AN2704" s="17"/>
      <c r="AO2704" s="17"/>
      <c r="AP2704" s="17"/>
      <c r="AQ2704" s="17"/>
      <c r="AR2704" s="17"/>
      <c r="AS2704" s="17"/>
      <c r="AT2704" s="17"/>
      <c r="AU2704" s="17"/>
      <c r="AV2704" s="17"/>
      <c r="AW2704" s="17"/>
      <c r="AX2704" s="17"/>
      <c r="AY2704" s="17"/>
      <c r="AZ2704" s="17"/>
      <c r="BA2704" s="17"/>
      <c r="BB2704" s="17"/>
      <c r="BC2704" s="17"/>
      <c r="BD2704" s="17"/>
      <c r="BE2704" s="17"/>
      <c r="BF2704" s="17"/>
      <c r="BG2704" s="17"/>
      <c r="BH2704" s="17"/>
      <c r="BI2704" s="17"/>
      <c r="BJ2704" s="17"/>
      <c r="BK2704" s="17"/>
      <c r="BL2704" s="17"/>
      <c r="BM2704" s="17"/>
      <c r="BN2704" s="17"/>
      <c r="BO2704" s="17"/>
      <c r="BP2704" s="17"/>
      <c r="BQ2704" s="17"/>
      <c r="BR2704" s="17"/>
    </row>
    <row r="2705" spans="29:70" x14ac:dyDescent="0.25">
      <c r="AC2705" s="17"/>
      <c r="AD2705" s="17"/>
      <c r="AE2705" s="17"/>
      <c r="AF2705" s="17"/>
      <c r="AG2705" s="17"/>
      <c r="AH2705" s="17"/>
      <c r="AI2705" s="17"/>
      <c r="AJ2705" s="17"/>
      <c r="AK2705" s="17"/>
      <c r="AL2705" s="17"/>
      <c r="AM2705" s="17"/>
      <c r="AN2705" s="17"/>
      <c r="AO2705" s="17"/>
      <c r="AP2705" s="17"/>
      <c r="AQ2705" s="17"/>
      <c r="AR2705" s="17"/>
      <c r="AS2705" s="17"/>
      <c r="AT2705" s="17"/>
      <c r="AU2705" s="17"/>
      <c r="AV2705" s="17"/>
      <c r="AW2705" s="17"/>
      <c r="AX2705" s="17"/>
      <c r="AY2705" s="17"/>
      <c r="AZ2705" s="17"/>
      <c r="BA2705" s="17"/>
      <c r="BB2705" s="17"/>
      <c r="BC2705" s="17"/>
      <c r="BD2705" s="17"/>
      <c r="BE2705" s="17"/>
      <c r="BF2705" s="17"/>
      <c r="BG2705" s="17"/>
      <c r="BH2705" s="17"/>
      <c r="BI2705" s="17"/>
      <c r="BJ2705" s="17"/>
      <c r="BK2705" s="17"/>
      <c r="BL2705" s="17"/>
      <c r="BM2705" s="17"/>
      <c r="BN2705" s="17"/>
      <c r="BO2705" s="17"/>
      <c r="BP2705" s="17"/>
      <c r="BQ2705" s="17"/>
      <c r="BR2705" s="17"/>
    </row>
    <row r="2706" spans="29:70" x14ac:dyDescent="0.25">
      <c r="AC2706" s="17"/>
      <c r="AD2706" s="17"/>
      <c r="AE2706" s="17"/>
      <c r="AF2706" s="17"/>
      <c r="AG2706" s="17"/>
      <c r="AH2706" s="17"/>
      <c r="AI2706" s="17"/>
      <c r="AJ2706" s="17"/>
      <c r="AK2706" s="17"/>
      <c r="AL2706" s="17"/>
      <c r="AM2706" s="17"/>
      <c r="AN2706" s="17"/>
      <c r="AO2706" s="17"/>
      <c r="AP2706" s="17"/>
      <c r="AQ2706" s="17"/>
      <c r="AR2706" s="17"/>
      <c r="AS2706" s="17"/>
      <c r="AT2706" s="17"/>
      <c r="AU2706" s="17"/>
      <c r="AV2706" s="17"/>
      <c r="AW2706" s="17"/>
      <c r="AX2706" s="17"/>
      <c r="AY2706" s="17"/>
      <c r="AZ2706" s="17"/>
      <c r="BA2706" s="17"/>
      <c r="BB2706" s="17"/>
      <c r="BC2706" s="17"/>
      <c r="BD2706" s="17"/>
      <c r="BE2706" s="17"/>
      <c r="BF2706" s="17"/>
      <c r="BG2706" s="17"/>
      <c r="BH2706" s="17"/>
      <c r="BI2706" s="17"/>
      <c r="BJ2706" s="17"/>
      <c r="BK2706" s="17"/>
      <c r="BL2706" s="17"/>
      <c r="BM2706" s="17"/>
      <c r="BN2706" s="17"/>
      <c r="BO2706" s="17"/>
      <c r="BP2706" s="17"/>
      <c r="BQ2706" s="17"/>
      <c r="BR2706" s="17"/>
    </row>
    <row r="2707" spans="29:70" x14ac:dyDescent="0.25">
      <c r="AC2707" s="17"/>
      <c r="AD2707" s="17"/>
      <c r="AE2707" s="17"/>
      <c r="AF2707" s="17"/>
      <c r="AG2707" s="17"/>
      <c r="AH2707" s="17"/>
      <c r="AI2707" s="17"/>
      <c r="AJ2707" s="17"/>
      <c r="AK2707" s="17"/>
      <c r="AL2707" s="17"/>
      <c r="AM2707" s="17"/>
      <c r="AN2707" s="17"/>
      <c r="AO2707" s="17"/>
      <c r="AP2707" s="17"/>
      <c r="AQ2707" s="17"/>
      <c r="AR2707" s="17"/>
      <c r="AS2707" s="17"/>
      <c r="AT2707" s="17"/>
      <c r="AU2707" s="17"/>
      <c r="AV2707" s="17"/>
      <c r="AW2707" s="17"/>
      <c r="AX2707" s="17"/>
      <c r="AY2707" s="17"/>
      <c r="AZ2707" s="17"/>
      <c r="BA2707" s="17"/>
      <c r="BB2707" s="17"/>
      <c r="BC2707" s="17"/>
      <c r="BD2707" s="17"/>
      <c r="BE2707" s="17"/>
      <c r="BF2707" s="17"/>
      <c r="BG2707" s="17"/>
      <c r="BH2707" s="17"/>
      <c r="BI2707" s="17"/>
      <c r="BJ2707" s="17"/>
      <c r="BK2707" s="17"/>
      <c r="BL2707" s="17"/>
      <c r="BM2707" s="17"/>
      <c r="BN2707" s="17"/>
      <c r="BO2707" s="17"/>
      <c r="BP2707" s="17"/>
      <c r="BQ2707" s="17"/>
      <c r="BR2707" s="17"/>
    </row>
    <row r="2708" spans="29:70" x14ac:dyDescent="0.25">
      <c r="AC2708" s="17"/>
      <c r="AD2708" s="17"/>
      <c r="AE2708" s="17"/>
      <c r="AF2708" s="17"/>
      <c r="AG2708" s="17"/>
      <c r="AH2708" s="17"/>
      <c r="AI2708" s="17"/>
      <c r="AJ2708" s="17"/>
      <c r="AK2708" s="17"/>
      <c r="AL2708" s="17"/>
      <c r="AM2708" s="17"/>
      <c r="AN2708" s="17"/>
      <c r="AO2708" s="17"/>
      <c r="AP2708" s="17"/>
      <c r="AQ2708" s="17"/>
      <c r="AR2708" s="17"/>
      <c r="AS2708" s="17"/>
      <c r="AT2708" s="17"/>
      <c r="AU2708" s="17"/>
      <c r="AV2708" s="17"/>
      <c r="AW2708" s="17"/>
      <c r="AX2708" s="17"/>
      <c r="AY2708" s="17"/>
      <c r="AZ2708" s="17"/>
      <c r="BA2708" s="17"/>
      <c r="BB2708" s="17"/>
      <c r="BC2708" s="17"/>
      <c r="BD2708" s="17"/>
      <c r="BE2708" s="17"/>
      <c r="BF2708" s="17"/>
      <c r="BG2708" s="17"/>
      <c r="BH2708" s="17"/>
      <c r="BI2708" s="17"/>
      <c r="BJ2708" s="17"/>
      <c r="BK2708" s="17"/>
      <c r="BL2708" s="17"/>
      <c r="BM2708" s="17"/>
      <c r="BN2708" s="17"/>
      <c r="BO2708" s="17"/>
      <c r="BP2708" s="17"/>
      <c r="BQ2708" s="17"/>
      <c r="BR2708" s="17"/>
    </row>
    <row r="2709" spans="29:70" x14ac:dyDescent="0.25">
      <c r="AC2709" s="17"/>
      <c r="AD2709" s="17"/>
      <c r="AE2709" s="17"/>
      <c r="AF2709" s="17"/>
      <c r="AG2709" s="17"/>
      <c r="AH2709" s="17"/>
      <c r="AI2709" s="17"/>
      <c r="AJ2709" s="17"/>
      <c r="AK2709" s="17"/>
      <c r="AL2709" s="17"/>
      <c r="AM2709" s="17"/>
      <c r="AN2709" s="17"/>
      <c r="AO2709" s="17"/>
      <c r="AP2709" s="17"/>
      <c r="AQ2709" s="17"/>
      <c r="AR2709" s="17"/>
      <c r="AS2709" s="17"/>
      <c r="AT2709" s="17"/>
      <c r="AU2709" s="17"/>
      <c r="AV2709" s="17"/>
      <c r="AW2709" s="17"/>
      <c r="AX2709" s="17"/>
      <c r="AY2709" s="17"/>
      <c r="AZ2709" s="17"/>
      <c r="BA2709" s="17"/>
      <c r="BB2709" s="17"/>
      <c r="BC2709" s="17"/>
      <c r="BD2709" s="17"/>
      <c r="BE2709" s="17"/>
      <c r="BF2709" s="17"/>
      <c r="BG2709" s="17"/>
      <c r="BH2709" s="17"/>
      <c r="BI2709" s="17"/>
      <c r="BJ2709" s="17"/>
      <c r="BK2709" s="17"/>
      <c r="BL2709" s="17"/>
      <c r="BM2709" s="17"/>
      <c r="BN2709" s="17"/>
      <c r="BO2709" s="17"/>
      <c r="BP2709" s="17"/>
      <c r="BQ2709" s="17"/>
      <c r="BR2709" s="17"/>
    </row>
    <row r="2710" spans="29:70" x14ac:dyDescent="0.25">
      <c r="AC2710" s="17"/>
      <c r="AD2710" s="17"/>
      <c r="AE2710" s="17"/>
      <c r="AF2710" s="17"/>
      <c r="AG2710" s="17"/>
      <c r="AH2710" s="17"/>
      <c r="AI2710" s="17"/>
      <c r="AJ2710" s="17"/>
      <c r="AK2710" s="17"/>
      <c r="AL2710" s="17"/>
      <c r="AM2710" s="17"/>
      <c r="AN2710" s="17"/>
      <c r="AO2710" s="17"/>
      <c r="AP2710" s="17"/>
      <c r="AQ2710" s="17"/>
      <c r="AR2710" s="17"/>
      <c r="AS2710" s="17"/>
      <c r="AT2710" s="17"/>
      <c r="AU2710" s="17"/>
      <c r="AV2710" s="17"/>
      <c r="AW2710" s="17"/>
      <c r="AX2710" s="17"/>
      <c r="AY2710" s="17"/>
      <c r="AZ2710" s="17"/>
      <c r="BA2710" s="17"/>
      <c r="BB2710" s="17"/>
      <c r="BC2710" s="17"/>
      <c r="BD2710" s="17"/>
      <c r="BE2710" s="17"/>
      <c r="BF2710" s="17"/>
      <c r="BG2710" s="17"/>
      <c r="BH2710" s="17"/>
      <c r="BI2710" s="17"/>
      <c r="BJ2710" s="17"/>
      <c r="BK2710" s="17"/>
      <c r="BL2710" s="17"/>
      <c r="BM2710" s="17"/>
      <c r="BN2710" s="17"/>
      <c r="BO2710" s="17"/>
      <c r="BP2710" s="17"/>
      <c r="BQ2710" s="17"/>
      <c r="BR2710" s="17"/>
    </row>
    <row r="2711" spans="29:70" x14ac:dyDescent="0.25">
      <c r="AC2711" s="17"/>
      <c r="AD2711" s="17"/>
      <c r="AE2711" s="17"/>
      <c r="AF2711" s="17"/>
      <c r="AG2711" s="17"/>
      <c r="AH2711" s="17"/>
      <c r="AI2711" s="17"/>
      <c r="AJ2711" s="17"/>
      <c r="AK2711" s="17"/>
      <c r="AL2711" s="17"/>
      <c r="AM2711" s="17"/>
      <c r="AN2711" s="17"/>
      <c r="AO2711" s="17"/>
      <c r="AP2711" s="17"/>
      <c r="AQ2711" s="17"/>
      <c r="AR2711" s="17"/>
      <c r="AS2711" s="17"/>
      <c r="AT2711" s="17"/>
      <c r="AU2711" s="17"/>
      <c r="AV2711" s="17"/>
      <c r="AW2711" s="17"/>
      <c r="AX2711" s="17"/>
      <c r="AY2711" s="17"/>
      <c r="AZ2711" s="17"/>
      <c r="BA2711" s="17"/>
      <c r="BB2711" s="17"/>
      <c r="BC2711" s="17"/>
      <c r="BD2711" s="17"/>
      <c r="BE2711" s="17"/>
      <c r="BF2711" s="17"/>
      <c r="BG2711" s="17"/>
      <c r="BH2711" s="17"/>
      <c r="BI2711" s="17"/>
      <c r="BJ2711" s="17"/>
      <c r="BK2711" s="17"/>
      <c r="BL2711" s="17"/>
      <c r="BM2711" s="17"/>
      <c r="BN2711" s="17"/>
      <c r="BO2711" s="17"/>
      <c r="BP2711" s="17"/>
      <c r="BQ2711" s="17"/>
      <c r="BR2711" s="17"/>
    </row>
    <row r="2712" spans="29:70" x14ac:dyDescent="0.25"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  <c r="BF2712" s="17"/>
      <c r="BG2712" s="17"/>
      <c r="BH2712" s="17"/>
      <c r="BI2712" s="17"/>
      <c r="BJ2712" s="17"/>
      <c r="BK2712" s="17"/>
      <c r="BL2712" s="17"/>
      <c r="BM2712" s="17"/>
      <c r="BN2712" s="17"/>
      <c r="BO2712" s="17"/>
      <c r="BP2712" s="17"/>
      <c r="BQ2712" s="17"/>
      <c r="BR2712" s="17"/>
    </row>
    <row r="2713" spans="29:70" x14ac:dyDescent="0.25"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  <c r="BF2713" s="17"/>
      <c r="BG2713" s="17"/>
      <c r="BH2713" s="17"/>
      <c r="BI2713" s="17"/>
      <c r="BJ2713" s="17"/>
      <c r="BK2713" s="17"/>
      <c r="BL2713" s="17"/>
      <c r="BM2713" s="17"/>
      <c r="BN2713" s="17"/>
      <c r="BO2713" s="17"/>
      <c r="BP2713" s="17"/>
      <c r="BQ2713" s="17"/>
      <c r="BR2713" s="17"/>
    </row>
    <row r="2714" spans="29:70" x14ac:dyDescent="0.25"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  <c r="BF2714" s="17"/>
      <c r="BG2714" s="17"/>
      <c r="BH2714" s="17"/>
      <c r="BI2714" s="17"/>
      <c r="BJ2714" s="17"/>
      <c r="BK2714" s="17"/>
      <c r="BL2714" s="17"/>
      <c r="BM2714" s="17"/>
      <c r="BN2714" s="17"/>
      <c r="BO2714" s="17"/>
      <c r="BP2714" s="17"/>
      <c r="BQ2714" s="17"/>
      <c r="BR2714" s="17"/>
    </row>
    <row r="2715" spans="29:70" x14ac:dyDescent="0.25"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  <c r="BF2715" s="17"/>
      <c r="BG2715" s="17"/>
      <c r="BH2715" s="17"/>
      <c r="BI2715" s="17"/>
      <c r="BJ2715" s="17"/>
      <c r="BK2715" s="17"/>
      <c r="BL2715" s="17"/>
      <c r="BM2715" s="17"/>
      <c r="BN2715" s="17"/>
      <c r="BO2715" s="17"/>
      <c r="BP2715" s="17"/>
      <c r="BQ2715" s="17"/>
      <c r="BR2715" s="17"/>
    </row>
    <row r="2716" spans="29:70" x14ac:dyDescent="0.25">
      <c r="AC2716" s="17"/>
      <c r="AD2716" s="17"/>
      <c r="AE2716" s="17"/>
      <c r="AF2716" s="17"/>
      <c r="AG2716" s="17"/>
      <c r="AH2716" s="17"/>
      <c r="AI2716" s="17"/>
      <c r="AJ2716" s="17"/>
      <c r="AK2716" s="17"/>
      <c r="AL2716" s="17"/>
      <c r="AM2716" s="17"/>
      <c r="AN2716" s="17"/>
      <c r="AO2716" s="17"/>
      <c r="AP2716" s="17"/>
      <c r="AQ2716" s="17"/>
      <c r="AR2716" s="17"/>
      <c r="AS2716" s="17"/>
      <c r="AT2716" s="17"/>
      <c r="AU2716" s="17"/>
      <c r="AV2716" s="17"/>
      <c r="AW2716" s="17"/>
      <c r="AX2716" s="17"/>
      <c r="AY2716" s="17"/>
      <c r="AZ2716" s="17"/>
      <c r="BA2716" s="17"/>
      <c r="BB2716" s="17"/>
      <c r="BC2716" s="17"/>
      <c r="BD2716" s="17"/>
      <c r="BE2716" s="17"/>
      <c r="BF2716" s="17"/>
      <c r="BG2716" s="17"/>
      <c r="BH2716" s="17"/>
      <c r="BI2716" s="17"/>
      <c r="BJ2716" s="17"/>
      <c r="BK2716" s="17"/>
      <c r="BL2716" s="17"/>
      <c r="BM2716" s="17"/>
      <c r="BN2716" s="17"/>
      <c r="BO2716" s="17"/>
      <c r="BP2716" s="17"/>
      <c r="BQ2716" s="17"/>
      <c r="BR2716" s="17"/>
    </row>
    <row r="2717" spans="29:70" x14ac:dyDescent="0.25">
      <c r="AC2717" s="17"/>
      <c r="AD2717" s="17"/>
      <c r="AE2717" s="17"/>
      <c r="AF2717" s="17"/>
      <c r="AG2717" s="17"/>
      <c r="AH2717" s="17"/>
      <c r="AI2717" s="17"/>
      <c r="AJ2717" s="17"/>
      <c r="AK2717" s="17"/>
      <c r="AL2717" s="17"/>
      <c r="AM2717" s="17"/>
      <c r="AN2717" s="17"/>
      <c r="AO2717" s="17"/>
      <c r="AP2717" s="17"/>
      <c r="AQ2717" s="17"/>
      <c r="AR2717" s="17"/>
      <c r="AS2717" s="17"/>
      <c r="AT2717" s="17"/>
      <c r="AU2717" s="17"/>
      <c r="AV2717" s="17"/>
      <c r="AW2717" s="17"/>
      <c r="AX2717" s="17"/>
      <c r="AY2717" s="17"/>
      <c r="AZ2717" s="17"/>
      <c r="BA2717" s="17"/>
      <c r="BB2717" s="17"/>
      <c r="BC2717" s="17"/>
      <c r="BD2717" s="17"/>
      <c r="BE2717" s="17"/>
      <c r="BF2717" s="17"/>
      <c r="BG2717" s="17"/>
      <c r="BH2717" s="17"/>
      <c r="BI2717" s="17"/>
      <c r="BJ2717" s="17"/>
      <c r="BK2717" s="17"/>
      <c r="BL2717" s="17"/>
      <c r="BM2717" s="17"/>
      <c r="BN2717" s="17"/>
      <c r="BO2717" s="17"/>
      <c r="BP2717" s="17"/>
      <c r="BQ2717" s="17"/>
      <c r="BR2717" s="17"/>
    </row>
    <row r="2718" spans="29:70" x14ac:dyDescent="0.25">
      <c r="AC2718" s="17"/>
      <c r="AD2718" s="17"/>
      <c r="AE2718" s="17"/>
      <c r="AF2718" s="17"/>
      <c r="AG2718" s="17"/>
      <c r="AH2718" s="17"/>
      <c r="AI2718" s="17"/>
      <c r="AJ2718" s="17"/>
      <c r="AK2718" s="17"/>
      <c r="AL2718" s="17"/>
      <c r="AM2718" s="17"/>
      <c r="AN2718" s="17"/>
      <c r="AO2718" s="17"/>
      <c r="AP2718" s="17"/>
      <c r="AQ2718" s="17"/>
      <c r="AR2718" s="17"/>
      <c r="AS2718" s="17"/>
      <c r="AT2718" s="17"/>
      <c r="AU2718" s="17"/>
      <c r="AV2718" s="17"/>
      <c r="AW2718" s="17"/>
      <c r="AX2718" s="17"/>
      <c r="AY2718" s="17"/>
      <c r="AZ2718" s="17"/>
      <c r="BA2718" s="17"/>
      <c r="BB2718" s="17"/>
      <c r="BC2718" s="17"/>
      <c r="BD2718" s="17"/>
      <c r="BE2718" s="17"/>
      <c r="BF2718" s="17"/>
      <c r="BG2718" s="17"/>
      <c r="BH2718" s="17"/>
      <c r="BI2718" s="17"/>
      <c r="BJ2718" s="17"/>
      <c r="BK2718" s="17"/>
      <c r="BL2718" s="17"/>
      <c r="BM2718" s="17"/>
      <c r="BN2718" s="17"/>
      <c r="BO2718" s="17"/>
      <c r="BP2718" s="17"/>
      <c r="BQ2718" s="17"/>
      <c r="BR2718" s="17"/>
    </row>
    <row r="2719" spans="29:70" x14ac:dyDescent="0.25">
      <c r="AC2719" s="17"/>
      <c r="AD2719" s="17"/>
      <c r="AE2719" s="17"/>
      <c r="AF2719" s="17"/>
      <c r="AG2719" s="17"/>
      <c r="AH2719" s="17"/>
      <c r="AI2719" s="17"/>
      <c r="AJ2719" s="17"/>
      <c r="AK2719" s="17"/>
      <c r="AL2719" s="17"/>
      <c r="AM2719" s="17"/>
      <c r="AN2719" s="17"/>
      <c r="AO2719" s="17"/>
      <c r="AP2719" s="17"/>
      <c r="AQ2719" s="17"/>
      <c r="AR2719" s="17"/>
      <c r="AS2719" s="17"/>
      <c r="AT2719" s="17"/>
      <c r="AU2719" s="17"/>
      <c r="AV2719" s="17"/>
      <c r="AW2719" s="17"/>
      <c r="AX2719" s="17"/>
      <c r="AY2719" s="17"/>
      <c r="AZ2719" s="17"/>
      <c r="BA2719" s="17"/>
      <c r="BB2719" s="17"/>
      <c r="BC2719" s="17"/>
      <c r="BD2719" s="17"/>
      <c r="BE2719" s="17"/>
      <c r="BF2719" s="17"/>
      <c r="BG2719" s="17"/>
      <c r="BH2719" s="17"/>
      <c r="BI2719" s="17"/>
      <c r="BJ2719" s="17"/>
      <c r="BK2719" s="17"/>
      <c r="BL2719" s="17"/>
      <c r="BM2719" s="17"/>
      <c r="BN2719" s="17"/>
      <c r="BO2719" s="17"/>
      <c r="BP2719" s="17"/>
      <c r="BQ2719" s="17"/>
      <c r="BR2719" s="17"/>
    </row>
    <row r="2720" spans="29:70" x14ac:dyDescent="0.25">
      <c r="AC2720" s="17"/>
      <c r="AD2720" s="17"/>
      <c r="AE2720" s="17"/>
      <c r="AF2720" s="17"/>
      <c r="AG2720" s="17"/>
      <c r="AH2720" s="17"/>
      <c r="AI2720" s="17"/>
      <c r="AJ2720" s="17"/>
      <c r="AK2720" s="17"/>
      <c r="AL2720" s="17"/>
      <c r="AM2720" s="17"/>
      <c r="AN2720" s="17"/>
      <c r="AO2720" s="17"/>
      <c r="AP2720" s="17"/>
      <c r="AQ2720" s="17"/>
      <c r="AR2720" s="17"/>
      <c r="AS2720" s="17"/>
      <c r="AT2720" s="17"/>
      <c r="AU2720" s="17"/>
      <c r="AV2720" s="17"/>
      <c r="AW2720" s="17"/>
      <c r="AX2720" s="17"/>
      <c r="AY2720" s="17"/>
      <c r="AZ2720" s="17"/>
      <c r="BA2720" s="17"/>
      <c r="BB2720" s="17"/>
      <c r="BC2720" s="17"/>
      <c r="BD2720" s="17"/>
      <c r="BE2720" s="17"/>
      <c r="BF2720" s="17"/>
      <c r="BG2720" s="17"/>
      <c r="BH2720" s="17"/>
      <c r="BI2720" s="17"/>
      <c r="BJ2720" s="17"/>
      <c r="BK2720" s="17"/>
      <c r="BL2720" s="17"/>
      <c r="BM2720" s="17"/>
      <c r="BN2720" s="17"/>
      <c r="BO2720" s="17"/>
      <c r="BP2720" s="17"/>
      <c r="BQ2720" s="17"/>
      <c r="BR2720" s="17"/>
    </row>
    <row r="2721" spans="29:70" x14ac:dyDescent="0.25">
      <c r="AC2721" s="17"/>
      <c r="AD2721" s="17"/>
      <c r="AE2721" s="17"/>
      <c r="AF2721" s="17"/>
      <c r="AG2721" s="17"/>
      <c r="AH2721" s="17"/>
      <c r="AI2721" s="17"/>
      <c r="AJ2721" s="17"/>
      <c r="AK2721" s="17"/>
      <c r="AL2721" s="17"/>
      <c r="AM2721" s="17"/>
      <c r="AN2721" s="17"/>
      <c r="AO2721" s="17"/>
      <c r="AP2721" s="17"/>
      <c r="AQ2721" s="17"/>
      <c r="AR2721" s="17"/>
      <c r="AS2721" s="17"/>
      <c r="AT2721" s="17"/>
      <c r="AU2721" s="17"/>
      <c r="AV2721" s="17"/>
      <c r="AW2721" s="17"/>
      <c r="AX2721" s="17"/>
      <c r="AY2721" s="17"/>
      <c r="AZ2721" s="17"/>
      <c r="BA2721" s="17"/>
      <c r="BB2721" s="17"/>
      <c r="BC2721" s="17"/>
      <c r="BD2721" s="17"/>
      <c r="BE2721" s="17"/>
      <c r="BF2721" s="17"/>
      <c r="BG2721" s="17"/>
      <c r="BH2721" s="17"/>
      <c r="BI2721" s="17"/>
      <c r="BJ2721" s="17"/>
      <c r="BK2721" s="17"/>
      <c r="BL2721" s="17"/>
      <c r="BM2721" s="17"/>
      <c r="BN2721" s="17"/>
      <c r="BO2721" s="17"/>
      <c r="BP2721" s="17"/>
      <c r="BQ2721" s="17"/>
      <c r="BR2721" s="17"/>
    </row>
    <row r="2722" spans="29:70" x14ac:dyDescent="0.25">
      <c r="AC2722" s="17"/>
      <c r="AD2722" s="17"/>
      <c r="AE2722" s="17"/>
      <c r="AF2722" s="17"/>
      <c r="AG2722" s="17"/>
      <c r="AH2722" s="17"/>
      <c r="AI2722" s="17"/>
      <c r="AJ2722" s="17"/>
      <c r="AK2722" s="17"/>
      <c r="AL2722" s="17"/>
      <c r="AM2722" s="17"/>
      <c r="AN2722" s="17"/>
      <c r="AO2722" s="17"/>
      <c r="AP2722" s="17"/>
      <c r="AQ2722" s="17"/>
      <c r="AR2722" s="17"/>
      <c r="AS2722" s="17"/>
      <c r="AT2722" s="17"/>
      <c r="AU2722" s="17"/>
      <c r="AV2722" s="17"/>
      <c r="AW2722" s="17"/>
      <c r="AX2722" s="17"/>
      <c r="AY2722" s="17"/>
      <c r="AZ2722" s="17"/>
      <c r="BA2722" s="17"/>
      <c r="BB2722" s="17"/>
      <c r="BC2722" s="17"/>
      <c r="BD2722" s="17"/>
      <c r="BE2722" s="17"/>
      <c r="BF2722" s="17"/>
      <c r="BG2722" s="17"/>
      <c r="BH2722" s="17"/>
      <c r="BI2722" s="17"/>
      <c r="BJ2722" s="17"/>
      <c r="BK2722" s="17"/>
      <c r="BL2722" s="17"/>
      <c r="BM2722" s="17"/>
      <c r="BN2722" s="17"/>
      <c r="BO2722" s="17"/>
      <c r="BP2722" s="17"/>
      <c r="BQ2722" s="17"/>
      <c r="BR2722" s="17"/>
    </row>
    <row r="2723" spans="29:70" x14ac:dyDescent="0.25">
      <c r="AC2723" s="17"/>
      <c r="AD2723" s="17"/>
      <c r="AE2723" s="17"/>
      <c r="AF2723" s="17"/>
      <c r="AG2723" s="17"/>
      <c r="AH2723" s="17"/>
      <c r="AI2723" s="17"/>
      <c r="AJ2723" s="17"/>
      <c r="AK2723" s="17"/>
      <c r="AL2723" s="17"/>
      <c r="AM2723" s="17"/>
      <c r="AN2723" s="17"/>
      <c r="AO2723" s="17"/>
      <c r="AP2723" s="17"/>
      <c r="AQ2723" s="17"/>
      <c r="AR2723" s="17"/>
      <c r="AS2723" s="17"/>
      <c r="AT2723" s="17"/>
      <c r="AU2723" s="17"/>
      <c r="AV2723" s="17"/>
      <c r="AW2723" s="17"/>
      <c r="AX2723" s="17"/>
      <c r="AY2723" s="17"/>
      <c r="AZ2723" s="17"/>
      <c r="BA2723" s="17"/>
      <c r="BB2723" s="17"/>
      <c r="BC2723" s="17"/>
      <c r="BD2723" s="17"/>
      <c r="BE2723" s="17"/>
      <c r="BF2723" s="17"/>
      <c r="BG2723" s="17"/>
      <c r="BH2723" s="17"/>
      <c r="BI2723" s="17"/>
      <c r="BJ2723" s="17"/>
      <c r="BK2723" s="17"/>
      <c r="BL2723" s="17"/>
      <c r="BM2723" s="17"/>
      <c r="BN2723" s="17"/>
      <c r="BO2723" s="17"/>
      <c r="BP2723" s="17"/>
      <c r="BQ2723" s="17"/>
      <c r="BR2723" s="17"/>
    </row>
    <row r="2724" spans="29:70" x14ac:dyDescent="0.25">
      <c r="AC2724" s="17"/>
      <c r="AD2724" s="17"/>
      <c r="AE2724" s="17"/>
      <c r="AF2724" s="17"/>
      <c r="AG2724" s="17"/>
      <c r="AH2724" s="17"/>
      <c r="AI2724" s="17"/>
      <c r="AJ2724" s="17"/>
      <c r="AK2724" s="17"/>
      <c r="AL2724" s="17"/>
      <c r="AM2724" s="17"/>
      <c r="AN2724" s="17"/>
      <c r="AO2724" s="17"/>
      <c r="AP2724" s="17"/>
      <c r="AQ2724" s="17"/>
      <c r="AR2724" s="17"/>
      <c r="AS2724" s="17"/>
      <c r="AT2724" s="17"/>
      <c r="AU2724" s="17"/>
      <c r="AV2724" s="17"/>
      <c r="AW2724" s="17"/>
      <c r="AX2724" s="17"/>
      <c r="AY2724" s="17"/>
      <c r="AZ2724" s="17"/>
      <c r="BA2724" s="17"/>
      <c r="BB2724" s="17"/>
      <c r="BC2724" s="17"/>
      <c r="BD2724" s="17"/>
      <c r="BE2724" s="17"/>
      <c r="BF2724" s="17"/>
      <c r="BG2724" s="17"/>
      <c r="BH2724" s="17"/>
      <c r="BI2724" s="17"/>
      <c r="BJ2724" s="17"/>
      <c r="BK2724" s="17"/>
      <c r="BL2724" s="17"/>
      <c r="BM2724" s="17"/>
      <c r="BN2724" s="17"/>
      <c r="BO2724" s="17"/>
      <c r="BP2724" s="17"/>
      <c r="BQ2724" s="17"/>
      <c r="BR2724" s="17"/>
    </row>
    <row r="2725" spans="29:70" x14ac:dyDescent="0.25">
      <c r="AC2725" s="17"/>
      <c r="AD2725" s="17"/>
      <c r="AE2725" s="17"/>
      <c r="AF2725" s="17"/>
      <c r="AG2725" s="17"/>
      <c r="AH2725" s="17"/>
      <c r="AI2725" s="17"/>
      <c r="AJ2725" s="17"/>
      <c r="AK2725" s="17"/>
      <c r="AL2725" s="17"/>
      <c r="AM2725" s="17"/>
      <c r="AN2725" s="17"/>
      <c r="AO2725" s="17"/>
      <c r="AP2725" s="17"/>
      <c r="AQ2725" s="17"/>
      <c r="AR2725" s="17"/>
      <c r="AS2725" s="17"/>
      <c r="AT2725" s="17"/>
      <c r="AU2725" s="17"/>
      <c r="AV2725" s="17"/>
      <c r="AW2725" s="17"/>
      <c r="AX2725" s="17"/>
      <c r="AY2725" s="17"/>
      <c r="AZ2725" s="17"/>
      <c r="BA2725" s="17"/>
      <c r="BB2725" s="17"/>
      <c r="BC2725" s="17"/>
      <c r="BD2725" s="17"/>
      <c r="BE2725" s="17"/>
      <c r="BF2725" s="17"/>
      <c r="BG2725" s="17"/>
      <c r="BH2725" s="17"/>
      <c r="BI2725" s="17"/>
      <c r="BJ2725" s="17"/>
      <c r="BK2725" s="17"/>
      <c r="BL2725" s="17"/>
      <c r="BM2725" s="17"/>
      <c r="BN2725" s="17"/>
      <c r="BO2725" s="17"/>
      <c r="BP2725" s="17"/>
      <c r="BQ2725" s="17"/>
      <c r="BR2725" s="17"/>
    </row>
    <row r="2726" spans="29:70" x14ac:dyDescent="0.25">
      <c r="AC2726" s="17"/>
      <c r="AD2726" s="17"/>
      <c r="AE2726" s="17"/>
      <c r="AF2726" s="17"/>
      <c r="AG2726" s="17"/>
      <c r="AH2726" s="17"/>
      <c r="AI2726" s="17"/>
      <c r="AJ2726" s="17"/>
      <c r="AK2726" s="17"/>
      <c r="AL2726" s="17"/>
      <c r="AM2726" s="17"/>
      <c r="AN2726" s="17"/>
      <c r="AO2726" s="17"/>
      <c r="AP2726" s="17"/>
      <c r="AQ2726" s="17"/>
      <c r="AR2726" s="17"/>
      <c r="AS2726" s="17"/>
      <c r="AT2726" s="17"/>
      <c r="AU2726" s="17"/>
      <c r="AV2726" s="17"/>
      <c r="AW2726" s="17"/>
      <c r="AX2726" s="17"/>
      <c r="AY2726" s="17"/>
      <c r="AZ2726" s="17"/>
      <c r="BA2726" s="17"/>
      <c r="BB2726" s="17"/>
      <c r="BC2726" s="17"/>
      <c r="BD2726" s="17"/>
      <c r="BE2726" s="17"/>
      <c r="BF2726" s="17"/>
      <c r="BG2726" s="17"/>
      <c r="BH2726" s="17"/>
      <c r="BI2726" s="17"/>
      <c r="BJ2726" s="17"/>
      <c r="BK2726" s="17"/>
      <c r="BL2726" s="17"/>
      <c r="BM2726" s="17"/>
      <c r="BN2726" s="17"/>
      <c r="BO2726" s="17"/>
      <c r="BP2726" s="17"/>
      <c r="BQ2726" s="17"/>
      <c r="BR2726" s="17"/>
    </row>
    <row r="2727" spans="29:70" x14ac:dyDescent="0.25">
      <c r="AC2727" s="17"/>
      <c r="AD2727" s="17"/>
      <c r="AE2727" s="17"/>
      <c r="AF2727" s="17"/>
      <c r="AG2727" s="17"/>
      <c r="AH2727" s="17"/>
      <c r="AI2727" s="17"/>
      <c r="AJ2727" s="17"/>
      <c r="AK2727" s="17"/>
      <c r="AL2727" s="17"/>
      <c r="AM2727" s="17"/>
      <c r="AN2727" s="17"/>
      <c r="AO2727" s="17"/>
      <c r="AP2727" s="17"/>
      <c r="AQ2727" s="17"/>
      <c r="AR2727" s="17"/>
      <c r="AS2727" s="17"/>
      <c r="AT2727" s="17"/>
      <c r="AU2727" s="17"/>
      <c r="AV2727" s="17"/>
      <c r="AW2727" s="17"/>
      <c r="AX2727" s="17"/>
      <c r="AY2727" s="17"/>
      <c r="AZ2727" s="17"/>
      <c r="BA2727" s="17"/>
      <c r="BB2727" s="17"/>
      <c r="BC2727" s="17"/>
      <c r="BD2727" s="17"/>
      <c r="BE2727" s="17"/>
      <c r="BF2727" s="17"/>
      <c r="BG2727" s="17"/>
      <c r="BH2727" s="17"/>
      <c r="BI2727" s="17"/>
      <c r="BJ2727" s="17"/>
      <c r="BK2727" s="17"/>
      <c r="BL2727" s="17"/>
      <c r="BM2727" s="17"/>
      <c r="BN2727" s="17"/>
      <c r="BO2727" s="17"/>
      <c r="BP2727" s="17"/>
      <c r="BQ2727" s="17"/>
      <c r="BR2727" s="17"/>
    </row>
    <row r="2728" spans="29:70" x14ac:dyDescent="0.25">
      <c r="AC2728" s="17"/>
      <c r="AD2728" s="17"/>
      <c r="AE2728" s="17"/>
      <c r="AF2728" s="17"/>
      <c r="AG2728" s="17"/>
      <c r="AH2728" s="17"/>
      <c r="AI2728" s="17"/>
      <c r="AJ2728" s="17"/>
      <c r="AK2728" s="17"/>
      <c r="AL2728" s="17"/>
      <c r="AM2728" s="17"/>
      <c r="AN2728" s="17"/>
      <c r="AO2728" s="17"/>
      <c r="AP2728" s="17"/>
      <c r="AQ2728" s="17"/>
      <c r="AR2728" s="17"/>
      <c r="AS2728" s="17"/>
      <c r="AT2728" s="17"/>
      <c r="AU2728" s="17"/>
      <c r="AV2728" s="17"/>
      <c r="AW2728" s="17"/>
      <c r="AX2728" s="17"/>
      <c r="AY2728" s="17"/>
      <c r="AZ2728" s="17"/>
      <c r="BA2728" s="17"/>
      <c r="BB2728" s="17"/>
      <c r="BC2728" s="17"/>
      <c r="BD2728" s="17"/>
      <c r="BE2728" s="17"/>
      <c r="BF2728" s="17"/>
      <c r="BG2728" s="17"/>
      <c r="BH2728" s="17"/>
      <c r="BI2728" s="17"/>
      <c r="BJ2728" s="17"/>
      <c r="BK2728" s="17"/>
      <c r="BL2728" s="17"/>
      <c r="BM2728" s="17"/>
      <c r="BN2728" s="17"/>
      <c r="BO2728" s="17"/>
      <c r="BP2728" s="17"/>
      <c r="BQ2728" s="17"/>
      <c r="BR2728" s="17"/>
    </row>
    <row r="2729" spans="29:70" x14ac:dyDescent="0.25"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7"/>
      <c r="BK2729" s="17"/>
      <c r="BL2729" s="17"/>
      <c r="BM2729" s="17"/>
      <c r="BN2729" s="17"/>
      <c r="BO2729" s="17"/>
      <c r="BP2729" s="17"/>
      <c r="BQ2729" s="17"/>
      <c r="BR2729" s="17"/>
    </row>
    <row r="2730" spans="29:70" x14ac:dyDescent="0.25">
      <c r="AC2730" s="17"/>
      <c r="AD2730" s="17"/>
      <c r="AE2730" s="17"/>
      <c r="AF2730" s="17"/>
      <c r="AG2730" s="17"/>
      <c r="AH2730" s="17"/>
      <c r="AI2730" s="17"/>
      <c r="AJ2730" s="17"/>
      <c r="AK2730" s="17"/>
      <c r="AL2730" s="17"/>
      <c r="AM2730" s="17"/>
      <c r="AN2730" s="17"/>
      <c r="AO2730" s="17"/>
      <c r="AP2730" s="17"/>
      <c r="AQ2730" s="17"/>
      <c r="AR2730" s="17"/>
      <c r="AS2730" s="17"/>
      <c r="AT2730" s="17"/>
      <c r="AU2730" s="17"/>
      <c r="AV2730" s="17"/>
      <c r="AW2730" s="17"/>
      <c r="AX2730" s="17"/>
      <c r="AY2730" s="17"/>
      <c r="AZ2730" s="17"/>
      <c r="BA2730" s="17"/>
      <c r="BB2730" s="17"/>
      <c r="BC2730" s="17"/>
      <c r="BD2730" s="17"/>
      <c r="BE2730" s="17"/>
      <c r="BF2730" s="17"/>
      <c r="BG2730" s="17"/>
      <c r="BH2730" s="17"/>
      <c r="BI2730" s="17"/>
      <c r="BJ2730" s="17"/>
      <c r="BK2730" s="17"/>
      <c r="BL2730" s="17"/>
      <c r="BM2730" s="17"/>
      <c r="BN2730" s="17"/>
      <c r="BO2730" s="17"/>
      <c r="BP2730" s="17"/>
      <c r="BQ2730" s="17"/>
      <c r="BR2730" s="17"/>
    </row>
    <row r="2731" spans="29:70" x14ac:dyDescent="0.25">
      <c r="AC2731" s="17"/>
      <c r="AD2731" s="17"/>
      <c r="AE2731" s="17"/>
      <c r="AF2731" s="17"/>
      <c r="AG2731" s="17"/>
      <c r="AH2731" s="17"/>
      <c r="AI2731" s="17"/>
      <c r="AJ2731" s="17"/>
      <c r="AK2731" s="17"/>
      <c r="AL2731" s="17"/>
      <c r="AM2731" s="17"/>
      <c r="AN2731" s="17"/>
      <c r="AO2731" s="17"/>
      <c r="AP2731" s="17"/>
      <c r="AQ2731" s="17"/>
      <c r="AR2731" s="17"/>
      <c r="AS2731" s="17"/>
      <c r="AT2731" s="17"/>
      <c r="AU2731" s="17"/>
      <c r="AV2731" s="17"/>
      <c r="AW2731" s="17"/>
      <c r="AX2731" s="17"/>
      <c r="AY2731" s="17"/>
      <c r="AZ2731" s="17"/>
      <c r="BA2731" s="17"/>
      <c r="BB2731" s="17"/>
      <c r="BC2731" s="17"/>
      <c r="BD2731" s="17"/>
      <c r="BE2731" s="17"/>
      <c r="BF2731" s="17"/>
      <c r="BG2731" s="17"/>
      <c r="BH2731" s="17"/>
      <c r="BI2731" s="17"/>
      <c r="BJ2731" s="17"/>
      <c r="BK2731" s="17"/>
      <c r="BL2731" s="17"/>
      <c r="BM2731" s="17"/>
      <c r="BN2731" s="17"/>
      <c r="BO2731" s="17"/>
      <c r="BP2731" s="17"/>
      <c r="BQ2731" s="17"/>
      <c r="BR2731" s="17"/>
    </row>
    <row r="2732" spans="29:70" x14ac:dyDescent="0.25">
      <c r="AC2732" s="17"/>
      <c r="AD2732" s="17"/>
      <c r="AE2732" s="17"/>
      <c r="AF2732" s="17"/>
      <c r="AG2732" s="17"/>
      <c r="AH2732" s="17"/>
      <c r="AI2732" s="17"/>
      <c r="AJ2732" s="17"/>
      <c r="AK2732" s="17"/>
      <c r="AL2732" s="17"/>
      <c r="AM2732" s="17"/>
      <c r="AN2732" s="17"/>
      <c r="AO2732" s="17"/>
      <c r="AP2732" s="17"/>
      <c r="AQ2732" s="17"/>
      <c r="AR2732" s="17"/>
      <c r="AS2732" s="17"/>
      <c r="AT2732" s="17"/>
      <c r="AU2732" s="17"/>
      <c r="AV2732" s="17"/>
      <c r="AW2732" s="17"/>
      <c r="AX2732" s="17"/>
      <c r="AY2732" s="17"/>
      <c r="AZ2732" s="17"/>
      <c r="BA2732" s="17"/>
      <c r="BB2732" s="17"/>
      <c r="BC2732" s="17"/>
      <c r="BD2732" s="17"/>
      <c r="BE2732" s="17"/>
      <c r="BF2732" s="17"/>
      <c r="BG2732" s="17"/>
      <c r="BH2732" s="17"/>
      <c r="BI2732" s="17"/>
      <c r="BJ2732" s="17"/>
      <c r="BK2732" s="17"/>
      <c r="BL2732" s="17"/>
      <c r="BM2732" s="17"/>
      <c r="BN2732" s="17"/>
      <c r="BO2732" s="17"/>
      <c r="BP2732" s="17"/>
      <c r="BQ2732" s="17"/>
      <c r="BR2732" s="17"/>
    </row>
    <row r="2733" spans="29:70" x14ac:dyDescent="0.25">
      <c r="AC2733" s="17"/>
      <c r="AD2733" s="17"/>
      <c r="AE2733" s="17"/>
      <c r="AF2733" s="17"/>
      <c r="AG2733" s="17"/>
      <c r="AH2733" s="17"/>
      <c r="AI2733" s="17"/>
      <c r="AJ2733" s="17"/>
      <c r="AK2733" s="17"/>
      <c r="AL2733" s="17"/>
      <c r="AM2733" s="17"/>
      <c r="AN2733" s="17"/>
      <c r="AO2733" s="17"/>
      <c r="AP2733" s="17"/>
      <c r="AQ2733" s="17"/>
      <c r="AR2733" s="17"/>
      <c r="AS2733" s="17"/>
      <c r="AT2733" s="17"/>
      <c r="AU2733" s="17"/>
      <c r="AV2733" s="17"/>
      <c r="AW2733" s="17"/>
      <c r="AX2733" s="17"/>
      <c r="AY2733" s="17"/>
      <c r="AZ2733" s="17"/>
      <c r="BA2733" s="17"/>
      <c r="BB2733" s="17"/>
      <c r="BC2733" s="17"/>
      <c r="BD2733" s="17"/>
      <c r="BE2733" s="17"/>
      <c r="BF2733" s="17"/>
      <c r="BG2733" s="17"/>
      <c r="BH2733" s="17"/>
      <c r="BI2733" s="17"/>
      <c r="BJ2733" s="17"/>
      <c r="BK2733" s="17"/>
      <c r="BL2733" s="17"/>
      <c r="BM2733" s="17"/>
      <c r="BN2733" s="17"/>
      <c r="BO2733" s="17"/>
      <c r="BP2733" s="17"/>
      <c r="BQ2733" s="17"/>
      <c r="BR2733" s="17"/>
    </row>
    <row r="2734" spans="29:70" x14ac:dyDescent="0.25">
      <c r="AC2734" s="17"/>
      <c r="AD2734" s="17"/>
      <c r="AE2734" s="17"/>
      <c r="AF2734" s="17"/>
      <c r="AG2734" s="17"/>
      <c r="AH2734" s="17"/>
      <c r="AI2734" s="17"/>
      <c r="AJ2734" s="17"/>
      <c r="AK2734" s="17"/>
      <c r="AL2734" s="17"/>
      <c r="AM2734" s="17"/>
      <c r="AN2734" s="17"/>
      <c r="AO2734" s="17"/>
      <c r="AP2734" s="17"/>
      <c r="AQ2734" s="17"/>
      <c r="AR2734" s="17"/>
      <c r="AS2734" s="17"/>
      <c r="AT2734" s="17"/>
      <c r="AU2734" s="17"/>
      <c r="AV2734" s="17"/>
      <c r="AW2734" s="17"/>
      <c r="AX2734" s="17"/>
      <c r="AY2734" s="17"/>
      <c r="AZ2734" s="17"/>
      <c r="BA2734" s="17"/>
      <c r="BB2734" s="17"/>
      <c r="BC2734" s="17"/>
      <c r="BD2734" s="17"/>
      <c r="BE2734" s="17"/>
      <c r="BF2734" s="17"/>
      <c r="BG2734" s="17"/>
      <c r="BH2734" s="17"/>
      <c r="BI2734" s="17"/>
      <c r="BJ2734" s="17"/>
      <c r="BK2734" s="17"/>
      <c r="BL2734" s="17"/>
      <c r="BM2734" s="17"/>
      <c r="BN2734" s="17"/>
      <c r="BO2734" s="17"/>
      <c r="BP2734" s="17"/>
      <c r="BQ2734" s="17"/>
      <c r="BR2734" s="17"/>
    </row>
    <row r="2735" spans="29:70" x14ac:dyDescent="0.25">
      <c r="AC2735" s="17"/>
      <c r="AD2735" s="17"/>
      <c r="AE2735" s="17"/>
      <c r="AF2735" s="17"/>
      <c r="AG2735" s="17"/>
      <c r="AH2735" s="17"/>
      <c r="AI2735" s="17"/>
      <c r="AJ2735" s="17"/>
      <c r="AK2735" s="17"/>
      <c r="AL2735" s="17"/>
      <c r="AM2735" s="17"/>
      <c r="AN2735" s="17"/>
      <c r="AO2735" s="17"/>
      <c r="AP2735" s="17"/>
      <c r="AQ2735" s="17"/>
      <c r="AR2735" s="17"/>
      <c r="AS2735" s="17"/>
      <c r="AT2735" s="17"/>
      <c r="AU2735" s="17"/>
      <c r="AV2735" s="17"/>
      <c r="AW2735" s="17"/>
      <c r="AX2735" s="17"/>
      <c r="AY2735" s="17"/>
      <c r="AZ2735" s="17"/>
      <c r="BA2735" s="17"/>
      <c r="BB2735" s="17"/>
      <c r="BC2735" s="17"/>
      <c r="BD2735" s="17"/>
      <c r="BE2735" s="17"/>
      <c r="BF2735" s="17"/>
      <c r="BG2735" s="17"/>
      <c r="BH2735" s="17"/>
      <c r="BI2735" s="17"/>
      <c r="BJ2735" s="17"/>
      <c r="BK2735" s="17"/>
      <c r="BL2735" s="17"/>
      <c r="BM2735" s="17"/>
      <c r="BN2735" s="17"/>
      <c r="BO2735" s="17"/>
      <c r="BP2735" s="17"/>
      <c r="BQ2735" s="17"/>
      <c r="BR2735" s="17"/>
    </row>
    <row r="2736" spans="29:70" x14ac:dyDescent="0.25">
      <c r="AC2736" s="17"/>
      <c r="AD2736" s="17"/>
      <c r="AE2736" s="17"/>
      <c r="AF2736" s="17"/>
      <c r="AG2736" s="17"/>
      <c r="AH2736" s="17"/>
      <c r="AI2736" s="17"/>
      <c r="AJ2736" s="17"/>
      <c r="AK2736" s="17"/>
      <c r="AL2736" s="17"/>
      <c r="AM2736" s="17"/>
      <c r="AN2736" s="17"/>
      <c r="AO2736" s="17"/>
      <c r="AP2736" s="17"/>
      <c r="AQ2736" s="17"/>
      <c r="AR2736" s="17"/>
      <c r="AS2736" s="17"/>
      <c r="AT2736" s="17"/>
      <c r="AU2736" s="17"/>
      <c r="AV2736" s="17"/>
      <c r="AW2736" s="17"/>
      <c r="AX2736" s="17"/>
      <c r="AY2736" s="17"/>
      <c r="AZ2736" s="17"/>
      <c r="BA2736" s="17"/>
      <c r="BB2736" s="17"/>
      <c r="BC2736" s="17"/>
      <c r="BD2736" s="17"/>
      <c r="BE2736" s="17"/>
      <c r="BF2736" s="17"/>
      <c r="BG2736" s="17"/>
      <c r="BH2736" s="17"/>
      <c r="BI2736" s="17"/>
      <c r="BJ2736" s="17"/>
      <c r="BK2736" s="17"/>
      <c r="BL2736" s="17"/>
      <c r="BM2736" s="17"/>
      <c r="BN2736" s="17"/>
      <c r="BO2736" s="17"/>
      <c r="BP2736" s="17"/>
      <c r="BQ2736" s="17"/>
      <c r="BR2736" s="17"/>
    </row>
    <row r="2737" spans="29:70" x14ac:dyDescent="0.25">
      <c r="AC2737" s="17"/>
      <c r="AD2737" s="17"/>
      <c r="AE2737" s="17"/>
      <c r="AF2737" s="17"/>
      <c r="AG2737" s="17"/>
      <c r="AH2737" s="17"/>
      <c r="AI2737" s="17"/>
      <c r="AJ2737" s="17"/>
      <c r="AK2737" s="17"/>
      <c r="AL2737" s="17"/>
      <c r="AM2737" s="17"/>
      <c r="AN2737" s="17"/>
      <c r="AO2737" s="17"/>
      <c r="AP2737" s="17"/>
      <c r="AQ2737" s="17"/>
      <c r="AR2737" s="17"/>
      <c r="AS2737" s="17"/>
      <c r="AT2737" s="17"/>
      <c r="AU2737" s="17"/>
      <c r="AV2737" s="17"/>
      <c r="AW2737" s="17"/>
      <c r="AX2737" s="17"/>
      <c r="AY2737" s="17"/>
      <c r="AZ2737" s="17"/>
      <c r="BA2737" s="17"/>
      <c r="BB2737" s="17"/>
      <c r="BC2737" s="17"/>
      <c r="BD2737" s="17"/>
      <c r="BE2737" s="17"/>
      <c r="BF2737" s="17"/>
      <c r="BG2737" s="17"/>
      <c r="BH2737" s="17"/>
      <c r="BI2737" s="17"/>
      <c r="BJ2737" s="17"/>
      <c r="BK2737" s="17"/>
      <c r="BL2737" s="17"/>
      <c r="BM2737" s="17"/>
      <c r="BN2737" s="17"/>
      <c r="BO2737" s="17"/>
      <c r="BP2737" s="17"/>
      <c r="BQ2737" s="17"/>
      <c r="BR2737" s="17"/>
    </row>
    <row r="2738" spans="29:70" x14ac:dyDescent="0.25">
      <c r="AC2738" s="17"/>
      <c r="AD2738" s="17"/>
      <c r="AE2738" s="17"/>
      <c r="AF2738" s="17"/>
      <c r="AG2738" s="17"/>
      <c r="AH2738" s="17"/>
      <c r="AI2738" s="17"/>
      <c r="AJ2738" s="17"/>
      <c r="AK2738" s="17"/>
      <c r="AL2738" s="17"/>
      <c r="AM2738" s="17"/>
      <c r="AN2738" s="17"/>
      <c r="AO2738" s="17"/>
      <c r="AP2738" s="17"/>
      <c r="AQ2738" s="17"/>
      <c r="AR2738" s="17"/>
      <c r="AS2738" s="17"/>
      <c r="AT2738" s="17"/>
      <c r="AU2738" s="17"/>
      <c r="AV2738" s="17"/>
      <c r="AW2738" s="17"/>
      <c r="AX2738" s="17"/>
      <c r="AY2738" s="17"/>
      <c r="AZ2738" s="17"/>
      <c r="BA2738" s="17"/>
      <c r="BB2738" s="17"/>
      <c r="BC2738" s="17"/>
      <c r="BD2738" s="17"/>
      <c r="BE2738" s="17"/>
      <c r="BF2738" s="17"/>
      <c r="BG2738" s="17"/>
      <c r="BH2738" s="17"/>
      <c r="BI2738" s="17"/>
      <c r="BJ2738" s="17"/>
      <c r="BK2738" s="17"/>
      <c r="BL2738" s="17"/>
      <c r="BM2738" s="17"/>
      <c r="BN2738" s="17"/>
      <c r="BO2738" s="17"/>
      <c r="BP2738" s="17"/>
      <c r="BQ2738" s="17"/>
      <c r="BR2738" s="17"/>
    </row>
    <row r="2739" spans="29:70" x14ac:dyDescent="0.25">
      <c r="AC2739" s="17"/>
      <c r="AD2739" s="17"/>
      <c r="AE2739" s="17"/>
      <c r="AF2739" s="17"/>
      <c r="AG2739" s="17"/>
      <c r="AH2739" s="17"/>
      <c r="AI2739" s="17"/>
      <c r="AJ2739" s="17"/>
      <c r="AK2739" s="17"/>
      <c r="AL2739" s="17"/>
      <c r="AM2739" s="17"/>
      <c r="AN2739" s="17"/>
      <c r="AO2739" s="17"/>
      <c r="AP2739" s="17"/>
      <c r="AQ2739" s="17"/>
      <c r="AR2739" s="17"/>
      <c r="AS2739" s="17"/>
      <c r="AT2739" s="17"/>
      <c r="AU2739" s="17"/>
      <c r="AV2739" s="17"/>
      <c r="AW2739" s="17"/>
      <c r="AX2739" s="17"/>
      <c r="AY2739" s="17"/>
      <c r="AZ2739" s="17"/>
      <c r="BA2739" s="17"/>
      <c r="BB2739" s="17"/>
      <c r="BC2739" s="17"/>
      <c r="BD2739" s="17"/>
      <c r="BE2739" s="17"/>
      <c r="BF2739" s="17"/>
      <c r="BG2739" s="17"/>
      <c r="BH2739" s="17"/>
      <c r="BI2739" s="17"/>
      <c r="BJ2739" s="17"/>
      <c r="BK2739" s="17"/>
      <c r="BL2739" s="17"/>
      <c r="BM2739" s="17"/>
      <c r="BN2739" s="17"/>
      <c r="BO2739" s="17"/>
      <c r="BP2739" s="17"/>
      <c r="BQ2739" s="17"/>
      <c r="BR2739" s="17"/>
    </row>
    <row r="2740" spans="29:70" x14ac:dyDescent="0.25">
      <c r="AC2740" s="17"/>
      <c r="AD2740" s="17"/>
      <c r="AE2740" s="17"/>
      <c r="AF2740" s="17"/>
      <c r="AG2740" s="17"/>
      <c r="AH2740" s="17"/>
      <c r="AI2740" s="17"/>
      <c r="AJ2740" s="17"/>
      <c r="AK2740" s="17"/>
      <c r="AL2740" s="17"/>
      <c r="AM2740" s="17"/>
      <c r="AN2740" s="17"/>
      <c r="AO2740" s="17"/>
      <c r="AP2740" s="17"/>
      <c r="AQ2740" s="17"/>
      <c r="AR2740" s="17"/>
      <c r="AS2740" s="17"/>
      <c r="AT2740" s="17"/>
      <c r="AU2740" s="17"/>
      <c r="AV2740" s="17"/>
      <c r="AW2740" s="17"/>
      <c r="AX2740" s="17"/>
      <c r="AY2740" s="17"/>
      <c r="AZ2740" s="17"/>
      <c r="BA2740" s="17"/>
      <c r="BB2740" s="17"/>
      <c r="BC2740" s="17"/>
      <c r="BD2740" s="17"/>
      <c r="BE2740" s="17"/>
      <c r="BF2740" s="17"/>
      <c r="BG2740" s="17"/>
      <c r="BH2740" s="17"/>
      <c r="BI2740" s="17"/>
      <c r="BJ2740" s="17"/>
      <c r="BK2740" s="17"/>
      <c r="BL2740" s="17"/>
      <c r="BM2740" s="17"/>
      <c r="BN2740" s="17"/>
      <c r="BO2740" s="17"/>
      <c r="BP2740" s="17"/>
      <c r="BQ2740" s="17"/>
      <c r="BR2740" s="17"/>
    </row>
    <row r="2741" spans="29:70" x14ac:dyDescent="0.25">
      <c r="AC2741" s="17"/>
      <c r="AD2741" s="17"/>
      <c r="AE2741" s="17"/>
      <c r="AF2741" s="17"/>
      <c r="AG2741" s="17"/>
      <c r="AH2741" s="17"/>
      <c r="AI2741" s="17"/>
      <c r="AJ2741" s="17"/>
      <c r="AK2741" s="17"/>
      <c r="AL2741" s="17"/>
      <c r="AM2741" s="17"/>
      <c r="AN2741" s="17"/>
      <c r="AO2741" s="17"/>
      <c r="AP2741" s="17"/>
      <c r="AQ2741" s="17"/>
      <c r="AR2741" s="17"/>
      <c r="AS2741" s="17"/>
      <c r="AT2741" s="17"/>
      <c r="AU2741" s="17"/>
      <c r="AV2741" s="17"/>
      <c r="AW2741" s="17"/>
      <c r="AX2741" s="17"/>
      <c r="AY2741" s="17"/>
      <c r="AZ2741" s="17"/>
      <c r="BA2741" s="17"/>
      <c r="BB2741" s="17"/>
      <c r="BC2741" s="17"/>
      <c r="BD2741" s="17"/>
      <c r="BE2741" s="17"/>
      <c r="BF2741" s="17"/>
      <c r="BG2741" s="17"/>
      <c r="BH2741" s="17"/>
      <c r="BI2741" s="17"/>
      <c r="BJ2741" s="17"/>
      <c r="BK2741" s="17"/>
      <c r="BL2741" s="17"/>
      <c r="BM2741" s="17"/>
      <c r="BN2741" s="17"/>
      <c r="BO2741" s="17"/>
      <c r="BP2741" s="17"/>
      <c r="BQ2741" s="17"/>
      <c r="BR2741" s="17"/>
    </row>
    <row r="2742" spans="29:70" x14ac:dyDescent="0.25">
      <c r="AC2742" s="17"/>
      <c r="AD2742" s="17"/>
      <c r="AE2742" s="17"/>
      <c r="AF2742" s="17"/>
      <c r="AG2742" s="17"/>
      <c r="AH2742" s="17"/>
      <c r="AI2742" s="17"/>
      <c r="AJ2742" s="17"/>
      <c r="AK2742" s="17"/>
      <c r="AL2742" s="17"/>
      <c r="AM2742" s="17"/>
      <c r="AN2742" s="17"/>
      <c r="AO2742" s="17"/>
      <c r="AP2742" s="17"/>
      <c r="AQ2742" s="17"/>
      <c r="AR2742" s="17"/>
      <c r="AS2742" s="17"/>
      <c r="AT2742" s="17"/>
      <c r="AU2742" s="17"/>
      <c r="AV2742" s="17"/>
      <c r="AW2742" s="17"/>
      <c r="AX2742" s="17"/>
      <c r="AY2742" s="17"/>
      <c r="AZ2742" s="17"/>
      <c r="BA2742" s="17"/>
      <c r="BB2742" s="17"/>
      <c r="BC2742" s="17"/>
      <c r="BD2742" s="17"/>
      <c r="BE2742" s="17"/>
      <c r="BF2742" s="17"/>
      <c r="BG2742" s="17"/>
      <c r="BH2742" s="17"/>
      <c r="BI2742" s="17"/>
      <c r="BJ2742" s="17"/>
      <c r="BK2742" s="17"/>
      <c r="BL2742" s="17"/>
      <c r="BM2742" s="17"/>
      <c r="BN2742" s="17"/>
      <c r="BO2742" s="17"/>
      <c r="BP2742" s="17"/>
      <c r="BQ2742" s="17"/>
      <c r="BR2742" s="17"/>
    </row>
    <row r="2743" spans="29:70" x14ac:dyDescent="0.25">
      <c r="AC2743" s="17"/>
      <c r="AD2743" s="17"/>
      <c r="AE2743" s="17"/>
      <c r="AF2743" s="17"/>
      <c r="AG2743" s="17"/>
      <c r="AH2743" s="17"/>
      <c r="AI2743" s="17"/>
      <c r="AJ2743" s="17"/>
      <c r="AK2743" s="17"/>
      <c r="AL2743" s="17"/>
      <c r="AM2743" s="17"/>
      <c r="AN2743" s="17"/>
      <c r="AO2743" s="17"/>
      <c r="AP2743" s="17"/>
      <c r="AQ2743" s="17"/>
      <c r="AR2743" s="17"/>
      <c r="AS2743" s="17"/>
      <c r="AT2743" s="17"/>
      <c r="AU2743" s="17"/>
      <c r="AV2743" s="17"/>
      <c r="AW2743" s="17"/>
      <c r="AX2743" s="17"/>
      <c r="AY2743" s="17"/>
      <c r="AZ2743" s="17"/>
      <c r="BA2743" s="17"/>
      <c r="BB2743" s="17"/>
      <c r="BC2743" s="17"/>
      <c r="BD2743" s="17"/>
      <c r="BE2743" s="17"/>
      <c r="BF2743" s="17"/>
      <c r="BG2743" s="17"/>
      <c r="BH2743" s="17"/>
      <c r="BI2743" s="17"/>
      <c r="BJ2743" s="17"/>
      <c r="BK2743" s="17"/>
      <c r="BL2743" s="17"/>
      <c r="BM2743" s="17"/>
      <c r="BN2743" s="17"/>
      <c r="BO2743" s="17"/>
      <c r="BP2743" s="17"/>
      <c r="BQ2743" s="17"/>
      <c r="BR2743" s="17"/>
    </row>
    <row r="2744" spans="29:70" x14ac:dyDescent="0.25">
      <c r="AC2744" s="17"/>
      <c r="AD2744" s="17"/>
      <c r="AE2744" s="17"/>
      <c r="AF2744" s="17"/>
      <c r="AG2744" s="17"/>
      <c r="AH2744" s="17"/>
      <c r="AI2744" s="17"/>
      <c r="AJ2744" s="17"/>
      <c r="AK2744" s="17"/>
      <c r="AL2744" s="17"/>
      <c r="AM2744" s="17"/>
      <c r="AN2744" s="17"/>
      <c r="AO2744" s="17"/>
      <c r="AP2744" s="17"/>
      <c r="AQ2744" s="17"/>
      <c r="AR2744" s="17"/>
      <c r="AS2744" s="17"/>
      <c r="AT2744" s="17"/>
      <c r="AU2744" s="17"/>
      <c r="AV2744" s="17"/>
      <c r="AW2744" s="17"/>
      <c r="AX2744" s="17"/>
      <c r="AY2744" s="17"/>
      <c r="AZ2744" s="17"/>
      <c r="BA2744" s="17"/>
      <c r="BB2744" s="17"/>
      <c r="BC2744" s="17"/>
      <c r="BD2744" s="17"/>
      <c r="BE2744" s="17"/>
      <c r="BF2744" s="17"/>
      <c r="BG2744" s="17"/>
      <c r="BH2744" s="17"/>
      <c r="BI2744" s="17"/>
      <c r="BJ2744" s="17"/>
      <c r="BK2744" s="17"/>
      <c r="BL2744" s="17"/>
      <c r="BM2744" s="17"/>
      <c r="BN2744" s="17"/>
      <c r="BO2744" s="17"/>
      <c r="BP2744" s="17"/>
      <c r="BQ2744" s="17"/>
      <c r="BR2744" s="17"/>
    </row>
    <row r="2745" spans="29:70" x14ac:dyDescent="0.25">
      <c r="AC2745" s="17"/>
      <c r="AD2745" s="17"/>
      <c r="AE2745" s="17"/>
      <c r="AF2745" s="17"/>
      <c r="AG2745" s="17"/>
      <c r="AH2745" s="17"/>
      <c r="AI2745" s="17"/>
      <c r="AJ2745" s="17"/>
      <c r="AK2745" s="17"/>
      <c r="AL2745" s="17"/>
      <c r="AM2745" s="17"/>
      <c r="AN2745" s="17"/>
      <c r="AO2745" s="17"/>
      <c r="AP2745" s="17"/>
      <c r="AQ2745" s="17"/>
      <c r="AR2745" s="17"/>
      <c r="AS2745" s="17"/>
      <c r="AT2745" s="17"/>
      <c r="AU2745" s="17"/>
      <c r="AV2745" s="17"/>
      <c r="AW2745" s="17"/>
      <c r="AX2745" s="17"/>
      <c r="AY2745" s="17"/>
      <c r="AZ2745" s="17"/>
      <c r="BA2745" s="17"/>
      <c r="BB2745" s="17"/>
      <c r="BC2745" s="17"/>
      <c r="BD2745" s="17"/>
      <c r="BE2745" s="17"/>
      <c r="BF2745" s="17"/>
      <c r="BG2745" s="17"/>
      <c r="BH2745" s="17"/>
      <c r="BI2745" s="17"/>
      <c r="BJ2745" s="17"/>
      <c r="BK2745" s="17"/>
      <c r="BL2745" s="17"/>
      <c r="BM2745" s="17"/>
      <c r="BN2745" s="17"/>
      <c r="BO2745" s="17"/>
      <c r="BP2745" s="17"/>
      <c r="BQ2745" s="17"/>
      <c r="BR2745" s="17"/>
    </row>
    <row r="2746" spans="29:70" x14ac:dyDescent="0.25">
      <c r="AC2746" s="17"/>
      <c r="AD2746" s="17"/>
      <c r="AE2746" s="17"/>
      <c r="AF2746" s="17"/>
      <c r="AG2746" s="17"/>
      <c r="AH2746" s="17"/>
      <c r="AI2746" s="17"/>
      <c r="AJ2746" s="17"/>
      <c r="AK2746" s="17"/>
      <c r="AL2746" s="17"/>
      <c r="AM2746" s="17"/>
      <c r="AN2746" s="17"/>
      <c r="AO2746" s="17"/>
      <c r="AP2746" s="17"/>
      <c r="AQ2746" s="17"/>
      <c r="AR2746" s="17"/>
      <c r="AS2746" s="17"/>
      <c r="AT2746" s="17"/>
      <c r="AU2746" s="17"/>
      <c r="AV2746" s="17"/>
      <c r="AW2746" s="17"/>
      <c r="AX2746" s="17"/>
      <c r="AY2746" s="17"/>
      <c r="AZ2746" s="17"/>
      <c r="BA2746" s="17"/>
      <c r="BB2746" s="17"/>
      <c r="BC2746" s="17"/>
      <c r="BD2746" s="17"/>
      <c r="BE2746" s="17"/>
      <c r="BF2746" s="17"/>
      <c r="BG2746" s="17"/>
      <c r="BH2746" s="17"/>
      <c r="BI2746" s="17"/>
      <c r="BJ2746" s="17"/>
      <c r="BK2746" s="17"/>
      <c r="BL2746" s="17"/>
      <c r="BM2746" s="17"/>
      <c r="BN2746" s="17"/>
      <c r="BO2746" s="17"/>
      <c r="BP2746" s="17"/>
      <c r="BQ2746" s="17"/>
      <c r="BR2746" s="17"/>
    </row>
    <row r="2747" spans="29:70" x14ac:dyDescent="0.25">
      <c r="AC2747" s="17"/>
      <c r="AD2747" s="17"/>
      <c r="AE2747" s="17"/>
      <c r="AF2747" s="17"/>
      <c r="AG2747" s="17"/>
      <c r="AH2747" s="17"/>
      <c r="AI2747" s="17"/>
      <c r="AJ2747" s="17"/>
      <c r="AK2747" s="17"/>
      <c r="AL2747" s="17"/>
      <c r="AM2747" s="17"/>
      <c r="AN2747" s="17"/>
      <c r="AO2747" s="17"/>
      <c r="AP2747" s="17"/>
      <c r="AQ2747" s="17"/>
      <c r="AR2747" s="17"/>
      <c r="AS2747" s="17"/>
      <c r="AT2747" s="17"/>
      <c r="AU2747" s="17"/>
      <c r="AV2747" s="17"/>
      <c r="AW2747" s="17"/>
      <c r="AX2747" s="17"/>
      <c r="AY2747" s="17"/>
      <c r="AZ2747" s="17"/>
      <c r="BA2747" s="17"/>
      <c r="BB2747" s="17"/>
      <c r="BC2747" s="17"/>
      <c r="BD2747" s="17"/>
      <c r="BE2747" s="17"/>
      <c r="BF2747" s="17"/>
      <c r="BG2747" s="17"/>
      <c r="BH2747" s="17"/>
      <c r="BI2747" s="17"/>
      <c r="BJ2747" s="17"/>
      <c r="BK2747" s="17"/>
      <c r="BL2747" s="17"/>
      <c r="BM2747" s="17"/>
      <c r="BN2747" s="17"/>
      <c r="BO2747" s="17"/>
      <c r="BP2747" s="17"/>
      <c r="BQ2747" s="17"/>
      <c r="BR2747" s="17"/>
    </row>
    <row r="2748" spans="29:70" x14ac:dyDescent="0.25">
      <c r="AC2748" s="17"/>
      <c r="AD2748" s="17"/>
      <c r="AE2748" s="17"/>
      <c r="AF2748" s="17"/>
      <c r="AG2748" s="17"/>
      <c r="AH2748" s="17"/>
      <c r="AI2748" s="17"/>
      <c r="AJ2748" s="17"/>
      <c r="AK2748" s="17"/>
      <c r="AL2748" s="17"/>
      <c r="AM2748" s="17"/>
      <c r="AN2748" s="17"/>
      <c r="AO2748" s="17"/>
      <c r="AP2748" s="17"/>
      <c r="AQ2748" s="17"/>
      <c r="AR2748" s="17"/>
      <c r="AS2748" s="17"/>
      <c r="AT2748" s="17"/>
      <c r="AU2748" s="17"/>
      <c r="AV2748" s="17"/>
      <c r="AW2748" s="17"/>
      <c r="AX2748" s="17"/>
      <c r="AY2748" s="17"/>
      <c r="AZ2748" s="17"/>
      <c r="BA2748" s="17"/>
      <c r="BB2748" s="17"/>
      <c r="BC2748" s="17"/>
      <c r="BD2748" s="17"/>
      <c r="BE2748" s="17"/>
      <c r="BF2748" s="17"/>
      <c r="BG2748" s="17"/>
      <c r="BH2748" s="17"/>
      <c r="BI2748" s="17"/>
      <c r="BJ2748" s="17"/>
      <c r="BK2748" s="17"/>
      <c r="BL2748" s="17"/>
      <c r="BM2748" s="17"/>
      <c r="BN2748" s="17"/>
      <c r="BO2748" s="17"/>
      <c r="BP2748" s="17"/>
      <c r="BQ2748" s="17"/>
      <c r="BR2748" s="17"/>
    </row>
    <row r="2749" spans="29:70" x14ac:dyDescent="0.25">
      <c r="AC2749" s="17"/>
      <c r="AD2749" s="17"/>
      <c r="AE2749" s="17"/>
      <c r="AF2749" s="17"/>
      <c r="AG2749" s="17"/>
      <c r="AH2749" s="17"/>
      <c r="AI2749" s="17"/>
      <c r="AJ2749" s="17"/>
      <c r="AK2749" s="17"/>
      <c r="AL2749" s="17"/>
      <c r="AM2749" s="17"/>
      <c r="AN2749" s="17"/>
      <c r="AO2749" s="17"/>
      <c r="AP2749" s="17"/>
      <c r="AQ2749" s="17"/>
      <c r="AR2749" s="17"/>
      <c r="AS2749" s="17"/>
      <c r="AT2749" s="17"/>
      <c r="AU2749" s="17"/>
      <c r="AV2749" s="17"/>
      <c r="AW2749" s="17"/>
      <c r="AX2749" s="17"/>
      <c r="AY2749" s="17"/>
      <c r="AZ2749" s="17"/>
      <c r="BA2749" s="17"/>
      <c r="BB2749" s="17"/>
      <c r="BC2749" s="17"/>
      <c r="BD2749" s="17"/>
      <c r="BE2749" s="17"/>
      <c r="BF2749" s="17"/>
      <c r="BG2749" s="17"/>
      <c r="BH2749" s="17"/>
      <c r="BI2749" s="17"/>
      <c r="BJ2749" s="17"/>
      <c r="BK2749" s="17"/>
      <c r="BL2749" s="17"/>
      <c r="BM2749" s="17"/>
      <c r="BN2749" s="17"/>
      <c r="BO2749" s="17"/>
      <c r="BP2749" s="17"/>
      <c r="BQ2749" s="17"/>
      <c r="BR2749" s="17"/>
    </row>
    <row r="2750" spans="29:70" x14ac:dyDescent="0.25">
      <c r="AC2750" s="17"/>
      <c r="AD2750" s="17"/>
      <c r="AE2750" s="17"/>
      <c r="AF2750" s="17"/>
      <c r="AG2750" s="17"/>
      <c r="AH2750" s="17"/>
      <c r="AI2750" s="17"/>
      <c r="AJ2750" s="17"/>
      <c r="AK2750" s="17"/>
      <c r="AL2750" s="17"/>
      <c r="AM2750" s="17"/>
      <c r="AN2750" s="17"/>
      <c r="AO2750" s="17"/>
      <c r="AP2750" s="17"/>
      <c r="AQ2750" s="17"/>
      <c r="AR2750" s="17"/>
      <c r="AS2750" s="17"/>
      <c r="AT2750" s="17"/>
      <c r="AU2750" s="17"/>
      <c r="AV2750" s="17"/>
      <c r="AW2750" s="17"/>
      <c r="AX2750" s="17"/>
      <c r="AY2750" s="17"/>
      <c r="AZ2750" s="17"/>
      <c r="BA2750" s="17"/>
      <c r="BB2750" s="17"/>
      <c r="BC2750" s="17"/>
      <c r="BD2750" s="17"/>
      <c r="BE2750" s="17"/>
      <c r="BF2750" s="17"/>
      <c r="BG2750" s="17"/>
      <c r="BH2750" s="17"/>
      <c r="BI2750" s="17"/>
      <c r="BJ2750" s="17"/>
      <c r="BK2750" s="17"/>
      <c r="BL2750" s="17"/>
      <c r="BM2750" s="17"/>
      <c r="BN2750" s="17"/>
      <c r="BO2750" s="17"/>
      <c r="BP2750" s="17"/>
      <c r="BQ2750" s="17"/>
      <c r="BR2750" s="17"/>
    </row>
    <row r="2751" spans="29:70" x14ac:dyDescent="0.25">
      <c r="AC2751" s="17"/>
      <c r="AD2751" s="17"/>
      <c r="AE2751" s="17"/>
      <c r="AF2751" s="17"/>
      <c r="AG2751" s="17"/>
      <c r="AH2751" s="17"/>
      <c r="AI2751" s="17"/>
      <c r="AJ2751" s="17"/>
      <c r="AK2751" s="17"/>
      <c r="AL2751" s="17"/>
      <c r="AM2751" s="17"/>
      <c r="AN2751" s="17"/>
      <c r="AO2751" s="17"/>
      <c r="AP2751" s="17"/>
      <c r="AQ2751" s="17"/>
      <c r="AR2751" s="17"/>
      <c r="AS2751" s="17"/>
      <c r="AT2751" s="17"/>
      <c r="AU2751" s="17"/>
      <c r="AV2751" s="17"/>
      <c r="AW2751" s="17"/>
      <c r="AX2751" s="17"/>
      <c r="AY2751" s="17"/>
      <c r="AZ2751" s="17"/>
      <c r="BA2751" s="17"/>
      <c r="BB2751" s="17"/>
      <c r="BC2751" s="17"/>
      <c r="BD2751" s="17"/>
      <c r="BE2751" s="17"/>
      <c r="BF2751" s="17"/>
      <c r="BG2751" s="17"/>
      <c r="BH2751" s="17"/>
      <c r="BI2751" s="17"/>
      <c r="BJ2751" s="17"/>
      <c r="BK2751" s="17"/>
      <c r="BL2751" s="17"/>
      <c r="BM2751" s="17"/>
      <c r="BN2751" s="17"/>
      <c r="BO2751" s="17"/>
      <c r="BP2751" s="17"/>
      <c r="BQ2751" s="17"/>
      <c r="BR2751" s="17"/>
    </row>
    <row r="2752" spans="29:70" x14ac:dyDescent="0.25">
      <c r="AC2752" s="17"/>
      <c r="AD2752" s="17"/>
      <c r="AE2752" s="17"/>
      <c r="AF2752" s="17"/>
      <c r="AG2752" s="17"/>
      <c r="AH2752" s="17"/>
      <c r="AI2752" s="17"/>
      <c r="AJ2752" s="17"/>
      <c r="AK2752" s="17"/>
      <c r="AL2752" s="17"/>
      <c r="AM2752" s="17"/>
      <c r="AN2752" s="17"/>
      <c r="AO2752" s="17"/>
      <c r="AP2752" s="17"/>
      <c r="AQ2752" s="17"/>
      <c r="AR2752" s="17"/>
      <c r="AS2752" s="17"/>
      <c r="AT2752" s="17"/>
      <c r="AU2752" s="17"/>
      <c r="AV2752" s="17"/>
      <c r="AW2752" s="17"/>
      <c r="AX2752" s="17"/>
      <c r="AY2752" s="17"/>
      <c r="AZ2752" s="17"/>
      <c r="BA2752" s="17"/>
      <c r="BB2752" s="17"/>
      <c r="BC2752" s="17"/>
      <c r="BD2752" s="17"/>
      <c r="BE2752" s="17"/>
      <c r="BF2752" s="17"/>
      <c r="BG2752" s="17"/>
      <c r="BH2752" s="17"/>
      <c r="BI2752" s="17"/>
      <c r="BJ2752" s="17"/>
      <c r="BK2752" s="17"/>
      <c r="BL2752" s="17"/>
      <c r="BM2752" s="17"/>
      <c r="BN2752" s="17"/>
      <c r="BO2752" s="17"/>
      <c r="BP2752" s="17"/>
      <c r="BQ2752" s="17"/>
      <c r="BR2752" s="17"/>
    </row>
    <row r="2753" spans="29:70" x14ac:dyDescent="0.25">
      <c r="AC2753" s="17"/>
      <c r="AD2753" s="17"/>
      <c r="AE2753" s="17"/>
      <c r="AF2753" s="17"/>
      <c r="AG2753" s="17"/>
      <c r="AH2753" s="17"/>
      <c r="AI2753" s="17"/>
      <c r="AJ2753" s="17"/>
      <c r="AK2753" s="17"/>
      <c r="AL2753" s="17"/>
      <c r="AM2753" s="17"/>
      <c r="AN2753" s="17"/>
      <c r="AO2753" s="17"/>
      <c r="AP2753" s="17"/>
      <c r="AQ2753" s="17"/>
      <c r="AR2753" s="17"/>
      <c r="AS2753" s="17"/>
      <c r="AT2753" s="17"/>
      <c r="AU2753" s="17"/>
      <c r="AV2753" s="17"/>
      <c r="AW2753" s="17"/>
      <c r="AX2753" s="17"/>
      <c r="AY2753" s="17"/>
      <c r="AZ2753" s="17"/>
      <c r="BA2753" s="17"/>
      <c r="BB2753" s="17"/>
      <c r="BC2753" s="17"/>
      <c r="BD2753" s="17"/>
      <c r="BE2753" s="17"/>
      <c r="BF2753" s="17"/>
      <c r="BG2753" s="17"/>
      <c r="BH2753" s="17"/>
      <c r="BI2753" s="17"/>
      <c r="BJ2753" s="17"/>
      <c r="BK2753" s="17"/>
      <c r="BL2753" s="17"/>
      <c r="BM2753" s="17"/>
      <c r="BN2753" s="17"/>
      <c r="BO2753" s="17"/>
      <c r="BP2753" s="17"/>
      <c r="BQ2753" s="17"/>
      <c r="BR2753" s="17"/>
    </row>
    <row r="2754" spans="29:70" x14ac:dyDescent="0.25">
      <c r="AC2754" s="17"/>
      <c r="AD2754" s="17"/>
      <c r="AE2754" s="17"/>
      <c r="AF2754" s="17"/>
      <c r="AG2754" s="17"/>
      <c r="AH2754" s="17"/>
      <c r="AI2754" s="17"/>
      <c r="AJ2754" s="17"/>
      <c r="AK2754" s="17"/>
      <c r="AL2754" s="17"/>
      <c r="AM2754" s="17"/>
      <c r="AN2754" s="17"/>
      <c r="AO2754" s="17"/>
      <c r="AP2754" s="17"/>
      <c r="AQ2754" s="17"/>
      <c r="AR2754" s="17"/>
      <c r="AS2754" s="17"/>
      <c r="AT2754" s="17"/>
      <c r="AU2754" s="17"/>
      <c r="AV2754" s="17"/>
      <c r="AW2754" s="17"/>
      <c r="AX2754" s="17"/>
      <c r="AY2754" s="17"/>
      <c r="AZ2754" s="17"/>
      <c r="BA2754" s="17"/>
      <c r="BB2754" s="17"/>
      <c r="BC2754" s="17"/>
      <c r="BD2754" s="17"/>
      <c r="BE2754" s="17"/>
      <c r="BF2754" s="17"/>
      <c r="BG2754" s="17"/>
      <c r="BH2754" s="17"/>
      <c r="BI2754" s="17"/>
      <c r="BJ2754" s="17"/>
      <c r="BK2754" s="17"/>
      <c r="BL2754" s="17"/>
      <c r="BM2754" s="17"/>
      <c r="BN2754" s="17"/>
      <c r="BO2754" s="17"/>
      <c r="BP2754" s="17"/>
      <c r="BQ2754" s="17"/>
      <c r="BR2754" s="17"/>
    </row>
    <row r="2755" spans="29:70" x14ac:dyDescent="0.25">
      <c r="AC2755" s="17"/>
      <c r="AD2755" s="17"/>
      <c r="AE2755" s="17"/>
      <c r="AF2755" s="17"/>
      <c r="AG2755" s="17"/>
      <c r="AH2755" s="17"/>
      <c r="AI2755" s="17"/>
      <c r="AJ2755" s="17"/>
      <c r="AK2755" s="17"/>
      <c r="AL2755" s="17"/>
      <c r="AM2755" s="17"/>
      <c r="AN2755" s="17"/>
      <c r="AO2755" s="17"/>
      <c r="AP2755" s="17"/>
      <c r="AQ2755" s="17"/>
      <c r="AR2755" s="17"/>
      <c r="AS2755" s="17"/>
      <c r="AT2755" s="17"/>
      <c r="AU2755" s="17"/>
      <c r="AV2755" s="17"/>
      <c r="AW2755" s="17"/>
      <c r="AX2755" s="17"/>
      <c r="AY2755" s="17"/>
      <c r="AZ2755" s="17"/>
      <c r="BA2755" s="17"/>
      <c r="BB2755" s="17"/>
      <c r="BC2755" s="17"/>
      <c r="BD2755" s="17"/>
      <c r="BE2755" s="17"/>
      <c r="BF2755" s="17"/>
      <c r="BG2755" s="17"/>
      <c r="BH2755" s="17"/>
      <c r="BI2755" s="17"/>
      <c r="BJ2755" s="17"/>
      <c r="BK2755" s="17"/>
      <c r="BL2755" s="17"/>
      <c r="BM2755" s="17"/>
      <c r="BN2755" s="17"/>
      <c r="BO2755" s="17"/>
      <c r="BP2755" s="17"/>
      <c r="BQ2755" s="17"/>
      <c r="BR2755" s="17"/>
    </row>
    <row r="2756" spans="29:70" x14ac:dyDescent="0.25">
      <c r="AC2756" s="17"/>
      <c r="AD2756" s="17"/>
      <c r="AE2756" s="17"/>
      <c r="AF2756" s="17"/>
      <c r="AG2756" s="17"/>
      <c r="AH2756" s="17"/>
      <c r="AI2756" s="17"/>
      <c r="AJ2756" s="17"/>
      <c r="AK2756" s="17"/>
      <c r="AL2756" s="17"/>
      <c r="AM2756" s="17"/>
      <c r="AN2756" s="17"/>
      <c r="AO2756" s="17"/>
      <c r="AP2756" s="17"/>
      <c r="AQ2756" s="17"/>
      <c r="AR2756" s="17"/>
      <c r="AS2756" s="17"/>
      <c r="AT2756" s="17"/>
      <c r="AU2756" s="17"/>
      <c r="AV2756" s="17"/>
      <c r="AW2756" s="17"/>
      <c r="AX2756" s="17"/>
      <c r="AY2756" s="17"/>
      <c r="AZ2756" s="17"/>
      <c r="BA2756" s="17"/>
      <c r="BB2756" s="17"/>
      <c r="BC2756" s="17"/>
      <c r="BD2756" s="17"/>
      <c r="BE2756" s="17"/>
      <c r="BF2756" s="17"/>
      <c r="BG2756" s="17"/>
      <c r="BH2756" s="17"/>
      <c r="BI2756" s="17"/>
      <c r="BJ2756" s="17"/>
      <c r="BK2756" s="17"/>
      <c r="BL2756" s="17"/>
      <c r="BM2756" s="17"/>
      <c r="BN2756" s="17"/>
      <c r="BO2756" s="17"/>
      <c r="BP2756" s="17"/>
      <c r="BQ2756" s="17"/>
      <c r="BR2756" s="17"/>
    </row>
    <row r="2757" spans="29:70" x14ac:dyDescent="0.25">
      <c r="AC2757" s="17"/>
      <c r="AD2757" s="17"/>
      <c r="AE2757" s="17"/>
      <c r="AF2757" s="17"/>
      <c r="AG2757" s="17"/>
      <c r="AH2757" s="17"/>
      <c r="AI2757" s="17"/>
      <c r="AJ2757" s="17"/>
      <c r="AK2757" s="17"/>
      <c r="AL2757" s="17"/>
      <c r="AM2757" s="17"/>
      <c r="AN2757" s="17"/>
      <c r="AO2757" s="17"/>
      <c r="AP2757" s="17"/>
      <c r="AQ2757" s="17"/>
      <c r="AR2757" s="17"/>
      <c r="AS2757" s="17"/>
      <c r="AT2757" s="17"/>
      <c r="AU2757" s="17"/>
      <c r="AV2757" s="17"/>
      <c r="AW2757" s="17"/>
      <c r="AX2757" s="17"/>
      <c r="AY2757" s="17"/>
      <c r="AZ2757" s="17"/>
      <c r="BA2757" s="17"/>
      <c r="BB2757" s="17"/>
      <c r="BC2757" s="17"/>
      <c r="BD2757" s="17"/>
      <c r="BE2757" s="17"/>
      <c r="BF2757" s="17"/>
      <c r="BG2757" s="17"/>
      <c r="BH2757" s="17"/>
      <c r="BI2757" s="17"/>
      <c r="BJ2757" s="17"/>
      <c r="BK2757" s="17"/>
      <c r="BL2757" s="17"/>
      <c r="BM2757" s="17"/>
      <c r="BN2757" s="17"/>
      <c r="BO2757" s="17"/>
      <c r="BP2757" s="17"/>
      <c r="BQ2757" s="17"/>
      <c r="BR2757" s="17"/>
    </row>
    <row r="2758" spans="29:70" x14ac:dyDescent="0.25">
      <c r="AC2758" s="17"/>
      <c r="AD2758" s="17"/>
      <c r="AE2758" s="17"/>
      <c r="AF2758" s="17"/>
      <c r="AG2758" s="17"/>
      <c r="AH2758" s="17"/>
      <c r="AI2758" s="17"/>
      <c r="AJ2758" s="17"/>
      <c r="AK2758" s="17"/>
      <c r="AL2758" s="17"/>
      <c r="AM2758" s="17"/>
      <c r="AN2758" s="17"/>
      <c r="AO2758" s="17"/>
      <c r="AP2758" s="17"/>
      <c r="AQ2758" s="17"/>
      <c r="AR2758" s="17"/>
      <c r="AS2758" s="17"/>
      <c r="AT2758" s="17"/>
      <c r="AU2758" s="17"/>
      <c r="AV2758" s="17"/>
      <c r="AW2758" s="17"/>
      <c r="AX2758" s="17"/>
      <c r="AY2758" s="17"/>
      <c r="AZ2758" s="17"/>
      <c r="BA2758" s="17"/>
      <c r="BB2758" s="17"/>
      <c r="BC2758" s="17"/>
      <c r="BD2758" s="17"/>
      <c r="BE2758" s="17"/>
      <c r="BF2758" s="17"/>
      <c r="BG2758" s="17"/>
      <c r="BH2758" s="17"/>
      <c r="BI2758" s="17"/>
      <c r="BJ2758" s="17"/>
      <c r="BK2758" s="17"/>
      <c r="BL2758" s="17"/>
      <c r="BM2758" s="17"/>
      <c r="BN2758" s="17"/>
      <c r="BO2758" s="17"/>
      <c r="BP2758" s="17"/>
      <c r="BQ2758" s="17"/>
      <c r="BR2758" s="17"/>
    </row>
    <row r="2759" spans="29:70" x14ac:dyDescent="0.25">
      <c r="AC2759" s="17"/>
      <c r="AD2759" s="17"/>
      <c r="AE2759" s="17"/>
      <c r="AF2759" s="17"/>
      <c r="AG2759" s="17"/>
      <c r="AH2759" s="17"/>
      <c r="AI2759" s="17"/>
      <c r="AJ2759" s="17"/>
      <c r="AK2759" s="17"/>
      <c r="AL2759" s="17"/>
      <c r="AM2759" s="17"/>
      <c r="AN2759" s="17"/>
      <c r="AO2759" s="17"/>
      <c r="AP2759" s="17"/>
      <c r="AQ2759" s="17"/>
      <c r="AR2759" s="17"/>
      <c r="AS2759" s="17"/>
      <c r="AT2759" s="17"/>
      <c r="AU2759" s="17"/>
      <c r="AV2759" s="17"/>
      <c r="AW2759" s="17"/>
      <c r="AX2759" s="17"/>
      <c r="AY2759" s="17"/>
      <c r="AZ2759" s="17"/>
      <c r="BA2759" s="17"/>
      <c r="BB2759" s="17"/>
      <c r="BC2759" s="17"/>
      <c r="BD2759" s="17"/>
      <c r="BE2759" s="17"/>
      <c r="BF2759" s="17"/>
      <c r="BG2759" s="17"/>
      <c r="BH2759" s="17"/>
      <c r="BI2759" s="17"/>
      <c r="BJ2759" s="17"/>
      <c r="BK2759" s="17"/>
      <c r="BL2759" s="17"/>
      <c r="BM2759" s="17"/>
      <c r="BN2759" s="17"/>
      <c r="BO2759" s="17"/>
      <c r="BP2759" s="17"/>
      <c r="BQ2759" s="17"/>
      <c r="BR2759" s="17"/>
    </row>
    <row r="2760" spans="29:70" x14ac:dyDescent="0.25">
      <c r="AC2760" s="17"/>
      <c r="AD2760" s="17"/>
      <c r="AE2760" s="17"/>
      <c r="AF2760" s="17"/>
      <c r="AG2760" s="17"/>
      <c r="AH2760" s="17"/>
      <c r="AI2760" s="17"/>
      <c r="AJ2760" s="17"/>
      <c r="AK2760" s="17"/>
      <c r="AL2760" s="17"/>
      <c r="AM2760" s="17"/>
      <c r="AN2760" s="17"/>
      <c r="AO2760" s="17"/>
      <c r="AP2760" s="17"/>
      <c r="AQ2760" s="17"/>
      <c r="AR2760" s="17"/>
      <c r="AS2760" s="17"/>
      <c r="AT2760" s="17"/>
      <c r="AU2760" s="17"/>
      <c r="AV2760" s="17"/>
      <c r="AW2760" s="17"/>
      <c r="AX2760" s="17"/>
      <c r="AY2760" s="17"/>
      <c r="AZ2760" s="17"/>
      <c r="BA2760" s="17"/>
      <c r="BB2760" s="17"/>
      <c r="BC2760" s="17"/>
      <c r="BD2760" s="17"/>
      <c r="BE2760" s="17"/>
      <c r="BF2760" s="17"/>
      <c r="BG2760" s="17"/>
      <c r="BH2760" s="17"/>
      <c r="BI2760" s="17"/>
      <c r="BJ2760" s="17"/>
      <c r="BK2760" s="17"/>
      <c r="BL2760" s="17"/>
      <c r="BM2760" s="17"/>
      <c r="BN2760" s="17"/>
      <c r="BO2760" s="17"/>
      <c r="BP2760" s="17"/>
      <c r="BQ2760" s="17"/>
      <c r="BR2760" s="17"/>
    </row>
    <row r="2761" spans="29:70" x14ac:dyDescent="0.25">
      <c r="AC2761" s="17"/>
      <c r="AD2761" s="17"/>
      <c r="AE2761" s="17"/>
      <c r="AF2761" s="17"/>
      <c r="AG2761" s="17"/>
      <c r="AH2761" s="17"/>
      <c r="AI2761" s="17"/>
      <c r="AJ2761" s="17"/>
      <c r="AK2761" s="17"/>
      <c r="AL2761" s="17"/>
      <c r="AM2761" s="17"/>
      <c r="AN2761" s="17"/>
      <c r="AO2761" s="17"/>
      <c r="AP2761" s="17"/>
      <c r="AQ2761" s="17"/>
      <c r="AR2761" s="17"/>
      <c r="AS2761" s="17"/>
      <c r="AT2761" s="17"/>
      <c r="AU2761" s="17"/>
      <c r="AV2761" s="17"/>
      <c r="AW2761" s="17"/>
      <c r="AX2761" s="17"/>
      <c r="AY2761" s="17"/>
      <c r="AZ2761" s="17"/>
      <c r="BA2761" s="17"/>
      <c r="BB2761" s="17"/>
      <c r="BC2761" s="17"/>
      <c r="BD2761" s="17"/>
      <c r="BE2761" s="17"/>
      <c r="BF2761" s="17"/>
      <c r="BG2761" s="17"/>
      <c r="BH2761" s="17"/>
      <c r="BI2761" s="17"/>
      <c r="BJ2761" s="17"/>
      <c r="BK2761" s="17"/>
      <c r="BL2761" s="17"/>
      <c r="BM2761" s="17"/>
      <c r="BN2761" s="17"/>
      <c r="BO2761" s="17"/>
      <c r="BP2761" s="17"/>
      <c r="BQ2761" s="17"/>
      <c r="BR2761" s="17"/>
    </row>
    <row r="2762" spans="29:70" x14ac:dyDescent="0.25">
      <c r="AC2762" s="17"/>
      <c r="AD2762" s="17"/>
      <c r="AE2762" s="17"/>
      <c r="AF2762" s="17"/>
      <c r="AG2762" s="17"/>
      <c r="AH2762" s="17"/>
      <c r="AI2762" s="17"/>
      <c r="AJ2762" s="17"/>
      <c r="AK2762" s="17"/>
      <c r="AL2762" s="17"/>
      <c r="AM2762" s="17"/>
      <c r="AN2762" s="17"/>
      <c r="AO2762" s="17"/>
      <c r="AP2762" s="17"/>
      <c r="AQ2762" s="17"/>
      <c r="AR2762" s="17"/>
      <c r="AS2762" s="17"/>
      <c r="AT2762" s="17"/>
      <c r="AU2762" s="17"/>
      <c r="AV2762" s="17"/>
      <c r="AW2762" s="17"/>
      <c r="AX2762" s="17"/>
      <c r="AY2762" s="17"/>
      <c r="AZ2762" s="17"/>
      <c r="BA2762" s="17"/>
      <c r="BB2762" s="17"/>
      <c r="BC2762" s="17"/>
      <c r="BD2762" s="17"/>
      <c r="BE2762" s="17"/>
      <c r="BF2762" s="17"/>
      <c r="BG2762" s="17"/>
      <c r="BH2762" s="17"/>
      <c r="BI2762" s="17"/>
      <c r="BJ2762" s="17"/>
      <c r="BK2762" s="17"/>
      <c r="BL2762" s="17"/>
      <c r="BM2762" s="17"/>
      <c r="BN2762" s="17"/>
      <c r="BO2762" s="17"/>
      <c r="BP2762" s="17"/>
      <c r="BQ2762" s="17"/>
      <c r="BR2762" s="17"/>
    </row>
    <row r="2763" spans="29:70" x14ac:dyDescent="0.25">
      <c r="AC2763" s="17"/>
      <c r="AD2763" s="17"/>
      <c r="AE2763" s="17"/>
      <c r="AF2763" s="17"/>
      <c r="AG2763" s="17"/>
      <c r="AH2763" s="17"/>
      <c r="AI2763" s="17"/>
      <c r="AJ2763" s="17"/>
      <c r="AK2763" s="17"/>
      <c r="AL2763" s="17"/>
      <c r="AM2763" s="17"/>
      <c r="AN2763" s="17"/>
      <c r="AO2763" s="17"/>
      <c r="AP2763" s="17"/>
      <c r="AQ2763" s="17"/>
      <c r="AR2763" s="17"/>
      <c r="AS2763" s="17"/>
      <c r="AT2763" s="17"/>
      <c r="AU2763" s="17"/>
      <c r="AV2763" s="17"/>
      <c r="AW2763" s="17"/>
      <c r="AX2763" s="17"/>
      <c r="AY2763" s="17"/>
      <c r="AZ2763" s="17"/>
      <c r="BA2763" s="17"/>
      <c r="BB2763" s="17"/>
      <c r="BC2763" s="17"/>
      <c r="BD2763" s="17"/>
      <c r="BE2763" s="17"/>
      <c r="BF2763" s="17"/>
      <c r="BG2763" s="17"/>
      <c r="BH2763" s="17"/>
      <c r="BI2763" s="17"/>
      <c r="BJ2763" s="17"/>
      <c r="BK2763" s="17"/>
      <c r="BL2763" s="17"/>
      <c r="BM2763" s="17"/>
      <c r="BN2763" s="17"/>
      <c r="BO2763" s="17"/>
      <c r="BP2763" s="17"/>
      <c r="BQ2763" s="17"/>
      <c r="BR2763" s="17"/>
    </row>
    <row r="2764" spans="29:70" x14ac:dyDescent="0.25">
      <c r="AC2764" s="17"/>
      <c r="AD2764" s="17"/>
      <c r="AE2764" s="17"/>
      <c r="AF2764" s="17"/>
      <c r="AG2764" s="17"/>
      <c r="AH2764" s="17"/>
      <c r="AI2764" s="17"/>
      <c r="AJ2764" s="17"/>
      <c r="AK2764" s="17"/>
      <c r="AL2764" s="17"/>
      <c r="AM2764" s="17"/>
      <c r="AN2764" s="17"/>
      <c r="AO2764" s="17"/>
      <c r="AP2764" s="17"/>
      <c r="AQ2764" s="17"/>
      <c r="AR2764" s="17"/>
      <c r="AS2764" s="17"/>
      <c r="AT2764" s="17"/>
      <c r="AU2764" s="17"/>
      <c r="AV2764" s="17"/>
      <c r="AW2764" s="17"/>
      <c r="AX2764" s="17"/>
      <c r="AY2764" s="17"/>
      <c r="AZ2764" s="17"/>
      <c r="BA2764" s="17"/>
      <c r="BB2764" s="17"/>
      <c r="BC2764" s="17"/>
      <c r="BD2764" s="17"/>
      <c r="BE2764" s="17"/>
      <c r="BF2764" s="17"/>
      <c r="BG2764" s="17"/>
      <c r="BH2764" s="17"/>
      <c r="BI2764" s="17"/>
      <c r="BJ2764" s="17"/>
      <c r="BK2764" s="17"/>
      <c r="BL2764" s="17"/>
      <c r="BM2764" s="17"/>
      <c r="BN2764" s="17"/>
      <c r="BO2764" s="17"/>
      <c r="BP2764" s="17"/>
      <c r="BQ2764" s="17"/>
      <c r="BR2764" s="17"/>
    </row>
    <row r="2765" spans="29:70" x14ac:dyDescent="0.25">
      <c r="AC2765" s="17"/>
      <c r="AD2765" s="17"/>
      <c r="AE2765" s="17"/>
      <c r="AF2765" s="17"/>
      <c r="AG2765" s="17"/>
      <c r="AH2765" s="17"/>
      <c r="AI2765" s="17"/>
      <c r="AJ2765" s="17"/>
      <c r="AK2765" s="17"/>
      <c r="AL2765" s="17"/>
      <c r="AM2765" s="17"/>
      <c r="AN2765" s="17"/>
      <c r="AO2765" s="17"/>
      <c r="AP2765" s="17"/>
      <c r="AQ2765" s="17"/>
      <c r="AR2765" s="17"/>
      <c r="AS2765" s="17"/>
      <c r="AT2765" s="17"/>
      <c r="AU2765" s="17"/>
      <c r="AV2765" s="17"/>
      <c r="AW2765" s="17"/>
      <c r="AX2765" s="17"/>
      <c r="AY2765" s="17"/>
      <c r="AZ2765" s="17"/>
      <c r="BA2765" s="17"/>
      <c r="BB2765" s="17"/>
      <c r="BC2765" s="17"/>
      <c r="BD2765" s="17"/>
      <c r="BE2765" s="17"/>
      <c r="BF2765" s="17"/>
      <c r="BG2765" s="17"/>
      <c r="BH2765" s="17"/>
      <c r="BI2765" s="17"/>
      <c r="BJ2765" s="17"/>
      <c r="BK2765" s="17"/>
      <c r="BL2765" s="17"/>
      <c r="BM2765" s="17"/>
      <c r="BN2765" s="17"/>
      <c r="BO2765" s="17"/>
      <c r="BP2765" s="17"/>
      <c r="BQ2765" s="17"/>
      <c r="BR2765" s="17"/>
    </row>
    <row r="2766" spans="29:70" x14ac:dyDescent="0.25">
      <c r="AC2766" s="17"/>
      <c r="AD2766" s="17"/>
      <c r="AE2766" s="17"/>
      <c r="AF2766" s="17"/>
      <c r="AG2766" s="17"/>
      <c r="AH2766" s="17"/>
      <c r="AI2766" s="17"/>
      <c r="AJ2766" s="17"/>
      <c r="AK2766" s="17"/>
      <c r="AL2766" s="17"/>
      <c r="AM2766" s="17"/>
      <c r="AN2766" s="17"/>
      <c r="AO2766" s="17"/>
      <c r="AP2766" s="17"/>
      <c r="AQ2766" s="17"/>
      <c r="AR2766" s="17"/>
      <c r="AS2766" s="17"/>
      <c r="AT2766" s="17"/>
      <c r="AU2766" s="17"/>
      <c r="AV2766" s="17"/>
      <c r="AW2766" s="17"/>
      <c r="AX2766" s="17"/>
      <c r="AY2766" s="17"/>
      <c r="AZ2766" s="17"/>
      <c r="BA2766" s="17"/>
      <c r="BB2766" s="17"/>
      <c r="BC2766" s="17"/>
      <c r="BD2766" s="17"/>
      <c r="BE2766" s="17"/>
      <c r="BF2766" s="17"/>
      <c r="BG2766" s="17"/>
      <c r="BH2766" s="17"/>
      <c r="BI2766" s="17"/>
      <c r="BJ2766" s="17"/>
      <c r="BK2766" s="17"/>
      <c r="BL2766" s="17"/>
      <c r="BM2766" s="17"/>
      <c r="BN2766" s="17"/>
      <c r="BO2766" s="17"/>
      <c r="BP2766" s="17"/>
      <c r="BQ2766" s="17"/>
      <c r="BR2766" s="17"/>
    </row>
    <row r="2767" spans="29:70" x14ac:dyDescent="0.25">
      <c r="AC2767" s="17"/>
      <c r="AD2767" s="17"/>
      <c r="AE2767" s="17"/>
      <c r="AF2767" s="17"/>
      <c r="AG2767" s="17"/>
      <c r="AH2767" s="17"/>
      <c r="AI2767" s="17"/>
      <c r="AJ2767" s="17"/>
      <c r="AK2767" s="17"/>
      <c r="AL2767" s="17"/>
      <c r="AM2767" s="17"/>
      <c r="AN2767" s="17"/>
      <c r="AO2767" s="17"/>
      <c r="AP2767" s="17"/>
      <c r="AQ2767" s="17"/>
      <c r="AR2767" s="17"/>
      <c r="AS2767" s="17"/>
      <c r="AT2767" s="17"/>
      <c r="AU2767" s="17"/>
      <c r="AV2767" s="17"/>
      <c r="AW2767" s="17"/>
      <c r="AX2767" s="17"/>
      <c r="AY2767" s="17"/>
      <c r="AZ2767" s="17"/>
      <c r="BA2767" s="17"/>
      <c r="BB2767" s="17"/>
      <c r="BC2767" s="17"/>
      <c r="BD2767" s="17"/>
      <c r="BE2767" s="17"/>
      <c r="BF2767" s="17"/>
      <c r="BG2767" s="17"/>
      <c r="BH2767" s="17"/>
      <c r="BI2767" s="17"/>
      <c r="BJ2767" s="17"/>
      <c r="BK2767" s="17"/>
      <c r="BL2767" s="17"/>
      <c r="BM2767" s="17"/>
      <c r="BN2767" s="17"/>
      <c r="BO2767" s="17"/>
      <c r="BP2767" s="17"/>
      <c r="BQ2767" s="17"/>
      <c r="BR2767" s="17"/>
    </row>
    <row r="2768" spans="29:70" x14ac:dyDescent="0.25">
      <c r="AC2768" s="17"/>
      <c r="AD2768" s="17"/>
      <c r="AE2768" s="17"/>
      <c r="AF2768" s="17"/>
      <c r="AG2768" s="17"/>
      <c r="AH2768" s="17"/>
      <c r="AI2768" s="17"/>
      <c r="AJ2768" s="17"/>
      <c r="AK2768" s="17"/>
      <c r="AL2768" s="17"/>
      <c r="AM2768" s="17"/>
      <c r="AN2768" s="17"/>
      <c r="AO2768" s="17"/>
      <c r="AP2768" s="17"/>
      <c r="AQ2768" s="17"/>
      <c r="AR2768" s="17"/>
      <c r="AS2768" s="17"/>
      <c r="AT2768" s="17"/>
      <c r="AU2768" s="17"/>
      <c r="AV2768" s="17"/>
      <c r="AW2768" s="17"/>
      <c r="AX2768" s="17"/>
      <c r="AY2768" s="17"/>
      <c r="AZ2768" s="17"/>
      <c r="BA2768" s="17"/>
      <c r="BB2768" s="17"/>
      <c r="BC2768" s="17"/>
      <c r="BD2768" s="17"/>
      <c r="BE2768" s="17"/>
      <c r="BF2768" s="17"/>
      <c r="BG2768" s="17"/>
      <c r="BH2768" s="17"/>
      <c r="BI2768" s="17"/>
      <c r="BJ2768" s="17"/>
      <c r="BK2768" s="17"/>
      <c r="BL2768" s="17"/>
      <c r="BM2768" s="17"/>
      <c r="BN2768" s="17"/>
      <c r="BO2768" s="17"/>
      <c r="BP2768" s="17"/>
      <c r="BQ2768" s="17"/>
      <c r="BR2768" s="17"/>
    </row>
    <row r="2769" spans="29:70" x14ac:dyDescent="0.25">
      <c r="AC2769" s="17"/>
      <c r="AD2769" s="17"/>
      <c r="AE2769" s="17"/>
      <c r="AF2769" s="17"/>
      <c r="AG2769" s="17"/>
      <c r="AH2769" s="17"/>
      <c r="AI2769" s="17"/>
      <c r="AJ2769" s="17"/>
      <c r="AK2769" s="17"/>
      <c r="AL2769" s="17"/>
      <c r="AM2769" s="17"/>
      <c r="AN2769" s="17"/>
      <c r="AO2769" s="17"/>
      <c r="AP2769" s="17"/>
      <c r="AQ2769" s="17"/>
      <c r="AR2769" s="17"/>
      <c r="AS2769" s="17"/>
      <c r="AT2769" s="17"/>
      <c r="AU2769" s="17"/>
      <c r="AV2769" s="17"/>
      <c r="AW2769" s="17"/>
      <c r="AX2769" s="17"/>
      <c r="AY2769" s="17"/>
      <c r="AZ2769" s="17"/>
      <c r="BA2769" s="17"/>
      <c r="BB2769" s="17"/>
      <c r="BC2769" s="17"/>
      <c r="BD2769" s="17"/>
      <c r="BE2769" s="17"/>
      <c r="BF2769" s="17"/>
      <c r="BG2769" s="17"/>
      <c r="BH2769" s="17"/>
      <c r="BI2769" s="17"/>
      <c r="BJ2769" s="17"/>
      <c r="BK2769" s="17"/>
      <c r="BL2769" s="17"/>
      <c r="BM2769" s="17"/>
      <c r="BN2769" s="17"/>
      <c r="BO2769" s="17"/>
      <c r="BP2769" s="17"/>
      <c r="BQ2769" s="17"/>
      <c r="BR2769" s="17"/>
    </row>
    <row r="2770" spans="29:70" x14ac:dyDescent="0.25">
      <c r="AC2770" s="17"/>
      <c r="AD2770" s="17"/>
      <c r="AE2770" s="17"/>
      <c r="AF2770" s="17"/>
      <c r="AG2770" s="17"/>
      <c r="AH2770" s="17"/>
      <c r="AI2770" s="17"/>
      <c r="AJ2770" s="17"/>
      <c r="AK2770" s="17"/>
      <c r="AL2770" s="17"/>
      <c r="AM2770" s="17"/>
      <c r="AN2770" s="17"/>
      <c r="AO2770" s="17"/>
      <c r="AP2770" s="17"/>
      <c r="AQ2770" s="17"/>
      <c r="AR2770" s="17"/>
      <c r="AS2770" s="17"/>
      <c r="AT2770" s="17"/>
      <c r="AU2770" s="17"/>
      <c r="AV2770" s="17"/>
      <c r="AW2770" s="17"/>
      <c r="AX2770" s="17"/>
      <c r="AY2770" s="17"/>
      <c r="AZ2770" s="17"/>
      <c r="BA2770" s="17"/>
      <c r="BB2770" s="17"/>
      <c r="BC2770" s="17"/>
      <c r="BD2770" s="17"/>
      <c r="BE2770" s="17"/>
      <c r="BF2770" s="17"/>
      <c r="BG2770" s="17"/>
      <c r="BH2770" s="17"/>
      <c r="BI2770" s="17"/>
      <c r="BJ2770" s="17"/>
      <c r="BK2770" s="17"/>
      <c r="BL2770" s="17"/>
      <c r="BM2770" s="17"/>
      <c r="BN2770" s="17"/>
      <c r="BO2770" s="17"/>
      <c r="BP2770" s="17"/>
      <c r="BQ2770" s="17"/>
      <c r="BR2770" s="17"/>
    </row>
    <row r="2771" spans="29:70" x14ac:dyDescent="0.25">
      <c r="AC2771" s="17"/>
      <c r="AD2771" s="17"/>
      <c r="AE2771" s="17"/>
      <c r="AF2771" s="17"/>
      <c r="AG2771" s="17"/>
      <c r="AH2771" s="17"/>
      <c r="AI2771" s="17"/>
      <c r="AJ2771" s="17"/>
      <c r="AK2771" s="17"/>
      <c r="AL2771" s="17"/>
      <c r="AM2771" s="17"/>
      <c r="AN2771" s="17"/>
      <c r="AO2771" s="17"/>
      <c r="AP2771" s="17"/>
      <c r="AQ2771" s="17"/>
      <c r="AR2771" s="17"/>
      <c r="AS2771" s="17"/>
      <c r="AT2771" s="17"/>
      <c r="AU2771" s="17"/>
      <c r="AV2771" s="17"/>
      <c r="AW2771" s="17"/>
      <c r="AX2771" s="17"/>
      <c r="AY2771" s="17"/>
      <c r="AZ2771" s="17"/>
      <c r="BA2771" s="17"/>
      <c r="BB2771" s="17"/>
      <c r="BC2771" s="17"/>
      <c r="BD2771" s="17"/>
      <c r="BE2771" s="17"/>
      <c r="BF2771" s="17"/>
      <c r="BG2771" s="17"/>
      <c r="BH2771" s="17"/>
      <c r="BI2771" s="17"/>
      <c r="BJ2771" s="17"/>
      <c r="BK2771" s="17"/>
      <c r="BL2771" s="17"/>
      <c r="BM2771" s="17"/>
      <c r="BN2771" s="17"/>
      <c r="BO2771" s="17"/>
      <c r="BP2771" s="17"/>
      <c r="BQ2771" s="17"/>
      <c r="BR2771" s="17"/>
    </row>
    <row r="2772" spans="29:70" x14ac:dyDescent="0.25"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  <c r="BF2772" s="17"/>
      <c r="BG2772" s="17"/>
      <c r="BH2772" s="17"/>
      <c r="BI2772" s="17"/>
      <c r="BJ2772" s="17"/>
      <c r="BK2772" s="17"/>
      <c r="BL2772" s="17"/>
      <c r="BM2772" s="17"/>
      <c r="BN2772" s="17"/>
      <c r="BO2772" s="17"/>
      <c r="BP2772" s="17"/>
      <c r="BQ2772" s="17"/>
      <c r="BR2772" s="17"/>
    </row>
    <row r="2773" spans="29:70" x14ac:dyDescent="0.25"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  <c r="BF2773" s="17"/>
      <c r="BG2773" s="17"/>
      <c r="BH2773" s="17"/>
      <c r="BI2773" s="17"/>
      <c r="BJ2773" s="17"/>
      <c r="BK2773" s="17"/>
      <c r="BL2773" s="17"/>
      <c r="BM2773" s="17"/>
      <c r="BN2773" s="17"/>
      <c r="BO2773" s="17"/>
      <c r="BP2773" s="17"/>
      <c r="BQ2773" s="17"/>
      <c r="BR2773" s="17"/>
    </row>
    <row r="2774" spans="29:70" x14ac:dyDescent="0.25"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  <c r="BF2774" s="17"/>
      <c r="BG2774" s="17"/>
      <c r="BH2774" s="17"/>
      <c r="BI2774" s="17"/>
      <c r="BJ2774" s="17"/>
      <c r="BK2774" s="17"/>
      <c r="BL2774" s="17"/>
      <c r="BM2774" s="17"/>
      <c r="BN2774" s="17"/>
      <c r="BO2774" s="17"/>
      <c r="BP2774" s="17"/>
      <c r="BQ2774" s="17"/>
      <c r="BR2774" s="17"/>
    </row>
    <row r="2775" spans="29:70" x14ac:dyDescent="0.25"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  <c r="BF2775" s="17"/>
      <c r="BG2775" s="17"/>
      <c r="BH2775" s="17"/>
      <c r="BI2775" s="17"/>
      <c r="BJ2775" s="17"/>
      <c r="BK2775" s="17"/>
      <c r="BL2775" s="17"/>
      <c r="BM2775" s="17"/>
      <c r="BN2775" s="17"/>
      <c r="BO2775" s="17"/>
      <c r="BP2775" s="17"/>
      <c r="BQ2775" s="17"/>
      <c r="BR2775" s="17"/>
    </row>
    <row r="2776" spans="29:70" x14ac:dyDescent="0.25"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  <c r="BF2776" s="17"/>
      <c r="BG2776" s="17"/>
      <c r="BH2776" s="17"/>
      <c r="BI2776" s="17"/>
      <c r="BJ2776" s="17"/>
      <c r="BK2776" s="17"/>
      <c r="BL2776" s="17"/>
      <c r="BM2776" s="17"/>
      <c r="BN2776" s="17"/>
      <c r="BO2776" s="17"/>
      <c r="BP2776" s="17"/>
      <c r="BQ2776" s="17"/>
      <c r="BR2776" s="17"/>
    </row>
    <row r="2777" spans="29:70" x14ac:dyDescent="0.25"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  <c r="BF2777" s="17"/>
      <c r="BG2777" s="17"/>
      <c r="BH2777" s="17"/>
      <c r="BI2777" s="17"/>
      <c r="BJ2777" s="17"/>
      <c r="BK2777" s="17"/>
      <c r="BL2777" s="17"/>
      <c r="BM2777" s="17"/>
      <c r="BN2777" s="17"/>
      <c r="BO2777" s="17"/>
      <c r="BP2777" s="17"/>
      <c r="BQ2777" s="17"/>
      <c r="BR2777" s="17"/>
    </row>
    <row r="2778" spans="29:70" x14ac:dyDescent="0.25"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  <c r="BF2778" s="17"/>
      <c r="BG2778" s="17"/>
      <c r="BH2778" s="17"/>
      <c r="BI2778" s="17"/>
      <c r="BJ2778" s="17"/>
      <c r="BK2778" s="17"/>
      <c r="BL2778" s="17"/>
      <c r="BM2778" s="17"/>
      <c r="BN2778" s="17"/>
      <c r="BO2778" s="17"/>
      <c r="BP2778" s="17"/>
      <c r="BQ2778" s="17"/>
      <c r="BR2778" s="17"/>
    </row>
    <row r="2779" spans="29:70" x14ac:dyDescent="0.25"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  <c r="BF2779" s="17"/>
      <c r="BG2779" s="17"/>
      <c r="BH2779" s="17"/>
      <c r="BI2779" s="17"/>
      <c r="BJ2779" s="17"/>
      <c r="BK2779" s="17"/>
      <c r="BL2779" s="17"/>
      <c r="BM2779" s="17"/>
      <c r="BN2779" s="17"/>
      <c r="BO2779" s="17"/>
      <c r="BP2779" s="17"/>
      <c r="BQ2779" s="17"/>
      <c r="BR2779" s="17"/>
    </row>
    <row r="2780" spans="29:70" x14ac:dyDescent="0.25">
      <c r="BF2780" s="44"/>
      <c r="BG2780" s="44"/>
      <c r="BH2780" s="4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L307"/>
  <sheetViews>
    <sheetView tabSelected="1" topLeftCell="A64" zoomScale="70" zoomScaleNormal="70" workbookViewId="0">
      <selection activeCell="O83" sqref="O83:O85"/>
    </sheetView>
  </sheetViews>
  <sheetFormatPr defaultRowHeight="15" x14ac:dyDescent="0.25"/>
  <cols>
    <col min="1" max="1" width="13.5703125" bestFit="1" customWidth="1"/>
    <col min="2" max="2" width="13.5703125" customWidth="1"/>
    <col min="3" max="3" width="14" bestFit="1" customWidth="1"/>
    <col min="5" max="5" width="13" bestFit="1" customWidth="1"/>
    <col min="6" max="6" width="18" bestFit="1" customWidth="1"/>
    <col min="7" max="8" width="16.140625" bestFit="1" customWidth="1"/>
    <col min="9" max="9" width="14.7109375" customWidth="1"/>
    <col min="10" max="10" width="19.5703125" bestFit="1" customWidth="1"/>
    <col min="11" max="11" width="15.42578125" customWidth="1"/>
    <col min="12" max="12" width="16.140625" customWidth="1"/>
    <col min="13" max="13" width="15" bestFit="1" customWidth="1"/>
    <col min="14" max="14" width="13.28515625" customWidth="1"/>
    <col min="15" max="15" width="18" bestFit="1" customWidth="1"/>
    <col min="16" max="17" width="16.140625" bestFit="1" customWidth="1"/>
    <col min="18" max="18" width="17.42578125" bestFit="1" customWidth="1"/>
    <col min="19" max="19" width="20.85546875" customWidth="1"/>
    <col min="20" max="20" width="19.5703125" bestFit="1" customWidth="1"/>
    <col min="21" max="21" width="15.7109375" customWidth="1"/>
    <col min="22" max="22" width="11.140625" bestFit="1" customWidth="1"/>
    <col min="23" max="23" width="15" bestFit="1" customWidth="1"/>
    <col min="24" max="24" width="13" bestFit="1" customWidth="1"/>
    <col min="33" max="33" width="15.5703125" customWidth="1"/>
  </cols>
  <sheetData>
    <row r="1" spans="1:24" ht="15.75" x14ac:dyDescent="0.25">
      <c r="C1" s="13"/>
      <c r="D1" s="69" t="s">
        <v>53</v>
      </c>
      <c r="E1" s="69"/>
      <c r="F1" t="s">
        <v>374</v>
      </c>
      <c r="H1" t="s">
        <v>375</v>
      </c>
      <c r="I1" s="7" t="s">
        <v>181</v>
      </c>
      <c r="J1" t="s">
        <v>374</v>
      </c>
      <c r="L1" t="s">
        <v>375</v>
      </c>
      <c r="O1" s="69" t="s">
        <v>55</v>
      </c>
      <c r="P1" s="69"/>
      <c r="S1" t="s">
        <v>375</v>
      </c>
      <c r="U1" t="s">
        <v>374</v>
      </c>
      <c r="W1" t="s">
        <v>375</v>
      </c>
    </row>
    <row r="2" spans="1:24" ht="49.5" customHeight="1" x14ac:dyDescent="0.25">
      <c r="A2" t="s">
        <v>13</v>
      </c>
      <c r="B2" t="s">
        <v>173</v>
      </c>
      <c r="C2" s="13" t="s">
        <v>14</v>
      </c>
      <c r="D2" s="24" t="s">
        <v>376</v>
      </c>
      <c r="E2" t="s">
        <v>21</v>
      </c>
      <c r="F2" t="s">
        <v>174</v>
      </c>
      <c r="G2" t="s">
        <v>175</v>
      </c>
      <c r="H2" t="s">
        <v>175</v>
      </c>
      <c r="I2" t="s">
        <v>176</v>
      </c>
      <c r="J2" s="24" t="s">
        <v>368</v>
      </c>
      <c r="K2" t="s">
        <v>383</v>
      </c>
      <c r="L2" s="24" t="s">
        <v>368</v>
      </c>
      <c r="M2" t="s">
        <v>383</v>
      </c>
      <c r="O2" s="24" t="s">
        <v>376</v>
      </c>
      <c r="P2" t="s">
        <v>21</v>
      </c>
      <c r="Q2" t="s">
        <v>174</v>
      </c>
      <c r="R2" t="s">
        <v>175</v>
      </c>
      <c r="S2" t="s">
        <v>175</v>
      </c>
      <c r="T2" t="s">
        <v>176</v>
      </c>
      <c r="U2" s="24" t="s">
        <v>368</v>
      </c>
      <c r="V2" t="s">
        <v>383</v>
      </c>
      <c r="W2" s="24" t="s">
        <v>368</v>
      </c>
      <c r="X2" t="s">
        <v>383</v>
      </c>
    </row>
    <row r="3" spans="1:24" ht="15.75" x14ac:dyDescent="0.25">
      <c r="A3">
        <v>2.5</v>
      </c>
      <c r="B3">
        <f>A3*10^5</f>
        <v>250000</v>
      </c>
      <c r="C3" s="13">
        <v>5</v>
      </c>
      <c r="D3">
        <v>0.2283333333333333</v>
      </c>
      <c r="E3">
        <v>1.9655363983740799E-2</v>
      </c>
      <c r="F3">
        <f>PI()*(D3/2)^2*C3</f>
        <v>0.20473802956675977</v>
      </c>
      <c r="G3">
        <f>F3*0.000000001</f>
        <v>2.0473802956675978E-10</v>
      </c>
      <c r="H3" s="59">
        <f>PI()*(D3/2)*($I$36/2)*C3*0.000000001</f>
        <v>1.7933258064241734E-10</v>
      </c>
      <c r="I3" s="70">
        <f>PI()*B3*($I$38/2)^4/(8*$I$39*G3)</f>
        <v>9.2180212764975593</v>
      </c>
      <c r="J3" s="70">
        <f>PI()*(B3-101325)*($I$38/2)^4/(8*$I$39*G3)</f>
        <v>5.4819572531330989</v>
      </c>
      <c r="K3" s="70">
        <f>4*G3/(PI()*($I$38/2)^3)</f>
        <v>133.46844444444443</v>
      </c>
      <c r="L3" s="70">
        <f>PI()*(B3-101325)*($I$38/2)^4/(8*$I$39*H3)</f>
        <v>6.25856786399362</v>
      </c>
      <c r="M3" s="70">
        <f>4*H3/(PI()*($I$38/2)^3)</f>
        <v>116.90666666666665</v>
      </c>
      <c r="O3">
        <v>0.6253333333333333</v>
      </c>
      <c r="P3">
        <v>1.6165807537309534E-2</v>
      </c>
      <c r="Q3">
        <f>PI()*(O3/2)^2*C3</f>
        <v>1.5356174703916987</v>
      </c>
      <c r="R3">
        <f>Q3*0.000000001</f>
        <v>1.5356174703916988E-9</v>
      </c>
      <c r="S3">
        <f>PI()*(O3/2)*($I$36/2)*C3*0.000000001</f>
        <v>4.9113565151120437E-10</v>
      </c>
      <c r="T3" s="61">
        <f>PI()*B3*($I$38/2)^4/(8*$I$39*R3)</f>
        <v>1.2290036737946066</v>
      </c>
      <c r="U3" s="70">
        <f>PI()*(B3-101325)*($I$38/2)^4/(8*$I$39*R3)</f>
        <v>0.73088848480565249</v>
      </c>
      <c r="V3" s="70">
        <f>4*R3/(PI()*($I$38/2)^3)</f>
        <v>1001.0669511111111</v>
      </c>
      <c r="W3" s="70">
        <f>PI()*(B3-101325)*($I$38/2)^4/(8*$I$39*S3)</f>
        <v>2.2852446624923397</v>
      </c>
      <c r="X3" s="70">
        <f>4*S3/(PI()*($I$38/2)^3)</f>
        <v>320.1706666666667</v>
      </c>
    </row>
    <row r="4" spans="1:24" ht="15.75" x14ac:dyDescent="0.25">
      <c r="A4">
        <v>2.5</v>
      </c>
      <c r="B4">
        <f t="shared" ref="B4:B32" si="0">A4*10^5</f>
        <v>250000</v>
      </c>
      <c r="C4" s="13">
        <v>6.25</v>
      </c>
      <c r="D4">
        <v>0.154</v>
      </c>
      <c r="E4">
        <v>2.0297783130184675E-2</v>
      </c>
      <c r="F4">
        <f t="shared" ref="F4:F32" si="1">PI()*(D4/2)^2*C4</f>
        <v>0.11641564276958678</v>
      </c>
      <c r="G4">
        <f t="shared" ref="G4:G32" si="2">F4*0.000000001</f>
        <v>1.1641564276958679E-10</v>
      </c>
      <c r="H4">
        <f t="shared" ref="H4:H32" si="3">PI()*(D4/2)*($I$36/2)*C4*0.000000001</f>
        <v>1.5118914645400881E-10</v>
      </c>
      <c r="I4" s="70">
        <f>PI()*B4*($I$38/2)^4/(8*$I$39*G4)</f>
        <v>16.211562877249548</v>
      </c>
      <c r="J4" s="70">
        <f>PI()*(B4-101325)*($I$38/2)^4/(8*$I$39*G4)</f>
        <v>9.6410164431003071</v>
      </c>
      <c r="K4" s="70">
        <f t="shared" ref="K4:K32" si="4">4*G4/(PI()*($I$38/2)^3)</f>
        <v>75.891200000000012</v>
      </c>
      <c r="L4" s="70">
        <f>PI()*(B4-101325)*($I$38/2)^4/(8*$I$39*H4)</f>
        <v>7.4235826611872362</v>
      </c>
      <c r="M4" s="70">
        <f t="shared" ref="M4:M32" si="5">4*H4/(PI()*($I$38/2)^3)</f>
        <v>98.560000000000016</v>
      </c>
      <c r="O4">
        <v>0.47700000000000004</v>
      </c>
      <c r="P4">
        <v>1.2767145334803692E-2</v>
      </c>
      <c r="Q4">
        <f>PI()*(O4/2)^2*C4</f>
        <v>1.1168803669978629</v>
      </c>
      <c r="R4">
        <f t="shared" ref="R4:R32" si="6">Q4*0.000000001</f>
        <v>1.1168803669978629E-9</v>
      </c>
      <c r="S4">
        <f>PI()*(O4/2)*($I$36/2)*C4*0.000000001</f>
        <v>4.6829365492572868E-10</v>
      </c>
      <c r="T4" s="61">
        <f>PI()*B4*($I$38/2)^4/(8*$I$39*R4)</f>
        <v>1.689777677556928</v>
      </c>
      <c r="U4" s="70">
        <f>PI()*(B4-101325)*($I$38/2)^4/(8*$I$39*R4)</f>
        <v>1.0049107848431051</v>
      </c>
      <c r="V4" s="70">
        <f t="shared" ref="V4:V32" si="7">4*R4/(PI()*($I$38/2)^3)</f>
        <v>728.09280000000024</v>
      </c>
      <c r="W4" s="70">
        <f>PI()*(B4-101325)*($I$38/2)^4/(8*$I$39*S4)</f>
        <v>2.3967122218508052</v>
      </c>
      <c r="X4" s="70">
        <f t="shared" ref="X4:X32" si="8">4*S4/(PI()*($I$38/2)^3)</f>
        <v>305.28000000000009</v>
      </c>
    </row>
    <row r="5" spans="1:24" ht="15.75" x14ac:dyDescent="0.25">
      <c r="A5">
        <v>2.5</v>
      </c>
      <c r="B5">
        <f t="shared" si="0"/>
        <v>250000</v>
      </c>
      <c r="C5" s="13">
        <v>7.5</v>
      </c>
      <c r="D5">
        <v>0.13333333333333333</v>
      </c>
      <c r="E5">
        <v>5.5075705472861069E-3</v>
      </c>
      <c r="F5">
        <f t="shared" si="1"/>
        <v>0.10471975511965978</v>
      </c>
      <c r="G5">
        <f t="shared" si="2"/>
        <v>1.0471975511965979E-10</v>
      </c>
      <c r="H5">
        <f t="shared" si="3"/>
        <v>1.5707963267948967E-10</v>
      </c>
      <c r="I5" s="70">
        <f>PI()*B5*($I$38/2)^4/(8*$I$39*G5)</f>
        <v>18.022191806102359</v>
      </c>
      <c r="J5" s="70">
        <f>PI()*(B5-101325)*($I$38/2)^4/(8*$I$39*G5)</f>
        <v>10.717797467089072</v>
      </c>
      <c r="K5" s="70">
        <f t="shared" si="4"/>
        <v>68.26666666666668</v>
      </c>
      <c r="L5" s="70">
        <f>PI()*(B5-101325)*($I$38/2)^4/(8*$I$39*H5)</f>
        <v>7.1451983113927149</v>
      </c>
      <c r="M5" s="70">
        <f t="shared" si="5"/>
        <v>102.4</v>
      </c>
      <c r="O5">
        <v>0.42533333333333334</v>
      </c>
      <c r="P5">
        <v>4.9328828623162518E-3</v>
      </c>
      <c r="Q5">
        <f>PI()*(O5/2)^2*C5</f>
        <v>1.06563870007317</v>
      </c>
      <c r="R5">
        <f t="shared" si="6"/>
        <v>1.06563870007317E-9</v>
      </c>
      <c r="S5">
        <f>PI()*(O5/2)*($I$36/2)*C5*0.000000001</f>
        <v>5.0108402824757202E-10</v>
      </c>
      <c r="T5" s="61">
        <f>PI()*B5*($I$38/2)^4/(8*$I$39*R5)</f>
        <v>1.7710313190812157</v>
      </c>
      <c r="U5" s="70">
        <f>PI()*(B5-101325)*($I$38/2)^4/(8*$I$39*R5)</f>
        <v>1.0532323254575988</v>
      </c>
      <c r="V5" s="70">
        <f t="shared" si="7"/>
        <v>694.68842666666671</v>
      </c>
      <c r="W5" s="70">
        <f>PI()*(B5-101325)*($I$38/2)^4/(8*$I$39*S5)</f>
        <v>2.2398740788064937</v>
      </c>
      <c r="X5" s="70">
        <f t="shared" si="8"/>
        <v>326.65600000000001</v>
      </c>
    </row>
    <row r="6" spans="1:24" ht="15.75" x14ac:dyDescent="0.25">
      <c r="A6">
        <v>2.5</v>
      </c>
      <c r="B6">
        <f t="shared" si="0"/>
        <v>250000</v>
      </c>
      <c r="C6" s="13">
        <v>8.75</v>
      </c>
      <c r="D6">
        <v>0.11866666666666666</v>
      </c>
      <c r="E6">
        <v>8.0208062770106437E-3</v>
      </c>
      <c r="F6">
        <f t="shared" si="1"/>
        <v>9.6773271035329567E-2</v>
      </c>
      <c r="G6">
        <f t="shared" si="2"/>
        <v>9.6773271035329569E-11</v>
      </c>
      <c r="H6">
        <f t="shared" si="3"/>
        <v>1.6310101859887009E-10</v>
      </c>
      <c r="I6" s="70">
        <f>PI()*B6*($I$38/2)^4/(8*$I$39*G6)</f>
        <v>19.50207420358436</v>
      </c>
      <c r="J6" s="70">
        <f>PI()*(B6-101325)*($I$38/2)^4/(8*$I$39*G6)</f>
        <v>11.597883528871618</v>
      </c>
      <c r="K6" s="70">
        <f t="shared" si="4"/>
        <v>63.086364444444428</v>
      </c>
      <c r="L6" s="70">
        <f>PI()*(B6-101325)*($I$38/2)^4/(8*$I$39*H6)</f>
        <v>6.8814108937971579</v>
      </c>
      <c r="M6" s="70">
        <f t="shared" si="5"/>
        <v>106.32533333333333</v>
      </c>
      <c r="O6">
        <v>0.39733333333333337</v>
      </c>
      <c r="P6">
        <v>6.1101009266077916E-3</v>
      </c>
      <c r="Q6">
        <f>PI()*(O6/2)^2*C6</f>
        <v>1.0849455322587314</v>
      </c>
      <c r="R6">
        <f t="shared" si="6"/>
        <v>1.0849455322587314E-9</v>
      </c>
      <c r="S6">
        <f>PI()*(O6/2)*($I$36/2)*C6*0.000000001</f>
        <v>5.4611352294902581E-10</v>
      </c>
      <c r="T6" s="61">
        <f>PI()*B6*($I$38/2)^4/(8*$I$39*R6)</f>
        <v>1.7395154471261611</v>
      </c>
      <c r="U6" s="70">
        <f>PI()*(B6-101325)*($I$38/2)^4/(8*$I$39*R6)</f>
        <v>1.0344898364059281</v>
      </c>
      <c r="V6" s="70">
        <f t="shared" si="7"/>
        <v>707.27452444444464</v>
      </c>
      <c r="W6" s="70">
        <f>PI()*(B6-101325)*($I$38/2)^4/(8*$I$39*S6)</f>
        <v>2.0551864749931106</v>
      </c>
      <c r="X6" s="70">
        <f t="shared" si="8"/>
        <v>356.01066666666674</v>
      </c>
    </row>
    <row r="7" spans="1:24" ht="15.75" x14ac:dyDescent="0.25">
      <c r="A7">
        <v>2.5</v>
      </c>
      <c r="B7">
        <f t="shared" si="0"/>
        <v>250000</v>
      </c>
      <c r="C7" s="13">
        <v>10</v>
      </c>
      <c r="D7">
        <v>0.10099999999999999</v>
      </c>
      <c r="E7">
        <v>2.1283796653792687E-2</v>
      </c>
      <c r="F7">
        <f t="shared" si="1"/>
        <v>8.0118466648173695E-2</v>
      </c>
      <c r="G7">
        <f t="shared" si="2"/>
        <v>8.0118466648173697E-11</v>
      </c>
      <c r="H7">
        <f t="shared" si="3"/>
        <v>1.5865042900628455E-10</v>
      </c>
      <c r="I7" s="70">
        <f>PI()*B7*($I$38/2)^4/(8*$I$39*G7)</f>
        <v>23.556111238901234</v>
      </c>
      <c r="J7" s="70">
        <f>PI()*(B7-101325)*($I$38/2)^4/(8*$I$39*G7)</f>
        <v>14.008819353774564</v>
      </c>
      <c r="K7" s="70">
        <f t="shared" si="4"/>
        <v>52.229119999999995</v>
      </c>
      <c r="L7" s="70">
        <f>PI()*(B7-101325)*($I$38/2)^4/(8*$I$39*H7)</f>
        <v>7.0744537736561544</v>
      </c>
      <c r="M7" s="70">
        <f t="shared" si="5"/>
        <v>103.42400000000001</v>
      </c>
      <c r="O7">
        <v>0.37233333333333335</v>
      </c>
      <c r="P7">
        <v>6.5064070986477181E-3</v>
      </c>
      <c r="Q7">
        <f>PI()*(O7/2)^2*C7</f>
        <v>1.0888140545457765</v>
      </c>
      <c r="R7">
        <f t="shared" si="6"/>
        <v>1.0888140545457766E-9</v>
      </c>
      <c r="S7">
        <f>PI()*(O7/2)*($I$36/2)*C7*0.000000001</f>
        <v>5.8485983234329985E-10</v>
      </c>
      <c r="T7" s="61">
        <f>PI()*B7*($I$38/2)^4/(8*$I$39*R7)</f>
        <v>1.7333350031396311</v>
      </c>
      <c r="U7" s="70">
        <f>PI()*(B7-101325)*($I$38/2)^4/(8*$I$39*R7)</f>
        <v>1.0308143263671385</v>
      </c>
      <c r="V7" s="70">
        <f t="shared" si="7"/>
        <v>709.79640888888889</v>
      </c>
      <c r="W7" s="70">
        <f>PI()*(B7-101325)*($I$38/2)^4/(8*$I$39*S7)</f>
        <v>1.9190326709201564</v>
      </c>
      <c r="X7" s="70">
        <f t="shared" si="8"/>
        <v>381.26933333333335</v>
      </c>
    </row>
    <row r="8" spans="1:24" ht="15.75" x14ac:dyDescent="0.25">
      <c r="A8">
        <v>2.5</v>
      </c>
      <c r="B8">
        <f t="shared" si="0"/>
        <v>250000</v>
      </c>
      <c r="C8" s="13">
        <v>10</v>
      </c>
      <c r="D8">
        <v>0.161</v>
      </c>
      <c r="E8">
        <v>1.0392304845413272E-2</v>
      </c>
      <c r="F8">
        <f t="shared" si="1"/>
        <v>0.2035830579342526</v>
      </c>
      <c r="G8">
        <f t="shared" si="2"/>
        <v>2.0358305793425261E-10</v>
      </c>
      <c r="H8">
        <f t="shared" si="3"/>
        <v>2.5289820861397835E-10</v>
      </c>
      <c r="I8" s="70">
        <f>PI()*B8*($I$38/2)^4/(8*$I$39*G8)</f>
        <v>9.2703171462532854</v>
      </c>
      <c r="J8" s="70">
        <f>PI()*(B8-101325)*($I$38/2)^4/(8*$I$39*G8)</f>
        <v>5.5130576068768287</v>
      </c>
      <c r="K8" s="70">
        <f t="shared" si="4"/>
        <v>132.71552000000003</v>
      </c>
      <c r="L8" s="70">
        <f>PI()*(B8-101325)*($I$38/2)^4/(8*$I$39*H8)</f>
        <v>4.4380113735358488</v>
      </c>
      <c r="M8" s="70">
        <f t="shared" si="5"/>
        <v>164.864</v>
      </c>
      <c r="O8">
        <v>0.48333333333333334</v>
      </c>
      <c r="P8">
        <v>1.0263202878893776E-2</v>
      </c>
      <c r="Q8">
        <f>PI()*(O8/2)^2*C8</f>
        <v>1.8347773761590389</v>
      </c>
      <c r="R8">
        <f t="shared" si="6"/>
        <v>1.834777376159039E-9</v>
      </c>
      <c r="S8">
        <f>PI()*(O8/2)*($I$36/2)*C8*0.000000001</f>
        <v>7.5921822461753334E-10</v>
      </c>
      <c r="T8" s="61">
        <f>PI()*B8*($I$38/2)^4/(8*$I$39*R8)</f>
        <v>1.0286149901223702</v>
      </c>
      <c r="U8" s="70">
        <f>PI()*(B8-101325)*($I$38/2)^4/(8*$I$39*R8)</f>
        <v>0.61171733462577349</v>
      </c>
      <c r="V8" s="70">
        <f t="shared" si="7"/>
        <v>1196.088888888889</v>
      </c>
      <c r="W8" s="70">
        <f>PI()*(B8-101325)*($I$38/2)^4/(8*$I$39*S8)</f>
        <v>1.4783168920122862</v>
      </c>
      <c r="X8" s="70">
        <f t="shared" si="8"/>
        <v>494.93333333333334</v>
      </c>
    </row>
    <row r="9" spans="1:24" ht="15.75" x14ac:dyDescent="0.25">
      <c r="A9">
        <v>2.5</v>
      </c>
      <c r="B9">
        <f t="shared" si="0"/>
        <v>250000</v>
      </c>
      <c r="C9" s="13">
        <v>12.5</v>
      </c>
      <c r="D9">
        <v>4.3666666666666666E-2</v>
      </c>
      <c r="E9">
        <v>3.8552993831002705E-2</v>
      </c>
      <c r="F9">
        <f t="shared" si="1"/>
        <v>1.8719747058421679E-2</v>
      </c>
      <c r="G9">
        <f t="shared" si="2"/>
        <v>1.871974705842168E-11</v>
      </c>
      <c r="H9">
        <f t="shared" si="3"/>
        <v>8.5739299504221444E-11</v>
      </c>
      <c r="I9" s="70">
        <f>PI()*B9*($I$38/2)^4/(8*$I$39*G9)</f>
        <v>100.81757551342152</v>
      </c>
      <c r="J9" s="70">
        <f>PI()*(B9-101325)*($I$38/2)^4/(8*$I$39*G9)</f>
        <v>59.956212157831779</v>
      </c>
      <c r="K9" s="70">
        <f t="shared" si="4"/>
        <v>12.203377777777778</v>
      </c>
      <c r="L9" s="70">
        <f>PI()*(B9-101325)*($I$38/2)^4/(8*$I$39*H9)</f>
        <v>13.090439654459937</v>
      </c>
      <c r="M9" s="70">
        <f t="shared" si="5"/>
        <v>55.893333333333338</v>
      </c>
      <c r="O9">
        <v>0.34233333333333332</v>
      </c>
      <c r="P9">
        <v>8.082903768654736E-3</v>
      </c>
      <c r="Q9">
        <f>PI()*(O9/2)^2*C9</f>
        <v>1.1505308603917044</v>
      </c>
      <c r="R9">
        <f t="shared" si="6"/>
        <v>1.1505308603917044E-9</v>
      </c>
      <c r="S9">
        <f>PI()*(O9/2)*($I$36/2)*C9*0.000000001</f>
        <v>6.7216992817431609E-10</v>
      </c>
      <c r="T9" s="61">
        <f>PI()*B9*($I$38/2)^4/(8*$I$39*R9)</f>
        <v>1.640355402559166</v>
      </c>
      <c r="U9" s="70">
        <f>PI()*(B9-101325)*($I$38/2)^4/(8*$I$39*R9)</f>
        <v>0.975519357901936</v>
      </c>
      <c r="V9" s="70">
        <f t="shared" si="7"/>
        <v>750.02951111111111</v>
      </c>
      <c r="W9" s="70">
        <f>PI()*(B9-101325)*($I$38/2)^4/(8*$I$39*S9)</f>
        <v>1.6697639676088141</v>
      </c>
      <c r="X9" s="70">
        <f t="shared" si="8"/>
        <v>438.18666666666661</v>
      </c>
    </row>
    <row r="10" spans="1:24" ht="15.75" x14ac:dyDescent="0.25">
      <c r="A10">
        <v>2.5</v>
      </c>
      <c r="B10">
        <f t="shared" si="0"/>
        <v>250000</v>
      </c>
      <c r="C10" s="13">
        <v>15</v>
      </c>
      <c r="D10">
        <v>0</v>
      </c>
      <c r="E10">
        <v>0</v>
      </c>
      <c r="F10">
        <f t="shared" si="1"/>
        <v>0</v>
      </c>
      <c r="G10">
        <f t="shared" si="2"/>
        <v>0</v>
      </c>
      <c r="H10">
        <f t="shared" si="3"/>
        <v>0</v>
      </c>
      <c r="I10" s="70" t="e">
        <f>PI()*B10*($I$38/2)^4/(8*$I$39*G10)</f>
        <v>#DIV/0!</v>
      </c>
      <c r="J10" s="70" t="e">
        <f>PI()*(B10-101325)*($I$38/2)^4/(8*$I$39*G10)</f>
        <v>#DIV/0!</v>
      </c>
      <c r="K10" s="70">
        <f t="shared" si="4"/>
        <v>0</v>
      </c>
      <c r="L10" s="70" t="e">
        <f>PI()*(B10-101325)*($I$38/2)^4/(8*$I$39*H10)</f>
        <v>#DIV/0!</v>
      </c>
      <c r="M10" s="70">
        <f t="shared" si="5"/>
        <v>0</v>
      </c>
      <c r="O10">
        <v>0.30933333333333329</v>
      </c>
      <c r="P10">
        <v>9.8657657246325036E-3</v>
      </c>
      <c r="Q10">
        <f>PI()*(O10/2)^2*C10</f>
        <v>1.1272872199121131</v>
      </c>
      <c r="R10">
        <f t="shared" si="6"/>
        <v>1.1272872199121133E-9</v>
      </c>
      <c r="S10">
        <f>PI()*(O10/2)*($I$36/2)*C10*0.000000001</f>
        <v>7.2884949563283189E-10</v>
      </c>
      <c r="T10" s="61">
        <f>PI()*B10*($I$38/2)^4/(8*$I$39*R10)</f>
        <v>1.6741780438189624</v>
      </c>
      <c r="U10" s="70">
        <f>PI()*(B10-101325)*($I$38/2)^4/(8*$I$39*R10)</f>
        <v>0.99563368265913688</v>
      </c>
      <c r="V10" s="70">
        <f t="shared" si="7"/>
        <v>734.87701333333314</v>
      </c>
      <c r="W10" s="70">
        <f>PI()*(B10-101325)*($I$38/2)^4/(8*$I$39*S10)</f>
        <v>1.5399134291794649</v>
      </c>
      <c r="X10" s="70">
        <f t="shared" si="8"/>
        <v>475.13599999999991</v>
      </c>
    </row>
    <row r="11" spans="1:24" ht="15.75" x14ac:dyDescent="0.25">
      <c r="A11">
        <v>2.5</v>
      </c>
      <c r="B11">
        <f t="shared" si="0"/>
        <v>250000</v>
      </c>
      <c r="C11" s="13">
        <v>17.5</v>
      </c>
      <c r="D11">
        <v>0</v>
      </c>
      <c r="E11">
        <v>0</v>
      </c>
      <c r="F11">
        <f t="shared" si="1"/>
        <v>0</v>
      </c>
      <c r="G11">
        <f t="shared" si="2"/>
        <v>0</v>
      </c>
      <c r="H11">
        <f t="shared" si="3"/>
        <v>0</v>
      </c>
      <c r="I11" s="70" t="e">
        <f>PI()*B11*($I$38/2)^4/(8*$I$39*G11)</f>
        <v>#DIV/0!</v>
      </c>
      <c r="J11" s="70" t="e">
        <f>PI()*(B11-101325)*($I$38/2)^4/(8*$I$39*G11)</f>
        <v>#DIV/0!</v>
      </c>
      <c r="K11" s="70">
        <f t="shared" si="4"/>
        <v>0</v>
      </c>
      <c r="L11" s="70" t="e">
        <f>PI()*(B11-101325)*($I$38/2)^4/(8*$I$39*H11)</f>
        <v>#DIV/0!</v>
      </c>
      <c r="M11" s="70">
        <f t="shared" si="5"/>
        <v>0</v>
      </c>
      <c r="O11">
        <v>0.28266666666666662</v>
      </c>
      <c r="P11">
        <v>1.2741009902410909E-2</v>
      </c>
      <c r="Q11">
        <f>PI()*(O11/2)^2*C11</f>
        <v>1.0981890906228637</v>
      </c>
      <c r="R11">
        <f t="shared" si="6"/>
        <v>1.0981890906228639E-9</v>
      </c>
      <c r="S11">
        <f>PI()*(O11/2)*($I$36/2)*C11*0.000000001</f>
        <v>7.770205829878755E-10</v>
      </c>
      <c r="T11" s="61">
        <f>PI()*B11*($I$38/2)^4/(8*$I$39*R11)</f>
        <v>1.7185378445019546</v>
      </c>
      <c r="U11" s="70">
        <f>PI()*(B11-101325)*($I$38/2)^4/(8*$I$39*R11)</f>
        <v>1.0220144561253124</v>
      </c>
      <c r="V11" s="70">
        <f t="shared" si="7"/>
        <v>715.90798222222213</v>
      </c>
      <c r="W11" s="70">
        <f>PI()*(B11-101325)*($I$38/2)^4/(8*$I$39*S11)</f>
        <v>1.4444470979904411</v>
      </c>
      <c r="X11" s="70">
        <f t="shared" si="8"/>
        <v>506.53866666666664</v>
      </c>
    </row>
    <row r="12" spans="1:24" ht="15.75" x14ac:dyDescent="0.25">
      <c r="A12">
        <v>2.5</v>
      </c>
      <c r="B12">
        <f t="shared" si="0"/>
        <v>250000</v>
      </c>
      <c r="C12" s="13">
        <v>20</v>
      </c>
      <c r="D12">
        <v>0</v>
      </c>
      <c r="E12">
        <v>0</v>
      </c>
      <c r="F12">
        <f t="shared" si="1"/>
        <v>0</v>
      </c>
      <c r="G12">
        <f t="shared" si="2"/>
        <v>0</v>
      </c>
      <c r="H12">
        <f t="shared" si="3"/>
        <v>0</v>
      </c>
      <c r="I12" s="70" t="e">
        <f>PI()*B12*($I$38/2)^4/(8*$I$39*G12)</f>
        <v>#DIV/0!</v>
      </c>
      <c r="J12" s="70" t="e">
        <f>PI()*(B12-101325)*($I$38/2)^4/(8*$I$39*G12)</f>
        <v>#DIV/0!</v>
      </c>
      <c r="K12" s="70">
        <f t="shared" si="4"/>
        <v>0</v>
      </c>
      <c r="L12" s="70" t="e">
        <f>PI()*(B12-101325)*($I$38/2)^4/(8*$I$39*H12)</f>
        <v>#DIV/0!</v>
      </c>
      <c r="M12" s="70">
        <f t="shared" si="5"/>
        <v>0</v>
      </c>
      <c r="O12">
        <v>0.27333333333333337</v>
      </c>
      <c r="P12">
        <v>5.686240703077332E-3</v>
      </c>
      <c r="Q12">
        <f>PI()*(O12/2)^2*C12</f>
        <v>1.1735593890409874</v>
      </c>
      <c r="R12">
        <f t="shared" si="6"/>
        <v>1.1735593890409875E-9</v>
      </c>
      <c r="S12">
        <f>PI()*(O12/2)*($I$36/2)*C12*0.000000001</f>
        <v>8.5870199198121029E-10</v>
      </c>
      <c r="T12" s="61">
        <f>PI()*B12*($I$38/2)^4/(8*$I$39*R12)</f>
        <v>1.6081670261245409</v>
      </c>
      <c r="U12" s="70">
        <f>PI()*(B12-101325)*($I$38/2)^4/(8*$I$39*R12)</f>
        <v>0.95637693043626448</v>
      </c>
      <c r="V12" s="70">
        <f t="shared" si="7"/>
        <v>765.04177777777795</v>
      </c>
      <c r="W12" s="70">
        <f>PI()*(B12-101325)*($I$38/2)^4/(8*$I$39*S12)</f>
        <v>1.3070484715962283</v>
      </c>
      <c r="X12" s="70">
        <f t="shared" si="8"/>
        <v>559.78666666666675</v>
      </c>
    </row>
    <row r="13" spans="1:24" ht="15.75" x14ac:dyDescent="0.25">
      <c r="A13">
        <v>3</v>
      </c>
      <c r="B13">
        <f t="shared" si="0"/>
        <v>300000</v>
      </c>
      <c r="C13" s="13">
        <v>5</v>
      </c>
      <c r="D13">
        <v>0.24966666666666668</v>
      </c>
      <c r="E13">
        <v>5.5075705472861069E-3</v>
      </c>
      <c r="F13">
        <f t="shared" si="1"/>
        <v>0.24478286392451776</v>
      </c>
      <c r="G13">
        <f t="shared" si="2"/>
        <v>2.4478286392451776E-10</v>
      </c>
      <c r="H13">
        <f t="shared" si="3"/>
        <v>1.9608774146156296E-10</v>
      </c>
      <c r="I13" s="70">
        <f>PI()*B13*($I$38/2)^4/(8*$I$39*G13)</f>
        <v>9.2520178041705439</v>
      </c>
      <c r="J13" s="70">
        <f>PI()*(B13-101325)*($I$38/2)^4/(8*$I$39*G13)</f>
        <v>6.1271487908119422</v>
      </c>
      <c r="K13" s="70">
        <f t="shared" si="4"/>
        <v>159.5736177777778</v>
      </c>
      <c r="L13" s="70">
        <f>PI()*(B13-101325)*($I$38/2)^4/(8*$I$39*H13)</f>
        <v>7.6487240738635744</v>
      </c>
      <c r="M13" s="70">
        <f t="shared" si="5"/>
        <v>127.82933333333335</v>
      </c>
      <c r="O13">
        <v>0.7626666666666666</v>
      </c>
      <c r="P13">
        <v>3.134219732777737E-2</v>
      </c>
      <c r="Q13">
        <f>PI()*(O13/2)^2*C13</f>
        <v>2.2841752239380502</v>
      </c>
      <c r="R13">
        <f t="shared" si="6"/>
        <v>2.2841752239380502E-9</v>
      </c>
      <c r="S13">
        <f>PI()*(O13/2)*($I$36/2)*C13*0.000000001</f>
        <v>5.989969992844539E-10</v>
      </c>
      <c r="T13" s="61">
        <f>PI()*B13*($I$38/2)^4/(8*$I$39*R13)</f>
        <v>0.99148935311580821</v>
      </c>
      <c r="U13" s="70">
        <f>PI()*(B13-101325)*($I$38/2)^4/(8*$I$39*R13)</f>
        <v>0.65661382410094393</v>
      </c>
      <c r="V13" s="70">
        <f t="shared" si="7"/>
        <v>1489.0507377777774</v>
      </c>
      <c r="W13" s="70">
        <f>PI()*(B13-101325)*($I$38/2)^4/(8*$I$39*S13)</f>
        <v>2.503887382571599</v>
      </c>
      <c r="X13" s="70">
        <f t="shared" si="8"/>
        <v>390.48533333333336</v>
      </c>
    </row>
    <row r="14" spans="1:24" ht="15.75" x14ac:dyDescent="0.25">
      <c r="A14">
        <v>3</v>
      </c>
      <c r="B14">
        <f t="shared" si="0"/>
        <v>300000</v>
      </c>
      <c r="C14" s="13">
        <v>6.25</v>
      </c>
      <c r="D14">
        <v>0.16333333333333333</v>
      </c>
      <c r="E14">
        <v>7.5055534994651419E-3</v>
      </c>
      <c r="F14">
        <f t="shared" si="1"/>
        <v>0.13095423543869952</v>
      </c>
      <c r="G14">
        <f t="shared" si="2"/>
        <v>1.3095423543869952E-10</v>
      </c>
      <c r="H14">
        <f t="shared" si="3"/>
        <v>1.6035212502697901E-10</v>
      </c>
      <c r="I14" s="70">
        <f>PI()*B14*($I$38/2)^4/(8*$I$39*G14)</f>
        <v>17.294098259583443</v>
      </c>
      <c r="J14" s="70">
        <f>PI()*(B14-101325)*($I$38/2)^4/(8*$I$39*G14)</f>
        <v>11.453016572409135</v>
      </c>
      <c r="K14" s="70">
        <f t="shared" si="4"/>
        <v>85.368888888888875</v>
      </c>
      <c r="L14" s="70">
        <f>PI()*(B14-101325)*($I$38/2)^4/(8*$I$39*H14)</f>
        <v>9.3532968674674599</v>
      </c>
      <c r="M14" s="70">
        <f t="shared" si="5"/>
        <v>104.53333333333332</v>
      </c>
      <c r="O14">
        <v>0.57466666666666666</v>
      </c>
      <c r="P14">
        <v>1.9295940851208358E-2</v>
      </c>
      <c r="Q14">
        <f>PI()*(O14/2)^2*C14</f>
        <v>1.6210705358985931</v>
      </c>
      <c r="R14">
        <f t="shared" si="6"/>
        <v>1.6210705358985933E-9</v>
      </c>
      <c r="S14">
        <f>PI()*(O14/2)*($I$36/2)*C14*0.000000001</f>
        <v>5.6417768070716716E-10</v>
      </c>
      <c r="T14" s="61">
        <f>PI()*B14*($I$38/2)^4/(8*$I$39*R14)</f>
        <v>1.3970616114678216</v>
      </c>
      <c r="U14" s="70">
        <f>PI()*(B14-101325)*($I$38/2)^4/(8*$I$39*R14)</f>
        <v>0.92520405219456481</v>
      </c>
      <c r="V14" s="70">
        <f t="shared" si="7"/>
        <v>1056.773688888889</v>
      </c>
      <c r="W14" s="70">
        <f>PI()*(B14-101325)*($I$38/2)^4/(8*$I$39*S14)</f>
        <v>2.6584196433057157</v>
      </c>
      <c r="X14" s="70">
        <f t="shared" si="8"/>
        <v>367.78666666666675</v>
      </c>
    </row>
    <row r="15" spans="1:24" ht="15.75" x14ac:dyDescent="0.25">
      <c r="A15">
        <v>3</v>
      </c>
      <c r="B15">
        <f t="shared" si="0"/>
        <v>300000</v>
      </c>
      <c r="C15" s="13">
        <v>7.5</v>
      </c>
      <c r="D15">
        <v>0.14400000000000002</v>
      </c>
      <c r="E15">
        <v>9.1651513899116757E-3</v>
      </c>
      <c r="F15">
        <f t="shared" si="1"/>
        <v>0.12214512237157117</v>
      </c>
      <c r="G15">
        <f t="shared" si="2"/>
        <v>1.2214512237157119E-10</v>
      </c>
      <c r="H15">
        <f t="shared" si="3"/>
        <v>1.6964600329384888E-10</v>
      </c>
      <c r="I15" s="70">
        <f>PI()*B15*($I$38/2)^4/(8*$I$39*G15)</f>
        <v>18.541349594755513</v>
      </c>
      <c r="J15" s="70">
        <f>PI()*(B15-101325)*($I$38/2)^4/(8*$I$39*G15)</f>
        <v>12.279008769126836</v>
      </c>
      <c r="K15" s="70">
        <f t="shared" si="4"/>
        <v>79.626240000000024</v>
      </c>
      <c r="L15" s="70">
        <f>PI()*(B15-101325)*($I$38/2)^4/(8*$I$39*H15)</f>
        <v>8.8408863137713212</v>
      </c>
      <c r="M15" s="70">
        <f t="shared" si="5"/>
        <v>110.59200000000004</v>
      </c>
      <c r="O15">
        <v>0.52700000000000002</v>
      </c>
      <c r="P15">
        <v>7.2111025509279851E-3</v>
      </c>
      <c r="Q15">
        <f>PI()*(O15/2)^2*C15</f>
        <v>1.6359588489165744</v>
      </c>
      <c r="R15">
        <f t="shared" si="6"/>
        <v>1.6359588489165744E-9</v>
      </c>
      <c r="S15">
        <f>PI()*(O15/2)*($I$36/2)*C15*0.000000001</f>
        <v>6.2085724816568296E-10</v>
      </c>
      <c r="T15" s="61">
        <f>PI()*B15*($I$38/2)^4/(8*$I$39*R15)</f>
        <v>1.384347422115985</v>
      </c>
      <c r="U15" s="70">
        <f>PI()*(B15-101325)*($I$38/2)^4/(8*$I$39*R15)</f>
        <v>0.91678408029631098</v>
      </c>
      <c r="V15" s="70">
        <f t="shared" si="7"/>
        <v>1066.47936</v>
      </c>
      <c r="W15" s="70">
        <f>PI()*(B15-101325)*($I$38/2)^4/(8*$I$39*S15)</f>
        <v>2.415726051580779</v>
      </c>
      <c r="X15" s="70">
        <f t="shared" si="8"/>
        <v>404.73600000000005</v>
      </c>
    </row>
    <row r="16" spans="1:24" ht="15.75" x14ac:dyDescent="0.25">
      <c r="A16">
        <v>3</v>
      </c>
      <c r="B16">
        <f t="shared" si="0"/>
        <v>300000</v>
      </c>
      <c r="C16" s="13">
        <v>8.75</v>
      </c>
      <c r="D16">
        <v>0.13066666666666668</v>
      </c>
      <c r="E16">
        <v>5.7735026918962634E-4</v>
      </c>
      <c r="F16">
        <f t="shared" si="1"/>
        <v>0.11733499495307481</v>
      </c>
      <c r="G16">
        <f t="shared" si="2"/>
        <v>1.1733499495307481E-10</v>
      </c>
      <c r="H16">
        <f t="shared" si="3"/>
        <v>1.7959438003021656E-10</v>
      </c>
      <c r="I16" s="70">
        <f>PI()*B16*($I$38/2)^4/(8*$I$39*G16)</f>
        <v>19.301448950427943</v>
      </c>
      <c r="J16" s="70">
        <f>PI()*(B16-101325)*($I$38/2)^4/(8*$I$39*G16)</f>
        <v>12.782384567420904</v>
      </c>
      <c r="K16" s="70">
        <f t="shared" si="4"/>
        <v>76.490524444444461</v>
      </c>
      <c r="L16" s="70">
        <f>PI()*(B16-101325)*($I$38/2)^4/(8*$I$39*H16)</f>
        <v>8.3511579173816575</v>
      </c>
      <c r="M16" s="70">
        <f t="shared" si="5"/>
        <v>117.07733333333337</v>
      </c>
      <c r="O16">
        <v>0.51333333333333331</v>
      </c>
      <c r="P16">
        <v>2.1455380055672147E-2</v>
      </c>
      <c r="Q16">
        <f>PI()*(O16/2)^2*C16</f>
        <v>1.8109099986380164</v>
      </c>
      <c r="R16">
        <f t="shared" si="6"/>
        <v>1.8109099986380164E-9</v>
      </c>
      <c r="S16">
        <f>PI()*(O16/2)*($I$36/2)*C16*0.000000001</f>
        <v>7.0554935011870777E-10</v>
      </c>
      <c r="T16" s="61">
        <f>PI()*B16*($I$38/2)^4/(8*$I$39*R16)</f>
        <v>1.2506062791021084</v>
      </c>
      <c r="U16" s="70">
        <f>PI()*(B16-101325)*($I$38/2)^4/(8*$I$39*R16)</f>
        <v>0.82821400833537118</v>
      </c>
      <c r="V16" s="70">
        <f t="shared" si="7"/>
        <v>1180.5297777777778</v>
      </c>
      <c r="W16" s="70">
        <f>PI()*(B16-101325)*($I$38/2)^4/(8*$I$39*S16)</f>
        <v>2.1257492880607858</v>
      </c>
      <c r="X16" s="70">
        <f t="shared" si="8"/>
        <v>459.94666666666672</v>
      </c>
    </row>
    <row r="17" spans="1:24" ht="15.75" x14ac:dyDescent="0.25">
      <c r="A17">
        <v>3</v>
      </c>
      <c r="B17">
        <f t="shared" si="0"/>
        <v>300000</v>
      </c>
      <c r="C17" s="13">
        <v>10</v>
      </c>
      <c r="D17">
        <v>0.11299999999999999</v>
      </c>
      <c r="E17">
        <v>2.233830790368882E-2</v>
      </c>
      <c r="F17">
        <f t="shared" si="1"/>
        <v>0.10028749148422014</v>
      </c>
      <c r="G17">
        <f t="shared" si="2"/>
        <v>1.0028749148422015E-10</v>
      </c>
      <c r="H17">
        <f t="shared" si="3"/>
        <v>1.7749998492782329E-10</v>
      </c>
      <c r="I17" s="70">
        <f>PI()*B17*($I$38/2)^4/(8*$I$39*G17)</f>
        <v>22.582431584120751</v>
      </c>
      <c r="J17" s="70">
        <f>PI()*(B17-101325)*($I$38/2)^4/(8*$I$39*G17)</f>
        <v>14.955215316583967</v>
      </c>
      <c r="K17" s="70">
        <f t="shared" si="4"/>
        <v>65.377279999999985</v>
      </c>
      <c r="L17" s="70">
        <f>PI()*(B17-101325)*($I$38/2)^4/(8*$I$39*H17)</f>
        <v>8.449696653869939</v>
      </c>
      <c r="M17" s="70">
        <f t="shared" si="5"/>
        <v>115.71199999999999</v>
      </c>
      <c r="O17">
        <v>0.49</v>
      </c>
      <c r="P17">
        <v>1.0148891565092228E-2</v>
      </c>
      <c r="Q17">
        <f>PI()*(O17/2)^2*C17</f>
        <v>1.885740990317273</v>
      </c>
      <c r="R17">
        <f t="shared" si="6"/>
        <v>1.8857409903172732E-9</v>
      </c>
      <c r="S17">
        <f>PI()*(O17/2)*($I$36/2)*C17*0.000000001</f>
        <v>7.6969020012949938E-10</v>
      </c>
      <c r="T17" s="61">
        <f>PI()*B17*($I$38/2)^4/(8*$I$39*R17)</f>
        <v>1.2009790458044058</v>
      </c>
      <c r="U17" s="70">
        <f>PI()*(B17-101325)*($I$38/2)^4/(8*$I$39*R17)</f>
        <v>0.79534837308396766</v>
      </c>
      <c r="V17" s="70">
        <f t="shared" si="7"/>
        <v>1229.3119999999999</v>
      </c>
      <c r="W17" s="70">
        <f>PI()*(B17-101325)*($I$38/2)^4/(8*$I$39*S17)</f>
        <v>1.9486035140557205</v>
      </c>
      <c r="X17" s="70">
        <f t="shared" si="8"/>
        <v>501.76000000000005</v>
      </c>
    </row>
    <row r="18" spans="1:24" ht="15.75" x14ac:dyDescent="0.25">
      <c r="A18">
        <v>3</v>
      </c>
      <c r="B18">
        <f t="shared" si="0"/>
        <v>300000</v>
      </c>
      <c r="C18" s="13">
        <v>10</v>
      </c>
      <c r="D18">
        <v>0.18766666666666665</v>
      </c>
      <c r="E18">
        <v>5.131601439446889E-3</v>
      </c>
      <c r="F18">
        <f t="shared" si="1"/>
        <v>0.27660763383769527</v>
      </c>
      <c r="G18">
        <f t="shared" si="2"/>
        <v>2.7660763383769528E-10</v>
      </c>
      <c r="H18">
        <f t="shared" si="3"/>
        <v>2.9478611066184227E-10</v>
      </c>
      <c r="I18" s="70">
        <f>PI()*B18*($I$38/2)^4/(8*$I$39*G18)</f>
        <v>8.187537645885687</v>
      </c>
      <c r="J18" s="70">
        <f>PI()*(B18-101325)*($I$38/2)^4/(8*$I$39*G18)</f>
        <v>5.4221968059877961</v>
      </c>
      <c r="K18" s="70">
        <f t="shared" si="4"/>
        <v>180.32014222222219</v>
      </c>
      <c r="L18" s="70">
        <f>PI()*(B18-101325)*($I$38/2)^4/(8*$I$39*H18)</f>
        <v>5.0878280029518814</v>
      </c>
      <c r="M18" s="70">
        <f t="shared" si="5"/>
        <v>192.17066666666668</v>
      </c>
      <c r="O18">
        <v>0.52625</v>
      </c>
      <c r="P18">
        <v>1.5173990905493533E-2</v>
      </c>
      <c r="Q18">
        <f>PI()*(O18/2)^2*C18</f>
        <v>2.1750743106051114</v>
      </c>
      <c r="R18">
        <f t="shared" si="6"/>
        <v>2.1750743106051116E-9</v>
      </c>
      <c r="S18">
        <f>PI()*(O18/2)*($I$36/2)*C18*0.000000001</f>
        <v>8.2663156697581448E-10</v>
      </c>
      <c r="T18" s="61">
        <f>PI()*B18*($I$38/2)^4/(8*$I$39*R18)</f>
        <v>1.0412220879733707</v>
      </c>
      <c r="U18" s="70">
        <f>PI()*(B18-101325)*($I$38/2)^4/(8*$I$39*R18)</f>
        <v>0.68954932776036459</v>
      </c>
      <c r="V18" s="70">
        <f t="shared" si="7"/>
        <v>1417.9280000000001</v>
      </c>
      <c r="W18" s="70">
        <f>PI()*(B18-101325)*($I$38/2)^4/(8*$I$39*S18)</f>
        <v>1.8143766686694593</v>
      </c>
      <c r="X18" s="70">
        <f t="shared" si="8"/>
        <v>538.88000000000011</v>
      </c>
    </row>
    <row r="19" spans="1:24" ht="15.75" x14ac:dyDescent="0.25">
      <c r="A19">
        <v>3</v>
      </c>
      <c r="B19">
        <f t="shared" si="0"/>
        <v>300000</v>
      </c>
      <c r="C19" s="13">
        <v>12.5</v>
      </c>
      <c r="D19">
        <v>0.12966666666666668</v>
      </c>
      <c r="E19">
        <v>1.7387735140993149E-2</v>
      </c>
      <c r="F19">
        <f t="shared" si="1"/>
        <v>0.16506560483814625</v>
      </c>
      <c r="G19">
        <f t="shared" si="2"/>
        <v>1.6506560483814626E-10</v>
      </c>
      <c r="H19">
        <f t="shared" si="3"/>
        <v>2.5459990463467286E-10</v>
      </c>
      <c r="I19" s="70">
        <f>PI()*B19*($I$38/2)^4/(8*$I$39*G19)</f>
        <v>13.720213956179192</v>
      </c>
      <c r="J19" s="70">
        <f>PI()*(B19-101325)*($I$38/2)^4/(8*$I$39*G19)</f>
        <v>9.0862116924796688</v>
      </c>
      <c r="K19" s="70">
        <f t="shared" si="4"/>
        <v>107.60604444444448</v>
      </c>
      <c r="L19" s="70">
        <f>PI()*(B19-101325)*($I$38/2)^4/(8*$I$39*H19)</f>
        <v>5.8908939139576528</v>
      </c>
      <c r="M19" s="70">
        <f t="shared" si="5"/>
        <v>165.97333333333336</v>
      </c>
      <c r="O19">
        <v>0.35675000000000001</v>
      </c>
      <c r="P19">
        <v>8.098353742170902E-3</v>
      </c>
      <c r="Q19">
        <f>PI()*(O19/2)^2*C19</f>
        <v>1.2494758255257521</v>
      </c>
      <c r="R19">
        <f t="shared" si="6"/>
        <v>1.2494758255257521E-9</v>
      </c>
      <c r="S19">
        <f>PI()*(O19/2)*($I$36/2)*C19*0.000000001</f>
        <v>7.0047698698009932E-10</v>
      </c>
      <c r="T19" s="61">
        <f>PI()*B19*($I$38/2)^4/(8*$I$39*R19)</f>
        <v>1.812548405434369</v>
      </c>
      <c r="U19" s="70">
        <f>PI()*(B19-101325)*($I$38/2)^4/(8*$I$39*R19)</f>
        <v>1.2003601814989107</v>
      </c>
      <c r="V19" s="70">
        <f t="shared" si="7"/>
        <v>814.53160000000014</v>
      </c>
      <c r="W19" s="70">
        <f>PI()*(B19-101325)*($I$38/2)^4/(8*$I$39*S19)</f>
        <v>2.1411424737486819</v>
      </c>
      <c r="X19" s="70">
        <f t="shared" si="8"/>
        <v>456.6400000000001</v>
      </c>
    </row>
    <row r="20" spans="1:24" ht="15.75" x14ac:dyDescent="0.25">
      <c r="A20">
        <v>3</v>
      </c>
      <c r="B20">
        <f t="shared" si="0"/>
        <v>300000</v>
      </c>
      <c r="C20" s="13">
        <v>15</v>
      </c>
      <c r="D20">
        <v>9.2666666666666661E-2</v>
      </c>
      <c r="E20">
        <v>1.446835627614061E-2</v>
      </c>
      <c r="F20">
        <f t="shared" si="1"/>
        <v>0.1011645194333473</v>
      </c>
      <c r="G20">
        <f t="shared" si="2"/>
        <v>1.011645194333473E-10</v>
      </c>
      <c r="H20">
        <f t="shared" si="3"/>
        <v>2.1834068942449063E-10</v>
      </c>
      <c r="I20" s="70">
        <f>PI()*B20*($I$38/2)^4/(8*$I$39*G20)</f>
        <v>22.386657178534072</v>
      </c>
      <c r="J20" s="70">
        <f>PI()*(B20-101325)*($I$38/2)^4/(8*$I$39*G20)</f>
        <v>14.825563716484188</v>
      </c>
      <c r="K20" s="70">
        <f t="shared" si="4"/>
        <v>65.949013333333326</v>
      </c>
      <c r="L20" s="70">
        <f>PI()*(B20-101325)*($I$38/2)^4/(8*$I$39*H20)</f>
        <v>6.8691778553043381</v>
      </c>
      <c r="M20" s="70">
        <f t="shared" si="5"/>
        <v>142.33600000000001</v>
      </c>
      <c r="O20">
        <v>0.32150000000000001</v>
      </c>
      <c r="P20">
        <v>6.7577116442377703E-3</v>
      </c>
      <c r="Q20">
        <f>PI()*(O20/2)^2*C20</f>
        <v>1.2177078197194184</v>
      </c>
      <c r="R20">
        <f t="shared" si="6"/>
        <v>1.2177078197194186E-9</v>
      </c>
      <c r="S20">
        <f>PI()*(O20/2)*($I$36/2)*C20*0.000000001</f>
        <v>7.5751652859683899E-10</v>
      </c>
      <c r="T20" s="61">
        <f>PI()*B20*($I$38/2)^4/(8*$I$39*R20)</f>
        <v>1.8598348294316851</v>
      </c>
      <c r="U20" s="70">
        <f>PI()*(B20-101325)*($I$38/2)^4/(8*$I$39*R20)</f>
        <v>1.2316756157911333</v>
      </c>
      <c r="V20" s="70">
        <f t="shared" si="7"/>
        <v>793.82208000000003</v>
      </c>
      <c r="W20" s="70">
        <f>PI()*(B20-101325)*($I$38/2)^4/(8*$I$39*S20)</f>
        <v>1.9799185523842466</v>
      </c>
      <c r="X20" s="70">
        <f t="shared" si="8"/>
        <v>493.82400000000007</v>
      </c>
    </row>
    <row r="21" spans="1:24" ht="15.75" x14ac:dyDescent="0.25">
      <c r="A21">
        <v>3</v>
      </c>
      <c r="B21">
        <f t="shared" si="0"/>
        <v>300000</v>
      </c>
      <c r="C21" s="13">
        <v>17.5</v>
      </c>
      <c r="D21">
        <v>3.5333333333333335E-2</v>
      </c>
      <c r="E21">
        <v>3.1390019645316139E-2</v>
      </c>
      <c r="F21">
        <f t="shared" si="1"/>
        <v>1.7159204540982253E-2</v>
      </c>
      <c r="G21">
        <f t="shared" si="2"/>
        <v>1.7159204540982255E-11</v>
      </c>
      <c r="H21">
        <f t="shared" si="3"/>
        <v>9.712757287348445E-11</v>
      </c>
      <c r="I21" s="70">
        <f>PI()*B21*($I$38/2)^4/(8*$I$39*G21)</f>
        <v>131.98370645775006</v>
      </c>
      <c r="J21" s="70">
        <f>PI()*(B21-101325)*($I$38/2)^4/(8*$I$39*G21)</f>
        <v>87.406209601644974</v>
      </c>
      <c r="K21" s="70">
        <f t="shared" si="4"/>
        <v>11.186062222222224</v>
      </c>
      <c r="L21" s="70">
        <f>PI()*(B21-101325)*($I$38/2)^4/(8*$I$39*H21)</f>
        <v>15.441763696290613</v>
      </c>
      <c r="M21" s="70">
        <f t="shared" si="5"/>
        <v>63.317333333333337</v>
      </c>
      <c r="O21">
        <v>0.31524999999999997</v>
      </c>
      <c r="P21">
        <v>1.2230426539304898E-2</v>
      </c>
      <c r="Q21">
        <f>PI()*(O21/2)^2*C21</f>
        <v>1.3659604360715616</v>
      </c>
      <c r="R21">
        <f t="shared" si="6"/>
        <v>1.3659604360715617E-9</v>
      </c>
      <c r="S21">
        <f>PI()*(O21/2)*($I$36/2)*C21*0.000000001</f>
        <v>8.6658869853865951E-10</v>
      </c>
      <c r="T21" s="61">
        <f>PI()*B21*($I$38/2)^4/(8*$I$39*R21)</f>
        <v>1.6579802426040735</v>
      </c>
      <c r="U21" s="70">
        <f>PI()*(B21-101325)*($I$38/2)^4/(8*$I$39*R21)</f>
        <v>1.0979974156645476</v>
      </c>
      <c r="V21" s="70">
        <f t="shared" si="7"/>
        <v>890.46775999999977</v>
      </c>
      <c r="W21" s="70">
        <f>PI()*(B21-101325)*($I$38/2)^4/(8*$I$39*S21)</f>
        <v>1.7307184264412427</v>
      </c>
      <c r="X21" s="70">
        <f t="shared" si="8"/>
        <v>564.928</v>
      </c>
    </row>
    <row r="22" spans="1:24" ht="15.75" x14ac:dyDescent="0.25">
      <c r="A22">
        <v>3</v>
      </c>
      <c r="B22">
        <f t="shared" si="0"/>
        <v>300000</v>
      </c>
      <c r="C22" s="13">
        <v>20</v>
      </c>
      <c r="D22">
        <v>1.3666666666666667E-2</v>
      </c>
      <c r="E22">
        <v>2.3671361036774658E-2</v>
      </c>
      <c r="F22">
        <f t="shared" si="1"/>
        <v>2.9338984726024679E-3</v>
      </c>
      <c r="G22">
        <f t="shared" si="2"/>
        <v>2.9338984726024681E-12</v>
      </c>
      <c r="H22">
        <f t="shared" si="3"/>
        <v>4.2935099599060508E-11</v>
      </c>
      <c r="I22" s="70">
        <f>PI()*B22*($I$38/2)^4/(8*$I$39*G22)</f>
        <v>771.92017253977997</v>
      </c>
      <c r="J22" s="70">
        <f>PI()*(B22-101325)*($I$38/2)^4/(8*$I$39*G22)</f>
        <v>511.20413426446925</v>
      </c>
      <c r="K22" s="70">
        <f t="shared" si="4"/>
        <v>1.9126044444444446</v>
      </c>
      <c r="L22" s="70">
        <f>PI()*(B22-101325)*($I$38/2)^4/(8*$I$39*H22)</f>
        <v>34.932282508072063</v>
      </c>
      <c r="M22" s="70">
        <f t="shared" si="5"/>
        <v>27.989333333333335</v>
      </c>
      <c r="O22">
        <v>0.29949999999999999</v>
      </c>
      <c r="P22">
        <v>7.4161984870956691E-3</v>
      </c>
      <c r="Q22">
        <f>PI()*(O22/2)^2*C22</f>
        <v>1.409008232125839</v>
      </c>
      <c r="R22">
        <f t="shared" si="6"/>
        <v>1.4090082321258391E-9</v>
      </c>
      <c r="S22">
        <f>PI()*(O22/2)*($I$36/2)*C22*0.000000001</f>
        <v>9.4090699975014315E-10</v>
      </c>
      <c r="T22" s="61">
        <f>PI()*B22*($I$38/2)^4/(8*$I$39*R22)</f>
        <v>1.6073258931699623</v>
      </c>
      <c r="U22" s="70">
        <f>PI()*(B22-101325)*($I$38/2)^4/(8*$I$39*R22)</f>
        <v>1.0644515727518076</v>
      </c>
      <c r="V22" s="70">
        <f t="shared" si="7"/>
        <v>918.53055999999992</v>
      </c>
      <c r="W22" s="70">
        <f>PI()*(B22-101325)*($I$38/2)^4/(8*$I$39*S22)</f>
        <v>1.5940162301958314</v>
      </c>
      <c r="X22" s="70">
        <f t="shared" si="8"/>
        <v>613.37600000000009</v>
      </c>
    </row>
    <row r="23" spans="1:24" ht="15.75" x14ac:dyDescent="0.25">
      <c r="A23">
        <v>3.5</v>
      </c>
      <c r="B23">
        <f t="shared" si="0"/>
        <v>350000</v>
      </c>
      <c r="C23" s="13">
        <v>5</v>
      </c>
      <c r="D23">
        <v>0.29433333333333334</v>
      </c>
      <c r="E23">
        <v>1.4742229591664E-2</v>
      </c>
      <c r="F23">
        <f t="shared" si="1"/>
        <v>0.34020350478955175</v>
      </c>
      <c r="G23">
        <f t="shared" si="2"/>
        <v>3.4020350478955178E-10</v>
      </c>
      <c r="H23">
        <f t="shared" si="3"/>
        <v>2.3116885942664896E-10</v>
      </c>
      <c r="I23" s="70">
        <f>PI()*B23*($I$38/2)^4/(8*$I$39*G23)</f>
        <v>7.7665023449739463</v>
      </c>
      <c r="J23" s="70">
        <f>PI()*(B23-101325)*($I$38/2)^4/(8*$I$39*G23)</f>
        <v>5.5180999161039894</v>
      </c>
      <c r="K23" s="70">
        <f t="shared" si="4"/>
        <v>221.7782044444445</v>
      </c>
      <c r="L23" s="70">
        <f>PI()*(B23-101325)*($I$38/2)^4/(8*$I$39*H23)</f>
        <v>8.1208037098663723</v>
      </c>
      <c r="M23" s="70">
        <f t="shared" si="5"/>
        <v>150.69866666666667</v>
      </c>
      <c r="O23">
        <v>0.91075000000000006</v>
      </c>
      <c r="P23">
        <v>5.1738927962093166E-2</v>
      </c>
      <c r="Q23">
        <f>PI()*(O23/2)^2*C23</f>
        <v>3.2573036469446577</v>
      </c>
      <c r="R23">
        <f t="shared" si="6"/>
        <v>3.2573036469446577E-9</v>
      </c>
      <c r="S23">
        <f>PI()*(O23/2)*($I$36/2)*C23*0.000000001</f>
        <v>7.1530137731422608E-10</v>
      </c>
      <c r="T23" s="61">
        <f>PI()*B23*($I$38/2)^4/(8*$I$39*R23)</f>
        <v>0.8111590456710347</v>
      </c>
      <c r="U23" s="70">
        <f>PI()*(B23-101325)*($I$38/2)^4/(8*$I$39*R23)</f>
        <v>0.57632850194927021</v>
      </c>
      <c r="V23" s="70">
        <f t="shared" si="7"/>
        <v>2123.4318400000006</v>
      </c>
      <c r="W23" s="70">
        <f>PI()*(B23-101325)*($I$38/2)^4/(8*$I$39*S23)</f>
        <v>2.6244559157514895</v>
      </c>
      <c r="X23" s="70">
        <f t="shared" si="8"/>
        <v>466.30400000000003</v>
      </c>
    </row>
    <row r="24" spans="1:24" ht="15.75" x14ac:dyDescent="0.25">
      <c r="A24">
        <v>3.5</v>
      </c>
      <c r="B24">
        <f t="shared" si="0"/>
        <v>350000</v>
      </c>
      <c r="C24" s="13">
        <v>6.25</v>
      </c>
      <c r="D24">
        <v>0.21266666666666667</v>
      </c>
      <c r="E24">
        <v>1.0016652800877808E-2</v>
      </c>
      <c r="F24">
        <f t="shared" si="1"/>
        <v>0.22200806251524374</v>
      </c>
      <c r="G24">
        <f t="shared" si="2"/>
        <v>2.2200806251524374E-10</v>
      </c>
      <c r="H24">
        <f t="shared" si="3"/>
        <v>2.0878501176982169E-10</v>
      </c>
      <c r="I24" s="70">
        <f>PI()*B24*($I$38/2)^4/(8*$I$39*G24)</f>
        <v>11.901330464225769</v>
      </c>
      <c r="J24" s="70">
        <f>PI()*(B24-101325)*($I$38/2)^4/(8*$I$39*G24)</f>
        <v>8.4558952948324091</v>
      </c>
      <c r="K24" s="70">
        <f t="shared" si="4"/>
        <v>144.72675555555557</v>
      </c>
      <c r="L24" s="70">
        <f>PI()*(B24-101325)*($I$38/2)^4/(8*$I$39*H24)</f>
        <v>8.9914353301717949</v>
      </c>
      <c r="M24" s="70">
        <f t="shared" si="5"/>
        <v>136.10666666666668</v>
      </c>
      <c r="O24">
        <v>0.69700000000000006</v>
      </c>
      <c r="P24">
        <v>4.138437708443448E-2</v>
      </c>
      <c r="Q24">
        <f>PI()*(O24/2)^2*C24</f>
        <v>2.384709352262194</v>
      </c>
      <c r="R24">
        <f t="shared" si="6"/>
        <v>2.3847093522621941E-9</v>
      </c>
      <c r="S24">
        <f>PI()*(O24/2)*($I$36/2)*C24*0.000000001</f>
        <v>6.8427814986002695E-10</v>
      </c>
      <c r="T24" s="61">
        <f>PI()*B24*($I$38/2)^4/(8*$I$39*R24)</f>
        <v>1.107972053369926</v>
      </c>
      <c r="U24" s="70">
        <f>PI()*(B24-101325)*($I$38/2)^4/(8*$I$39*R24)</f>
        <v>0.78721414391933242</v>
      </c>
      <c r="V24" s="70">
        <f t="shared" si="7"/>
        <v>1554.5888000000004</v>
      </c>
      <c r="W24" s="70">
        <f>PI()*(B24-101325)*($I$38/2)^4/(8*$I$39*S24)</f>
        <v>2.7434412915588742</v>
      </c>
      <c r="X24" s="70">
        <f t="shared" si="8"/>
        <v>446.0800000000001</v>
      </c>
    </row>
    <row r="25" spans="1:24" ht="15.75" x14ac:dyDescent="0.25">
      <c r="A25">
        <v>3.5</v>
      </c>
      <c r="B25">
        <f t="shared" si="0"/>
        <v>350000</v>
      </c>
      <c r="C25" s="13">
        <v>7.5</v>
      </c>
      <c r="D25">
        <v>0.18366666666666664</v>
      </c>
      <c r="E25">
        <v>2.0231987873991351E-2</v>
      </c>
      <c r="F25">
        <f t="shared" si="1"/>
        <v>0.19870638983802386</v>
      </c>
      <c r="G25">
        <f t="shared" si="2"/>
        <v>1.9870638983802387E-10</v>
      </c>
      <c r="H25">
        <f t="shared" si="3"/>
        <v>2.1637719401599703E-10</v>
      </c>
      <c r="I25" s="70">
        <f>PI()*B25*($I$38/2)^4/(8*$I$39*G25)</f>
        <v>13.296962014508944</v>
      </c>
      <c r="J25" s="70">
        <f>PI()*(B25-101325)*($I$38/2)^4/(8*$I$39*G25)</f>
        <v>9.4474915113086055</v>
      </c>
      <c r="K25" s="70">
        <f t="shared" si="4"/>
        <v>129.53642666666664</v>
      </c>
      <c r="L25" s="70">
        <f>PI()*(B25-101325)*($I$38/2)^4/(8*$I$39*H25)</f>
        <v>8.6759463712183997</v>
      </c>
      <c r="M25" s="70">
        <f t="shared" si="5"/>
        <v>141.05600000000001</v>
      </c>
      <c r="O25">
        <v>0.63050000000000006</v>
      </c>
      <c r="P25">
        <v>3.585619425798936E-2</v>
      </c>
      <c r="Q25">
        <f>PI()*(O25/2)^2*C25</f>
        <v>2.3416464618369641</v>
      </c>
      <c r="R25">
        <f t="shared" si="6"/>
        <v>2.3416464618369643E-9</v>
      </c>
      <c r="S25">
        <f>PI()*(O25/2)*($I$36/2)*C25*0.000000001</f>
        <v>7.4279031303313701E-10</v>
      </c>
      <c r="T25" s="61">
        <f>PI()*B25*($I$38/2)^4/(8*$I$39*R25)</f>
        <v>1.1283476651055495</v>
      </c>
      <c r="U25" s="70">
        <f>PI()*(B25-101325)*($I$38/2)^4/(8*$I$39*R25)</f>
        <v>0.80169101605749293</v>
      </c>
      <c r="V25" s="70">
        <f t="shared" si="7"/>
        <v>1526.5161600000006</v>
      </c>
      <c r="W25" s="70">
        <f>PI()*(B25-101325)*($I$38/2)^4/(8*$I$39*S25)</f>
        <v>2.5273309281212457</v>
      </c>
      <c r="X25" s="70">
        <f t="shared" si="8"/>
        <v>484.22400000000016</v>
      </c>
    </row>
    <row r="26" spans="1:24" ht="15.75" x14ac:dyDescent="0.25">
      <c r="A26">
        <v>3.5</v>
      </c>
      <c r="B26">
        <f t="shared" si="0"/>
        <v>350000</v>
      </c>
      <c r="C26" s="13">
        <v>8.75</v>
      </c>
      <c r="D26">
        <v>0.17166666666666663</v>
      </c>
      <c r="E26">
        <v>6.5064070986477034E-3</v>
      </c>
      <c r="F26">
        <f t="shared" si="1"/>
        <v>0.2025209160013357</v>
      </c>
      <c r="G26">
        <f t="shared" si="2"/>
        <v>2.0252091600133572E-10</v>
      </c>
      <c r="H26">
        <f t="shared" si="3"/>
        <v>2.3594669825398337E-10</v>
      </c>
      <c r="I26" s="70">
        <f>PI()*B26*($I$38/2)^4/(8*$I$39*G26)</f>
        <v>13.046510799402975</v>
      </c>
      <c r="J26" s="70">
        <f>PI()*(B26-101325)*($I$38/2)^4/(8*$I$39*G26)</f>
        <v>9.2695459229758139</v>
      </c>
      <c r="K26" s="70">
        <f t="shared" si="4"/>
        <v>132.02311111111106</v>
      </c>
      <c r="L26" s="70">
        <f>PI()*(B26-101325)*($I$38/2)^4/(8*$I$39*H26)</f>
        <v>7.9563602505542406</v>
      </c>
      <c r="M26" s="70">
        <f t="shared" si="5"/>
        <v>153.8133333333333</v>
      </c>
      <c r="O26">
        <v>0.59099999999999997</v>
      </c>
      <c r="P26">
        <v>2.5871477215909697E-2</v>
      </c>
      <c r="Q26">
        <f>PI()*(O26/2)^2*C26</f>
        <v>2.4003407392092106</v>
      </c>
      <c r="R26">
        <f t="shared" si="6"/>
        <v>2.4003407392092108E-9</v>
      </c>
      <c r="S26">
        <f>PI()*(O26/2)*($I$36/2)*C26*0.000000001</f>
        <v>8.1229805049381088E-10</v>
      </c>
      <c r="T26" s="61">
        <f>PI()*B26*($I$38/2)^4/(8*$I$39*R26)</f>
        <v>1.1007567694688529</v>
      </c>
      <c r="U26" s="70">
        <f>PI()*(B26-101325)*($I$38/2)^4/(8*$I$39*R26)</f>
        <v>0.78208768470762002</v>
      </c>
      <c r="V26" s="70">
        <f t="shared" si="7"/>
        <v>1564.7788799999996</v>
      </c>
      <c r="W26" s="70">
        <f>PI()*(B26-101325)*($I$38/2)^4/(8*$I$39*S26)</f>
        <v>2.3110691083110169</v>
      </c>
      <c r="X26" s="70">
        <f t="shared" si="8"/>
        <v>529.53599999999994</v>
      </c>
    </row>
    <row r="27" spans="1:24" ht="15.75" x14ac:dyDescent="0.25">
      <c r="A27">
        <v>3.5</v>
      </c>
      <c r="B27">
        <f t="shared" si="0"/>
        <v>350000</v>
      </c>
      <c r="C27" s="13">
        <v>10</v>
      </c>
      <c r="D27">
        <v>0.15833333333333333</v>
      </c>
      <c r="E27">
        <v>8.3864970836060905E-3</v>
      </c>
      <c r="F27">
        <f t="shared" si="1"/>
        <v>0.19689495624061029</v>
      </c>
      <c r="G27">
        <f t="shared" si="2"/>
        <v>1.9689495624061029E-10</v>
      </c>
      <c r="H27">
        <f t="shared" si="3"/>
        <v>2.4870941840919201E-10</v>
      </c>
      <c r="I27" s="70">
        <f>PI()*B27*($I$38/2)^4/(8*$I$39*G27)</f>
        <v>13.419294065042424</v>
      </c>
      <c r="J27" s="70">
        <f>PI()*(B27-101325)*($I$38/2)^4/(8*$I$39*G27)</f>
        <v>9.5344084332126418</v>
      </c>
      <c r="K27" s="70">
        <f t="shared" si="4"/>
        <v>128.35555555555555</v>
      </c>
      <c r="L27" s="70">
        <f>PI()*(B27-101325)*($I$38/2)^4/(8*$I$39*H27)</f>
        <v>7.5480733429600066</v>
      </c>
      <c r="M27" s="70">
        <f t="shared" si="5"/>
        <v>162.13333333333335</v>
      </c>
      <c r="O27">
        <v>0.55249999999999999</v>
      </c>
      <c r="P27">
        <v>3.9736632972611041E-2</v>
      </c>
      <c r="Q27">
        <f>PI()*(O27/2)^2*C27</f>
        <v>2.3974769811559233</v>
      </c>
      <c r="R27">
        <f t="shared" si="6"/>
        <v>2.3974769811559233E-9</v>
      </c>
      <c r="S27">
        <f>PI()*(O27/2)*($I$36/2)*C27*0.000000001</f>
        <v>8.6786497055418035E-10</v>
      </c>
      <c r="T27" s="61">
        <f>PI()*B27*($I$38/2)^4/(8*$I$39*R27)</f>
        <v>1.1020716104821575</v>
      </c>
      <c r="U27" s="70">
        <f>PI()*(B27-101325)*($I$38/2)^4/(8*$I$39*R27)</f>
        <v>0.78302187924757294</v>
      </c>
      <c r="V27" s="70">
        <f t="shared" si="7"/>
        <v>1562.912</v>
      </c>
      <c r="W27" s="70">
        <f>PI()*(B27-101325)*($I$38/2)^4/(8*$I$39*S27)</f>
        <v>2.16309794142142</v>
      </c>
      <c r="X27" s="70">
        <f t="shared" si="8"/>
        <v>565.76</v>
      </c>
    </row>
    <row r="28" spans="1:24" ht="15.75" x14ac:dyDescent="0.25">
      <c r="A28">
        <v>4</v>
      </c>
      <c r="B28">
        <f t="shared" si="0"/>
        <v>400000</v>
      </c>
      <c r="C28" s="13">
        <v>5</v>
      </c>
      <c r="D28">
        <v>0.38199999999999995</v>
      </c>
      <c r="E28">
        <v>1.0000000000000009E-3</v>
      </c>
      <c r="F28">
        <f t="shared" si="1"/>
        <v>0.57304220797804606</v>
      </c>
      <c r="G28">
        <f t="shared" si="2"/>
        <v>5.7304220797804606E-10</v>
      </c>
      <c r="H28">
        <f t="shared" si="3"/>
        <v>3.0002209841782524E-10</v>
      </c>
      <c r="I28" s="70">
        <f>PI()*B28*($I$38/2)^4/(8*$I$39*G28)</f>
        <v>5.2695022778549179</v>
      </c>
      <c r="J28" s="70">
        <f>PI()*(B28-101325)*($I$38/2)^4/(8*$I$39*G28)</f>
        <v>3.9346714820957942</v>
      </c>
      <c r="K28" s="70">
        <f t="shared" si="4"/>
        <v>373.56543999999991</v>
      </c>
      <c r="L28" s="70">
        <f>PI()*(B28-101325)*($I$38/2)^4/(8*$I$39*H28)</f>
        <v>7.5152225308029639</v>
      </c>
      <c r="M28" s="70">
        <f t="shared" si="5"/>
        <v>195.584</v>
      </c>
      <c r="O28">
        <v>1.0329999999999999</v>
      </c>
      <c r="P28">
        <v>4.1012193308819792E-2</v>
      </c>
      <c r="Q28">
        <f>PI()*(O28/2)^2*C28</f>
        <v>4.1904487039080971</v>
      </c>
      <c r="R28">
        <f t="shared" si="6"/>
        <v>4.1904487039080973E-9</v>
      </c>
      <c r="S28">
        <f>PI()*(O28/2)*($I$36/2)*C28*0.000000001</f>
        <v>8.1131630278956415E-10</v>
      </c>
      <c r="T28" s="61">
        <f>PI()*B28*($I$38/2)^4/(8*$I$39*R28)</f>
        <v>0.72060235874767797</v>
      </c>
      <c r="U28" s="70">
        <f>PI()*(B28-101325)*($I$38/2)^4/(8*$I$39*R28)</f>
        <v>0.5380647737474068</v>
      </c>
      <c r="V28" s="70">
        <f t="shared" si="7"/>
        <v>2731.7478399999991</v>
      </c>
      <c r="W28" s="70">
        <f>PI()*(B28-101325)*($I$38/2)^4/(8*$I$39*S28)</f>
        <v>2.7791045564053554</v>
      </c>
      <c r="X28" s="70">
        <f t="shared" si="8"/>
        <v>528.89600000000007</v>
      </c>
    </row>
    <row r="29" spans="1:24" ht="15.75" x14ac:dyDescent="0.25">
      <c r="A29">
        <v>4</v>
      </c>
      <c r="B29">
        <f t="shared" si="0"/>
        <v>400000</v>
      </c>
      <c r="C29" s="13">
        <v>6.25</v>
      </c>
      <c r="D29">
        <v>0.24566666666666667</v>
      </c>
      <c r="E29">
        <v>5.1316014394468881E-3</v>
      </c>
      <c r="F29">
        <f t="shared" si="1"/>
        <v>0.29625273264890872</v>
      </c>
      <c r="G29">
        <f t="shared" si="2"/>
        <v>2.9625273264890875E-10</v>
      </c>
      <c r="H29">
        <f t="shared" si="3"/>
        <v>2.4118268600996644E-10</v>
      </c>
      <c r="I29" s="70">
        <f>PI()*B29*($I$38/2)^4/(8*$I$39*G29)</f>
        <v>10.192807989474078</v>
      </c>
      <c r="J29" s="70">
        <f>PI()*(B29-101325)*($I$38/2)^4/(8*$I$39*G29)</f>
        <v>7.6108423156404257</v>
      </c>
      <c r="K29" s="70">
        <f t="shared" si="4"/>
        <v>193.12675555555555</v>
      </c>
      <c r="L29" s="70">
        <f>PI()*(B29-101325)*($I$38/2)^4/(8*$I$39*H29)</f>
        <v>9.3486513110449891</v>
      </c>
      <c r="M29" s="70">
        <f t="shared" si="5"/>
        <v>157.22666666666669</v>
      </c>
      <c r="O29">
        <v>0.80649999999999999</v>
      </c>
      <c r="P29">
        <v>4.5961940777125551E-2</v>
      </c>
      <c r="Q29">
        <f>PI()*(O29/2)^2*C29</f>
        <v>3.1928509284131499</v>
      </c>
      <c r="R29">
        <f t="shared" si="6"/>
        <v>3.1928509284131499E-9</v>
      </c>
      <c r="S29">
        <f>PI()*(O29/2)*($I$36/2)*C29*0.000000001</f>
        <v>7.9177952347505272E-10</v>
      </c>
      <c r="T29" s="61">
        <f>PI()*B29*($I$38/2)^4/(8*$I$39*R29)</f>
        <v>0.94575264800981251</v>
      </c>
      <c r="U29" s="70">
        <f>PI()*(B29-101325)*($I$38/2)^4/(8*$I$39*R29)</f>
        <v>0.70618168036082696</v>
      </c>
      <c r="V29" s="70">
        <f t="shared" si="7"/>
        <v>2081.4152000000004</v>
      </c>
      <c r="W29" s="70">
        <f>PI()*(B29-101325)*($I$38/2)^4/(8*$I$39*S29)</f>
        <v>2.8476776260550345</v>
      </c>
      <c r="X29" s="70">
        <f t="shared" si="8"/>
        <v>516.16000000000008</v>
      </c>
    </row>
    <row r="30" spans="1:24" ht="15.75" x14ac:dyDescent="0.25">
      <c r="A30">
        <v>4</v>
      </c>
      <c r="B30">
        <f t="shared" si="0"/>
        <v>400000</v>
      </c>
      <c r="C30" s="13">
        <v>7.5</v>
      </c>
      <c r="D30">
        <v>0.22566666666666668</v>
      </c>
      <c r="E30">
        <v>1.1547005383792527E-3</v>
      </c>
      <c r="F30">
        <f t="shared" si="1"/>
        <v>0.29997562902649094</v>
      </c>
      <c r="G30">
        <f t="shared" si="2"/>
        <v>2.9997562902649094E-10</v>
      </c>
      <c r="H30">
        <f t="shared" si="3"/>
        <v>2.6585727831003633E-10</v>
      </c>
      <c r="I30" s="70">
        <f>PI()*B30*($I$38/2)^4/(8*$I$39*G30)</f>
        <v>10.066308486615954</v>
      </c>
      <c r="J30" s="70">
        <f>PI()*(B30-101325)*($I$38/2)^4/(8*$I$39*G30)</f>
        <v>7.5163867181000503</v>
      </c>
      <c r="K30" s="70">
        <f t="shared" si="4"/>
        <v>195.5537066666667</v>
      </c>
      <c r="L30" s="70">
        <f>PI()*(B30-101325)*($I$38/2)^4/(8*$I$39*H30)</f>
        <v>8.4809896802562239</v>
      </c>
      <c r="M30" s="70">
        <f t="shared" si="5"/>
        <v>173.31200000000007</v>
      </c>
      <c r="O30">
        <v>0.70199999999999996</v>
      </c>
      <c r="P30">
        <v>5.2325901807804484E-2</v>
      </c>
      <c r="Q30">
        <f>PI()*(O30/2)^2*C30</f>
        <v>2.9028551738618704</v>
      </c>
      <c r="R30">
        <f t="shared" si="6"/>
        <v>2.9028551738618708E-9</v>
      </c>
      <c r="S30">
        <f>PI()*(O30/2)*($I$36/2)*C30*0.000000001</f>
        <v>8.2702426605751317E-10</v>
      </c>
      <c r="T30" s="61">
        <f>PI()*B30*($I$38/2)^4/(8*$I$39*R30)</f>
        <v>1.040233507836382</v>
      </c>
      <c r="U30" s="70">
        <f>PI()*(B30-101325)*($I$38/2)^4/(8*$I$39*R30)</f>
        <v>0.77672935738257864</v>
      </c>
      <c r="V30" s="70">
        <f t="shared" si="7"/>
        <v>1892.36736</v>
      </c>
      <c r="W30" s="70">
        <f>PI()*(B30-101325)*($I$38/2)^4/(8*$I$39*S30)</f>
        <v>2.7263200444128506</v>
      </c>
      <c r="X30" s="70">
        <f t="shared" si="8"/>
        <v>539.13600000000008</v>
      </c>
    </row>
    <row r="31" spans="1:24" ht="15.75" x14ac:dyDescent="0.25">
      <c r="A31">
        <v>4</v>
      </c>
      <c r="B31">
        <f t="shared" si="0"/>
        <v>400000</v>
      </c>
      <c r="C31" s="13">
        <v>8.75</v>
      </c>
      <c r="D31">
        <v>0.20633333333333334</v>
      </c>
      <c r="E31">
        <v>4.1633319989322582E-3</v>
      </c>
      <c r="F31">
        <f t="shared" si="1"/>
        <v>0.29257466941648724</v>
      </c>
      <c r="G31">
        <f t="shared" si="2"/>
        <v>2.9257466941648728E-10</v>
      </c>
      <c r="H31">
        <f t="shared" si="3"/>
        <v>2.8359418683342859E-10</v>
      </c>
      <c r="I31" s="70">
        <f>PI()*B31*($I$38/2)^4/(8*$I$39*G31)</f>
        <v>10.320945508610599</v>
      </c>
      <c r="J31" s="70">
        <f>PI()*(B31-101325)*($I$38/2)^4/(8*$I$39*G31)</f>
        <v>7.7065209994606771</v>
      </c>
      <c r="K31" s="70">
        <f t="shared" si="4"/>
        <v>190.72903111111117</v>
      </c>
      <c r="L31" s="70">
        <f>PI()*(B31-101325)*($I$38/2)^4/(8*$I$39*H31)</f>
        <v>7.950560831110268</v>
      </c>
      <c r="M31" s="70">
        <f t="shared" si="5"/>
        <v>184.87466666666666</v>
      </c>
      <c r="O31">
        <v>0.62149999999999994</v>
      </c>
      <c r="P31">
        <v>0.10394469683442299</v>
      </c>
      <c r="Q31">
        <f>PI()*(O31/2)^2*C31</f>
        <v>2.6544845402229518</v>
      </c>
      <c r="R31">
        <f t="shared" si="6"/>
        <v>2.6544845402229521E-9</v>
      </c>
      <c r="S31">
        <f>PI()*(O31/2)*($I$36/2)*C31*0.000000001</f>
        <v>8.5421867746514967E-10</v>
      </c>
      <c r="T31" s="61">
        <f>PI()*B31*($I$38/2)^4/(8*$I$39*R31)</f>
        <v>1.1375644402862872</v>
      </c>
      <c r="U31" s="70">
        <f>PI()*(B31-101325)*($I$38/2)^4/(8*$I$39*R31)</f>
        <v>0.8494051480062671</v>
      </c>
      <c r="V31" s="70">
        <f t="shared" si="7"/>
        <v>1730.4548799999995</v>
      </c>
      <c r="W31" s="70">
        <f>PI()*(B31-101325)*($I$38/2)^4/(8*$I$39*S31)</f>
        <v>2.6395264974294745</v>
      </c>
      <c r="X31" s="70">
        <f t="shared" si="8"/>
        <v>556.86400000000003</v>
      </c>
    </row>
    <row r="32" spans="1:24" ht="15.75" x14ac:dyDescent="0.25">
      <c r="A32">
        <v>4</v>
      </c>
      <c r="B32">
        <f t="shared" si="0"/>
        <v>400000</v>
      </c>
      <c r="C32" s="13">
        <v>10</v>
      </c>
      <c r="D32">
        <v>0.19099999999999998</v>
      </c>
      <c r="E32">
        <v>7.5498344352707561E-3</v>
      </c>
      <c r="F32">
        <f t="shared" si="1"/>
        <v>0.28652110398902303</v>
      </c>
      <c r="G32">
        <f t="shared" si="2"/>
        <v>2.8652110398902303E-10</v>
      </c>
      <c r="H32">
        <f t="shared" si="3"/>
        <v>3.0002209841782524E-10</v>
      </c>
      <c r="I32" s="70">
        <f>PI()*B32*($I$38/2)^4/(8*$I$39*G32)</f>
        <v>10.539004555709836</v>
      </c>
      <c r="J32" s="70">
        <f>PI()*(B32-101325)*($I$38/2)^4/(8*$I$39*G32)</f>
        <v>7.8693429641915884</v>
      </c>
      <c r="K32" s="70">
        <f t="shared" si="4"/>
        <v>186.78271999999996</v>
      </c>
      <c r="L32" s="70">
        <f>PI()*(B32-101325)*($I$38/2)^4/(8*$I$39*H32)</f>
        <v>7.5152225308029639</v>
      </c>
      <c r="M32" s="70">
        <f t="shared" si="5"/>
        <v>195.584</v>
      </c>
      <c r="O32">
        <v>0.55149999999999999</v>
      </c>
      <c r="P32">
        <v>0.14919953083036158</v>
      </c>
      <c r="Q32">
        <f>PI()*(O32/2)^2*C32</f>
        <v>2.3888061854320157</v>
      </c>
      <c r="R32">
        <f t="shared" si="6"/>
        <v>2.3888061854320158E-9</v>
      </c>
      <c r="S32">
        <f>PI()*(O32/2)*($I$36/2)*C32*0.000000001</f>
        <v>8.662941742273856E-10</v>
      </c>
      <c r="T32" s="61">
        <f>PI()*B32*($I$38/2)^4/(8*$I$39*R32)</f>
        <v>1.2640821338551673</v>
      </c>
      <c r="U32" s="70">
        <f>PI()*(B32-101325)*($I$38/2)^4/(8*$I$39*R32)</f>
        <v>0.94387432832298035</v>
      </c>
      <c r="V32" s="70">
        <f t="shared" si="7"/>
        <v>1557.2595200000003</v>
      </c>
      <c r="W32" s="70">
        <f>PI()*(B32-101325)*($I$38/2)^4/(8*$I$39*S32)</f>
        <v>2.6027334603506183</v>
      </c>
      <c r="X32" s="70">
        <f t="shared" si="8"/>
        <v>564.7360000000001</v>
      </c>
    </row>
    <row r="34" spans="4:38" ht="15.75" thickBot="1" x14ac:dyDescent="0.3"/>
    <row r="35" spans="4:38" x14ac:dyDescent="0.25">
      <c r="O35" s="72"/>
      <c r="P35" s="73" t="s">
        <v>235</v>
      </c>
      <c r="Q35" s="73" t="s">
        <v>21</v>
      </c>
      <c r="R35" s="73" t="s">
        <v>381</v>
      </c>
      <c r="S35" s="73" t="s">
        <v>21</v>
      </c>
      <c r="T35" s="74" t="s">
        <v>382</v>
      </c>
      <c r="U35" s="75" t="s">
        <v>21</v>
      </c>
    </row>
    <row r="36" spans="4:38" x14ac:dyDescent="0.25">
      <c r="D36" s="34" t="s">
        <v>369</v>
      </c>
      <c r="H36" t="s">
        <v>372</v>
      </c>
      <c r="I36" s="59">
        <v>0.2</v>
      </c>
      <c r="J36" t="s">
        <v>373</v>
      </c>
      <c r="O36" s="76">
        <v>0.85</v>
      </c>
      <c r="P36" s="77">
        <f>AVERAGE(E77:E131)</f>
        <v>0.60183636363636384</v>
      </c>
      <c r="Q36" s="77">
        <f>STDEV(E77:E131)</f>
        <v>0.16430231436303694</v>
      </c>
      <c r="R36" s="78">
        <f>AVERAGE(I77:I131)</f>
        <v>0.83867675353969418</v>
      </c>
      <c r="S36" s="77">
        <f>STDEV(I77:I131)</f>
        <v>0.17865290299613568</v>
      </c>
      <c r="T36" s="83">
        <f>AVERAGE(M77:M131)</f>
        <v>2.4048114233055808</v>
      </c>
      <c r="U36" s="79">
        <f>STDEV(M77:M131)</f>
        <v>0.31487042568807927</v>
      </c>
    </row>
    <row r="37" spans="4:38" x14ac:dyDescent="0.25">
      <c r="D37" s="34" t="s">
        <v>370</v>
      </c>
      <c r="H37" t="s">
        <v>177</v>
      </c>
      <c r="I37">
        <v>3.14</v>
      </c>
      <c r="O37" s="76">
        <v>0.9</v>
      </c>
      <c r="P37" s="77">
        <f>AVERAGE(E132:E191)</f>
        <v>0.19036666666666663</v>
      </c>
      <c r="Q37" s="77">
        <f>STDEV(E132:E191)</f>
        <v>6.8050322024834284E-2</v>
      </c>
      <c r="R37" s="78">
        <f>AVERAGE(I132:I191)</f>
        <v>9.4940324527193702</v>
      </c>
      <c r="S37" s="77">
        <f>STDEV(I132:I191)</f>
        <v>3.798613820478062</v>
      </c>
      <c r="T37" s="83">
        <f>AVERAGE(M132:M191)</f>
        <v>8.0163722049341981</v>
      </c>
      <c r="U37" s="79">
        <f>STDEV(M132:M191)</f>
        <v>1.0062717601415192</v>
      </c>
    </row>
    <row r="38" spans="4:38" ht="15.75" thickBot="1" x14ac:dyDescent="0.3">
      <c r="D38" s="34" t="s">
        <v>371</v>
      </c>
      <c r="H38" t="s">
        <v>178</v>
      </c>
      <c r="I38" s="59">
        <v>2.5000000000000001E-4</v>
      </c>
      <c r="J38" t="s">
        <v>179</v>
      </c>
      <c r="O38" s="80"/>
      <c r="P38" s="81" t="s">
        <v>366</v>
      </c>
      <c r="Q38" s="81"/>
      <c r="R38" s="81"/>
      <c r="S38" s="81"/>
      <c r="T38" s="81"/>
      <c r="U38" s="82"/>
    </row>
    <row r="39" spans="4:38" x14ac:dyDescent="0.25">
      <c r="H39" t="s">
        <v>180</v>
      </c>
      <c r="I39" s="59">
        <v>1.2699999999999999E-2</v>
      </c>
      <c r="J39" t="s">
        <v>179</v>
      </c>
    </row>
    <row r="41" spans="4:38" x14ac:dyDescent="0.25">
      <c r="K41" s="4" t="s">
        <v>377</v>
      </c>
      <c r="L41" s="4"/>
      <c r="T41" s="4" t="s">
        <v>378</v>
      </c>
      <c r="U41" s="4"/>
      <c r="V41" s="4"/>
      <c r="X41" s="4" t="s">
        <v>374</v>
      </c>
      <c r="Y41" s="4"/>
      <c r="AG41" s="4" t="s">
        <v>378</v>
      </c>
      <c r="AH41" s="4"/>
      <c r="AI41" s="4"/>
      <c r="AK41" s="4" t="s">
        <v>375</v>
      </c>
      <c r="AL41" s="4"/>
    </row>
    <row r="75" spans="1:21" x14ac:dyDescent="0.25">
      <c r="F75" t="s">
        <v>379</v>
      </c>
      <c r="L75" t="s">
        <v>380</v>
      </c>
      <c r="P75" t="s">
        <v>379</v>
      </c>
      <c r="S75" t="s">
        <v>380</v>
      </c>
    </row>
    <row r="76" spans="1:21" x14ac:dyDescent="0.25">
      <c r="A76" t="s">
        <v>57</v>
      </c>
      <c r="B76" t="s">
        <v>13</v>
      </c>
      <c r="C76" t="s">
        <v>14</v>
      </c>
      <c r="D76" t="s">
        <v>182</v>
      </c>
      <c r="E76" t="s">
        <v>183</v>
      </c>
      <c r="F76" t="s">
        <v>175</v>
      </c>
      <c r="G76" t="s">
        <v>176</v>
      </c>
      <c r="H76" t="s">
        <v>21</v>
      </c>
      <c r="I76" t="s">
        <v>367</v>
      </c>
      <c r="J76" t="s">
        <v>52</v>
      </c>
      <c r="K76" t="s">
        <v>21</v>
      </c>
      <c r="L76" t="s">
        <v>175</v>
      </c>
      <c r="M76" t="s">
        <v>367</v>
      </c>
      <c r="N76" t="s">
        <v>52</v>
      </c>
      <c r="O76" t="s">
        <v>21</v>
      </c>
      <c r="P76" t="s">
        <v>383</v>
      </c>
      <c r="Q76" t="s">
        <v>54</v>
      </c>
      <c r="R76" t="s">
        <v>21</v>
      </c>
      <c r="S76" t="s">
        <v>383</v>
      </c>
      <c r="T76" t="s">
        <v>54</v>
      </c>
      <c r="U76" t="s">
        <v>21</v>
      </c>
    </row>
    <row r="77" spans="1:21" x14ac:dyDescent="0.25">
      <c r="A77" s="84" t="s">
        <v>195</v>
      </c>
      <c r="B77" s="85">
        <v>2.5</v>
      </c>
      <c r="C77" s="85">
        <v>5</v>
      </c>
      <c r="D77" s="85">
        <v>85</v>
      </c>
      <c r="E77" s="86">
        <v>0.60799999999999998</v>
      </c>
      <c r="F77" s="85">
        <f>PI()*(E77/2)^2*C77*0.000000001</f>
        <v>1.4516671333707714E-9</v>
      </c>
      <c r="G77" s="87">
        <f>PI()*(B77*10^5)*($I$38/2)^4/(8*$I$39*F77)</f>
        <v>1.300077317499305</v>
      </c>
      <c r="H77" s="88">
        <f>STDEV(G77:G79)</f>
        <v>6.4235455826712362E-2</v>
      </c>
      <c r="I77" s="89">
        <f>PI()*(B77-1.01325)*10^5*($I$38/2)^4/(8*$I$39*F77)</f>
        <v>0.77315598071683667</v>
      </c>
      <c r="J77" s="90">
        <f>AVERAGE(I77:I79)</f>
        <v>0.7318745986099936</v>
      </c>
      <c r="K77" s="88">
        <f>STDEV(I77:I79)</f>
        <v>3.8200825580145814E-2</v>
      </c>
      <c r="L77" s="91">
        <f>PI()*(E77/2)*($I$36/2)*C77*0.000000001</f>
        <v>4.775220833456486E-10</v>
      </c>
      <c r="M77" s="89">
        <f>PI()*(B77-1.01325)*10^5*($I$38/2)^4/(8*$I$39*L77)</f>
        <v>2.3503941813791829</v>
      </c>
      <c r="N77" s="90">
        <f>AVERAGE(M77:M79)</f>
        <v>2.286269839063424</v>
      </c>
      <c r="O77" s="88">
        <f>STDEV(M77:M79)</f>
        <v>5.9489946145375651E-2</v>
      </c>
      <c r="P77" s="89">
        <f>4*F77/(PI()*($I$38/2)^3)</f>
        <v>946.33983999999987</v>
      </c>
      <c r="Q77" s="90">
        <f>AVERAGE(P77:P79)</f>
        <v>1001.51296</v>
      </c>
      <c r="R77" s="88">
        <f>STDEV(P77:P79)</f>
        <v>51.598334770525383</v>
      </c>
      <c r="S77" s="89">
        <f>4*L77/(PI()*($I$38/2)^3)</f>
        <v>311.29600000000005</v>
      </c>
      <c r="T77" s="90">
        <f>AVERAGE(S77:S79)</f>
        <v>320.1706666666667</v>
      </c>
      <c r="U77" s="69">
        <f>STDEV(S77:S79)</f>
        <v>8.2768934591024816</v>
      </c>
    </row>
    <row r="78" spans="1:21" x14ac:dyDescent="0.25">
      <c r="A78" s="84" t="s">
        <v>195</v>
      </c>
      <c r="B78" s="85">
        <v>2.5</v>
      </c>
      <c r="C78" s="85">
        <v>5</v>
      </c>
      <c r="D78" s="85">
        <v>85</v>
      </c>
      <c r="E78" s="86">
        <v>0.64</v>
      </c>
      <c r="F78" s="85">
        <f t="shared" ref="F78:F141" si="9">PI()*(E78/2)^2*C78*0.000000001</f>
        <v>1.6084954386379741E-9</v>
      </c>
      <c r="G78" s="87">
        <f t="shared" ref="G78:G141" si="10">PI()*(B78*10^5)*($I$38/2)^4/(8*$I$39*F78)</f>
        <v>1.1733197790431225</v>
      </c>
      <c r="H78" s="88"/>
      <c r="I78" s="89">
        <f t="shared" ref="I78:I141" si="11">PI()*(B78-1.01325)*10^5*($I$38/2)^4/(8*$I$39*F78)</f>
        <v>0.69777327259694499</v>
      </c>
      <c r="J78" s="88"/>
      <c r="K78" s="88"/>
      <c r="L78" s="91">
        <f>PI()*(E78/2)*($I$36/2)*C78*0.000000001</f>
        <v>5.0265482457436698E-10</v>
      </c>
      <c r="M78" s="89">
        <f t="shared" ref="M78:M141" si="12">PI()*(B78-1.01325)*10^5*($I$38/2)^4/(8*$I$39*L78)</f>
        <v>2.2328744723102236</v>
      </c>
      <c r="N78" s="88"/>
      <c r="O78" s="88"/>
      <c r="P78" s="89">
        <f t="shared" ref="P78:P141" si="13">4*F78/(PI()*($I$38/2)^3)</f>
        <v>1048.576</v>
      </c>
      <c r="Q78" s="88"/>
      <c r="R78" s="88"/>
      <c r="S78" s="89">
        <f>4*L78/(PI()*($I$38/2)^3)</f>
        <v>327.68000000000006</v>
      </c>
      <c r="T78" s="88"/>
      <c r="U78" s="69"/>
    </row>
    <row r="79" spans="1:21" x14ac:dyDescent="0.25">
      <c r="A79" s="84" t="s">
        <v>195</v>
      </c>
      <c r="B79" s="85">
        <v>2.5</v>
      </c>
      <c r="C79" s="85">
        <v>5</v>
      </c>
      <c r="D79" s="85">
        <v>85</v>
      </c>
      <c r="E79" s="86">
        <v>0.628</v>
      </c>
      <c r="F79" s="85">
        <f t="shared" si="9"/>
        <v>1.5487423463666963E-9</v>
      </c>
      <c r="G79" s="87">
        <f t="shared" si="10"/>
        <v>1.2185884353727914</v>
      </c>
      <c r="H79" s="88"/>
      <c r="I79" s="89">
        <f t="shared" si="11"/>
        <v>0.72469454251619903</v>
      </c>
      <c r="J79" s="88"/>
      <c r="K79" s="88"/>
      <c r="L79" s="91">
        <f>PI()*(E79/2)*($I$36/2)*C79*0.000000001</f>
        <v>4.9323004661359762E-10</v>
      </c>
      <c r="M79" s="89">
        <f t="shared" si="12"/>
        <v>2.2755408635008649</v>
      </c>
      <c r="N79" s="88"/>
      <c r="O79" s="88"/>
      <c r="P79" s="89">
        <f t="shared" si="13"/>
        <v>1009.6230400000001</v>
      </c>
      <c r="Q79" s="88"/>
      <c r="R79" s="88"/>
      <c r="S79" s="89">
        <f>4*L79/(PI()*($I$38/2)^3)</f>
        <v>321.53600000000006</v>
      </c>
      <c r="T79" s="88"/>
      <c r="U79" s="69"/>
    </row>
    <row r="80" spans="1:21" x14ac:dyDescent="0.25">
      <c r="A80" s="84" t="s">
        <v>196</v>
      </c>
      <c r="B80" s="85">
        <v>2.5</v>
      </c>
      <c r="C80" s="85">
        <v>6.25</v>
      </c>
      <c r="D80" s="85">
        <v>85</v>
      </c>
      <c r="E80" s="86">
        <v>0.46600000000000003</v>
      </c>
      <c r="F80" s="85">
        <f t="shared" si="9"/>
        <v>1.0659620223171019E-9</v>
      </c>
      <c r="G80" s="87">
        <f t="shared" si="10"/>
        <v>1.7704941387613069</v>
      </c>
      <c r="H80" s="88">
        <f t="shared" ref="H80:K80" si="14">STDEV(G80:G82)</f>
        <v>8.9389940796099868E-2</v>
      </c>
      <c r="I80" s="89">
        <f t="shared" si="11"/>
        <v>1.0529128643213492</v>
      </c>
      <c r="J80" s="90">
        <f t="shared" ref="J80" si="15">AVERAGE(I80:I82)</f>
        <v>1.0063351846669251</v>
      </c>
      <c r="K80" s="88">
        <f t="shared" ref="K80" si="16">STDEV(I80:I82)</f>
        <v>5.3160197791440565E-2</v>
      </c>
      <c r="L80" s="91">
        <f>PI()*(E80/2)*($I$36/2)*C80*0.000000001</f>
        <v>4.574944301790137E-10</v>
      </c>
      <c r="M80" s="89">
        <f t="shared" si="12"/>
        <v>2.4532869738687437</v>
      </c>
      <c r="N80" s="90">
        <f t="shared" ref="N80" si="17">AVERAGE(M80:M82)</f>
        <v>2.3978474851911105</v>
      </c>
      <c r="O80" s="88">
        <f t="shared" ref="O80" si="18">STDEV(M80:M82)</f>
        <v>6.3627912559111321E-2</v>
      </c>
      <c r="P80" s="89">
        <f t="shared" si="13"/>
        <v>694.89920000000006</v>
      </c>
      <c r="Q80" s="90">
        <f t="shared" ref="Q80" si="19">AVERAGE(P80:P82)</f>
        <v>728.44053333333341</v>
      </c>
      <c r="R80" s="88">
        <f t="shared" ref="R80" si="20">STDEV(P80:P82)</f>
        <v>39.150010029798601</v>
      </c>
      <c r="S80" s="89">
        <f>4*L80/(PI()*($I$38/2)^3)</f>
        <v>298.24000000000007</v>
      </c>
      <c r="T80" s="90">
        <f t="shared" ref="T80" si="21">AVERAGE(S80:S82)</f>
        <v>305.28000000000003</v>
      </c>
      <c r="U80" s="69">
        <f t="shared" ref="U80" si="22">STDEV(S80:S82)</f>
        <v>8.1709730142743453</v>
      </c>
    </row>
    <row r="81" spans="1:21" x14ac:dyDescent="0.25">
      <c r="A81" s="84" t="s">
        <v>196</v>
      </c>
      <c r="B81" s="85">
        <v>2.5</v>
      </c>
      <c r="C81" s="85">
        <v>6.25</v>
      </c>
      <c r="D81" s="85">
        <v>85</v>
      </c>
      <c r="E81" s="86">
        <v>0.47399999999999998</v>
      </c>
      <c r="F81" s="85">
        <f t="shared" si="9"/>
        <v>1.1028757359967819E-9</v>
      </c>
      <c r="G81" s="87">
        <f t="shared" si="10"/>
        <v>1.7112349569907348</v>
      </c>
      <c r="H81" s="88"/>
      <c r="I81" s="89">
        <f t="shared" si="11"/>
        <v>1.01767142892239</v>
      </c>
      <c r="J81" s="88"/>
      <c r="K81" s="88"/>
      <c r="L81" s="91">
        <f>PI()*(E81/2)*($I$36/2)*C81*0.000000001</f>
        <v>4.6534841181298815E-10</v>
      </c>
      <c r="M81" s="89">
        <f t="shared" si="12"/>
        <v>2.4118812865460644</v>
      </c>
      <c r="N81" s="88"/>
      <c r="O81" s="88"/>
      <c r="P81" s="89">
        <f t="shared" si="13"/>
        <v>718.96320000000003</v>
      </c>
      <c r="Q81" s="88"/>
      <c r="R81" s="88"/>
      <c r="S81" s="89">
        <f>4*L81/(PI()*($I$38/2)^3)</f>
        <v>303.36</v>
      </c>
      <c r="T81" s="88"/>
      <c r="U81" s="69"/>
    </row>
    <row r="82" spans="1:21" x14ac:dyDescent="0.25">
      <c r="A82" s="84" t="s">
        <v>196</v>
      </c>
      <c r="B82" s="85">
        <v>2.5</v>
      </c>
      <c r="C82" s="85">
        <v>6.25</v>
      </c>
      <c r="D82" s="85">
        <v>85</v>
      </c>
      <c r="E82" s="86">
        <v>0.49099999999999999</v>
      </c>
      <c r="F82" s="85">
        <f t="shared" si="9"/>
        <v>1.1834035914376264E-9</v>
      </c>
      <c r="G82" s="87">
        <f t="shared" si="10"/>
        <v>1.5947894076963776</v>
      </c>
      <c r="H82" s="88"/>
      <c r="I82" s="89">
        <f t="shared" si="11"/>
        <v>0.94842126075703581</v>
      </c>
      <c r="J82" s="88"/>
      <c r="K82" s="88"/>
      <c r="L82" s="91">
        <f>PI()*(E82/2)*($I$36/2)*C82*0.000000001</f>
        <v>4.8203812278518394E-10</v>
      </c>
      <c r="M82" s="89">
        <f t="shared" si="12"/>
        <v>2.3283741951585224</v>
      </c>
      <c r="N82" s="88"/>
      <c r="O82" s="88"/>
      <c r="P82" s="89">
        <f t="shared" si="13"/>
        <v>771.45920000000001</v>
      </c>
      <c r="Q82" s="88"/>
      <c r="R82" s="88"/>
      <c r="S82" s="89">
        <f>4*L82/(PI()*($I$38/2)^3)</f>
        <v>314.24</v>
      </c>
      <c r="T82" s="88"/>
      <c r="U82" s="69"/>
    </row>
    <row r="83" spans="1:21" x14ac:dyDescent="0.25">
      <c r="A83" s="84" t="s">
        <v>197</v>
      </c>
      <c r="B83" s="85">
        <v>2.5</v>
      </c>
      <c r="C83" s="85">
        <v>7.5</v>
      </c>
      <c r="D83" s="85">
        <v>85</v>
      </c>
      <c r="E83" s="86">
        <v>0.43099999999999999</v>
      </c>
      <c r="F83" s="85">
        <f t="shared" si="9"/>
        <v>1.0942226117315504E-9</v>
      </c>
      <c r="G83" s="87">
        <f t="shared" si="10"/>
        <v>1.7247674215652118</v>
      </c>
      <c r="H83" s="88">
        <f t="shared" ref="H83:K83" si="23">STDEV(G83:G85)</f>
        <v>4.0697221964676053E-2</v>
      </c>
      <c r="I83" s="89">
        <f t="shared" si="11"/>
        <v>1.0257191856048316</v>
      </c>
      <c r="J83" s="90">
        <f t="shared" ref="J83" si="24">AVERAGE(I83:I85)</f>
        <v>1.0535133079135222</v>
      </c>
      <c r="K83" s="88">
        <f t="shared" ref="K83" si="25">STDEV(I83:I85)</f>
        <v>2.420263790239284E-2</v>
      </c>
      <c r="L83" s="91">
        <f>PI()*(E83/2)*($I$36/2)*C83*0.000000001</f>
        <v>5.0775991263645025E-10</v>
      </c>
      <c r="M83" s="89">
        <f t="shared" si="12"/>
        <v>2.2104248449784123</v>
      </c>
      <c r="N83" s="90">
        <f t="shared" ref="N83" si="26">AVERAGE(M83:M85)</f>
        <v>2.2400736740774896</v>
      </c>
      <c r="O83" s="88">
        <f t="shared" ref="O83" si="27">STDEV(M83:M85)</f>
        <v>2.5814933486597736E-2</v>
      </c>
      <c r="P83" s="89">
        <f t="shared" si="13"/>
        <v>713.32223999999997</v>
      </c>
      <c r="Q83" s="90">
        <f t="shared" ref="Q83" si="28">AVERAGE(P83:P85)</f>
        <v>694.75072</v>
      </c>
      <c r="R83" s="88">
        <f t="shared" ref="R83" si="29">STDEV(P83:P85)</f>
        <v>16.165030098728543</v>
      </c>
      <c r="S83" s="89">
        <f>4*L83/(PI()*($I$38/2)^3)</f>
        <v>331.00799999999998</v>
      </c>
      <c r="T83" s="90">
        <f t="shared" ref="T83" si="30">AVERAGE(S83:S85)</f>
        <v>326.65600000000001</v>
      </c>
      <c r="U83" s="69">
        <f t="shared" ref="U83" si="31">STDEV(S83:S85)</f>
        <v>3.7884540382588585</v>
      </c>
    </row>
    <row r="84" spans="1:21" x14ac:dyDescent="0.25">
      <c r="A84" s="84" t="s">
        <v>197</v>
      </c>
      <c r="B84" s="85">
        <v>2.5</v>
      </c>
      <c r="C84" s="85">
        <v>7.5</v>
      </c>
      <c r="D84" s="85">
        <v>85</v>
      </c>
      <c r="E84" s="86">
        <v>0.42299999999999999</v>
      </c>
      <c r="F84" s="85">
        <f t="shared" si="9"/>
        <v>1.053978809839065E-9</v>
      </c>
      <c r="G84" s="87">
        <f t="shared" si="10"/>
        <v>1.7906237725431617</v>
      </c>
      <c r="H84" s="88"/>
      <c r="I84" s="89">
        <f t="shared" si="11"/>
        <v>1.0648839575314184</v>
      </c>
      <c r="J84" s="88"/>
      <c r="K84" s="88"/>
      <c r="L84" s="91">
        <f>PI()*(E84/2)*($I$36/2)*C84*0.000000001</f>
        <v>4.9833513467568099E-10</v>
      </c>
      <c r="M84" s="89">
        <f t="shared" si="12"/>
        <v>2.2522295701789492</v>
      </c>
      <c r="N84" s="88"/>
      <c r="O84" s="88"/>
      <c r="P84" s="89">
        <f t="shared" si="13"/>
        <v>687.08735999999988</v>
      </c>
      <c r="Q84" s="88"/>
      <c r="R84" s="88"/>
      <c r="S84" s="89">
        <f>4*L84/(PI()*($I$38/2)^3)</f>
        <v>324.86400000000003</v>
      </c>
      <c r="T84" s="88"/>
      <c r="U84" s="69"/>
    </row>
    <row r="85" spans="1:21" x14ac:dyDescent="0.25">
      <c r="A85" s="84" t="s">
        <v>197</v>
      </c>
      <c r="B85" s="85">
        <v>2.5</v>
      </c>
      <c r="C85" s="85">
        <v>7.5</v>
      </c>
      <c r="D85" s="85">
        <v>85</v>
      </c>
      <c r="E85" s="86">
        <v>0.42199999999999999</v>
      </c>
      <c r="F85" s="85">
        <f t="shared" si="9"/>
        <v>1.0490013489785339E-9</v>
      </c>
      <c r="G85" s="87">
        <f t="shared" si="10"/>
        <v>1.7991201960725012</v>
      </c>
      <c r="H85" s="88"/>
      <c r="I85" s="89">
        <f t="shared" si="11"/>
        <v>1.0699367806043165</v>
      </c>
      <c r="J85" s="88"/>
      <c r="K85" s="88"/>
      <c r="L85" s="91">
        <f>PI()*(E85/2)*($I$36/2)*C85*0.000000001</f>
        <v>4.9715703743058482E-10</v>
      </c>
      <c r="M85" s="89">
        <f t="shared" si="12"/>
        <v>2.2575666070751077</v>
      </c>
      <c r="N85" s="88"/>
      <c r="O85" s="88"/>
      <c r="P85" s="89">
        <f t="shared" si="13"/>
        <v>683.84256000000005</v>
      </c>
      <c r="Q85" s="88"/>
      <c r="R85" s="88"/>
      <c r="S85" s="89">
        <f>4*L85/(PI()*($I$38/2)^3)</f>
        <v>324.096</v>
      </c>
      <c r="T85" s="88"/>
      <c r="U85" s="69"/>
    </row>
    <row r="86" spans="1:21" x14ac:dyDescent="0.25">
      <c r="A86" s="84" t="s">
        <v>198</v>
      </c>
      <c r="B86" s="85">
        <v>2.5</v>
      </c>
      <c r="C86" s="85">
        <v>8.75</v>
      </c>
      <c r="D86" s="85">
        <v>85</v>
      </c>
      <c r="E86" s="86">
        <v>0.40400000000000003</v>
      </c>
      <c r="F86" s="85">
        <f t="shared" si="9"/>
        <v>1.1216585330744321E-9</v>
      </c>
      <c r="G86" s="87">
        <f t="shared" si="10"/>
        <v>1.6825793742072306</v>
      </c>
      <c r="H86" s="88">
        <f t="shared" ref="H86:K86" si="32">STDEV(G86:G88)</f>
        <v>5.314347988650904E-2</v>
      </c>
      <c r="I86" s="89">
        <f t="shared" si="11"/>
        <v>1.0006299538410401</v>
      </c>
      <c r="J86" s="90">
        <f t="shared" ref="J86" si="33">AVERAGE(I86:I88)</f>
        <v>1.0349761638658361</v>
      </c>
      <c r="K86" s="88">
        <f t="shared" ref="K86" si="34">STDEV(I86:I88)</f>
        <v>3.1604427488506927E-2</v>
      </c>
      <c r="L86" s="91">
        <f>PI()*(E86/2)*($I$36/2)*C86*0.000000001</f>
        <v>5.5527650152199608E-10</v>
      </c>
      <c r="M86" s="89">
        <f t="shared" si="12"/>
        <v>2.0212725067589008</v>
      </c>
      <c r="N86" s="90">
        <f t="shared" ref="N86" si="35">AVERAGE(M86:M88)</f>
        <v>2.0555089990914834</v>
      </c>
      <c r="O86" s="88">
        <f t="shared" ref="O86" si="36">STDEV(M86:M88)</f>
        <v>3.1460983050540223E-2</v>
      </c>
      <c r="P86" s="89">
        <f t="shared" si="13"/>
        <v>731.20768000000021</v>
      </c>
      <c r="Q86" s="90">
        <f t="shared" ref="Q86" si="37">AVERAGE(P86:P88)</f>
        <v>707.38602666666691</v>
      </c>
      <c r="R86" s="88">
        <f t="shared" ref="R86" si="38">STDEV(P86:P88)</f>
        <v>21.804902051615276</v>
      </c>
      <c r="S86" s="89">
        <f>4*L86/(PI()*($I$38/2)^3)</f>
        <v>361.98400000000009</v>
      </c>
      <c r="T86" s="90">
        <f t="shared" ref="T86" si="39">AVERAGE(S86:S88)</f>
        <v>356.01066666666674</v>
      </c>
      <c r="U86" s="69">
        <f t="shared" ref="U86" si="40">STDEV(S86:S88)</f>
        <v>5.4746504302406187</v>
      </c>
    </row>
    <row r="87" spans="1:21" x14ac:dyDescent="0.25">
      <c r="A87" s="84" t="s">
        <v>198</v>
      </c>
      <c r="B87" s="85">
        <v>2.5</v>
      </c>
      <c r="C87" s="85">
        <v>8.75</v>
      </c>
      <c r="D87" s="85">
        <v>85</v>
      </c>
      <c r="E87" s="86">
        <v>0.39600000000000002</v>
      </c>
      <c r="F87" s="85">
        <f t="shared" si="9"/>
        <v>1.0776762359241748E-9</v>
      </c>
      <c r="G87" s="87">
        <f t="shared" si="10"/>
        <v>1.7512490762460933</v>
      </c>
      <c r="H87" s="88"/>
      <c r="I87" s="89">
        <f t="shared" si="11"/>
        <v>1.0414678256435519</v>
      </c>
      <c r="J87" s="88"/>
      <c r="K87" s="88"/>
      <c r="L87" s="91">
        <f>PI()*(E87/2)*($I$36/2)*C87*0.000000001</f>
        <v>5.4428092723443165E-10</v>
      </c>
      <c r="M87" s="89">
        <f t="shared" si="12"/>
        <v>2.062106294774233</v>
      </c>
      <c r="N87" s="88"/>
      <c r="O87" s="88"/>
      <c r="P87" s="89">
        <f t="shared" si="13"/>
        <v>702.53568000000007</v>
      </c>
      <c r="Q87" s="88"/>
      <c r="R87" s="88"/>
      <c r="S87" s="89">
        <f>4*L87/(PI()*($I$38/2)^3)</f>
        <v>354.81599999999997</v>
      </c>
      <c r="T87" s="88"/>
      <c r="U87" s="69"/>
    </row>
    <row r="88" spans="1:21" x14ac:dyDescent="0.25">
      <c r="A88" s="84" t="s">
        <v>198</v>
      </c>
      <c r="B88" s="85">
        <v>2.5</v>
      </c>
      <c r="C88" s="85">
        <v>8.75</v>
      </c>
      <c r="D88" s="85">
        <v>85</v>
      </c>
      <c r="E88" s="86">
        <v>0.39200000000000002</v>
      </c>
      <c r="F88" s="85">
        <f t="shared" si="9"/>
        <v>1.0560149545776732E-9</v>
      </c>
      <c r="G88" s="87">
        <f t="shared" si="10"/>
        <v>1.7871711991136985</v>
      </c>
      <c r="H88" s="88"/>
      <c r="I88" s="89">
        <f t="shared" si="11"/>
        <v>1.0628307121129166</v>
      </c>
      <c r="J88" s="88"/>
      <c r="K88" s="88"/>
      <c r="L88" s="91">
        <f>PI()*(E88/2)*($I$36/2)*C88*0.000000001</f>
        <v>5.3878314009064959E-10</v>
      </c>
      <c r="M88" s="89">
        <f t="shared" si="12"/>
        <v>2.0831481957413165</v>
      </c>
      <c r="N88" s="88"/>
      <c r="O88" s="88"/>
      <c r="P88" s="89">
        <f t="shared" si="13"/>
        <v>688.4147200000001</v>
      </c>
      <c r="Q88" s="88"/>
      <c r="R88" s="88"/>
      <c r="S88" s="89">
        <f>4*L88/(PI()*($I$38/2)^3)</f>
        <v>351.23200000000003</v>
      </c>
      <c r="T88" s="88"/>
      <c r="U88" s="69"/>
    </row>
    <row r="89" spans="1:21" x14ac:dyDescent="0.25">
      <c r="A89" s="84" t="s">
        <v>199</v>
      </c>
      <c r="B89" s="85">
        <v>2.5</v>
      </c>
      <c r="C89" s="85">
        <v>10</v>
      </c>
      <c r="D89" s="85">
        <v>85</v>
      </c>
      <c r="E89" s="86">
        <v>0.36599999999999999</v>
      </c>
      <c r="F89" s="85">
        <f t="shared" si="9"/>
        <v>1.0520879637606857E-9</v>
      </c>
      <c r="G89" s="87">
        <f t="shared" si="10"/>
        <v>1.7938419387562448</v>
      </c>
      <c r="H89" s="88">
        <f t="shared" ref="H89:K89" si="41">STDEV(G89:G91)</f>
        <v>6.0500997151594106E-2</v>
      </c>
      <c r="I89" s="89">
        <f t="shared" si="11"/>
        <v>1.0667978009783388</v>
      </c>
      <c r="J89" s="90">
        <f t="shared" ref="J89" si="42">AVERAGE(I89:I91)</f>
        <v>1.0314430701169586</v>
      </c>
      <c r="K89" s="88">
        <f t="shared" ref="K89" si="43">STDEV(I89:I91)</f>
        <v>3.5979943006052985E-2</v>
      </c>
      <c r="L89" s="91">
        <f>PI()*(E89/2)*($I$36/2)*C89*0.000000001</f>
        <v>5.749114556069322E-10</v>
      </c>
      <c r="M89" s="89">
        <f t="shared" si="12"/>
        <v>1.9522399757903597</v>
      </c>
      <c r="N89" s="90">
        <f t="shared" ref="N89" si="44">AVERAGE(M89:M91)</f>
        <v>1.9194229364492585</v>
      </c>
      <c r="O89" s="88">
        <f t="shared" ref="O89" si="45">STDEV(M89:M91)</f>
        <v>3.350147342754603E-2</v>
      </c>
      <c r="P89" s="89">
        <f t="shared" si="13"/>
        <v>685.85471999999993</v>
      </c>
      <c r="Q89" s="90">
        <f t="shared" ref="Q89" si="46">AVERAGE(P89:P91)</f>
        <v>709.94090666666671</v>
      </c>
      <c r="R89" s="88">
        <f t="shared" ref="R89" si="47">STDEV(P89:P91)</f>
        <v>24.823857513137121</v>
      </c>
      <c r="S89" s="89">
        <f>4*L89/(PI()*($I$38/2)^3)</f>
        <v>374.78400000000005</v>
      </c>
      <c r="T89" s="90">
        <f t="shared" ref="T89" si="48">AVERAGE(S89:S91)</f>
        <v>381.26933333333335</v>
      </c>
      <c r="U89" s="69">
        <f t="shared" ref="U89" si="49">STDEV(S89:S91)</f>
        <v>6.6625608690152642</v>
      </c>
    </row>
    <row r="90" spans="1:21" x14ac:dyDescent="0.25">
      <c r="A90" s="84" t="s">
        <v>199</v>
      </c>
      <c r="B90" s="85">
        <v>2.5</v>
      </c>
      <c r="C90" s="85">
        <v>10</v>
      </c>
      <c r="D90" s="85">
        <v>85</v>
      </c>
      <c r="E90" s="86">
        <v>0.379</v>
      </c>
      <c r="F90" s="85">
        <f t="shared" si="9"/>
        <v>1.1281537758857287E-9</v>
      </c>
      <c r="G90" s="87">
        <f t="shared" si="10"/>
        <v>1.6728920764129427</v>
      </c>
      <c r="H90" s="88"/>
      <c r="I90" s="89">
        <f t="shared" si="11"/>
        <v>0.99486891784277709</v>
      </c>
      <c r="J90" s="88"/>
      <c r="K90" s="88"/>
      <c r="L90" s="91">
        <f>PI()*(E90/2)*($I$36/2)*C90*0.000000001</f>
        <v>5.9533180785526589E-10</v>
      </c>
      <c r="M90" s="89">
        <f t="shared" si="12"/>
        <v>1.8852765993120624</v>
      </c>
      <c r="N90" s="88"/>
      <c r="O90" s="88"/>
      <c r="P90" s="89">
        <f t="shared" si="13"/>
        <v>735.44191999999998</v>
      </c>
      <c r="Q90" s="88"/>
      <c r="R90" s="88"/>
      <c r="S90" s="89">
        <f>4*L90/(PI()*($I$38/2)^3)</f>
        <v>388.09600000000006</v>
      </c>
      <c r="T90" s="88"/>
      <c r="U90" s="69"/>
    </row>
    <row r="91" spans="1:21" x14ac:dyDescent="0.25">
      <c r="A91" s="84" t="s">
        <v>199</v>
      </c>
      <c r="B91" s="85">
        <v>2.5</v>
      </c>
      <c r="C91" s="85">
        <v>10</v>
      </c>
      <c r="D91" s="85">
        <v>85</v>
      </c>
      <c r="E91" s="86">
        <v>0.372</v>
      </c>
      <c r="F91" s="85">
        <f t="shared" si="9"/>
        <v>1.0868653944359251E-9</v>
      </c>
      <c r="G91" s="87">
        <f t="shared" si="10"/>
        <v>1.7364427299979146</v>
      </c>
      <c r="H91" s="88"/>
      <c r="I91" s="89">
        <f t="shared" si="11"/>
        <v>1.03266249152976</v>
      </c>
      <c r="J91" s="88"/>
      <c r="K91" s="88"/>
      <c r="L91" s="91">
        <f>PI()*(E91/2)*($I$36/2)*C91*0.000000001</f>
        <v>5.8433623356770156E-10</v>
      </c>
      <c r="M91" s="89">
        <f t="shared" si="12"/>
        <v>1.9207522342453538</v>
      </c>
      <c r="N91" s="88"/>
      <c r="O91" s="88"/>
      <c r="P91" s="89">
        <f t="shared" si="13"/>
        <v>708.52608000000021</v>
      </c>
      <c r="Q91" s="88"/>
      <c r="R91" s="88"/>
      <c r="S91" s="89">
        <f>4*L91/(PI()*($I$38/2)^3)</f>
        <v>380.928</v>
      </c>
      <c r="T91" s="88"/>
      <c r="U91" s="69"/>
    </row>
    <row r="92" spans="1:21" x14ac:dyDescent="0.25">
      <c r="A92" s="17" t="s">
        <v>200</v>
      </c>
      <c r="B92">
        <v>3</v>
      </c>
      <c r="C92">
        <v>5</v>
      </c>
      <c r="D92">
        <v>85</v>
      </c>
      <c r="E92" s="5">
        <v>0.78900000000000003</v>
      </c>
      <c r="F92">
        <f t="shared" si="9"/>
        <v>2.4446342503817147E-9</v>
      </c>
      <c r="G92" s="61">
        <f t="shared" si="10"/>
        <v>0.92641073601577395</v>
      </c>
      <c r="H92" s="69">
        <f t="shared" ref="H92:K92" si="50">STDEV(G92:G94)</f>
        <v>8.3667906185486418E-2</v>
      </c>
      <c r="I92" s="70">
        <f t="shared" si="11"/>
        <v>0.61351550992644621</v>
      </c>
      <c r="J92" s="71">
        <f t="shared" ref="J92" si="51">AVERAGE(I92:I94)</f>
        <v>0.65888314975317985</v>
      </c>
      <c r="K92" s="69">
        <f t="shared" ref="K92" si="52">STDEV(I92:I94)</f>
        <v>5.5409070871338409E-2</v>
      </c>
      <c r="L92" s="59">
        <f>PI()*(E92/2)*($I$36/2)*C92*0.000000001</f>
        <v>6.1967915092058669E-10</v>
      </c>
      <c r="M92" s="70">
        <f t="shared" si="12"/>
        <v>2.4203186866598303</v>
      </c>
      <c r="N92" s="71">
        <f t="shared" ref="N92" si="53">AVERAGE(M92:M94)</f>
        <v>2.5067543276749533</v>
      </c>
      <c r="O92" s="69">
        <f t="shared" ref="O92" si="54">STDEV(M92:M94)</f>
        <v>0.10466119189449712</v>
      </c>
      <c r="P92" s="70">
        <f t="shared" si="13"/>
        <v>1593.6537600000001</v>
      </c>
      <c r="Q92" s="71">
        <f t="shared" ref="Q92" si="55">AVERAGE(P92:P94)</f>
        <v>1490.7272533333335</v>
      </c>
      <c r="R92" s="69">
        <f t="shared" ref="R92" si="56">STDEV(P92:P94)</f>
        <v>121.45973717884526</v>
      </c>
      <c r="S92" s="70">
        <f>4*L92/(PI()*($I$38/2)^3)</f>
        <v>403.96800000000002</v>
      </c>
      <c r="T92" s="71">
        <f t="shared" ref="T92" si="57">AVERAGE(S92:S94)</f>
        <v>390.48533333333336</v>
      </c>
      <c r="U92" s="69">
        <f t="shared" ref="U92" si="58">STDEV(S92:S94)</f>
        <v>16.047205031822021</v>
      </c>
    </row>
    <row r="93" spans="1:21" x14ac:dyDescent="0.25">
      <c r="A93" s="17" t="s">
        <v>200</v>
      </c>
      <c r="B93">
        <v>3</v>
      </c>
      <c r="C93">
        <v>5</v>
      </c>
      <c r="D93">
        <v>85</v>
      </c>
      <c r="E93" s="5">
        <v>0.72799999999999998</v>
      </c>
      <c r="F93">
        <f t="shared" si="9"/>
        <v>2.0812423011501662E-9</v>
      </c>
      <c r="G93" s="61">
        <f t="shared" si="10"/>
        <v>1.0881651857325421</v>
      </c>
      <c r="H93" s="69"/>
      <c r="I93" s="70">
        <f t="shared" si="11"/>
        <v>0.72063739425137596</v>
      </c>
      <c r="J93" s="69"/>
      <c r="K93" s="69"/>
      <c r="L93" s="59">
        <f>PI()*(E93/2)*($I$36/2)*C93*0.000000001</f>
        <v>5.7176986295334237E-10</v>
      </c>
      <c r="M93" s="70">
        <f t="shared" si="12"/>
        <v>2.6231201150750083</v>
      </c>
      <c r="N93" s="69"/>
      <c r="O93" s="69"/>
      <c r="P93" s="70">
        <f t="shared" si="13"/>
        <v>1356.7590399999999</v>
      </c>
      <c r="Q93" s="69"/>
      <c r="R93" s="69"/>
      <c r="S93" s="70">
        <f>4*L93/(PI()*($I$38/2)^3)</f>
        <v>372.73599999999999</v>
      </c>
      <c r="T93" s="69"/>
      <c r="U93" s="69"/>
    </row>
    <row r="94" spans="1:21" x14ac:dyDescent="0.25">
      <c r="A94" s="17" t="s">
        <v>200</v>
      </c>
      <c r="B94">
        <v>3</v>
      </c>
      <c r="C94">
        <v>5</v>
      </c>
      <c r="D94">
        <v>85</v>
      </c>
      <c r="E94" s="5">
        <v>0.77100000000000002</v>
      </c>
      <c r="F94">
        <f t="shared" si="9"/>
        <v>2.3343643482407129E-9</v>
      </c>
      <c r="G94" s="61">
        <f t="shared" si="10"/>
        <v>0.97017220850391472</v>
      </c>
      <c r="H94" s="69"/>
      <c r="I94" s="70">
        <f t="shared" si="11"/>
        <v>0.6424965450817175</v>
      </c>
      <c r="J94" s="69"/>
      <c r="K94" s="69"/>
      <c r="L94" s="59">
        <f>PI()*(E94/2)*($I$36/2)*C94*0.000000001</f>
        <v>6.0554198397943274E-10</v>
      </c>
      <c r="M94" s="70">
        <f t="shared" si="12"/>
        <v>2.4768241812900209</v>
      </c>
      <c r="N94" s="69"/>
      <c r="O94" s="69"/>
      <c r="P94" s="70">
        <f t="shared" si="13"/>
        <v>1521.7689600000001</v>
      </c>
      <c r="Q94" s="69"/>
      <c r="R94" s="69"/>
      <c r="S94" s="70">
        <f>4*L94/(PI()*($I$38/2)^3)</f>
        <v>394.75200000000007</v>
      </c>
      <c r="T94" s="69"/>
      <c r="U94" s="69"/>
    </row>
    <row r="95" spans="1:21" x14ac:dyDescent="0.25">
      <c r="A95" s="17" t="s">
        <v>201</v>
      </c>
      <c r="B95">
        <v>3</v>
      </c>
      <c r="C95">
        <v>6.25</v>
      </c>
      <c r="D95">
        <v>85</v>
      </c>
      <c r="E95" s="5">
        <v>0.59</v>
      </c>
      <c r="F95">
        <f t="shared" si="9"/>
        <v>1.7087318792415732E-9</v>
      </c>
      <c r="G95" s="61">
        <f t="shared" si="10"/>
        <v>1.3253895726406795</v>
      </c>
      <c r="H95" s="69">
        <f t="shared" ref="H95:K95" si="59">STDEV(G95:G97)</f>
        <v>9.6130684277929659E-2</v>
      </c>
      <c r="I95" s="70">
        <f t="shared" si="11"/>
        <v>0.87773924448128993</v>
      </c>
      <c r="J95" s="71">
        <f t="shared" ref="J95" si="60">AVERAGE(I95:I97)</f>
        <v>0.92733538138139993</v>
      </c>
      <c r="K95" s="69">
        <f t="shared" ref="K95" si="61">STDEV(I95:I97)</f>
        <v>6.3662545663058873E-2</v>
      </c>
      <c r="L95" s="59">
        <f>PI()*(E95/2)*($I$36/2)*C95*0.000000001</f>
        <v>5.7923114550561819E-10</v>
      </c>
      <c r="M95" s="70">
        <f t="shared" si="12"/>
        <v>2.5893307712198044</v>
      </c>
      <c r="N95" s="71">
        <f t="shared" ref="N95" si="62">AVERAGE(M95:M97)</f>
        <v>2.6604495971691957</v>
      </c>
      <c r="O95" s="69">
        <f t="shared" ref="O95" si="63">STDEV(M95:M97)</f>
        <v>9.0690300733978726E-2</v>
      </c>
      <c r="P95" s="70">
        <f t="shared" si="13"/>
        <v>1113.9199999999998</v>
      </c>
      <c r="Q95" s="71">
        <f t="shared" ref="Q95" si="64">AVERAGE(P95:P97)</f>
        <v>1057.568</v>
      </c>
      <c r="R95" s="69">
        <f t="shared" ref="R95" si="65">STDEV(P95:P97)</f>
        <v>70.44590874025242</v>
      </c>
      <c r="S95" s="70">
        <f>4*L95/(PI()*($I$38/2)^3)</f>
        <v>377.6</v>
      </c>
      <c r="T95" s="71">
        <f t="shared" ref="T95" si="66">AVERAGE(S95:S97)</f>
        <v>367.78666666666669</v>
      </c>
      <c r="U95" s="69">
        <f t="shared" ref="U95" si="67">STDEV(S95:S97)</f>
        <v>12.349402144773384</v>
      </c>
    </row>
    <row r="96" spans="1:21" x14ac:dyDescent="0.25">
      <c r="A96" s="17" t="s">
        <v>201</v>
      </c>
      <c r="B96">
        <v>3</v>
      </c>
      <c r="C96">
        <v>6.25</v>
      </c>
      <c r="D96">
        <v>85</v>
      </c>
      <c r="E96" s="5">
        <v>0.55300000000000005</v>
      </c>
      <c r="F96">
        <f t="shared" si="9"/>
        <v>1.5011364184400646E-9</v>
      </c>
      <c r="G96" s="61">
        <f t="shared" si="10"/>
        <v>1.5086806151428518</v>
      </c>
      <c r="H96" s="69"/>
      <c r="I96" s="70">
        <f t="shared" si="11"/>
        <v>0.99912373737835347</v>
      </c>
      <c r="J96" s="69"/>
      <c r="K96" s="69"/>
      <c r="L96" s="59">
        <f>PI()*(E96/2)*($I$36/2)*C96*0.000000001</f>
        <v>5.4290648044848613E-10</v>
      </c>
      <c r="M96" s="70">
        <f t="shared" si="12"/>
        <v>2.7625771338511482</v>
      </c>
      <c r="N96" s="69"/>
      <c r="O96" s="69"/>
      <c r="P96" s="70">
        <f t="shared" si="13"/>
        <v>978.58880000000022</v>
      </c>
      <c r="Q96" s="69"/>
      <c r="R96" s="69"/>
      <c r="S96" s="70">
        <f>4*L96/(PI()*($I$38/2)^3)</f>
        <v>353.92</v>
      </c>
      <c r="T96" s="69"/>
      <c r="U96" s="69"/>
    </row>
    <row r="97" spans="1:21" x14ac:dyDescent="0.25">
      <c r="A97" s="17" t="s">
        <v>201</v>
      </c>
      <c r="B97">
        <v>3</v>
      </c>
      <c r="C97">
        <v>6.25</v>
      </c>
      <c r="D97">
        <v>85</v>
      </c>
      <c r="E97" s="5">
        <v>0.58099999999999996</v>
      </c>
      <c r="F97">
        <f t="shared" si="9"/>
        <v>1.6569986839662877E-9</v>
      </c>
      <c r="G97" s="61">
        <f t="shared" si="10"/>
        <v>1.3667695919736595</v>
      </c>
      <c r="H97" s="69"/>
      <c r="I97" s="70">
        <f t="shared" si="11"/>
        <v>0.90514316228455605</v>
      </c>
      <c r="J97" s="69"/>
      <c r="K97" s="69"/>
      <c r="L97" s="59">
        <f>PI()*(E97/2)*($I$36/2)*C97*0.000000001</f>
        <v>5.7039541616739686E-10</v>
      </c>
      <c r="M97" s="70">
        <f t="shared" si="12"/>
        <v>2.629440886436635</v>
      </c>
      <c r="N97" s="69"/>
      <c r="O97" s="69"/>
      <c r="P97" s="70">
        <f t="shared" si="13"/>
        <v>1080.1951999999999</v>
      </c>
      <c r="Q97" s="69"/>
      <c r="R97" s="69"/>
      <c r="S97" s="70">
        <f>4*L97/(PI()*($I$38/2)^3)</f>
        <v>371.84000000000003</v>
      </c>
      <c r="T97" s="69"/>
      <c r="U97" s="69"/>
    </row>
    <row r="98" spans="1:21" x14ac:dyDescent="0.25">
      <c r="A98" s="17" t="s">
        <v>202</v>
      </c>
      <c r="B98">
        <v>3</v>
      </c>
      <c r="C98">
        <v>7.5</v>
      </c>
      <c r="D98">
        <v>85</v>
      </c>
      <c r="E98" s="5">
        <v>0.52900000000000003</v>
      </c>
      <c r="F98">
        <f t="shared" si="9"/>
        <v>1.6483995558247901E-9</v>
      </c>
      <c r="G98" s="61">
        <f t="shared" si="10"/>
        <v>1.373899554378559</v>
      </c>
      <c r="H98" s="69">
        <f t="shared" ref="H98:K98" si="68">STDEV(G98:G100)</f>
        <v>3.8199329618977158E-2</v>
      </c>
      <c r="I98" s="70">
        <f t="shared" si="11"/>
        <v>0.90986497988720072</v>
      </c>
      <c r="J98" s="71">
        <f t="shared" ref="J98" si="69">AVERAGE(I98:I100)</f>
        <v>0.91712989811149159</v>
      </c>
      <c r="K98" s="69">
        <f t="shared" ref="K98" si="70">STDEV(I98:I100)</f>
        <v>2.5297506040167589E-2</v>
      </c>
      <c r="L98" s="59">
        <f>PI()*(E98/2)*($I$36/2)*C98*0.000000001</f>
        <v>6.232134426558753E-10</v>
      </c>
      <c r="M98" s="70">
        <f t="shared" si="12"/>
        <v>2.4065928718016458</v>
      </c>
      <c r="N98" s="71">
        <f t="shared" ref="N98" si="71">AVERAGE(M98:M100)</f>
        <v>2.4160292285863445</v>
      </c>
      <c r="O98" s="69">
        <f t="shared" ref="O98" si="72">STDEV(M98:M100)</f>
        <v>3.3235631816390429E-2</v>
      </c>
      <c r="P98" s="70">
        <f t="shared" si="13"/>
        <v>1074.58944</v>
      </c>
      <c r="Q98" s="71">
        <f t="shared" ref="Q98" si="73">AVERAGE(P98:P100)</f>
        <v>1066.61248</v>
      </c>
      <c r="R98" s="69">
        <f t="shared" ref="R98" si="74">STDEV(P98:P100)</f>
        <v>29.109373554729789</v>
      </c>
      <c r="S98" s="70">
        <f>4*L98/(PI()*($I$38/2)^3)</f>
        <v>406.27200000000005</v>
      </c>
      <c r="T98" s="71">
        <f t="shared" ref="T98" si="75">AVERAGE(S98:S100)</f>
        <v>404.73600000000005</v>
      </c>
      <c r="U98" s="69">
        <f t="shared" ref="U98" si="76">STDEV(S98:S100)</f>
        <v>5.5381267591126919</v>
      </c>
    </row>
    <row r="99" spans="1:21" x14ac:dyDescent="0.25">
      <c r="A99" s="17" t="s">
        <v>202</v>
      </c>
      <c r="B99">
        <v>3</v>
      </c>
      <c r="C99">
        <v>7.5</v>
      </c>
      <c r="D99">
        <v>85</v>
      </c>
      <c r="E99" s="5">
        <v>0.51900000000000002</v>
      </c>
      <c r="F99">
        <f t="shared" si="9"/>
        <v>1.5866672601817507E-9</v>
      </c>
      <c r="G99" s="61">
        <f t="shared" si="10"/>
        <v>1.4273537193463433</v>
      </c>
      <c r="H99" s="69"/>
      <c r="I99" s="70">
        <f t="shared" si="11"/>
        <v>0.94526500063711572</v>
      </c>
      <c r="J99" s="69"/>
      <c r="K99" s="69"/>
      <c r="L99" s="59">
        <f>PI()*(E99/2)*($I$36/2)*C99*0.000000001</f>
        <v>6.1143247020491359E-10</v>
      </c>
      <c r="M99" s="70">
        <f t="shared" si="12"/>
        <v>2.452962676653315</v>
      </c>
      <c r="N99" s="69"/>
      <c r="O99" s="69"/>
      <c r="P99" s="70">
        <f t="shared" si="13"/>
        <v>1034.3462400000001</v>
      </c>
      <c r="Q99" s="69"/>
      <c r="R99" s="69"/>
      <c r="S99" s="70">
        <f>4*L99/(PI()*($I$38/2)^3)</f>
        <v>398.59200000000004</v>
      </c>
      <c r="T99" s="69"/>
      <c r="U99" s="69"/>
    </row>
    <row r="100" spans="1:21" x14ac:dyDescent="0.25">
      <c r="A100" s="17" t="s">
        <v>202</v>
      </c>
      <c r="B100">
        <v>3</v>
      </c>
      <c r="C100">
        <v>7.5</v>
      </c>
      <c r="D100">
        <v>85</v>
      </c>
      <c r="E100" s="5">
        <v>0.53300000000000003</v>
      </c>
      <c r="F100">
        <f t="shared" si="9"/>
        <v>1.673422341310633E-9</v>
      </c>
      <c r="G100" s="61">
        <f t="shared" si="10"/>
        <v>1.3533555512422173</v>
      </c>
      <c r="H100" s="69"/>
      <c r="I100" s="70">
        <f t="shared" si="11"/>
        <v>0.89625971381015834</v>
      </c>
      <c r="J100" s="69"/>
      <c r="K100" s="69"/>
      <c r="L100" s="59">
        <f>PI()*(E100/2)*($I$36/2)*C100*0.000000001</f>
        <v>6.2792583163625999E-10</v>
      </c>
      <c r="M100" s="70">
        <f t="shared" si="12"/>
        <v>2.3885321373040727</v>
      </c>
      <c r="N100" s="69"/>
      <c r="O100" s="69"/>
      <c r="P100" s="70">
        <f t="shared" si="13"/>
        <v>1090.9017600000002</v>
      </c>
      <c r="Q100" s="69"/>
      <c r="R100" s="69"/>
      <c r="S100" s="70">
        <f>4*L100/(PI()*($I$38/2)^3)</f>
        <v>409.34400000000005</v>
      </c>
      <c r="T100" s="69"/>
      <c r="U100" s="69"/>
    </row>
    <row r="101" spans="1:21" x14ac:dyDescent="0.25">
      <c r="A101" s="17" t="s">
        <v>203</v>
      </c>
      <c r="B101">
        <v>3</v>
      </c>
      <c r="C101">
        <v>8.75</v>
      </c>
      <c r="D101">
        <v>85</v>
      </c>
      <c r="E101" s="5">
        <v>0.53800000000000003</v>
      </c>
      <c r="F101">
        <f t="shared" si="9"/>
        <v>1.9891268775560968E-9</v>
      </c>
      <c r="G101" s="61">
        <f t="shared" si="10"/>
        <v>1.1385575453929908</v>
      </c>
      <c r="H101" s="69">
        <f t="shared" ref="H101:K101" si="77">STDEV(G101:G103)</f>
        <v>0.10125869623875566</v>
      </c>
      <c r="I101" s="70">
        <f t="shared" si="11"/>
        <v>0.75400973443650809</v>
      </c>
      <c r="J101" s="71">
        <f t="shared" ref="J101" si="78">AVERAGE(I101:I103)</f>
        <v>0.83102624144424253</v>
      </c>
      <c r="K101" s="69">
        <f t="shared" ref="K101" si="79">STDEV(I101:I103)</f>
        <v>6.7058571584115961E-2</v>
      </c>
      <c r="L101" s="59">
        <f>PI()*(E101/2)*($I$36/2)*C101*0.000000001</f>
        <v>7.3945237083869773E-10</v>
      </c>
      <c r="M101" s="70">
        <f t="shared" si="12"/>
        <v>2.0282861856342067</v>
      </c>
      <c r="N101" s="71">
        <f t="shared" ref="N101" si="80">AVERAGE(M101:M103)</f>
        <v>2.1281717199044539</v>
      </c>
      <c r="O101" s="69">
        <f t="shared" ref="O101" si="81">STDEV(M101:M103)</f>
        <v>8.6939313153510195E-2</v>
      </c>
      <c r="P101" s="70">
        <f t="shared" si="13"/>
        <v>1296.7091200000002</v>
      </c>
      <c r="Q101" s="71">
        <f t="shared" ref="Q101" si="82">AVERAGE(P101:P103)</f>
        <v>1181.90464</v>
      </c>
      <c r="R101" s="69">
        <f t="shared" ref="R101" si="83">STDEV(P101:P103)</f>
        <v>99.828124887624867</v>
      </c>
      <c r="S101" s="70">
        <f>4*L101/(PI()*($I$38/2)^3)</f>
        <v>482.04800000000012</v>
      </c>
      <c r="T101" s="71">
        <f t="shared" ref="T101" si="84">AVERAGE(S101:S103)</f>
        <v>459.94666666666672</v>
      </c>
      <c r="U101" s="69">
        <f t="shared" ref="U101" si="85">STDEV(S101:S103)</f>
        <v>19.224020529882271</v>
      </c>
    </row>
    <row r="102" spans="1:21" x14ac:dyDescent="0.25">
      <c r="A102" s="17" t="s">
        <v>203</v>
      </c>
      <c r="B102">
        <v>3</v>
      </c>
      <c r="C102">
        <v>8.75</v>
      </c>
      <c r="D102">
        <v>85</v>
      </c>
      <c r="E102" s="5">
        <v>0.499</v>
      </c>
      <c r="F102">
        <f t="shared" si="9"/>
        <v>1.7111931207361202E-9</v>
      </c>
      <c r="G102" s="61">
        <f t="shared" si="10"/>
        <v>1.3234832397007599</v>
      </c>
      <c r="H102" s="69"/>
      <c r="I102" s="70">
        <f t="shared" si="11"/>
        <v>0.87647677549182812</v>
      </c>
      <c r="J102" s="69"/>
      <c r="K102" s="69"/>
      <c r="L102" s="59">
        <f>PI()*(E102/2)*($I$36/2)*C102*0.000000001</f>
        <v>6.8584894618682181E-10</v>
      </c>
      <c r="M102" s="70">
        <f t="shared" si="12"/>
        <v>2.1868095548521107</v>
      </c>
      <c r="N102" s="69"/>
      <c r="O102" s="69"/>
      <c r="P102" s="70">
        <f t="shared" si="13"/>
        <v>1115.52448</v>
      </c>
      <c r="Q102" s="69"/>
      <c r="R102" s="69"/>
      <c r="S102" s="70">
        <f>4*L102/(PI()*($I$38/2)^3)</f>
        <v>447.10400000000004</v>
      </c>
      <c r="T102" s="69"/>
      <c r="U102" s="69"/>
    </row>
    <row r="103" spans="1:21" x14ac:dyDescent="0.25">
      <c r="A103" s="17" t="s">
        <v>203</v>
      </c>
      <c r="B103">
        <v>3</v>
      </c>
      <c r="C103">
        <v>8.75</v>
      </c>
      <c r="D103">
        <v>85</v>
      </c>
      <c r="E103" s="5">
        <v>0.503</v>
      </c>
      <c r="F103">
        <f t="shared" si="9"/>
        <v>1.7387370343264687E-9</v>
      </c>
      <c r="G103" s="61">
        <f t="shared" si="10"/>
        <v>1.3025175000443814</v>
      </c>
      <c r="H103" s="69"/>
      <c r="I103" s="70">
        <f t="shared" si="11"/>
        <v>0.8625922144043916</v>
      </c>
      <c r="J103" s="69"/>
      <c r="K103" s="69"/>
      <c r="L103" s="59">
        <f>PI()*(E103/2)*($I$36/2)*C103*0.000000001</f>
        <v>6.9134673333060397E-10</v>
      </c>
      <c r="M103" s="70">
        <f t="shared" si="12"/>
        <v>2.1694194192270446</v>
      </c>
      <c r="N103" s="69"/>
      <c r="O103" s="69"/>
      <c r="P103" s="70">
        <f t="shared" si="13"/>
        <v>1133.4803199999999</v>
      </c>
      <c r="Q103" s="69"/>
      <c r="R103" s="69"/>
      <c r="S103" s="70">
        <f>4*L103/(PI()*($I$38/2)^3)</f>
        <v>450.68800000000005</v>
      </c>
      <c r="T103" s="69"/>
      <c r="U103" s="69"/>
    </row>
    <row r="104" spans="1:21" x14ac:dyDescent="0.25">
      <c r="A104" s="17" t="s">
        <v>204</v>
      </c>
      <c r="B104">
        <v>3</v>
      </c>
      <c r="C104">
        <v>10</v>
      </c>
      <c r="D104">
        <v>85</v>
      </c>
      <c r="E104" s="5">
        <v>0.499</v>
      </c>
      <c r="F104">
        <f t="shared" si="9"/>
        <v>1.9556492808412804E-9</v>
      </c>
      <c r="G104" s="61">
        <f t="shared" si="10"/>
        <v>1.1580478347381646</v>
      </c>
      <c r="H104" s="69">
        <f t="shared" ref="H104:K104" si="86">STDEV(G104:G106)</f>
        <v>5.0237803631481059E-2</v>
      </c>
      <c r="I104" s="70">
        <f t="shared" si="11"/>
        <v>0.76691717855534958</v>
      </c>
      <c r="J104" s="71">
        <f t="shared" ref="J104" si="87">AVERAGE(I104:I106)</f>
        <v>0.79603661092274713</v>
      </c>
      <c r="K104" s="69">
        <f t="shared" ref="K104" si="88">STDEV(I104:I106)</f>
        <v>3.3269985454948255E-2</v>
      </c>
      <c r="L104" s="59">
        <f>PI()*(E104/2)*($I$36/2)*C104*0.000000001</f>
        <v>7.8382736707065354E-10</v>
      </c>
      <c r="M104" s="70">
        <f t="shared" si="12"/>
        <v>1.913458360495597</v>
      </c>
      <c r="N104" s="71">
        <f t="shared" ref="N104" si="89">AVERAGE(M104:M106)</f>
        <v>1.9491643199385684</v>
      </c>
      <c r="O104" s="69">
        <f t="shared" ref="O104" si="90">STDEV(M104:M106)</f>
        <v>4.061669139115421E-2</v>
      </c>
      <c r="P104" s="70">
        <f t="shared" si="13"/>
        <v>1274.8851200000001</v>
      </c>
      <c r="Q104" s="71">
        <f t="shared" ref="Q104" si="91">AVERAGE(P104:P106)</f>
        <v>1229.6635733333335</v>
      </c>
      <c r="R104" s="69">
        <f t="shared" ref="R104" si="92">STDEV(P104:P106)</f>
        <v>50.773937030808789</v>
      </c>
      <c r="S104" s="70">
        <f>4*L104/(PI()*($I$38/2)^3)</f>
        <v>510.97600000000011</v>
      </c>
      <c r="T104" s="71">
        <f t="shared" ref="T104" si="93">AVERAGE(S104:S106)</f>
        <v>501.76000000000005</v>
      </c>
      <c r="U104" s="69">
        <f t="shared" ref="U104" si="94">STDEV(S104:S106)</f>
        <v>10.392464962654499</v>
      </c>
    </row>
    <row r="105" spans="1:21" x14ac:dyDescent="0.25">
      <c r="A105" s="17" t="s">
        <v>204</v>
      </c>
      <c r="B105">
        <v>3</v>
      </c>
      <c r="C105">
        <v>10</v>
      </c>
      <c r="D105">
        <v>85</v>
      </c>
      <c r="E105" s="5">
        <v>0.47899999999999998</v>
      </c>
      <c r="F105">
        <f t="shared" si="9"/>
        <v>1.8020254000807393E-9</v>
      </c>
      <c r="G105" s="61">
        <f t="shared" si="10"/>
        <v>1.2567721937127097</v>
      </c>
      <c r="H105" s="69"/>
      <c r="I105" s="70">
        <f t="shared" si="11"/>
        <v>0.83229738528624186</v>
      </c>
      <c r="J105" s="69"/>
      <c r="K105" s="69"/>
      <c r="L105" s="59">
        <f>PI()*(E105/2)*($I$36/2)*C105*0.000000001</f>
        <v>7.5241144053475541E-10</v>
      </c>
      <c r="M105" s="70">
        <f t="shared" si="12"/>
        <v>1.9933522377605495</v>
      </c>
      <c r="N105" s="69"/>
      <c r="O105" s="69"/>
      <c r="P105" s="70">
        <f t="shared" si="13"/>
        <v>1174.73792</v>
      </c>
      <c r="Q105" s="69"/>
      <c r="R105" s="69"/>
      <c r="S105" s="70">
        <f>4*L105/(PI()*($I$38/2)^3)</f>
        <v>490.49599999999998</v>
      </c>
      <c r="T105" s="69"/>
      <c r="U105" s="69"/>
    </row>
    <row r="106" spans="1:21" x14ac:dyDescent="0.25">
      <c r="A106" s="17" t="s">
        <v>204</v>
      </c>
      <c r="B106">
        <v>3</v>
      </c>
      <c r="C106">
        <v>10</v>
      </c>
      <c r="D106">
        <v>85</v>
      </c>
      <c r="E106" s="5">
        <v>0.49199999999999999</v>
      </c>
      <c r="F106">
        <f t="shared" si="9"/>
        <v>1.9011662102463991E-9</v>
      </c>
      <c r="G106" s="61">
        <f t="shared" si="10"/>
        <v>1.191234834166327</v>
      </c>
      <c r="H106" s="69"/>
      <c r="I106" s="70">
        <f t="shared" si="11"/>
        <v>0.78889526892665007</v>
      </c>
      <c r="J106" s="69"/>
      <c r="K106" s="69"/>
      <c r="L106" s="59">
        <f>PI()*(E106/2)*($I$36/2)*C106*0.000000001</f>
        <v>7.7283179278308921E-10</v>
      </c>
      <c r="M106" s="70">
        <f t="shared" si="12"/>
        <v>1.9406823615595588</v>
      </c>
      <c r="N106" s="69"/>
      <c r="O106" s="69"/>
      <c r="P106" s="70">
        <f t="shared" si="13"/>
        <v>1239.3676799999998</v>
      </c>
      <c r="Q106" s="69"/>
      <c r="R106" s="69"/>
      <c r="S106" s="70">
        <f>4*L106/(PI()*($I$38/2)^3)</f>
        <v>503.80800000000005</v>
      </c>
      <c r="T106" s="69"/>
      <c r="U106" s="69"/>
    </row>
    <row r="107" spans="1:21" x14ac:dyDescent="0.25">
      <c r="A107" s="84" t="s">
        <v>205</v>
      </c>
      <c r="B107" s="85">
        <v>3.5</v>
      </c>
      <c r="C107" s="85">
        <v>5</v>
      </c>
      <c r="D107" s="85">
        <v>85</v>
      </c>
      <c r="E107" s="86">
        <v>0.872</v>
      </c>
      <c r="F107" s="85">
        <f t="shared" si="9"/>
        <v>2.9860209853840266E-9</v>
      </c>
      <c r="G107" s="87">
        <f t="shared" si="10"/>
        <v>0.88485356621718514</v>
      </c>
      <c r="H107" s="88">
        <f t="shared" ref="H107:K107" si="95">STDEV(G107:G109)</f>
        <v>0.10746132392265142</v>
      </c>
      <c r="I107" s="89">
        <f t="shared" si="11"/>
        <v>0.62868845879730995</v>
      </c>
      <c r="J107" s="90">
        <f t="shared" ref="J107" si="96">AVERAGE(I107:I109)</f>
        <v>0.58388925605376141</v>
      </c>
      <c r="K107" s="88">
        <f t="shared" ref="K107" si="97">STDEV(I107:I109)</f>
        <v>7.6351270647042863E-2</v>
      </c>
      <c r="L107" s="91">
        <f>PI()*(E107/2)*($I$36/2)*C107*0.000000001</f>
        <v>6.8486719848257498E-10</v>
      </c>
      <c r="M107" s="89">
        <f t="shared" si="12"/>
        <v>2.7410816803562712</v>
      </c>
      <c r="N107" s="90">
        <f t="shared" ref="N107" si="98">AVERAGE(M107:M109)</f>
        <v>2.6376864633673383</v>
      </c>
      <c r="O107" s="88">
        <f t="shared" ref="O107" si="99">STDEV(M107:M109)</f>
        <v>0.1763735736891911</v>
      </c>
      <c r="P107" s="89">
        <f t="shared" si="13"/>
        <v>1946.58304</v>
      </c>
      <c r="Q107" s="90">
        <f t="shared" ref="Q107" si="100">AVERAGE(P107:P109)</f>
        <v>2122.1009066666666</v>
      </c>
      <c r="R107" s="88">
        <f t="shared" ref="R107" si="101">STDEV(P107:P109)</f>
        <v>300.14546505248717</v>
      </c>
      <c r="S107" s="89">
        <f>4*L107/(PI()*($I$38/2)^3)</f>
        <v>446.46400000000006</v>
      </c>
      <c r="T107" s="90">
        <f t="shared" ref="T107" si="102">AVERAGE(S107:S109)</f>
        <v>465.40800000000007</v>
      </c>
      <c r="U107" s="69">
        <f t="shared" ref="U107" si="103">STDEV(S107:S109)</f>
        <v>32.369577816215056</v>
      </c>
    </row>
    <row r="108" spans="1:21" x14ac:dyDescent="0.25">
      <c r="A108" s="84" t="s">
        <v>205</v>
      </c>
      <c r="B108" s="85">
        <v>3.5</v>
      </c>
      <c r="C108" s="85">
        <v>5</v>
      </c>
      <c r="D108" s="85">
        <v>85</v>
      </c>
      <c r="E108" s="86">
        <v>0.873</v>
      </c>
      <c r="F108" s="85">
        <f t="shared" si="9"/>
        <v>2.9928735843596695E-9</v>
      </c>
      <c r="G108" s="87">
        <f t="shared" si="10"/>
        <v>0.88282757130943457</v>
      </c>
      <c r="H108" s="88"/>
      <c r="I108" s="89">
        <f t="shared" si="11"/>
        <v>0.62724898941535323</v>
      </c>
      <c r="J108" s="88"/>
      <c r="K108" s="88"/>
      <c r="L108" s="91">
        <f>PI()*(E108/2)*($I$36/2)*C108*0.000000001</f>
        <v>6.8565259664597246E-10</v>
      </c>
      <c r="M108" s="89">
        <f t="shared" si="12"/>
        <v>2.7379418387980166</v>
      </c>
      <c r="N108" s="88"/>
      <c r="O108" s="88"/>
      <c r="P108" s="89">
        <f t="shared" si="13"/>
        <v>1951.05024</v>
      </c>
      <c r="Q108" s="88"/>
      <c r="R108" s="88"/>
      <c r="S108" s="89">
        <f>4*L108/(PI()*($I$38/2)^3)</f>
        <v>446.97600000000006</v>
      </c>
      <c r="T108" s="88"/>
      <c r="U108" s="69"/>
    </row>
    <row r="109" spans="1:21" x14ac:dyDescent="0.25">
      <c r="A109" s="84" t="s">
        <v>205</v>
      </c>
      <c r="B109" s="85">
        <v>3.5</v>
      </c>
      <c r="C109" s="85">
        <v>5</v>
      </c>
      <c r="D109" s="85">
        <v>85</v>
      </c>
      <c r="E109" s="86">
        <v>0.98199999999999998</v>
      </c>
      <c r="F109" s="85">
        <f t="shared" si="9"/>
        <v>3.7868914926004041E-9</v>
      </c>
      <c r="G109" s="87">
        <f t="shared" si="10"/>
        <v>0.69772036586716524</v>
      </c>
      <c r="H109" s="88"/>
      <c r="I109" s="89">
        <f t="shared" si="11"/>
        <v>0.49573031994862082</v>
      </c>
      <c r="J109" s="88"/>
      <c r="K109" s="88"/>
      <c r="L109" s="91">
        <f>PI()*(E109/2)*($I$36/2)*C109*0.000000001</f>
        <v>7.7126099645629435E-10</v>
      </c>
      <c r="M109" s="89">
        <f t="shared" si="12"/>
        <v>2.4340358709477279</v>
      </c>
      <c r="N109" s="88"/>
      <c r="O109" s="88"/>
      <c r="P109" s="89">
        <f t="shared" si="13"/>
        <v>2468.6694399999997</v>
      </c>
      <c r="Q109" s="88"/>
      <c r="R109" s="88"/>
      <c r="S109" s="89">
        <f>4*L109/(PI()*($I$38/2)^3)</f>
        <v>502.78400000000011</v>
      </c>
      <c r="T109" s="88"/>
      <c r="U109" s="69"/>
    </row>
    <row r="110" spans="1:21" x14ac:dyDescent="0.25">
      <c r="A110" s="84" t="s">
        <v>206</v>
      </c>
      <c r="B110" s="85">
        <v>3.5</v>
      </c>
      <c r="C110" s="85">
        <v>6.25</v>
      </c>
      <c r="D110" s="85">
        <v>85</v>
      </c>
      <c r="E110" s="86">
        <v>0.69</v>
      </c>
      <c r="F110" s="85">
        <f t="shared" si="9"/>
        <v>2.3370504099595313E-9</v>
      </c>
      <c r="G110" s="87">
        <f t="shared" si="10"/>
        <v>1.1305666777475123</v>
      </c>
      <c r="H110" s="88">
        <f t="shared" ref="H110:K110" si="104">STDEV(G110:G112)</f>
        <v>0.14375868634312788</v>
      </c>
      <c r="I110" s="89">
        <f t="shared" si="11"/>
        <v>0.80326762453960743</v>
      </c>
      <c r="J110" s="90">
        <f t="shared" ref="J110" si="105">AVERAGE(I110:I112)</f>
        <v>0.7793477871822776</v>
      </c>
      <c r="K110" s="88">
        <f t="shared" ref="K110" si="106">STDEV(I110:I112)</f>
        <v>0.10214054664679348</v>
      </c>
      <c r="L110" s="91">
        <f>PI()*(E110/2)*($I$36/2)*C110*0.000000001</f>
        <v>6.7740591593029916E-10</v>
      </c>
      <c r="M110" s="89">
        <f t="shared" si="12"/>
        <v>2.7712733046616451</v>
      </c>
      <c r="N110" s="90">
        <f t="shared" ref="N110" si="107">AVERAGE(M110:M112)</f>
        <v>2.7256852685041775</v>
      </c>
      <c r="O110" s="88">
        <f t="shared" ref="O110" si="108">STDEV(M110:M112)</f>
        <v>0.18124793656001126</v>
      </c>
      <c r="P110" s="89">
        <f t="shared" si="13"/>
        <v>1523.5199999999995</v>
      </c>
      <c r="Q110" s="90">
        <f t="shared" ref="Q110" si="109">AVERAGE(P110:P112)</f>
        <v>1589.381333333333</v>
      </c>
      <c r="R110" s="88">
        <f t="shared" ref="R110" si="110">STDEV(P110:P112)</f>
        <v>219.00271657761081</v>
      </c>
      <c r="S110" s="89">
        <f>4*L110/(PI()*($I$38/2)^3)</f>
        <v>441.6</v>
      </c>
      <c r="T110" s="90">
        <f t="shared" ref="T110" si="111">AVERAGE(S110:S112)</f>
        <v>450.34666666666664</v>
      </c>
      <c r="U110" s="69">
        <f t="shared" ref="U110" si="112">STDEV(S110:S112)</f>
        <v>30.708886878773971</v>
      </c>
    </row>
    <row r="111" spans="1:21" x14ac:dyDescent="0.25">
      <c r="A111" s="84" t="s">
        <v>206</v>
      </c>
      <c r="B111" s="85">
        <v>3.5</v>
      </c>
      <c r="C111" s="85">
        <v>6.25</v>
      </c>
      <c r="D111" s="85">
        <v>85</v>
      </c>
      <c r="E111" s="86">
        <v>0.66400000000000003</v>
      </c>
      <c r="F111" s="85">
        <f t="shared" si="9"/>
        <v>2.1642431790580089E-9</v>
      </c>
      <c r="G111" s="87">
        <f t="shared" si="10"/>
        <v>1.2208384636639715</v>
      </c>
      <c r="H111" s="88"/>
      <c r="I111" s="89">
        <f t="shared" si="11"/>
        <v>0.8674057284332517</v>
      </c>
      <c r="J111" s="88"/>
      <c r="K111" s="88"/>
      <c r="L111" s="91">
        <f>PI()*(E111/2)*($I$36/2)*C111*0.000000001</f>
        <v>6.5188047561988209E-10</v>
      </c>
      <c r="M111" s="89">
        <f t="shared" si="12"/>
        <v>2.8797870183983965</v>
      </c>
      <c r="N111" s="88"/>
      <c r="O111" s="88"/>
      <c r="P111" s="89">
        <f t="shared" si="13"/>
        <v>1410.8672000000001</v>
      </c>
      <c r="Q111" s="88"/>
      <c r="R111" s="88"/>
      <c r="S111" s="89">
        <f>4*L111/(PI()*($I$38/2)^3)</f>
        <v>424.96</v>
      </c>
      <c r="T111" s="88"/>
      <c r="U111" s="69"/>
    </row>
    <row r="112" spans="1:21" x14ac:dyDescent="0.25">
      <c r="A112" s="84" t="s">
        <v>206</v>
      </c>
      <c r="B112" s="85">
        <v>3.5</v>
      </c>
      <c r="C112" s="85">
        <v>6.25</v>
      </c>
      <c r="D112" s="85">
        <v>85</v>
      </c>
      <c r="E112" s="86">
        <v>0.75700000000000001</v>
      </c>
      <c r="F112" s="85">
        <f t="shared" si="9"/>
        <v>2.8129477008546521E-9</v>
      </c>
      <c r="G112" s="87">
        <f t="shared" si="10"/>
        <v>0.93929628229975193</v>
      </c>
      <c r="H112" s="88"/>
      <c r="I112" s="89">
        <f t="shared" si="11"/>
        <v>0.66737000857397366</v>
      </c>
      <c r="J112" s="88"/>
      <c r="K112" s="88"/>
      <c r="L112" s="91">
        <f>PI()*(E112/2)*($I$36/2)*C112*0.000000001</f>
        <v>7.4318301211483559E-10</v>
      </c>
      <c r="M112" s="89">
        <f t="shared" si="12"/>
        <v>2.5259954824524899</v>
      </c>
      <c r="N112" s="88"/>
      <c r="O112" s="88"/>
      <c r="P112" s="89">
        <f t="shared" si="13"/>
        <v>1833.7567999999999</v>
      </c>
      <c r="Q112" s="88"/>
      <c r="R112" s="88"/>
      <c r="S112" s="89">
        <f>4*L112/(PI()*($I$38/2)^3)</f>
        <v>484.48000000000008</v>
      </c>
      <c r="T112" s="88"/>
      <c r="U112" s="69"/>
    </row>
    <row r="113" spans="1:21" x14ac:dyDescent="0.25">
      <c r="A113" s="84" t="s">
        <v>207</v>
      </c>
      <c r="B113" s="85">
        <v>3.5</v>
      </c>
      <c r="C113" s="85">
        <v>7.5</v>
      </c>
      <c r="D113" s="85">
        <v>85</v>
      </c>
      <c r="E113" s="86">
        <v>0.622</v>
      </c>
      <c r="F113" s="85">
        <f t="shared" si="9"/>
        <v>2.2789348728589381E-9</v>
      </c>
      <c r="G113" s="87">
        <f t="shared" si="10"/>
        <v>1.1593974664145466</v>
      </c>
      <c r="H113" s="88">
        <f t="shared" ref="H113:K113" si="113">STDEV(G113:G115)</f>
        <v>0.14063505071870086</v>
      </c>
      <c r="I113" s="89">
        <f t="shared" si="11"/>
        <v>0.82375189988753517</v>
      </c>
      <c r="J113" s="90">
        <f t="shared" ref="J113" si="114">AVERAGE(I113:I115)</f>
        <v>0.7944713519905644</v>
      </c>
      <c r="K113" s="88">
        <f t="shared" ref="K113" si="115">STDEV(I113:I115)</f>
        <v>9.9921203535636396E-2</v>
      </c>
      <c r="L113" s="91">
        <f>PI()*(E113/2)*($I$36/2)*C113*0.000000001</f>
        <v>7.3277648644981929E-10</v>
      </c>
      <c r="M113" s="89">
        <f t="shared" si="12"/>
        <v>2.5618684086502346</v>
      </c>
      <c r="N113" s="90">
        <f t="shared" ref="N113" si="116">AVERAGE(M113:M115)</f>
        <v>2.5125074055185626</v>
      </c>
      <c r="O113" s="88">
        <f t="shared" ref="O113" si="117">STDEV(M113:M115)</f>
        <v>0.16055900012689583</v>
      </c>
      <c r="P113" s="89">
        <f t="shared" si="13"/>
        <v>1485.6345600000002</v>
      </c>
      <c r="Q113" s="90">
        <f t="shared" ref="Q113" si="118">AVERAGE(P113:P115)</f>
        <v>1557.7369600000002</v>
      </c>
      <c r="R113" s="88">
        <f t="shared" ref="R113" si="119">STDEV(P113:P115)</f>
        <v>207.16421008581545</v>
      </c>
      <c r="S113" s="89">
        <f>4*L113/(PI()*($I$38/2)^3)</f>
        <v>477.69600000000003</v>
      </c>
      <c r="T113" s="90">
        <f t="shared" ref="T113" si="120">AVERAGE(S113:S115)</f>
        <v>488.44800000000004</v>
      </c>
      <c r="U113" s="69">
        <f t="shared" ref="U113" si="121">STDEV(S113:S115)</f>
        <v>32.100195139593808</v>
      </c>
    </row>
    <row r="114" spans="1:21" x14ac:dyDescent="0.25">
      <c r="A114" s="84" t="s">
        <v>207</v>
      </c>
      <c r="B114" s="85">
        <v>3.5</v>
      </c>
      <c r="C114" s="85">
        <v>7.5</v>
      </c>
      <c r="D114" s="85">
        <v>85</v>
      </c>
      <c r="E114" s="86">
        <v>0.60299999999999998</v>
      </c>
      <c r="F114" s="85">
        <f t="shared" si="9"/>
        <v>2.1418338059608709E-9</v>
      </c>
      <c r="G114" s="87">
        <f t="shared" si="10"/>
        <v>1.233611735122963</v>
      </c>
      <c r="H114" s="88"/>
      <c r="I114" s="89">
        <f t="shared" si="11"/>
        <v>0.87648113780486503</v>
      </c>
      <c r="J114" s="88"/>
      <c r="K114" s="88"/>
      <c r="L114" s="91">
        <f>PI()*(E114/2)*($I$36/2)*C114*0.000000001</f>
        <v>7.1039263879299205E-10</v>
      </c>
      <c r="M114" s="89">
        <f t="shared" si="12"/>
        <v>2.6425906304816675</v>
      </c>
      <c r="N114" s="88"/>
      <c r="O114" s="88"/>
      <c r="P114" s="89">
        <f t="shared" si="13"/>
        <v>1396.25856</v>
      </c>
      <c r="Q114" s="88"/>
      <c r="R114" s="88"/>
      <c r="S114" s="89">
        <f>4*L114/(PI()*($I$38/2)^3)</f>
        <v>463.10400000000004</v>
      </c>
      <c r="T114" s="88"/>
      <c r="U114" s="69"/>
    </row>
    <row r="115" spans="1:21" x14ac:dyDescent="0.25">
      <c r="A115" s="84" t="s">
        <v>207</v>
      </c>
      <c r="B115" s="85">
        <v>3.5</v>
      </c>
      <c r="C115" s="85">
        <v>7.5</v>
      </c>
      <c r="D115" s="85">
        <v>85</v>
      </c>
      <c r="E115" s="86">
        <v>0.68300000000000005</v>
      </c>
      <c r="F115" s="85">
        <f t="shared" si="9"/>
        <v>2.7478470288383427E-9</v>
      </c>
      <c r="G115" s="87">
        <f t="shared" si="10"/>
        <v>0.96154963867599297</v>
      </c>
      <c r="H115" s="88"/>
      <c r="I115" s="89">
        <f t="shared" si="11"/>
        <v>0.6831810182792929</v>
      </c>
      <c r="J115" s="88"/>
      <c r="K115" s="88"/>
      <c r="L115" s="91">
        <f>PI()*(E115/2)*($I$36/2)*C115*0.000000001</f>
        <v>8.0464041840068592E-10</v>
      </c>
      <c r="M115" s="89">
        <f t="shared" si="12"/>
        <v>2.3330631774237856</v>
      </c>
      <c r="N115" s="88"/>
      <c r="O115" s="88"/>
      <c r="P115" s="89">
        <f t="shared" si="13"/>
        <v>1791.3177600000006</v>
      </c>
      <c r="Q115" s="88"/>
      <c r="R115" s="88"/>
      <c r="S115" s="89">
        <f>4*L115/(PI()*($I$38/2)^3)</f>
        <v>524.5440000000001</v>
      </c>
      <c r="T115" s="88"/>
      <c r="U115" s="69"/>
    </row>
    <row r="116" spans="1:21" x14ac:dyDescent="0.25">
      <c r="A116" s="84" t="s">
        <v>208</v>
      </c>
      <c r="B116" s="85">
        <v>3.5</v>
      </c>
      <c r="C116" s="85">
        <v>8.75</v>
      </c>
      <c r="D116" s="85">
        <v>85</v>
      </c>
      <c r="E116" s="86">
        <v>0.58299999999999996</v>
      </c>
      <c r="F116" s="85">
        <f t="shared" si="9"/>
        <v>2.3357967181412085E-9</v>
      </c>
      <c r="G116" s="87">
        <f t="shared" si="10"/>
        <v>1.1311734866290184</v>
      </c>
      <c r="H116" s="88">
        <f t="shared" ref="H116:K116" si="122">STDEV(G116:G118)</f>
        <v>0.10858935818919886</v>
      </c>
      <c r="I116" s="89">
        <f t="shared" si="11"/>
        <v>0.80369876224991743</v>
      </c>
      <c r="J116" s="90">
        <f t="shared" ref="J116" si="123">AVERAGE(I116:I118)</f>
        <v>0.77732607260853337</v>
      </c>
      <c r="K116" s="88">
        <f t="shared" ref="K116" si="124">STDEV(I116:I118)</f>
        <v>7.7152738993425826E-2</v>
      </c>
      <c r="L116" s="91">
        <f>PI()*(E116/2)*($I$36/2)*C116*0.000000001</f>
        <v>8.0130247620624665E-10</v>
      </c>
      <c r="M116" s="89">
        <f t="shared" si="12"/>
        <v>2.3427818919585093</v>
      </c>
      <c r="N116" s="90">
        <f t="shared" ref="N116" si="125">AVERAGE(M116:M118)</f>
        <v>2.3020829336942685</v>
      </c>
      <c r="O116" s="88">
        <f t="shared" ref="O116" si="126">STDEV(M116:M118)</f>
        <v>0.11577917272193665</v>
      </c>
      <c r="P116" s="89">
        <f t="shared" si="13"/>
        <v>1522.7027199999998</v>
      </c>
      <c r="Q116" s="90">
        <f t="shared" ref="Q116" si="127">AVERAGE(P116:P118)</f>
        <v>1585.2793599999998</v>
      </c>
      <c r="R116" s="88">
        <f t="shared" ref="R116" si="128">STDEV(P116:P118)</f>
        <v>165.05433687506428</v>
      </c>
      <c r="S116" s="89">
        <f>4*L116/(PI()*($I$38/2)^3)</f>
        <v>522.36800000000005</v>
      </c>
      <c r="T116" s="90">
        <f t="shared" ref="T116" si="129">AVERAGE(S116:S118)</f>
        <v>532.52266666666674</v>
      </c>
      <c r="U116" s="69">
        <f t="shared" ref="U116" si="130">STDEV(S116:S118)</f>
        <v>27.431846407657904</v>
      </c>
    </row>
    <row r="117" spans="1:21" x14ac:dyDescent="0.25">
      <c r="A117" s="84" t="s">
        <v>208</v>
      </c>
      <c r="B117" s="85">
        <v>3.5</v>
      </c>
      <c r="C117" s="85">
        <v>8.75</v>
      </c>
      <c r="D117" s="85">
        <v>85</v>
      </c>
      <c r="E117" s="86">
        <v>0.57099999999999995</v>
      </c>
      <c r="F117" s="85">
        <f t="shared" si="9"/>
        <v>2.24063002268234E-9</v>
      </c>
      <c r="G117" s="87">
        <f t="shared" si="10"/>
        <v>1.17921802839781</v>
      </c>
      <c r="H117" s="88"/>
      <c r="I117" s="89">
        <f t="shared" si="11"/>
        <v>0.83783440917664398</v>
      </c>
      <c r="J117" s="88"/>
      <c r="K117" s="88"/>
      <c r="L117" s="91">
        <f>PI()*(E117/2)*($I$36/2)*C117*0.000000001</f>
        <v>7.8480911477490026E-10</v>
      </c>
      <c r="M117" s="89">
        <f t="shared" si="12"/>
        <v>2.3920172381993181</v>
      </c>
      <c r="N117" s="88"/>
      <c r="O117" s="88"/>
      <c r="P117" s="89">
        <f t="shared" si="13"/>
        <v>1460.6636799999999</v>
      </c>
      <c r="Q117" s="88"/>
      <c r="R117" s="88"/>
      <c r="S117" s="89">
        <f>4*L117/(PI()*($I$38/2)^3)</f>
        <v>511.61600000000004</v>
      </c>
      <c r="T117" s="88"/>
      <c r="U117" s="69"/>
    </row>
    <row r="118" spans="1:21" x14ac:dyDescent="0.25">
      <c r="A118" s="84" t="s">
        <v>208</v>
      </c>
      <c r="B118" s="85">
        <v>3.5</v>
      </c>
      <c r="C118" s="85">
        <v>8.75</v>
      </c>
      <c r="D118" s="85">
        <v>85</v>
      </c>
      <c r="E118" s="86">
        <v>0.629</v>
      </c>
      <c r="F118" s="85">
        <f t="shared" si="9"/>
        <v>2.7189375041913859E-9</v>
      </c>
      <c r="G118" s="87">
        <f t="shared" si="10"/>
        <v>0.97177346431954825</v>
      </c>
      <c r="H118" s="88"/>
      <c r="I118" s="89">
        <f t="shared" si="11"/>
        <v>0.69044504639903892</v>
      </c>
      <c r="J118" s="88"/>
      <c r="K118" s="88"/>
      <c r="L118" s="91">
        <f>PI()*(E118/2)*($I$36/2)*C118*0.000000001</f>
        <v>8.6452702835974129E-10</v>
      </c>
      <c r="M118" s="89">
        <f t="shared" si="12"/>
        <v>2.1714496709249773</v>
      </c>
      <c r="N118" s="88"/>
      <c r="O118" s="88"/>
      <c r="P118" s="89">
        <f t="shared" si="13"/>
        <v>1772.4716799999999</v>
      </c>
      <c r="Q118" s="88"/>
      <c r="R118" s="88"/>
      <c r="S118" s="89">
        <f>4*L118/(PI()*($I$38/2)^3)</f>
        <v>563.58400000000006</v>
      </c>
      <c r="T118" s="88"/>
      <c r="U118" s="69"/>
    </row>
    <row r="119" spans="1:21" x14ac:dyDescent="0.25">
      <c r="A119" s="84" t="s">
        <v>209</v>
      </c>
      <c r="B119" s="85">
        <v>3.5</v>
      </c>
      <c r="C119" s="85">
        <v>10</v>
      </c>
      <c r="D119" s="85">
        <v>85</v>
      </c>
      <c r="E119" s="86">
        <v>0.54100000000000004</v>
      </c>
      <c r="F119" s="85">
        <f t="shared" si="9"/>
        <v>2.2987111986132861E-9</v>
      </c>
      <c r="G119" s="87">
        <f t="shared" si="10"/>
        <v>1.1494229111122487</v>
      </c>
      <c r="H119" s="88">
        <f>STDEV(G119:G121)</f>
        <v>0.19190157502060073</v>
      </c>
      <c r="I119" s="89">
        <f t="shared" si="11"/>
        <v>0.81666497834525253</v>
      </c>
      <c r="J119" s="90">
        <f t="shared" ref="J119" si="131">AVERAGE(I119:I121)</f>
        <v>0.80398596406816447</v>
      </c>
      <c r="K119" s="88">
        <f t="shared" ref="K119" si="132">STDEV(I119:I121)</f>
        <v>0.13634606905213728</v>
      </c>
      <c r="L119" s="91">
        <f>PI()*(E119/2)*($I$36/2)*C119*0.000000001</f>
        <v>8.4980081279603931E-10</v>
      </c>
      <c r="M119" s="89">
        <f t="shared" si="12"/>
        <v>2.2090787664239078</v>
      </c>
      <c r="N119" s="90">
        <f t="shared" ref="N119" si="133">AVERAGE(M119:M121)</f>
        <v>2.1864992935899807</v>
      </c>
      <c r="O119" s="88">
        <f t="shared" ref="O119" si="134">STDEV(M119:M121)</f>
        <v>0.18769249878020425</v>
      </c>
      <c r="P119" s="89">
        <f t="shared" si="13"/>
        <v>1498.5267200000003</v>
      </c>
      <c r="Q119" s="90">
        <f t="shared" ref="Q119" si="135">AVERAGE(P119:P121)</f>
        <v>1552.9267200000002</v>
      </c>
      <c r="R119" s="88">
        <f t="shared" ref="R119" si="136">STDEV(P119:P121)</f>
        <v>273.31341105361048</v>
      </c>
      <c r="S119" s="89">
        <f>4*L119/(PI()*($I$38/2)^3)</f>
        <v>553.98400000000015</v>
      </c>
      <c r="T119" s="90">
        <f t="shared" ref="T119" si="137">AVERAGE(S119:S121)</f>
        <v>562.51733333333334</v>
      </c>
      <c r="U119" s="69">
        <f t="shared" ref="U119" si="138">STDEV(S119:S121)</f>
        <v>49.198200509097184</v>
      </c>
    </row>
    <row r="120" spans="1:21" x14ac:dyDescent="0.25">
      <c r="A120" s="84" t="s">
        <v>209</v>
      </c>
      <c r="B120" s="85">
        <v>3.5</v>
      </c>
      <c r="C120" s="85">
        <v>10</v>
      </c>
      <c r="D120" s="85">
        <v>85</v>
      </c>
      <c r="E120" s="86">
        <v>0.50600000000000001</v>
      </c>
      <c r="F120" s="85">
        <f t="shared" si="9"/>
        <v>2.0109020416362908E-9</v>
      </c>
      <c r="G120" s="87">
        <f t="shared" si="10"/>
        <v>1.3139333806466436</v>
      </c>
      <c r="H120" s="88"/>
      <c r="I120" s="89">
        <f t="shared" si="11"/>
        <v>0.93354966694944019</v>
      </c>
      <c r="J120" s="88"/>
      <c r="K120" s="88"/>
      <c r="L120" s="91">
        <f>PI()*(E120/2)*($I$36/2)*C120*0.000000001</f>
        <v>7.9482294135821766E-10</v>
      </c>
      <c r="M120" s="89">
        <f t="shared" si="12"/>
        <v>2.3618806573820841</v>
      </c>
      <c r="N120" s="88"/>
      <c r="O120" s="88"/>
      <c r="P120" s="89">
        <f t="shared" si="13"/>
        <v>1310.9043200000001</v>
      </c>
      <c r="Q120" s="88"/>
      <c r="R120" s="88"/>
      <c r="S120" s="89">
        <f>4*L120/(PI()*($I$38/2)^3)</f>
        <v>518.14400000000001</v>
      </c>
      <c r="T120" s="88"/>
      <c r="U120" s="69"/>
    </row>
    <row r="121" spans="1:21" x14ac:dyDescent="0.25">
      <c r="A121" s="84" t="s">
        <v>209</v>
      </c>
      <c r="B121" s="85">
        <v>3.5</v>
      </c>
      <c r="C121" s="85">
        <v>10</v>
      </c>
      <c r="D121" s="85">
        <v>85</v>
      </c>
      <c r="E121" s="86">
        <v>0.60099999999999998</v>
      </c>
      <c r="F121" s="85">
        <f t="shared" si="9"/>
        <v>2.836866020173217E-9</v>
      </c>
      <c r="G121" s="87">
        <f t="shared" si="10"/>
        <v>0.93137684294130985</v>
      </c>
      <c r="H121" s="88"/>
      <c r="I121" s="89">
        <f t="shared" si="11"/>
        <v>0.66174324690980058</v>
      </c>
      <c r="J121" s="88"/>
      <c r="K121" s="88"/>
      <c r="L121" s="91">
        <f>PI()*(E121/2)*($I$36/2)*C121*0.000000001</f>
        <v>9.4404859240373287E-10</v>
      </c>
      <c r="M121" s="89">
        <f t="shared" si="12"/>
        <v>1.9885384569639506</v>
      </c>
      <c r="N121" s="88"/>
      <c r="O121" s="88"/>
      <c r="P121" s="89">
        <f t="shared" si="13"/>
        <v>1849.3491199999999</v>
      </c>
      <c r="Q121" s="88"/>
      <c r="R121" s="88"/>
      <c r="S121" s="89">
        <f>4*L121/(PI()*($I$38/2)^3)</f>
        <v>615.42399999999998</v>
      </c>
      <c r="T121" s="88"/>
      <c r="U121" s="69"/>
    </row>
    <row r="122" spans="1:21" x14ac:dyDescent="0.25">
      <c r="A122" s="17" t="s">
        <v>210</v>
      </c>
      <c r="B122">
        <v>4</v>
      </c>
      <c r="C122">
        <v>5</v>
      </c>
      <c r="D122">
        <v>85</v>
      </c>
      <c r="E122" s="5">
        <v>1.004</v>
      </c>
      <c r="F122">
        <f t="shared" si="9"/>
        <v>3.958469575376211E-9</v>
      </c>
      <c r="G122" s="61">
        <f t="shared" si="10"/>
        <v>0.7628319891685259</v>
      </c>
      <c r="H122" s="69">
        <f>STDEV(G122:G123)</f>
        <v>5.730904563218827E-2</v>
      </c>
      <c r="I122" s="70">
        <f t="shared" si="11"/>
        <v>0.56959711091227372</v>
      </c>
      <c r="J122" s="71">
        <f>AVERAGE(I122:I123)</f>
        <v>0.53933863429387785</v>
      </c>
      <c r="K122" s="69">
        <f>STDEV(I122:I123)</f>
        <v>4.2791948010484623E-2</v>
      </c>
      <c r="L122" s="59">
        <f>PI()*(E122/2)*($I$36/2)*C122*0.000000001</f>
        <v>7.8853975605103822E-10</v>
      </c>
      <c r="M122" s="70">
        <f t="shared" si="12"/>
        <v>2.8593774967796128</v>
      </c>
      <c r="N122" s="71">
        <f>AVERAGE(M122:M123)</f>
        <v>2.7812965670182108</v>
      </c>
      <c r="O122" s="69">
        <f>STDEV(M122:M123)</f>
        <v>0.11042310983127576</v>
      </c>
      <c r="P122" s="70">
        <f t="shared" si="13"/>
        <v>2580.5209599999998</v>
      </c>
      <c r="Q122" s="71">
        <f>AVERAGE(P122:P123)</f>
        <v>2733.9008000000003</v>
      </c>
      <c r="R122" s="69">
        <f>STDEV(P122:P123)</f>
        <v>216.91184992261574</v>
      </c>
      <c r="S122" s="70">
        <f>4*L122/(PI()*($I$38/2)^3)</f>
        <v>514.04800000000012</v>
      </c>
      <c r="T122" s="71">
        <f>AVERAGE(S122:S123)</f>
        <v>528.89600000000019</v>
      </c>
      <c r="U122" s="69">
        <f>STDEV(S122:S123)</f>
        <v>20.998242974115733</v>
      </c>
    </row>
    <row r="123" spans="1:21" x14ac:dyDescent="0.25">
      <c r="A123" s="17" t="s">
        <v>210</v>
      </c>
      <c r="B123">
        <v>4</v>
      </c>
      <c r="C123">
        <v>5</v>
      </c>
      <c r="D123">
        <v>85</v>
      </c>
      <c r="E123" s="5">
        <v>1.0620000000000001</v>
      </c>
      <c r="F123">
        <f t="shared" si="9"/>
        <v>4.429033030994159E-9</v>
      </c>
      <c r="G123" s="61">
        <f t="shared" si="10"/>
        <v>0.68178475958882667</v>
      </c>
      <c r="H123" s="69"/>
      <c r="I123" s="70">
        <f t="shared" si="11"/>
        <v>0.50908015767548198</v>
      </c>
      <c r="J123" s="69"/>
      <c r="K123" s="69"/>
      <c r="L123" s="59">
        <f>PI()*(E123/2)*($I$36/2)*C123*0.000000001</f>
        <v>8.340928495280903E-10</v>
      </c>
      <c r="M123" s="70">
        <f t="shared" si="12"/>
        <v>2.7032156372568088</v>
      </c>
      <c r="N123" s="69"/>
      <c r="O123" s="69"/>
      <c r="P123" s="70">
        <f t="shared" si="13"/>
        <v>2887.2806400000004</v>
      </c>
      <c r="Q123" s="69"/>
      <c r="R123" s="69"/>
      <c r="S123" s="70">
        <f>4*L123/(PI()*($I$38/2)^3)</f>
        <v>543.74400000000014</v>
      </c>
      <c r="T123" s="69"/>
      <c r="U123" s="69"/>
    </row>
    <row r="124" spans="1:21" x14ac:dyDescent="0.25">
      <c r="A124" s="17" t="s">
        <v>211</v>
      </c>
      <c r="B124">
        <v>4</v>
      </c>
      <c r="C124">
        <v>6.25</v>
      </c>
      <c r="D124">
        <v>85</v>
      </c>
      <c r="E124" s="5">
        <v>0.77400000000000002</v>
      </c>
      <c r="F124">
        <f t="shared" si="9"/>
        <v>2.9407074383468113E-9</v>
      </c>
      <c r="G124" s="61">
        <f t="shared" si="10"/>
        <v>1.0268438066538477</v>
      </c>
      <c r="H124" s="69">
        <f t="shared" ref="H124" si="139">STDEV(G124:G125)</f>
        <v>0.10814668025392878</v>
      </c>
      <c r="I124" s="70">
        <f t="shared" si="11"/>
        <v>0.76673143488084494</v>
      </c>
      <c r="J124" s="71">
        <f t="shared" ref="J124" si="140">AVERAGE(I124:I125)</f>
        <v>0.70963130767190952</v>
      </c>
      <c r="K124" s="69">
        <f t="shared" ref="K124:K131" si="141">STDEV(I124:I125)</f>
        <v>8.0751774312105465E-2</v>
      </c>
      <c r="L124" s="59">
        <f>PI()*(E124/2)*($I$36/2)*C124*0.000000001</f>
        <v>7.5987272308703133E-10</v>
      </c>
      <c r="M124" s="70">
        <f t="shared" si="12"/>
        <v>2.96725065298887</v>
      </c>
      <c r="N124" s="71">
        <f t="shared" ref="N124" si="142">AVERAGE(M124:M125)</f>
        <v>2.8523094775155231</v>
      </c>
      <c r="O124" s="69">
        <f t="shared" ref="O124:O131" si="143">STDEV(M124:M125)</f>
        <v>0.1625513692295133</v>
      </c>
      <c r="P124" s="70">
        <f t="shared" si="13"/>
        <v>1917.0432000000003</v>
      </c>
      <c r="Q124" s="71">
        <f t="shared" ref="Q124" si="144">AVERAGE(P124:P125)</f>
        <v>2084.7952</v>
      </c>
      <c r="R124" s="69">
        <f t="shared" ref="R124:R131" si="145">STDEV(P124:P125)</f>
        <v>237.23715351521122</v>
      </c>
      <c r="S124" s="70">
        <f>4*L124/(PI()*($I$38/2)^3)</f>
        <v>495.36000000000007</v>
      </c>
      <c r="T124" s="71">
        <f t="shared" ref="T124" si="146">AVERAGE(S124:S125)</f>
        <v>516.16000000000008</v>
      </c>
      <c r="U124" s="69">
        <f t="shared" ref="U124:U131" si="147">STDEV(S124:S125)</f>
        <v>29.415642097360355</v>
      </c>
    </row>
    <row r="125" spans="1:21" x14ac:dyDescent="0.25">
      <c r="A125" s="17" t="s">
        <v>211</v>
      </c>
      <c r="B125">
        <v>4</v>
      </c>
      <c r="C125">
        <v>6.25</v>
      </c>
      <c r="D125">
        <v>85</v>
      </c>
      <c r="E125" s="5">
        <v>0.83899999999999997</v>
      </c>
      <c r="F125">
        <f t="shared" si="9"/>
        <v>3.4553641286055947E-9</v>
      </c>
      <c r="G125" s="61">
        <f t="shared" si="10"/>
        <v>0.873901304713115</v>
      </c>
      <c r="H125" s="69"/>
      <c r="I125" s="70">
        <f t="shared" si="11"/>
        <v>0.65253118046297409</v>
      </c>
      <c r="J125" s="69"/>
      <c r="K125" s="69"/>
      <c r="L125" s="59">
        <f>PI()*(E125/2)*($I$36/2)*C125*0.000000001</f>
        <v>8.23686323863074E-10</v>
      </c>
      <c r="M125" s="70">
        <f t="shared" si="12"/>
        <v>2.7373683020421757</v>
      </c>
      <c r="N125" s="69"/>
      <c r="O125" s="69"/>
      <c r="P125" s="70">
        <f t="shared" si="13"/>
        <v>2252.5472</v>
      </c>
      <c r="Q125" s="69"/>
      <c r="R125" s="69"/>
      <c r="S125" s="70">
        <f>4*L125/(PI()*($I$38/2)^3)</f>
        <v>536.96</v>
      </c>
      <c r="T125" s="69"/>
      <c r="U125" s="69"/>
    </row>
    <row r="126" spans="1:21" x14ac:dyDescent="0.25">
      <c r="A126" s="17" t="s">
        <v>212</v>
      </c>
      <c r="B126">
        <v>4</v>
      </c>
      <c r="C126">
        <v>7.5</v>
      </c>
      <c r="D126">
        <v>85</v>
      </c>
      <c r="E126" s="5">
        <v>0.66500000000000004</v>
      </c>
      <c r="F126">
        <f t="shared" si="9"/>
        <v>2.6049202710632744E-9</v>
      </c>
      <c r="G126" s="61">
        <f t="shared" si="10"/>
        <v>1.1592090759133935</v>
      </c>
      <c r="H126" s="69">
        <f t="shared" ref="H126" si="148">STDEV(G126:G127)</f>
        <v>0.15593971122602596</v>
      </c>
      <c r="I126" s="70">
        <f t="shared" si="11"/>
        <v>0.86556692687108205</v>
      </c>
      <c r="J126" s="71">
        <f t="shared" ref="J126" si="149">AVERAGE(I126:I127)</f>
        <v>0.78323266263824909</v>
      </c>
      <c r="K126" s="69">
        <f t="shared" ref="K126:K131" si="150">STDEV(I126:I127)</f>
        <v>0.11643823312608159</v>
      </c>
      <c r="L126" s="59">
        <f>PI()*(E126/2)*($I$36/2)*C126*0.000000001</f>
        <v>7.8343466798895485E-10</v>
      </c>
      <c r="M126" s="70">
        <f t="shared" si="12"/>
        <v>2.8780100318463471</v>
      </c>
      <c r="N126" s="71">
        <f t="shared" ref="N126" si="151">AVERAGE(M126:M127)</f>
        <v>2.7339148069771797</v>
      </c>
      <c r="O126" s="69">
        <f t="shared" ref="O126:O131" si="152">STDEV(M126:M127)</f>
        <v>0.20378142128317739</v>
      </c>
      <c r="P126" s="70">
        <f t="shared" si="13"/>
        <v>1698.144</v>
      </c>
      <c r="Q126" s="71">
        <f t="shared" ref="Q126" si="153">AVERAGE(P126:P127)</f>
        <v>1897.6243199999999</v>
      </c>
      <c r="R126" s="69">
        <f t="shared" ref="R126:R131" si="154">STDEV(P126:P127)</f>
        <v>282.10777397052709</v>
      </c>
      <c r="S126" s="70">
        <f>4*L126/(PI()*($I$38/2)^3)</f>
        <v>510.72000000000014</v>
      </c>
      <c r="T126" s="71">
        <f t="shared" ref="T126" si="155">AVERAGE(S126:S127)</f>
        <v>539.13600000000008</v>
      </c>
      <c r="U126" s="69">
        <f t="shared" ref="U126:U131" si="156">STDEV(S126:S127)</f>
        <v>40.186292588393783</v>
      </c>
    </row>
    <row r="127" spans="1:21" x14ac:dyDescent="0.25">
      <c r="A127" s="17" t="s">
        <v>212</v>
      </c>
      <c r="B127">
        <v>4</v>
      </c>
      <c r="C127">
        <v>7.5</v>
      </c>
      <c r="D127">
        <v>85</v>
      </c>
      <c r="E127" s="5">
        <v>0.73899999999999999</v>
      </c>
      <c r="F127">
        <f t="shared" si="9"/>
        <v>3.2169182279458341E-9</v>
      </c>
      <c r="G127" s="61">
        <f t="shared" si="10"/>
        <v>0.93867702138500519</v>
      </c>
      <c r="H127" s="69"/>
      <c r="I127" s="70">
        <f t="shared" si="11"/>
        <v>0.70089839840541601</v>
      </c>
      <c r="J127" s="69"/>
      <c r="K127" s="69"/>
      <c r="L127" s="59">
        <f>PI()*(E127/2)*($I$36/2)*C127*0.000000001</f>
        <v>8.7061386412607149E-10</v>
      </c>
      <c r="M127" s="70">
        <f t="shared" si="12"/>
        <v>2.5898195821080123</v>
      </c>
      <c r="N127" s="69"/>
      <c r="O127" s="69"/>
      <c r="P127" s="70">
        <f t="shared" si="13"/>
        <v>2097.10464</v>
      </c>
      <c r="Q127" s="69"/>
      <c r="R127" s="69"/>
      <c r="S127" s="70">
        <f>4*L127/(PI()*($I$38/2)^3)</f>
        <v>567.55200000000002</v>
      </c>
      <c r="T127" s="69"/>
      <c r="U127" s="69"/>
    </row>
    <row r="128" spans="1:21" x14ac:dyDescent="0.25">
      <c r="A128" s="17" t="s">
        <v>213</v>
      </c>
      <c r="B128">
        <v>4</v>
      </c>
      <c r="C128">
        <v>8.75</v>
      </c>
      <c r="D128">
        <v>85</v>
      </c>
      <c r="E128" s="5">
        <v>0.54800000000000004</v>
      </c>
      <c r="F128">
        <f t="shared" si="9"/>
        <v>2.0637593380329396E-9</v>
      </c>
      <c r="G128" s="61">
        <f t="shared" si="10"/>
        <v>1.4631779803964373</v>
      </c>
      <c r="H128" s="69">
        <f t="shared" ref="H128" si="157">STDEV(G128:G129)</f>
        <v>0.39138214863159776</v>
      </c>
      <c r="I128" s="70">
        <f t="shared" si="11"/>
        <v>1.0925367082372648</v>
      </c>
      <c r="J128" s="71">
        <f t="shared" ref="J128" si="158">AVERAGE(I128:I129)</f>
        <v>0.88589171070523109</v>
      </c>
      <c r="K128" s="69">
        <f t="shared" ref="K128:K131" si="159">STDEV(I128:I129)</f>
        <v>0.29224015810635745</v>
      </c>
      <c r="L128" s="59">
        <f>PI()*(E128/2)*($I$36/2)*C128*0.000000001</f>
        <v>7.5319683869815309E-10</v>
      </c>
      <c r="M128" s="70">
        <f t="shared" si="12"/>
        <v>2.9935505805701053</v>
      </c>
      <c r="N128" s="71">
        <f t="shared" ref="N128" si="160">AVERAGE(M128:M129)</f>
        <v>2.676966454423483</v>
      </c>
      <c r="O128" s="69">
        <f t="shared" ref="O128:O131" si="161">STDEV(M128:M129)</f>
        <v>0.44771756482859038</v>
      </c>
      <c r="P128" s="70">
        <f t="shared" si="13"/>
        <v>1345.3619200000003</v>
      </c>
      <c r="Q128" s="71">
        <f t="shared" ref="Q128" si="162">AVERAGE(P128:P129)</f>
        <v>1754.6569599999998</v>
      </c>
      <c r="R128" s="69">
        <f t="shared" ref="R128:R131" si="163">STDEV(P128:P129)</f>
        <v>578.83059658003731</v>
      </c>
      <c r="S128" s="70">
        <f>4*L128/(PI()*($I$38/2)^3)</f>
        <v>491.0080000000001</v>
      </c>
      <c r="T128" s="71">
        <f t="shared" ref="T128" si="164">AVERAGE(S128:S129)</f>
        <v>556.86400000000003</v>
      </c>
      <c r="U128" s="69">
        <f t="shared" ref="U128:U131" si="165">STDEV(S128:S129)</f>
        <v>93.134448363641965</v>
      </c>
    </row>
    <row r="129" spans="1:21" x14ac:dyDescent="0.25">
      <c r="A129" s="17" t="s">
        <v>213</v>
      </c>
      <c r="B129">
        <v>4</v>
      </c>
      <c r="C129">
        <v>8.75</v>
      </c>
      <c r="D129">
        <v>85</v>
      </c>
      <c r="E129" s="5">
        <v>0.69499999999999995</v>
      </c>
      <c r="F129">
        <f t="shared" si="9"/>
        <v>3.3194607939067083E-9</v>
      </c>
      <c r="G129" s="61">
        <f t="shared" si="10"/>
        <v>0.90968003773090822</v>
      </c>
      <c r="H129" s="69"/>
      <c r="I129" s="70">
        <f t="shared" si="11"/>
        <v>0.67924671317319751</v>
      </c>
      <c r="J129" s="69"/>
      <c r="K129" s="69"/>
      <c r="L129" s="59">
        <f>PI()*(E129/2)*($I$36/2)*C129*0.000000001</f>
        <v>9.5524051623214634E-10</v>
      </c>
      <c r="M129" s="70">
        <f t="shared" si="12"/>
        <v>2.3603823282768612</v>
      </c>
      <c r="N129" s="69"/>
      <c r="O129" s="69"/>
      <c r="P129" s="70">
        <f t="shared" si="13"/>
        <v>2163.9519999999993</v>
      </c>
      <c r="Q129" s="69"/>
      <c r="R129" s="69"/>
      <c r="S129" s="70">
        <f>4*L129/(PI()*($I$38/2)^3)</f>
        <v>622.71999999999991</v>
      </c>
      <c r="T129" s="69"/>
      <c r="U129" s="69"/>
    </row>
    <row r="130" spans="1:21" x14ac:dyDescent="0.25">
      <c r="A130" s="17" t="s">
        <v>214</v>
      </c>
      <c r="B130">
        <v>4</v>
      </c>
      <c r="C130">
        <v>10</v>
      </c>
      <c r="D130">
        <v>85</v>
      </c>
      <c r="E130" s="5">
        <v>0.44600000000000001</v>
      </c>
      <c r="F130">
        <f t="shared" si="9"/>
        <v>1.5622826107036684E-9</v>
      </c>
      <c r="G130" s="61">
        <f t="shared" si="10"/>
        <v>1.9328431357801801</v>
      </c>
      <c r="H130" s="69">
        <f t="shared" ref="H130" si="166">STDEV(G130:G131)</f>
        <v>0.73690048117076079</v>
      </c>
      <c r="I130" s="70">
        <f t="shared" si="11"/>
        <v>1.4432298089478632</v>
      </c>
      <c r="J130" s="71">
        <f t="shared" ref="J130" si="167">AVERAGE(I130:I131)</f>
        <v>1.0541553489979236</v>
      </c>
      <c r="K130" s="69">
        <f t="shared" ref="K130:K131" si="168">STDEV(I130:I131)</f>
        <v>0.55023437803419184</v>
      </c>
      <c r="L130" s="59">
        <f>PI()*(E130/2)*($I$36/2)*C130*0.000000001</f>
        <v>7.0057516175052399E-10</v>
      </c>
      <c r="M130" s="70">
        <f t="shared" si="12"/>
        <v>3.2184024739537347</v>
      </c>
      <c r="N130" s="71">
        <f t="shared" ref="N130" si="169">AVERAGE(M130:M131)</f>
        <v>2.701596597238181</v>
      </c>
      <c r="O130" s="69">
        <f t="shared" ref="O130:O131" si="170">STDEV(M130:M131)</f>
        <v>0.73087387996525133</v>
      </c>
      <c r="P130" s="70">
        <f t="shared" si="13"/>
        <v>1018.4499200000001</v>
      </c>
      <c r="Q130" s="71">
        <f t="shared" ref="Q130" si="171">AVERAGE(P130:P131)</f>
        <v>1614.2464000000002</v>
      </c>
      <c r="R130" s="69">
        <f t="shared" ref="R130:R131" si="172">STDEV(P130:P131)</f>
        <v>842.58346243015092</v>
      </c>
      <c r="S130" s="70">
        <f>4*L130/(PI()*($I$38/2)^3)</f>
        <v>456.70400000000006</v>
      </c>
      <c r="T130" s="71">
        <f t="shared" ref="T130" si="173">AVERAGE(S130:S131)</f>
        <v>564.7360000000001</v>
      </c>
      <c r="U130" s="69">
        <f t="shared" ref="U130:U131" si="174">STDEV(S130:S131)</f>
        <v>152.78031957028989</v>
      </c>
    </row>
    <row r="131" spans="1:21" x14ac:dyDescent="0.25">
      <c r="A131" s="17" t="s">
        <v>214</v>
      </c>
      <c r="B131">
        <v>4</v>
      </c>
      <c r="C131">
        <v>10</v>
      </c>
      <c r="D131">
        <v>85</v>
      </c>
      <c r="E131" s="5">
        <v>0.65700000000000003</v>
      </c>
      <c r="F131">
        <f t="shared" si="9"/>
        <v>3.3901633183234522E-9</v>
      </c>
      <c r="G131" s="61">
        <f t="shared" si="10"/>
        <v>0.89070848118923085</v>
      </c>
      <c r="H131" s="69"/>
      <c r="I131" s="70">
        <f t="shared" si="11"/>
        <v>0.66508088904798379</v>
      </c>
      <c r="J131" s="69"/>
      <c r="K131" s="69"/>
      <c r="L131" s="59">
        <f>PI()*(E131/2)*($I$36/2)*C131*0.000000001</f>
        <v>1.0320131867042471E-9</v>
      </c>
      <c r="M131" s="70">
        <f t="shared" si="12"/>
        <v>2.1847907205226269</v>
      </c>
      <c r="N131" s="69"/>
      <c r="O131" s="69"/>
      <c r="P131" s="70">
        <f t="shared" si="13"/>
        <v>2210.0428800000004</v>
      </c>
      <c r="Q131" s="69"/>
      <c r="R131" s="69"/>
      <c r="S131" s="70">
        <f>4*L131/(PI()*($I$38/2)^3)</f>
        <v>672.76800000000003</v>
      </c>
      <c r="T131" s="69"/>
      <c r="U131" s="69"/>
    </row>
    <row r="132" spans="1:21" ht="15.75" x14ac:dyDescent="0.25">
      <c r="A132" s="84" t="s">
        <v>215</v>
      </c>
      <c r="B132" s="85">
        <v>2.5</v>
      </c>
      <c r="C132" s="85">
        <v>5</v>
      </c>
      <c r="D132" s="85">
        <v>90</v>
      </c>
      <c r="E132" s="92">
        <v>0.251</v>
      </c>
      <c r="F132" s="85">
        <f t="shared" si="9"/>
        <v>2.4740434846101319E-10</v>
      </c>
      <c r="G132" s="87">
        <f t="shared" si="10"/>
        <v>7.6283198916852593</v>
      </c>
      <c r="H132" s="88">
        <f>STDEV(G132:G134)</f>
        <v>1.4915867073583506</v>
      </c>
      <c r="I132" s="89">
        <f t="shared" si="11"/>
        <v>4.5365618395852243</v>
      </c>
      <c r="J132" s="90">
        <f>AVERAGE(I132:I134)</f>
        <v>5.5587960657727349</v>
      </c>
      <c r="K132" s="88">
        <f>STDEV(I132:I134)</f>
        <v>0.88704661486601466</v>
      </c>
      <c r="L132" s="91">
        <f>PI()*(E132/2)*($I$36/2)*C132*0.000000001</f>
        <v>1.9713493901275955E-10</v>
      </c>
      <c r="M132" s="89">
        <f t="shared" si="12"/>
        <v>5.693385108679454</v>
      </c>
      <c r="N132" s="90">
        <f>AVERAGE(M132:M134)</f>
        <v>6.2881790932324293</v>
      </c>
      <c r="O132" s="88">
        <f>STDEV(M132:M134)</f>
        <v>0.51599993309650916</v>
      </c>
      <c r="P132" s="89">
        <f t="shared" si="13"/>
        <v>161.28255999999999</v>
      </c>
      <c r="Q132" s="90">
        <f>AVERAGE(P132:P134)</f>
        <v>134.12778666666665</v>
      </c>
      <c r="R132" s="88">
        <f>STDEV(P132:P134)</f>
        <v>23.54295427447736</v>
      </c>
      <c r="S132" s="89">
        <f>4*L132/(PI()*($I$38/2)^3)</f>
        <v>128.51200000000003</v>
      </c>
      <c r="T132" s="90">
        <f>AVERAGE(S132:S134)</f>
        <v>116.90666666666668</v>
      </c>
      <c r="U132" s="69">
        <f>STDEV(S132:S134)</f>
        <v>10.063546359675282</v>
      </c>
    </row>
    <row r="133" spans="1:21" ht="15.75" x14ac:dyDescent="0.25">
      <c r="A133" s="84" t="s">
        <v>215</v>
      </c>
      <c r="B133" s="85">
        <v>2.5</v>
      </c>
      <c r="C133" s="85">
        <v>5</v>
      </c>
      <c r="D133" s="85">
        <v>90</v>
      </c>
      <c r="E133" s="92">
        <v>0.218</v>
      </c>
      <c r="F133" s="85">
        <f t="shared" si="9"/>
        <v>1.8662631158650166E-10</v>
      </c>
      <c r="G133" s="87">
        <f t="shared" si="10"/>
        <v>10.112612185339259</v>
      </c>
      <c r="H133" s="88"/>
      <c r="I133" s="89">
        <f t="shared" si="11"/>
        <v>6.0139704666212577</v>
      </c>
      <c r="J133" s="88"/>
      <c r="K133" s="88"/>
      <c r="L133" s="91">
        <f>PI()*(E133/2)*($I$36/2)*C133*0.000000001</f>
        <v>1.7121679962064374E-10</v>
      </c>
      <c r="M133" s="89">
        <f t="shared" si="12"/>
        <v>6.55522780861717</v>
      </c>
      <c r="N133" s="88"/>
      <c r="O133" s="88"/>
      <c r="P133" s="89">
        <f t="shared" si="13"/>
        <v>121.66144</v>
      </c>
      <c r="Q133" s="88"/>
      <c r="R133" s="88"/>
      <c r="S133" s="89">
        <f>4*L133/(PI()*($I$38/2)^3)</f>
        <v>111.61600000000001</v>
      </c>
      <c r="T133" s="88"/>
      <c r="U133" s="69"/>
    </row>
    <row r="134" spans="1:21" ht="15.75" x14ac:dyDescent="0.25">
      <c r="A134" s="84" t="s">
        <v>215</v>
      </c>
      <c r="B134" s="85">
        <v>2.5</v>
      </c>
      <c r="C134" s="85">
        <v>5</v>
      </c>
      <c r="D134" s="85">
        <v>90</v>
      </c>
      <c r="E134" s="92">
        <v>0.216</v>
      </c>
      <c r="F134" s="85">
        <f t="shared" si="9"/>
        <v>1.8321768355735675E-10</v>
      </c>
      <c r="G134" s="87">
        <f t="shared" si="10"/>
        <v>10.300749774864174</v>
      </c>
      <c r="H134" s="88"/>
      <c r="I134" s="89">
        <f t="shared" si="11"/>
        <v>6.1258558911117245</v>
      </c>
      <c r="J134" s="88"/>
      <c r="K134" s="88"/>
      <c r="L134" s="91">
        <f>PI()*(E134/2)*($I$36/2)*C134*0.000000001</f>
        <v>1.6964600329384883E-10</v>
      </c>
      <c r="M134" s="89">
        <f t="shared" si="12"/>
        <v>6.6159243624006638</v>
      </c>
      <c r="N134" s="88"/>
      <c r="O134" s="88"/>
      <c r="P134" s="89">
        <f t="shared" si="13"/>
        <v>119.43936000000001</v>
      </c>
      <c r="Q134" s="88"/>
      <c r="R134" s="88"/>
      <c r="S134" s="89">
        <f>4*L134/(PI()*($I$38/2)^3)</f>
        <v>110.592</v>
      </c>
      <c r="T134" s="88"/>
      <c r="U134" s="69"/>
    </row>
    <row r="135" spans="1:21" ht="15.75" x14ac:dyDescent="0.25">
      <c r="A135" s="84" t="s">
        <v>216</v>
      </c>
      <c r="B135" s="85">
        <v>2.5</v>
      </c>
      <c r="C135" s="85">
        <v>6.25</v>
      </c>
      <c r="D135" s="85">
        <v>90</v>
      </c>
      <c r="E135" s="92">
        <v>0.17199999999999999</v>
      </c>
      <c r="F135" s="85">
        <f t="shared" si="9"/>
        <v>1.4522012041218819E-10</v>
      </c>
      <c r="G135" s="87">
        <f t="shared" si="10"/>
        <v>12.995991927962763</v>
      </c>
      <c r="H135" s="88">
        <f t="shared" ref="H135" si="175">STDEV(G135:G137)</f>
        <v>4.6986190379616186</v>
      </c>
      <c r="I135" s="89">
        <f t="shared" si="11"/>
        <v>7.7287163995594561</v>
      </c>
      <c r="J135" s="90">
        <f t="shared" ref="J135" si="176">AVERAGE(I135:I137)</f>
        <v>10.003417954323242</v>
      </c>
      <c r="K135" s="88">
        <f t="shared" ref="K135" si="177">STDEV(I135:I137)</f>
        <v>2.7942687418757619</v>
      </c>
      <c r="L135" s="91">
        <f>PI()*(E135/2)*($I$36/2)*C135*0.000000001</f>
        <v>1.6886060513045138E-10</v>
      </c>
      <c r="M135" s="89">
        <f t="shared" si="12"/>
        <v>6.6466961036211325</v>
      </c>
      <c r="N135" s="90">
        <f t="shared" ref="N135" si="178">AVERAGE(M135:M137)</f>
        <v>7.514395467103701</v>
      </c>
      <c r="O135" s="88">
        <f t="shared" ref="O135" si="179">STDEV(M135:M137)</f>
        <v>1.035604768442195</v>
      </c>
      <c r="P135" s="89">
        <f t="shared" si="13"/>
        <v>94.668800000000005</v>
      </c>
      <c r="Q135" s="90">
        <f t="shared" ref="Q135" si="180">AVERAGE(P135:P137)</f>
        <v>76.770133333333334</v>
      </c>
      <c r="R135" s="88">
        <f t="shared" ref="R135" si="181">STDEV(P135:P137)</f>
        <v>19.642092488666623</v>
      </c>
      <c r="S135" s="89">
        <f>4*L135/(PI()*($I$38/2)^3)</f>
        <v>110.08</v>
      </c>
      <c r="T135" s="90">
        <f t="shared" ref="T135" si="182">AVERAGE(S135:S137)</f>
        <v>98.560000000000016</v>
      </c>
      <c r="U135" s="69">
        <f t="shared" ref="U135" si="183">STDEV(S135:S137)</f>
        <v>12.990581203317886</v>
      </c>
    </row>
    <row r="136" spans="1:21" ht="15.75" x14ac:dyDescent="0.25">
      <c r="A136" s="84" t="s">
        <v>216</v>
      </c>
      <c r="B136" s="85">
        <v>2.5</v>
      </c>
      <c r="C136" s="85">
        <v>6.25</v>
      </c>
      <c r="D136" s="85">
        <v>90</v>
      </c>
      <c r="E136" s="92">
        <v>0.158</v>
      </c>
      <c r="F136" s="85">
        <f t="shared" si="9"/>
        <v>1.2254174844408685E-10</v>
      </c>
      <c r="G136" s="87">
        <f t="shared" si="10"/>
        <v>15.401114612916617</v>
      </c>
      <c r="H136" s="88"/>
      <c r="I136" s="89">
        <f t="shared" si="11"/>
        <v>9.159042860301513</v>
      </c>
      <c r="J136" s="88"/>
      <c r="K136" s="88"/>
      <c r="L136" s="91">
        <f>PI()*(E136/2)*($I$36/2)*C136*0.000000001</f>
        <v>1.5511613727099607E-10</v>
      </c>
      <c r="M136" s="89">
        <f t="shared" si="12"/>
        <v>7.2356438596381931</v>
      </c>
      <c r="N136" s="88"/>
      <c r="O136" s="88"/>
      <c r="P136" s="89">
        <f t="shared" si="13"/>
        <v>79.884799999999984</v>
      </c>
      <c r="Q136" s="88"/>
      <c r="R136" s="88"/>
      <c r="S136" s="89">
        <f>4*L136/(PI()*($I$38/2)^3)</f>
        <v>101.12000000000002</v>
      </c>
      <c r="T136" s="88"/>
      <c r="U136" s="69"/>
    </row>
    <row r="137" spans="1:21" ht="15.75" x14ac:dyDescent="0.25">
      <c r="A137" s="84" t="s">
        <v>216</v>
      </c>
      <c r="B137" s="85">
        <v>2.5</v>
      </c>
      <c r="C137" s="85">
        <v>6.25</v>
      </c>
      <c r="D137" s="85">
        <v>90</v>
      </c>
      <c r="E137" s="92">
        <v>0.13200000000000001</v>
      </c>
      <c r="F137" s="85">
        <f t="shared" si="9"/>
        <v>8.5529859993982129E-11</v>
      </c>
      <c r="G137" s="87">
        <f t="shared" si="10"/>
        <v>22.065738360700777</v>
      </c>
      <c r="H137" s="88"/>
      <c r="I137" s="89">
        <f t="shared" si="11"/>
        <v>13.122494603108754</v>
      </c>
      <c r="J137" s="88"/>
      <c r="K137" s="88"/>
      <c r="L137" s="91">
        <f>PI()*(E137/2)*($I$36/2)*C137*0.000000001</f>
        <v>1.29590696960579E-10</v>
      </c>
      <c r="M137" s="89">
        <f t="shared" si="12"/>
        <v>8.6608464380517756</v>
      </c>
      <c r="N137" s="88"/>
      <c r="O137" s="88"/>
      <c r="P137" s="89">
        <f t="shared" si="13"/>
        <v>55.756800000000005</v>
      </c>
      <c r="Q137" s="88"/>
      <c r="R137" s="88"/>
      <c r="S137" s="89">
        <f>4*L137/(PI()*($I$38/2)^3)</f>
        <v>84.480000000000018</v>
      </c>
      <c r="T137" s="88"/>
      <c r="U137" s="69"/>
    </row>
    <row r="138" spans="1:21" ht="15.75" x14ac:dyDescent="0.25">
      <c r="A138" s="84" t="s">
        <v>217</v>
      </c>
      <c r="B138" s="85">
        <v>2.5</v>
      </c>
      <c r="C138" s="85">
        <v>7.5</v>
      </c>
      <c r="D138" s="85">
        <v>90</v>
      </c>
      <c r="E138" s="92">
        <v>0.13700000000000001</v>
      </c>
      <c r="F138" s="85">
        <f t="shared" si="9"/>
        <v>1.1055853596605035E-10</v>
      </c>
      <c r="G138" s="87">
        <f t="shared" si="10"/>
        <v>17.070409771291768</v>
      </c>
      <c r="H138" s="88">
        <f t="shared" ref="H138" si="184">STDEV(G138:G140)</f>
        <v>1.5455774529386797</v>
      </c>
      <c r="I138" s="89">
        <f t="shared" si="11"/>
        <v>10.151772690987215</v>
      </c>
      <c r="J138" s="90">
        <f t="shared" ref="J138" si="185">AVERAGE(I138:I140)</f>
        <v>10.755601062774582</v>
      </c>
      <c r="K138" s="88">
        <f t="shared" ref="K138" si="186">STDEV(I138:I140)</f>
        <v>0.91915491126263282</v>
      </c>
      <c r="L138" s="91">
        <f>PI()*(E138/2)*($I$36/2)*C138*0.000000001</f>
        <v>1.6139932257817564E-10</v>
      </c>
      <c r="M138" s="89">
        <f t="shared" si="12"/>
        <v>6.9539642933262442</v>
      </c>
      <c r="N138" s="90">
        <f t="shared" ref="N138" si="187">AVERAGE(M138:M140)</f>
        <v>7.1535270713132775</v>
      </c>
      <c r="O138" s="88">
        <f t="shared" ref="O138" si="188">STDEV(M138:M140)</f>
        <v>0.3024536522060442</v>
      </c>
      <c r="P138" s="89">
        <f t="shared" si="13"/>
        <v>72.072960000000023</v>
      </c>
      <c r="Q138" s="90">
        <f t="shared" ref="Q138" si="189">AVERAGE(P138:P140)</f>
        <v>68.344320000000025</v>
      </c>
      <c r="R138" s="88">
        <f t="shared" ref="R138" si="190">STDEV(P138:P140)</f>
        <v>5.5750174812999571</v>
      </c>
      <c r="S138" s="89">
        <f>4*L138/(PI()*($I$38/2)^3)</f>
        <v>105.21600000000001</v>
      </c>
      <c r="T138" s="90">
        <f t="shared" ref="T138" si="191">AVERAGE(S138:S140)</f>
        <v>102.40000000000002</v>
      </c>
      <c r="U138" s="69">
        <f t="shared" ref="U138" si="192">STDEV(S138:S140)</f>
        <v>4.2298141803157341</v>
      </c>
    </row>
    <row r="139" spans="1:21" ht="15.75" x14ac:dyDescent="0.25">
      <c r="A139" s="84" t="s">
        <v>217</v>
      </c>
      <c r="B139" s="85">
        <v>2.5</v>
      </c>
      <c r="C139" s="85">
        <v>7.5</v>
      </c>
      <c r="D139" s="85">
        <v>90</v>
      </c>
      <c r="E139" s="92">
        <v>0.13600000000000001</v>
      </c>
      <c r="F139" s="85">
        <f t="shared" si="9"/>
        <v>1.0895043322649405E-10</v>
      </c>
      <c r="G139" s="87">
        <f t="shared" si="10"/>
        <v>17.322368133508611</v>
      </c>
      <c r="H139" s="88"/>
      <c r="I139" s="89">
        <f t="shared" si="11"/>
        <v>10.301612328997571</v>
      </c>
      <c r="J139" s="88"/>
      <c r="K139" s="88"/>
      <c r="L139" s="91">
        <f>PI()*(E139/2)*($I$36/2)*C139*0.000000001</f>
        <v>1.6022122533307949E-10</v>
      </c>
      <c r="M139" s="89">
        <f t="shared" si="12"/>
        <v>7.0050963837183486</v>
      </c>
      <c r="N139" s="88"/>
      <c r="O139" s="88"/>
      <c r="P139" s="89">
        <f t="shared" si="13"/>
        <v>71.024640000000019</v>
      </c>
      <c r="Q139" s="88"/>
      <c r="R139" s="88"/>
      <c r="S139" s="89">
        <f>4*L139/(PI()*($I$38/2)^3)</f>
        <v>104.44800000000002</v>
      </c>
      <c r="T139" s="88"/>
      <c r="U139" s="69"/>
    </row>
    <row r="140" spans="1:21" ht="15.75" x14ac:dyDescent="0.25">
      <c r="A140" s="84" t="s">
        <v>217</v>
      </c>
      <c r="B140" s="85">
        <v>2.5</v>
      </c>
      <c r="C140" s="85">
        <v>7.5</v>
      </c>
      <c r="D140" s="85">
        <v>90</v>
      </c>
      <c r="E140" s="92">
        <v>0.127</v>
      </c>
      <c r="F140" s="85">
        <f t="shared" si="9"/>
        <v>9.5007652330780834E-11</v>
      </c>
      <c r="G140" s="87">
        <f t="shared" si="10"/>
        <v>19.864500030837331</v>
      </c>
      <c r="H140" s="88"/>
      <c r="I140" s="89">
        <f t="shared" si="11"/>
        <v>11.813418168338961</v>
      </c>
      <c r="J140" s="88"/>
      <c r="K140" s="88"/>
      <c r="L140" s="91">
        <f>PI()*(E140/2)*($I$36/2)*C140*0.000000001</f>
        <v>1.496183501272139E-10</v>
      </c>
      <c r="M140" s="89">
        <f t="shared" si="12"/>
        <v>7.5015205368952396</v>
      </c>
      <c r="N140" s="88"/>
      <c r="O140" s="88"/>
      <c r="P140" s="89">
        <f t="shared" si="13"/>
        <v>61.935360000000003</v>
      </c>
      <c r="Q140" s="88"/>
      <c r="R140" s="88"/>
      <c r="S140" s="89">
        <f>4*L140/(PI()*($I$38/2)^3)</f>
        <v>97.536000000000001</v>
      </c>
      <c r="T140" s="88"/>
      <c r="U140" s="69"/>
    </row>
    <row r="141" spans="1:21" ht="15.75" x14ac:dyDescent="0.25">
      <c r="A141" s="84" t="s">
        <v>218</v>
      </c>
      <c r="B141" s="85">
        <v>2.5</v>
      </c>
      <c r="C141" s="85">
        <v>8.75</v>
      </c>
      <c r="D141" s="85">
        <v>90</v>
      </c>
      <c r="E141" s="92">
        <v>0.11799999999999999</v>
      </c>
      <c r="F141" s="85">
        <f t="shared" si="9"/>
        <v>9.5688985237528102E-11</v>
      </c>
      <c r="G141" s="87">
        <f t="shared" si="10"/>
        <v>19.723059116676779</v>
      </c>
      <c r="H141" s="88">
        <f t="shared" ref="H141" si="193">STDEV(G141:G143)</f>
        <v>2.6314566367138674</v>
      </c>
      <c r="I141" s="89">
        <f t="shared" si="11"/>
        <v>11.729303256687681</v>
      </c>
      <c r="J141" s="90">
        <f t="shared" ref="J141" si="194">AVERAGE(I141:I143)</f>
        <v>11.70347064947188</v>
      </c>
      <c r="K141" s="88">
        <f t="shared" ref="K141" si="195">STDEV(I141:I143)</f>
        <v>1.5649272618537238</v>
      </c>
      <c r="L141" s="91">
        <f>PI()*(E141/2)*($I$36/2)*C141*0.000000001</f>
        <v>1.6218472074157309E-10</v>
      </c>
      <c r="M141" s="89">
        <f t="shared" si="12"/>
        <v>6.9202889214457297</v>
      </c>
      <c r="N141" s="90">
        <f t="shared" ref="N141" si="196">AVERAGE(M141:M143)</f>
        <v>6.9022890684898046</v>
      </c>
      <c r="O141" s="88">
        <f t="shared" ref="O141" si="197">STDEV(M141:M143)</f>
        <v>0.4636765020400222</v>
      </c>
      <c r="P141" s="89">
        <f t="shared" si="13"/>
        <v>62.379519999999992</v>
      </c>
      <c r="Q141" s="90">
        <f t="shared" ref="Q141" si="198">AVERAGE(P141:P143)</f>
        <v>63.278506666666665</v>
      </c>
      <c r="R141" s="88">
        <f t="shared" ref="R141" si="199">STDEV(P141:P143)</f>
        <v>8.5653761141313982</v>
      </c>
      <c r="S141" s="89">
        <f>4*L141/(PI()*($I$38/2)^3)</f>
        <v>105.72800000000001</v>
      </c>
      <c r="T141" s="90">
        <f t="shared" ref="T141" si="200">AVERAGE(S141:S143)</f>
        <v>106.32533333333333</v>
      </c>
      <c r="U141" s="69">
        <f t="shared" ref="U141" si="201">STDEV(S141:S143)</f>
        <v>7.1866424242015352</v>
      </c>
    </row>
    <row r="142" spans="1:21" ht="15.75" x14ac:dyDescent="0.25">
      <c r="A142" s="84" t="s">
        <v>218</v>
      </c>
      <c r="B142" s="85">
        <v>2.5</v>
      </c>
      <c r="C142" s="85">
        <v>8.75</v>
      </c>
      <c r="D142" s="85">
        <v>90</v>
      </c>
      <c r="E142" s="92">
        <v>0.127</v>
      </c>
      <c r="F142" s="85">
        <f t="shared" ref="F142:F191" si="202">PI()*(E142/2)^2*C142*0.000000001</f>
        <v>1.1084226105257764E-10</v>
      </c>
      <c r="G142" s="87">
        <f t="shared" ref="G142:G191" si="203">PI()*(B142*10^5)*($I$38/2)^4/(8*$I$39*F142)</f>
        <v>17.026714312146282</v>
      </c>
      <c r="H142" s="88"/>
      <c r="I142" s="89">
        <f t="shared" ref="I142:I191" si="204">PI()*(B142-1.01325)*10^5*($I$38/2)^4/(8*$I$39*F142)</f>
        <v>10.125787001433396</v>
      </c>
      <c r="J142" s="88"/>
      <c r="K142" s="88"/>
      <c r="L142" s="91">
        <f>PI()*(E142/2)*($I$36/2)*C142*0.000000001</f>
        <v>1.7455474181508289E-10</v>
      </c>
      <c r="M142" s="89">
        <f t="shared" ref="M142:M191" si="205">PI()*(B142-1.01325)*10^5*($I$38/2)^4/(8*$I$39*L142)</f>
        <v>6.4298747459102064</v>
      </c>
      <c r="N142" s="88"/>
      <c r="O142" s="88"/>
      <c r="P142" s="89">
        <f t="shared" ref="P142:P191" si="206">4*F142/(PI()*($I$38/2)^3)</f>
        <v>72.257919999999999</v>
      </c>
      <c r="Q142" s="88"/>
      <c r="R142" s="88"/>
      <c r="S142" s="89">
        <f>4*L142/(PI()*($I$38/2)^3)</f>
        <v>113.792</v>
      </c>
      <c r="T142" s="88"/>
      <c r="U142" s="69"/>
    </row>
    <row r="143" spans="1:21" ht="15.75" x14ac:dyDescent="0.25">
      <c r="A143" s="84" t="s">
        <v>218</v>
      </c>
      <c r="B143" s="85">
        <v>2.5</v>
      </c>
      <c r="C143" s="85">
        <v>8.75</v>
      </c>
      <c r="D143" s="85">
        <v>90</v>
      </c>
      <c r="E143" s="92">
        <v>0.111</v>
      </c>
      <c r="F143" s="85">
        <f t="shared" si="202"/>
        <v>8.4672794248174644E-11</v>
      </c>
      <c r="G143" s="87">
        <f t="shared" si="203"/>
        <v>22.289089776853135</v>
      </c>
      <c r="H143" s="88"/>
      <c r="I143" s="89">
        <f t="shared" si="204"/>
        <v>13.25532169029456</v>
      </c>
      <c r="J143" s="88"/>
      <c r="K143" s="88"/>
      <c r="L143" s="91">
        <f>PI()*(E143/2)*($I$36/2)*C143*0.000000001</f>
        <v>1.5256359323995433E-10</v>
      </c>
      <c r="M143" s="89">
        <f t="shared" si="205"/>
        <v>7.3567035381134795</v>
      </c>
      <c r="N143" s="88"/>
      <c r="O143" s="88"/>
      <c r="P143" s="89">
        <f t="shared" si="206"/>
        <v>55.198079999999997</v>
      </c>
      <c r="Q143" s="88"/>
      <c r="R143" s="88"/>
      <c r="S143" s="89">
        <f>4*L143/(PI()*($I$38/2)^3)</f>
        <v>99.456000000000003</v>
      </c>
      <c r="T143" s="88"/>
      <c r="U143" s="69"/>
    </row>
    <row r="144" spans="1:21" ht="15.75" x14ac:dyDescent="0.25">
      <c r="A144" s="84" t="s">
        <v>219</v>
      </c>
      <c r="B144" s="85">
        <v>2.5</v>
      </c>
      <c r="C144" s="85">
        <v>10</v>
      </c>
      <c r="D144" s="85">
        <v>90</v>
      </c>
      <c r="E144" s="92">
        <v>7.8E-2</v>
      </c>
      <c r="F144" s="85">
        <f t="shared" si="202"/>
        <v>4.7783624261100756E-11</v>
      </c>
      <c r="G144" s="87">
        <f t="shared" si="203"/>
        <v>39.496366000662633</v>
      </c>
      <c r="H144" s="88">
        <f t="shared" ref="H144" si="207">STDEV(G144:G146)</f>
        <v>11.969903041587592</v>
      </c>
      <c r="I144" s="89">
        <f t="shared" si="204"/>
        <v>23.488488860594071</v>
      </c>
      <c r="J144" s="90">
        <f t="shared" ref="J144" si="208">AVERAGE(I144:I146)</f>
        <v>15.458062133306273</v>
      </c>
      <c r="K144" s="88">
        <f t="shared" ref="K144" si="209">STDEV(I144:I146)</f>
        <v>7.1185013388321385</v>
      </c>
      <c r="L144" s="91">
        <f>PI()*(E144/2)*($I$36/2)*C144*0.000000001</f>
        <v>1.2252211349000195E-10</v>
      </c>
      <c r="M144" s="89">
        <f t="shared" si="205"/>
        <v>9.1605106556316862</v>
      </c>
      <c r="N144" s="90">
        <f t="shared" ref="N144" si="210">AVERAGE(M144:M146)</f>
        <v>7.3065977848490844</v>
      </c>
      <c r="O144" s="88">
        <f t="shared" ref="O144" si="211">STDEV(M144:M146)</f>
        <v>1.6609132442380719</v>
      </c>
      <c r="P144" s="89">
        <f t="shared" si="206"/>
        <v>31.150080000000003</v>
      </c>
      <c r="Q144" s="90">
        <f t="shared" ref="Q144" si="212">AVERAGE(P144:P146)</f>
        <v>53.775359999999999</v>
      </c>
      <c r="R144" s="88">
        <f t="shared" ref="R144" si="213">STDEV(P144:P146)</f>
        <v>21.4144127005342</v>
      </c>
      <c r="S144" s="89">
        <f>4*L144/(PI()*($I$38/2)^3)</f>
        <v>79.872000000000014</v>
      </c>
      <c r="T144" s="90">
        <f t="shared" ref="T144" si="214">AVERAGE(S144:S146)</f>
        <v>103.42399999999999</v>
      </c>
      <c r="U144" s="69">
        <f t="shared" ref="U144" si="215">STDEV(S144:S146)</f>
        <v>21.794607773483712</v>
      </c>
    </row>
    <row r="145" spans="1:21" ht="15.75" x14ac:dyDescent="0.25">
      <c r="A145" s="84" t="s">
        <v>219</v>
      </c>
      <c r="B145" s="85">
        <v>2.5</v>
      </c>
      <c r="C145" s="85">
        <v>10</v>
      </c>
      <c r="D145" s="85">
        <v>90</v>
      </c>
      <c r="E145" s="92">
        <v>0.12</v>
      </c>
      <c r="F145" s="85">
        <f t="shared" si="202"/>
        <v>1.1309733552923254E-10</v>
      </c>
      <c r="G145" s="87">
        <f t="shared" si="203"/>
        <v>16.687214635279965</v>
      </c>
      <c r="H145" s="88"/>
      <c r="I145" s="89">
        <f t="shared" si="204"/>
        <v>9.9238865436009966</v>
      </c>
      <c r="J145" s="88"/>
      <c r="K145" s="88"/>
      <c r="L145" s="91">
        <f>PI()*(E145/2)*($I$36/2)*C145*0.000000001</f>
        <v>1.8849555921538759E-10</v>
      </c>
      <c r="M145" s="89">
        <f t="shared" si="205"/>
        <v>5.9543319261605978</v>
      </c>
      <c r="N145" s="88"/>
      <c r="O145" s="88"/>
      <c r="P145" s="89">
        <f t="shared" si="206"/>
        <v>73.727999999999994</v>
      </c>
      <c r="Q145" s="88"/>
      <c r="R145" s="88"/>
      <c r="S145" s="89">
        <f>4*L145/(PI()*($I$38/2)^3)</f>
        <v>122.88</v>
      </c>
      <c r="T145" s="88"/>
      <c r="U145" s="69"/>
    </row>
    <row r="146" spans="1:21" ht="15.75" x14ac:dyDescent="0.25">
      <c r="A146" s="84" t="s">
        <v>219</v>
      </c>
      <c r="B146" s="85">
        <v>2.5</v>
      </c>
      <c r="C146" s="85">
        <v>10</v>
      </c>
      <c r="D146" s="85">
        <v>90</v>
      </c>
      <c r="E146" s="92">
        <v>0.105</v>
      </c>
      <c r="F146" s="85">
        <f t="shared" si="202"/>
        <v>8.6590147514568673E-11</v>
      </c>
      <c r="G146" s="87">
        <f t="shared" si="203"/>
        <v>21.795545646079955</v>
      </c>
      <c r="H146" s="88"/>
      <c r="I146" s="89">
        <f t="shared" si="204"/>
        <v>12.96181099572375</v>
      </c>
      <c r="J146" s="88"/>
      <c r="K146" s="88"/>
      <c r="L146" s="91">
        <f>PI()*(E146/2)*($I$36/2)*C146*0.000000001</f>
        <v>1.6493361431346412E-10</v>
      </c>
      <c r="M146" s="89">
        <f t="shared" si="205"/>
        <v>6.8049507727549692</v>
      </c>
      <c r="N146" s="88"/>
      <c r="O146" s="88"/>
      <c r="P146" s="89">
        <f t="shared" si="206"/>
        <v>56.448</v>
      </c>
      <c r="Q146" s="88"/>
      <c r="R146" s="88"/>
      <c r="S146" s="89">
        <f>4*L146/(PI()*($I$38/2)^3)</f>
        <v>107.51999999999998</v>
      </c>
      <c r="T146" s="88"/>
      <c r="U146" s="69"/>
    </row>
    <row r="147" spans="1:21" ht="15.75" x14ac:dyDescent="0.25">
      <c r="A147" s="17" t="s">
        <v>220</v>
      </c>
      <c r="B147">
        <v>3</v>
      </c>
      <c r="C147">
        <v>5</v>
      </c>
      <c r="D147">
        <v>90</v>
      </c>
      <c r="E147" s="60">
        <v>0.25</v>
      </c>
      <c r="F147">
        <f t="shared" si="202"/>
        <v>2.4543692606170259E-10</v>
      </c>
      <c r="G147" s="61">
        <f t="shared" si="203"/>
        <v>9.2273622047244093</v>
      </c>
      <c r="H147" s="69">
        <f t="shared" ref="H147" si="216">STDEV(G147:G149)</f>
        <v>0.40988681592629855</v>
      </c>
      <c r="I147" s="70">
        <f t="shared" si="204"/>
        <v>6.1108206200787398</v>
      </c>
      <c r="J147" s="71">
        <f t="shared" ref="J147" si="217">AVERAGE(I147:I149)</f>
        <v>6.1331328257089721</v>
      </c>
      <c r="K147" s="69">
        <f t="shared" ref="K147" si="218">STDEV(I147:I149)</f>
        <v>0.27144754384719083</v>
      </c>
      <c r="L147" s="59">
        <f>PI()*(E147/2)*($I$36/2)*C147*0.000000001</f>
        <v>1.9634954084936207E-10</v>
      </c>
      <c r="M147" s="70">
        <f t="shared" si="205"/>
        <v>7.6385257750984241</v>
      </c>
      <c r="N147" s="71">
        <f t="shared" ref="N147" si="219">AVERAGE(M147:M149)</f>
        <v>7.651211637041424</v>
      </c>
      <c r="O147" s="69">
        <f t="shared" ref="O147" si="220">STDEV(M147:M149)</f>
        <v>0.16916094097992165</v>
      </c>
      <c r="P147" s="70">
        <f t="shared" si="206"/>
        <v>160</v>
      </c>
      <c r="Q147" s="71">
        <f t="shared" ref="Q147" si="221">AVERAGE(P147:P149)</f>
        <v>159.62538666666666</v>
      </c>
      <c r="R147" s="69">
        <f t="shared" ref="R147" si="222">STDEV(P147:P149)</f>
        <v>7.033406230876567</v>
      </c>
      <c r="S147" s="70">
        <f>4*L147/(PI()*($I$38/2)^3)</f>
        <v>128</v>
      </c>
      <c r="T147" s="71">
        <f t="shared" ref="T147" si="223">AVERAGE(S147:S149)</f>
        <v>127.82933333333335</v>
      </c>
      <c r="U147" s="69">
        <f t="shared" ref="U147" si="224">STDEV(S147:S149)</f>
        <v>2.8198761202104858</v>
      </c>
    </row>
    <row r="148" spans="1:21" ht="15.75" x14ac:dyDescent="0.25">
      <c r="A148" s="17" t="s">
        <v>220</v>
      </c>
      <c r="B148">
        <v>3</v>
      </c>
      <c r="C148">
        <v>5</v>
      </c>
      <c r="D148">
        <v>90</v>
      </c>
      <c r="E148" s="60">
        <v>0.24399999999999999</v>
      </c>
      <c r="F148">
        <f t="shared" si="202"/>
        <v>2.3379732528015241E-10</v>
      </c>
      <c r="G148" s="61">
        <f t="shared" si="203"/>
        <v>9.6867464692837206</v>
      </c>
      <c r="H148" s="69"/>
      <c r="I148" s="70">
        <f t="shared" si="204"/>
        <v>6.4150478492831429</v>
      </c>
      <c r="J148" s="69"/>
      <c r="K148" s="69"/>
      <c r="L148" s="59">
        <f>PI()*(E148/2)*($I$36/2)*C148*0.000000001</f>
        <v>1.9163715186897742E-10</v>
      </c>
      <c r="M148" s="70">
        <f t="shared" si="205"/>
        <v>7.8263583761254338</v>
      </c>
      <c r="N148" s="69"/>
      <c r="O148" s="69"/>
      <c r="P148" s="70">
        <f t="shared" si="206"/>
        <v>152.41216</v>
      </c>
      <c r="Q148" s="69"/>
      <c r="R148" s="69"/>
      <c r="S148" s="70">
        <f>4*L148/(PI()*($I$38/2)^3)</f>
        <v>124.92800000000003</v>
      </c>
      <c r="T148" s="69"/>
      <c r="U148" s="69"/>
    </row>
    <row r="149" spans="1:21" ht="15.75" x14ac:dyDescent="0.25">
      <c r="A149" s="17" t="s">
        <v>220</v>
      </c>
      <c r="B149">
        <v>3</v>
      </c>
      <c r="C149">
        <v>5</v>
      </c>
      <c r="D149">
        <v>90</v>
      </c>
      <c r="E149" s="60">
        <v>0.255</v>
      </c>
      <c r="F149">
        <f t="shared" si="202"/>
        <v>2.5535257787459536E-10</v>
      </c>
      <c r="G149" s="61">
        <f t="shared" si="203"/>
        <v>8.8690524843564109</v>
      </c>
      <c r="H149" s="69"/>
      <c r="I149" s="70">
        <f t="shared" si="204"/>
        <v>5.8735300077650328</v>
      </c>
      <c r="J149" s="69"/>
      <c r="K149" s="69"/>
      <c r="L149" s="59">
        <f>PI()*(E149/2)*($I$36/2)*C149*0.000000001</f>
        <v>2.0027653166634935E-10</v>
      </c>
      <c r="M149" s="70">
        <f t="shared" si="205"/>
        <v>7.4887507599004151</v>
      </c>
      <c r="N149" s="69"/>
      <c r="O149" s="69"/>
      <c r="P149" s="70">
        <f t="shared" si="206"/>
        <v>166.464</v>
      </c>
      <c r="Q149" s="69"/>
      <c r="R149" s="69"/>
      <c r="S149" s="70">
        <f>4*L149/(PI()*($I$38/2)^3)</f>
        <v>130.56000000000003</v>
      </c>
      <c r="T149" s="69"/>
      <c r="U149" s="69"/>
    </row>
    <row r="150" spans="1:21" ht="15.75" x14ac:dyDescent="0.25">
      <c r="A150" s="17" t="s">
        <v>221</v>
      </c>
      <c r="B150">
        <v>3</v>
      </c>
      <c r="C150">
        <v>6.25</v>
      </c>
      <c r="D150">
        <v>90</v>
      </c>
      <c r="E150" s="60">
        <v>0.16300000000000001</v>
      </c>
      <c r="F150">
        <f t="shared" si="202"/>
        <v>1.3042027377066755E-10</v>
      </c>
      <c r="G150" s="61">
        <f t="shared" si="203"/>
        <v>17.364903091430627</v>
      </c>
      <c r="H150" s="69">
        <f t="shared" ref="H150" si="225">STDEV(G150:G152)</f>
        <v>1.5900672056782641</v>
      </c>
      <c r="I150" s="70">
        <f t="shared" si="204"/>
        <v>11.499907072299932</v>
      </c>
      <c r="J150" s="71">
        <f t="shared" ref="J150" si="226">AVERAGE(I150:I152)</f>
        <v>11.501358068831912</v>
      </c>
      <c r="K150" s="69">
        <f t="shared" ref="K150" si="227">STDEV(I150:I152)</f>
        <v>1.0530220069604308</v>
      </c>
      <c r="L150" s="59">
        <f>PI()*(E150/2)*($I$36/2)*C150*0.000000001</f>
        <v>1.600248757922301E-10</v>
      </c>
      <c r="M150" s="70">
        <f t="shared" si="205"/>
        <v>9.3724242639244473</v>
      </c>
      <c r="N150" s="71">
        <f t="shared" ref="N150" si="228">AVERAGE(M150:M152)</f>
        <v>9.366451433946688</v>
      </c>
      <c r="O150" s="69">
        <f t="shared" ref="O150" si="229">STDEV(M150:M152)</f>
        <v>0.42954788951905559</v>
      </c>
      <c r="P150" s="70">
        <f t="shared" si="206"/>
        <v>85.020800000000023</v>
      </c>
      <c r="Q150" s="71">
        <f t="shared" ref="Q150" si="230">AVERAGE(P150:P152)</f>
        <v>85.489066666666687</v>
      </c>
      <c r="R150" s="69">
        <f t="shared" ref="R150" si="231">STDEV(P150:P152)</f>
        <v>7.8584705416088072</v>
      </c>
      <c r="S150" s="70">
        <f>4*L150/(PI()*($I$38/2)^3)</f>
        <v>104.32000000000001</v>
      </c>
      <c r="T150" s="71">
        <f t="shared" ref="T150" si="232">AVERAGE(S150:S152)</f>
        <v>104.53333333333335</v>
      </c>
      <c r="U150" s="69">
        <f t="shared" ref="U150" si="233">STDEV(S150:S152)</f>
        <v>4.803554239657676</v>
      </c>
    </row>
    <row r="151" spans="1:21" ht="15.75" x14ac:dyDescent="0.25">
      <c r="A151" s="17" t="s">
        <v>221</v>
      </c>
      <c r="B151">
        <v>3</v>
      </c>
      <c r="C151">
        <v>6.25</v>
      </c>
      <c r="D151">
        <v>90</v>
      </c>
      <c r="E151" s="60">
        <v>0.156</v>
      </c>
      <c r="F151">
        <f t="shared" si="202"/>
        <v>1.1945906065275189E-10</v>
      </c>
      <c r="G151" s="61">
        <f t="shared" si="203"/>
        <v>18.958255680318064</v>
      </c>
      <c r="H151" s="69"/>
      <c r="I151" s="70">
        <f t="shared" si="204"/>
        <v>12.555104824290638</v>
      </c>
      <c r="J151" s="69"/>
      <c r="K151" s="69"/>
      <c r="L151" s="59">
        <f>PI()*(E151/2)*($I$36/2)*C151*0.000000001</f>
        <v>1.5315264186250244E-10</v>
      </c>
      <c r="M151" s="70">
        <f t="shared" si="205"/>
        <v>9.7929817629466971</v>
      </c>
      <c r="N151" s="69"/>
      <c r="O151" s="69"/>
      <c r="P151" s="70">
        <f t="shared" si="206"/>
        <v>77.875200000000007</v>
      </c>
      <c r="Q151" s="69"/>
      <c r="R151" s="69"/>
      <c r="S151" s="70">
        <f>4*L151/(PI()*($I$38/2)^3)</f>
        <v>99.840000000000018</v>
      </c>
      <c r="T151" s="69"/>
      <c r="U151" s="69"/>
    </row>
    <row r="152" spans="1:21" ht="15.75" x14ac:dyDescent="0.25">
      <c r="A152" s="17" t="s">
        <v>221</v>
      </c>
      <c r="B152">
        <v>3</v>
      </c>
      <c r="C152">
        <v>6.25</v>
      </c>
      <c r="D152">
        <v>90</v>
      </c>
      <c r="E152" s="60">
        <v>0.17100000000000001</v>
      </c>
      <c r="F152">
        <f t="shared" si="202"/>
        <v>1.4353642309940494E-10</v>
      </c>
      <c r="G152" s="61">
        <f t="shared" si="203"/>
        <v>15.778123533265633</v>
      </c>
      <c r="H152" s="69"/>
      <c r="I152" s="70">
        <f t="shared" si="204"/>
        <v>10.449062309905164</v>
      </c>
      <c r="J152" s="69"/>
      <c r="K152" s="69"/>
      <c r="L152" s="59">
        <f>PI()*(E152/2)*($I$36/2)*C152*0.000000001</f>
        <v>1.6787885742620458E-10</v>
      </c>
      <c r="M152" s="70">
        <f t="shared" si="205"/>
        <v>8.9339482749689179</v>
      </c>
      <c r="N152" s="69"/>
      <c r="O152" s="69"/>
      <c r="P152" s="70">
        <f t="shared" si="206"/>
        <v>93.571200000000019</v>
      </c>
      <c r="Q152" s="69"/>
      <c r="R152" s="69"/>
      <c r="S152" s="70">
        <f>4*L152/(PI()*($I$38/2)^3)</f>
        <v>109.44</v>
      </c>
      <c r="T152" s="69"/>
      <c r="U152" s="69"/>
    </row>
    <row r="153" spans="1:21" ht="15.75" x14ac:dyDescent="0.25">
      <c r="A153" s="17" t="s">
        <v>222</v>
      </c>
      <c r="B153">
        <v>3</v>
      </c>
      <c r="C153">
        <v>7.5</v>
      </c>
      <c r="D153">
        <v>90</v>
      </c>
      <c r="E153" s="60">
        <v>0.13600000000000001</v>
      </c>
      <c r="F153">
        <f t="shared" si="202"/>
        <v>1.0895043322649405E-10</v>
      </c>
      <c r="G153" s="61">
        <f t="shared" si="203"/>
        <v>20.786841760210333</v>
      </c>
      <c r="H153" s="69">
        <f t="shared" ref="H153" si="234">STDEV(G153:G155)</f>
        <v>2.3110343630231629</v>
      </c>
      <c r="I153" s="70">
        <f t="shared" si="204"/>
        <v>13.766085955699292</v>
      </c>
      <c r="J153" s="71">
        <f t="shared" ref="J153" si="235">AVERAGE(I153:I155)</f>
        <v>12.376508546403494</v>
      </c>
      <c r="K153" s="69">
        <f t="shared" ref="K153" si="236">STDEV(I153:I155)</f>
        <v>1.530482506912078</v>
      </c>
      <c r="L153" s="59">
        <f>PI()*(E153/2)*($I$36/2)*C153*0.000000001</f>
        <v>1.6022122533307949E-10</v>
      </c>
      <c r="M153" s="70">
        <f t="shared" si="205"/>
        <v>9.360938449875519</v>
      </c>
      <c r="N153" s="71">
        <f t="shared" ref="N153" si="237">AVERAGE(M153:M155)</f>
        <v>8.8643823586986574</v>
      </c>
      <c r="O153" s="69">
        <f t="shared" ref="O153" si="238">STDEV(M153:M155)</f>
        <v>0.5540194220190221</v>
      </c>
      <c r="P153" s="70">
        <f t="shared" si="206"/>
        <v>71.024640000000019</v>
      </c>
      <c r="Q153" s="71">
        <f t="shared" ref="Q153" si="239">AVERAGE(P153:P155)</f>
        <v>79.841280000000012</v>
      </c>
      <c r="R153" s="69">
        <f t="shared" ref="R153" si="240">STDEV(P153:P155)</f>
        <v>10.237679096982854</v>
      </c>
      <c r="S153" s="70">
        <f>4*L153/(PI()*($I$38/2)^3)</f>
        <v>104.44800000000002</v>
      </c>
      <c r="T153" s="71">
        <f t="shared" ref="T153" si="241">AVERAGE(S153:S155)</f>
        <v>110.592</v>
      </c>
      <c r="U153" s="69">
        <f t="shared" ref="U153" si="242">STDEV(S153:S155)</f>
        <v>7.0388362674521643</v>
      </c>
    </row>
    <row r="154" spans="1:21" ht="15.75" x14ac:dyDescent="0.25">
      <c r="A154" s="17" t="s">
        <v>222</v>
      </c>
      <c r="B154">
        <v>3</v>
      </c>
      <c r="C154">
        <v>7.5</v>
      </c>
      <c r="D154">
        <v>90</v>
      </c>
      <c r="E154" s="60">
        <v>0.14199999999999999</v>
      </c>
      <c r="F154">
        <f t="shared" si="202"/>
        <v>1.1877576425059609E-10</v>
      </c>
      <c r="G154" s="61">
        <f t="shared" si="203"/>
        <v>19.06731924205765</v>
      </c>
      <c r="H154" s="69"/>
      <c r="I154" s="70">
        <f t="shared" si="204"/>
        <v>12.627332168052678</v>
      </c>
      <c r="J154" s="69"/>
      <c r="K154" s="69"/>
      <c r="L154" s="59">
        <f>PI()*(E154/2)*($I$36/2)*C154*0.000000001</f>
        <v>1.6728980880365649E-10</v>
      </c>
      <c r="M154" s="70">
        <f t="shared" si="205"/>
        <v>8.9654058393174001</v>
      </c>
      <c r="N154" s="69"/>
      <c r="O154" s="69"/>
      <c r="P154" s="70">
        <f t="shared" si="206"/>
        <v>77.429759999999987</v>
      </c>
      <c r="Q154" s="69"/>
      <c r="R154" s="69"/>
      <c r="S154" s="70">
        <f>4*L154/(PI()*($I$38/2)^3)</f>
        <v>109.056</v>
      </c>
      <c r="T154" s="69"/>
      <c r="U154" s="69"/>
    </row>
    <row r="155" spans="1:21" ht="15.75" x14ac:dyDescent="0.25">
      <c r="A155" s="17" t="s">
        <v>222</v>
      </c>
      <c r="B155">
        <v>3</v>
      </c>
      <c r="C155">
        <v>7.5</v>
      </c>
      <c r="D155">
        <v>90</v>
      </c>
      <c r="E155" s="60">
        <v>0.154</v>
      </c>
      <c r="F155">
        <f t="shared" si="202"/>
        <v>1.3969877132350415E-10</v>
      </c>
      <c r="G155" s="61">
        <f t="shared" si="203"/>
        <v>16.211562877249552</v>
      </c>
      <c r="H155" s="69"/>
      <c r="I155" s="70">
        <f t="shared" si="204"/>
        <v>10.736107515458514</v>
      </c>
      <c r="J155" s="69"/>
      <c r="K155" s="69"/>
      <c r="L155" s="59">
        <f>PI()*(E155/2)*($I$36/2)*C155*0.000000001</f>
        <v>1.8142697574481057E-10</v>
      </c>
      <c r="M155" s="70">
        <f t="shared" si="205"/>
        <v>8.2668027869030567</v>
      </c>
      <c r="N155" s="69"/>
      <c r="O155" s="69"/>
      <c r="P155" s="70">
        <f t="shared" si="206"/>
        <v>91.069440000000014</v>
      </c>
      <c r="Q155" s="69"/>
      <c r="R155" s="69"/>
      <c r="S155" s="70">
        <f>4*L155/(PI()*($I$38/2)^3)</f>
        <v>118.27200000000001</v>
      </c>
      <c r="T155" s="69"/>
      <c r="U155" s="69"/>
    </row>
    <row r="156" spans="1:21" ht="15.75" x14ac:dyDescent="0.25">
      <c r="A156" s="17" t="s">
        <v>223</v>
      </c>
      <c r="B156">
        <v>3</v>
      </c>
      <c r="C156">
        <v>8.75</v>
      </c>
      <c r="D156">
        <v>90</v>
      </c>
      <c r="E156" s="60">
        <v>0.13</v>
      </c>
      <c r="F156">
        <f t="shared" si="202"/>
        <v>1.1614075341239769E-10</v>
      </c>
      <c r="G156" s="61">
        <f t="shared" si="203"/>
        <v>19.499920128327147</v>
      </c>
      <c r="H156" s="69">
        <f t="shared" ref="H156" si="243">STDEV(G156:G158)</f>
        <v>0.17122616160505563</v>
      </c>
      <c r="I156" s="70">
        <f t="shared" si="204"/>
        <v>12.913822104984654</v>
      </c>
      <c r="J156" s="71">
        <f t="shared" ref="J156" si="244">AVERAGE(I156:I158)</f>
        <v>12.782885385314044</v>
      </c>
      <c r="K156" s="69">
        <f t="shared" ref="K156" si="245">STDEV(I156:I158)</f>
        <v>0.11339452552294892</v>
      </c>
      <c r="L156" s="59">
        <f>PI()*(E156/2)*($I$36/2)*C156*0.000000001</f>
        <v>1.7867808217291951E-10</v>
      </c>
      <c r="M156" s="70">
        <f t="shared" si="205"/>
        <v>8.3939843682400248</v>
      </c>
      <c r="N156" s="71">
        <f t="shared" ref="N156" si="246">AVERAGE(M156:M158)</f>
        <v>8.3512668905390584</v>
      </c>
      <c r="O156" s="69">
        <f t="shared" ref="O156" si="247">STDEV(M156:M158)</f>
        <v>3.6994420874631714E-2</v>
      </c>
      <c r="P156" s="70">
        <f t="shared" si="206"/>
        <v>75.712000000000018</v>
      </c>
      <c r="Q156" s="71">
        <f t="shared" ref="Q156" si="248">AVERAGE(P156:P158)</f>
        <v>76.491520000000023</v>
      </c>
      <c r="R156" s="69">
        <f t="shared" ref="R156" si="249">STDEV(P156:P158)</f>
        <v>0.67508412275804597</v>
      </c>
      <c r="S156" s="70">
        <f>4*L156/(PI()*($I$38/2)^3)</f>
        <v>116.48000000000002</v>
      </c>
      <c r="T156" s="71">
        <f t="shared" ref="T156" si="250">AVERAGE(S156:S158)</f>
        <v>117.07733333333334</v>
      </c>
      <c r="U156" s="69">
        <f t="shared" ref="U156" si="251">STDEV(S156:S158)</f>
        <v>0.51730584119389689</v>
      </c>
    </row>
    <row r="157" spans="1:21" ht="15.75" x14ac:dyDescent="0.25">
      <c r="A157" s="17" t="s">
        <v>223</v>
      </c>
      <c r="B157">
        <v>3</v>
      </c>
      <c r="C157">
        <v>8.75</v>
      </c>
      <c r="D157">
        <v>90</v>
      </c>
      <c r="E157" s="60">
        <v>0.13100000000000001</v>
      </c>
      <c r="F157">
        <f t="shared" si="202"/>
        <v>1.1793440646805661E-10</v>
      </c>
      <c r="G157" s="61">
        <f t="shared" si="203"/>
        <v>19.203347716842192</v>
      </c>
      <c r="H157" s="69"/>
      <c r="I157" s="70">
        <f t="shared" si="204"/>
        <v>12.71741702547874</v>
      </c>
      <c r="J157" s="69"/>
      <c r="K157" s="69"/>
      <c r="L157" s="59">
        <f>PI()*(E157/2)*($I$36/2)*C157*0.000000001</f>
        <v>1.8005252895886503E-10</v>
      </c>
      <c r="M157" s="70">
        <f t="shared" si="205"/>
        <v>8.329908151688576</v>
      </c>
      <c r="N157" s="69"/>
      <c r="O157" s="69"/>
      <c r="P157" s="70">
        <f t="shared" si="206"/>
        <v>76.881280000000018</v>
      </c>
      <c r="Q157" s="69"/>
      <c r="R157" s="69"/>
      <c r="S157" s="70">
        <f>4*L157/(PI()*($I$38/2)^3)</f>
        <v>117.376</v>
      </c>
      <c r="T157" s="69"/>
      <c r="U157" s="69"/>
    </row>
    <row r="158" spans="1:21" ht="15.75" x14ac:dyDescent="0.25">
      <c r="A158" s="17" t="s">
        <v>223</v>
      </c>
      <c r="B158">
        <v>3</v>
      </c>
      <c r="C158">
        <v>8.75</v>
      </c>
      <c r="D158">
        <v>90</v>
      </c>
      <c r="E158" s="60">
        <v>0.13100000000000001</v>
      </c>
      <c r="F158">
        <f t="shared" si="202"/>
        <v>1.1793440646805661E-10</v>
      </c>
      <c r="G158" s="61">
        <f t="shared" si="203"/>
        <v>19.203347716842192</v>
      </c>
      <c r="H158" s="69"/>
      <c r="I158" s="70">
        <f t="shared" si="204"/>
        <v>12.71741702547874</v>
      </c>
      <c r="J158" s="69"/>
      <c r="K158" s="69"/>
      <c r="L158" s="59">
        <f>PI()*(E158/2)*($I$36/2)*C158*0.000000001</f>
        <v>1.8005252895886503E-10</v>
      </c>
      <c r="M158" s="70">
        <f t="shared" si="205"/>
        <v>8.329908151688576</v>
      </c>
      <c r="N158" s="69"/>
      <c r="O158" s="69"/>
      <c r="P158" s="70">
        <f t="shared" si="206"/>
        <v>76.881280000000018</v>
      </c>
      <c r="Q158" s="69"/>
      <c r="R158" s="69"/>
      <c r="S158" s="70">
        <f>4*L158/(PI()*($I$38/2)^3)</f>
        <v>117.376</v>
      </c>
      <c r="T158" s="69"/>
      <c r="U158" s="69"/>
    </row>
    <row r="159" spans="1:21" ht="15.75" x14ac:dyDescent="0.25">
      <c r="A159" s="17" t="s">
        <v>224</v>
      </c>
      <c r="B159">
        <v>3</v>
      </c>
      <c r="C159">
        <v>10</v>
      </c>
      <c r="D159">
        <v>90</v>
      </c>
      <c r="E159" s="60">
        <v>0.13100000000000001</v>
      </c>
      <c r="F159">
        <f t="shared" si="202"/>
        <v>1.3478217882063612E-10</v>
      </c>
      <c r="G159" s="61">
        <f t="shared" si="203"/>
        <v>16.802929252236918</v>
      </c>
      <c r="H159" s="69">
        <f t="shared" ref="H159" si="252">STDEV(G159:G161)</f>
        <v>10.985712039334659</v>
      </c>
      <c r="I159" s="70">
        <f t="shared" si="204"/>
        <v>11.127739897293898</v>
      </c>
      <c r="J159" s="71">
        <f t="shared" ref="J159" si="253">AVERAGE(I159:I161)</f>
        <v>16.349522105839888</v>
      </c>
      <c r="K159" s="69">
        <f t="shared" ref="K159" si="254">STDEV(I159:I161)</f>
        <v>7.2752877980493711</v>
      </c>
      <c r="L159" s="59">
        <f>PI()*(E159/2)*($I$36/2)*C159*0.000000001</f>
        <v>2.0577431881013147E-10</v>
      </c>
      <c r="M159" s="70">
        <f t="shared" si="205"/>
        <v>7.2886696327275038</v>
      </c>
      <c r="N159" s="71">
        <f t="shared" ref="N159" si="255">AVERAGE(M159:M161)</f>
        <v>8.6985486576439879</v>
      </c>
      <c r="O159" s="69">
        <f t="shared" ref="O159" si="256">STDEV(M159:M161)</f>
        <v>1.89307488385945</v>
      </c>
      <c r="P159" s="70">
        <f t="shared" si="206"/>
        <v>87.864320000000006</v>
      </c>
      <c r="Q159" s="71">
        <f t="shared" ref="Q159" si="257">AVERAGE(P159:P161)</f>
        <v>67.080533333333335</v>
      </c>
      <c r="R159" s="69">
        <f t="shared" ref="R159" si="258">STDEV(P159:P161)</f>
        <v>24.785361211080502</v>
      </c>
      <c r="S159" s="70">
        <f>4*L159/(PI()*($I$38/2)^3)</f>
        <v>134.14400000000001</v>
      </c>
      <c r="T159" s="71">
        <f t="shared" ref="T159" si="259">AVERAGE(S159:S161)</f>
        <v>115.71199999999999</v>
      </c>
      <c r="U159" s="69">
        <f t="shared" ref="U159" si="260">STDEV(S159:S161)</f>
        <v>22.874427293377352</v>
      </c>
    </row>
    <row r="160" spans="1:21" ht="15.75" x14ac:dyDescent="0.25">
      <c r="A160" s="17" t="s">
        <v>224</v>
      </c>
      <c r="B160">
        <v>3</v>
      </c>
      <c r="C160">
        <v>10</v>
      </c>
      <c r="D160">
        <v>90</v>
      </c>
      <c r="E160" s="60">
        <v>0.12</v>
      </c>
      <c r="F160">
        <f t="shared" si="202"/>
        <v>1.1309733552923254E-10</v>
      </c>
      <c r="G160" s="61">
        <f t="shared" si="203"/>
        <v>20.02465756233596</v>
      </c>
      <c r="H160" s="69"/>
      <c r="I160" s="70">
        <f t="shared" si="204"/>
        <v>13.261329470656989</v>
      </c>
      <c r="J160" s="69"/>
      <c r="K160" s="69"/>
      <c r="L160" s="59">
        <f>PI()*(E160/2)*($I$36/2)*C160*0.000000001</f>
        <v>1.8849555921538759E-10</v>
      </c>
      <c r="M160" s="70">
        <f t="shared" si="205"/>
        <v>7.9567976823941926</v>
      </c>
      <c r="N160" s="69"/>
      <c r="O160" s="69"/>
      <c r="P160" s="70">
        <f t="shared" si="206"/>
        <v>73.727999999999994</v>
      </c>
      <c r="Q160" s="69"/>
      <c r="R160" s="69"/>
      <c r="S160" s="70">
        <f>4*L160/(PI()*($I$38/2)^3)</f>
        <v>122.88</v>
      </c>
      <c r="T160" s="69"/>
      <c r="U160" s="69"/>
    </row>
    <row r="161" spans="1:21" ht="15.75" x14ac:dyDescent="0.25">
      <c r="A161" s="17" t="s">
        <v>224</v>
      </c>
      <c r="B161">
        <v>3</v>
      </c>
      <c r="C161">
        <v>10</v>
      </c>
      <c r="D161">
        <v>90</v>
      </c>
      <c r="E161" s="60">
        <v>8.7999999999999995E-2</v>
      </c>
      <c r="F161">
        <f t="shared" si="202"/>
        <v>6.0821233773498398E-11</v>
      </c>
      <c r="G161" s="61">
        <f t="shared" si="203"/>
        <v>37.235933483682565</v>
      </c>
      <c r="H161" s="69"/>
      <c r="I161" s="70">
        <f t="shared" si="204"/>
        <v>24.659496949568776</v>
      </c>
      <c r="J161" s="69"/>
      <c r="K161" s="69"/>
      <c r="L161" s="59">
        <f>PI()*(E161/2)*($I$36/2)*C161*0.000000001</f>
        <v>1.3823007675795088E-10</v>
      </c>
      <c r="M161" s="70">
        <f t="shared" si="205"/>
        <v>10.850178657810263</v>
      </c>
      <c r="N161" s="69"/>
      <c r="O161" s="69"/>
      <c r="P161" s="70">
        <f t="shared" si="206"/>
        <v>39.649280000000005</v>
      </c>
      <c r="Q161" s="69"/>
      <c r="R161" s="69"/>
      <c r="S161" s="70">
        <f>4*L161/(PI()*($I$38/2)^3)</f>
        <v>90.111999999999995</v>
      </c>
      <c r="T161" s="69"/>
      <c r="U161" s="69"/>
    </row>
    <row r="162" spans="1:21" ht="15.75" x14ac:dyDescent="0.25">
      <c r="A162" s="84" t="s">
        <v>225</v>
      </c>
      <c r="B162" s="85">
        <v>3.5</v>
      </c>
      <c r="C162" s="85">
        <v>5</v>
      </c>
      <c r="D162" s="85">
        <v>90</v>
      </c>
      <c r="E162" s="92">
        <v>0.28299999999999997</v>
      </c>
      <c r="F162" s="85">
        <f t="shared" si="202"/>
        <v>3.1450876754169112E-10</v>
      </c>
      <c r="G162" s="87">
        <f t="shared" si="203"/>
        <v>8.4010100524976998</v>
      </c>
      <c r="H162" s="88">
        <f t="shared" ref="H162" si="261">STDEV(G162:G164)</f>
        <v>0.75441216551162293</v>
      </c>
      <c r="I162" s="89">
        <f t="shared" si="204"/>
        <v>5.9689176422996146</v>
      </c>
      <c r="J162" s="90">
        <f t="shared" ref="J162" si="262">AVERAGE(I162:I164)</f>
        <v>5.5450250437601767</v>
      </c>
      <c r="K162" s="88">
        <f t="shared" ref="K162" si="263">STDEV(I162:I164)</f>
        <v>0.53600984359600756</v>
      </c>
      <c r="L162" s="91">
        <f>PI()*(E162/2)*($I$36/2)*C162*0.000000001</f>
        <v>2.2226768024147788E-10</v>
      </c>
      <c r="M162" s="89">
        <f t="shared" si="205"/>
        <v>8.4460184638539531</v>
      </c>
      <c r="N162" s="90">
        <f t="shared" ref="N162" si="264">AVERAGE(M162:M164)</f>
        <v>8.1340974297857134</v>
      </c>
      <c r="O162" s="88">
        <f t="shared" ref="O162" si="265">STDEV(M162:M164)</f>
        <v>0.39817814656661549</v>
      </c>
      <c r="P162" s="89">
        <f t="shared" si="206"/>
        <v>205.02783999999997</v>
      </c>
      <c r="Q162" s="90">
        <f t="shared" ref="Q162" si="266">AVERAGE(P162:P164)</f>
        <v>222.14911999999995</v>
      </c>
      <c r="R162" s="88">
        <f t="shared" ref="R162" si="267">STDEV(P162:P164)</f>
        <v>22.47951261991242</v>
      </c>
      <c r="S162" s="89">
        <f>4*L162/(PI()*($I$38/2)^3)</f>
        <v>144.89600000000002</v>
      </c>
      <c r="T162" s="90">
        <f t="shared" ref="T162" si="268">AVERAGE(S162:S164)</f>
        <v>150.6986666666667</v>
      </c>
      <c r="U162" s="69">
        <f t="shared" ref="U162" si="269">STDEV(S162:S164)</f>
        <v>7.5480215509319732</v>
      </c>
    </row>
    <row r="163" spans="1:21" ht="15.75" x14ac:dyDescent="0.25">
      <c r="A163" s="84" t="s">
        <v>225</v>
      </c>
      <c r="B163" s="85">
        <v>3.5</v>
      </c>
      <c r="C163" s="85">
        <v>5</v>
      </c>
      <c r="D163" s="85">
        <v>90</v>
      </c>
      <c r="E163" s="92">
        <v>0.28899999999999998</v>
      </c>
      <c r="F163" s="85">
        <f t="shared" si="202"/>
        <v>3.2798620002559131E-10</v>
      </c>
      <c r="G163" s="87">
        <f t="shared" si="203"/>
        <v>8.055800266932728</v>
      </c>
      <c r="H163" s="88"/>
      <c r="I163" s="89">
        <f t="shared" si="204"/>
        <v>5.723646089655702</v>
      </c>
      <c r="J163" s="88"/>
      <c r="K163" s="88"/>
      <c r="L163" s="91">
        <f>PI()*(E163/2)*($I$36/2)*C163*0.000000001</f>
        <v>2.2698006922186254E-10</v>
      </c>
      <c r="M163" s="89">
        <f t="shared" si="205"/>
        <v>8.2706685995524882</v>
      </c>
      <c r="N163" s="88"/>
      <c r="O163" s="88"/>
      <c r="P163" s="89">
        <f t="shared" si="206"/>
        <v>213.81375999999995</v>
      </c>
      <c r="Q163" s="88"/>
      <c r="R163" s="88"/>
      <c r="S163" s="89">
        <f>4*L163/(PI()*($I$38/2)^3)</f>
        <v>147.96799999999999</v>
      </c>
      <c r="T163" s="88"/>
      <c r="U163" s="69"/>
    </row>
    <row r="164" spans="1:21" ht="15.75" x14ac:dyDescent="0.25">
      <c r="A164" s="84" t="s">
        <v>225</v>
      </c>
      <c r="B164" s="85">
        <v>3.5</v>
      </c>
      <c r="C164" s="85">
        <v>5</v>
      </c>
      <c r="D164" s="85">
        <v>90</v>
      </c>
      <c r="E164" s="92">
        <v>0.311</v>
      </c>
      <c r="F164" s="85">
        <f t="shared" si="202"/>
        <v>3.7982247880982304E-10</v>
      </c>
      <c r="G164" s="87">
        <f t="shared" si="203"/>
        <v>6.956384798487278</v>
      </c>
      <c r="H164" s="88"/>
      <c r="I164" s="89">
        <f t="shared" si="204"/>
        <v>4.9425113993252108</v>
      </c>
      <c r="J164" s="88"/>
      <c r="K164" s="88"/>
      <c r="L164" s="91">
        <f>PI()*(E164/2)*($I$36/2)*C164*0.000000001</f>
        <v>2.4425882881660647E-10</v>
      </c>
      <c r="M164" s="89">
        <f t="shared" si="205"/>
        <v>7.6856052259507024</v>
      </c>
      <c r="N164" s="88"/>
      <c r="O164" s="88"/>
      <c r="P164" s="89">
        <f t="shared" si="206"/>
        <v>247.60576000000003</v>
      </c>
      <c r="Q164" s="88"/>
      <c r="R164" s="88"/>
      <c r="S164" s="89">
        <f>4*L164/(PI()*($I$38/2)^3)</f>
        <v>159.23200000000003</v>
      </c>
      <c r="T164" s="88"/>
      <c r="U164" s="69"/>
    </row>
    <row r="165" spans="1:21" ht="15.75" x14ac:dyDescent="0.25">
      <c r="A165" s="84" t="s">
        <v>226</v>
      </c>
      <c r="B165" s="85">
        <v>3.5</v>
      </c>
      <c r="C165" s="85">
        <v>6.25</v>
      </c>
      <c r="D165" s="85">
        <v>90</v>
      </c>
      <c r="E165" s="92">
        <v>0.20300000000000001</v>
      </c>
      <c r="F165" s="85">
        <f t="shared" si="202"/>
        <v>2.0228420572153405E-10</v>
      </c>
      <c r="G165" s="87">
        <f t="shared" si="203"/>
        <v>13.061777652347558</v>
      </c>
      <c r="H165" s="88">
        <f t="shared" ref="H165" si="270">STDEV(G165:G167)</f>
        <v>1.1190946932854209</v>
      </c>
      <c r="I165" s="89">
        <f t="shared" si="204"/>
        <v>9.2803930219929391</v>
      </c>
      <c r="J165" s="90">
        <f t="shared" ref="J165" si="271">AVERAGE(I165:I167)</f>
        <v>8.4933166453187052</v>
      </c>
      <c r="K165" s="88">
        <f t="shared" ref="K165" si="272">STDEV(I165:I167)</f>
        <v>0.79511677957929161</v>
      </c>
      <c r="L165" s="91">
        <f>PI()*(E165/2)*($I$36/2)*C165*0.000000001</f>
        <v>1.9929478396210253E-10</v>
      </c>
      <c r="M165" s="89">
        <f t="shared" si="205"/>
        <v>9.4195989173228316</v>
      </c>
      <c r="N165" s="90">
        <f t="shared" ref="N165" si="273">AVERAGE(M165:M167)</f>
        <v>9.0047003469663736</v>
      </c>
      <c r="O165" s="88">
        <f t="shared" ref="O165" si="274">STDEV(M165:M167)</f>
        <v>0.42260350605252878</v>
      </c>
      <c r="P165" s="89">
        <f t="shared" si="206"/>
        <v>131.86879999999999</v>
      </c>
      <c r="Q165" s="90">
        <f t="shared" ref="Q165" si="275">AVERAGE(P165:P167)</f>
        <v>144.9408</v>
      </c>
      <c r="R165" s="88">
        <f t="shared" ref="R165" si="276">STDEV(P165:P167)</f>
        <v>13.666463478164371</v>
      </c>
      <c r="S165" s="89">
        <f>4*L165/(PI()*($I$38/2)^3)</f>
        <v>129.92000000000002</v>
      </c>
      <c r="T165" s="90">
        <f t="shared" ref="T165" si="277">AVERAGE(S165:S167)</f>
        <v>136.10666666666668</v>
      </c>
      <c r="U165" s="69">
        <f t="shared" ref="U165" si="278">STDEV(S165:S167)</f>
        <v>6.4106577925618051</v>
      </c>
    </row>
    <row r="166" spans="1:21" ht="15.75" x14ac:dyDescent="0.25">
      <c r="A166" s="84" t="s">
        <v>226</v>
      </c>
      <c r="B166" s="85">
        <v>3.5</v>
      </c>
      <c r="C166" s="85">
        <v>6.25</v>
      </c>
      <c r="D166" s="85">
        <v>90</v>
      </c>
      <c r="E166" s="92">
        <v>0.21199999999999999</v>
      </c>
      <c r="F166" s="85">
        <f t="shared" si="202"/>
        <v>2.2061834409834323E-10</v>
      </c>
      <c r="G166" s="87">
        <f t="shared" si="203"/>
        <v>11.97629928968473</v>
      </c>
      <c r="H166" s="88"/>
      <c r="I166" s="89">
        <f t="shared" si="204"/>
        <v>8.5091606453209998</v>
      </c>
      <c r="J166" s="88"/>
      <c r="K166" s="88"/>
      <c r="L166" s="91">
        <f>PI()*(E166/2)*($I$36/2)*C166*0.000000001</f>
        <v>2.0813051330032383E-10</v>
      </c>
      <c r="M166" s="89">
        <f t="shared" si="205"/>
        <v>9.0197102840402579</v>
      </c>
      <c r="N166" s="88"/>
      <c r="O166" s="88"/>
      <c r="P166" s="89">
        <f t="shared" si="206"/>
        <v>143.82079999999999</v>
      </c>
      <c r="Q166" s="88"/>
      <c r="R166" s="88"/>
      <c r="S166" s="89">
        <f>4*L166/(PI()*($I$38/2)^3)</f>
        <v>135.68000000000004</v>
      </c>
      <c r="T166" s="88"/>
      <c r="U166" s="69"/>
    </row>
    <row r="167" spans="1:21" ht="15.75" x14ac:dyDescent="0.25">
      <c r="A167" s="84" t="s">
        <v>226</v>
      </c>
      <c r="B167" s="85">
        <v>3.5</v>
      </c>
      <c r="C167" s="85">
        <v>6.25</v>
      </c>
      <c r="D167" s="85">
        <v>90</v>
      </c>
      <c r="E167" s="92">
        <v>0.223</v>
      </c>
      <c r="F167" s="85">
        <f t="shared" si="202"/>
        <v>2.4410665792244822E-10</v>
      </c>
      <c r="G167" s="87">
        <f t="shared" si="203"/>
        <v>10.823921560369008</v>
      </c>
      <c r="H167" s="88"/>
      <c r="I167" s="89">
        <f t="shared" si="204"/>
        <v>7.6903962686421794</v>
      </c>
      <c r="J167" s="88"/>
      <c r="K167" s="88"/>
      <c r="L167" s="91">
        <f>PI()*(E167/2)*($I$36/2)*C167*0.000000001</f>
        <v>2.1892973804703874E-10</v>
      </c>
      <c r="M167" s="89">
        <f t="shared" si="205"/>
        <v>8.5747918395360312</v>
      </c>
      <c r="N167" s="88"/>
      <c r="O167" s="88"/>
      <c r="P167" s="89">
        <f t="shared" si="206"/>
        <v>159.13280000000003</v>
      </c>
      <c r="Q167" s="88"/>
      <c r="R167" s="88"/>
      <c r="S167" s="89">
        <f>4*L167/(PI()*($I$38/2)^3)</f>
        <v>142.72000000000003</v>
      </c>
      <c r="T167" s="88"/>
      <c r="U167" s="69"/>
    </row>
    <row r="168" spans="1:21" ht="15.75" x14ac:dyDescent="0.25">
      <c r="A168" s="84" t="s">
        <v>227</v>
      </c>
      <c r="B168" s="85">
        <v>3.5</v>
      </c>
      <c r="C168" s="85">
        <v>7.5</v>
      </c>
      <c r="D168" s="85">
        <v>90</v>
      </c>
      <c r="E168" s="92">
        <v>0.17100000000000001</v>
      </c>
      <c r="F168" s="85">
        <f t="shared" si="202"/>
        <v>1.7224370771928591E-10</v>
      </c>
      <c r="G168" s="87">
        <f t="shared" si="203"/>
        <v>15.339842324008254</v>
      </c>
      <c r="H168" s="88">
        <f t="shared" ref="H168" si="279">STDEV(G168:G170)</f>
        <v>2.7165709458099863</v>
      </c>
      <c r="I168" s="89">
        <f t="shared" si="204"/>
        <v>10.898957971207864</v>
      </c>
      <c r="J168" s="90">
        <f t="shared" ref="J168" si="280">AVERAGE(I168:I170)</f>
        <v>9.6616789153809908</v>
      </c>
      <c r="K168" s="88">
        <f t="shared" ref="K168" si="281">STDEV(I168:I170)</f>
        <v>1.930123656998004</v>
      </c>
      <c r="L168" s="91">
        <f>PI()*(E168/2)*($I$36/2)*C168*0.000000001</f>
        <v>2.0145462891144552E-10</v>
      </c>
      <c r="M168" s="89">
        <f t="shared" si="205"/>
        <v>9.3186090653827236</v>
      </c>
      <c r="N168" s="90">
        <f t="shared" ref="N168" si="282">AVERAGE(M168:M170)</f>
        <v>8.7424899826774833</v>
      </c>
      <c r="O168" s="88">
        <f t="shared" ref="O168" si="283">STDEV(M168:M170)</f>
        <v>0.90617329878649189</v>
      </c>
      <c r="P168" s="89">
        <f t="shared" si="206"/>
        <v>112.28544000000001</v>
      </c>
      <c r="Q168" s="90">
        <f t="shared" ref="Q168" si="284">AVERAGE(P168:P170)</f>
        <v>130.58432000000002</v>
      </c>
      <c r="R168" s="88">
        <f t="shared" ref="R168" si="285">STDEV(P168:P170)</f>
        <v>29.436274185106914</v>
      </c>
      <c r="S168" s="89">
        <f>4*L168/(PI()*($I$38/2)^3)</f>
        <v>131.32800000000003</v>
      </c>
      <c r="T168" s="90">
        <f t="shared" ref="T168" si="286">AVERAGE(S168:S170)</f>
        <v>141.05600000000001</v>
      </c>
      <c r="U168" s="69">
        <f t="shared" ref="U168" si="287">STDEV(S168:S170)</f>
        <v>15.538166687225376</v>
      </c>
    </row>
    <row r="169" spans="1:21" ht="15.75" x14ac:dyDescent="0.25">
      <c r="A169" s="84" t="s">
        <v>227</v>
      </c>
      <c r="B169" s="85">
        <v>3.5</v>
      </c>
      <c r="C169" s="85">
        <v>7.5</v>
      </c>
      <c r="D169" s="85">
        <v>90</v>
      </c>
      <c r="E169" s="92">
        <v>0.17299999999999999</v>
      </c>
      <c r="F169" s="85">
        <f t="shared" si="202"/>
        <v>1.7629636224241671E-10</v>
      </c>
      <c r="G169" s="87">
        <f t="shared" si="203"/>
        <v>14.987214053136606</v>
      </c>
      <c r="H169" s="88"/>
      <c r="I169" s="89">
        <f t="shared" si="204"/>
        <v>10.648415584753558</v>
      </c>
      <c r="J169" s="88"/>
      <c r="K169" s="88"/>
      <c r="L169" s="91">
        <f>PI()*(E169/2)*($I$36/2)*C169*0.000000001</f>
        <v>2.0381082340163781E-10</v>
      </c>
      <c r="M169" s="89">
        <f t="shared" si="205"/>
        <v>9.2108794808118262</v>
      </c>
      <c r="N169" s="88"/>
      <c r="O169" s="88"/>
      <c r="P169" s="89">
        <f t="shared" si="206"/>
        <v>114.92735999999999</v>
      </c>
      <c r="Q169" s="88"/>
      <c r="R169" s="88"/>
      <c r="S169" s="89">
        <f>4*L169/(PI()*($I$38/2)^3)</f>
        <v>132.86399999999998</v>
      </c>
      <c r="T169" s="88"/>
      <c r="U169" s="69"/>
    </row>
    <row r="170" spans="1:21" ht="15.75" x14ac:dyDescent="0.25">
      <c r="A170" s="84" t="s">
        <v>227</v>
      </c>
      <c r="B170" s="85">
        <v>3.5</v>
      </c>
      <c r="C170" s="85">
        <v>7.5</v>
      </c>
      <c r="D170" s="85">
        <v>90</v>
      </c>
      <c r="E170" s="92">
        <v>0.20699999999999999</v>
      </c>
      <c r="F170" s="85">
        <f t="shared" si="202"/>
        <v>2.5240144427562946E-10</v>
      </c>
      <c r="G170" s="87">
        <f t="shared" si="203"/>
        <v>10.46820997914363</v>
      </c>
      <c r="H170" s="88"/>
      <c r="I170" s="89">
        <f t="shared" si="204"/>
        <v>7.4376631901815484</v>
      </c>
      <c r="J170" s="88"/>
      <c r="K170" s="88"/>
      <c r="L170" s="91">
        <f>PI()*(E170/2)*($I$36/2)*C170*0.000000001</f>
        <v>2.4386612973490773E-10</v>
      </c>
      <c r="M170" s="89">
        <f t="shared" si="205"/>
        <v>7.697981401837902</v>
      </c>
      <c r="N170" s="88"/>
      <c r="O170" s="88"/>
      <c r="P170" s="89">
        <f t="shared" si="206"/>
        <v>164.54015999999999</v>
      </c>
      <c r="Q170" s="88"/>
      <c r="R170" s="88"/>
      <c r="S170" s="89">
        <f>4*L170/(PI()*($I$38/2)^3)</f>
        <v>158.97600000000003</v>
      </c>
      <c r="T170" s="88"/>
      <c r="U170" s="69"/>
    </row>
    <row r="171" spans="1:21" ht="15.75" x14ac:dyDescent="0.25">
      <c r="A171" s="84" t="s">
        <v>228</v>
      </c>
      <c r="B171" s="85">
        <v>3.5</v>
      </c>
      <c r="C171" s="85">
        <v>8.75</v>
      </c>
      <c r="D171" s="85">
        <v>90</v>
      </c>
      <c r="E171" s="92">
        <v>0.16500000000000001</v>
      </c>
      <c r="F171" s="85">
        <f t="shared" si="202"/>
        <v>1.8709656873683593E-10</v>
      </c>
      <c r="G171" s="87">
        <f t="shared" si="203"/>
        <v>14.122072550848495</v>
      </c>
      <c r="H171" s="88">
        <f t="shared" ref="H171" si="288">STDEV(G171:G173)</f>
        <v>0.99665810838002378</v>
      </c>
      <c r="I171" s="89">
        <f t="shared" si="204"/>
        <v>10.033732547377856</v>
      </c>
      <c r="J171" s="90">
        <f t="shared" ref="J171" si="289">AVERAGE(I171:I173)</f>
        <v>9.2963450426288912</v>
      </c>
      <c r="K171" s="88">
        <f t="shared" ref="K171" si="290">STDEV(I171:I173)</f>
        <v>0.70812558600400699</v>
      </c>
      <c r="L171" s="91">
        <f>PI()*(E171/2)*($I$36/2)*C171*0.000000001</f>
        <v>2.2678371968101325E-10</v>
      </c>
      <c r="M171" s="89">
        <f t="shared" si="205"/>
        <v>8.2778293515867301</v>
      </c>
      <c r="N171" s="90">
        <f t="shared" ref="N171" si="291">AVERAGE(M171:M173)</f>
        <v>7.9640130267650164</v>
      </c>
      <c r="O171" s="88">
        <f t="shared" ref="O171" si="292">STDEV(M171:M173)</f>
        <v>0.30293994703628047</v>
      </c>
      <c r="P171" s="89">
        <f t="shared" si="206"/>
        <v>121.96800000000003</v>
      </c>
      <c r="Q171" s="90">
        <f t="shared" ref="Q171" si="293">AVERAGE(P171:P173)</f>
        <v>132.14954666666665</v>
      </c>
      <c r="R171" s="88">
        <f t="shared" ref="R171" si="294">STDEV(P171:P173)</f>
        <v>9.9937748320708515</v>
      </c>
      <c r="S171" s="89">
        <f>4*L171/(PI()*($I$38/2)^3)</f>
        <v>147.84000000000003</v>
      </c>
      <c r="T171" s="90">
        <f t="shared" ref="T171" si="295">AVERAGE(S171:S173)</f>
        <v>153.81333333333333</v>
      </c>
      <c r="U171" s="69">
        <f t="shared" ref="U171" si="296">STDEV(S171:S173)</f>
        <v>5.8297407603883329</v>
      </c>
    </row>
    <row r="172" spans="1:21" ht="15.75" x14ac:dyDescent="0.25">
      <c r="A172" s="84" t="s">
        <v>228</v>
      </c>
      <c r="B172" s="85">
        <v>3.5</v>
      </c>
      <c r="C172" s="85">
        <v>8.75</v>
      </c>
      <c r="D172" s="85">
        <v>90</v>
      </c>
      <c r="E172" s="92">
        <v>0.17199999999999999</v>
      </c>
      <c r="F172" s="85">
        <f t="shared" si="202"/>
        <v>2.0330816857706345E-10</v>
      </c>
      <c r="G172" s="87">
        <f t="shared" si="203"/>
        <v>12.995991927962764</v>
      </c>
      <c r="H172" s="88"/>
      <c r="I172" s="89">
        <f t="shared" si="204"/>
        <v>9.2336522648175432</v>
      </c>
      <c r="J172" s="88"/>
      <c r="K172" s="88"/>
      <c r="L172" s="91">
        <f>PI()*(E172/2)*($I$36/2)*C172*0.000000001</f>
        <v>2.3640484718263191E-10</v>
      </c>
      <c r="M172" s="89">
        <f t="shared" si="205"/>
        <v>7.940940947743087</v>
      </c>
      <c r="N172" s="88"/>
      <c r="O172" s="88"/>
      <c r="P172" s="89">
        <f t="shared" si="206"/>
        <v>132.53631999999999</v>
      </c>
      <c r="Q172" s="88"/>
      <c r="R172" s="88"/>
      <c r="S172" s="89">
        <f>4*L172/(PI()*($I$38/2)^3)</f>
        <v>154.11199999999999</v>
      </c>
      <c r="T172" s="88"/>
      <c r="U172" s="69"/>
    </row>
    <row r="173" spans="1:21" ht="15.75" x14ac:dyDescent="0.25">
      <c r="A173" s="84" t="s">
        <v>228</v>
      </c>
      <c r="B173" s="85">
        <v>3.5</v>
      </c>
      <c r="C173" s="85">
        <v>8.75</v>
      </c>
      <c r="D173" s="85">
        <v>90</v>
      </c>
      <c r="E173" s="92">
        <v>0.17799999999999999</v>
      </c>
      <c r="F173" s="85">
        <f t="shared" si="202"/>
        <v>2.1773985982949154E-10</v>
      </c>
      <c r="G173" s="87">
        <f t="shared" si="203"/>
        <v>12.134623948896934</v>
      </c>
      <c r="H173" s="88"/>
      <c r="I173" s="89">
        <f t="shared" si="204"/>
        <v>8.6216503156912712</v>
      </c>
      <c r="J173" s="88"/>
      <c r="K173" s="88"/>
      <c r="L173" s="91">
        <f>PI()*(E173/2)*($I$36/2)*C173*0.000000001</f>
        <v>2.4465152789830516E-10</v>
      </c>
      <c r="M173" s="89">
        <f t="shared" si="205"/>
        <v>7.6732687809652287</v>
      </c>
      <c r="N173" s="88"/>
      <c r="O173" s="88"/>
      <c r="P173" s="89">
        <f t="shared" si="206"/>
        <v>141.94431999999998</v>
      </c>
      <c r="Q173" s="88"/>
      <c r="R173" s="88"/>
      <c r="S173" s="89">
        <f>4*L173/(PI()*($I$38/2)^3)</f>
        <v>159.488</v>
      </c>
      <c r="T173" s="88"/>
      <c r="U173" s="69"/>
    </row>
    <row r="174" spans="1:21" ht="15.75" x14ac:dyDescent="0.25">
      <c r="A174" s="84" t="s">
        <v>229</v>
      </c>
      <c r="B174" s="85">
        <v>3.5</v>
      </c>
      <c r="C174" s="85">
        <v>10</v>
      </c>
      <c r="D174" s="85">
        <v>90</v>
      </c>
      <c r="E174" s="92">
        <v>0.153</v>
      </c>
      <c r="F174" s="85">
        <f t="shared" si="202"/>
        <v>1.8385385606970868E-10</v>
      </c>
      <c r="G174" s="87">
        <f t="shared" si="203"/>
        <v>14.371149858910851</v>
      </c>
      <c r="H174" s="88">
        <f t="shared" ref="H174" si="297">STDEV(G174:G176)</f>
        <v>1.364965999274055</v>
      </c>
      <c r="I174" s="89">
        <f t="shared" si="204"/>
        <v>10.210701974756159</v>
      </c>
      <c r="J174" s="90">
        <f t="shared" ref="J174" si="298">AVERAGE(I174:I176)</f>
        <v>9.5859964661369386</v>
      </c>
      <c r="K174" s="88">
        <f t="shared" ref="K174" si="299">STDEV(I174:I176)</f>
        <v>0.96980834248421588</v>
      </c>
      <c r="L174" s="91">
        <f>PI()*(E174/2)*($I$36/2)*C174*0.000000001</f>
        <v>2.4033183799961916E-10</v>
      </c>
      <c r="M174" s="89">
        <f t="shared" si="205"/>
        <v>7.8111870106884611</v>
      </c>
      <c r="N174" s="90">
        <f t="shared" ref="N174" si="300">AVERAGE(M174:M176)</f>
        <v>7.5618038756069552</v>
      </c>
      <c r="O174" s="88">
        <f t="shared" ref="O174" si="301">STDEV(M174:M176)</f>
        <v>0.38884564481928824</v>
      </c>
      <c r="P174" s="89">
        <f t="shared" si="206"/>
        <v>119.85408</v>
      </c>
      <c r="Q174" s="90">
        <f t="shared" ref="Q174" si="302">AVERAGE(P174:P176)</f>
        <v>128.59562666666667</v>
      </c>
      <c r="R174" s="88">
        <f t="shared" ref="R174" si="303">STDEV(P174:P176)</f>
        <v>13.801943965417832</v>
      </c>
      <c r="S174" s="89">
        <f>4*L174/(PI()*($I$38/2)^3)</f>
        <v>156.672</v>
      </c>
      <c r="T174" s="90">
        <f t="shared" ref="T174" si="304">AVERAGE(S174:S176)</f>
        <v>162.13333333333335</v>
      </c>
      <c r="U174" s="69">
        <f t="shared" ref="U174" si="305">STDEV(S174:S176)</f>
        <v>8.5877730136126456</v>
      </c>
    </row>
    <row r="175" spans="1:21" ht="15.75" x14ac:dyDescent="0.25">
      <c r="A175" s="84" t="s">
        <v>229</v>
      </c>
      <c r="B175" s="85">
        <v>3.5</v>
      </c>
      <c r="C175" s="85">
        <v>10</v>
      </c>
      <c r="D175" s="85">
        <v>90</v>
      </c>
      <c r="E175" s="92">
        <v>0.154</v>
      </c>
      <c r="F175" s="85">
        <f t="shared" si="202"/>
        <v>1.8626502843133886E-10</v>
      </c>
      <c r="G175" s="87">
        <f t="shared" si="203"/>
        <v>14.185117517593357</v>
      </c>
      <c r="H175" s="88"/>
      <c r="I175" s="89">
        <f t="shared" si="204"/>
        <v>10.078525996250079</v>
      </c>
      <c r="J175" s="88"/>
      <c r="K175" s="88"/>
      <c r="L175" s="91">
        <f>PI()*(E175/2)*($I$36/2)*C175*0.000000001</f>
        <v>2.4190263432641412E-10</v>
      </c>
      <c r="M175" s="89">
        <f t="shared" si="205"/>
        <v>7.7604650171125593</v>
      </c>
      <c r="N175" s="88"/>
      <c r="O175" s="88"/>
      <c r="P175" s="89">
        <f t="shared" si="206"/>
        <v>121.42592</v>
      </c>
      <c r="Q175" s="88"/>
      <c r="R175" s="88"/>
      <c r="S175" s="89">
        <f>4*L175/(PI()*($I$38/2)^3)</f>
        <v>157.69600000000003</v>
      </c>
      <c r="T175" s="88"/>
      <c r="U175" s="69"/>
    </row>
    <row r="176" spans="1:21" ht="15.75" x14ac:dyDescent="0.25">
      <c r="A176" s="84" t="s">
        <v>229</v>
      </c>
      <c r="B176" s="85">
        <v>3.5</v>
      </c>
      <c r="C176" s="85">
        <v>10</v>
      </c>
      <c r="D176" s="85">
        <v>90</v>
      </c>
      <c r="E176" s="92">
        <v>0.16800000000000001</v>
      </c>
      <c r="F176" s="85">
        <f t="shared" si="202"/>
        <v>2.2167077763729585E-10</v>
      </c>
      <c r="G176" s="87">
        <f t="shared" si="203"/>
        <v>11.919439025199972</v>
      </c>
      <c r="H176" s="88"/>
      <c r="I176" s="89">
        <f t="shared" si="204"/>
        <v>8.4687614274045799</v>
      </c>
      <c r="J176" s="88"/>
      <c r="K176" s="88"/>
      <c r="L176" s="91">
        <f>PI()*(E176/2)*($I$36/2)*C176*0.000000001</f>
        <v>2.6389378290154268E-10</v>
      </c>
      <c r="M176" s="89">
        <f t="shared" si="205"/>
        <v>7.1137595990198461</v>
      </c>
      <c r="N176" s="88"/>
      <c r="O176" s="88"/>
      <c r="P176" s="89">
        <f t="shared" si="206"/>
        <v>144.50688000000002</v>
      </c>
      <c r="Q176" s="88"/>
      <c r="R176" s="88"/>
      <c r="S176" s="89">
        <f>4*L176/(PI()*($I$38/2)^3)</f>
        <v>172.03200000000004</v>
      </c>
      <c r="T176" s="88"/>
      <c r="U176" s="69"/>
    </row>
    <row r="177" spans="1:21" ht="15.75" x14ac:dyDescent="0.25">
      <c r="A177" s="17" t="s">
        <v>230</v>
      </c>
      <c r="B177">
        <v>4</v>
      </c>
      <c r="C177">
        <v>5</v>
      </c>
      <c r="D177">
        <v>90</v>
      </c>
      <c r="E177" s="60">
        <v>0.38200000000000001</v>
      </c>
      <c r="F177">
        <f t="shared" si="202"/>
        <v>5.7304220797804627E-10</v>
      </c>
      <c r="G177" s="61">
        <f t="shared" si="203"/>
        <v>5.2695022778549152</v>
      </c>
      <c r="H177" s="69">
        <f t="shared" ref="H177" si="306">STDEV(G177:G179)</f>
        <v>2.7589466193671447E-2</v>
      </c>
      <c r="I177" s="70">
        <f t="shared" si="204"/>
        <v>3.934671482095792</v>
      </c>
      <c r="J177" s="71">
        <f t="shared" ref="J177" si="307">AVERAGE(I177:I179)</f>
        <v>3.9347254103930189</v>
      </c>
      <c r="K177" s="69">
        <f t="shared" ref="K177" si="308">STDEV(I177:I179)</f>
        <v>2.0600709538487073E-2</v>
      </c>
      <c r="L177" s="59">
        <f>PI()*(E177/2)*($I$36/2)*C177*0.000000001</f>
        <v>3.0002209841782524E-10</v>
      </c>
      <c r="M177" s="70">
        <f t="shared" si="205"/>
        <v>7.515222530802963</v>
      </c>
      <c r="N177" s="71">
        <f t="shared" ref="N177" si="309">AVERAGE(M177:M179)</f>
        <v>7.5152568649953366</v>
      </c>
      <c r="O177" s="69">
        <f t="shared" ref="O177" si="310">STDEV(M177:M179)</f>
        <v>1.9673514700614458E-2</v>
      </c>
      <c r="P177" s="70">
        <f t="shared" si="206"/>
        <v>373.56544000000002</v>
      </c>
      <c r="Q177" s="71">
        <f t="shared" ref="Q177" si="311">AVERAGE(P177:P179)</f>
        <v>373.5671466666667</v>
      </c>
      <c r="R177" s="69">
        <f t="shared" ref="R177" si="312">STDEV(P177:P179)</f>
        <v>1.9558405584641385</v>
      </c>
      <c r="S177" s="70">
        <f>4*L177/(PI()*($I$38/2)^3)</f>
        <v>195.584</v>
      </c>
      <c r="T177" s="71">
        <f t="shared" ref="T177" si="313">AVERAGE(S177:S179)</f>
        <v>195.58399999999997</v>
      </c>
      <c r="U177" s="69">
        <f t="shared" ref="U177" si="314">STDEV(S177:S179)</f>
        <v>0.51200000000000045</v>
      </c>
    </row>
    <row r="178" spans="1:21" ht="15.75" x14ac:dyDescent="0.25">
      <c r="A178" s="17" t="s">
        <v>230</v>
      </c>
      <c r="B178">
        <v>4</v>
      </c>
      <c r="C178">
        <v>5</v>
      </c>
      <c r="D178">
        <v>90</v>
      </c>
      <c r="E178" s="60">
        <v>0.38100000000000001</v>
      </c>
      <c r="F178">
        <f t="shared" si="202"/>
        <v>5.7004591398468503E-10</v>
      </c>
      <c r="G178" s="61">
        <f t="shared" si="203"/>
        <v>5.2972000082232871</v>
      </c>
      <c r="H178" s="69"/>
      <c r="I178" s="70">
        <f t="shared" si="204"/>
        <v>3.9553530311402256</v>
      </c>
      <c r="J178" s="69"/>
      <c r="K178" s="69"/>
      <c r="L178" s="59">
        <f>PI()*(E178/2)*($I$36/2)*C178*0.000000001</f>
        <v>2.9923670025442781E-10</v>
      </c>
      <c r="M178" s="70">
        <f t="shared" si="205"/>
        <v>7.5349475243221304</v>
      </c>
      <c r="N178" s="69"/>
      <c r="O178" s="69"/>
      <c r="P178" s="70">
        <f t="shared" si="206"/>
        <v>371.61216000000002</v>
      </c>
      <c r="Q178" s="69"/>
      <c r="R178" s="69"/>
      <c r="S178" s="70">
        <f>4*L178/(PI()*($I$38/2)^3)</f>
        <v>195.072</v>
      </c>
      <c r="T178" s="69"/>
      <c r="U178" s="69"/>
    </row>
    <row r="179" spans="1:21" ht="15.75" x14ac:dyDescent="0.25">
      <c r="A179" s="17" t="s">
        <v>230</v>
      </c>
      <c r="B179">
        <v>4</v>
      </c>
      <c r="C179">
        <v>5</v>
      </c>
      <c r="D179">
        <v>90</v>
      </c>
      <c r="E179" s="60">
        <v>0.38300000000000001</v>
      </c>
      <c r="F179">
        <f t="shared" si="202"/>
        <v>5.7604635595304151E-10</v>
      </c>
      <c r="G179" s="61">
        <f t="shared" si="203"/>
        <v>5.2420212176352736</v>
      </c>
      <c r="H179" s="69"/>
      <c r="I179" s="70">
        <f t="shared" si="204"/>
        <v>3.9141517179430383</v>
      </c>
      <c r="J179" s="69"/>
      <c r="K179" s="69"/>
      <c r="L179" s="59">
        <f>PI()*(E179/2)*($I$36/2)*C179*0.000000001</f>
        <v>3.0080749658122272E-10</v>
      </c>
      <c r="M179" s="70">
        <f t="shared" si="205"/>
        <v>7.4956005398609182</v>
      </c>
      <c r="N179" s="69"/>
      <c r="O179" s="69"/>
      <c r="P179" s="70">
        <f t="shared" si="206"/>
        <v>375.52384000000001</v>
      </c>
      <c r="Q179" s="69"/>
      <c r="R179" s="69"/>
      <c r="S179" s="70">
        <f>4*L179/(PI()*($I$38/2)^3)</f>
        <v>196.096</v>
      </c>
      <c r="T179" s="69"/>
      <c r="U179" s="69"/>
    </row>
    <row r="180" spans="1:21" ht="15.75" x14ac:dyDescent="0.25">
      <c r="A180" s="17" t="s">
        <v>231</v>
      </c>
      <c r="B180">
        <v>4</v>
      </c>
      <c r="C180">
        <v>6.25</v>
      </c>
      <c r="D180">
        <v>90</v>
      </c>
      <c r="E180" s="60">
        <v>0.25</v>
      </c>
      <c r="F180">
        <f t="shared" si="202"/>
        <v>3.0679615757712824E-10</v>
      </c>
      <c r="G180" s="61">
        <f t="shared" si="203"/>
        <v>9.8425196850393686</v>
      </c>
      <c r="H180" s="69">
        <f t="shared" ref="H180" si="315">STDEV(G180:G182)</f>
        <v>0.43109271148467537</v>
      </c>
      <c r="I180" s="70">
        <f t="shared" si="204"/>
        <v>7.3492864173228334</v>
      </c>
      <c r="J180" s="71">
        <f t="shared" ref="J180" si="316">AVERAGE(I180:I182)</f>
        <v>7.6175561005570644</v>
      </c>
      <c r="K180" s="69">
        <f t="shared" ref="K180" si="317">STDEV(I180:I182)</f>
        <v>0.32189153900671363</v>
      </c>
      <c r="L180" s="59">
        <f>PI()*(E180/2)*($I$36/2)*C180*0.000000001</f>
        <v>2.4543692606170259E-10</v>
      </c>
      <c r="M180" s="70">
        <f t="shared" si="205"/>
        <v>9.1866080216535426</v>
      </c>
      <c r="N180" s="71">
        <f t="shared" ref="N180" si="318">AVERAGE(M180:M182)</f>
        <v>9.3513925447590012</v>
      </c>
      <c r="O180" s="69">
        <f t="shared" ref="O180" si="319">STDEV(M180:M182)</f>
        <v>0.1968563459449767</v>
      </c>
      <c r="P180" s="70">
        <f t="shared" si="206"/>
        <v>200</v>
      </c>
      <c r="Q180" s="71">
        <f t="shared" ref="Q180" si="320">AVERAGE(P180:P182)</f>
        <v>193.18293333333335</v>
      </c>
      <c r="R180" s="69">
        <f t="shared" ref="R180" si="321">STDEV(P180:P182)</f>
        <v>8.0377097368176447</v>
      </c>
      <c r="S180" s="70">
        <f>4*L180/(PI()*($I$38/2)^3)</f>
        <v>160</v>
      </c>
      <c r="T180" s="71">
        <f t="shared" ref="T180" si="322">AVERAGE(S180:S182)</f>
        <v>157.22666666666669</v>
      </c>
      <c r="U180" s="69">
        <f t="shared" ref="U180" si="323">STDEV(S180:S182)</f>
        <v>3.2842249212460142</v>
      </c>
    </row>
    <row r="181" spans="1:21" ht="15.75" x14ac:dyDescent="0.25">
      <c r="A181" s="17" t="s">
        <v>231</v>
      </c>
      <c r="B181">
        <v>4</v>
      </c>
      <c r="C181">
        <v>6.25</v>
      </c>
      <c r="D181">
        <v>90</v>
      </c>
      <c r="E181" s="60">
        <v>0.247</v>
      </c>
      <c r="F181">
        <f t="shared" si="202"/>
        <v>2.994772284419683E-10</v>
      </c>
      <c r="G181" s="61">
        <f t="shared" si="203"/>
        <v>10.083061192856144</v>
      </c>
      <c r="H181" s="69"/>
      <c r="I181" s="70">
        <f t="shared" si="204"/>
        <v>7.5288957544407724</v>
      </c>
      <c r="J181" s="69"/>
      <c r="K181" s="69"/>
      <c r="L181" s="59">
        <f>PI()*(E181/2)*($I$36/2)*C181*0.000000001</f>
        <v>2.4249168294896221E-10</v>
      </c>
      <c r="M181" s="70">
        <f t="shared" si="205"/>
        <v>9.2981862567343523</v>
      </c>
      <c r="N181" s="69"/>
      <c r="O181" s="69"/>
      <c r="P181" s="70">
        <f t="shared" si="206"/>
        <v>195.22880000000001</v>
      </c>
      <c r="Q181" s="69"/>
      <c r="R181" s="69"/>
      <c r="S181" s="70">
        <f>4*L181/(PI()*($I$38/2)^3)</f>
        <v>158.08000000000004</v>
      </c>
      <c r="T181" s="69"/>
      <c r="U181" s="69"/>
    </row>
    <row r="182" spans="1:21" ht="15.75" x14ac:dyDescent="0.25">
      <c r="A182" s="17" t="s">
        <v>231</v>
      </c>
      <c r="B182">
        <v>4</v>
      </c>
      <c r="C182">
        <v>6.25</v>
      </c>
      <c r="D182">
        <v>90</v>
      </c>
      <c r="E182" s="60">
        <v>0.24</v>
      </c>
      <c r="F182">
        <f t="shared" si="202"/>
        <v>2.8274333882308141E-10</v>
      </c>
      <c r="G182" s="61">
        <f t="shared" si="203"/>
        <v>10.679817366579176</v>
      </c>
      <c r="H182" s="69"/>
      <c r="I182" s="70">
        <f t="shared" si="204"/>
        <v>7.9744861299075884</v>
      </c>
      <c r="J182" s="69"/>
      <c r="K182" s="69"/>
      <c r="L182" s="59">
        <f>PI()*(E182/2)*($I$36/2)*C182*0.000000001</f>
        <v>2.3561944901923448E-10</v>
      </c>
      <c r="M182" s="70">
        <f t="shared" si="205"/>
        <v>9.5693833558891068</v>
      </c>
      <c r="N182" s="69"/>
      <c r="O182" s="69"/>
      <c r="P182" s="70">
        <f t="shared" si="206"/>
        <v>184.32000000000002</v>
      </c>
      <c r="Q182" s="69"/>
      <c r="R182" s="69"/>
      <c r="S182" s="70">
        <f>4*L182/(PI()*($I$38/2)^3)</f>
        <v>153.6</v>
      </c>
      <c r="T182" s="69"/>
      <c r="U182" s="69"/>
    </row>
    <row r="183" spans="1:21" ht="15.75" x14ac:dyDescent="0.25">
      <c r="A183" s="17" t="s">
        <v>232</v>
      </c>
      <c r="B183">
        <v>4</v>
      </c>
      <c r="C183">
        <v>7.5</v>
      </c>
      <c r="D183">
        <v>90</v>
      </c>
      <c r="E183" s="60">
        <v>0.22700000000000001</v>
      </c>
      <c r="F183">
        <f t="shared" si="202"/>
        <v>3.0353086471280337E-10</v>
      </c>
      <c r="G183" s="61">
        <f t="shared" si="203"/>
        <v>9.9484025227697117</v>
      </c>
      <c r="H183" s="69">
        <f t="shared" ref="H183" si="324">STDEV(G183:G185)</f>
        <v>0.10256427532983992</v>
      </c>
      <c r="I183" s="70">
        <f t="shared" si="204"/>
        <v>7.4283478087206083</v>
      </c>
      <c r="J183" s="71">
        <f t="shared" ref="J183" si="325">AVERAGE(I183:I185)</f>
        <v>7.5167787739101852</v>
      </c>
      <c r="K183" s="69">
        <f t="shared" ref="K183" si="326">STDEV(I183:I185)</f>
        <v>7.6583462335350488E-2</v>
      </c>
      <c r="L183" s="59">
        <f>PI()*(E183/2)*($I$36/2)*C183*0.000000001</f>
        <v>2.6742807463683119E-10</v>
      </c>
      <c r="M183" s="70">
        <f t="shared" si="205"/>
        <v>8.4311747628978893</v>
      </c>
      <c r="N183" s="71">
        <f t="shared" ref="N183" si="327">AVERAGE(M183:M185)</f>
        <v>8.4811372800113602</v>
      </c>
      <c r="O183" s="69">
        <f t="shared" ref="O183" si="328">STDEV(M183:M185)</f>
        <v>4.3268809057279617E-2</v>
      </c>
      <c r="P183" s="70">
        <f t="shared" si="206"/>
        <v>197.87136000000001</v>
      </c>
      <c r="Q183" s="71">
        <f t="shared" ref="Q183" si="329">AVERAGE(P183:P185)</f>
        <v>195.55712000000003</v>
      </c>
      <c r="R183" s="69">
        <f t="shared" ref="R183" si="330">STDEV(P183:P185)</f>
        <v>2.0041906304540853</v>
      </c>
      <c r="S183" s="70">
        <f>4*L183/(PI()*($I$38/2)^3)</f>
        <v>174.33600000000004</v>
      </c>
      <c r="T183" s="71">
        <f t="shared" ref="T183" si="331">AVERAGE(S183:S185)</f>
        <v>173.31200000000004</v>
      </c>
      <c r="U183" s="69">
        <f t="shared" ref="U183" si="332">STDEV(S183:S185)</f>
        <v>0.88681001347528232</v>
      </c>
    </row>
    <row r="184" spans="1:21" ht="15.75" x14ac:dyDescent="0.25">
      <c r="A184" s="17" t="s">
        <v>232</v>
      </c>
      <c r="B184">
        <v>4</v>
      </c>
      <c r="C184">
        <v>7.5</v>
      </c>
      <c r="D184">
        <v>90</v>
      </c>
      <c r="E184" s="60">
        <v>0.22500000000000001</v>
      </c>
      <c r="F184">
        <f t="shared" si="202"/>
        <v>2.982058651649687E-10</v>
      </c>
      <c r="G184" s="61">
        <f t="shared" si="203"/>
        <v>10.126049058682478</v>
      </c>
      <c r="H184" s="69"/>
      <c r="I184" s="70">
        <f t="shared" si="204"/>
        <v>7.5609942565049728</v>
      </c>
      <c r="J184" s="69"/>
      <c r="K184" s="69"/>
      <c r="L184" s="59">
        <f>PI()*(E184/2)*($I$36/2)*C184*0.000000001</f>
        <v>2.650718801466388E-10</v>
      </c>
      <c r="M184" s="70">
        <f t="shared" si="205"/>
        <v>8.506118538568094</v>
      </c>
      <c r="N184" s="69"/>
      <c r="O184" s="69"/>
      <c r="P184" s="70">
        <f t="shared" si="206"/>
        <v>194.40000000000003</v>
      </c>
      <c r="Q184" s="69"/>
      <c r="R184" s="69"/>
      <c r="S184" s="70">
        <f>4*L184/(PI()*($I$38/2)^3)</f>
        <v>172.8</v>
      </c>
      <c r="T184" s="69"/>
      <c r="U184" s="69"/>
    </row>
    <row r="185" spans="1:21" ht="15.75" x14ac:dyDescent="0.25">
      <c r="A185" s="17" t="s">
        <v>232</v>
      </c>
      <c r="B185">
        <v>4</v>
      </c>
      <c r="C185">
        <v>7.5</v>
      </c>
      <c r="D185">
        <v>90</v>
      </c>
      <c r="E185" s="60">
        <v>0.22500000000000001</v>
      </c>
      <c r="F185">
        <f t="shared" si="202"/>
        <v>2.982058651649687E-10</v>
      </c>
      <c r="G185" s="61">
        <f t="shared" si="203"/>
        <v>10.126049058682478</v>
      </c>
      <c r="H185" s="69"/>
      <c r="I185" s="70">
        <f t="shared" si="204"/>
        <v>7.5609942565049728</v>
      </c>
      <c r="J185" s="69"/>
      <c r="K185" s="69"/>
      <c r="L185" s="59">
        <f>PI()*(E185/2)*($I$36/2)*C185*0.000000001</f>
        <v>2.650718801466388E-10</v>
      </c>
      <c r="M185" s="70">
        <f t="shared" si="205"/>
        <v>8.506118538568094</v>
      </c>
      <c r="N185" s="69"/>
      <c r="O185" s="69"/>
      <c r="P185" s="70">
        <f t="shared" si="206"/>
        <v>194.40000000000003</v>
      </c>
      <c r="Q185" s="69"/>
      <c r="R185" s="69"/>
      <c r="S185" s="70">
        <f>4*L185/(PI()*($I$38/2)^3)</f>
        <v>172.8</v>
      </c>
      <c r="T185" s="69"/>
      <c r="U185" s="69"/>
    </row>
    <row r="186" spans="1:21" ht="15.75" x14ac:dyDescent="0.25">
      <c r="A186" s="17" t="s">
        <v>233</v>
      </c>
      <c r="B186">
        <v>4</v>
      </c>
      <c r="C186">
        <v>8.75</v>
      </c>
      <c r="D186">
        <v>90</v>
      </c>
      <c r="E186" s="60">
        <v>0.20499999999999999</v>
      </c>
      <c r="F186">
        <f t="shared" si="202"/>
        <v>2.8880563089680542E-10</v>
      </c>
      <c r="G186" s="61">
        <f t="shared" si="203"/>
        <v>10.455638315882734</v>
      </c>
      <c r="H186" s="69">
        <f t="shared" ref="H186" si="333">STDEV(G186:G188)</f>
        <v>0.4114329176327966</v>
      </c>
      <c r="I186" s="70">
        <f t="shared" si="204"/>
        <v>7.807094434990689</v>
      </c>
      <c r="J186" s="71">
        <f t="shared" ref="J186" si="334">AVERAGE(I186:I188)</f>
        <v>7.712727661575971</v>
      </c>
      <c r="K186" s="69">
        <f t="shared" ref="K186" si="335">STDEV(I186:I188)</f>
        <v>0.30721181668493874</v>
      </c>
      <c r="L186" s="59">
        <f>PI()*(E186/2)*($I$36/2)*C186*0.000000001</f>
        <v>2.8176159111883454E-10</v>
      </c>
      <c r="M186" s="70">
        <f t="shared" si="205"/>
        <v>8.0022717958654557</v>
      </c>
      <c r="N186" s="71">
        <f t="shared" ref="N186" si="336">AVERAGE(M186:M188)</f>
        <v>7.9527009171075731</v>
      </c>
      <c r="O186" s="69">
        <f t="shared" ref="O186" si="337">STDEV(M186:M188)</f>
        <v>0.1590977734409342</v>
      </c>
      <c r="P186" s="70">
        <f t="shared" si="206"/>
        <v>188.27199999999999</v>
      </c>
      <c r="Q186" s="71">
        <f t="shared" ref="Q186" si="338">AVERAGE(P186:P188)</f>
        <v>190.7808</v>
      </c>
      <c r="R186" s="69">
        <f t="shared" ref="R186" si="339">STDEV(P186:P188)</f>
        <v>7.7304811321417795</v>
      </c>
      <c r="S186" s="70">
        <f>4*L186/(PI()*($I$38/2)^3)</f>
        <v>183.67999999999998</v>
      </c>
      <c r="T186" s="71">
        <f t="shared" ref="T186" si="340">AVERAGE(S186:S188)</f>
        <v>184.87466666666668</v>
      </c>
      <c r="U186" s="69">
        <f t="shared" ref="U186" si="341">STDEV(S186:S188)</f>
        <v>3.7303454710433064</v>
      </c>
    </row>
    <row r="187" spans="1:21" ht="15.75" x14ac:dyDescent="0.25">
      <c r="A187" s="17" t="s">
        <v>233</v>
      </c>
      <c r="B187">
        <v>4</v>
      </c>
      <c r="C187">
        <v>8.75</v>
      </c>
      <c r="D187">
        <v>90</v>
      </c>
      <c r="E187" s="60">
        <v>0.21099999999999999</v>
      </c>
      <c r="F187">
        <f t="shared" si="202"/>
        <v>3.0595872678540571E-10</v>
      </c>
      <c r="G187" s="61">
        <f t="shared" si="203"/>
        <v>9.8694593613120052</v>
      </c>
      <c r="H187" s="69"/>
      <c r="I187" s="70">
        <f t="shared" si="204"/>
        <v>7.3694019368496582</v>
      </c>
      <c r="J187" s="69"/>
      <c r="K187" s="69"/>
      <c r="L187" s="59">
        <f>PI()*(E187/2)*($I$36/2)*C187*0.000000001</f>
        <v>2.9000827183450778E-10</v>
      </c>
      <c r="M187" s="70">
        <f t="shared" si="205"/>
        <v>7.7747190433763889</v>
      </c>
      <c r="N187" s="69"/>
      <c r="O187" s="69"/>
      <c r="P187" s="70">
        <f t="shared" si="206"/>
        <v>199.45408</v>
      </c>
      <c r="Q187" s="69"/>
      <c r="R187" s="69"/>
      <c r="S187" s="70">
        <f>4*L187/(PI()*($I$38/2)^3)</f>
        <v>189.05600000000001</v>
      </c>
      <c r="T187" s="69"/>
      <c r="U187" s="69"/>
    </row>
    <row r="188" spans="1:21" ht="15.75" x14ac:dyDescent="0.25">
      <c r="A188" s="17" t="s">
        <v>233</v>
      </c>
      <c r="B188">
        <v>4</v>
      </c>
      <c r="C188">
        <v>8.75</v>
      </c>
      <c r="D188">
        <v>90</v>
      </c>
      <c r="E188" s="60">
        <v>0.20300000000000001</v>
      </c>
      <c r="F188">
        <f t="shared" si="202"/>
        <v>2.8319788801014768E-10</v>
      </c>
      <c r="G188" s="61">
        <f t="shared" si="203"/>
        <v>10.662675634569434</v>
      </c>
      <c r="H188" s="69"/>
      <c r="I188" s="70">
        <f t="shared" si="204"/>
        <v>7.9616866128875641</v>
      </c>
      <c r="J188" s="69"/>
      <c r="K188" s="69"/>
      <c r="L188" s="59">
        <f>PI()*(E188/2)*($I$36/2)*C188*0.000000001</f>
        <v>2.7901269754694356E-10</v>
      </c>
      <c r="M188" s="70">
        <f t="shared" si="205"/>
        <v>8.0811119120808765</v>
      </c>
      <c r="N188" s="69"/>
      <c r="O188" s="69"/>
      <c r="P188" s="70">
        <f t="shared" si="206"/>
        <v>184.61632</v>
      </c>
      <c r="Q188" s="69"/>
      <c r="R188" s="69"/>
      <c r="S188" s="70">
        <f>4*L188/(PI()*($I$38/2)^3)</f>
        <v>181.88800000000003</v>
      </c>
      <c r="T188" s="69"/>
      <c r="U188" s="69"/>
    </row>
    <row r="189" spans="1:21" ht="15.75" x14ac:dyDescent="0.25">
      <c r="A189" s="17" t="s">
        <v>234</v>
      </c>
      <c r="B189">
        <v>4</v>
      </c>
      <c r="C189">
        <v>10</v>
      </c>
      <c r="D189">
        <v>90</v>
      </c>
      <c r="E189" s="60">
        <v>0.19900000000000001</v>
      </c>
      <c r="F189">
        <f t="shared" si="202"/>
        <v>3.1102552668702357E-10</v>
      </c>
      <c r="G189" s="61">
        <f t="shared" si="203"/>
        <v>9.7086797100287949</v>
      </c>
      <c r="H189" s="69">
        <f t="shared" ref="H189" si="342">STDEV(G189:G191)</f>
        <v>0.82653350793621683</v>
      </c>
      <c r="I189" s="70">
        <f t="shared" si="204"/>
        <v>7.2493497809821257</v>
      </c>
      <c r="J189" s="71">
        <f t="shared" ref="J189" si="343">AVERAGE(I189:I191)</f>
        <v>7.8937441969784565</v>
      </c>
      <c r="K189" s="69">
        <f t="shared" ref="K189" si="344">STDEV(I189:I191)</f>
        <v>0.61716223870712439</v>
      </c>
      <c r="L189" s="59">
        <f>PI()*(E189/2)*($I$36/2)*C189*0.000000001</f>
        <v>3.1258846903218448E-10</v>
      </c>
      <c r="M189" s="70">
        <f t="shared" si="205"/>
        <v>7.2131030320772149</v>
      </c>
      <c r="N189" s="71">
        <f t="shared" ref="N189" si="345">AVERAGE(M189:M191)</f>
        <v>7.5230023671510127</v>
      </c>
      <c r="O189" s="69">
        <f t="shared" ref="O189" si="346">STDEV(M189:M191)</f>
        <v>0.29529722611075726</v>
      </c>
      <c r="P189" s="70">
        <f t="shared" si="206"/>
        <v>202.75712000000004</v>
      </c>
      <c r="Q189" s="71">
        <f t="shared" ref="Q189" si="347">AVERAGE(P189:P191)</f>
        <v>186.97727999999998</v>
      </c>
      <c r="R189" s="69">
        <f t="shared" ref="R189" si="348">STDEV(P189:P191)</f>
        <v>14.824081811323117</v>
      </c>
      <c r="S189" s="70">
        <f>4*L189/(PI()*($I$38/2)^3)</f>
        <v>203.77600000000004</v>
      </c>
      <c r="T189" s="71">
        <f t="shared" ref="T189" si="349">AVERAGE(S189:S191)</f>
        <v>195.58400000000003</v>
      </c>
      <c r="U189" s="69">
        <f t="shared" ref="U189" si="350">STDEV(S189:S191)</f>
        <v>7.7310304617172587</v>
      </c>
    </row>
    <row r="190" spans="1:21" ht="15.75" x14ac:dyDescent="0.25">
      <c r="A190" s="17" t="s">
        <v>234</v>
      </c>
      <c r="B190">
        <v>4</v>
      </c>
      <c r="C190">
        <v>10</v>
      </c>
      <c r="D190">
        <v>90</v>
      </c>
      <c r="E190" s="60">
        <v>0.184</v>
      </c>
      <c r="F190">
        <f t="shared" si="202"/>
        <v>2.6590440219984009E-10</v>
      </c>
      <c r="G190" s="61">
        <f t="shared" si="203"/>
        <v>11.356138504160278</v>
      </c>
      <c r="H190" s="69"/>
      <c r="I190" s="70">
        <f t="shared" si="204"/>
        <v>8.479486669325178</v>
      </c>
      <c r="J190" s="69"/>
      <c r="K190" s="69"/>
      <c r="L190" s="59">
        <f>PI()*(E190/2)*($I$36/2)*C190*0.000000001</f>
        <v>2.8902652413026101E-10</v>
      </c>
      <c r="M190" s="70">
        <f t="shared" si="205"/>
        <v>7.8011277357791622</v>
      </c>
      <c r="N190" s="69"/>
      <c r="O190" s="69"/>
      <c r="P190" s="70">
        <f t="shared" si="206"/>
        <v>173.34271999999999</v>
      </c>
      <c r="Q190" s="69"/>
      <c r="R190" s="69"/>
      <c r="S190" s="70">
        <f>4*L190/(PI()*($I$38/2)^3)</f>
        <v>188.41600000000003</v>
      </c>
      <c r="T190" s="69"/>
      <c r="U190" s="69"/>
    </row>
    <row r="191" spans="1:21" ht="15.75" x14ac:dyDescent="0.25">
      <c r="A191" s="17" t="s">
        <v>234</v>
      </c>
      <c r="B191">
        <v>4</v>
      </c>
      <c r="C191">
        <v>10</v>
      </c>
      <c r="D191">
        <v>90</v>
      </c>
      <c r="E191" s="60">
        <v>0.19</v>
      </c>
      <c r="F191">
        <f t="shared" si="202"/>
        <v>2.8352873698647884E-10</v>
      </c>
      <c r="G191" s="61">
        <f t="shared" si="203"/>
        <v>10.650233384954303</v>
      </c>
      <c r="H191" s="69"/>
      <c r="I191" s="70">
        <f t="shared" si="204"/>
        <v>7.9523961406280659</v>
      </c>
      <c r="J191" s="69"/>
      <c r="K191" s="69"/>
      <c r="L191" s="59">
        <f>PI()*(E191/2)*($I$36/2)*C191*0.000000001</f>
        <v>2.9845130209103032E-10</v>
      </c>
      <c r="M191" s="70">
        <f t="shared" si="205"/>
        <v>7.5547763335966636</v>
      </c>
      <c r="N191" s="69"/>
      <c r="O191" s="69"/>
      <c r="P191" s="70">
        <f t="shared" si="206"/>
        <v>184.83199999999999</v>
      </c>
      <c r="Q191" s="69"/>
      <c r="R191" s="69"/>
      <c r="S191" s="70">
        <f>4*L191/(PI()*($I$38/2)^3)</f>
        <v>194.55999999999997</v>
      </c>
      <c r="T191" s="69"/>
      <c r="U191" s="69"/>
    </row>
    <row r="193" spans="9:16" x14ac:dyDescent="0.25">
      <c r="I193">
        <v>946.33983999999987</v>
      </c>
      <c r="J193">
        <v>311.29600000000005</v>
      </c>
      <c r="K193">
        <v>0.77315598071683667</v>
      </c>
      <c r="L193">
        <v>2.3503941813791829</v>
      </c>
      <c r="M193" s="70">
        <f>LN(I193)</f>
        <v>6.8526017434416682</v>
      </c>
      <c r="N193" s="70">
        <f t="shared" ref="N193:P193" si="351">LN(J193)</f>
        <v>5.7407442280235381</v>
      </c>
      <c r="O193" s="70">
        <f t="shared" si="351"/>
        <v>-0.25727446457120029</v>
      </c>
      <c r="P193" s="70">
        <f t="shared" si="351"/>
        <v>0.85458305084692976</v>
      </c>
    </row>
    <row r="194" spans="9:16" x14ac:dyDescent="0.25">
      <c r="I194">
        <v>1048.576</v>
      </c>
      <c r="J194">
        <v>327.68000000000006</v>
      </c>
      <c r="K194">
        <v>0.69777327259694499</v>
      </c>
      <c r="L194">
        <v>2.2328744723102236</v>
      </c>
      <c r="M194" s="70">
        <f t="shared" ref="M194:M257" si="352">LN(I194)</f>
        <v>6.9551883322167694</v>
      </c>
      <c r="N194" s="70">
        <f t="shared" ref="N194:N257" si="353">LN(J194)</f>
        <v>5.7920375224110883</v>
      </c>
      <c r="O194" s="70">
        <f t="shared" ref="O194:O257" si="354">LN(K194)</f>
        <v>-0.35986105334630153</v>
      </c>
      <c r="P194" s="70">
        <f t="shared" ref="P194:P257" si="355">LN(L194)</f>
        <v>0.80328975645937917</v>
      </c>
    </row>
    <row r="195" spans="9:16" x14ac:dyDescent="0.25">
      <c r="I195">
        <v>1009.6230400000001</v>
      </c>
      <c r="J195">
        <v>321.53600000000006</v>
      </c>
      <c r="K195">
        <v>0.72469454251619903</v>
      </c>
      <c r="L195">
        <v>2.2755408635008649</v>
      </c>
      <c r="M195" s="70">
        <f t="shared" si="352"/>
        <v>6.9173323124457315</v>
      </c>
      <c r="N195" s="70">
        <f t="shared" si="353"/>
        <v>5.7731095125255694</v>
      </c>
      <c r="O195" s="70">
        <f t="shared" si="354"/>
        <v>-0.32200503357526389</v>
      </c>
      <c r="P195" s="70">
        <f t="shared" si="355"/>
        <v>0.82221776634489807</v>
      </c>
    </row>
    <row r="196" spans="9:16" x14ac:dyDescent="0.25">
      <c r="I196">
        <v>694.89920000000006</v>
      </c>
      <c r="J196">
        <v>298.24000000000007</v>
      </c>
      <c r="K196">
        <v>1.0529128643213492</v>
      </c>
      <c r="L196">
        <v>2.4532869738687437</v>
      </c>
      <c r="M196" s="70">
        <f t="shared" si="352"/>
        <v>6.5437667990748354</v>
      </c>
      <c r="N196" s="70">
        <f t="shared" si="353"/>
        <v>5.697898531497227</v>
      </c>
      <c r="O196" s="70">
        <f t="shared" si="354"/>
        <v>5.1560479795631969E-2</v>
      </c>
      <c r="P196" s="70">
        <f t="shared" si="355"/>
        <v>0.89742874737324119</v>
      </c>
    </row>
    <row r="197" spans="9:16" x14ac:dyDescent="0.25">
      <c r="I197">
        <v>718.96320000000003</v>
      </c>
      <c r="J197">
        <v>303.36</v>
      </c>
      <c r="K197">
        <v>1.01767142892239</v>
      </c>
      <c r="L197">
        <v>2.4118812865460644</v>
      </c>
      <c r="M197" s="70">
        <f t="shared" si="352"/>
        <v>6.5778101742136972</v>
      </c>
      <c r="N197" s="70">
        <f t="shared" si="353"/>
        <v>5.7149202190666566</v>
      </c>
      <c r="O197" s="70">
        <f t="shared" si="354"/>
        <v>1.7517104656770692E-2</v>
      </c>
      <c r="P197" s="70">
        <f t="shared" si="355"/>
        <v>0.88040705980381051</v>
      </c>
    </row>
    <row r="198" spans="9:16" x14ac:dyDescent="0.25">
      <c r="I198">
        <v>771.45920000000001</v>
      </c>
      <c r="J198">
        <v>314.24</v>
      </c>
      <c r="K198">
        <v>0.94842126075703581</v>
      </c>
      <c r="L198">
        <v>2.3283741951585224</v>
      </c>
      <c r="M198" s="70">
        <f t="shared" si="352"/>
        <v>6.648283786412585</v>
      </c>
      <c r="N198" s="70">
        <f t="shared" si="353"/>
        <v>5.7501570251661009</v>
      </c>
      <c r="O198" s="70">
        <f t="shared" si="354"/>
        <v>-5.2956507542117275E-2</v>
      </c>
      <c r="P198" s="70">
        <f t="shared" si="355"/>
        <v>0.84517025370436638</v>
      </c>
    </row>
    <row r="199" spans="9:16" x14ac:dyDescent="0.25">
      <c r="I199">
        <v>713.32223999999997</v>
      </c>
      <c r="J199">
        <v>331.00799999999998</v>
      </c>
      <c r="K199">
        <v>1.0257191856048316</v>
      </c>
      <c r="L199">
        <v>2.2104248449784123</v>
      </c>
      <c r="M199" s="70">
        <f t="shared" si="352"/>
        <v>6.569933267824994</v>
      </c>
      <c r="N199" s="70">
        <f t="shared" si="353"/>
        <v>5.8021425442692829</v>
      </c>
      <c r="O199" s="70">
        <f t="shared" si="354"/>
        <v>2.5394011045473619E-2</v>
      </c>
      <c r="P199" s="70">
        <f t="shared" si="355"/>
        <v>0.79318473460118488</v>
      </c>
    </row>
    <row r="200" spans="9:16" x14ac:dyDescent="0.25">
      <c r="I200">
        <v>687.08735999999988</v>
      </c>
      <c r="J200">
        <v>324.86400000000003</v>
      </c>
      <c r="K200">
        <v>1.0648839575314184</v>
      </c>
      <c r="L200">
        <v>2.2522295701789492</v>
      </c>
      <c r="M200" s="70">
        <f t="shared" si="352"/>
        <v>6.5324614457100543</v>
      </c>
      <c r="N200" s="70">
        <f t="shared" si="353"/>
        <v>5.783406633211813</v>
      </c>
      <c r="O200" s="70">
        <f t="shared" si="354"/>
        <v>6.2865833160413512E-2</v>
      </c>
      <c r="P200" s="70">
        <f t="shared" si="355"/>
        <v>0.81192064565865452</v>
      </c>
    </row>
    <row r="201" spans="9:16" x14ac:dyDescent="0.25">
      <c r="I201">
        <v>683.84256000000005</v>
      </c>
      <c r="J201">
        <v>324.096</v>
      </c>
      <c r="K201">
        <v>1.0699367806043165</v>
      </c>
      <c r="L201">
        <v>2.2575666070751077</v>
      </c>
      <c r="M201" s="70">
        <f t="shared" si="352"/>
        <v>6.5277277156895224</v>
      </c>
      <c r="N201" s="70">
        <f t="shared" si="353"/>
        <v>5.7810397682015466</v>
      </c>
      <c r="O201" s="70">
        <f t="shared" si="354"/>
        <v>6.7599563180945524E-2</v>
      </c>
      <c r="P201" s="70">
        <f t="shared" si="355"/>
        <v>0.81428751066892058</v>
      </c>
    </row>
    <row r="202" spans="9:16" x14ac:dyDescent="0.25">
      <c r="I202">
        <v>731.20768000000021</v>
      </c>
      <c r="J202">
        <v>361.98400000000009</v>
      </c>
      <c r="K202">
        <v>1.0006299538410401</v>
      </c>
      <c r="L202">
        <v>2.0212725067589008</v>
      </c>
      <c r="M202" s="70">
        <f t="shared" si="352"/>
        <v>6.5946975233670573</v>
      </c>
      <c r="N202" s="70">
        <f t="shared" si="353"/>
        <v>5.891600011953944</v>
      </c>
      <c r="O202" s="70">
        <f t="shared" si="354"/>
        <v>6.2975550341055203E-4</v>
      </c>
      <c r="P202" s="70">
        <f t="shared" si="355"/>
        <v>0.70372726691652376</v>
      </c>
    </row>
    <row r="203" spans="9:16" x14ac:dyDescent="0.25">
      <c r="I203">
        <v>702.53568000000007</v>
      </c>
      <c r="J203">
        <v>354.81599999999997</v>
      </c>
      <c r="K203">
        <v>1.0414678256435519</v>
      </c>
      <c r="L203">
        <v>2.062106294774233</v>
      </c>
      <c r="M203" s="70">
        <f t="shared" si="352"/>
        <v>6.5546961899537175</v>
      </c>
      <c r="N203" s="70">
        <f t="shared" si="353"/>
        <v>5.8715993452472741</v>
      </c>
      <c r="O203" s="70">
        <f t="shared" si="354"/>
        <v>4.0631088916749755E-2</v>
      </c>
      <c r="P203" s="70">
        <f t="shared" si="355"/>
        <v>0.72372793362319376</v>
      </c>
    </row>
    <row r="204" spans="9:16" x14ac:dyDescent="0.25">
      <c r="I204">
        <v>688.4147200000001</v>
      </c>
      <c r="J204">
        <v>351.23200000000003</v>
      </c>
      <c r="K204">
        <v>1.0628307121129166</v>
      </c>
      <c r="L204">
        <v>2.0831481957413165</v>
      </c>
      <c r="M204" s="70">
        <f t="shared" si="352"/>
        <v>6.5343914470256816</v>
      </c>
      <c r="N204" s="70">
        <f t="shared" si="353"/>
        <v>5.8614469737832557</v>
      </c>
      <c r="O204" s="70">
        <f t="shared" si="354"/>
        <v>6.0935831844785647E-2</v>
      </c>
      <c r="P204" s="70">
        <f t="shared" si="355"/>
        <v>0.73388030508721147</v>
      </c>
    </row>
    <row r="205" spans="9:16" x14ac:dyDescent="0.25">
      <c r="I205">
        <v>685.85471999999993</v>
      </c>
      <c r="J205">
        <v>374.78400000000005</v>
      </c>
      <c r="K205">
        <v>1.0667978009783388</v>
      </c>
      <c r="L205">
        <v>1.9522399757903597</v>
      </c>
      <c r="M205" s="70">
        <f t="shared" si="352"/>
        <v>6.5306658268720117</v>
      </c>
      <c r="N205" s="70">
        <f t="shared" si="353"/>
        <v>5.9263498600186821</v>
      </c>
      <c r="O205" s="70">
        <f t="shared" si="354"/>
        <v>6.4661451998455854E-2</v>
      </c>
      <c r="P205" s="70">
        <f t="shared" si="355"/>
        <v>0.6689774188517853</v>
      </c>
    </row>
    <row r="206" spans="9:16" x14ac:dyDescent="0.25">
      <c r="I206">
        <v>735.44191999999998</v>
      </c>
      <c r="J206">
        <v>388.09600000000006</v>
      </c>
      <c r="K206">
        <v>0.99486891784277709</v>
      </c>
      <c r="L206">
        <v>1.8852765993120624</v>
      </c>
      <c r="M206" s="70">
        <f t="shared" si="352"/>
        <v>6.6004715702341317</v>
      </c>
      <c r="N206" s="70">
        <f t="shared" si="353"/>
        <v>5.9612527316997426</v>
      </c>
      <c r="O206" s="70">
        <f t="shared" si="354"/>
        <v>-5.1442913636643682E-3</v>
      </c>
      <c r="P206" s="70">
        <f t="shared" si="355"/>
        <v>0.6340745471707252</v>
      </c>
    </row>
    <row r="207" spans="9:16" x14ac:dyDescent="0.25">
      <c r="I207">
        <v>708.52608000000021</v>
      </c>
      <c r="J207">
        <v>380.928</v>
      </c>
      <c r="K207">
        <v>1.03266249152976</v>
      </c>
      <c r="L207">
        <v>1.9207522342453538</v>
      </c>
      <c r="M207" s="70">
        <f t="shared" si="352"/>
        <v>6.5631868686155732</v>
      </c>
      <c r="N207" s="70">
        <f t="shared" si="353"/>
        <v>5.9426103808904625</v>
      </c>
      <c r="O207" s="70">
        <f t="shared" si="354"/>
        <v>3.214041025489494E-2</v>
      </c>
      <c r="P207" s="70">
        <f t="shared" si="355"/>
        <v>0.65271689798000498</v>
      </c>
    </row>
    <row r="208" spans="9:16" x14ac:dyDescent="0.25">
      <c r="I208">
        <v>1593.6537600000001</v>
      </c>
      <c r="J208">
        <v>403.96800000000002</v>
      </c>
      <c r="K208">
        <v>0.61351550992644621</v>
      </c>
      <c r="L208">
        <v>2.4203186866598303</v>
      </c>
      <c r="M208" s="70">
        <f t="shared" si="352"/>
        <v>7.3737846212010822</v>
      </c>
      <c r="N208" s="70">
        <f t="shared" si="353"/>
        <v>6.0013356669032447</v>
      </c>
      <c r="O208" s="70">
        <f t="shared" si="354"/>
        <v>-0.48854973409702934</v>
      </c>
      <c r="P208" s="70">
        <f t="shared" si="355"/>
        <v>0.88389922020080824</v>
      </c>
    </row>
    <row r="209" spans="9:16" x14ac:dyDescent="0.25">
      <c r="I209">
        <v>1356.7590399999999</v>
      </c>
      <c r="J209">
        <v>372.73599999999999</v>
      </c>
      <c r="K209">
        <v>0.72063739425137596</v>
      </c>
      <c r="L209">
        <v>2.6231201150750083</v>
      </c>
      <c r="M209" s="70">
        <f t="shared" si="352"/>
        <v>7.2128540759027056</v>
      </c>
      <c r="N209" s="70">
        <f t="shared" si="353"/>
        <v>5.9208703942540568</v>
      </c>
      <c r="O209" s="70">
        <f t="shared" si="354"/>
        <v>-0.32761918879865271</v>
      </c>
      <c r="P209" s="70">
        <f t="shared" si="355"/>
        <v>0.96436449284999648</v>
      </c>
    </row>
    <row r="210" spans="9:16" x14ac:dyDescent="0.25">
      <c r="I210">
        <v>1521.7689600000001</v>
      </c>
      <c r="J210">
        <v>394.75200000000007</v>
      </c>
      <c r="K210">
        <v>0.6424965450817175</v>
      </c>
      <c r="L210">
        <v>2.4768241812900209</v>
      </c>
      <c r="M210" s="70">
        <f t="shared" si="352"/>
        <v>7.327628726635993</v>
      </c>
      <c r="N210" s="70">
        <f t="shared" si="353"/>
        <v>5.9782577196207001</v>
      </c>
      <c r="O210" s="70">
        <f t="shared" si="354"/>
        <v>-0.44239383953193978</v>
      </c>
      <c r="P210" s="70">
        <f t="shared" si="355"/>
        <v>0.906977167483353</v>
      </c>
    </row>
    <row r="211" spans="9:16" x14ac:dyDescent="0.25">
      <c r="I211">
        <v>1113.9199999999998</v>
      </c>
      <c r="J211">
        <v>377.6</v>
      </c>
      <c r="K211">
        <v>0.87773924448128993</v>
      </c>
      <c r="L211">
        <v>2.5893307712198044</v>
      </c>
      <c r="M211" s="70">
        <f t="shared" si="352"/>
        <v>7.0156406046230737</v>
      </c>
      <c r="N211" s="70">
        <f t="shared" si="353"/>
        <v>5.9338354342713453</v>
      </c>
      <c r="O211" s="70">
        <f t="shared" si="354"/>
        <v>-0.13040571751902072</v>
      </c>
      <c r="P211" s="70">
        <f t="shared" si="355"/>
        <v>0.95139945283270744</v>
      </c>
    </row>
    <row r="212" spans="9:16" x14ac:dyDescent="0.25">
      <c r="I212">
        <v>978.58880000000022</v>
      </c>
      <c r="J212">
        <v>353.92</v>
      </c>
      <c r="K212">
        <v>0.99912373737835347</v>
      </c>
      <c r="L212">
        <v>2.7625771338511482</v>
      </c>
      <c r="M212" s="70">
        <f t="shared" si="352"/>
        <v>6.8861115338682133</v>
      </c>
      <c r="N212" s="70">
        <f t="shared" si="353"/>
        <v>5.8690708988939155</v>
      </c>
      <c r="O212" s="70">
        <f t="shared" si="354"/>
        <v>-8.7664676416045445E-4</v>
      </c>
      <c r="P212" s="70">
        <f t="shared" si="355"/>
        <v>1.0161639882101381</v>
      </c>
    </row>
    <row r="213" spans="9:16" x14ac:dyDescent="0.25">
      <c r="I213">
        <v>1080.1951999999999</v>
      </c>
      <c r="J213">
        <v>371.84000000000003</v>
      </c>
      <c r="K213">
        <v>0.90514316228455605</v>
      </c>
      <c r="L213">
        <v>2.629440886436635</v>
      </c>
      <c r="M213" s="70">
        <f t="shared" si="352"/>
        <v>6.9848970445273659</v>
      </c>
      <c r="N213" s="70">
        <f t="shared" si="353"/>
        <v>5.9184636542234914</v>
      </c>
      <c r="O213" s="70">
        <f t="shared" si="354"/>
        <v>-9.96621574233129E-2</v>
      </c>
      <c r="P213" s="70">
        <f t="shared" si="355"/>
        <v>0.96677123288056155</v>
      </c>
    </row>
    <row r="214" spans="9:16" x14ac:dyDescent="0.25">
      <c r="I214">
        <v>1074.58944</v>
      </c>
      <c r="J214">
        <v>406.27200000000005</v>
      </c>
      <c r="K214">
        <v>0.90986497988720072</v>
      </c>
      <c r="L214">
        <v>2.4065928718016458</v>
      </c>
      <c r="M214" s="70">
        <f t="shared" si="352"/>
        <v>6.979693951334097</v>
      </c>
      <c r="N214" s="70">
        <f t="shared" si="353"/>
        <v>6.0070228860238348</v>
      </c>
      <c r="O214" s="70">
        <f t="shared" si="354"/>
        <v>-9.4459064230044021E-2</v>
      </c>
      <c r="P214" s="70">
        <f t="shared" si="355"/>
        <v>0.87821200108021868</v>
      </c>
    </row>
    <row r="215" spans="9:16" x14ac:dyDescent="0.25">
      <c r="I215">
        <v>1034.3462400000001</v>
      </c>
      <c r="J215">
        <v>398.59200000000004</v>
      </c>
      <c r="K215">
        <v>0.94526500063711572</v>
      </c>
      <c r="L215">
        <v>2.452962676653315</v>
      </c>
      <c r="M215" s="70">
        <f t="shared" si="352"/>
        <v>6.941524853949276</v>
      </c>
      <c r="N215" s="70">
        <f t="shared" si="353"/>
        <v>5.9879383373314239</v>
      </c>
      <c r="O215" s="70">
        <f t="shared" si="354"/>
        <v>-5.6289966845222576E-2</v>
      </c>
      <c r="P215" s="70">
        <f t="shared" si="355"/>
        <v>0.89729654977262929</v>
      </c>
    </row>
    <row r="216" spans="9:16" x14ac:dyDescent="0.25">
      <c r="I216">
        <v>1090.9017600000002</v>
      </c>
      <c r="J216">
        <v>409.34400000000005</v>
      </c>
      <c r="K216">
        <v>0.89625971381015834</v>
      </c>
      <c r="L216">
        <v>2.3885321373040727</v>
      </c>
      <c r="M216" s="70">
        <f t="shared" si="352"/>
        <v>6.9947599359491877</v>
      </c>
      <c r="N216" s="70">
        <f t="shared" si="353"/>
        <v>6.0145558783313797</v>
      </c>
      <c r="O216" s="70">
        <f t="shared" si="354"/>
        <v>-0.10952504884513459</v>
      </c>
      <c r="P216" s="70">
        <f t="shared" si="355"/>
        <v>0.87067900877267357</v>
      </c>
    </row>
    <row r="217" spans="9:16" x14ac:dyDescent="0.25">
      <c r="I217">
        <v>1296.7091200000002</v>
      </c>
      <c r="J217">
        <v>482.04800000000012</v>
      </c>
      <c r="K217">
        <v>0.75400973443650809</v>
      </c>
      <c r="L217">
        <v>2.0282861856342067</v>
      </c>
      <c r="M217" s="70">
        <f t="shared" si="352"/>
        <v>7.1675848877683261</v>
      </c>
      <c r="N217" s="70">
        <f t="shared" si="353"/>
        <v>6.178043694154578</v>
      </c>
      <c r="O217" s="70">
        <f t="shared" si="354"/>
        <v>-0.28235000066427257</v>
      </c>
      <c r="P217" s="70">
        <f t="shared" si="355"/>
        <v>0.70719119294947508</v>
      </c>
    </row>
    <row r="218" spans="9:16" x14ac:dyDescent="0.25">
      <c r="I218">
        <v>1115.52448</v>
      </c>
      <c r="J218">
        <v>447.10400000000004</v>
      </c>
      <c r="K218">
        <v>0.87647677549182812</v>
      </c>
      <c r="L218">
        <v>2.1868095548521107</v>
      </c>
      <c r="M218" s="70">
        <f t="shared" si="352"/>
        <v>7.0170799589477939</v>
      </c>
      <c r="N218" s="70">
        <f t="shared" si="353"/>
        <v>6.1027912297443123</v>
      </c>
      <c r="O218" s="70">
        <f t="shared" si="354"/>
        <v>-0.13184507184374086</v>
      </c>
      <c r="P218" s="70">
        <f t="shared" si="355"/>
        <v>0.78244365735974086</v>
      </c>
    </row>
    <row r="219" spans="9:16" x14ac:dyDescent="0.25">
      <c r="I219">
        <v>1133.4803199999999</v>
      </c>
      <c r="J219">
        <v>450.68800000000005</v>
      </c>
      <c r="K219">
        <v>0.8625922144043916</v>
      </c>
      <c r="L219">
        <v>2.1694194192270446</v>
      </c>
      <c r="M219" s="70">
        <f t="shared" si="352"/>
        <v>7.0330481076442348</v>
      </c>
      <c r="N219" s="70">
        <f t="shared" si="353"/>
        <v>6.1107753040925328</v>
      </c>
      <c r="O219" s="70">
        <f t="shared" si="354"/>
        <v>-0.14781322054018187</v>
      </c>
      <c r="P219" s="70">
        <f t="shared" si="355"/>
        <v>0.77445958301152051</v>
      </c>
    </row>
    <row r="220" spans="9:16" x14ac:dyDescent="0.25">
      <c r="I220">
        <v>1274.8851200000001</v>
      </c>
      <c r="J220">
        <v>510.97600000000011</v>
      </c>
      <c r="K220">
        <v>0.76691717855534958</v>
      </c>
      <c r="L220">
        <v>1.913458360495597</v>
      </c>
      <c r="M220" s="70">
        <f t="shared" si="352"/>
        <v>7.1506113515723166</v>
      </c>
      <c r="N220" s="70">
        <f t="shared" si="353"/>
        <v>6.2363226223688351</v>
      </c>
      <c r="O220" s="70">
        <f t="shared" si="354"/>
        <v>-0.26537646446826352</v>
      </c>
      <c r="P220" s="70">
        <f t="shared" si="355"/>
        <v>0.64891226473521835</v>
      </c>
    </row>
    <row r="221" spans="9:16" x14ac:dyDescent="0.25">
      <c r="I221">
        <v>1174.73792</v>
      </c>
      <c r="J221">
        <v>490.49599999999998</v>
      </c>
      <c r="K221">
        <v>0.83229738528624186</v>
      </c>
      <c r="L221">
        <v>1.9933522377605495</v>
      </c>
      <c r="M221" s="70">
        <f t="shared" si="352"/>
        <v>7.0688003548911098</v>
      </c>
      <c r="N221" s="70">
        <f t="shared" si="353"/>
        <v>6.1954171240282312</v>
      </c>
      <c r="O221" s="70">
        <f t="shared" si="354"/>
        <v>-0.18356546778705657</v>
      </c>
      <c r="P221" s="70">
        <f t="shared" si="355"/>
        <v>0.6898177630758221</v>
      </c>
    </row>
    <row r="222" spans="9:16" x14ac:dyDescent="0.25">
      <c r="I222">
        <v>1239.3676799999998</v>
      </c>
      <c r="J222">
        <v>503.80800000000005</v>
      </c>
      <c r="K222">
        <v>0.78889526892665007</v>
      </c>
      <c r="L222">
        <v>1.9406823615595588</v>
      </c>
      <c r="M222" s="70">
        <f t="shared" si="352"/>
        <v>7.1223565930538957</v>
      </c>
      <c r="N222" s="70">
        <f t="shared" si="353"/>
        <v>6.2221952431096241</v>
      </c>
      <c r="O222" s="70">
        <f t="shared" si="354"/>
        <v>-0.2371217059498423</v>
      </c>
      <c r="P222" s="70">
        <f t="shared" si="355"/>
        <v>0.66303964399442894</v>
      </c>
    </row>
    <row r="223" spans="9:16" x14ac:dyDescent="0.25">
      <c r="I223">
        <v>1946.58304</v>
      </c>
      <c r="J223">
        <v>446.46400000000006</v>
      </c>
      <c r="K223">
        <v>0.62868845879730995</v>
      </c>
      <c r="L223">
        <v>2.7410816803562712</v>
      </c>
      <c r="M223" s="70">
        <f t="shared" si="352"/>
        <v>7.573830827327293</v>
      </c>
      <c r="N223" s="70">
        <f t="shared" si="353"/>
        <v>6.1013587699663505</v>
      </c>
      <c r="O223" s="70">
        <f t="shared" si="354"/>
        <v>-0.46411944101100572</v>
      </c>
      <c r="P223" s="70">
        <f t="shared" si="355"/>
        <v>1.0083526163499372</v>
      </c>
    </row>
    <row r="224" spans="9:16" x14ac:dyDescent="0.25">
      <c r="I224">
        <v>1951.05024</v>
      </c>
      <c r="J224">
        <v>446.97600000000006</v>
      </c>
      <c r="K224">
        <v>0.62724898941535323</v>
      </c>
      <c r="L224">
        <v>2.7379418387980166</v>
      </c>
      <c r="M224" s="70">
        <f t="shared" si="352"/>
        <v>7.5761230911885384</v>
      </c>
      <c r="N224" s="70">
        <f t="shared" si="353"/>
        <v>6.1025049018969728</v>
      </c>
      <c r="O224" s="70">
        <f t="shared" si="354"/>
        <v>-0.46641170487225087</v>
      </c>
      <c r="P224" s="70">
        <f t="shared" si="355"/>
        <v>1.0072064844193145</v>
      </c>
    </row>
    <row r="225" spans="9:16" x14ac:dyDescent="0.25">
      <c r="I225">
        <v>2468.6694399999997</v>
      </c>
      <c r="J225">
        <v>502.78400000000011</v>
      </c>
      <c r="K225">
        <v>0.49573031994862082</v>
      </c>
      <c r="L225">
        <v>2.4340358709477279</v>
      </c>
      <c r="M225" s="70">
        <f t="shared" si="352"/>
        <v>7.8114345962182661</v>
      </c>
      <c r="N225" s="70">
        <f t="shared" si="353"/>
        <v>6.2201606544118366</v>
      </c>
      <c r="O225" s="70">
        <f t="shared" si="354"/>
        <v>-0.70172320990197801</v>
      </c>
      <c r="P225" s="70">
        <f t="shared" si="355"/>
        <v>0.889550731904451</v>
      </c>
    </row>
    <row r="226" spans="9:16" x14ac:dyDescent="0.25">
      <c r="I226">
        <v>1523.5199999999995</v>
      </c>
      <c r="J226">
        <v>441.6</v>
      </c>
      <c r="K226">
        <v>0.80326762453960743</v>
      </c>
      <c r="L226">
        <v>2.7712733046616451</v>
      </c>
      <c r="M226" s="70">
        <f t="shared" si="352"/>
        <v>7.3287787260061537</v>
      </c>
      <c r="N226" s="70">
        <f t="shared" si="353"/>
        <v>6.0904044949628853</v>
      </c>
      <c r="O226" s="70">
        <f t="shared" si="354"/>
        <v>-0.21906733968986605</v>
      </c>
      <c r="P226" s="70">
        <f t="shared" si="355"/>
        <v>1.0193068913534022</v>
      </c>
    </row>
    <row r="227" spans="9:16" x14ac:dyDescent="0.25">
      <c r="I227">
        <v>1410.8672000000001</v>
      </c>
      <c r="J227">
        <v>424.96</v>
      </c>
      <c r="K227">
        <v>0.8674057284332517</v>
      </c>
      <c r="L227">
        <v>2.8797870183983965</v>
      </c>
      <c r="M227" s="70">
        <f t="shared" si="352"/>
        <v>7.2519598297764114</v>
      </c>
      <c r="N227" s="70">
        <f t="shared" si="353"/>
        <v>6.0519950468480141</v>
      </c>
      <c r="O227" s="70">
        <f t="shared" si="354"/>
        <v>-0.14224844346012402</v>
      </c>
      <c r="P227" s="70">
        <f t="shared" si="355"/>
        <v>1.0577163394682734</v>
      </c>
    </row>
    <row r="228" spans="9:16" x14ac:dyDescent="0.25">
      <c r="I228">
        <v>1833.7567999999999</v>
      </c>
      <c r="J228">
        <v>484.48000000000008</v>
      </c>
      <c r="K228">
        <v>0.66737000857397366</v>
      </c>
      <c r="L228">
        <v>2.5259954824524899</v>
      </c>
      <c r="M228" s="70">
        <f t="shared" si="352"/>
        <v>7.5141220376984412</v>
      </c>
      <c r="N228" s="70">
        <f t="shared" si="353"/>
        <v>6.1830761508090291</v>
      </c>
      <c r="O228" s="70">
        <f t="shared" si="354"/>
        <v>-0.40441065138215365</v>
      </c>
      <c r="P228" s="70">
        <f t="shared" si="355"/>
        <v>0.92663523550725835</v>
      </c>
    </row>
    <row r="229" spans="9:16" x14ac:dyDescent="0.25">
      <c r="I229">
        <v>1485.6345600000002</v>
      </c>
      <c r="J229">
        <v>477.69600000000003</v>
      </c>
      <c r="K229">
        <v>0.82375189988753517</v>
      </c>
      <c r="L229">
        <v>2.5618684086502346</v>
      </c>
      <c r="M229" s="70">
        <f t="shared" si="352"/>
        <v>7.3035972730958578</v>
      </c>
      <c r="N229" s="70">
        <f t="shared" si="353"/>
        <v>6.1689745469047148</v>
      </c>
      <c r="O229" s="70">
        <f t="shared" si="354"/>
        <v>-0.19388588677956972</v>
      </c>
      <c r="P229" s="70">
        <f t="shared" si="355"/>
        <v>0.94073683941157316</v>
      </c>
    </row>
    <row r="230" spans="9:16" x14ac:dyDescent="0.25">
      <c r="I230">
        <v>1396.25856</v>
      </c>
      <c r="J230">
        <v>463.10400000000004</v>
      </c>
      <c r="K230">
        <v>0.87648113780486503</v>
      </c>
      <c r="L230">
        <v>2.6425906304816675</v>
      </c>
      <c r="M230" s="70">
        <f t="shared" si="352"/>
        <v>7.2415514810718697</v>
      </c>
      <c r="N230" s="70">
        <f t="shared" si="353"/>
        <v>6.1379516508927203</v>
      </c>
      <c r="O230" s="70">
        <f t="shared" si="354"/>
        <v>-0.13184009475558167</v>
      </c>
      <c r="P230" s="70">
        <f t="shared" si="355"/>
        <v>0.97175973542356686</v>
      </c>
    </row>
    <row r="231" spans="9:16" x14ac:dyDescent="0.25">
      <c r="I231">
        <v>1791.3177600000006</v>
      </c>
      <c r="J231">
        <v>524.5440000000001</v>
      </c>
      <c r="K231">
        <v>0.6831810182792929</v>
      </c>
      <c r="L231">
        <v>2.3330631774237856</v>
      </c>
      <c r="M231" s="70">
        <f t="shared" si="352"/>
        <v>7.4907068067590785</v>
      </c>
      <c r="N231" s="70">
        <f t="shared" si="353"/>
        <v>6.2625293137363256</v>
      </c>
      <c r="O231" s="70">
        <f t="shared" si="354"/>
        <v>-0.38099542044279122</v>
      </c>
      <c r="P231" s="70">
        <f t="shared" si="355"/>
        <v>0.84718207257996225</v>
      </c>
    </row>
    <row r="232" spans="9:16" x14ac:dyDescent="0.25">
      <c r="I232">
        <v>1522.7027199999998</v>
      </c>
      <c r="J232">
        <v>522.36800000000005</v>
      </c>
      <c r="K232">
        <v>0.80369876224991743</v>
      </c>
      <c r="L232">
        <v>2.3427818919585093</v>
      </c>
      <c r="M232" s="70">
        <f t="shared" si="352"/>
        <v>7.3282421401457416</v>
      </c>
      <c r="N232" s="70">
        <f t="shared" si="353"/>
        <v>6.2583723203432857</v>
      </c>
      <c r="O232" s="70">
        <f t="shared" si="354"/>
        <v>-0.21853075382945369</v>
      </c>
      <c r="P232" s="70">
        <f t="shared" si="355"/>
        <v>0.85133906597300202</v>
      </c>
    </row>
    <row r="233" spans="9:16" x14ac:dyDescent="0.25">
      <c r="I233">
        <v>1460.6636799999999</v>
      </c>
      <c r="J233">
        <v>511.61600000000004</v>
      </c>
      <c r="K233">
        <v>0.83783440917664398</v>
      </c>
      <c r="L233">
        <v>2.3920172381993181</v>
      </c>
      <c r="M233" s="70">
        <f t="shared" si="352"/>
        <v>7.2866461867567773</v>
      </c>
      <c r="N233" s="70">
        <f t="shared" si="353"/>
        <v>6.237574343648804</v>
      </c>
      <c r="O233" s="70">
        <f t="shared" si="354"/>
        <v>-0.1769348004404894</v>
      </c>
      <c r="P233" s="70">
        <f t="shared" si="355"/>
        <v>0.87213704266748393</v>
      </c>
    </row>
    <row r="234" spans="9:16" x14ac:dyDescent="0.25">
      <c r="I234">
        <v>1772.4716799999999</v>
      </c>
      <c r="J234">
        <v>563.58400000000006</v>
      </c>
      <c r="K234">
        <v>0.69044504639903892</v>
      </c>
      <c r="L234">
        <v>2.1714496709249773</v>
      </c>
      <c r="M234" s="70">
        <f t="shared" si="352"/>
        <v>7.4801302808456374</v>
      </c>
      <c r="N234" s="70">
        <f t="shared" si="353"/>
        <v>6.3343163906932345</v>
      </c>
      <c r="O234" s="70">
        <f t="shared" si="354"/>
        <v>-0.37041889452935012</v>
      </c>
      <c r="P234" s="70">
        <f t="shared" si="355"/>
        <v>0.7753949956230537</v>
      </c>
    </row>
    <row r="235" spans="9:16" x14ac:dyDescent="0.25">
      <c r="I235">
        <v>1498.5267200000003</v>
      </c>
      <c r="J235">
        <v>553.98400000000015</v>
      </c>
      <c r="K235">
        <v>0.81666497834525253</v>
      </c>
      <c r="L235">
        <v>2.2090787664239078</v>
      </c>
      <c r="M235" s="70">
        <f t="shared" si="352"/>
        <v>7.3122377177622422</v>
      </c>
      <c r="N235" s="70">
        <f t="shared" si="353"/>
        <v>6.3171358054637983</v>
      </c>
      <c r="O235" s="70">
        <f t="shared" si="354"/>
        <v>-0.20252633144595483</v>
      </c>
      <c r="P235" s="70">
        <f t="shared" si="355"/>
        <v>0.7925755808524898</v>
      </c>
    </row>
    <row r="236" spans="9:16" x14ac:dyDescent="0.25">
      <c r="I236">
        <v>1310.9043200000001</v>
      </c>
      <c r="J236">
        <v>518.14400000000001</v>
      </c>
      <c r="K236">
        <v>0.93354966694944019</v>
      </c>
      <c r="L236">
        <v>2.3618806573820841</v>
      </c>
      <c r="M236" s="70">
        <f t="shared" si="352"/>
        <v>7.1784724986442106</v>
      </c>
      <c r="N236" s="70">
        <f t="shared" si="353"/>
        <v>6.250253195904782</v>
      </c>
      <c r="O236" s="70">
        <f t="shared" si="354"/>
        <v>-6.8761112327922841E-2</v>
      </c>
      <c r="P236" s="70">
        <f t="shared" si="355"/>
        <v>0.85945819041150617</v>
      </c>
    </row>
    <row r="237" spans="9:16" x14ac:dyDescent="0.25">
      <c r="I237">
        <v>1849.3491199999999</v>
      </c>
      <c r="J237">
        <v>615.42399999999998</v>
      </c>
      <c r="K237">
        <v>0.66174324690980058</v>
      </c>
      <c r="L237">
        <v>1.9885384569639506</v>
      </c>
      <c r="M237" s="70">
        <f t="shared" si="352"/>
        <v>7.5225890291396942</v>
      </c>
      <c r="N237" s="70">
        <f t="shared" si="353"/>
        <v>6.4223114611525238</v>
      </c>
      <c r="O237" s="70">
        <f t="shared" si="354"/>
        <v>-0.41287764282340689</v>
      </c>
      <c r="P237" s="70">
        <f t="shared" si="355"/>
        <v>0.68739992516376391</v>
      </c>
    </row>
    <row r="238" spans="9:16" x14ac:dyDescent="0.25">
      <c r="I238">
        <v>2580.5209599999998</v>
      </c>
      <c r="J238">
        <v>514.04800000000012</v>
      </c>
      <c r="K238">
        <v>0.56959711091227372</v>
      </c>
      <c r="L238">
        <v>2.8593774967796128</v>
      </c>
      <c r="M238" s="70">
        <f t="shared" si="352"/>
        <v>7.8557465800126831</v>
      </c>
      <c r="N238" s="70">
        <f t="shared" si="353"/>
        <v>6.2423166463090451</v>
      </c>
      <c r="O238" s="70">
        <f t="shared" si="354"/>
        <v>-0.56282599103158526</v>
      </c>
      <c r="P238" s="70">
        <f t="shared" si="355"/>
        <v>1.0506039426720521</v>
      </c>
    </row>
    <row r="239" spans="9:16" x14ac:dyDescent="0.25">
      <c r="I239">
        <v>2887.2806400000004</v>
      </c>
      <c r="J239">
        <v>543.74400000000014</v>
      </c>
      <c r="K239">
        <v>0.50908015767548198</v>
      </c>
      <c r="L239">
        <v>2.7032156372568088</v>
      </c>
      <c r="M239" s="70">
        <f t="shared" si="352"/>
        <v>7.9680703831131021</v>
      </c>
      <c r="N239" s="70">
        <f t="shared" si="353"/>
        <v>6.2984785478592551</v>
      </c>
      <c r="O239" s="70">
        <f t="shared" si="354"/>
        <v>-0.67514979413200493</v>
      </c>
      <c r="P239" s="70">
        <f t="shared" si="355"/>
        <v>0.99444204112184231</v>
      </c>
    </row>
    <row r="240" spans="9:16" x14ac:dyDescent="0.25">
      <c r="I240">
        <v>1917.0432000000003</v>
      </c>
      <c r="J240">
        <v>495.36000000000007</v>
      </c>
      <c r="K240">
        <v>0.76673143488084494</v>
      </c>
      <c r="L240">
        <v>2.96725065298887</v>
      </c>
      <c r="M240" s="70">
        <f t="shared" si="352"/>
        <v>7.5585392780029981</v>
      </c>
      <c r="N240" s="70">
        <f t="shared" si="353"/>
        <v>6.2052847709613079</v>
      </c>
      <c r="O240" s="70">
        <f t="shared" si="354"/>
        <v>-0.26561868902190056</v>
      </c>
      <c r="P240" s="70">
        <f t="shared" si="355"/>
        <v>1.0876358180197898</v>
      </c>
    </row>
    <row r="241" spans="9:16" x14ac:dyDescent="0.25">
      <c r="I241">
        <v>2252.5472</v>
      </c>
      <c r="J241">
        <v>536.96</v>
      </c>
      <c r="K241">
        <v>0.65253118046297409</v>
      </c>
      <c r="L241">
        <v>2.7373683020421757</v>
      </c>
      <c r="M241" s="70">
        <f t="shared" si="352"/>
        <v>7.719816943757956</v>
      </c>
      <c r="N241" s="70">
        <f t="shared" si="353"/>
        <v>6.2859236038387865</v>
      </c>
      <c r="O241" s="70">
        <f t="shared" si="354"/>
        <v>-0.42689635477685839</v>
      </c>
      <c r="P241" s="70">
        <f t="shared" si="355"/>
        <v>1.0069969851423108</v>
      </c>
    </row>
    <row r="242" spans="9:16" x14ac:dyDescent="0.25">
      <c r="I242">
        <v>1698.144</v>
      </c>
      <c r="J242">
        <v>510.72000000000014</v>
      </c>
      <c r="K242">
        <v>0.86556692687108205</v>
      </c>
      <c r="L242">
        <v>2.8780100318463471</v>
      </c>
      <c r="M242" s="70">
        <f t="shared" si="352"/>
        <v>7.4372911689292067</v>
      </c>
      <c r="N242" s="70">
        <f t="shared" si="353"/>
        <v>6.2358214948213897</v>
      </c>
      <c r="O242" s="70">
        <f t="shared" si="354"/>
        <v>-0.14437057994810912</v>
      </c>
      <c r="P242" s="70">
        <f t="shared" si="355"/>
        <v>1.057099094159708</v>
      </c>
    </row>
    <row r="243" spans="9:16" x14ac:dyDescent="0.25">
      <c r="I243">
        <v>2097.10464</v>
      </c>
      <c r="J243">
        <v>567.55200000000002</v>
      </c>
      <c r="K243">
        <v>0.70089839840541601</v>
      </c>
      <c r="L243">
        <v>2.5898195821080123</v>
      </c>
      <c r="M243" s="70">
        <f t="shared" si="352"/>
        <v>7.6483129295139021</v>
      </c>
      <c r="N243" s="70">
        <f t="shared" si="353"/>
        <v>6.3413323751137369</v>
      </c>
      <c r="O243" s="70">
        <f t="shared" si="354"/>
        <v>-0.35539234053280455</v>
      </c>
      <c r="P243" s="70">
        <f t="shared" si="355"/>
        <v>0.95158821386736059</v>
      </c>
    </row>
    <row r="244" spans="9:16" x14ac:dyDescent="0.25">
      <c r="I244">
        <v>1345.3619200000003</v>
      </c>
      <c r="J244">
        <v>491.0080000000001</v>
      </c>
      <c r="K244">
        <v>1.0925367082372648</v>
      </c>
      <c r="L244">
        <v>2.9935505805701053</v>
      </c>
      <c r="M244" s="70">
        <f t="shared" si="352"/>
        <v>7.2044183413407881</v>
      </c>
      <c r="N244" s="70">
        <f t="shared" si="353"/>
        <v>6.1964604209408094</v>
      </c>
      <c r="O244" s="70">
        <f t="shared" si="354"/>
        <v>8.850224764030952E-2</v>
      </c>
      <c r="P244" s="70">
        <f t="shared" si="355"/>
        <v>1.0964601680402883</v>
      </c>
    </row>
    <row r="245" spans="9:16" x14ac:dyDescent="0.25">
      <c r="I245">
        <v>2163.9519999999993</v>
      </c>
      <c r="J245">
        <v>622.71999999999991</v>
      </c>
      <c r="K245">
        <v>0.67924671317319751</v>
      </c>
      <c r="L245">
        <v>2.3603823282768612</v>
      </c>
      <c r="M245" s="70">
        <f t="shared" si="352"/>
        <v>7.6796914585743403</v>
      </c>
      <c r="N245" s="70">
        <f t="shared" si="353"/>
        <v>6.4340969795575855</v>
      </c>
      <c r="O245" s="70">
        <f t="shared" si="354"/>
        <v>-0.38677086959324319</v>
      </c>
      <c r="P245" s="70">
        <f t="shared" si="355"/>
        <v>0.85882360942351221</v>
      </c>
    </row>
    <row r="246" spans="9:16" x14ac:dyDescent="0.25">
      <c r="I246">
        <v>1018.4499200000001</v>
      </c>
      <c r="J246">
        <v>456.70400000000006</v>
      </c>
      <c r="K246">
        <v>1.4432298089478632</v>
      </c>
      <c r="L246">
        <v>3.2184024739537347</v>
      </c>
      <c r="M246" s="70">
        <f t="shared" si="352"/>
        <v>6.9260370641094076</v>
      </c>
      <c r="N246" s="70">
        <f t="shared" si="353"/>
        <v>6.1240354786373805</v>
      </c>
      <c r="O246" s="70">
        <f t="shared" si="354"/>
        <v>0.36688352487168996</v>
      </c>
      <c r="P246" s="70">
        <f t="shared" si="355"/>
        <v>1.1688851103437172</v>
      </c>
    </row>
    <row r="247" spans="9:16" x14ac:dyDescent="0.25">
      <c r="I247">
        <v>2210.0428800000004</v>
      </c>
      <c r="J247">
        <v>672.76800000000003</v>
      </c>
      <c r="K247">
        <v>0.66508088904798379</v>
      </c>
      <c r="L247">
        <v>2.1847907205226269</v>
      </c>
      <c r="M247" s="70">
        <f t="shared" si="352"/>
        <v>7.700767197038501</v>
      </c>
      <c r="N247" s="70">
        <f t="shared" si="353"/>
        <v>6.5114005451019263</v>
      </c>
      <c r="O247" s="70">
        <f t="shared" si="354"/>
        <v>-0.40784660805740292</v>
      </c>
      <c r="P247" s="70">
        <f t="shared" si="355"/>
        <v>0.78152004387917096</v>
      </c>
    </row>
    <row r="248" spans="9:16" x14ac:dyDescent="0.25">
      <c r="I248">
        <v>161.28255999999999</v>
      </c>
      <c r="J248">
        <v>128.51200000000003</v>
      </c>
      <c r="K248">
        <v>4.5365618395852243</v>
      </c>
      <c r="L248">
        <v>5.693385108679454</v>
      </c>
      <c r="M248" s="70">
        <f t="shared" si="352"/>
        <v>5.0831578577729015</v>
      </c>
      <c r="N248" s="70">
        <f t="shared" si="353"/>
        <v>4.8560222851891552</v>
      </c>
      <c r="O248" s="70">
        <f t="shared" si="354"/>
        <v>1.512169421097566</v>
      </c>
      <c r="P248" s="70">
        <f t="shared" si="355"/>
        <v>1.7393049936813127</v>
      </c>
    </row>
    <row r="249" spans="9:16" x14ac:dyDescent="0.25">
      <c r="I249">
        <v>121.66144</v>
      </c>
      <c r="J249">
        <v>111.61600000000001</v>
      </c>
      <c r="K249">
        <v>6.0139704666212577</v>
      </c>
      <c r="L249">
        <v>6.55522780861717</v>
      </c>
      <c r="M249" s="70">
        <f t="shared" si="352"/>
        <v>4.8012421050875123</v>
      </c>
      <c r="N249" s="70">
        <f t="shared" si="353"/>
        <v>4.7150644088464597</v>
      </c>
      <c r="O249" s="70">
        <f t="shared" si="354"/>
        <v>1.7940851737829555</v>
      </c>
      <c r="P249" s="70">
        <f t="shared" si="355"/>
        <v>1.8802628700240076</v>
      </c>
    </row>
    <row r="250" spans="9:16" x14ac:dyDescent="0.25">
      <c r="I250">
        <v>119.43936000000001</v>
      </c>
      <c r="J250">
        <v>110.592</v>
      </c>
      <c r="K250">
        <v>6.1258558911117245</v>
      </c>
      <c r="L250">
        <v>6.6159243624006638</v>
      </c>
      <c r="M250" s="70">
        <f t="shared" si="352"/>
        <v>4.7828087948776643</v>
      </c>
      <c r="N250" s="70">
        <f t="shared" si="353"/>
        <v>4.7058477537415353</v>
      </c>
      <c r="O250" s="70">
        <f t="shared" si="354"/>
        <v>1.8125184839928035</v>
      </c>
      <c r="P250" s="70">
        <f t="shared" si="355"/>
        <v>1.889479525128932</v>
      </c>
    </row>
    <row r="251" spans="9:16" x14ac:dyDescent="0.25">
      <c r="I251">
        <v>94.668800000000005</v>
      </c>
      <c r="J251">
        <v>110.08</v>
      </c>
      <c r="K251">
        <v>7.7287163995594561</v>
      </c>
      <c r="L251">
        <v>6.6466961036211325</v>
      </c>
      <c r="M251" s="70">
        <f t="shared" si="352"/>
        <v>4.5503844844504497</v>
      </c>
      <c r="N251" s="70">
        <f t="shared" si="353"/>
        <v>4.7012073741850333</v>
      </c>
      <c r="O251" s="70">
        <f t="shared" si="354"/>
        <v>2.0449427944200176</v>
      </c>
      <c r="P251" s="70">
        <f t="shared" si="355"/>
        <v>1.8941199046854342</v>
      </c>
    </row>
    <row r="252" spans="9:16" x14ac:dyDescent="0.25">
      <c r="I252">
        <v>79.884799999999984</v>
      </c>
      <c r="J252">
        <v>101.12000000000002</v>
      </c>
      <c r="K252">
        <v>9.159042860301513</v>
      </c>
      <c r="L252">
        <v>7.2356438596381931</v>
      </c>
      <c r="M252" s="70">
        <f t="shared" si="352"/>
        <v>4.3805855968774772</v>
      </c>
      <c r="N252" s="70">
        <f t="shared" si="353"/>
        <v>4.6163079303985475</v>
      </c>
      <c r="O252" s="70">
        <f t="shared" si="354"/>
        <v>2.2147416819929902</v>
      </c>
      <c r="P252" s="70">
        <f t="shared" si="355"/>
        <v>1.9790193484719203</v>
      </c>
    </row>
    <row r="253" spans="9:16" x14ac:dyDescent="0.25">
      <c r="I253">
        <v>55.756800000000005</v>
      </c>
      <c r="J253">
        <v>84.480000000000018</v>
      </c>
      <c r="K253">
        <v>13.122494603108754</v>
      </c>
      <c r="L253">
        <v>8.6608464380517756</v>
      </c>
      <c r="M253" s="70">
        <f t="shared" si="352"/>
        <v>4.0209993759962854</v>
      </c>
      <c r="N253" s="70">
        <f t="shared" si="353"/>
        <v>4.4365148199579512</v>
      </c>
      <c r="O253" s="70">
        <f t="shared" si="354"/>
        <v>2.5743279028741819</v>
      </c>
      <c r="P253" s="70">
        <f t="shared" si="355"/>
        <v>2.1588124589125162</v>
      </c>
    </row>
    <row r="254" spans="9:16" x14ac:dyDescent="0.25">
      <c r="I254">
        <v>72.072960000000023</v>
      </c>
      <c r="J254">
        <v>105.21600000000001</v>
      </c>
      <c r="K254">
        <v>10.151772690987215</v>
      </c>
      <c r="L254">
        <v>6.9539642933262442</v>
      </c>
      <c r="M254" s="70">
        <f t="shared" si="352"/>
        <v>4.2776789392737484</v>
      </c>
      <c r="N254" s="70">
        <f t="shared" si="353"/>
        <v>4.6560153799936597</v>
      </c>
      <c r="O254" s="70">
        <f t="shared" si="354"/>
        <v>2.3176483395967189</v>
      </c>
      <c r="P254" s="70">
        <f t="shared" si="355"/>
        <v>1.9393118988768074</v>
      </c>
    </row>
    <row r="255" spans="9:16" x14ac:dyDescent="0.25">
      <c r="I255">
        <v>71.024640000000019</v>
      </c>
      <c r="J255">
        <v>104.44800000000002</v>
      </c>
      <c r="K255">
        <v>10.301612328997571</v>
      </c>
      <c r="L255">
        <v>7.0050963837183486</v>
      </c>
      <c r="M255" s="70">
        <f t="shared" si="352"/>
        <v>4.263026859089603</v>
      </c>
      <c r="N255" s="70">
        <f t="shared" si="353"/>
        <v>4.6486893399015869</v>
      </c>
      <c r="O255" s="70">
        <f t="shared" si="354"/>
        <v>2.3323004197808648</v>
      </c>
      <c r="P255" s="70">
        <f t="shared" si="355"/>
        <v>1.9466379389688804</v>
      </c>
    </row>
    <row r="256" spans="9:16" x14ac:dyDescent="0.25">
      <c r="I256">
        <v>61.935360000000003</v>
      </c>
      <c r="J256">
        <v>97.536000000000001</v>
      </c>
      <c r="K256">
        <v>11.813418168338961</v>
      </c>
      <c r="L256">
        <v>7.5015205368952396</v>
      </c>
      <c r="M256" s="70">
        <f t="shared" si="352"/>
        <v>4.1260912605346807</v>
      </c>
      <c r="N256" s="70">
        <f t="shared" si="353"/>
        <v>4.5802215406241267</v>
      </c>
      <c r="O256" s="70">
        <f t="shared" si="354"/>
        <v>2.4692360183357867</v>
      </c>
      <c r="P256" s="70">
        <f t="shared" si="355"/>
        <v>2.0151057382463411</v>
      </c>
    </row>
    <row r="257" spans="9:16" x14ac:dyDescent="0.25">
      <c r="I257">
        <v>62.379519999999992</v>
      </c>
      <c r="J257">
        <v>105.72800000000001</v>
      </c>
      <c r="K257">
        <v>11.729303256687681</v>
      </c>
      <c r="L257">
        <v>6.9202889214457297</v>
      </c>
      <c r="M257" s="70">
        <f t="shared" si="352"/>
        <v>4.1332370163760865</v>
      </c>
      <c r="N257" s="70">
        <f t="shared" si="353"/>
        <v>4.6608697584584586</v>
      </c>
      <c r="O257" s="70">
        <f t="shared" si="354"/>
        <v>2.4620902624943817</v>
      </c>
      <c r="P257" s="70">
        <f t="shared" si="355"/>
        <v>1.9344575204120094</v>
      </c>
    </row>
    <row r="258" spans="9:16" x14ac:dyDescent="0.25">
      <c r="I258">
        <v>72.257919999999999</v>
      </c>
      <c r="J258">
        <v>113.792</v>
      </c>
      <c r="K258">
        <v>10.125787001433396</v>
      </c>
      <c r="L258">
        <v>6.4298747459102064</v>
      </c>
      <c r="M258" s="70">
        <f t="shared" ref="M258:M307" si="356">LN(I258)</f>
        <v>4.2802419403619396</v>
      </c>
      <c r="N258" s="70">
        <f t="shared" ref="N258:N307" si="357">LN(J258)</f>
        <v>4.7343722204513847</v>
      </c>
      <c r="O258" s="70">
        <f t="shared" ref="O258:O307" si="358">LN(K258)</f>
        <v>2.3150853385085286</v>
      </c>
      <c r="P258" s="70">
        <f t="shared" ref="P258:P307" si="359">LN(L258)</f>
        <v>1.860955058419083</v>
      </c>
    </row>
    <row r="259" spans="9:16" x14ac:dyDescent="0.25">
      <c r="I259">
        <v>55.198079999999997</v>
      </c>
      <c r="J259">
        <v>99.456000000000003</v>
      </c>
      <c r="K259">
        <v>13.25532169029456</v>
      </c>
      <c r="L259">
        <v>7.3567035381134795</v>
      </c>
      <c r="M259" s="70">
        <f t="shared" si="356"/>
        <v>4.010928170069425</v>
      </c>
      <c r="N259" s="70">
        <f t="shared" si="357"/>
        <v>4.5997153353051274</v>
      </c>
      <c r="O259" s="70">
        <f t="shared" si="358"/>
        <v>2.5843991088010427</v>
      </c>
      <c r="P259" s="70">
        <f t="shared" si="359"/>
        <v>1.9956119435653401</v>
      </c>
    </row>
    <row r="260" spans="9:16" x14ac:dyDescent="0.25">
      <c r="I260">
        <v>31.150080000000003</v>
      </c>
      <c r="J260">
        <v>79.872000000000014</v>
      </c>
      <c r="K260">
        <v>23.488488860594071</v>
      </c>
      <c r="L260">
        <v>9.1605106556316862</v>
      </c>
      <c r="M260" s="70">
        <f t="shared" si="356"/>
        <v>3.4388168134484629</v>
      </c>
      <c r="N260" s="70">
        <f t="shared" si="357"/>
        <v>4.380425353306908</v>
      </c>
      <c r="O260" s="70">
        <f t="shared" si="358"/>
        <v>3.1565104654220049</v>
      </c>
      <c r="P260" s="70">
        <f t="shared" si="359"/>
        <v>2.2149019255635598</v>
      </c>
    </row>
    <row r="261" spans="9:16" x14ac:dyDescent="0.25">
      <c r="I261">
        <v>73.727999999999994</v>
      </c>
      <c r="J261">
        <v>122.88</v>
      </c>
      <c r="K261">
        <v>9.9238865436009966</v>
      </c>
      <c r="L261">
        <v>5.9543319261605978</v>
      </c>
      <c r="M261" s="70">
        <f t="shared" si="356"/>
        <v>4.3003826456333716</v>
      </c>
      <c r="N261" s="70">
        <f t="shared" si="357"/>
        <v>4.8112082693993621</v>
      </c>
      <c r="O261" s="70">
        <f t="shared" si="358"/>
        <v>2.2949446332370962</v>
      </c>
      <c r="P261" s="70">
        <f t="shared" si="359"/>
        <v>1.7841190094711057</v>
      </c>
    </row>
    <row r="262" spans="9:16" x14ac:dyDescent="0.25">
      <c r="I262">
        <v>56.448</v>
      </c>
      <c r="J262">
        <v>107.51999999999998</v>
      </c>
      <c r="K262">
        <v>12.96181099572375</v>
      </c>
      <c r="L262">
        <v>6.8049507727549692</v>
      </c>
      <c r="M262" s="70">
        <f t="shared" si="356"/>
        <v>4.0333198603843261</v>
      </c>
      <c r="N262" s="70">
        <f t="shared" si="357"/>
        <v>4.6776768767748393</v>
      </c>
      <c r="O262" s="70">
        <f t="shared" si="358"/>
        <v>2.5620074184861417</v>
      </c>
      <c r="P262" s="70">
        <f t="shared" si="359"/>
        <v>1.9176504020956284</v>
      </c>
    </row>
    <row r="263" spans="9:16" x14ac:dyDescent="0.25">
      <c r="I263">
        <v>160</v>
      </c>
      <c r="J263">
        <v>128</v>
      </c>
      <c r="K263">
        <v>6.1108206200787398</v>
      </c>
      <c r="L263">
        <v>7.6385257750984241</v>
      </c>
      <c r="M263" s="70">
        <f t="shared" si="356"/>
        <v>5.0751738152338266</v>
      </c>
      <c r="N263" s="70">
        <f t="shared" si="357"/>
        <v>4.8520302639196169</v>
      </c>
      <c r="O263" s="70">
        <f t="shared" si="358"/>
        <v>1.8100610718702264</v>
      </c>
      <c r="P263" s="70">
        <f t="shared" si="359"/>
        <v>2.0332046231844361</v>
      </c>
    </row>
    <row r="264" spans="9:16" x14ac:dyDescent="0.25">
      <c r="I264">
        <v>152.41216</v>
      </c>
      <c r="J264">
        <v>124.92800000000003</v>
      </c>
      <c r="K264">
        <v>6.4150478492831429</v>
      </c>
      <c r="L264">
        <v>7.8263583761254338</v>
      </c>
      <c r="M264" s="70">
        <f t="shared" si="356"/>
        <v>5.026588430095738</v>
      </c>
      <c r="N264" s="70">
        <f t="shared" si="357"/>
        <v>4.827737571350573</v>
      </c>
      <c r="O264" s="70">
        <f t="shared" si="358"/>
        <v>1.8586464570083154</v>
      </c>
      <c r="P264" s="70">
        <f t="shared" si="359"/>
        <v>2.0574973157534804</v>
      </c>
    </row>
    <row r="265" spans="9:16" x14ac:dyDescent="0.25">
      <c r="I265">
        <v>166.464</v>
      </c>
      <c r="J265">
        <v>130.56000000000003</v>
      </c>
      <c r="K265">
        <v>5.8735300077650328</v>
      </c>
      <c r="L265">
        <v>7.4887507599004151</v>
      </c>
      <c r="M265" s="70">
        <f t="shared" si="356"/>
        <v>5.1147790698261861</v>
      </c>
      <c r="N265" s="70">
        <f t="shared" si="357"/>
        <v>4.8718328912157975</v>
      </c>
      <c r="O265" s="70">
        <f t="shared" si="358"/>
        <v>1.770455817277867</v>
      </c>
      <c r="P265" s="70">
        <f t="shared" si="359"/>
        <v>2.0134019958882563</v>
      </c>
    </row>
    <row r="266" spans="9:16" x14ac:dyDescent="0.25">
      <c r="I266">
        <v>85.020800000000023</v>
      </c>
      <c r="J266">
        <v>104.32000000000001</v>
      </c>
      <c r="K266">
        <v>11.499907072299932</v>
      </c>
      <c r="L266">
        <v>9.3724242639244473</v>
      </c>
      <c r="M266" s="70">
        <f t="shared" si="356"/>
        <v>4.4428959324370689</v>
      </c>
      <c r="N266" s="70">
        <f t="shared" si="357"/>
        <v>4.6474630981783429</v>
      </c>
      <c r="O266" s="70">
        <f t="shared" si="358"/>
        <v>2.4423389546669845</v>
      </c>
      <c r="P266" s="70">
        <f t="shared" si="359"/>
        <v>2.2377717889257105</v>
      </c>
    </row>
    <row r="267" spans="9:16" x14ac:dyDescent="0.25">
      <c r="I267">
        <v>77.875200000000007</v>
      </c>
      <c r="J267">
        <v>99.840000000000018</v>
      </c>
      <c r="K267">
        <v>12.555104824290638</v>
      </c>
      <c r="L267">
        <v>9.7929817629466971</v>
      </c>
      <c r="M267" s="70">
        <f t="shared" si="356"/>
        <v>4.3551075453226176</v>
      </c>
      <c r="N267" s="70">
        <f t="shared" si="357"/>
        <v>4.6035689046211177</v>
      </c>
      <c r="O267" s="70">
        <f t="shared" si="358"/>
        <v>2.5301273417814354</v>
      </c>
      <c r="P267" s="70">
        <f t="shared" si="359"/>
        <v>2.2816659824829357</v>
      </c>
    </row>
    <row r="268" spans="9:16" x14ac:dyDescent="0.25">
      <c r="I268">
        <v>93.571200000000019</v>
      </c>
      <c r="J268">
        <v>109.44</v>
      </c>
      <c r="K268">
        <v>10.449062309905164</v>
      </c>
      <c r="L268">
        <v>8.9339482749689179</v>
      </c>
      <c r="M268" s="70">
        <f t="shared" si="356"/>
        <v>4.5387226438288639</v>
      </c>
      <c r="N268" s="70">
        <f t="shared" si="357"/>
        <v>4.69537645387424</v>
      </c>
      <c r="O268" s="70">
        <f t="shared" si="358"/>
        <v>2.3465122432751895</v>
      </c>
      <c r="P268" s="70">
        <f t="shared" si="359"/>
        <v>2.189858433229813</v>
      </c>
    </row>
    <row r="269" spans="9:16" x14ac:dyDescent="0.25">
      <c r="I269">
        <v>71.024640000000019</v>
      </c>
      <c r="J269">
        <v>104.44800000000002</v>
      </c>
      <c r="K269">
        <v>13.766085955699292</v>
      </c>
      <c r="L269">
        <v>9.360938449875519</v>
      </c>
      <c r="M269" s="70">
        <f t="shared" si="356"/>
        <v>4.263026859089603</v>
      </c>
      <c r="N269" s="70">
        <f t="shared" si="357"/>
        <v>4.6486893399015869</v>
      </c>
      <c r="O269" s="70">
        <f t="shared" si="358"/>
        <v>2.6222080280144509</v>
      </c>
      <c r="P269" s="70">
        <f t="shared" si="359"/>
        <v>2.236545547202466</v>
      </c>
    </row>
    <row r="270" spans="9:16" x14ac:dyDescent="0.25">
      <c r="I270">
        <v>77.429759999999987</v>
      </c>
      <c r="J270">
        <v>109.056</v>
      </c>
      <c r="K270">
        <v>12.627332168052678</v>
      </c>
      <c r="L270">
        <v>8.9654058393174001</v>
      </c>
      <c r="M270" s="70">
        <f t="shared" si="356"/>
        <v>4.34937120282002</v>
      </c>
      <c r="N270" s="70">
        <f t="shared" si="357"/>
        <v>4.6918615117667954</v>
      </c>
      <c r="O270" s="70">
        <f t="shared" si="358"/>
        <v>2.5358636842840334</v>
      </c>
      <c r="P270" s="70">
        <f t="shared" si="359"/>
        <v>2.1933733753372575</v>
      </c>
    </row>
    <row r="271" spans="9:16" x14ac:dyDescent="0.25">
      <c r="I271">
        <v>91.069440000000014</v>
      </c>
      <c r="J271">
        <v>118.27200000000001</v>
      </c>
      <c r="K271">
        <v>10.736107515458514</v>
      </c>
      <c r="L271">
        <v>8.2668027869030567</v>
      </c>
      <c r="M271" s="70">
        <f t="shared" si="356"/>
        <v>4.5116222924447573</v>
      </c>
      <c r="N271" s="70">
        <f t="shared" si="357"/>
        <v>4.7729870565791641</v>
      </c>
      <c r="O271" s="70">
        <f t="shared" si="358"/>
        <v>2.3736125946592965</v>
      </c>
      <c r="P271" s="70">
        <f t="shared" si="359"/>
        <v>2.1122478305248888</v>
      </c>
    </row>
    <row r="272" spans="9:16" x14ac:dyDescent="0.25">
      <c r="I272">
        <v>75.712000000000018</v>
      </c>
      <c r="J272">
        <v>116.48000000000002</v>
      </c>
      <c r="K272">
        <v>12.913822104984654</v>
      </c>
      <c r="L272">
        <v>8.3939843682400248</v>
      </c>
      <c r="M272" s="70">
        <f t="shared" si="356"/>
        <v>4.3269366683559216</v>
      </c>
      <c r="N272" s="70">
        <f t="shared" si="357"/>
        <v>4.7577195844483757</v>
      </c>
      <c r="O272" s="70">
        <f t="shared" si="358"/>
        <v>2.5582982187481313</v>
      </c>
      <c r="P272" s="70">
        <f t="shared" si="359"/>
        <v>2.1275153026556772</v>
      </c>
    </row>
    <row r="273" spans="9:16" x14ac:dyDescent="0.25">
      <c r="I273">
        <v>76.881280000000018</v>
      </c>
      <c r="J273">
        <v>117.376</v>
      </c>
      <c r="K273">
        <v>12.71741702547874</v>
      </c>
      <c r="L273">
        <v>8.329908151688576</v>
      </c>
      <c r="M273" s="70">
        <f t="shared" si="356"/>
        <v>4.3422624138470605</v>
      </c>
      <c r="N273" s="70">
        <f t="shared" si="357"/>
        <v>4.7653824571939447</v>
      </c>
      <c r="O273" s="70">
        <f t="shared" si="358"/>
        <v>2.5429724732569934</v>
      </c>
      <c r="P273" s="70">
        <f t="shared" si="359"/>
        <v>2.1198524299101082</v>
      </c>
    </row>
    <row r="274" spans="9:16" x14ac:dyDescent="0.25">
      <c r="I274">
        <v>76.881280000000018</v>
      </c>
      <c r="J274">
        <v>117.376</v>
      </c>
      <c r="K274">
        <v>12.71741702547874</v>
      </c>
      <c r="L274">
        <v>8.329908151688576</v>
      </c>
      <c r="M274" s="70">
        <f t="shared" si="356"/>
        <v>4.3422624138470605</v>
      </c>
      <c r="N274" s="70">
        <f t="shared" si="357"/>
        <v>4.7653824571939447</v>
      </c>
      <c r="O274" s="70">
        <f t="shared" si="358"/>
        <v>2.5429724732569934</v>
      </c>
      <c r="P274" s="70">
        <f t="shared" si="359"/>
        <v>2.1198524299101082</v>
      </c>
    </row>
    <row r="275" spans="9:16" x14ac:dyDescent="0.25">
      <c r="I275">
        <v>87.864320000000006</v>
      </c>
      <c r="J275">
        <v>134.14400000000001</v>
      </c>
      <c r="K275">
        <v>11.127739897293898</v>
      </c>
      <c r="L275">
        <v>7.2886696327275038</v>
      </c>
      <c r="M275" s="70">
        <f t="shared" si="356"/>
        <v>4.4757938064715823</v>
      </c>
      <c r="N275" s="70">
        <f t="shared" si="357"/>
        <v>4.8989138498184674</v>
      </c>
      <c r="O275" s="70">
        <f t="shared" si="358"/>
        <v>2.4094410806324706</v>
      </c>
      <c r="P275" s="70">
        <f t="shared" si="359"/>
        <v>1.9863210372855855</v>
      </c>
    </row>
    <row r="276" spans="9:16" x14ac:dyDescent="0.25">
      <c r="I276">
        <v>73.727999999999994</v>
      </c>
      <c r="J276">
        <v>122.88</v>
      </c>
      <c r="K276">
        <v>13.261329470656989</v>
      </c>
      <c r="L276">
        <v>7.9567976823941926</v>
      </c>
      <c r="M276" s="70">
        <f t="shared" si="356"/>
        <v>4.3003826456333716</v>
      </c>
      <c r="N276" s="70">
        <f t="shared" si="357"/>
        <v>4.8112082693993621</v>
      </c>
      <c r="O276" s="70">
        <f t="shared" si="358"/>
        <v>2.5848522414706818</v>
      </c>
      <c r="P276" s="70">
        <f t="shared" si="359"/>
        <v>2.0740266177046913</v>
      </c>
    </row>
    <row r="277" spans="9:16" x14ac:dyDescent="0.25">
      <c r="I277">
        <v>39.649280000000005</v>
      </c>
      <c r="J277">
        <v>90.111999999999995</v>
      </c>
      <c r="K277">
        <v>24.659496949568776</v>
      </c>
      <c r="L277">
        <v>10.850178657810263</v>
      </c>
      <c r="M277" s="70">
        <f t="shared" si="356"/>
        <v>3.6800727890256923</v>
      </c>
      <c r="N277" s="70">
        <f t="shared" si="357"/>
        <v>4.5010533410955222</v>
      </c>
      <c r="O277" s="70">
        <f t="shared" si="358"/>
        <v>3.2051620980783611</v>
      </c>
      <c r="P277" s="70">
        <f t="shared" si="359"/>
        <v>2.3841815460085307</v>
      </c>
    </row>
    <row r="278" spans="9:16" x14ac:dyDescent="0.25">
      <c r="I278">
        <v>205.02783999999997</v>
      </c>
      <c r="J278">
        <v>144.89600000000002</v>
      </c>
      <c r="K278">
        <v>5.9689176422996146</v>
      </c>
      <c r="L278">
        <v>8.4460184638539531</v>
      </c>
      <c r="M278" s="70">
        <f t="shared" si="356"/>
        <v>5.3231457747958091</v>
      </c>
      <c r="N278" s="70">
        <f t="shared" si="357"/>
        <v>4.9760162437006086</v>
      </c>
      <c r="O278" s="70">
        <f t="shared" si="358"/>
        <v>1.7865656115204784</v>
      </c>
      <c r="P278" s="70">
        <f t="shared" si="359"/>
        <v>2.1336951426156792</v>
      </c>
    </row>
    <row r="279" spans="9:16" x14ac:dyDescent="0.25">
      <c r="I279">
        <v>213.81375999999995</v>
      </c>
      <c r="J279">
        <v>147.96799999999999</v>
      </c>
      <c r="K279">
        <v>5.723646089655702</v>
      </c>
      <c r="L279">
        <v>8.2706685995524882</v>
      </c>
      <c r="M279" s="70">
        <f t="shared" si="356"/>
        <v>5.3651053557341983</v>
      </c>
      <c r="N279" s="70">
        <f t="shared" si="357"/>
        <v>4.9969960341698032</v>
      </c>
      <c r="O279" s="70">
        <f t="shared" si="358"/>
        <v>1.7446060305820896</v>
      </c>
      <c r="P279" s="70">
        <f t="shared" si="359"/>
        <v>2.112715352146485</v>
      </c>
    </row>
    <row r="280" spans="9:16" x14ac:dyDescent="0.25">
      <c r="I280">
        <v>247.60576000000003</v>
      </c>
      <c r="J280">
        <v>159.23200000000003</v>
      </c>
      <c r="K280">
        <v>4.9425113993252108</v>
      </c>
      <c r="L280">
        <v>7.6856052259507024</v>
      </c>
      <c r="M280" s="70">
        <f t="shared" si="356"/>
        <v>5.5118378038678024</v>
      </c>
      <c r="N280" s="70">
        <f t="shared" si="357"/>
        <v>5.0703622582366048</v>
      </c>
      <c r="O280" s="70">
        <f t="shared" si="358"/>
        <v>1.5978735824484853</v>
      </c>
      <c r="P280" s="70">
        <f t="shared" si="359"/>
        <v>2.0393491280796825</v>
      </c>
    </row>
    <row r="281" spans="9:16" x14ac:dyDescent="0.25">
      <c r="I281">
        <v>131.86879999999999</v>
      </c>
      <c r="J281">
        <v>129.92000000000002</v>
      </c>
      <c r="K281">
        <v>9.2803930219929391</v>
      </c>
      <c r="L281">
        <v>9.4195989173228316</v>
      </c>
      <c r="M281" s="70">
        <f t="shared" si="356"/>
        <v>4.8818074889071186</v>
      </c>
      <c r="N281" s="70">
        <f t="shared" si="357"/>
        <v>4.8669188764133677</v>
      </c>
      <c r="O281" s="70">
        <f t="shared" si="358"/>
        <v>2.2279038974091692</v>
      </c>
      <c r="P281" s="70">
        <f t="shared" si="359"/>
        <v>2.2427925099029196</v>
      </c>
    </row>
    <row r="282" spans="9:16" x14ac:dyDescent="0.25">
      <c r="I282">
        <v>143.82079999999999</v>
      </c>
      <c r="J282">
        <v>135.68000000000004</v>
      </c>
      <c r="K282">
        <v>8.5091606453209998</v>
      </c>
      <c r="L282">
        <v>9.0197102840402579</v>
      </c>
      <c r="M282" s="70">
        <f t="shared" si="356"/>
        <v>4.9685680801675689</v>
      </c>
      <c r="N282" s="70">
        <f t="shared" si="357"/>
        <v>4.9102991720435929</v>
      </c>
      <c r="O282" s="70">
        <f t="shared" si="358"/>
        <v>2.1411433061487188</v>
      </c>
      <c r="P282" s="70">
        <f t="shared" si="359"/>
        <v>2.1994122142726944</v>
      </c>
    </row>
    <row r="283" spans="9:16" x14ac:dyDescent="0.25">
      <c r="I283">
        <v>159.13280000000003</v>
      </c>
      <c r="J283">
        <v>142.72000000000003</v>
      </c>
      <c r="K283">
        <v>7.6903962686421794</v>
      </c>
      <c r="L283">
        <v>8.5747918395360312</v>
      </c>
      <c r="M283" s="70">
        <f t="shared" si="356"/>
        <v>5.069739073743782</v>
      </c>
      <c r="N283" s="70">
        <f t="shared" si="357"/>
        <v>4.9608846688316994</v>
      </c>
      <c r="O283" s="70">
        <f t="shared" si="358"/>
        <v>2.0399723125725062</v>
      </c>
      <c r="P283" s="70">
        <f t="shared" si="359"/>
        <v>2.1488267174845883</v>
      </c>
    </row>
    <row r="284" spans="9:16" x14ac:dyDescent="0.25">
      <c r="I284">
        <v>112.28544000000001</v>
      </c>
      <c r="J284">
        <v>131.32800000000003</v>
      </c>
      <c r="K284">
        <v>10.898957971207864</v>
      </c>
      <c r="L284">
        <v>9.3186090653827236</v>
      </c>
      <c r="M284" s="70">
        <f t="shared" si="356"/>
        <v>4.7210442006228179</v>
      </c>
      <c r="N284" s="70">
        <f t="shared" si="357"/>
        <v>4.8776980106681949</v>
      </c>
      <c r="O284" s="70">
        <f t="shared" si="358"/>
        <v>2.3886671856934694</v>
      </c>
      <c r="P284" s="70">
        <f t="shared" si="359"/>
        <v>2.2320133756480924</v>
      </c>
    </row>
    <row r="285" spans="9:16" x14ac:dyDescent="0.25">
      <c r="I285">
        <v>114.92735999999999</v>
      </c>
      <c r="J285">
        <v>132.86399999999998</v>
      </c>
      <c r="K285">
        <v>10.648415584753558</v>
      </c>
      <c r="L285">
        <v>9.2108794808118262</v>
      </c>
      <c r="M285" s="70">
        <f t="shared" si="356"/>
        <v>4.744300276613056</v>
      </c>
      <c r="N285" s="70">
        <f t="shared" si="357"/>
        <v>4.8893260486633139</v>
      </c>
      <c r="O285" s="70">
        <f t="shared" si="358"/>
        <v>2.3654111097032313</v>
      </c>
      <c r="P285" s="70">
        <f t="shared" si="359"/>
        <v>2.2203853376529739</v>
      </c>
    </row>
    <row r="286" spans="9:16" x14ac:dyDescent="0.25">
      <c r="I286">
        <v>164.54015999999999</v>
      </c>
      <c r="J286">
        <v>158.97600000000003</v>
      </c>
      <c r="K286">
        <v>7.4376631901815484</v>
      </c>
      <c r="L286">
        <v>7.697981401837902</v>
      </c>
      <c r="M286" s="70">
        <f t="shared" si="356"/>
        <v>5.1031546741482368</v>
      </c>
      <c r="N286" s="70">
        <f t="shared" si="357"/>
        <v>5.0687532474309043</v>
      </c>
      <c r="O286" s="70">
        <f t="shared" si="358"/>
        <v>2.006556712168051</v>
      </c>
      <c r="P286" s="70">
        <f t="shared" si="359"/>
        <v>2.0409581388853835</v>
      </c>
    </row>
    <row r="287" spans="9:16" x14ac:dyDescent="0.25">
      <c r="I287">
        <v>121.96800000000003</v>
      </c>
      <c r="J287">
        <v>147.84000000000003</v>
      </c>
      <c r="K287">
        <v>10.033732547377856</v>
      </c>
      <c r="L287">
        <v>8.2778293515867301</v>
      </c>
      <c r="M287" s="70">
        <f t="shared" si="356"/>
        <v>4.8037587152459178</v>
      </c>
      <c r="N287" s="70">
        <f t="shared" si="357"/>
        <v>4.9961306078933738</v>
      </c>
      <c r="O287" s="70">
        <f t="shared" si="358"/>
        <v>2.3059526710703695</v>
      </c>
      <c r="P287" s="70">
        <f t="shared" si="359"/>
        <v>2.1135807784229135</v>
      </c>
    </row>
    <row r="288" spans="9:16" x14ac:dyDescent="0.25">
      <c r="I288">
        <v>132.53631999999999</v>
      </c>
      <c r="J288">
        <v>154.11199999999999</v>
      </c>
      <c r="K288">
        <v>9.2336522648175432</v>
      </c>
      <c r="L288">
        <v>7.940940947743087</v>
      </c>
      <c r="M288" s="70">
        <f t="shared" si="356"/>
        <v>4.8868567210716627</v>
      </c>
      <c r="N288" s="70">
        <f t="shared" si="357"/>
        <v>5.0376796108062463</v>
      </c>
      <c r="O288" s="70">
        <f t="shared" si="358"/>
        <v>2.222854665244625</v>
      </c>
      <c r="P288" s="70">
        <f t="shared" si="359"/>
        <v>2.0720317755100415</v>
      </c>
    </row>
    <row r="289" spans="9:16" x14ac:dyDescent="0.25">
      <c r="I289">
        <v>141.94431999999998</v>
      </c>
      <c r="J289">
        <v>159.488</v>
      </c>
      <c r="K289">
        <v>8.6216503156912712</v>
      </c>
      <c r="L289">
        <v>7.6732687809652287</v>
      </c>
      <c r="M289" s="70">
        <f t="shared" si="356"/>
        <v>4.9554348680289273</v>
      </c>
      <c r="N289" s="70">
        <f t="shared" si="357"/>
        <v>5.0719686842848786</v>
      </c>
      <c r="O289" s="70">
        <f t="shared" si="358"/>
        <v>2.1542765182873609</v>
      </c>
      <c r="P289" s="70">
        <f t="shared" si="359"/>
        <v>2.0377427020314092</v>
      </c>
    </row>
    <row r="290" spans="9:16" x14ac:dyDescent="0.25">
      <c r="I290">
        <v>119.85408</v>
      </c>
      <c r="J290">
        <v>156.672</v>
      </c>
      <c r="K290">
        <v>10.210701974756159</v>
      </c>
      <c r="L290">
        <v>7.8111870106884611</v>
      </c>
      <c r="M290" s="70">
        <f t="shared" si="356"/>
        <v>4.7862750028541505</v>
      </c>
      <c r="N290" s="70">
        <f t="shared" si="357"/>
        <v>5.0541544480097516</v>
      </c>
      <c r="O290" s="70">
        <f t="shared" si="358"/>
        <v>2.3234363834621377</v>
      </c>
      <c r="P290" s="70">
        <f t="shared" si="359"/>
        <v>2.0555569383065362</v>
      </c>
    </row>
    <row r="291" spans="9:16" x14ac:dyDescent="0.25">
      <c r="I291">
        <v>121.42592</v>
      </c>
      <c r="J291">
        <v>157.69600000000003</v>
      </c>
      <c r="K291">
        <v>10.078525996250079</v>
      </c>
      <c r="L291">
        <v>7.7604650171125593</v>
      </c>
      <c r="M291" s="70">
        <f t="shared" si="356"/>
        <v>4.7993043648965381</v>
      </c>
      <c r="N291" s="70">
        <f t="shared" si="357"/>
        <v>5.0606691290309458</v>
      </c>
      <c r="O291" s="70">
        <f t="shared" si="358"/>
        <v>2.3104070214197501</v>
      </c>
      <c r="P291" s="70">
        <f t="shared" si="359"/>
        <v>2.0490422572853424</v>
      </c>
    </row>
    <row r="292" spans="9:16" x14ac:dyDescent="0.25">
      <c r="I292">
        <v>144.50688000000002</v>
      </c>
      <c r="J292">
        <v>172.03200000000004</v>
      </c>
      <c r="K292">
        <v>8.4687614274045799</v>
      </c>
      <c r="L292">
        <v>7.1137595990198461</v>
      </c>
      <c r="M292" s="70">
        <f t="shared" si="356"/>
        <v>4.9733271188757975</v>
      </c>
      <c r="N292" s="70">
        <f t="shared" si="357"/>
        <v>5.147680506020575</v>
      </c>
      <c r="O292" s="70">
        <f t="shared" si="358"/>
        <v>2.1363842674404903</v>
      </c>
      <c r="P292" s="70">
        <f t="shared" si="359"/>
        <v>1.9620308802957125</v>
      </c>
    </row>
    <row r="293" spans="9:16" x14ac:dyDescent="0.25">
      <c r="I293">
        <v>373.56544000000002</v>
      </c>
      <c r="J293">
        <v>195.584</v>
      </c>
      <c r="K293">
        <v>3.934671482095792</v>
      </c>
      <c r="L293">
        <v>7.515222530802963</v>
      </c>
      <c r="M293" s="70">
        <f t="shared" si="356"/>
        <v>5.9230931967224842</v>
      </c>
      <c r="N293" s="70">
        <f t="shared" si="357"/>
        <v>5.2759899546639462</v>
      </c>
      <c r="O293" s="70">
        <f t="shared" si="358"/>
        <v>1.3698273922586131</v>
      </c>
      <c r="P293" s="70">
        <f t="shared" si="359"/>
        <v>2.0169306343171516</v>
      </c>
    </row>
    <row r="294" spans="9:16" x14ac:dyDescent="0.25">
      <c r="I294">
        <v>371.61216000000002</v>
      </c>
      <c r="J294">
        <v>195.072</v>
      </c>
      <c r="K294">
        <v>3.9553530311402256</v>
      </c>
      <c r="L294">
        <v>7.5349475243221304</v>
      </c>
      <c r="M294" s="70">
        <f t="shared" si="356"/>
        <v>5.9178507297627361</v>
      </c>
      <c r="N294" s="70">
        <f t="shared" si="357"/>
        <v>5.2733687211840721</v>
      </c>
      <c r="O294" s="70">
        <f t="shared" si="358"/>
        <v>1.3750698592183614</v>
      </c>
      <c r="P294" s="70">
        <f t="shared" si="359"/>
        <v>2.0195518677970257</v>
      </c>
    </row>
    <row r="295" spans="9:16" x14ac:dyDescent="0.25">
      <c r="I295">
        <v>375.52384000000001</v>
      </c>
      <c r="J295">
        <v>196.096</v>
      </c>
      <c r="K295">
        <v>3.9141517179430383</v>
      </c>
      <c r="L295">
        <v>7.4956005398609182</v>
      </c>
      <c r="M295" s="70">
        <f t="shared" si="356"/>
        <v>5.9283219578706259</v>
      </c>
      <c r="N295" s="70">
        <f t="shared" si="357"/>
        <v>5.2786043352380165</v>
      </c>
      <c r="O295" s="70">
        <f t="shared" si="358"/>
        <v>1.3645986311104714</v>
      </c>
      <c r="P295" s="70">
        <f t="shared" si="359"/>
        <v>2.0143162537430808</v>
      </c>
    </row>
    <row r="296" spans="9:16" x14ac:dyDescent="0.25">
      <c r="I296">
        <v>200</v>
      </c>
      <c r="J296">
        <v>160</v>
      </c>
      <c r="K296">
        <v>7.3492864173228334</v>
      </c>
      <c r="L296">
        <v>9.1866080216535426</v>
      </c>
      <c r="M296" s="70">
        <f t="shared" si="356"/>
        <v>5.2983173665480363</v>
      </c>
      <c r="N296" s="70">
        <f t="shared" si="357"/>
        <v>5.0751738152338266</v>
      </c>
      <c r="O296" s="70">
        <f t="shared" si="358"/>
        <v>1.9946032224330608</v>
      </c>
      <c r="P296" s="70">
        <f t="shared" si="359"/>
        <v>2.2177467737472707</v>
      </c>
    </row>
    <row r="297" spans="9:16" x14ac:dyDescent="0.25">
      <c r="I297">
        <v>195.22880000000001</v>
      </c>
      <c r="J297">
        <v>158.08000000000004</v>
      </c>
      <c r="K297">
        <v>7.5288957544407724</v>
      </c>
      <c r="L297">
        <v>9.2981862567343523</v>
      </c>
      <c r="M297" s="70">
        <f t="shared" si="356"/>
        <v>5.2741722040794983</v>
      </c>
      <c r="N297" s="70">
        <f t="shared" si="357"/>
        <v>5.063101233999558</v>
      </c>
      <c r="O297" s="70">
        <f t="shared" si="358"/>
        <v>2.0187483849015995</v>
      </c>
      <c r="P297" s="70">
        <f t="shared" si="359"/>
        <v>2.2298193549815397</v>
      </c>
    </row>
    <row r="298" spans="9:16" x14ac:dyDescent="0.25">
      <c r="I298">
        <v>184.32000000000002</v>
      </c>
      <c r="J298">
        <v>153.6</v>
      </c>
      <c r="K298">
        <v>7.9744861299075884</v>
      </c>
      <c r="L298">
        <v>9.5693833558891068</v>
      </c>
      <c r="M298" s="70">
        <f t="shared" si="356"/>
        <v>5.2166733775075267</v>
      </c>
      <c r="N298" s="70">
        <f t="shared" si="357"/>
        <v>5.0343518207135718</v>
      </c>
      <c r="O298" s="70">
        <f t="shared" si="358"/>
        <v>2.0762472114735711</v>
      </c>
      <c r="P298" s="70">
        <f t="shared" si="359"/>
        <v>2.258568768267526</v>
      </c>
    </row>
    <row r="299" spans="9:16" x14ac:dyDescent="0.25">
      <c r="I299">
        <v>197.87136000000001</v>
      </c>
      <c r="J299">
        <v>174.33600000000004</v>
      </c>
      <c r="K299">
        <v>7.4283478087206083</v>
      </c>
      <c r="L299">
        <v>8.4311747628978893</v>
      </c>
      <c r="M299" s="70">
        <f t="shared" si="356"/>
        <v>5.2876171225803041</v>
      </c>
      <c r="N299" s="70">
        <f t="shared" si="357"/>
        <v>5.1609844716469384</v>
      </c>
      <c r="O299" s="70">
        <f t="shared" si="358"/>
        <v>2.0053034664007936</v>
      </c>
      <c r="P299" s="70">
        <f t="shared" si="359"/>
        <v>2.1319361173341598</v>
      </c>
    </row>
    <row r="300" spans="9:16" x14ac:dyDescent="0.25">
      <c r="I300">
        <v>194.40000000000003</v>
      </c>
      <c r="J300">
        <v>172.8</v>
      </c>
      <c r="K300">
        <v>7.5609942565049728</v>
      </c>
      <c r="L300">
        <v>8.506118538568094</v>
      </c>
      <c r="M300" s="70">
        <f t="shared" si="356"/>
        <v>5.2699178920263385</v>
      </c>
      <c r="N300" s="70">
        <f t="shared" si="357"/>
        <v>5.1521348563699556</v>
      </c>
      <c r="O300" s="70">
        <f t="shared" si="358"/>
        <v>2.0230026969547588</v>
      </c>
      <c r="P300" s="70">
        <f t="shared" si="359"/>
        <v>2.1407857326111421</v>
      </c>
    </row>
    <row r="301" spans="9:16" x14ac:dyDescent="0.25">
      <c r="I301">
        <v>194.40000000000003</v>
      </c>
      <c r="J301">
        <v>172.8</v>
      </c>
      <c r="K301">
        <v>7.5609942565049728</v>
      </c>
      <c r="L301">
        <v>8.506118538568094</v>
      </c>
      <c r="M301" s="70">
        <f t="shared" si="356"/>
        <v>5.2699178920263385</v>
      </c>
      <c r="N301" s="70">
        <f t="shared" si="357"/>
        <v>5.1521348563699556</v>
      </c>
      <c r="O301" s="70">
        <f t="shared" si="358"/>
        <v>2.0230026969547588</v>
      </c>
      <c r="P301" s="70">
        <f t="shared" si="359"/>
        <v>2.1407857326111421</v>
      </c>
    </row>
    <row r="302" spans="9:16" x14ac:dyDescent="0.25">
      <c r="I302">
        <v>188.27199999999999</v>
      </c>
      <c r="J302">
        <v>183.67999999999998</v>
      </c>
      <c r="K302">
        <v>7.807094434990689</v>
      </c>
      <c r="L302">
        <v>8.0022717958654557</v>
      </c>
      <c r="M302" s="70">
        <f t="shared" si="356"/>
        <v>5.2378877257215732</v>
      </c>
      <c r="N302" s="70">
        <f t="shared" si="357"/>
        <v>5.2131951131312011</v>
      </c>
      <c r="O302" s="70">
        <f t="shared" si="358"/>
        <v>2.0550328632595245</v>
      </c>
      <c r="P302" s="70">
        <f t="shared" si="359"/>
        <v>2.0797254758498962</v>
      </c>
    </row>
    <row r="303" spans="9:16" x14ac:dyDescent="0.25">
      <c r="I303">
        <v>199.45408</v>
      </c>
      <c r="J303">
        <v>189.05600000000001</v>
      </c>
      <c r="K303">
        <v>7.3694019368496582</v>
      </c>
      <c r="L303">
        <v>7.7747190433763889</v>
      </c>
      <c r="M303" s="70">
        <f t="shared" si="356"/>
        <v>5.2955840343968896</v>
      </c>
      <c r="N303" s="70">
        <f t="shared" si="357"/>
        <v>5.2420432674688602</v>
      </c>
      <c r="O303" s="70">
        <f t="shared" si="358"/>
        <v>1.9973365545842079</v>
      </c>
      <c r="P303" s="70">
        <f t="shared" si="359"/>
        <v>2.0508773215122376</v>
      </c>
    </row>
    <row r="304" spans="9:16" x14ac:dyDescent="0.25">
      <c r="I304">
        <v>184.61632</v>
      </c>
      <c r="J304">
        <v>181.88800000000003</v>
      </c>
      <c r="K304">
        <v>7.9616866128875641</v>
      </c>
      <c r="L304">
        <v>8.0811119120808765</v>
      </c>
      <c r="M304" s="70">
        <f t="shared" si="356"/>
        <v>5.2182797255283315</v>
      </c>
      <c r="N304" s="70">
        <f t="shared" si="357"/>
        <v>5.2033911130345807</v>
      </c>
      <c r="O304" s="70">
        <f t="shared" si="358"/>
        <v>2.0746408634527662</v>
      </c>
      <c r="P304" s="70">
        <f t="shared" si="359"/>
        <v>2.0895294759465166</v>
      </c>
    </row>
    <row r="305" spans="9:16" x14ac:dyDescent="0.25">
      <c r="I305">
        <v>202.75712000000004</v>
      </c>
      <c r="J305">
        <v>203.77600000000004</v>
      </c>
      <c r="K305">
        <v>7.2493497809821257</v>
      </c>
      <c r="L305">
        <v>7.2131030320772149</v>
      </c>
      <c r="M305" s="70">
        <f t="shared" si="356"/>
        <v>5.3120088095182645</v>
      </c>
      <c r="N305" s="70">
        <f t="shared" si="357"/>
        <v>5.3170213513418085</v>
      </c>
      <c r="O305" s="70">
        <f t="shared" si="358"/>
        <v>1.9809117794628333</v>
      </c>
      <c r="P305" s="70">
        <f t="shared" si="359"/>
        <v>1.975899237639289</v>
      </c>
    </row>
    <row r="306" spans="9:16" x14ac:dyDescent="0.25">
      <c r="I306">
        <v>173.34271999999999</v>
      </c>
      <c r="J306">
        <v>188.41600000000003</v>
      </c>
      <c r="K306">
        <v>8.479486669325178</v>
      </c>
      <c r="L306">
        <v>7.8011277357791622</v>
      </c>
      <c r="M306" s="70">
        <f t="shared" si="356"/>
        <v>5.1552706752872508</v>
      </c>
      <c r="N306" s="70">
        <f t="shared" si="357"/>
        <v>5.2386522842263021</v>
      </c>
      <c r="O306" s="70">
        <f t="shared" si="358"/>
        <v>2.1376499136938469</v>
      </c>
      <c r="P306" s="70">
        <f t="shared" si="359"/>
        <v>2.054268304754796</v>
      </c>
    </row>
    <row r="307" spans="9:16" x14ac:dyDescent="0.25">
      <c r="I307">
        <v>184.83199999999999</v>
      </c>
      <c r="J307">
        <v>194.55999999999997</v>
      </c>
      <c r="K307">
        <v>7.9523961406280659</v>
      </c>
      <c r="L307">
        <v>7.5547763335966636</v>
      </c>
      <c r="M307" s="70">
        <f t="shared" si="356"/>
        <v>5.2194473043902514</v>
      </c>
      <c r="N307" s="70">
        <f t="shared" si="357"/>
        <v>5.2707405987778024</v>
      </c>
      <c r="O307" s="70">
        <f t="shared" si="358"/>
        <v>2.0734732845908459</v>
      </c>
      <c r="P307" s="70">
        <f t="shared" si="359"/>
        <v>2.0221799902032953</v>
      </c>
    </row>
  </sheetData>
  <mergeCells count="362">
    <mergeCell ref="T183:T185"/>
    <mergeCell ref="U183:U185"/>
    <mergeCell ref="T186:T188"/>
    <mergeCell ref="U186:U188"/>
    <mergeCell ref="T189:T191"/>
    <mergeCell ref="U189:U191"/>
    <mergeCell ref="T174:T176"/>
    <mergeCell ref="U174:U176"/>
    <mergeCell ref="T177:T179"/>
    <mergeCell ref="U177:U179"/>
    <mergeCell ref="T180:T182"/>
    <mergeCell ref="U180:U182"/>
    <mergeCell ref="T165:T167"/>
    <mergeCell ref="U165:U167"/>
    <mergeCell ref="T168:T170"/>
    <mergeCell ref="U168:U170"/>
    <mergeCell ref="T171:T173"/>
    <mergeCell ref="U171:U173"/>
    <mergeCell ref="T156:T158"/>
    <mergeCell ref="U156:U158"/>
    <mergeCell ref="T159:T161"/>
    <mergeCell ref="U159:U161"/>
    <mergeCell ref="T162:T164"/>
    <mergeCell ref="U162:U164"/>
    <mergeCell ref="T147:T149"/>
    <mergeCell ref="U147:U149"/>
    <mergeCell ref="T150:T152"/>
    <mergeCell ref="U150:U152"/>
    <mergeCell ref="T153:T155"/>
    <mergeCell ref="U153:U155"/>
    <mergeCell ref="T138:T140"/>
    <mergeCell ref="U138:U140"/>
    <mergeCell ref="T141:T143"/>
    <mergeCell ref="U141:U143"/>
    <mergeCell ref="T144:T146"/>
    <mergeCell ref="U144:U146"/>
    <mergeCell ref="T130:T131"/>
    <mergeCell ref="U130:U131"/>
    <mergeCell ref="T132:T134"/>
    <mergeCell ref="U132:U134"/>
    <mergeCell ref="T135:T137"/>
    <mergeCell ref="U135:U137"/>
    <mergeCell ref="T124:T125"/>
    <mergeCell ref="U124:U125"/>
    <mergeCell ref="T126:T127"/>
    <mergeCell ref="U126:U127"/>
    <mergeCell ref="T128:T129"/>
    <mergeCell ref="U128:U129"/>
    <mergeCell ref="T116:T118"/>
    <mergeCell ref="U116:U118"/>
    <mergeCell ref="T119:T121"/>
    <mergeCell ref="U119:U121"/>
    <mergeCell ref="T122:T123"/>
    <mergeCell ref="U122:U123"/>
    <mergeCell ref="T107:T109"/>
    <mergeCell ref="U107:U109"/>
    <mergeCell ref="T110:T112"/>
    <mergeCell ref="U110:U112"/>
    <mergeCell ref="T113:T115"/>
    <mergeCell ref="U113:U115"/>
    <mergeCell ref="T98:T100"/>
    <mergeCell ref="U98:U100"/>
    <mergeCell ref="T101:T103"/>
    <mergeCell ref="U101:U103"/>
    <mergeCell ref="T104:T106"/>
    <mergeCell ref="U104:U106"/>
    <mergeCell ref="T89:T91"/>
    <mergeCell ref="U89:U91"/>
    <mergeCell ref="T92:T94"/>
    <mergeCell ref="U92:U94"/>
    <mergeCell ref="T95:T97"/>
    <mergeCell ref="U95:U97"/>
    <mergeCell ref="T80:T82"/>
    <mergeCell ref="U80:U82"/>
    <mergeCell ref="T83:T85"/>
    <mergeCell ref="U83:U85"/>
    <mergeCell ref="T86:T88"/>
    <mergeCell ref="U86:U88"/>
    <mergeCell ref="Q89:Q91"/>
    <mergeCell ref="R89:R91"/>
    <mergeCell ref="Q92:Q94"/>
    <mergeCell ref="R92:R94"/>
    <mergeCell ref="Q95:Q97"/>
    <mergeCell ref="R95:R97"/>
    <mergeCell ref="Q80:Q82"/>
    <mergeCell ref="R80:R82"/>
    <mergeCell ref="Q83:Q85"/>
    <mergeCell ref="R83:R85"/>
    <mergeCell ref="Q86:Q88"/>
    <mergeCell ref="R86:R88"/>
    <mergeCell ref="Q77:Q79"/>
    <mergeCell ref="R77:R79"/>
    <mergeCell ref="T77:T79"/>
    <mergeCell ref="U77:U79"/>
    <mergeCell ref="Q183:Q185"/>
    <mergeCell ref="R183:R185"/>
    <mergeCell ref="Q186:Q188"/>
    <mergeCell ref="R186:R188"/>
    <mergeCell ref="Q189:Q191"/>
    <mergeCell ref="R189:R191"/>
    <mergeCell ref="Q174:Q176"/>
    <mergeCell ref="R174:R176"/>
    <mergeCell ref="Q177:Q179"/>
    <mergeCell ref="R177:R179"/>
    <mergeCell ref="Q180:Q182"/>
    <mergeCell ref="R180:R182"/>
    <mergeCell ref="Q165:Q167"/>
    <mergeCell ref="R165:R167"/>
    <mergeCell ref="Q168:Q170"/>
    <mergeCell ref="R168:R170"/>
    <mergeCell ref="Q171:Q173"/>
    <mergeCell ref="R171:R173"/>
    <mergeCell ref="Q156:Q158"/>
    <mergeCell ref="R156:R158"/>
    <mergeCell ref="Q159:Q161"/>
    <mergeCell ref="R159:R161"/>
    <mergeCell ref="Q162:Q164"/>
    <mergeCell ref="R162:R164"/>
    <mergeCell ref="Q147:Q149"/>
    <mergeCell ref="R147:R149"/>
    <mergeCell ref="Q150:Q152"/>
    <mergeCell ref="R150:R152"/>
    <mergeCell ref="Q153:Q155"/>
    <mergeCell ref="R153:R155"/>
    <mergeCell ref="Q138:Q140"/>
    <mergeCell ref="R138:R140"/>
    <mergeCell ref="Q141:Q143"/>
    <mergeCell ref="R141:R143"/>
    <mergeCell ref="Q144:Q146"/>
    <mergeCell ref="R144:R146"/>
    <mergeCell ref="Q130:Q131"/>
    <mergeCell ref="R130:R131"/>
    <mergeCell ref="Q132:Q134"/>
    <mergeCell ref="R132:R134"/>
    <mergeCell ref="Q135:Q137"/>
    <mergeCell ref="R135:R137"/>
    <mergeCell ref="Q124:Q125"/>
    <mergeCell ref="R124:R125"/>
    <mergeCell ref="Q126:Q127"/>
    <mergeCell ref="R126:R127"/>
    <mergeCell ref="Q128:Q129"/>
    <mergeCell ref="R128:R129"/>
    <mergeCell ref="Q116:Q118"/>
    <mergeCell ref="R116:R118"/>
    <mergeCell ref="Q119:Q121"/>
    <mergeCell ref="R119:R121"/>
    <mergeCell ref="Q122:Q123"/>
    <mergeCell ref="R122:R123"/>
    <mergeCell ref="Q107:Q109"/>
    <mergeCell ref="R107:R109"/>
    <mergeCell ref="Q110:Q112"/>
    <mergeCell ref="R110:R112"/>
    <mergeCell ref="Q113:Q115"/>
    <mergeCell ref="R113:R115"/>
    <mergeCell ref="R98:R100"/>
    <mergeCell ref="Q101:Q103"/>
    <mergeCell ref="R101:R103"/>
    <mergeCell ref="Q104:Q106"/>
    <mergeCell ref="R104:R106"/>
    <mergeCell ref="Q98:Q100"/>
    <mergeCell ref="O189:O191"/>
    <mergeCell ref="O174:O176"/>
    <mergeCell ref="O177:O179"/>
    <mergeCell ref="O180:O182"/>
    <mergeCell ref="O183:O185"/>
    <mergeCell ref="O186:O188"/>
    <mergeCell ref="O159:O161"/>
    <mergeCell ref="O162:O164"/>
    <mergeCell ref="O165:O167"/>
    <mergeCell ref="O168:O170"/>
    <mergeCell ref="O171:O173"/>
    <mergeCell ref="O144:O146"/>
    <mergeCell ref="O147:O149"/>
    <mergeCell ref="O150:O152"/>
    <mergeCell ref="O153:O155"/>
    <mergeCell ref="O156:O158"/>
    <mergeCell ref="O130:O131"/>
    <mergeCell ref="O132:O134"/>
    <mergeCell ref="O135:O137"/>
    <mergeCell ref="O138:O140"/>
    <mergeCell ref="O141:O143"/>
    <mergeCell ref="O119:O121"/>
    <mergeCell ref="O122:O123"/>
    <mergeCell ref="O124:O125"/>
    <mergeCell ref="O126:O127"/>
    <mergeCell ref="O128:O129"/>
    <mergeCell ref="N189:N191"/>
    <mergeCell ref="O77:O79"/>
    <mergeCell ref="O80:O82"/>
    <mergeCell ref="O83:O85"/>
    <mergeCell ref="O86:O88"/>
    <mergeCell ref="O89:O91"/>
    <mergeCell ref="O92:O94"/>
    <mergeCell ref="O95:O97"/>
    <mergeCell ref="O98:O100"/>
    <mergeCell ref="O101:O103"/>
    <mergeCell ref="O104:O106"/>
    <mergeCell ref="O107:O109"/>
    <mergeCell ref="O110:O112"/>
    <mergeCell ref="O113:O115"/>
    <mergeCell ref="O116:O118"/>
    <mergeCell ref="N180:N182"/>
    <mergeCell ref="N183:N185"/>
    <mergeCell ref="N186:N188"/>
    <mergeCell ref="N171:N173"/>
    <mergeCell ref="N174:N176"/>
    <mergeCell ref="N177:N179"/>
    <mergeCell ref="N162:N164"/>
    <mergeCell ref="N165:N167"/>
    <mergeCell ref="N168:N170"/>
    <mergeCell ref="N153:N155"/>
    <mergeCell ref="N156:N158"/>
    <mergeCell ref="N159:N161"/>
    <mergeCell ref="N144:N146"/>
    <mergeCell ref="N147:N149"/>
    <mergeCell ref="N150:N152"/>
    <mergeCell ref="N135:N137"/>
    <mergeCell ref="N138:N140"/>
    <mergeCell ref="N141:N143"/>
    <mergeCell ref="N128:N129"/>
    <mergeCell ref="N130:N131"/>
    <mergeCell ref="N132:N134"/>
    <mergeCell ref="N122:N123"/>
    <mergeCell ref="N124:N125"/>
    <mergeCell ref="N126:N127"/>
    <mergeCell ref="N113:N115"/>
    <mergeCell ref="N116:N118"/>
    <mergeCell ref="N119:N121"/>
    <mergeCell ref="N104:N106"/>
    <mergeCell ref="N107:N109"/>
    <mergeCell ref="N110:N112"/>
    <mergeCell ref="N95:N97"/>
    <mergeCell ref="N98:N100"/>
    <mergeCell ref="N101:N103"/>
    <mergeCell ref="N86:N88"/>
    <mergeCell ref="N89:N91"/>
    <mergeCell ref="N92:N94"/>
    <mergeCell ref="N77:N79"/>
    <mergeCell ref="N80:N82"/>
    <mergeCell ref="N83:N85"/>
    <mergeCell ref="K177:K179"/>
    <mergeCell ref="K180:K182"/>
    <mergeCell ref="K183:K185"/>
    <mergeCell ref="K186:K188"/>
    <mergeCell ref="K189:K191"/>
    <mergeCell ref="K162:K164"/>
    <mergeCell ref="K165:K167"/>
    <mergeCell ref="K168:K170"/>
    <mergeCell ref="K171:K173"/>
    <mergeCell ref="K174:K176"/>
    <mergeCell ref="K147:K149"/>
    <mergeCell ref="K150:K152"/>
    <mergeCell ref="K153:K155"/>
    <mergeCell ref="K156:K158"/>
    <mergeCell ref="K159:K161"/>
    <mergeCell ref="K132:K134"/>
    <mergeCell ref="K135:K137"/>
    <mergeCell ref="K138:K140"/>
    <mergeCell ref="K141:K143"/>
    <mergeCell ref="K144:K146"/>
    <mergeCell ref="K122:K123"/>
    <mergeCell ref="K124:K125"/>
    <mergeCell ref="K126:K127"/>
    <mergeCell ref="K128:K129"/>
    <mergeCell ref="K130:K131"/>
    <mergeCell ref="K107:K109"/>
    <mergeCell ref="K110:K112"/>
    <mergeCell ref="K113:K115"/>
    <mergeCell ref="K116:K118"/>
    <mergeCell ref="K119:K121"/>
    <mergeCell ref="K92:K94"/>
    <mergeCell ref="K95:K97"/>
    <mergeCell ref="K98:K100"/>
    <mergeCell ref="K101:K103"/>
    <mergeCell ref="K104:K106"/>
    <mergeCell ref="K77:K79"/>
    <mergeCell ref="K80:K82"/>
    <mergeCell ref="K83:K85"/>
    <mergeCell ref="K86:K88"/>
    <mergeCell ref="K89:K91"/>
    <mergeCell ref="J177:J179"/>
    <mergeCell ref="J180:J182"/>
    <mergeCell ref="J183:J185"/>
    <mergeCell ref="J186:J188"/>
    <mergeCell ref="J189:J191"/>
    <mergeCell ref="J162:J164"/>
    <mergeCell ref="J165:J167"/>
    <mergeCell ref="J168:J170"/>
    <mergeCell ref="J171:J173"/>
    <mergeCell ref="J174:J176"/>
    <mergeCell ref="J147:J149"/>
    <mergeCell ref="J150:J152"/>
    <mergeCell ref="J153:J155"/>
    <mergeCell ref="J156:J158"/>
    <mergeCell ref="J159:J161"/>
    <mergeCell ref="J132:J134"/>
    <mergeCell ref="J135:J137"/>
    <mergeCell ref="J138:J140"/>
    <mergeCell ref="J141:J143"/>
    <mergeCell ref="J144:J146"/>
    <mergeCell ref="J122:J123"/>
    <mergeCell ref="J124:J125"/>
    <mergeCell ref="J126:J127"/>
    <mergeCell ref="J128:J129"/>
    <mergeCell ref="J130:J131"/>
    <mergeCell ref="J107:J109"/>
    <mergeCell ref="J110:J112"/>
    <mergeCell ref="J113:J115"/>
    <mergeCell ref="J116:J118"/>
    <mergeCell ref="J119:J121"/>
    <mergeCell ref="J92:J94"/>
    <mergeCell ref="J95:J97"/>
    <mergeCell ref="J98:J100"/>
    <mergeCell ref="J101:J103"/>
    <mergeCell ref="J104:J106"/>
    <mergeCell ref="J77:J79"/>
    <mergeCell ref="J80:J82"/>
    <mergeCell ref="J83:J85"/>
    <mergeCell ref="J86:J88"/>
    <mergeCell ref="J89:J91"/>
    <mergeCell ref="D1:E1"/>
    <mergeCell ref="O1:P1"/>
    <mergeCell ref="H77:H79"/>
    <mergeCell ref="H132:H134"/>
    <mergeCell ref="H135:H137"/>
    <mergeCell ref="H80:H82"/>
    <mergeCell ref="H83:H85"/>
    <mergeCell ref="H86:H88"/>
    <mergeCell ref="H89:H91"/>
    <mergeCell ref="H92:H94"/>
    <mergeCell ref="H95:H97"/>
    <mergeCell ref="H98:H100"/>
    <mergeCell ref="H101:H103"/>
    <mergeCell ref="H104:H106"/>
    <mergeCell ref="H107:H109"/>
    <mergeCell ref="H110:H112"/>
    <mergeCell ref="H189:H191"/>
    <mergeCell ref="H122:H123"/>
    <mergeCell ref="H124:H125"/>
    <mergeCell ref="H126:H127"/>
    <mergeCell ref="H128:H129"/>
    <mergeCell ref="H130:H131"/>
    <mergeCell ref="H168:H170"/>
    <mergeCell ref="H171:H173"/>
    <mergeCell ref="H174:H176"/>
    <mergeCell ref="H177:H179"/>
    <mergeCell ref="H180:H182"/>
    <mergeCell ref="H153:H155"/>
    <mergeCell ref="H156:H158"/>
    <mergeCell ref="H159:H161"/>
    <mergeCell ref="H162:H164"/>
    <mergeCell ref="H165:H167"/>
    <mergeCell ref="H113:H115"/>
    <mergeCell ref="H116:H118"/>
    <mergeCell ref="H119:H121"/>
    <mergeCell ref="H183:H185"/>
    <mergeCell ref="H186:H188"/>
    <mergeCell ref="H138:H140"/>
    <mergeCell ref="H141:H143"/>
    <mergeCell ref="H144:H146"/>
    <mergeCell ref="H147:H149"/>
    <mergeCell ref="H150:H15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G433"/>
  <sheetViews>
    <sheetView zoomScale="44" zoomScaleNormal="44" workbookViewId="0">
      <pane xSplit="6" ySplit="1" topLeftCell="L61" activePane="bottomRight" state="frozen"/>
      <selection pane="topRight" activeCell="G1" sqref="G1"/>
      <selection pane="bottomLeft" activeCell="A2" sqref="A2"/>
      <selection pane="bottomRight" activeCell="AF130" sqref="AF130"/>
    </sheetView>
  </sheetViews>
  <sheetFormatPr defaultRowHeight="15" x14ac:dyDescent="0.25"/>
  <cols>
    <col min="1" max="1" width="6.7109375" customWidth="1"/>
    <col min="2" max="2" width="5.5703125" customWidth="1"/>
    <col min="3" max="3" width="8.140625" bestFit="1" customWidth="1"/>
    <col min="4" max="4" width="6" customWidth="1"/>
    <col min="5" max="5" width="37" bestFit="1" customWidth="1"/>
    <col min="6" max="6" width="14.42578125" bestFit="1" customWidth="1"/>
    <col min="18" max="18" width="10.85546875" style="34" customWidth="1"/>
    <col min="19" max="19" width="10.5703125" bestFit="1" customWidth="1"/>
    <col min="21" max="21" width="9.85546875" bestFit="1" customWidth="1"/>
    <col min="22" max="22" width="15.140625" customWidth="1"/>
    <col min="24" max="24" width="14.5703125" customWidth="1"/>
    <col min="26" max="26" width="14.85546875" customWidth="1"/>
    <col min="28" max="28" width="14.140625" customWidth="1"/>
    <col min="30" max="30" width="14.5703125" customWidth="1"/>
    <col min="32" max="32" width="14.85546875" customWidth="1"/>
    <col min="34" max="34" width="14.42578125" customWidth="1"/>
    <col min="36" max="36" width="14.7109375" customWidth="1"/>
    <col min="38" max="38" width="14.85546875" customWidth="1"/>
    <col min="40" max="40" width="27.140625" bestFit="1" customWidth="1"/>
    <col min="42" max="42" width="19.85546875" customWidth="1"/>
    <col min="44" max="44" width="17.85546875" customWidth="1"/>
    <col min="46" max="46" width="28.85546875" bestFit="1" customWidth="1"/>
    <col min="48" max="48" width="28.85546875" bestFit="1" customWidth="1"/>
    <col min="50" max="50" width="28.85546875" bestFit="1" customWidth="1"/>
    <col min="52" max="52" width="27.140625" bestFit="1" customWidth="1"/>
    <col min="54" max="54" width="25.5703125" bestFit="1" customWidth="1"/>
    <col min="56" max="56" width="27.140625" bestFit="1" customWidth="1"/>
  </cols>
  <sheetData>
    <row r="1" spans="1:59" s="24" customFormat="1" ht="36.75" customHeight="1" x14ac:dyDescent="0.25">
      <c r="A1" s="33" t="s">
        <v>47</v>
      </c>
      <c r="B1" s="33" t="s">
        <v>48</v>
      </c>
      <c r="C1" s="33" t="s">
        <v>49</v>
      </c>
      <c r="D1" s="33" t="s">
        <v>50</v>
      </c>
      <c r="E1" s="23" t="s">
        <v>57</v>
      </c>
      <c r="F1" s="23" t="s">
        <v>19</v>
      </c>
      <c r="G1" s="23">
        <v>1</v>
      </c>
      <c r="H1" s="23">
        <v>2</v>
      </c>
      <c r="I1" s="23">
        <v>3</v>
      </c>
      <c r="J1" s="23">
        <v>4</v>
      </c>
      <c r="K1" s="23">
        <v>5</v>
      </c>
      <c r="L1" s="23">
        <v>6</v>
      </c>
      <c r="M1" s="23">
        <v>7</v>
      </c>
      <c r="N1" s="23">
        <v>8</v>
      </c>
      <c r="O1" s="23">
        <v>9</v>
      </c>
      <c r="P1" s="23">
        <v>10</v>
      </c>
      <c r="Q1" s="23" t="s">
        <v>22</v>
      </c>
      <c r="R1" s="34"/>
      <c r="S1" s="24" t="s">
        <v>164</v>
      </c>
      <c r="T1" s="24" t="s">
        <v>112</v>
      </c>
      <c r="U1" s="23" t="s">
        <v>49</v>
      </c>
      <c r="V1" s="25" t="str">
        <f>E3</f>
        <v>90:10 PPF:DEF, 2.5bar, 1.2mm</v>
      </c>
      <c r="W1" s="25" t="s">
        <v>21</v>
      </c>
      <c r="X1" s="25" t="str">
        <f>E11</f>
        <v>90:10 PPF:DEF, 2.5bar, 1mm</v>
      </c>
      <c r="Y1" s="25" t="s">
        <v>21</v>
      </c>
      <c r="Z1" s="25" t="str">
        <f>E19</f>
        <v>90:10 PPF:DEF, 2.5bar, 0.8mm</v>
      </c>
      <c r="AA1" s="25" t="s">
        <v>21</v>
      </c>
      <c r="AB1" s="25" t="str">
        <f>E27</f>
        <v>90:10 PPF:DEF, 3bar, 1.2mm</v>
      </c>
      <c r="AC1" s="25" t="s">
        <v>21</v>
      </c>
      <c r="AD1" s="25" t="str">
        <f>E35</f>
        <v>90:10 PPF:DEF, 3bar, 1mm</v>
      </c>
      <c r="AE1" s="25" t="s">
        <v>21</v>
      </c>
      <c r="AF1" s="25" t="str">
        <f>E43</f>
        <v>90:10 PPF:DEF, 3bar, 0.8mm</v>
      </c>
      <c r="AG1" s="25" t="s">
        <v>21</v>
      </c>
      <c r="AH1" s="25" t="str">
        <f>E99</f>
        <v>90:10 PPF:DEF, 4bar, 1.2mm</v>
      </c>
      <c r="AI1" s="25" t="s">
        <v>21</v>
      </c>
      <c r="AJ1" s="25" t="str">
        <f>E107</f>
        <v>90:10 PPF:DEF, 4bar, 1mm</v>
      </c>
      <c r="AK1" s="25" t="s">
        <v>21</v>
      </c>
      <c r="AL1" s="25" t="str">
        <f>E115</f>
        <v>90:10 PPF:DEF, 4bar, 0.8mm</v>
      </c>
      <c r="AM1" s="25" t="s">
        <v>21</v>
      </c>
      <c r="AO1" s="24" t="s">
        <v>49</v>
      </c>
      <c r="AP1" s="24" t="s">
        <v>113</v>
      </c>
      <c r="AQ1" s="24" t="s">
        <v>21</v>
      </c>
      <c r="AR1" s="24" t="s">
        <v>115</v>
      </c>
      <c r="AS1" s="24" t="s">
        <v>21</v>
      </c>
      <c r="AT1" s="24" t="s">
        <v>117</v>
      </c>
      <c r="AU1" s="24" t="s">
        <v>21</v>
      </c>
      <c r="AV1" s="24" t="s">
        <v>119</v>
      </c>
      <c r="AW1" s="24" t="s">
        <v>21</v>
      </c>
      <c r="AX1" s="24" t="s">
        <v>120</v>
      </c>
      <c r="AY1" s="24" t="s">
        <v>21</v>
      </c>
      <c r="AZ1" s="24" t="s">
        <v>121</v>
      </c>
      <c r="BA1" s="24" t="s">
        <v>21</v>
      </c>
      <c r="BB1" s="24" t="s">
        <v>131</v>
      </c>
      <c r="BC1" s="24" t="s">
        <v>21</v>
      </c>
      <c r="BD1" s="24" t="s">
        <v>132</v>
      </c>
      <c r="BE1" s="24" t="s">
        <v>21</v>
      </c>
      <c r="BF1" s="24" t="s">
        <v>133</v>
      </c>
      <c r="BG1" s="24" t="s">
        <v>21</v>
      </c>
    </row>
    <row r="2" spans="1:59" x14ac:dyDescent="0.25">
      <c r="A2">
        <v>90</v>
      </c>
      <c r="B2">
        <v>2.5</v>
      </c>
      <c r="C2">
        <v>5</v>
      </c>
      <c r="D2">
        <v>1.2</v>
      </c>
      <c r="E2" t="s">
        <v>58</v>
      </c>
      <c r="F2" t="s">
        <v>20</v>
      </c>
      <c r="G2">
        <v>0.23085000000000006</v>
      </c>
      <c r="H2">
        <v>0.12599999999999997</v>
      </c>
      <c r="I2">
        <v>0.11339999999999999</v>
      </c>
      <c r="J2">
        <v>9.3600000000000003E-2</v>
      </c>
      <c r="K2">
        <v>7.9649999999999999E-2</v>
      </c>
      <c r="L2">
        <v>0.16200000000000001</v>
      </c>
      <c r="M2">
        <v>0.1356</v>
      </c>
      <c r="N2">
        <v>0.25920000000000004</v>
      </c>
      <c r="O2" t="e">
        <v>#DIV/0!</v>
      </c>
      <c r="P2" t="e">
        <v>#DIV/0!</v>
      </c>
      <c r="Q2">
        <v>0.14355000000000004</v>
      </c>
      <c r="U2">
        <v>5</v>
      </c>
      <c r="V2" s="8"/>
      <c r="W2" s="8"/>
      <c r="X2" s="8"/>
      <c r="Y2" s="8"/>
      <c r="Z2" s="8"/>
      <c r="AA2" s="8"/>
      <c r="AB2">
        <v>0.66631666666666556</v>
      </c>
      <c r="AC2">
        <v>7.6824073493652112E-2</v>
      </c>
      <c r="AD2">
        <v>0.47800000000000065</v>
      </c>
      <c r="AE2">
        <v>4.862856598920845E-2</v>
      </c>
      <c r="AF2">
        <v>0.21457777777777781</v>
      </c>
      <c r="AG2">
        <v>6.659349466981189E-2</v>
      </c>
      <c r="AH2">
        <v>0.87918000000000229</v>
      </c>
      <c r="AI2">
        <v>5.0354240773128785E-2</v>
      </c>
      <c r="AJ2">
        <v>0.69110999999999867</v>
      </c>
      <c r="AK2">
        <v>4.5458865860567868E-2</v>
      </c>
      <c r="AL2">
        <v>0.48202500000000048</v>
      </c>
      <c r="AM2">
        <v>6.5288100619283959E-2</v>
      </c>
      <c r="AO2">
        <v>5</v>
      </c>
      <c r="AP2">
        <v>0.95916521739130389</v>
      </c>
      <c r="AQ2">
        <v>0.20926018097326082</v>
      </c>
      <c r="AR2">
        <v>0.72555428571428549</v>
      </c>
      <c r="AS2">
        <v>0.11120115443990933</v>
      </c>
      <c r="AT2">
        <v>0.5555485714285715</v>
      </c>
      <c r="AU2">
        <v>0.13904591437873579</v>
      </c>
      <c r="AV2">
        <v>0.66631666666666556</v>
      </c>
      <c r="AW2">
        <v>7.6824073493652112E-2</v>
      </c>
      <c r="AX2">
        <v>0.47800000000000065</v>
      </c>
      <c r="AY2">
        <v>4.862856598920845E-2</v>
      </c>
      <c r="AZ2">
        <v>0.21457777777777781</v>
      </c>
      <c r="BA2">
        <v>6.659349466981189E-2</v>
      </c>
      <c r="BB2">
        <v>0.87918000000000229</v>
      </c>
      <c r="BC2">
        <v>5.0354240773128785E-2</v>
      </c>
      <c r="BD2">
        <v>0.69110999999999867</v>
      </c>
      <c r="BE2">
        <v>4.5458865860567868E-2</v>
      </c>
      <c r="BF2">
        <v>0.48202500000000048</v>
      </c>
      <c r="BG2">
        <v>6.5288100619283959E-2</v>
      </c>
    </row>
    <row r="3" spans="1:59" x14ac:dyDescent="0.25">
      <c r="E3" t="s">
        <v>113</v>
      </c>
      <c r="F3" t="s">
        <v>21</v>
      </c>
      <c r="G3">
        <v>1.3468384031540411E-2</v>
      </c>
      <c r="H3">
        <v>4.0775379568403429E-2</v>
      </c>
      <c r="I3">
        <v>4.3349740483652255E-2</v>
      </c>
      <c r="J3">
        <v>1.6349311912126449E-2</v>
      </c>
      <c r="K3">
        <v>5.2338247059518131E-2</v>
      </c>
      <c r="L3">
        <v>0.10917220996467658</v>
      </c>
      <c r="M3">
        <v>0.13070894602676811</v>
      </c>
      <c r="N3">
        <v>9.7016493443125268E-2</v>
      </c>
      <c r="O3" t="e">
        <v>#DIV/0!</v>
      </c>
      <c r="P3" t="e">
        <v>#DIV/0!</v>
      </c>
      <c r="Q3">
        <v>8.7514114107766744E-2</v>
      </c>
      <c r="U3">
        <v>7.5</v>
      </c>
      <c r="V3" s="26"/>
      <c r="W3" s="27"/>
      <c r="X3" s="27"/>
      <c r="Y3" s="27"/>
      <c r="Z3" s="27"/>
      <c r="AA3" s="28"/>
      <c r="AB3">
        <v>0.79188333333333416</v>
      </c>
      <c r="AC3">
        <v>9.7474206586762591E-2</v>
      </c>
      <c r="AD3">
        <v>0.62149655172413731</v>
      </c>
      <c r="AE3">
        <v>8.1919940943208161E-2</v>
      </c>
      <c r="AF3">
        <v>0.44094857142857208</v>
      </c>
      <c r="AG3">
        <v>4.9464171239925907E-2</v>
      </c>
      <c r="AH3" s="26"/>
      <c r="AI3" s="27"/>
      <c r="AJ3" s="27"/>
      <c r="AK3" s="27"/>
      <c r="AL3" s="27"/>
      <c r="AM3" s="28"/>
      <c r="AO3">
        <v>7.5</v>
      </c>
      <c r="AV3">
        <v>0.79188333333333416</v>
      </c>
      <c r="AW3">
        <v>9.7474206586762591E-2</v>
      </c>
      <c r="AX3">
        <v>0.62149655172413731</v>
      </c>
      <c r="AY3">
        <v>8.1919940943208161E-2</v>
      </c>
      <c r="AZ3">
        <v>0.44094857142857208</v>
      </c>
      <c r="BA3">
        <v>4.9464171239925907E-2</v>
      </c>
    </row>
    <row r="4" spans="1:59" x14ac:dyDescent="0.25">
      <c r="E4" t="s">
        <v>114</v>
      </c>
      <c r="F4" t="s">
        <v>23</v>
      </c>
      <c r="G4">
        <v>0.90720000000000023</v>
      </c>
      <c r="H4">
        <v>1.04895</v>
      </c>
      <c r="I4">
        <v>1.0552499999999996</v>
      </c>
      <c r="J4">
        <v>1.0817999999999999</v>
      </c>
      <c r="K4">
        <v>0.75239999999999985</v>
      </c>
      <c r="L4">
        <v>0.96779999999999999</v>
      </c>
      <c r="M4">
        <v>1.0067999999999999</v>
      </c>
      <c r="N4" t="e">
        <v>#DIV/0!</v>
      </c>
      <c r="O4" t="e">
        <v>#DIV/0!</v>
      </c>
      <c r="P4" t="e">
        <v>#DIV/0!</v>
      </c>
      <c r="Q4">
        <v>0.95916521739130389</v>
      </c>
      <c r="U4">
        <v>10</v>
      </c>
      <c r="V4" s="26"/>
      <c r="W4" s="27"/>
      <c r="X4" s="27"/>
      <c r="Y4" s="27"/>
      <c r="Z4" s="27"/>
      <c r="AA4" s="28"/>
      <c r="AB4" s="26"/>
      <c r="AC4" s="27"/>
      <c r="AD4" s="27"/>
      <c r="AE4" s="27"/>
      <c r="AF4" s="27"/>
      <c r="AG4" s="28"/>
      <c r="AH4" s="26"/>
      <c r="AI4" s="27"/>
      <c r="AJ4" s="27"/>
      <c r="AK4" s="27"/>
      <c r="AL4" s="27"/>
      <c r="AM4" s="28"/>
      <c r="AO4">
        <v>10</v>
      </c>
    </row>
    <row r="5" spans="1:59" x14ac:dyDescent="0.25">
      <c r="F5" t="s">
        <v>21</v>
      </c>
      <c r="G5">
        <v>1.8833341096101495E-2</v>
      </c>
      <c r="H5">
        <v>3.1105042745679164E-2</v>
      </c>
      <c r="I5">
        <v>2.6964450280830287E-2</v>
      </c>
      <c r="J5">
        <v>5.6603886792339624E-2</v>
      </c>
      <c r="K5">
        <v>0.41853081380618007</v>
      </c>
      <c r="L5">
        <v>9.2527370467955491E-2</v>
      </c>
      <c r="M5">
        <v>8.5304664082837309E-2</v>
      </c>
      <c r="N5" t="e">
        <v>#DIV/0!</v>
      </c>
      <c r="O5" t="e">
        <v>#DIV/0!</v>
      </c>
      <c r="P5" t="e">
        <v>#DIV/0!</v>
      </c>
      <c r="Q5">
        <v>0.20926018097326082</v>
      </c>
      <c r="U5">
        <v>15</v>
      </c>
      <c r="V5" s="26"/>
      <c r="W5" s="27"/>
      <c r="X5" s="27"/>
      <c r="Y5" s="27"/>
      <c r="Z5" s="27"/>
      <c r="AA5" s="28"/>
      <c r="AB5" s="26"/>
      <c r="AC5" s="27"/>
      <c r="AD5" s="27"/>
      <c r="AE5" s="27"/>
      <c r="AF5" s="27"/>
      <c r="AG5" s="28"/>
      <c r="AH5" s="26"/>
      <c r="AI5" s="27"/>
      <c r="AJ5" s="27"/>
      <c r="AK5" s="27"/>
      <c r="AL5" s="27"/>
      <c r="AM5" s="28"/>
      <c r="AO5">
        <v>15</v>
      </c>
    </row>
    <row r="6" spans="1:59" ht="15.75" thickBot="1" x14ac:dyDescent="0.3">
      <c r="F6" t="s">
        <v>24</v>
      </c>
      <c r="G6" s="42">
        <v>1.1380500000000002</v>
      </c>
      <c r="H6" s="42">
        <v>1.1749500000000002</v>
      </c>
      <c r="I6" s="42">
        <v>1.1686500000000002</v>
      </c>
      <c r="J6" s="42">
        <v>1.1754</v>
      </c>
      <c r="K6" s="42">
        <v>0.83204999999999996</v>
      </c>
      <c r="L6" s="42">
        <v>1.1297999999999999</v>
      </c>
      <c r="M6" s="42">
        <v>1.1423999999999999</v>
      </c>
      <c r="N6" s="42" t="e">
        <v>#DIV/0!</v>
      </c>
      <c r="O6" s="42" t="e">
        <v>#DIV/0!</v>
      </c>
      <c r="P6" s="42" t="e">
        <v>#DIV/0!</v>
      </c>
      <c r="Q6" s="42">
        <v>1.0976869565217395</v>
      </c>
      <c r="R6" s="34" t="s">
        <v>51</v>
      </c>
      <c r="U6">
        <v>20</v>
      </c>
      <c r="V6" s="29"/>
      <c r="W6" s="30"/>
      <c r="X6" s="30"/>
      <c r="Y6" s="30"/>
      <c r="Z6" s="30"/>
      <c r="AA6" s="31"/>
      <c r="AB6" s="29"/>
      <c r="AC6" s="30"/>
      <c r="AD6" s="30"/>
      <c r="AE6" s="30"/>
      <c r="AF6" s="30"/>
      <c r="AG6" s="31"/>
      <c r="AH6" s="29"/>
      <c r="AI6" s="30"/>
      <c r="AJ6" s="30"/>
      <c r="AK6" s="30"/>
      <c r="AL6" s="30"/>
      <c r="AM6" s="31"/>
      <c r="AO6">
        <v>20</v>
      </c>
    </row>
    <row r="7" spans="1:59" x14ac:dyDescent="0.25">
      <c r="F7" t="s">
        <v>21</v>
      </c>
      <c r="G7" s="42">
        <v>1.3212733093099014E-2</v>
      </c>
      <c r="H7" s="42">
        <v>3.6758779831991745E-2</v>
      </c>
      <c r="I7" s="42">
        <v>5.3066269393734676E-2</v>
      </c>
      <c r="J7" s="42">
        <v>8.5048809515477636E-2</v>
      </c>
      <c r="K7" s="42">
        <v>0.43485708178543853</v>
      </c>
      <c r="L7" s="42">
        <v>0.1339185253375032</v>
      </c>
      <c r="M7" s="42">
        <v>0.10303591606813618</v>
      </c>
      <c r="N7" s="42" t="e">
        <v>#DIV/0!</v>
      </c>
      <c r="O7" s="42" t="e">
        <v>#DIV/0!</v>
      </c>
      <c r="P7" s="42" t="e">
        <v>#DIV/0!</v>
      </c>
      <c r="Q7" s="42">
        <v>0.22640696029601029</v>
      </c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</row>
    <row r="8" spans="1:59" ht="56.25" customHeight="1" thickBot="1" x14ac:dyDescent="0.3">
      <c r="F8" t="s">
        <v>26</v>
      </c>
      <c r="G8">
        <v>0.2283333333333333</v>
      </c>
      <c r="R8" s="34" t="s">
        <v>56</v>
      </c>
      <c r="V8" s="25" t="str">
        <f>E147</f>
        <v>85:15 PPF:DEF, 2bar, 1.2mm</v>
      </c>
      <c r="W8" s="25" t="s">
        <v>21</v>
      </c>
      <c r="X8" s="25" t="str">
        <f>E155</f>
        <v>85:15 PPF:DEF, 2bar, 1mm</v>
      </c>
      <c r="Y8" s="25" t="s">
        <v>21</v>
      </c>
      <c r="Z8" s="25" t="str">
        <f>E163</f>
        <v>85:15 PPF:DEF, 2bar, 0.8mm</v>
      </c>
      <c r="AA8" s="25" t="s">
        <v>21</v>
      </c>
      <c r="AB8" s="25" t="str">
        <f>E243</f>
        <v>85:15 PPF:DEF, 2.5bar, 1.2mm</v>
      </c>
      <c r="AC8" s="25" t="s">
        <v>21</v>
      </c>
      <c r="AD8" s="25" t="str">
        <f>E251</f>
        <v>85:15 PPF:DEF, 2.5bar, 1mm</v>
      </c>
      <c r="AE8" s="25" t="s">
        <v>21</v>
      </c>
      <c r="AF8" s="25" t="str">
        <f>E259</f>
        <v>85:15 PPF:DEF, 2.5bar, 0.8mm</v>
      </c>
      <c r="AG8" s="25" t="s">
        <v>21</v>
      </c>
      <c r="AH8" s="25" t="str">
        <f>E363</f>
        <v>85:15 PPF:DEF, 3bar, 1.2mm</v>
      </c>
      <c r="AI8" s="25" t="s">
        <v>21</v>
      </c>
      <c r="AJ8" s="25" t="str">
        <f>E371</f>
        <v>85:15 PPF:DEF, 3bar, 1mm</v>
      </c>
      <c r="AK8" s="25" t="s">
        <v>21</v>
      </c>
      <c r="AL8" s="25" t="str">
        <f>E379</f>
        <v>85:15 PPF:DEF, 3bar, 0.8mm</v>
      </c>
      <c r="AM8" s="25" t="s">
        <v>21</v>
      </c>
      <c r="AP8" t="s">
        <v>140</v>
      </c>
      <c r="AQ8" t="s">
        <v>21</v>
      </c>
      <c r="AR8" t="s">
        <v>142</v>
      </c>
      <c r="AS8" t="s">
        <v>21</v>
      </c>
      <c r="AT8" t="s">
        <v>144</v>
      </c>
      <c r="AU8" t="s">
        <v>21</v>
      </c>
      <c r="AV8" t="s">
        <v>155</v>
      </c>
      <c r="AW8" t="s">
        <v>21</v>
      </c>
      <c r="AX8" t="s">
        <v>156</v>
      </c>
      <c r="AY8" t="s">
        <v>21</v>
      </c>
      <c r="AZ8" t="s">
        <v>157</v>
      </c>
      <c r="BA8" t="s">
        <v>21</v>
      </c>
      <c r="BB8" t="s">
        <v>161</v>
      </c>
      <c r="BC8" t="s">
        <v>21</v>
      </c>
      <c r="BD8" t="s">
        <v>162</v>
      </c>
      <c r="BE8" t="s">
        <v>21</v>
      </c>
      <c r="BF8" t="s">
        <v>163</v>
      </c>
      <c r="BG8" t="s">
        <v>21</v>
      </c>
    </row>
    <row r="9" spans="1:59" x14ac:dyDescent="0.25">
      <c r="F9" t="s">
        <v>21</v>
      </c>
      <c r="G9">
        <v>1.9655363983740758E-2</v>
      </c>
      <c r="U9">
        <v>5</v>
      </c>
      <c r="V9" s="18">
        <v>0.57307499999999967</v>
      </c>
      <c r="W9" s="19">
        <v>8.6740615272357768E-2</v>
      </c>
      <c r="X9" s="19">
        <v>0.35212499999999947</v>
      </c>
      <c r="Y9" s="19">
        <v>8.2359201459388715E-2</v>
      </c>
      <c r="Z9" s="19">
        <v>9.8229999999999928E-2</v>
      </c>
      <c r="AA9" s="20">
        <v>6.2414921421659428E-2</v>
      </c>
      <c r="AB9" s="18">
        <v>0.68769000000000102</v>
      </c>
      <c r="AC9" s="19">
        <v>6.1035581881711327E-2</v>
      </c>
      <c r="AD9" s="19">
        <v>0.47124000000000099</v>
      </c>
      <c r="AE9" s="19">
        <v>5.4938136933910538E-2</v>
      </c>
      <c r="AF9" s="19">
        <v>0.25054500000000013</v>
      </c>
      <c r="AG9" s="20">
        <v>6.2280747544252224E-2</v>
      </c>
      <c r="AH9" s="36">
        <v>0.68660999999999928</v>
      </c>
      <c r="AI9" s="37">
        <v>8.6266432561775741E-2</v>
      </c>
      <c r="AJ9" s="19">
        <v>0.19723500000000019</v>
      </c>
      <c r="AK9" s="19">
        <v>0.12555841960120276</v>
      </c>
      <c r="AL9" s="57"/>
      <c r="AM9" s="58"/>
      <c r="AO9">
        <v>5</v>
      </c>
      <c r="AP9">
        <v>0.57307499999999967</v>
      </c>
      <c r="AQ9">
        <v>8.6740615272357768E-2</v>
      </c>
      <c r="AR9">
        <v>0.35212499999999947</v>
      </c>
      <c r="AS9">
        <v>8.2359201459388715E-2</v>
      </c>
      <c r="AT9">
        <v>9.8229999999999928E-2</v>
      </c>
      <c r="AU9">
        <v>6.2414921421659428E-2</v>
      </c>
      <c r="AV9">
        <v>0.68769000000000124</v>
      </c>
      <c r="AW9">
        <v>6.1035581881711327E-2</v>
      </c>
      <c r="AX9">
        <v>0.47124000000000099</v>
      </c>
      <c r="AY9">
        <v>5.4938136933910538E-2</v>
      </c>
      <c r="AZ9">
        <v>0.25054500000000013</v>
      </c>
      <c r="BA9">
        <v>6.2280747544252224E-2</v>
      </c>
      <c r="BB9">
        <v>0.68660999999999928</v>
      </c>
      <c r="BC9">
        <v>8.6266432561775741E-2</v>
      </c>
      <c r="BD9">
        <v>0.19723500000000019</v>
      </c>
      <c r="BE9">
        <v>0.12555841960120276</v>
      </c>
      <c r="BF9">
        <v>6.5565000000000012E-2</v>
      </c>
      <c r="BG9">
        <v>0.14048139225599379</v>
      </c>
    </row>
    <row r="10" spans="1:59" x14ac:dyDescent="0.25">
      <c r="A10">
        <v>90</v>
      </c>
      <c r="B10">
        <v>2.5</v>
      </c>
      <c r="C10">
        <v>5</v>
      </c>
      <c r="D10">
        <v>1</v>
      </c>
      <c r="E10" t="s">
        <v>59</v>
      </c>
      <c r="F10" t="s">
        <v>20</v>
      </c>
      <c r="G10">
        <v>0.23489999999999994</v>
      </c>
      <c r="H10">
        <v>0.14849999999999999</v>
      </c>
      <c r="I10">
        <v>0.14579999999999999</v>
      </c>
      <c r="J10">
        <v>0.28395000000000004</v>
      </c>
      <c r="K10">
        <v>0.20115</v>
      </c>
      <c r="L10">
        <v>0.29475000000000001</v>
      </c>
      <c r="M10">
        <v>0.28484999999999999</v>
      </c>
      <c r="N10">
        <v>0.36630000000000001</v>
      </c>
      <c r="O10">
        <v>0.34799999999999992</v>
      </c>
      <c r="P10" t="e">
        <v>#DIV/0!</v>
      </c>
      <c r="Q10">
        <v>0.25385142857142862</v>
      </c>
      <c r="U10">
        <v>7.5</v>
      </c>
      <c r="V10" s="21">
        <v>0.752355</v>
      </c>
      <c r="W10" s="16">
        <v>5.6907379150200263E-2</v>
      </c>
      <c r="X10" s="16">
        <v>0.50678999999999985</v>
      </c>
      <c r="Y10" s="16">
        <v>6.7859810242540244E-2</v>
      </c>
      <c r="Z10" s="16">
        <v>0.28623000000000021</v>
      </c>
      <c r="AA10" s="22">
        <v>4.5006777179328217E-2</v>
      </c>
      <c r="AB10" s="21">
        <v>0.6681846153846146</v>
      </c>
      <c r="AC10" s="16">
        <v>6.424542541470786E-2</v>
      </c>
      <c r="AD10" s="16">
        <v>0.43855500000000108</v>
      </c>
      <c r="AE10" s="16">
        <v>5.843281182027292E-2</v>
      </c>
      <c r="AF10" s="16">
        <v>0.2127750000000001</v>
      </c>
      <c r="AG10" s="22">
        <v>4.6820484953285828E-2</v>
      </c>
      <c r="AH10" s="21">
        <v>0.39906000000000036</v>
      </c>
      <c r="AI10" s="16">
        <v>0.12611443475378292</v>
      </c>
      <c r="AJ10" s="16">
        <v>0.55615499999999984</v>
      </c>
      <c r="AK10" s="16">
        <v>8.9070289185245358E-2</v>
      </c>
      <c r="AL10" s="16">
        <v>0.35980500000000021</v>
      </c>
      <c r="AM10" s="22">
        <v>6.63110039633652E-2</v>
      </c>
      <c r="AO10">
        <v>7.5</v>
      </c>
      <c r="AP10">
        <v>0.752355</v>
      </c>
      <c r="AQ10">
        <v>5.6907379150200263E-2</v>
      </c>
      <c r="AR10">
        <v>0.50678999999999985</v>
      </c>
      <c r="AS10">
        <v>6.7859810242540244E-2</v>
      </c>
      <c r="AT10">
        <v>0.28623000000000021</v>
      </c>
      <c r="AU10">
        <v>4.5006777179328217E-2</v>
      </c>
      <c r="AV10">
        <v>0.6681846153846146</v>
      </c>
      <c r="AW10">
        <v>6.424542541470786E-2</v>
      </c>
      <c r="AX10">
        <v>0.43855500000000108</v>
      </c>
      <c r="AY10">
        <v>5.843281182027292E-2</v>
      </c>
      <c r="AZ10">
        <v>0.2127750000000001</v>
      </c>
      <c r="BA10">
        <v>4.6820484953285828E-2</v>
      </c>
      <c r="BB10">
        <v>0.39906000000000036</v>
      </c>
      <c r="BC10">
        <v>0.12611443475378292</v>
      </c>
      <c r="BD10">
        <v>0.55615499999999984</v>
      </c>
      <c r="BE10">
        <v>8.9070289185245358E-2</v>
      </c>
      <c r="BF10">
        <v>0.35980500000000021</v>
      </c>
      <c r="BG10">
        <v>6.63110039633652E-2</v>
      </c>
    </row>
    <row r="11" spans="1:59" x14ac:dyDescent="0.25">
      <c r="E11" t="s">
        <v>115</v>
      </c>
      <c r="F11" t="s">
        <v>21</v>
      </c>
      <c r="G11">
        <v>1.2694383341503936E-2</v>
      </c>
      <c r="H11">
        <v>7.5779111133679425E-2</v>
      </c>
      <c r="I11">
        <v>9.2411892604452497E-2</v>
      </c>
      <c r="J11">
        <v>0.10517928303115298</v>
      </c>
      <c r="K11">
        <v>0.1515096922381709</v>
      </c>
      <c r="L11">
        <v>0.10956270735111125</v>
      </c>
      <c r="M11">
        <v>0.16404693647984114</v>
      </c>
      <c r="N11">
        <v>9.7594812200347145E-2</v>
      </c>
      <c r="O11">
        <v>0.13575503147739551</v>
      </c>
      <c r="P11" t="e">
        <v>#DIV/0!</v>
      </c>
      <c r="Q11">
        <v>0.13291597330867008</v>
      </c>
      <c r="U11">
        <v>10</v>
      </c>
      <c r="V11" s="50"/>
      <c r="W11" s="51"/>
      <c r="X11" s="51"/>
      <c r="Y11" s="51"/>
      <c r="Z11" s="51"/>
      <c r="AA11" s="52"/>
      <c r="AB11" s="21">
        <v>0.56795999999999935</v>
      </c>
      <c r="AC11" s="16">
        <v>8.7629310816621175E-2</v>
      </c>
      <c r="AD11" s="16">
        <v>0.35985000000000034</v>
      </c>
      <c r="AE11" s="16">
        <v>7.3638312787771942E-2</v>
      </c>
      <c r="AF11" s="16">
        <v>0.14998499999999995</v>
      </c>
      <c r="AG11" s="22">
        <v>7.0830923098114604E-2</v>
      </c>
      <c r="AH11" s="21">
        <v>0.46125000000000016</v>
      </c>
      <c r="AI11" s="16">
        <v>0.11495831667549895</v>
      </c>
      <c r="AJ11" s="16">
        <v>0.55948500000000012</v>
      </c>
      <c r="AK11" s="16">
        <v>0.10464448253027141</v>
      </c>
      <c r="AL11" s="16">
        <v>0.37307000000000001</v>
      </c>
      <c r="AM11" s="22">
        <v>6.8054735321912516E-2</v>
      </c>
      <c r="AO11">
        <v>10</v>
      </c>
      <c r="AP11">
        <v>0.49773333333333336</v>
      </c>
      <c r="AQ11">
        <v>0.10434645221353818</v>
      </c>
      <c r="AR11">
        <v>0.28762499999999996</v>
      </c>
      <c r="AS11">
        <v>9.4474936652332378E-2</v>
      </c>
      <c r="AT11">
        <v>2.385E-2</v>
      </c>
      <c r="AU11">
        <v>5.5229490660836822E-2</v>
      </c>
      <c r="AV11">
        <v>0.56795999999999935</v>
      </c>
      <c r="AW11">
        <v>8.7629310816621175E-2</v>
      </c>
      <c r="AX11">
        <v>0.35985000000000034</v>
      </c>
      <c r="AY11">
        <v>7.3638312787771942E-2</v>
      </c>
      <c r="AZ11">
        <v>0.14998499999999995</v>
      </c>
      <c r="BA11">
        <v>7.0830923098114604E-2</v>
      </c>
      <c r="BB11">
        <v>0.46125000000000016</v>
      </c>
      <c r="BC11">
        <v>0.11495831667549895</v>
      </c>
      <c r="BD11">
        <v>0.55948500000000012</v>
      </c>
      <c r="BE11">
        <v>0.10464448253027141</v>
      </c>
      <c r="BF11">
        <v>0.37307000000000001</v>
      </c>
      <c r="BG11">
        <v>6.8054735321912516E-2</v>
      </c>
    </row>
    <row r="12" spans="1:59" x14ac:dyDescent="0.25">
      <c r="E12" t="s">
        <v>116</v>
      </c>
      <c r="F12" t="s">
        <v>23</v>
      </c>
      <c r="G12">
        <v>0.71369999999999989</v>
      </c>
      <c r="H12">
        <v>0.83565</v>
      </c>
      <c r="I12">
        <v>0.78975000000000006</v>
      </c>
      <c r="J12">
        <v>0.7235999999999998</v>
      </c>
      <c r="K12">
        <v>0.74519999999999997</v>
      </c>
      <c r="L12">
        <v>0.69479999999999997</v>
      </c>
      <c r="M12">
        <v>0.70020000000000004</v>
      </c>
      <c r="N12">
        <v>0.64124999999999999</v>
      </c>
      <c r="O12">
        <v>0.6726000000000002</v>
      </c>
      <c r="P12" t="e">
        <v>#DIV/0!</v>
      </c>
      <c r="Q12">
        <v>0.72555428571428549</v>
      </c>
      <c r="U12">
        <v>15</v>
      </c>
      <c r="V12" s="50"/>
      <c r="W12" s="51"/>
      <c r="X12" s="16">
        <v>0.4341600000000006</v>
      </c>
      <c r="Y12" s="16">
        <v>9.7912242019026069E-2</v>
      </c>
      <c r="Z12" s="16">
        <v>0.25434000000000007</v>
      </c>
      <c r="AA12" s="22">
        <v>0.10625533713329449</v>
      </c>
      <c r="AB12" s="50"/>
      <c r="AC12" s="51"/>
      <c r="AD12" s="51"/>
      <c r="AE12" s="51"/>
      <c r="AF12" s="51"/>
      <c r="AG12" s="52"/>
      <c r="AH12" s="26"/>
      <c r="AI12" s="27"/>
      <c r="AJ12" s="27"/>
      <c r="AK12" s="27"/>
      <c r="AL12" s="27"/>
      <c r="AM12" s="28"/>
      <c r="AO12">
        <v>15</v>
      </c>
      <c r="AP12">
        <v>0.62295882352941168</v>
      </c>
      <c r="AQ12">
        <v>0.11529902894382214</v>
      </c>
      <c r="AR12">
        <v>0.4341600000000006</v>
      </c>
      <c r="AS12">
        <v>9.7912242019026069E-2</v>
      </c>
      <c r="AT12">
        <v>0.25434000000000007</v>
      </c>
      <c r="AU12">
        <v>0.10625533713329449</v>
      </c>
      <c r="AV12">
        <v>0.67220999999999931</v>
      </c>
      <c r="AW12">
        <v>0.1254325559430462</v>
      </c>
      <c r="AX12">
        <v>0.48447000000000001</v>
      </c>
      <c r="AY12">
        <v>0.12532684691119095</v>
      </c>
      <c r="AZ12">
        <v>0.27391500000000019</v>
      </c>
      <c r="BA12">
        <v>8.2197518442255646E-2</v>
      </c>
    </row>
    <row r="13" spans="1:59" ht="15.75" thickBot="1" x14ac:dyDescent="0.3">
      <c r="F13" t="s">
        <v>21</v>
      </c>
      <c r="G13">
        <v>1.8023668649277447E-2</v>
      </c>
      <c r="H13">
        <v>5.9360872280440236E-2</v>
      </c>
      <c r="I13">
        <v>7.6835024908121038E-2</v>
      </c>
      <c r="J13">
        <v>9.7654856779535865E-2</v>
      </c>
      <c r="K13">
        <v>0.1173674392217617</v>
      </c>
      <c r="L13">
        <v>0.10671338889015279</v>
      </c>
      <c r="M13">
        <v>0.11520444070388344</v>
      </c>
      <c r="N13">
        <v>0.11777627095472155</v>
      </c>
      <c r="O13">
        <v>0.14056254327319356</v>
      </c>
      <c r="P13" t="e">
        <v>#DIV/0!</v>
      </c>
      <c r="Q13">
        <v>0.11120115443990933</v>
      </c>
      <c r="U13">
        <v>20</v>
      </c>
      <c r="V13" s="29"/>
      <c r="W13" s="30"/>
      <c r="X13" s="30"/>
      <c r="Y13" s="30"/>
      <c r="Z13" s="30"/>
      <c r="AA13" s="31"/>
      <c r="AB13" s="53"/>
      <c r="AC13" s="54"/>
      <c r="AD13" s="54"/>
      <c r="AE13" s="54"/>
      <c r="AF13" s="54"/>
      <c r="AG13" s="55"/>
      <c r="AH13" s="29"/>
      <c r="AI13" s="30"/>
      <c r="AJ13" s="30"/>
      <c r="AK13" s="30"/>
      <c r="AL13" s="30"/>
      <c r="AM13" s="31"/>
      <c r="AO13">
        <v>20</v>
      </c>
      <c r="AV13">
        <v>0.72684000000000015</v>
      </c>
      <c r="AW13">
        <v>8.0882523505980672E-2</v>
      </c>
      <c r="AX13">
        <v>0.52569473684210533</v>
      </c>
      <c r="AY13">
        <v>0.1251731629251471</v>
      </c>
      <c r="AZ13">
        <v>0.3309942857142858</v>
      </c>
      <c r="BA13">
        <v>7.9988828037654336E-2</v>
      </c>
    </row>
    <row r="14" spans="1:59" x14ac:dyDescent="0.25">
      <c r="F14" t="s">
        <v>24</v>
      </c>
      <c r="G14" s="42">
        <v>0.94859999999999989</v>
      </c>
      <c r="H14" s="42">
        <v>0.98414999999999997</v>
      </c>
      <c r="I14" s="42">
        <v>0.93554999999999988</v>
      </c>
      <c r="J14" s="42">
        <v>1.0075500000000002</v>
      </c>
      <c r="K14" s="42">
        <v>0.94635000000000002</v>
      </c>
      <c r="L14" s="42">
        <v>0.98955000000000004</v>
      </c>
      <c r="M14" s="42">
        <v>0.9850500000000002</v>
      </c>
      <c r="N14" s="42">
        <v>1.0075500000000002</v>
      </c>
      <c r="O14" s="42">
        <v>1.0205999999999997</v>
      </c>
      <c r="P14" s="42" t="e">
        <v>#DIV/0!</v>
      </c>
      <c r="Q14" s="42">
        <v>0.97940571428571388</v>
      </c>
      <c r="R14" s="34" t="s">
        <v>51</v>
      </c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</row>
    <row r="15" spans="1:59" x14ac:dyDescent="0.25">
      <c r="F15" t="s">
        <v>21</v>
      </c>
      <c r="G15" s="42">
        <v>1.6620849303779467E-2</v>
      </c>
      <c r="H15" s="42">
        <v>9.6945060404551336E-2</v>
      </c>
      <c r="I15" s="42">
        <v>9.0353385163624692E-2</v>
      </c>
      <c r="J15" s="42">
        <v>0.11086239692804425</v>
      </c>
      <c r="K15" s="42">
        <v>0.21280415384746754</v>
      </c>
      <c r="L15" s="42">
        <v>0.13011067151508043</v>
      </c>
      <c r="M15" s="42">
        <v>0.15898443320023378</v>
      </c>
      <c r="N15" s="42">
        <v>0.13712977909917753</v>
      </c>
      <c r="O15" s="42">
        <v>0.20138406803206485</v>
      </c>
      <c r="P15" s="42" t="e">
        <v>#DIV/0!</v>
      </c>
      <c r="Q15" s="42">
        <v>0.13770312466270632</v>
      </c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</row>
    <row r="16" spans="1:59" x14ac:dyDescent="0.25">
      <c r="F16" t="s">
        <v>26</v>
      </c>
      <c r="G16">
        <v>0.2283333333333333</v>
      </c>
      <c r="R16" s="34" t="s">
        <v>28</v>
      </c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</row>
    <row r="17" spans="1:59" ht="30" x14ac:dyDescent="0.25">
      <c r="F17" t="s">
        <v>21</v>
      </c>
      <c r="G17">
        <v>1.9655363983740758E-2</v>
      </c>
      <c r="S17" s="12" t="s">
        <v>165</v>
      </c>
      <c r="T17" t="s">
        <v>112</v>
      </c>
      <c r="U17" s="9" t="s">
        <v>49</v>
      </c>
      <c r="V17" s="25" t="s">
        <v>113</v>
      </c>
      <c r="W17" s="25" t="s">
        <v>21</v>
      </c>
      <c r="X17" s="25" t="s">
        <v>115</v>
      </c>
      <c r="Y17" s="25" t="s">
        <v>21</v>
      </c>
      <c r="Z17" s="25" t="s">
        <v>117</v>
      </c>
      <c r="AA17" s="25" t="s">
        <v>21</v>
      </c>
      <c r="AB17" s="25" t="s">
        <v>119</v>
      </c>
      <c r="AC17" s="25" t="s">
        <v>21</v>
      </c>
      <c r="AD17" s="25" t="s">
        <v>120</v>
      </c>
      <c r="AE17" s="25" t="s">
        <v>21</v>
      </c>
      <c r="AF17" s="25" t="s">
        <v>121</v>
      </c>
      <c r="AG17" s="25" t="s">
        <v>21</v>
      </c>
      <c r="AH17" s="25" t="s">
        <v>131</v>
      </c>
      <c r="AI17" s="25" t="s">
        <v>21</v>
      </c>
      <c r="AJ17" s="25" t="s">
        <v>132</v>
      </c>
      <c r="AK17" s="25" t="s">
        <v>21</v>
      </c>
      <c r="AL17" s="25" t="s">
        <v>133</v>
      </c>
      <c r="AM17" s="25" t="s">
        <v>21</v>
      </c>
      <c r="AO17" t="s">
        <v>49</v>
      </c>
      <c r="AP17" t="s">
        <v>113</v>
      </c>
      <c r="AQ17" t="s">
        <v>21</v>
      </c>
      <c r="AR17" t="s">
        <v>115</v>
      </c>
      <c r="AS17" t="s">
        <v>21</v>
      </c>
      <c r="AT17" t="s">
        <v>117</v>
      </c>
      <c r="AU17" t="s">
        <v>21</v>
      </c>
      <c r="AV17" t="s">
        <v>119</v>
      </c>
      <c r="AW17" t="s">
        <v>21</v>
      </c>
      <c r="AX17" t="s">
        <v>120</v>
      </c>
      <c r="AY17" t="s">
        <v>21</v>
      </c>
      <c r="AZ17" t="s">
        <v>121</v>
      </c>
      <c r="BA17" t="s">
        <v>21</v>
      </c>
      <c r="BB17" t="s">
        <v>131</v>
      </c>
      <c r="BC17" t="s">
        <v>21</v>
      </c>
      <c r="BD17" t="s">
        <v>132</v>
      </c>
      <c r="BE17" t="s">
        <v>21</v>
      </c>
      <c r="BF17" t="s">
        <v>133</v>
      </c>
      <c r="BG17" t="s">
        <v>21</v>
      </c>
    </row>
    <row r="18" spans="1:59" x14ac:dyDescent="0.25">
      <c r="A18">
        <v>90</v>
      </c>
      <c r="B18">
        <v>2.5</v>
      </c>
      <c r="C18">
        <v>5</v>
      </c>
      <c r="D18">
        <v>0.8</v>
      </c>
      <c r="E18" t="s">
        <v>60</v>
      </c>
      <c r="F18" t="s">
        <v>20</v>
      </c>
      <c r="G18">
        <v>0.24720000000000003</v>
      </c>
      <c r="H18">
        <v>0.12239999999999999</v>
      </c>
      <c r="I18">
        <v>0.18989999999999999</v>
      </c>
      <c r="J18">
        <v>0.23129999999999992</v>
      </c>
      <c r="K18">
        <v>0.252</v>
      </c>
      <c r="L18">
        <v>0.36270000000000008</v>
      </c>
      <c r="M18">
        <v>0.2772</v>
      </c>
      <c r="N18">
        <v>0.39870000000000005</v>
      </c>
      <c r="O18">
        <v>0.33389999999999997</v>
      </c>
      <c r="P18">
        <v>0.42300000000000004</v>
      </c>
      <c r="Q18">
        <v>0.26904000000000006</v>
      </c>
      <c r="U18">
        <v>5</v>
      </c>
      <c r="V18" s="8"/>
      <c r="W18" s="8"/>
      <c r="X18" s="8"/>
      <c r="Y18" s="8"/>
      <c r="Z18" s="8"/>
      <c r="AA18" s="8"/>
      <c r="AB18" s="7">
        <v>0.47196666666666748</v>
      </c>
      <c r="AC18" s="7">
        <v>8.3748019237806712E-2</v>
      </c>
      <c r="AD18" s="7">
        <v>0.47190000000000099</v>
      </c>
      <c r="AE18" s="7">
        <v>4.9798263414552707E-2</v>
      </c>
      <c r="AF18" s="7">
        <v>0.53993333333333371</v>
      </c>
      <c r="AG18" s="7">
        <v>6.3373590243081396E-2</v>
      </c>
      <c r="AH18" s="7">
        <v>0.24246000000000009</v>
      </c>
      <c r="AI18" s="7">
        <v>4.7853507613911613E-2</v>
      </c>
      <c r="AJ18" s="7">
        <v>0.25236000000000031</v>
      </c>
      <c r="AK18" s="7">
        <v>4.4117025736089964E-2</v>
      </c>
      <c r="AL18" s="7">
        <v>0.26769000000000032</v>
      </c>
      <c r="AM18" s="7">
        <v>6.311132303697313E-2</v>
      </c>
      <c r="AO18">
        <v>5</v>
      </c>
      <c r="AP18">
        <v>0.14355000000000004</v>
      </c>
      <c r="AQ18">
        <v>8.7514114107766744E-2</v>
      </c>
      <c r="AR18">
        <v>0.25385142857142862</v>
      </c>
      <c r="AS18">
        <v>0.13291597330867008</v>
      </c>
      <c r="AT18">
        <v>0.26904000000000006</v>
      </c>
      <c r="AU18">
        <v>0.14863170404821394</v>
      </c>
      <c r="AV18">
        <v>0.47196666666666748</v>
      </c>
      <c r="AW18">
        <v>8.3748019237806712E-2</v>
      </c>
      <c r="AX18">
        <v>0.47190000000000099</v>
      </c>
      <c r="AY18">
        <v>4.9798263414552707E-2</v>
      </c>
      <c r="AZ18">
        <v>0.53993333333333371</v>
      </c>
      <c r="BA18">
        <v>6.3373590243081396E-2</v>
      </c>
      <c r="BB18">
        <v>0.24246000000000009</v>
      </c>
      <c r="BC18">
        <v>4.7853507613911613E-2</v>
      </c>
      <c r="BD18">
        <v>0.25236000000000031</v>
      </c>
      <c r="BE18">
        <v>4.4117025736089964E-2</v>
      </c>
      <c r="BF18">
        <v>0.26769000000000032</v>
      </c>
      <c r="BG18">
        <v>6.311132303697313E-2</v>
      </c>
    </row>
    <row r="19" spans="1:59" x14ac:dyDescent="0.25">
      <c r="E19" t="s">
        <v>117</v>
      </c>
      <c r="F19" t="s">
        <v>21</v>
      </c>
      <c r="G19">
        <v>4.3858144535596125E-2</v>
      </c>
      <c r="H19">
        <v>7.1070313589319492E-2</v>
      </c>
      <c r="I19">
        <v>8.0968414894490331E-2</v>
      </c>
      <c r="J19">
        <v>0.11237582620737212</v>
      </c>
      <c r="K19">
        <v>0.10811835619989979</v>
      </c>
      <c r="L19">
        <v>0.1479744288008821</v>
      </c>
      <c r="M19">
        <v>0.13747520350574996</v>
      </c>
      <c r="N19">
        <v>0.18932903689219532</v>
      </c>
      <c r="O19">
        <v>0.18314502450244169</v>
      </c>
      <c r="P19">
        <v>0.15326447729333748</v>
      </c>
      <c r="Q19">
        <v>0.14863170404821394</v>
      </c>
      <c r="U19">
        <v>7.5</v>
      </c>
      <c r="V19" s="21"/>
      <c r="W19" s="16"/>
      <c r="X19" s="27"/>
      <c r="Y19" s="27"/>
      <c r="Z19" s="27"/>
      <c r="AA19" s="28"/>
      <c r="AB19" s="7">
        <v>0.35253333333333325</v>
      </c>
      <c r="AC19" s="7">
        <v>9.4871768793284808E-2</v>
      </c>
      <c r="AD19" s="7">
        <v>0.32375172413793102</v>
      </c>
      <c r="AE19" s="7">
        <v>7.8617351335659488E-2</v>
      </c>
      <c r="AF19" s="7">
        <v>0.30677142857142847</v>
      </c>
      <c r="AG19" s="7">
        <v>3.8324001148620938E-2</v>
      </c>
      <c r="AH19" s="26"/>
      <c r="AI19" s="27"/>
      <c r="AJ19" s="27"/>
      <c r="AK19" s="27"/>
      <c r="AL19" s="27"/>
      <c r="AM19" s="28"/>
      <c r="AO19">
        <v>7.5</v>
      </c>
      <c r="AV19">
        <v>0.35253333333333325</v>
      </c>
      <c r="AW19">
        <v>9.4871768793284808E-2</v>
      </c>
      <c r="AX19">
        <v>0.32375172413793102</v>
      </c>
      <c r="AY19">
        <v>7.8617351335659488E-2</v>
      </c>
      <c r="AZ19">
        <v>0.30677142857142847</v>
      </c>
      <c r="BA19">
        <v>3.8324001148620938E-2</v>
      </c>
    </row>
    <row r="20" spans="1:59" x14ac:dyDescent="0.25">
      <c r="E20" t="s">
        <v>118</v>
      </c>
      <c r="F20" t="s">
        <v>23</v>
      </c>
      <c r="G20">
        <v>0.52215</v>
      </c>
      <c r="H20">
        <v>0.66059999999999997</v>
      </c>
      <c r="I20">
        <v>0.57464999999999999</v>
      </c>
      <c r="J20">
        <v>0.56969999999999987</v>
      </c>
      <c r="K20">
        <v>0.53055000000000008</v>
      </c>
      <c r="L20">
        <v>0.52920000000000011</v>
      </c>
      <c r="M20">
        <v>0.48420000000000007</v>
      </c>
      <c r="N20">
        <v>0.57194999999999996</v>
      </c>
      <c r="O20">
        <v>0.59309999999999996</v>
      </c>
      <c r="P20">
        <v>0.48600000000000004</v>
      </c>
      <c r="Q20">
        <v>0.5555485714285715</v>
      </c>
      <c r="U20">
        <v>10</v>
      </c>
      <c r="V20" s="26"/>
      <c r="W20" s="27"/>
      <c r="X20" s="27"/>
      <c r="Y20" s="27"/>
      <c r="Z20" s="27"/>
      <c r="AA20" s="28"/>
      <c r="AB20" s="26"/>
      <c r="AC20" s="27"/>
      <c r="AD20" s="27"/>
      <c r="AE20" s="27"/>
      <c r="AF20" s="27"/>
      <c r="AG20" s="28"/>
      <c r="AH20" s="26"/>
      <c r="AI20" s="27"/>
      <c r="AJ20" s="27"/>
      <c r="AK20" s="27"/>
      <c r="AL20" s="27"/>
      <c r="AM20" s="28"/>
      <c r="AO20">
        <v>10</v>
      </c>
    </row>
    <row r="21" spans="1:59" x14ac:dyDescent="0.25">
      <c r="F21" t="s">
        <v>21</v>
      </c>
      <c r="G21">
        <v>3.1546582098624626E-2</v>
      </c>
      <c r="H21">
        <v>6.6419242614423765E-2</v>
      </c>
      <c r="I21">
        <v>7.447251347415175E-2</v>
      </c>
      <c r="J21">
        <v>7.65612757689456E-2</v>
      </c>
      <c r="K21">
        <v>0.13681854098730437</v>
      </c>
      <c r="L21">
        <v>0.12157804510943396</v>
      </c>
      <c r="M21">
        <v>0.13209828876536145</v>
      </c>
      <c r="N21">
        <v>0.2612608043598138</v>
      </c>
      <c r="O21">
        <v>0.17141791038278376</v>
      </c>
      <c r="P21">
        <v>0.12680102523244832</v>
      </c>
      <c r="Q21">
        <v>0.13904591437873579</v>
      </c>
      <c r="U21">
        <v>15</v>
      </c>
      <c r="V21" s="26"/>
      <c r="W21" s="27"/>
      <c r="X21" s="27"/>
      <c r="Y21" s="27"/>
      <c r="Z21" s="27"/>
      <c r="AA21" s="28"/>
      <c r="AH21" s="26"/>
      <c r="AI21" s="27"/>
      <c r="AJ21" s="27"/>
      <c r="AK21" s="27"/>
      <c r="AL21" s="27"/>
      <c r="AM21" s="28"/>
      <c r="AO21">
        <v>15</v>
      </c>
    </row>
    <row r="22" spans="1:59" ht="15.75" thickBot="1" x14ac:dyDescent="0.3">
      <c r="F22" t="s">
        <v>24</v>
      </c>
      <c r="G22" s="42">
        <v>0.76934999999999998</v>
      </c>
      <c r="H22" s="42">
        <v>0.78300000000000014</v>
      </c>
      <c r="I22" s="42">
        <v>0.76454999999999984</v>
      </c>
      <c r="J22" s="42">
        <v>0.80100000000000016</v>
      </c>
      <c r="K22" s="42">
        <v>0.78255000000000019</v>
      </c>
      <c r="L22" s="42">
        <v>0.89189999999999992</v>
      </c>
      <c r="M22" s="42">
        <v>0.76139999999999997</v>
      </c>
      <c r="N22" s="42">
        <v>0.97065000000000023</v>
      </c>
      <c r="O22" s="42">
        <v>0.92699999999999994</v>
      </c>
      <c r="P22" s="42">
        <v>0.90900000000000003</v>
      </c>
      <c r="Q22" s="42">
        <v>0.82458857142857123</v>
      </c>
      <c r="R22" s="34" t="s">
        <v>51</v>
      </c>
      <c r="U22">
        <v>20</v>
      </c>
      <c r="V22" s="29"/>
      <c r="W22" s="30"/>
      <c r="X22" s="30"/>
      <c r="Y22" s="30"/>
      <c r="Z22" s="30"/>
      <c r="AA22" s="31"/>
      <c r="AB22" s="29"/>
      <c r="AC22" s="30"/>
      <c r="AD22" s="30"/>
      <c r="AE22" s="30"/>
      <c r="AF22" s="30"/>
      <c r="AG22" s="31"/>
      <c r="AH22" s="29"/>
      <c r="AI22" s="30"/>
      <c r="AJ22" s="30"/>
      <c r="AK22" s="30"/>
      <c r="AL22" s="30"/>
      <c r="AM22" s="31"/>
      <c r="AO22">
        <v>20</v>
      </c>
    </row>
    <row r="23" spans="1:59" x14ac:dyDescent="0.25">
      <c r="F23" t="s">
        <v>21</v>
      </c>
      <c r="G23" s="42">
        <v>3.2023470011523537E-2</v>
      </c>
      <c r="H23" s="42">
        <v>8.3104246518896044E-2</v>
      </c>
      <c r="I23" s="42">
        <v>8.7427849952796483E-2</v>
      </c>
      <c r="J23" s="42">
        <v>0.1303569996909289</v>
      </c>
      <c r="K23" s="42">
        <v>0.1686648732655496</v>
      </c>
      <c r="L23" s="42">
        <v>0.17446516768926165</v>
      </c>
      <c r="M23" s="42">
        <v>0.14180431290301015</v>
      </c>
      <c r="N23" s="42">
        <v>0.38219783730694362</v>
      </c>
      <c r="O23" s="42">
        <v>0.25800000000000045</v>
      </c>
      <c r="P23" s="42">
        <v>0.26446833458847191</v>
      </c>
      <c r="Q23" s="42">
        <v>0.19660647399250111</v>
      </c>
      <c r="T23" s="6"/>
      <c r="U23" s="6"/>
      <c r="V23" s="32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</row>
    <row r="24" spans="1:59" ht="30" x14ac:dyDescent="0.25">
      <c r="F24" t="s">
        <v>26</v>
      </c>
      <c r="G24">
        <v>0.2283333333333333</v>
      </c>
      <c r="R24" s="34" t="s">
        <v>28</v>
      </c>
      <c r="T24" s="6"/>
      <c r="U24" s="6"/>
      <c r="V24" s="25" t="s">
        <v>140</v>
      </c>
      <c r="W24" s="25" t="s">
        <v>21</v>
      </c>
      <c r="X24" s="25" t="s">
        <v>142</v>
      </c>
      <c r="Y24" s="25" t="s">
        <v>21</v>
      </c>
      <c r="Z24" s="25" t="s">
        <v>144</v>
      </c>
      <c r="AA24" s="25" t="s">
        <v>21</v>
      </c>
      <c r="AB24" s="25" t="s">
        <v>155</v>
      </c>
      <c r="AC24" s="25" t="s">
        <v>21</v>
      </c>
      <c r="AD24" s="25" t="s">
        <v>156</v>
      </c>
      <c r="AE24" s="25" t="s">
        <v>21</v>
      </c>
      <c r="AF24" s="25" t="s">
        <v>157</v>
      </c>
      <c r="AG24" s="25" t="s">
        <v>21</v>
      </c>
      <c r="AH24" s="25" t="s">
        <v>161</v>
      </c>
      <c r="AI24" s="25" t="s">
        <v>21</v>
      </c>
      <c r="AJ24" s="25" t="s">
        <v>162</v>
      </c>
      <c r="AK24" s="25" t="s">
        <v>21</v>
      </c>
      <c r="AL24" s="25" t="s">
        <v>163</v>
      </c>
      <c r="AM24" s="25" t="s">
        <v>21</v>
      </c>
      <c r="AP24" t="s">
        <v>140</v>
      </c>
      <c r="AQ24" t="s">
        <v>21</v>
      </c>
      <c r="AR24" t="s">
        <v>142</v>
      </c>
      <c r="AS24" t="s">
        <v>21</v>
      </c>
      <c r="AT24" t="s">
        <v>144</v>
      </c>
      <c r="AU24" t="s">
        <v>21</v>
      </c>
      <c r="AV24" t="s">
        <v>155</v>
      </c>
      <c r="AW24" t="s">
        <v>21</v>
      </c>
      <c r="AX24" t="s">
        <v>156</v>
      </c>
      <c r="AY24" t="s">
        <v>21</v>
      </c>
      <c r="AZ24" t="s">
        <v>157</v>
      </c>
      <c r="BA24" t="s">
        <v>21</v>
      </c>
      <c r="BB24" t="s">
        <v>161</v>
      </c>
      <c r="BC24" t="s">
        <v>21</v>
      </c>
      <c r="BD24" t="s">
        <v>162</v>
      </c>
      <c r="BE24" t="s">
        <v>21</v>
      </c>
      <c r="BF24" t="s">
        <v>163</v>
      </c>
      <c r="BG24" t="s">
        <v>21</v>
      </c>
    </row>
    <row r="25" spans="1:59" x14ac:dyDescent="0.25">
      <c r="F25" t="s">
        <v>21</v>
      </c>
      <c r="G25">
        <v>1.9655363983740758E-2</v>
      </c>
      <c r="T25" s="6"/>
      <c r="U25">
        <v>5</v>
      </c>
      <c r="V25" s="7">
        <v>0.56461499999999987</v>
      </c>
      <c r="W25" s="7">
        <v>8.9535129822667078E-2</v>
      </c>
      <c r="X25" s="7">
        <v>0.5989049999999988</v>
      </c>
      <c r="Y25" s="7">
        <v>8.6601762692851567E-2</v>
      </c>
      <c r="Z25" s="7">
        <v>0.65743076923076815</v>
      </c>
      <c r="AA25" s="7">
        <v>6.9707703999124709E-2</v>
      </c>
      <c r="AB25" s="7">
        <v>0.46077749999999962</v>
      </c>
      <c r="AC25" s="7">
        <v>6.3164764405532994E-2</v>
      </c>
      <c r="AD25" s="7">
        <v>0.48133500000000096</v>
      </c>
      <c r="AE25" s="7">
        <v>5.6962852878339389E-2</v>
      </c>
      <c r="AF25" s="7">
        <v>0.49720500000000095</v>
      </c>
      <c r="AG25" s="7">
        <v>5.5579477928758489E-2</v>
      </c>
      <c r="AH25" s="7">
        <v>0.68660999999999928</v>
      </c>
      <c r="AI25" s="7">
        <v>8.6266432561775741E-2</v>
      </c>
      <c r="AJ25" s="7">
        <v>0.76180500000000084</v>
      </c>
      <c r="AK25" s="7">
        <v>0.12614172843775659</v>
      </c>
      <c r="AL25" s="8"/>
      <c r="AM25" s="8"/>
      <c r="AO25">
        <v>5</v>
      </c>
      <c r="AP25">
        <v>0.56461499999999987</v>
      </c>
      <c r="AQ25">
        <v>8.9535129822667078E-2</v>
      </c>
      <c r="AR25">
        <v>0.5989049999999988</v>
      </c>
      <c r="AS25">
        <v>8.6601762692851567E-2</v>
      </c>
      <c r="AT25">
        <v>0.65743076923076815</v>
      </c>
      <c r="AU25">
        <v>6.9707703999124709E-2</v>
      </c>
      <c r="AV25">
        <v>0.46077749999999962</v>
      </c>
      <c r="AW25">
        <v>6.3164764405532994E-2</v>
      </c>
      <c r="AX25">
        <v>0.48133500000000096</v>
      </c>
      <c r="AY25">
        <v>5.6962852878339389E-2</v>
      </c>
      <c r="AZ25">
        <v>0.49720500000000095</v>
      </c>
      <c r="BA25">
        <v>5.5579477928758489E-2</v>
      </c>
      <c r="BB25">
        <v>0.68660999999999928</v>
      </c>
      <c r="BC25">
        <v>8.6266432561775741E-2</v>
      </c>
      <c r="BD25">
        <v>0.76180500000000084</v>
      </c>
      <c r="BE25">
        <v>0.12614172843775659</v>
      </c>
      <c r="BF25">
        <v>1.202175</v>
      </c>
      <c r="BG25">
        <v>0.1039008125384679</v>
      </c>
    </row>
    <row r="26" spans="1:59" x14ac:dyDescent="0.25">
      <c r="A26">
        <v>90</v>
      </c>
      <c r="B26">
        <v>3</v>
      </c>
      <c r="C26">
        <v>5</v>
      </c>
      <c r="D26">
        <v>1.2</v>
      </c>
      <c r="E26" t="s">
        <v>61</v>
      </c>
      <c r="F26" t="s">
        <v>20</v>
      </c>
      <c r="G26">
        <v>0.64215000000000011</v>
      </c>
      <c r="H26">
        <v>0.48855000000000015</v>
      </c>
      <c r="I26">
        <v>0.45419999999999999</v>
      </c>
      <c r="J26">
        <v>0.47760000000000014</v>
      </c>
      <c r="K26">
        <v>0.46499999999999997</v>
      </c>
      <c r="L26">
        <v>0.45540000000000003</v>
      </c>
      <c r="M26">
        <v>0.43200000000000005</v>
      </c>
      <c r="N26">
        <v>0.41160000000000008</v>
      </c>
      <c r="O26">
        <v>0.42120000000000007</v>
      </c>
      <c r="P26" t="e">
        <v>#DIV/0!</v>
      </c>
      <c r="Q26">
        <v>0.47196666666666748</v>
      </c>
      <c r="T26" s="6"/>
      <c r="U26">
        <v>7.5</v>
      </c>
      <c r="V26" s="7">
        <v>0.39509999999999984</v>
      </c>
      <c r="W26" s="7">
        <v>5.7568050184196563E-2</v>
      </c>
      <c r="X26" s="7">
        <v>0.43537500000000057</v>
      </c>
      <c r="Y26" s="7">
        <v>7.7043773859097539E-2</v>
      </c>
      <c r="Z26" s="7">
        <v>0.47334000000000054</v>
      </c>
      <c r="AA26" s="7">
        <v>5.8597549128086499E-2</v>
      </c>
      <c r="AB26" s="7">
        <v>0.4502769230769238</v>
      </c>
      <c r="AC26" s="7">
        <v>5.1898247301399608E-2</v>
      </c>
      <c r="AD26" s="7">
        <v>0.48681000000000096</v>
      </c>
      <c r="AE26" s="7">
        <v>5.1690749344911358E-2</v>
      </c>
      <c r="AF26" s="7">
        <v>0.53085000000000171</v>
      </c>
      <c r="AG26" s="7">
        <v>5.4735981202394521E-2</v>
      </c>
      <c r="AH26" s="7">
        <v>0.39906000000000036</v>
      </c>
      <c r="AI26" s="7">
        <v>0.12611443475378292</v>
      </c>
      <c r="AJ26" s="7">
        <v>0.37570499999999996</v>
      </c>
      <c r="AK26" s="7">
        <v>8.7467886282071181E-2</v>
      </c>
      <c r="AL26" s="7">
        <v>0.39236999999999972</v>
      </c>
      <c r="AM26" s="7">
        <v>7.1547314351797231E-2</v>
      </c>
      <c r="AO26">
        <v>7.5</v>
      </c>
      <c r="AP26">
        <v>0.39509999999999984</v>
      </c>
      <c r="AQ26">
        <v>5.7568050184196563E-2</v>
      </c>
      <c r="AR26">
        <v>0.43537500000000057</v>
      </c>
      <c r="AS26">
        <v>7.7043773859097539E-2</v>
      </c>
      <c r="AT26">
        <v>0.47334000000000054</v>
      </c>
      <c r="AU26">
        <v>5.8597549128086499E-2</v>
      </c>
      <c r="AV26">
        <v>0.4502769230769238</v>
      </c>
      <c r="AW26">
        <v>5.1898247301399608E-2</v>
      </c>
      <c r="AX26">
        <v>0.48681000000000096</v>
      </c>
      <c r="AY26">
        <v>5.1690749344911358E-2</v>
      </c>
      <c r="AZ26">
        <v>0.53085000000000171</v>
      </c>
      <c r="BA26">
        <v>5.4735981202394521E-2</v>
      </c>
      <c r="BB26">
        <v>0.39906000000000036</v>
      </c>
      <c r="BC26">
        <v>0.12611443475378292</v>
      </c>
      <c r="BD26">
        <v>0.37570499999999996</v>
      </c>
      <c r="BE26">
        <v>8.7467886282071181E-2</v>
      </c>
      <c r="BF26">
        <v>0.39236999999999972</v>
      </c>
      <c r="BG26">
        <v>7.1547314351797231E-2</v>
      </c>
    </row>
    <row r="27" spans="1:59" x14ac:dyDescent="0.25">
      <c r="E27" t="s">
        <v>119</v>
      </c>
      <c r="F27" t="s">
        <v>21</v>
      </c>
      <c r="G27">
        <v>7.6382882485815831E-2</v>
      </c>
      <c r="H27">
        <v>3.9743221864998901E-2</v>
      </c>
      <c r="I27">
        <v>4.4266656098075258E-2</v>
      </c>
      <c r="J27">
        <v>6.4633704748169374E-2</v>
      </c>
      <c r="K27">
        <v>5.6937639017105253E-2</v>
      </c>
      <c r="L27">
        <v>6.3792756559609726E-2</v>
      </c>
      <c r="M27">
        <v>4.473077358221212E-2</v>
      </c>
      <c r="N27">
        <v>3.1413037856412765E-2</v>
      </c>
      <c r="O27">
        <v>5.0146732065430286E-2</v>
      </c>
      <c r="P27" t="e">
        <v>#DIV/0!</v>
      </c>
      <c r="Q27">
        <v>8.3748019237806712E-2</v>
      </c>
      <c r="T27" s="6"/>
      <c r="U27">
        <v>10</v>
      </c>
      <c r="V27" s="49"/>
      <c r="W27" s="49"/>
      <c r="X27" s="49"/>
      <c r="Y27" s="49"/>
      <c r="Z27" s="49"/>
      <c r="AA27" s="49"/>
      <c r="AB27" s="7">
        <v>0.56310000000000104</v>
      </c>
      <c r="AC27" s="7">
        <v>8.9694456224371263E-2</v>
      </c>
      <c r="AD27" s="7">
        <v>0.57718500000000084</v>
      </c>
      <c r="AE27" s="7">
        <v>8.6698697195956603E-2</v>
      </c>
      <c r="AF27" s="7">
        <v>0.60873157894736818</v>
      </c>
      <c r="AG27" s="7">
        <v>7.3408666592083088E-2</v>
      </c>
      <c r="AH27" s="7">
        <v>0.46125000000000016</v>
      </c>
      <c r="AI27" s="7">
        <v>0.11495831667549895</v>
      </c>
      <c r="AJ27" s="7">
        <v>0.39289500000000027</v>
      </c>
      <c r="AK27" s="7">
        <v>0.10159365298399742</v>
      </c>
      <c r="AL27" s="7">
        <v>0.39265000000000005</v>
      </c>
      <c r="AM27" s="7">
        <v>8.5963340907035987E-2</v>
      </c>
      <c r="AO27">
        <v>10</v>
      </c>
      <c r="AP27">
        <v>0.65459999999999996</v>
      </c>
      <c r="AQ27">
        <v>0.10997009091349592</v>
      </c>
      <c r="AR27">
        <v>0.68324999999999969</v>
      </c>
      <c r="AS27">
        <v>0.10531052522274124</v>
      </c>
      <c r="AT27">
        <v>0.62370000000000003</v>
      </c>
      <c r="AU27">
        <v>3.4562072306290666E-2</v>
      </c>
      <c r="AV27">
        <v>0.56310000000000104</v>
      </c>
      <c r="AW27">
        <v>8.9694456224371263E-2</v>
      </c>
      <c r="AX27">
        <v>0.57718500000000084</v>
      </c>
      <c r="AY27">
        <v>8.6698697195956603E-2</v>
      </c>
      <c r="AZ27">
        <v>0.60873157894736818</v>
      </c>
      <c r="BA27">
        <v>7.3408666592083088E-2</v>
      </c>
      <c r="BB27">
        <v>0.46125000000000016</v>
      </c>
      <c r="BC27">
        <v>0.11495831667549895</v>
      </c>
      <c r="BD27">
        <v>0.39289500000000027</v>
      </c>
      <c r="BE27">
        <v>0.10159365298399742</v>
      </c>
      <c r="BF27">
        <v>0.39265000000000005</v>
      </c>
      <c r="BG27">
        <v>8.5963340907035987E-2</v>
      </c>
    </row>
    <row r="28" spans="1:59" x14ac:dyDescent="0.25">
      <c r="E28" t="s">
        <v>114</v>
      </c>
      <c r="F28" t="s">
        <v>23</v>
      </c>
      <c r="G28">
        <v>0.51165000000000005</v>
      </c>
      <c r="H28">
        <v>0.65459999999999996</v>
      </c>
      <c r="I28">
        <v>0.67320000000000013</v>
      </c>
      <c r="J28">
        <v>0.67679999999999996</v>
      </c>
      <c r="K28">
        <v>0.67800000000000005</v>
      </c>
      <c r="L28">
        <v>0.70079999999999987</v>
      </c>
      <c r="M28">
        <v>0.68640000000000001</v>
      </c>
      <c r="N28">
        <v>0.70619999999999994</v>
      </c>
      <c r="O28">
        <v>0.70920000000000005</v>
      </c>
      <c r="P28" t="e">
        <v>#DIV/0!</v>
      </c>
      <c r="Q28">
        <v>0.66631666666666556</v>
      </c>
      <c r="T28" s="6"/>
      <c r="U28">
        <v>15</v>
      </c>
      <c r="V28" s="8"/>
      <c r="W28" s="8"/>
      <c r="X28" s="7">
        <v>0.52420500000000025</v>
      </c>
      <c r="Y28" s="7">
        <v>9.5479656466676624E-2</v>
      </c>
      <c r="Z28" s="7">
        <v>0.52947000000000033</v>
      </c>
      <c r="AA28" s="7">
        <v>0.10581884159345241</v>
      </c>
      <c r="AB28" s="8"/>
      <c r="AC28" s="8"/>
      <c r="AD28" s="8"/>
      <c r="AE28" s="8"/>
      <c r="AF28" s="8"/>
      <c r="AG28" s="8"/>
      <c r="AH28" s="38"/>
      <c r="AI28" s="27"/>
      <c r="AJ28" s="27"/>
      <c r="AK28" s="27"/>
      <c r="AL28" s="27"/>
      <c r="AM28" s="28"/>
      <c r="AO28">
        <v>15</v>
      </c>
      <c r="AP28">
        <v>0.53989714285714285</v>
      </c>
      <c r="AQ28">
        <v>0.11711528234865776</v>
      </c>
      <c r="AR28">
        <v>0.52420500000000025</v>
      </c>
      <c r="AS28">
        <v>9.5479656466676624E-2</v>
      </c>
      <c r="AT28">
        <v>0.52947000000000033</v>
      </c>
      <c r="AU28">
        <v>0.10581884159345241</v>
      </c>
      <c r="AV28">
        <v>0.49666499999999963</v>
      </c>
      <c r="AW28">
        <v>0.11428120468265532</v>
      </c>
      <c r="AX28">
        <v>0.4798349999999999</v>
      </c>
      <c r="AY28">
        <v>0.11796344623755775</v>
      </c>
      <c r="AZ28">
        <v>0.49968000000000046</v>
      </c>
      <c r="BA28">
        <v>9.1110058797422913E-2</v>
      </c>
    </row>
    <row r="29" spans="1:59" ht="15.75" thickBot="1" x14ac:dyDescent="0.3">
      <c r="F29" t="s">
        <v>21</v>
      </c>
      <c r="G29">
        <v>7.8529427940304847E-2</v>
      </c>
      <c r="H29">
        <v>2.3188926576913255E-2</v>
      </c>
      <c r="I29">
        <v>2.3489303276620459E-2</v>
      </c>
      <c r="J29">
        <v>4.7920987600753577E-2</v>
      </c>
      <c r="K29">
        <v>4.2202519256306817E-2</v>
      </c>
      <c r="L29">
        <v>5.0672945132694359E-2</v>
      </c>
      <c r="M29">
        <v>3.7666682192202969E-2</v>
      </c>
      <c r="N29">
        <v>3.6162789831829231E-2</v>
      </c>
      <c r="O29">
        <v>4.8611889383911887E-2</v>
      </c>
      <c r="P29" t="e">
        <v>#DIV/0!</v>
      </c>
      <c r="Q29">
        <v>7.6824073493652112E-2</v>
      </c>
      <c r="T29" s="6"/>
      <c r="U29">
        <v>20</v>
      </c>
      <c r="V29" s="29"/>
      <c r="W29" s="30"/>
      <c r="X29" s="30"/>
      <c r="Y29" s="30"/>
      <c r="Z29" s="30"/>
      <c r="AA29" s="31"/>
      <c r="AB29" s="8"/>
      <c r="AC29" s="8"/>
      <c r="AD29" s="8"/>
      <c r="AE29" s="8"/>
      <c r="AF29" s="8"/>
      <c r="AG29" s="8"/>
      <c r="AH29" s="39"/>
      <c r="AI29" s="30"/>
      <c r="AJ29" s="30"/>
      <c r="AK29" s="30"/>
      <c r="AL29" s="30"/>
      <c r="AM29" s="31"/>
      <c r="AO29">
        <v>20</v>
      </c>
      <c r="AV29">
        <v>0.43679999999999997</v>
      </c>
      <c r="AW29">
        <v>0.11099232990300401</v>
      </c>
      <c r="AX29">
        <v>0.45293684210526319</v>
      </c>
      <c r="AY29">
        <v>0.11024612798009004</v>
      </c>
      <c r="AZ29">
        <v>0.45519428571428605</v>
      </c>
      <c r="BA29">
        <v>0.10145859792839479</v>
      </c>
    </row>
    <row r="30" spans="1:59" x14ac:dyDescent="0.25">
      <c r="F30" t="s">
        <v>24</v>
      </c>
      <c r="G30" s="42">
        <v>1.1537999999999999</v>
      </c>
      <c r="H30" s="42">
        <v>1.1431499999999999</v>
      </c>
      <c r="I30" s="42">
        <v>1.1274</v>
      </c>
      <c r="J30" s="42">
        <v>1.1543999999999999</v>
      </c>
      <c r="K30" s="42">
        <v>1.1429999999999998</v>
      </c>
      <c r="L30" s="42">
        <v>1.1561999999999997</v>
      </c>
      <c r="M30" s="42">
        <v>1.1183999999999998</v>
      </c>
      <c r="N30" s="42">
        <v>1.1178000000000001</v>
      </c>
      <c r="O30" s="42">
        <v>1.1303999999999998</v>
      </c>
      <c r="P30" s="42" t="e">
        <v>#DIV/0!</v>
      </c>
      <c r="Q30" s="42">
        <v>1.1382833333333324</v>
      </c>
      <c r="R30" s="34" t="s">
        <v>51</v>
      </c>
      <c r="T30" s="6"/>
      <c r="U30" s="6"/>
      <c r="V30" s="6"/>
    </row>
    <row r="31" spans="1:59" x14ac:dyDescent="0.25">
      <c r="F31" t="s">
        <v>21</v>
      </c>
      <c r="G31" s="42">
        <v>1.9933045823192049E-2</v>
      </c>
      <c r="H31" s="42">
        <v>3.4842918181007994E-2</v>
      </c>
      <c r="I31" s="42">
        <v>3.4047026301866602E-2</v>
      </c>
      <c r="J31" s="42">
        <v>8.2277067214830163E-2</v>
      </c>
      <c r="K31" s="42">
        <v>4.1179964469195536E-2</v>
      </c>
      <c r="L31" s="42">
        <v>6.598851574725946E-2</v>
      </c>
      <c r="M31" s="42">
        <v>4.6164921748011185E-2</v>
      </c>
      <c r="N31" s="42">
        <v>4.287509398485935E-2</v>
      </c>
      <c r="O31" s="42">
        <v>5.6231102088659612E-2</v>
      </c>
      <c r="P31" s="42" t="e">
        <v>#DIV/0!</v>
      </c>
      <c r="Q31" s="42">
        <v>5.1185529008580789E-2</v>
      </c>
      <c r="T31" s="6"/>
      <c r="U31" s="6"/>
      <c r="V31" s="6"/>
    </row>
    <row r="32" spans="1:59" x14ac:dyDescent="0.25">
      <c r="F32" t="s">
        <v>26</v>
      </c>
      <c r="G32">
        <v>0.24966666666666668</v>
      </c>
      <c r="R32" s="34" t="s">
        <v>28</v>
      </c>
      <c r="T32" s="6"/>
      <c r="U32" s="6"/>
      <c r="V32" s="6"/>
    </row>
    <row r="33" spans="1:59" ht="30" x14ac:dyDescent="0.25">
      <c r="F33" t="s">
        <v>21</v>
      </c>
      <c r="G33">
        <v>5.5075705472861069E-3</v>
      </c>
      <c r="S33" s="12" t="s">
        <v>166</v>
      </c>
      <c r="T33" t="s">
        <v>112</v>
      </c>
      <c r="U33" s="9" t="s">
        <v>49</v>
      </c>
      <c r="V33" s="25" t="s">
        <v>113</v>
      </c>
      <c r="W33" s="25" t="s">
        <v>21</v>
      </c>
      <c r="X33" s="25" t="s">
        <v>115</v>
      </c>
      <c r="Y33" s="25" t="s">
        <v>21</v>
      </c>
      <c r="Z33" s="25" t="s">
        <v>117</v>
      </c>
      <c r="AA33" s="25" t="s">
        <v>21</v>
      </c>
      <c r="AB33" s="25" t="s">
        <v>119</v>
      </c>
      <c r="AC33" s="25" t="s">
        <v>21</v>
      </c>
      <c r="AD33" s="25" t="s">
        <v>120</v>
      </c>
      <c r="AE33" s="25" t="s">
        <v>21</v>
      </c>
      <c r="AF33" s="25" t="s">
        <v>121</v>
      </c>
      <c r="AG33" s="25" t="s">
        <v>21</v>
      </c>
      <c r="AH33" s="25" t="s">
        <v>131</v>
      </c>
      <c r="AI33" s="25" t="s">
        <v>21</v>
      </c>
      <c r="AJ33" s="25" t="s">
        <v>132</v>
      </c>
      <c r="AK33" s="25" t="s">
        <v>21</v>
      </c>
      <c r="AL33" s="25" t="s">
        <v>133</v>
      </c>
      <c r="AM33" s="25" t="s">
        <v>21</v>
      </c>
      <c r="AO33" t="s">
        <v>49</v>
      </c>
      <c r="AP33" t="s">
        <v>113</v>
      </c>
      <c r="AQ33" t="s">
        <v>21</v>
      </c>
      <c r="AR33" t="s">
        <v>115</v>
      </c>
      <c r="AS33" t="s">
        <v>21</v>
      </c>
      <c r="AT33" t="s">
        <v>117</v>
      </c>
      <c r="AU33" t="s">
        <v>21</v>
      </c>
      <c r="AV33" t="s">
        <v>119</v>
      </c>
      <c r="AW33" t="s">
        <v>21</v>
      </c>
      <c r="AX33" t="s">
        <v>120</v>
      </c>
      <c r="AY33" t="s">
        <v>21</v>
      </c>
      <c r="AZ33" t="s">
        <v>121</v>
      </c>
      <c r="BA33" t="s">
        <v>21</v>
      </c>
      <c r="BB33" t="s">
        <v>131</v>
      </c>
      <c r="BC33" t="s">
        <v>21</v>
      </c>
      <c r="BD33" t="s">
        <v>132</v>
      </c>
      <c r="BE33" t="s">
        <v>21</v>
      </c>
      <c r="BF33" t="s">
        <v>133</v>
      </c>
      <c r="BG33" t="s">
        <v>21</v>
      </c>
    </row>
    <row r="34" spans="1:59" x14ac:dyDescent="0.25">
      <c r="A34">
        <v>90</v>
      </c>
      <c r="B34">
        <v>3</v>
      </c>
      <c r="C34">
        <v>5</v>
      </c>
      <c r="D34">
        <v>1</v>
      </c>
      <c r="E34" t="s">
        <v>62</v>
      </c>
      <c r="F34" t="s">
        <v>20</v>
      </c>
      <c r="G34">
        <v>0.54405000000000003</v>
      </c>
      <c r="H34">
        <v>0.48464999999999997</v>
      </c>
      <c r="I34">
        <v>0.45315000000000005</v>
      </c>
      <c r="J34">
        <v>0.47160000000000002</v>
      </c>
      <c r="K34">
        <v>0.46799999999999997</v>
      </c>
      <c r="L34">
        <v>0.46575</v>
      </c>
      <c r="M34">
        <v>0.45360000000000006</v>
      </c>
      <c r="N34">
        <v>0.45990000000000009</v>
      </c>
      <c r="O34">
        <v>0.44639999999999996</v>
      </c>
      <c r="P34" t="e">
        <v>#DIV/0!</v>
      </c>
      <c r="Q34">
        <v>0.47190000000000099</v>
      </c>
      <c r="U34">
        <v>5</v>
      </c>
      <c r="V34" s="56"/>
      <c r="W34" s="56"/>
      <c r="X34" s="56"/>
      <c r="Y34" s="56"/>
      <c r="Z34" s="56"/>
      <c r="AA34" s="56"/>
      <c r="AB34" s="42">
        <v>1.1382833333333324</v>
      </c>
      <c r="AC34" s="42">
        <v>5.1185529008580789E-2</v>
      </c>
      <c r="AD34" s="42">
        <v>0.94989999999999952</v>
      </c>
      <c r="AE34" s="42">
        <v>4.4907614663312959E-2</v>
      </c>
      <c r="AF34" s="42">
        <v>0.75451111111111102</v>
      </c>
      <c r="AG34" s="42">
        <v>5.374801164898016E-2</v>
      </c>
      <c r="AH34" s="42">
        <v>1.1216400000000006</v>
      </c>
      <c r="AI34" s="42">
        <v>5.6103551065962411E-2</v>
      </c>
      <c r="AJ34" s="42">
        <v>0.94346999999999981</v>
      </c>
      <c r="AK34" s="42">
        <v>4.9411400836884951E-2</v>
      </c>
      <c r="AL34" s="42">
        <v>0.74971500000000002</v>
      </c>
      <c r="AM34" s="42">
        <v>5.4423463154310042E-2</v>
      </c>
      <c r="AO34">
        <v>5</v>
      </c>
      <c r="AP34">
        <v>1.0976869565217395</v>
      </c>
      <c r="AQ34">
        <v>0.22640696029601029</v>
      </c>
      <c r="AR34">
        <v>0.97940571428571388</v>
      </c>
      <c r="AS34">
        <v>0.13770312466270632</v>
      </c>
      <c r="AT34">
        <v>0.82458857142857123</v>
      </c>
      <c r="AU34">
        <v>0.19660647399250111</v>
      </c>
      <c r="AV34">
        <v>1.1382833333333324</v>
      </c>
      <c r="AW34">
        <v>5.1185529008580789E-2</v>
      </c>
      <c r="AX34">
        <v>0.94989999999999952</v>
      </c>
      <c r="AY34">
        <v>4.4907614663312959E-2</v>
      </c>
      <c r="AZ34">
        <v>0.75451111111111102</v>
      </c>
      <c r="BA34">
        <v>5.374801164898016E-2</v>
      </c>
      <c r="BB34">
        <v>1.1216400000000006</v>
      </c>
      <c r="BC34">
        <v>5.6103551065962411E-2</v>
      </c>
      <c r="BD34">
        <v>0.94346999999999981</v>
      </c>
      <c r="BE34">
        <v>4.9411400836884951E-2</v>
      </c>
      <c r="BF34">
        <v>0.74971500000000002</v>
      </c>
      <c r="BG34">
        <v>5.4423463154310042E-2</v>
      </c>
    </row>
    <row r="35" spans="1:59" x14ac:dyDescent="0.25">
      <c r="E35" t="s">
        <v>120</v>
      </c>
      <c r="F35" t="s">
        <v>21</v>
      </c>
      <c r="G35">
        <v>1.9906293635827566E-2</v>
      </c>
      <c r="H35">
        <v>6.2713446052577393E-2</v>
      </c>
      <c r="I35">
        <v>3.8987548619635236E-2</v>
      </c>
      <c r="J35">
        <v>7.1429317289338781E-2</v>
      </c>
      <c r="K35">
        <v>3.2906566294026454E-2</v>
      </c>
      <c r="L35">
        <v>3.4410639419562634E-2</v>
      </c>
      <c r="M35">
        <v>3.4599056877928115E-2</v>
      </c>
      <c r="N35">
        <v>3.1026134993446721E-2</v>
      </c>
      <c r="O35">
        <v>2.6825753533341403E-2</v>
      </c>
      <c r="P35" t="e">
        <v>#DIV/0!</v>
      </c>
      <c r="Q35">
        <v>4.9798263414552707E-2</v>
      </c>
      <c r="U35">
        <v>7.5</v>
      </c>
      <c r="V35" s="21"/>
      <c r="W35" s="16"/>
      <c r="X35" s="27"/>
      <c r="Y35" s="27"/>
      <c r="Z35" s="27"/>
      <c r="AA35" s="28"/>
      <c r="AB35" s="42">
        <v>1.1444166666666671</v>
      </c>
      <c r="AC35" s="42">
        <v>9.34917243073764E-2</v>
      </c>
      <c r="AD35" s="42">
        <v>0.94524827586206905</v>
      </c>
      <c r="AE35" s="42">
        <v>8.5408213486962023E-2</v>
      </c>
      <c r="AF35" s="42">
        <v>0.74771999999999983</v>
      </c>
      <c r="AG35" s="42">
        <v>5.096749471223181E-2</v>
      </c>
      <c r="AH35" s="26"/>
      <c r="AI35" s="27"/>
      <c r="AJ35" s="27"/>
      <c r="AK35" s="27"/>
      <c r="AL35" s="27"/>
      <c r="AM35" s="28"/>
      <c r="AO35">
        <v>7.5</v>
      </c>
      <c r="AV35">
        <v>1.1444166666666671</v>
      </c>
      <c r="AW35">
        <v>9.34917243073764E-2</v>
      </c>
      <c r="AX35">
        <v>0.94524827586206905</v>
      </c>
      <c r="AY35">
        <v>8.5408213486962023E-2</v>
      </c>
      <c r="AZ35">
        <v>0.74771999999999983</v>
      </c>
      <c r="BA35">
        <v>5.096749471223181E-2</v>
      </c>
    </row>
    <row r="36" spans="1:59" x14ac:dyDescent="0.25">
      <c r="E36" t="s">
        <v>116</v>
      </c>
      <c r="F36" t="s">
        <v>23</v>
      </c>
      <c r="G36">
        <v>0.40455000000000008</v>
      </c>
      <c r="H36">
        <v>0.47294999999999998</v>
      </c>
      <c r="I36">
        <v>0.48824999999999996</v>
      </c>
      <c r="J36">
        <v>0.49680000000000002</v>
      </c>
      <c r="K36">
        <v>0.4918499999999999</v>
      </c>
      <c r="L36">
        <v>0.49860000000000004</v>
      </c>
      <c r="M36">
        <v>0.47789999999999988</v>
      </c>
      <c r="N36">
        <v>0.48194999999999988</v>
      </c>
      <c r="O36">
        <v>0.48914999999999997</v>
      </c>
      <c r="P36" t="e">
        <v>#DIV/0!</v>
      </c>
      <c r="Q36">
        <v>0.47800000000000065</v>
      </c>
      <c r="U36">
        <v>10</v>
      </c>
      <c r="V36" s="26"/>
      <c r="W36" s="27"/>
      <c r="X36" s="27"/>
      <c r="Y36" s="27"/>
      <c r="Z36" s="27"/>
      <c r="AA36" s="28"/>
      <c r="AB36" s="26"/>
      <c r="AC36" s="27"/>
      <c r="AD36" s="27"/>
      <c r="AE36" s="27"/>
      <c r="AF36" s="27"/>
      <c r="AG36" s="28"/>
      <c r="AH36" s="26"/>
      <c r="AI36" s="27"/>
      <c r="AJ36" s="27"/>
      <c r="AK36" s="27"/>
      <c r="AL36" s="27"/>
      <c r="AM36" s="28"/>
      <c r="AO36">
        <v>10</v>
      </c>
    </row>
    <row r="37" spans="1:59" x14ac:dyDescent="0.25">
      <c r="F37" t="s">
        <v>21</v>
      </c>
      <c r="G37">
        <v>2.2707464573756816E-2</v>
      </c>
      <c r="H37">
        <v>6.8134908743417003E-2</v>
      </c>
      <c r="I37">
        <v>4.4807747215479546E-2</v>
      </c>
      <c r="J37">
        <v>4.9162967449301244E-2</v>
      </c>
      <c r="K37">
        <v>3.4211840055746789E-2</v>
      </c>
      <c r="L37">
        <v>2.9548176540052439E-2</v>
      </c>
      <c r="M37">
        <v>4.0238630300012117E-2</v>
      </c>
      <c r="N37">
        <v>3.5460096179404703E-2</v>
      </c>
      <c r="O37">
        <v>4.402065902565102E-2</v>
      </c>
      <c r="P37" t="e">
        <v>#DIV/0!</v>
      </c>
      <c r="Q37">
        <v>4.862856598920845E-2</v>
      </c>
      <c r="U37">
        <v>15</v>
      </c>
      <c r="V37" s="26"/>
      <c r="W37" s="27"/>
      <c r="X37" s="27"/>
      <c r="Y37" s="27"/>
      <c r="Z37" s="27"/>
      <c r="AA37" s="28"/>
      <c r="AB37" s="21"/>
      <c r="AC37" s="16"/>
      <c r="AD37" s="16"/>
      <c r="AE37" s="16"/>
      <c r="AF37" s="16"/>
      <c r="AG37" s="22"/>
      <c r="AH37" s="26"/>
      <c r="AI37" s="27"/>
      <c r="AJ37" s="27"/>
      <c r="AK37" s="27"/>
      <c r="AL37" s="27"/>
      <c r="AM37" s="28"/>
      <c r="AO37">
        <v>15</v>
      </c>
    </row>
    <row r="38" spans="1:59" ht="15.75" thickBot="1" x14ac:dyDescent="0.3">
      <c r="F38" t="s">
        <v>24</v>
      </c>
      <c r="G38" s="42">
        <v>0.94860000000000022</v>
      </c>
      <c r="H38" s="42">
        <v>0.95760000000000001</v>
      </c>
      <c r="I38" s="42">
        <v>0.94140000000000001</v>
      </c>
      <c r="J38" s="42">
        <v>0.96840000000000015</v>
      </c>
      <c r="K38" s="42">
        <v>0.95985000000000009</v>
      </c>
      <c r="L38" s="42">
        <v>0.96434999999999982</v>
      </c>
      <c r="M38" s="42">
        <v>0.93149999999999977</v>
      </c>
      <c r="N38" s="42">
        <v>0.94185000000000019</v>
      </c>
      <c r="O38" s="42">
        <v>0.93554999999999988</v>
      </c>
      <c r="P38" s="42" t="e">
        <v>#DIV/0!</v>
      </c>
      <c r="Q38" s="42">
        <v>0.94989999999999952</v>
      </c>
      <c r="R38" s="34" t="s">
        <v>51</v>
      </c>
      <c r="U38">
        <v>20</v>
      </c>
      <c r="V38" s="29"/>
      <c r="W38" s="30"/>
      <c r="X38" s="30"/>
      <c r="Y38" s="30"/>
      <c r="Z38" s="30"/>
      <c r="AA38" s="31"/>
      <c r="AB38" s="29"/>
      <c r="AC38" s="30"/>
      <c r="AD38" s="30"/>
      <c r="AE38" s="30"/>
      <c r="AF38" s="30"/>
      <c r="AG38" s="31"/>
      <c r="AH38" s="29"/>
      <c r="AI38" s="30"/>
      <c r="AJ38" s="30"/>
      <c r="AK38" s="30"/>
      <c r="AL38" s="30"/>
      <c r="AM38" s="31"/>
      <c r="AO38">
        <v>20</v>
      </c>
    </row>
    <row r="39" spans="1:59" x14ac:dyDescent="0.25">
      <c r="F39" t="s">
        <v>21</v>
      </c>
      <c r="G39" s="42">
        <v>1.5561085065671101E-2</v>
      </c>
      <c r="H39" s="42">
        <v>4.1129321081578497E-2</v>
      </c>
      <c r="I39" s="42">
        <v>3.7096460321990973E-2</v>
      </c>
      <c r="J39" s="42">
        <v>7.8861237226169029E-2</v>
      </c>
      <c r="K39" s="42">
        <v>3.6619343464751958E-2</v>
      </c>
      <c r="L39" s="42">
        <v>3.8658116870846151E-2</v>
      </c>
      <c r="M39" s="42">
        <v>4.4714886253143661E-2</v>
      </c>
      <c r="N39" s="42">
        <v>2.8049345615783677E-2</v>
      </c>
      <c r="O39" s="42">
        <v>4.8814875860368173E-2</v>
      </c>
      <c r="P39" s="42" t="e">
        <v>#DIV/0!</v>
      </c>
      <c r="Q39" s="42">
        <v>4.4907614663312959E-2</v>
      </c>
      <c r="U39" s="6"/>
      <c r="V39" s="32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</row>
    <row r="40" spans="1:59" ht="30" x14ac:dyDescent="0.25">
      <c r="F40" t="s">
        <v>26</v>
      </c>
      <c r="G40">
        <v>0.24966666666666668</v>
      </c>
      <c r="R40" s="34" t="s">
        <v>28</v>
      </c>
      <c r="U40" s="6"/>
      <c r="V40" s="25" t="s">
        <v>140</v>
      </c>
      <c r="W40" s="25" t="s">
        <v>21</v>
      </c>
      <c r="X40" s="25" t="s">
        <v>142</v>
      </c>
      <c r="Y40" s="25" t="s">
        <v>21</v>
      </c>
      <c r="Z40" s="25" t="s">
        <v>144</v>
      </c>
      <c r="AA40" s="25" t="s">
        <v>21</v>
      </c>
      <c r="AB40" s="25" t="s">
        <v>155</v>
      </c>
      <c r="AC40" s="25" t="s">
        <v>21</v>
      </c>
      <c r="AD40" s="25" t="s">
        <v>156</v>
      </c>
      <c r="AE40" s="25" t="s">
        <v>21</v>
      </c>
      <c r="AF40" s="25" t="s">
        <v>157</v>
      </c>
      <c r="AG40" s="25" t="s">
        <v>21</v>
      </c>
      <c r="AH40" s="25" t="s">
        <v>161</v>
      </c>
      <c r="AI40" s="25" t="s">
        <v>21</v>
      </c>
      <c r="AJ40" s="25" t="s">
        <v>162</v>
      </c>
      <c r="AK40" s="25" t="s">
        <v>21</v>
      </c>
      <c r="AL40" s="25" t="s">
        <v>163</v>
      </c>
      <c r="AM40" s="25" t="s">
        <v>21</v>
      </c>
      <c r="AP40" t="s">
        <v>140</v>
      </c>
      <c r="AQ40" t="s">
        <v>21</v>
      </c>
      <c r="AR40" t="s">
        <v>142</v>
      </c>
      <c r="AS40" t="s">
        <v>21</v>
      </c>
      <c r="AT40" t="s">
        <v>144</v>
      </c>
      <c r="AU40" t="s">
        <v>21</v>
      </c>
      <c r="AV40" t="s">
        <v>155</v>
      </c>
      <c r="AW40" t="s">
        <v>21</v>
      </c>
      <c r="AX40" t="s">
        <v>156</v>
      </c>
      <c r="AY40" t="s">
        <v>21</v>
      </c>
      <c r="AZ40" t="s">
        <v>157</v>
      </c>
      <c r="BA40" t="s">
        <v>21</v>
      </c>
      <c r="BB40" t="s">
        <v>161</v>
      </c>
      <c r="BC40" t="s">
        <v>21</v>
      </c>
      <c r="BD40" t="s">
        <v>162</v>
      </c>
      <c r="BE40" t="s">
        <v>21</v>
      </c>
      <c r="BF40" t="s">
        <v>163</v>
      </c>
      <c r="BG40" t="s">
        <v>21</v>
      </c>
    </row>
    <row r="41" spans="1:59" x14ac:dyDescent="0.25">
      <c r="F41" t="s">
        <v>21</v>
      </c>
      <c r="G41">
        <v>5.5075705472861069E-3</v>
      </c>
      <c r="U41">
        <v>5</v>
      </c>
      <c r="V41" s="42">
        <v>1.1376899999999994</v>
      </c>
      <c r="W41" s="42">
        <v>5.0058597823754526E-2</v>
      </c>
      <c r="X41" s="42">
        <v>0.95103000000000004</v>
      </c>
      <c r="Y41" s="42">
        <v>5.0527360616345975E-2</v>
      </c>
      <c r="Z41" s="42">
        <v>0.75817948717948713</v>
      </c>
      <c r="AA41" s="42">
        <v>5.3618291902482199E-2</v>
      </c>
      <c r="AB41" s="42">
        <v>1.1438549999999998</v>
      </c>
      <c r="AC41" s="42">
        <v>6.7991013114393345E-2</v>
      </c>
      <c r="AD41" s="42">
        <v>0.95257500000000206</v>
      </c>
      <c r="AE41" s="42">
        <v>5.7766419058604183E-2</v>
      </c>
      <c r="AF41" s="42">
        <v>0.74774999999999958</v>
      </c>
      <c r="AG41" s="42">
        <v>7.1125817461367272E-2</v>
      </c>
      <c r="AH41" s="42">
        <v>1.1406150000000008</v>
      </c>
      <c r="AI41" s="42">
        <v>7.7628200174366765E-2</v>
      </c>
      <c r="AJ41" s="42">
        <v>0.95903999999999945</v>
      </c>
      <c r="AK41" s="42">
        <v>8.9034397960004813E-2</v>
      </c>
      <c r="AL41" s="56"/>
      <c r="AM41" s="56"/>
      <c r="AO41">
        <v>5</v>
      </c>
      <c r="AP41">
        <v>1.1376899999999994</v>
      </c>
      <c r="AQ41">
        <v>5.0058597823754526E-2</v>
      </c>
      <c r="AR41">
        <v>0.95103000000000004</v>
      </c>
      <c r="AS41">
        <v>5.0527360616345975E-2</v>
      </c>
      <c r="AT41">
        <v>0.75817948717948713</v>
      </c>
      <c r="AU41">
        <v>5.3618291902482199E-2</v>
      </c>
      <c r="AV41">
        <v>1.1438549999999998</v>
      </c>
      <c r="AW41">
        <v>6.7991013114393345E-2</v>
      </c>
      <c r="AX41">
        <v>0.95257500000000206</v>
      </c>
      <c r="AY41">
        <v>5.7766419058604183E-2</v>
      </c>
      <c r="AZ41">
        <v>0.74774999999999958</v>
      </c>
      <c r="BA41">
        <v>7.1125817461367272E-2</v>
      </c>
      <c r="BB41">
        <v>1.1406150000000008</v>
      </c>
      <c r="BC41">
        <v>7.7628200174366765E-2</v>
      </c>
      <c r="BD41">
        <v>0.95903999999999945</v>
      </c>
      <c r="BE41">
        <v>8.9034397960004813E-2</v>
      </c>
      <c r="BF41">
        <v>1.5300000000000002</v>
      </c>
      <c r="BG41">
        <v>4.6565090919139122E-2</v>
      </c>
    </row>
    <row r="42" spans="1:59" x14ac:dyDescent="0.25">
      <c r="A42">
        <v>90</v>
      </c>
      <c r="B42">
        <v>3</v>
      </c>
      <c r="C42">
        <v>5</v>
      </c>
      <c r="D42">
        <v>0.8</v>
      </c>
      <c r="E42" t="s">
        <v>63</v>
      </c>
      <c r="F42" t="s">
        <v>20</v>
      </c>
      <c r="G42">
        <v>0.5706</v>
      </c>
      <c r="H42">
        <v>0.47924999999999995</v>
      </c>
      <c r="I42">
        <v>0.51974999999999993</v>
      </c>
      <c r="J42">
        <v>0.53684999999999994</v>
      </c>
      <c r="K42">
        <v>0.59985000000000011</v>
      </c>
      <c r="L42">
        <v>0.54944999999999999</v>
      </c>
      <c r="M42">
        <v>0.51840000000000008</v>
      </c>
      <c r="N42" t="e">
        <v>#DIV/0!</v>
      </c>
      <c r="O42" t="e">
        <v>#DIV/0!</v>
      </c>
      <c r="P42" t="e">
        <v>#DIV/0!</v>
      </c>
      <c r="Q42">
        <v>0.53993333333333371</v>
      </c>
      <c r="U42">
        <v>7.5</v>
      </c>
      <c r="V42" s="42">
        <v>1.1474550000000006</v>
      </c>
      <c r="W42" s="42">
        <v>4.7819677779284253E-2</v>
      </c>
      <c r="X42" s="42">
        <v>0.94216500000000014</v>
      </c>
      <c r="Y42" s="42">
        <v>4.5441748840558939E-2</v>
      </c>
      <c r="Z42" s="42">
        <v>0.75957000000000019</v>
      </c>
      <c r="AA42" s="42">
        <v>5.3477700232064496E-2</v>
      </c>
      <c r="AB42" s="42">
        <v>1.118461538461538</v>
      </c>
      <c r="AC42" s="42">
        <v>5.8406435068532866E-2</v>
      </c>
      <c r="AD42" s="42">
        <v>0.92536500000000099</v>
      </c>
      <c r="AE42" s="42">
        <v>4.5059556067107688E-2</v>
      </c>
      <c r="AF42" s="42">
        <v>0.74362500000000009</v>
      </c>
      <c r="AG42" s="42">
        <v>5.0159888827988663E-2</v>
      </c>
      <c r="AH42" s="42">
        <v>1.1468700000000007</v>
      </c>
      <c r="AI42" s="42">
        <v>0.10299394088632828</v>
      </c>
      <c r="AJ42" s="42">
        <v>0.93186000000000069</v>
      </c>
      <c r="AK42" s="42">
        <v>6.4395218150131411E-2</v>
      </c>
      <c r="AL42" s="42">
        <v>0.75217500000000015</v>
      </c>
      <c r="AM42" s="42">
        <v>5.9116819661025159E-2</v>
      </c>
      <c r="AO42">
        <v>7.5</v>
      </c>
      <c r="AP42">
        <v>1.1474550000000006</v>
      </c>
      <c r="AQ42">
        <v>4.7819677779284253E-2</v>
      </c>
      <c r="AR42">
        <v>0.94216500000000014</v>
      </c>
      <c r="AS42">
        <v>4.5441748840558939E-2</v>
      </c>
      <c r="AT42">
        <v>0.75957000000000019</v>
      </c>
      <c r="AU42">
        <v>5.3477700232064496E-2</v>
      </c>
      <c r="AV42">
        <v>1.118461538461538</v>
      </c>
      <c r="AW42">
        <v>5.8406435068532866E-2</v>
      </c>
      <c r="AX42">
        <v>0.92536500000000099</v>
      </c>
      <c r="AY42">
        <v>4.5059556067107688E-2</v>
      </c>
      <c r="AZ42">
        <v>0.74362500000000009</v>
      </c>
      <c r="BA42">
        <v>5.0159888827988663E-2</v>
      </c>
      <c r="BB42">
        <v>1.1468700000000007</v>
      </c>
      <c r="BC42">
        <v>0.10299394088632828</v>
      </c>
      <c r="BD42">
        <v>0.93186000000000069</v>
      </c>
      <c r="BE42">
        <v>6.4395218150131411E-2</v>
      </c>
      <c r="BF42">
        <v>0.75217500000000015</v>
      </c>
      <c r="BG42">
        <v>5.9116819661025159E-2</v>
      </c>
    </row>
    <row r="43" spans="1:59" x14ac:dyDescent="0.25">
      <c r="E43" t="s">
        <v>121</v>
      </c>
      <c r="F43" t="s">
        <v>21</v>
      </c>
      <c r="G43">
        <v>4.045582386023705E-2</v>
      </c>
      <c r="H43">
        <v>4.3298079451755435E-2</v>
      </c>
      <c r="I43">
        <v>1.7731550827179279E-2</v>
      </c>
      <c r="J43">
        <v>5.2824710126985072E-2</v>
      </c>
      <c r="K43">
        <v>8.1408182053545108E-2</v>
      </c>
      <c r="L43">
        <v>6.6808032136074058E-2</v>
      </c>
      <c r="M43">
        <v>3.8153449572557861E-2</v>
      </c>
      <c r="N43" t="e">
        <v>#DIV/0!</v>
      </c>
      <c r="O43" t="e">
        <v>#DIV/0!</v>
      </c>
      <c r="P43" t="e">
        <v>#DIV/0!</v>
      </c>
      <c r="Q43">
        <v>6.3373590243081396E-2</v>
      </c>
      <c r="U43">
        <v>10</v>
      </c>
      <c r="V43" s="56"/>
      <c r="W43" s="56"/>
      <c r="X43" s="56"/>
      <c r="Y43" s="56"/>
      <c r="Z43" s="56"/>
      <c r="AA43" s="56"/>
      <c r="AB43" s="42">
        <v>1.1310599999999993</v>
      </c>
      <c r="AC43" s="42">
        <v>6.881390241680195E-2</v>
      </c>
      <c r="AD43" s="42">
        <v>0.93703500000000006</v>
      </c>
      <c r="AE43" s="42">
        <v>6.4392435142007057E-2</v>
      </c>
      <c r="AF43" s="42">
        <v>0.76661052631578963</v>
      </c>
      <c r="AG43" s="42">
        <v>8.3764761913023233E-2</v>
      </c>
      <c r="AH43" s="42">
        <v>1.1468500000000001</v>
      </c>
      <c r="AI43" s="42">
        <v>0.13771634985272507</v>
      </c>
      <c r="AJ43" s="42">
        <v>0.95238000000000056</v>
      </c>
      <c r="AK43" s="42">
        <v>0.11047779103311224</v>
      </c>
      <c r="AL43" s="42">
        <v>0.7657200000000004</v>
      </c>
      <c r="AM43" s="42">
        <v>6.8939793119626391E-2</v>
      </c>
      <c r="AO43">
        <v>10</v>
      </c>
      <c r="AP43">
        <v>1.1523333333333339</v>
      </c>
      <c r="AQ43">
        <v>6.5154695366935828E-2</v>
      </c>
      <c r="AR43">
        <v>0.97087499999999904</v>
      </c>
      <c r="AS43">
        <v>6.7798708807516303E-2</v>
      </c>
      <c r="AT43">
        <v>0.76680000000000015</v>
      </c>
      <c r="AU43">
        <v>5.6515112091694922E-2</v>
      </c>
      <c r="AV43">
        <v>1.1310599999999993</v>
      </c>
      <c r="AW43">
        <v>6.881390241680195E-2</v>
      </c>
      <c r="AX43">
        <v>0.93703500000000006</v>
      </c>
      <c r="AY43">
        <v>6.4392435142007057E-2</v>
      </c>
      <c r="AZ43">
        <v>0.76661052631578963</v>
      </c>
      <c r="BA43">
        <v>8.3764761913023233E-2</v>
      </c>
      <c r="BB43">
        <v>1.1468500000000001</v>
      </c>
      <c r="BC43">
        <v>0.13771634985272507</v>
      </c>
      <c r="BD43">
        <v>0.95238000000000056</v>
      </c>
      <c r="BE43">
        <v>0.11047779103311224</v>
      </c>
      <c r="BF43">
        <v>0.7657200000000004</v>
      </c>
      <c r="BG43">
        <v>6.8939793119626391E-2</v>
      </c>
    </row>
    <row r="44" spans="1:59" x14ac:dyDescent="0.25">
      <c r="E44" t="s">
        <v>118</v>
      </c>
      <c r="F44" t="s">
        <v>23</v>
      </c>
      <c r="G44">
        <v>0.20369999999999999</v>
      </c>
      <c r="H44">
        <v>0.26775000000000004</v>
      </c>
      <c r="I44">
        <v>0.23759999999999998</v>
      </c>
      <c r="J44">
        <v>0.21645000000000003</v>
      </c>
      <c r="K44">
        <v>0.16200000000000003</v>
      </c>
      <c r="L44">
        <v>0.20789999999999997</v>
      </c>
      <c r="M44">
        <v>0.20400000000000001</v>
      </c>
      <c r="N44" t="e">
        <v>#DIV/0!</v>
      </c>
      <c r="O44" t="e">
        <v>#DIV/0!</v>
      </c>
      <c r="P44" t="e">
        <v>#DIV/0!</v>
      </c>
      <c r="Q44">
        <v>0.21457777777777781</v>
      </c>
      <c r="U44">
        <v>15</v>
      </c>
      <c r="V44" s="56"/>
      <c r="W44" s="56"/>
      <c r="X44" s="42">
        <v>0.95836500000000002</v>
      </c>
      <c r="Y44" s="42">
        <v>8.6729416772328968E-2</v>
      </c>
      <c r="Z44" s="42">
        <v>0.78381000000000034</v>
      </c>
      <c r="AA44" s="42">
        <v>0.117332426856172</v>
      </c>
      <c r="AB44" s="56"/>
      <c r="AC44" s="56"/>
      <c r="AD44" s="56"/>
      <c r="AE44" s="56"/>
      <c r="AF44" s="56"/>
      <c r="AG44" s="56"/>
      <c r="AH44" s="38"/>
      <c r="AI44" s="27"/>
      <c r="AJ44" s="27"/>
      <c r="AK44" s="27"/>
      <c r="AL44" s="27"/>
      <c r="AM44" s="28"/>
      <c r="AO44">
        <v>15</v>
      </c>
      <c r="AP44">
        <v>1.1660823529411768</v>
      </c>
      <c r="AQ44">
        <v>9.8914727697030302E-2</v>
      </c>
      <c r="AR44">
        <v>0.95836500000000002</v>
      </c>
      <c r="AS44">
        <v>8.6729416772328968E-2</v>
      </c>
      <c r="AT44">
        <v>0.78381000000000034</v>
      </c>
      <c r="AU44">
        <v>0.117332426856172</v>
      </c>
      <c r="AV44">
        <v>1.1688750000000006</v>
      </c>
      <c r="AW44">
        <v>0.13419388723730086</v>
      </c>
      <c r="AX44">
        <v>0.96430499999999952</v>
      </c>
      <c r="AY44">
        <v>0.1514622926854354</v>
      </c>
      <c r="AZ44">
        <v>0.77359499999999992</v>
      </c>
      <c r="BA44">
        <v>9.4699742243070886E-2</v>
      </c>
    </row>
    <row r="45" spans="1:59" ht="15.75" thickBot="1" x14ac:dyDescent="0.3">
      <c r="F45" t="s">
        <v>21</v>
      </c>
      <c r="G45">
        <v>3.5548484311459815E-2</v>
      </c>
      <c r="H45">
        <v>5.3593867481073962E-2</v>
      </c>
      <c r="I45">
        <v>3.1296334071513499E-2</v>
      </c>
      <c r="J45">
        <v>2.9053489689844395E-2</v>
      </c>
      <c r="K45">
        <v>7.6757307212579465E-2</v>
      </c>
      <c r="L45">
        <v>8.4169565696121468E-2</v>
      </c>
      <c r="M45">
        <v>6.9934663385599713E-2</v>
      </c>
      <c r="N45" t="e">
        <v>#DIV/0!</v>
      </c>
      <c r="O45" t="e">
        <v>#DIV/0!</v>
      </c>
      <c r="P45" t="e">
        <v>#DIV/0!</v>
      </c>
      <c r="Q45">
        <v>6.659349466981189E-2</v>
      </c>
      <c r="U45">
        <v>20</v>
      </c>
      <c r="V45" s="29"/>
      <c r="W45" s="30"/>
      <c r="X45" s="30"/>
      <c r="Y45" s="30"/>
      <c r="Z45" s="30"/>
      <c r="AA45" s="31"/>
      <c r="AB45" s="56"/>
      <c r="AC45" s="56"/>
      <c r="AD45" s="56"/>
      <c r="AE45" s="56"/>
      <c r="AF45" s="56"/>
      <c r="AG45" s="56"/>
      <c r="AH45" s="39"/>
      <c r="AI45" s="30"/>
      <c r="AJ45" s="30"/>
      <c r="AK45" s="30"/>
      <c r="AL45" s="30"/>
      <c r="AM45" s="31"/>
      <c r="AO45">
        <v>20</v>
      </c>
      <c r="AV45">
        <v>1.16364</v>
      </c>
      <c r="AW45">
        <v>0.10871493097185969</v>
      </c>
      <c r="AX45">
        <v>0.9786315789473683</v>
      </c>
      <c r="AY45">
        <v>0.14168477542737642</v>
      </c>
      <c r="AZ45">
        <v>0.78618857142857146</v>
      </c>
      <c r="BA45">
        <v>0.11933226040926287</v>
      </c>
    </row>
    <row r="46" spans="1:59" x14ac:dyDescent="0.25">
      <c r="F46" t="s">
        <v>24</v>
      </c>
      <c r="G46" s="42">
        <v>0.77429999999999999</v>
      </c>
      <c r="H46" s="42">
        <v>0.74699999999999989</v>
      </c>
      <c r="I46" s="42">
        <v>0.75734999999999997</v>
      </c>
      <c r="J46" s="42">
        <v>0.75330000000000008</v>
      </c>
      <c r="K46" s="42">
        <v>0.76185000000000014</v>
      </c>
      <c r="L46" s="42">
        <v>0.75735000000000008</v>
      </c>
      <c r="M46" s="42">
        <v>0.72239999999999993</v>
      </c>
      <c r="N46" s="42" t="e">
        <v>#DIV/0!</v>
      </c>
      <c r="O46" s="42" t="e">
        <v>#DIV/0!</v>
      </c>
      <c r="P46" s="42" t="e">
        <v>#DIV/0!</v>
      </c>
      <c r="Q46" s="42">
        <v>0.75451111111111102</v>
      </c>
      <c r="R46" s="34" t="s">
        <v>51</v>
      </c>
      <c r="X46" s="6"/>
      <c r="Y46" s="6"/>
      <c r="AA46" s="34"/>
      <c r="AB46" s="6"/>
      <c r="AC46" s="6"/>
      <c r="AD46" s="35"/>
      <c r="AG46" s="34"/>
    </row>
    <row r="47" spans="1:59" x14ac:dyDescent="0.25">
      <c r="F47" t="s">
        <v>21</v>
      </c>
      <c r="G47" s="42">
        <v>1.6911845739474744E-2</v>
      </c>
      <c r="H47" s="42">
        <v>3.1853282074966301E-2</v>
      </c>
      <c r="I47" s="42">
        <v>2.5165295652210387E-2</v>
      </c>
      <c r="J47" s="42">
        <v>6.2360665740344275E-2</v>
      </c>
      <c r="K47" s="42">
        <v>5.7016410380096541E-2</v>
      </c>
      <c r="L47" s="42">
        <v>9.0154998109979331E-2</v>
      </c>
      <c r="M47" s="42">
        <v>4.9583695476868778E-2</v>
      </c>
      <c r="N47" s="42" t="e">
        <v>#DIV/0!</v>
      </c>
      <c r="O47" s="42" t="e">
        <v>#DIV/0!</v>
      </c>
      <c r="P47" s="42" t="e">
        <v>#DIV/0!</v>
      </c>
      <c r="Q47" s="42">
        <v>5.374801164898016E-2</v>
      </c>
      <c r="X47" s="6"/>
      <c r="Y47" s="6"/>
      <c r="AA47" s="34"/>
      <c r="AB47" s="6"/>
      <c r="AC47" s="6"/>
      <c r="AD47" s="35"/>
      <c r="AG47" s="34"/>
    </row>
    <row r="48" spans="1:59" x14ac:dyDescent="0.25">
      <c r="F48" t="s">
        <v>26</v>
      </c>
      <c r="G48">
        <v>0.24966666666666668</v>
      </c>
      <c r="R48" s="34" t="s">
        <v>28</v>
      </c>
      <c r="U48" s="4" t="s">
        <v>171</v>
      </c>
      <c r="V48" t="s">
        <v>168</v>
      </c>
      <c r="W48">
        <v>7.5</v>
      </c>
      <c r="X48">
        <v>10</v>
      </c>
      <c r="Y48">
        <v>15</v>
      </c>
      <c r="Z48" t="s">
        <v>170</v>
      </c>
      <c r="AA48">
        <v>7.5</v>
      </c>
      <c r="AB48">
        <v>10</v>
      </c>
      <c r="AC48">
        <v>15</v>
      </c>
      <c r="AD48">
        <v>20</v>
      </c>
      <c r="AE48" t="s">
        <v>167</v>
      </c>
      <c r="AF48">
        <v>7.5</v>
      </c>
      <c r="AG48">
        <v>10</v>
      </c>
    </row>
    <row r="49" spans="1:48" x14ac:dyDescent="0.25">
      <c r="F49" t="s">
        <v>21</v>
      </c>
      <c r="G49">
        <v>5.5075705472861069E-3</v>
      </c>
      <c r="T49">
        <v>1.2</v>
      </c>
      <c r="U49" t="s">
        <v>20</v>
      </c>
      <c r="V49" s="7">
        <v>0.56461499999999987</v>
      </c>
      <c r="W49" s="7">
        <v>0.39509999999999984</v>
      </c>
      <c r="X49" s="7">
        <v>0.65459999999999996</v>
      </c>
      <c r="Y49" s="7">
        <v>0.53989714285714285</v>
      </c>
      <c r="Z49" s="7">
        <v>0.46077749999999962</v>
      </c>
      <c r="AA49" s="7">
        <v>0.4502769230769238</v>
      </c>
      <c r="AB49" s="7">
        <v>0.56310000000000104</v>
      </c>
      <c r="AC49" s="7">
        <v>0.49666499999999963</v>
      </c>
      <c r="AD49" s="7">
        <v>0.43679999999999997</v>
      </c>
      <c r="AE49" s="7">
        <v>0.68660999999999928</v>
      </c>
      <c r="AF49" s="7">
        <v>0.39906000000000036</v>
      </c>
      <c r="AG49" s="7">
        <v>0.46125000000000016</v>
      </c>
    </row>
    <row r="50" spans="1:48" x14ac:dyDescent="0.25">
      <c r="A50">
        <v>90</v>
      </c>
      <c r="B50">
        <v>3</v>
      </c>
      <c r="C50">
        <v>7.5</v>
      </c>
      <c r="D50">
        <v>1.2</v>
      </c>
      <c r="E50" t="s">
        <v>64</v>
      </c>
      <c r="F50" t="s">
        <v>20</v>
      </c>
      <c r="G50">
        <v>0.44100000000000011</v>
      </c>
      <c r="H50">
        <v>0.36120000000000008</v>
      </c>
      <c r="I50">
        <v>0.36540000000000006</v>
      </c>
      <c r="J50">
        <v>0.33899999999999997</v>
      </c>
      <c r="K50">
        <v>0.31500000000000006</v>
      </c>
      <c r="L50">
        <v>0.36900000000000005</v>
      </c>
      <c r="M50">
        <v>0.33840000000000009</v>
      </c>
      <c r="N50">
        <v>0.28740000000000004</v>
      </c>
      <c r="O50">
        <v>0.35639999999999999</v>
      </c>
      <c r="P50" t="e">
        <v>#DIV/0!</v>
      </c>
      <c r="Q50">
        <v>0.35253333333333325</v>
      </c>
      <c r="U50" t="s">
        <v>21</v>
      </c>
      <c r="V50" s="7">
        <v>8.9535129822667078E-2</v>
      </c>
      <c r="W50" s="7">
        <v>5.7568050184196563E-2</v>
      </c>
      <c r="X50" s="7">
        <v>0.10997009091349592</v>
      </c>
      <c r="Y50" s="7">
        <v>0.11711528234865776</v>
      </c>
      <c r="Z50" s="7">
        <v>6.3164764405532994E-2</v>
      </c>
      <c r="AA50" s="7">
        <v>5.1898247301399608E-2</v>
      </c>
      <c r="AB50" s="7">
        <v>8.9694456224371263E-2</v>
      </c>
      <c r="AC50" s="7">
        <v>0.11428120468265532</v>
      </c>
      <c r="AD50" s="7">
        <v>0.11099232990300401</v>
      </c>
      <c r="AE50" s="7">
        <v>8.6266432561775741E-2</v>
      </c>
      <c r="AF50" s="7">
        <v>0.12611443475378292</v>
      </c>
      <c r="AG50" s="7">
        <v>0.11495831667549895</v>
      </c>
    </row>
    <row r="51" spans="1:48" x14ac:dyDescent="0.25">
      <c r="E51" t="s">
        <v>119</v>
      </c>
      <c r="F51" t="s">
        <v>21</v>
      </c>
      <c r="G51">
        <v>0.1604250931940378</v>
      </c>
      <c r="H51">
        <v>9.5834067121523189E-2</v>
      </c>
      <c r="I51">
        <v>3.4708409416314749E-2</v>
      </c>
      <c r="J51">
        <v>5.3222472499381446E-2</v>
      </c>
      <c r="K51">
        <v>5.1485307050703734E-2</v>
      </c>
      <c r="L51">
        <v>7.0497480358109738E-2</v>
      </c>
      <c r="M51">
        <v>8.7543312588382868E-2</v>
      </c>
      <c r="N51">
        <v>8.1988702687754697E-2</v>
      </c>
      <c r="O51">
        <v>9.3204020694840198E-2</v>
      </c>
      <c r="P51" t="e">
        <v>#DIV/0!</v>
      </c>
      <c r="Q51">
        <v>9.4871768793284808E-2</v>
      </c>
      <c r="U51" t="s">
        <v>23</v>
      </c>
      <c r="V51">
        <v>0.57307499999999967</v>
      </c>
      <c r="W51">
        <v>0.752355</v>
      </c>
      <c r="X51">
        <v>0.49773333333333336</v>
      </c>
      <c r="Y51">
        <v>0.62295882352941168</v>
      </c>
      <c r="Z51">
        <v>0.68769000000000124</v>
      </c>
      <c r="AA51">
        <v>0.6681846153846146</v>
      </c>
      <c r="AB51">
        <v>0.56795999999999935</v>
      </c>
      <c r="AC51">
        <v>0.67220999999999931</v>
      </c>
      <c r="AD51">
        <v>0.72684000000000015</v>
      </c>
      <c r="AE51">
        <v>0.45400500000000049</v>
      </c>
      <c r="AF51">
        <v>0.74781000000000031</v>
      </c>
      <c r="AG51">
        <v>0.66909999999999981</v>
      </c>
    </row>
    <row r="52" spans="1:48" x14ac:dyDescent="0.25">
      <c r="E52" t="s">
        <v>122</v>
      </c>
      <c r="F52" t="s">
        <v>23</v>
      </c>
      <c r="G52">
        <v>0.70799999999999996</v>
      </c>
      <c r="H52">
        <v>0.78360000000000007</v>
      </c>
      <c r="I52">
        <v>0.77400000000000013</v>
      </c>
      <c r="J52">
        <v>0.81840000000000013</v>
      </c>
      <c r="K52">
        <v>0.82860000000000011</v>
      </c>
      <c r="L52">
        <v>0.79874999999999996</v>
      </c>
      <c r="M52">
        <v>0.80640000000000001</v>
      </c>
      <c r="N52">
        <v>0.83940000000000003</v>
      </c>
      <c r="O52">
        <v>0.76980000000000004</v>
      </c>
      <c r="P52" t="e">
        <v>#DIV/0!</v>
      </c>
      <c r="Q52">
        <v>0.79188333333333416</v>
      </c>
      <c r="U52" t="s">
        <v>21</v>
      </c>
      <c r="V52">
        <v>8.6740615272357768E-2</v>
      </c>
      <c r="W52">
        <v>5.6907379150200263E-2</v>
      </c>
      <c r="X52">
        <v>0.10434645221353818</v>
      </c>
      <c r="Y52">
        <v>0.11529902894382214</v>
      </c>
      <c r="Z52">
        <v>6.1035581881711327E-2</v>
      </c>
      <c r="AA52">
        <v>6.424542541470786E-2</v>
      </c>
      <c r="AB52">
        <v>8.7629310816621175E-2</v>
      </c>
      <c r="AC52">
        <v>0.1254325559430462</v>
      </c>
      <c r="AD52">
        <v>8.0882523505980672E-2</v>
      </c>
      <c r="AE52">
        <v>9.8794646799915703E-2</v>
      </c>
      <c r="AF52">
        <v>0.11353165198820665</v>
      </c>
      <c r="AG52">
        <v>0.11180910808268871</v>
      </c>
    </row>
    <row r="53" spans="1:48" x14ac:dyDescent="0.25">
      <c r="F53" t="s">
        <v>21</v>
      </c>
      <c r="G53">
        <v>0.13179888986035174</v>
      </c>
      <c r="H53">
        <v>0.10168185678871135</v>
      </c>
      <c r="I53">
        <v>7.7130374929997372E-2</v>
      </c>
      <c r="J53">
        <v>5.6096158044632805E-2</v>
      </c>
      <c r="K53">
        <v>6.7487542710137502E-2</v>
      </c>
      <c r="L53">
        <v>0.12016518236424206</v>
      </c>
      <c r="M53">
        <v>8.0035781471723494E-2</v>
      </c>
      <c r="N53">
        <v>7.9453660774858673E-2</v>
      </c>
      <c r="O53">
        <v>0.1082645881746731</v>
      </c>
      <c r="P53" t="e">
        <v>#DIV/0!</v>
      </c>
      <c r="Q53">
        <v>9.7474206586762591E-2</v>
      </c>
      <c r="U53" t="s">
        <v>24</v>
      </c>
      <c r="V53" s="42">
        <v>1.1376899999999994</v>
      </c>
      <c r="W53" s="42">
        <v>1.1474550000000006</v>
      </c>
      <c r="X53" s="42">
        <v>1.1523333333333339</v>
      </c>
      <c r="Y53" s="42">
        <v>1.1660823529411768</v>
      </c>
      <c r="Z53" s="42">
        <v>1.1438549999999998</v>
      </c>
      <c r="AA53" s="42">
        <v>1.118461538461538</v>
      </c>
      <c r="AB53" s="42">
        <v>1.1310599999999993</v>
      </c>
      <c r="AC53" s="42">
        <v>1.1688750000000006</v>
      </c>
      <c r="AD53" s="42">
        <v>1.16364</v>
      </c>
      <c r="AE53" s="42">
        <v>1.1406150000000008</v>
      </c>
      <c r="AF53" s="42">
        <v>1.1468700000000007</v>
      </c>
      <c r="AG53" s="42">
        <v>1.1468500000000001</v>
      </c>
    </row>
    <row r="54" spans="1:48" x14ac:dyDescent="0.25">
      <c r="F54" t="s">
        <v>24</v>
      </c>
      <c r="G54" s="42">
        <v>1.1490000000000002</v>
      </c>
      <c r="H54" s="42">
        <v>1.1447999999999998</v>
      </c>
      <c r="I54" s="42">
        <v>1.1394</v>
      </c>
      <c r="J54" s="42">
        <v>1.1574</v>
      </c>
      <c r="K54" s="42">
        <v>1.1435999999999999</v>
      </c>
      <c r="L54" s="42">
        <v>1.1677499999999998</v>
      </c>
      <c r="M54" s="42">
        <v>1.1447999999999998</v>
      </c>
      <c r="N54" s="42">
        <v>1.1267999999999998</v>
      </c>
      <c r="O54" s="42">
        <v>1.1262000000000003</v>
      </c>
      <c r="P54" s="42" t="e">
        <v>#DIV/0!</v>
      </c>
      <c r="Q54" s="42">
        <v>1.1444166666666671</v>
      </c>
      <c r="R54" s="34" t="s">
        <v>51</v>
      </c>
      <c r="U54" t="s">
        <v>21</v>
      </c>
      <c r="V54" s="43">
        <v>5.0058597823754526E-2</v>
      </c>
      <c r="W54" s="43">
        <v>4.7819677779284253E-2</v>
      </c>
      <c r="X54" s="43">
        <v>6.5154695366935828E-2</v>
      </c>
      <c r="Y54" s="43">
        <v>9.8914727697030302E-2</v>
      </c>
      <c r="Z54" s="43">
        <v>6.7991013114393345E-2</v>
      </c>
      <c r="AA54" s="43">
        <v>5.8406435068532866E-2</v>
      </c>
      <c r="AB54" s="43">
        <v>6.881390241680195E-2</v>
      </c>
      <c r="AC54" s="43">
        <v>0.13419388723730086</v>
      </c>
      <c r="AD54" s="43">
        <v>0.10871493097185969</v>
      </c>
      <c r="AE54" s="43">
        <v>7.7628200174366765E-2</v>
      </c>
      <c r="AF54" s="43">
        <v>0.10299394088632828</v>
      </c>
      <c r="AG54" s="43">
        <v>0.13771634985272507</v>
      </c>
    </row>
    <row r="55" spans="1:48" x14ac:dyDescent="0.25">
      <c r="F55" t="s">
        <v>21</v>
      </c>
      <c r="G55" s="42">
        <v>5.5726777084365152E-2</v>
      </c>
      <c r="H55" s="42">
        <v>3.1243694100612181E-2</v>
      </c>
      <c r="I55" s="42">
        <v>3.1503383276955094E-2</v>
      </c>
      <c r="J55" s="42">
        <v>7.2678383088928517E-2</v>
      </c>
      <c r="K55" s="42">
        <v>4.9569090538783341E-2</v>
      </c>
      <c r="L55" s="42">
        <v>0.1543297477890504</v>
      </c>
      <c r="M55" s="42">
        <v>9.2000915327254365E-2</v>
      </c>
      <c r="N55" s="42">
        <v>8.5289352701322096E-2</v>
      </c>
      <c r="O55" s="42">
        <v>0.16882242305545558</v>
      </c>
      <c r="P55" s="42" t="e">
        <v>#DIV/0!</v>
      </c>
      <c r="Q55" s="42">
        <v>9.34917243073764E-2</v>
      </c>
      <c r="U55" t="s">
        <v>255</v>
      </c>
      <c r="V55" s="43">
        <f>V54/V53</f>
        <v>4.4000209040911453E-2</v>
      </c>
      <c r="W55" s="42">
        <f t="shared" ref="W55:AG55" si="0">W54/W53</f>
        <v>4.1674556108330374E-2</v>
      </c>
      <c r="X55" s="42">
        <f t="shared" si="0"/>
        <v>5.6541534885972633E-2</v>
      </c>
      <c r="Y55" s="42">
        <f t="shared" si="0"/>
        <v>8.482653686297581E-2</v>
      </c>
      <c r="Z55" s="42">
        <f t="shared" si="0"/>
        <v>5.9440237717537057E-2</v>
      </c>
      <c r="AA55" s="42">
        <f t="shared" si="0"/>
        <v>5.2220333967739174E-2</v>
      </c>
      <c r="AB55" s="42">
        <f t="shared" si="0"/>
        <v>6.0840187449650765E-2</v>
      </c>
      <c r="AC55" s="42">
        <f t="shared" si="0"/>
        <v>0.11480602052169889</v>
      </c>
      <c r="AD55" s="42">
        <f t="shared" si="0"/>
        <v>9.3426601845811155E-2</v>
      </c>
      <c r="AE55" s="42">
        <f t="shared" si="0"/>
        <v>6.8058196827471773E-2</v>
      </c>
      <c r="AF55" s="42">
        <f t="shared" si="0"/>
        <v>8.9804372671992649E-2</v>
      </c>
      <c r="AG55" s="42">
        <f t="shared" si="0"/>
        <v>0.12008226869488169</v>
      </c>
    </row>
    <row r="56" spans="1:48" x14ac:dyDescent="0.25">
      <c r="F56" t="s">
        <v>26</v>
      </c>
      <c r="G56">
        <v>0.14400000000000002</v>
      </c>
      <c r="R56" s="34" t="s">
        <v>28</v>
      </c>
      <c r="U56" t="s">
        <v>26</v>
      </c>
      <c r="V56" s="62">
        <v>0.6253333333333333</v>
      </c>
      <c r="W56">
        <v>0.42533333333333334</v>
      </c>
      <c r="X56">
        <v>0.37233333333333335</v>
      </c>
      <c r="Y56">
        <v>0.30933333333333329</v>
      </c>
      <c r="Z56">
        <v>0.6253333333333333</v>
      </c>
      <c r="AA56">
        <v>0.42533333333333334</v>
      </c>
      <c r="AB56">
        <v>0.37233333333333335</v>
      </c>
      <c r="AC56">
        <v>0.30933333333333329</v>
      </c>
      <c r="AD56">
        <v>0.27333333333333337</v>
      </c>
      <c r="AE56">
        <v>0.7626666666666666</v>
      </c>
      <c r="AF56">
        <v>0.52700000000000002</v>
      </c>
      <c r="AG56">
        <v>0.49</v>
      </c>
    </row>
    <row r="57" spans="1:48" x14ac:dyDescent="0.25">
      <c r="F57" t="s">
        <v>21</v>
      </c>
      <c r="G57">
        <v>9.1651513899116757E-3</v>
      </c>
      <c r="U57" s="6" t="s">
        <v>21</v>
      </c>
      <c r="V57">
        <v>1.6165807537309534E-2</v>
      </c>
      <c r="W57">
        <v>4.9328828623162518E-3</v>
      </c>
      <c r="X57">
        <v>6.5064070986477181E-3</v>
      </c>
      <c r="Y57">
        <v>9.8657657246325036E-3</v>
      </c>
      <c r="Z57">
        <v>1.6165807537309534E-2</v>
      </c>
      <c r="AA57">
        <v>4.9328828623162518E-3</v>
      </c>
      <c r="AB57">
        <v>6.5064070986477181E-3</v>
      </c>
      <c r="AC57">
        <v>9.8657657246325036E-3</v>
      </c>
      <c r="AD57">
        <v>5.686240703077332E-3</v>
      </c>
      <c r="AE57">
        <v>3.134219732777737E-2</v>
      </c>
      <c r="AF57">
        <v>7.2111025509279851E-3</v>
      </c>
      <c r="AG57">
        <v>1.0148891565092228E-2</v>
      </c>
      <c r="AV57" s="7">
        <v>0.56461499999999987</v>
      </c>
    </row>
    <row r="58" spans="1:48" x14ac:dyDescent="0.25">
      <c r="A58">
        <v>90</v>
      </c>
      <c r="B58">
        <v>3</v>
      </c>
      <c r="C58">
        <v>7.5</v>
      </c>
      <c r="D58">
        <v>1</v>
      </c>
      <c r="E58" t="s">
        <v>65</v>
      </c>
      <c r="F58" t="s">
        <v>20</v>
      </c>
      <c r="G58">
        <v>0.38790000000000002</v>
      </c>
      <c r="H58">
        <v>0.37980000000000003</v>
      </c>
      <c r="I58">
        <v>0.30285000000000001</v>
      </c>
      <c r="J58">
        <v>0.28664999999999996</v>
      </c>
      <c r="K58">
        <v>0.29429999999999995</v>
      </c>
      <c r="L58">
        <v>0.32624999999999998</v>
      </c>
      <c r="M58">
        <v>0.32895000000000002</v>
      </c>
      <c r="N58" t="e">
        <v>#DIV/0!</v>
      </c>
      <c r="O58">
        <v>0.32534999999999997</v>
      </c>
      <c r="P58" t="e">
        <v>#DIV/0!</v>
      </c>
      <c r="Q58">
        <v>0.32375172413793102</v>
      </c>
      <c r="U58" s="17" t="s">
        <v>253</v>
      </c>
      <c r="V58">
        <f>V57/V56</f>
        <v>2.585150459058028E-2</v>
      </c>
      <c r="W58">
        <f t="shared" ref="W58:AG58" si="1">W57/W56</f>
        <v>1.1597686980367363E-2</v>
      </c>
      <c r="X58">
        <f t="shared" si="1"/>
        <v>1.7474683344622339E-2</v>
      </c>
      <c r="Y58">
        <f t="shared" si="1"/>
        <v>3.1893639196010251E-2</v>
      </c>
      <c r="Z58">
        <f t="shared" si="1"/>
        <v>2.585150459058028E-2</v>
      </c>
      <c r="AA58">
        <f t="shared" si="1"/>
        <v>1.1597686980367363E-2</v>
      </c>
      <c r="AB58">
        <f t="shared" si="1"/>
        <v>1.7474683344622339E-2</v>
      </c>
      <c r="AC58">
        <f t="shared" si="1"/>
        <v>3.1893639196010251E-2</v>
      </c>
      <c r="AD58">
        <f>AD57/AD56</f>
        <v>2.0803319645404869E-2</v>
      </c>
      <c r="AE58">
        <f t="shared" si="1"/>
        <v>4.1095538454253545E-2</v>
      </c>
      <c r="AF58">
        <f t="shared" si="1"/>
        <v>1.3683306548250446E-2</v>
      </c>
      <c r="AG58">
        <f t="shared" si="1"/>
        <v>2.0712023602229037E-2</v>
      </c>
      <c r="AV58" s="7">
        <v>0.39509999999999984</v>
      </c>
    </row>
    <row r="59" spans="1:48" x14ac:dyDescent="0.25">
      <c r="E59" t="s">
        <v>120</v>
      </c>
      <c r="F59" t="s">
        <v>21</v>
      </c>
      <c r="G59">
        <v>5.6537737746337698E-2</v>
      </c>
      <c r="H59">
        <v>1.7311845655504227E-2</v>
      </c>
      <c r="I59">
        <v>5.1101833317612678E-2</v>
      </c>
      <c r="J59">
        <v>6.014567841149486E-2</v>
      </c>
      <c r="K59">
        <v>7.0691397526223582E-2</v>
      </c>
      <c r="L59">
        <v>9.7234862169145259E-2</v>
      </c>
      <c r="M59">
        <v>0.10746479227610943</v>
      </c>
      <c r="N59" t="e">
        <v>#DIV/0!</v>
      </c>
      <c r="O59">
        <v>5.7759278133701811E-2</v>
      </c>
      <c r="P59" t="e">
        <v>#DIV/0!</v>
      </c>
      <c r="Q59">
        <v>7.8617351335659488E-2</v>
      </c>
      <c r="T59">
        <v>1</v>
      </c>
      <c r="V59" s="7">
        <v>0.5989049999999988</v>
      </c>
      <c r="W59" s="7">
        <v>0.43537500000000057</v>
      </c>
      <c r="X59" s="7">
        <v>0.68324999999999969</v>
      </c>
      <c r="Y59" s="7">
        <v>0.52420500000000025</v>
      </c>
      <c r="Z59" s="7">
        <v>0.48133500000000096</v>
      </c>
      <c r="AA59" s="7">
        <v>0.48681000000000096</v>
      </c>
      <c r="AB59" s="7">
        <v>0.57718500000000084</v>
      </c>
      <c r="AC59" s="7">
        <v>0.4798349999999999</v>
      </c>
      <c r="AD59" s="7">
        <v>0.45293684210526319</v>
      </c>
      <c r="AE59" s="7">
        <v>0.76180500000000084</v>
      </c>
      <c r="AF59" s="7">
        <v>0.37570499999999996</v>
      </c>
      <c r="AG59" s="7">
        <v>0.39289500000000027</v>
      </c>
      <c r="AV59" s="7">
        <v>0.65459999999999996</v>
      </c>
    </row>
    <row r="60" spans="1:48" x14ac:dyDescent="0.25">
      <c r="E60" t="s">
        <v>123</v>
      </c>
      <c r="F60" t="s">
        <v>23</v>
      </c>
      <c r="G60">
        <v>0.5625</v>
      </c>
      <c r="H60">
        <v>0.57420000000000004</v>
      </c>
      <c r="I60">
        <v>0.62505000000000011</v>
      </c>
      <c r="J60">
        <v>0.68535000000000001</v>
      </c>
      <c r="K60">
        <v>0.64080000000000004</v>
      </c>
      <c r="L60">
        <v>0.63405</v>
      </c>
      <c r="M60">
        <v>0.6120000000000001</v>
      </c>
      <c r="N60" t="e">
        <v>#DIV/0!</v>
      </c>
      <c r="O60">
        <v>0.60254999999999981</v>
      </c>
      <c r="P60" t="e">
        <v>#DIV/0!</v>
      </c>
      <c r="Q60">
        <v>0.62149655172413731</v>
      </c>
      <c r="V60" s="7">
        <v>8.6601762692851567E-2</v>
      </c>
      <c r="W60" s="7">
        <v>7.7043773859097539E-2</v>
      </c>
      <c r="X60" s="7">
        <v>0.10531052522274124</v>
      </c>
      <c r="Y60" s="7">
        <v>9.5479656466676624E-2</v>
      </c>
      <c r="Z60" s="7">
        <v>5.6962852878339389E-2</v>
      </c>
      <c r="AA60" s="7">
        <v>5.1690749344911358E-2</v>
      </c>
      <c r="AB60" s="7">
        <v>8.6698697195956603E-2</v>
      </c>
      <c r="AC60" s="7">
        <v>0.11796344623755775</v>
      </c>
      <c r="AD60" s="7">
        <v>0.11024612798009004</v>
      </c>
      <c r="AE60" s="7">
        <v>0.12614172843775659</v>
      </c>
      <c r="AF60" s="7">
        <v>8.7467886282071181E-2</v>
      </c>
      <c r="AG60" s="7">
        <v>0.10159365298399742</v>
      </c>
      <c r="AV60" s="7">
        <v>0.53989714285714285</v>
      </c>
    </row>
    <row r="61" spans="1:48" x14ac:dyDescent="0.25">
      <c r="F61" t="s">
        <v>21</v>
      </c>
      <c r="G61">
        <v>5.5594869130920786E-2</v>
      </c>
      <c r="H61">
        <v>2.2409819276379698E-2</v>
      </c>
      <c r="I61">
        <v>4.3760833245218157E-2</v>
      </c>
      <c r="J61">
        <v>0.10888236046785814</v>
      </c>
      <c r="K61">
        <v>8.7433944991873888E-2</v>
      </c>
      <c r="L61">
        <v>7.4070716566208936E-2</v>
      </c>
      <c r="M61">
        <v>7.0745652646794416E-2</v>
      </c>
      <c r="N61" t="e">
        <v>#DIV/0!</v>
      </c>
      <c r="O61">
        <v>8.358889059904534E-2</v>
      </c>
      <c r="P61" t="e">
        <v>#DIV/0!</v>
      </c>
      <c r="Q61">
        <v>8.1919940943208161E-2</v>
      </c>
      <c r="V61">
        <v>0.35212499999999947</v>
      </c>
      <c r="W61">
        <v>0.50678999999999985</v>
      </c>
      <c r="X61">
        <v>0.28762499999999996</v>
      </c>
      <c r="Y61">
        <v>0.4341600000000006</v>
      </c>
      <c r="Z61">
        <v>0.47124000000000099</v>
      </c>
      <c r="AA61">
        <v>0.43855500000000108</v>
      </c>
      <c r="AB61">
        <v>0.35985000000000034</v>
      </c>
      <c r="AC61">
        <v>0.48447000000000001</v>
      </c>
      <c r="AD61">
        <v>0.52569473684210533</v>
      </c>
      <c r="AE61">
        <v>0.19723500000000019</v>
      </c>
      <c r="AF61">
        <v>0.55615499999999984</v>
      </c>
      <c r="AG61">
        <v>0.55948500000000012</v>
      </c>
      <c r="AV61" s="7">
        <v>0.46077749999999962</v>
      </c>
    </row>
    <row r="62" spans="1:48" x14ac:dyDescent="0.25">
      <c r="F62" t="s">
        <v>24</v>
      </c>
      <c r="G62" s="42">
        <v>0.95040000000000013</v>
      </c>
      <c r="H62" s="42">
        <v>0.95399999999999996</v>
      </c>
      <c r="I62" s="42">
        <v>0.92789999999999995</v>
      </c>
      <c r="J62" s="42">
        <v>0.97200000000000009</v>
      </c>
      <c r="K62" s="42">
        <v>0.93509999999999993</v>
      </c>
      <c r="L62" s="42">
        <v>0.96029999999999993</v>
      </c>
      <c r="M62" s="42">
        <v>0.94094999999999973</v>
      </c>
      <c r="N62" s="42" t="e">
        <v>#DIV/0!</v>
      </c>
      <c r="O62" s="42">
        <v>0.92789999999999995</v>
      </c>
      <c r="P62" s="42" t="e">
        <v>#DIV/0!</v>
      </c>
      <c r="Q62" s="42">
        <v>0.94524827586206905</v>
      </c>
      <c r="R62" s="34" t="s">
        <v>51</v>
      </c>
      <c r="V62">
        <v>8.2359201459388715E-2</v>
      </c>
      <c r="W62">
        <v>6.7859810242540244E-2</v>
      </c>
      <c r="X62">
        <v>9.4474936652332378E-2</v>
      </c>
      <c r="Y62">
        <v>9.7912242019026069E-2</v>
      </c>
      <c r="Z62">
        <v>5.4938136933910538E-2</v>
      </c>
      <c r="AA62">
        <v>5.843281182027292E-2</v>
      </c>
      <c r="AB62">
        <v>7.3638312787771942E-2</v>
      </c>
      <c r="AC62">
        <v>0.12532684691119095</v>
      </c>
      <c r="AD62">
        <v>0.1251731629251471</v>
      </c>
      <c r="AE62">
        <v>0.12555841960120276</v>
      </c>
      <c r="AF62">
        <v>8.9070289185245358E-2</v>
      </c>
      <c r="AG62">
        <v>0.10464448253027141</v>
      </c>
      <c r="AV62" s="7">
        <v>0.4502769230769238</v>
      </c>
    </row>
    <row r="63" spans="1:48" x14ac:dyDescent="0.25">
      <c r="F63" t="s">
        <v>21</v>
      </c>
      <c r="G63" s="42">
        <v>2.0314371371286027E-2</v>
      </c>
      <c r="H63" s="42">
        <v>3.24499614791759E-2</v>
      </c>
      <c r="I63" s="42">
        <v>3.3662254357381516E-2</v>
      </c>
      <c r="J63" s="42">
        <v>0.12229515633563678</v>
      </c>
      <c r="K63" s="42">
        <v>8.6418747965936196E-2</v>
      </c>
      <c r="L63" s="42">
        <v>0.10266147742638648</v>
      </c>
      <c r="M63" s="42">
        <v>0.11718113509030782</v>
      </c>
      <c r="N63" s="42" t="e">
        <v>#DIV/0!</v>
      </c>
      <c r="O63" s="42">
        <v>7.0860054815255785E-2</v>
      </c>
      <c r="P63" s="42" t="e">
        <v>#DIV/0!</v>
      </c>
      <c r="Q63" s="42">
        <v>8.5408213486962023E-2</v>
      </c>
      <c r="V63" s="42">
        <v>0.95103000000000004</v>
      </c>
      <c r="W63" s="42">
        <v>0.94216500000000014</v>
      </c>
      <c r="X63" s="42">
        <v>0.97087499999999904</v>
      </c>
      <c r="Y63" s="42">
        <v>0.95836500000000002</v>
      </c>
      <c r="Z63" s="42">
        <v>0.95257500000000206</v>
      </c>
      <c r="AA63" s="42">
        <v>0.92536500000000099</v>
      </c>
      <c r="AB63" s="42">
        <v>0.93703500000000006</v>
      </c>
      <c r="AC63" s="42">
        <v>0.96430499999999952</v>
      </c>
      <c r="AD63" s="42">
        <v>0.9786315789473683</v>
      </c>
      <c r="AE63" s="42">
        <v>0.95903999999999945</v>
      </c>
      <c r="AF63" s="42">
        <v>0.93186000000000069</v>
      </c>
      <c r="AG63" s="42">
        <v>0.95238000000000056</v>
      </c>
      <c r="AV63" s="7">
        <v>0.56310000000000104</v>
      </c>
    </row>
    <row r="64" spans="1:48" x14ac:dyDescent="0.25">
      <c r="F64" t="s">
        <v>26</v>
      </c>
      <c r="G64">
        <v>0.14400000000000002</v>
      </c>
      <c r="R64" s="34" t="s">
        <v>28</v>
      </c>
      <c r="V64" s="43">
        <v>5.0527360616345975E-2</v>
      </c>
      <c r="W64" s="43">
        <v>4.5441748840558939E-2</v>
      </c>
      <c r="X64" s="43">
        <v>6.7798708807516303E-2</v>
      </c>
      <c r="Y64" s="43">
        <v>8.6729416772328968E-2</v>
      </c>
      <c r="Z64" s="43">
        <v>5.7766419058604183E-2</v>
      </c>
      <c r="AA64" s="43">
        <v>4.5059556067107688E-2</v>
      </c>
      <c r="AB64" s="43">
        <v>6.4392435142007057E-2</v>
      </c>
      <c r="AC64" s="43">
        <v>0.1514622926854354</v>
      </c>
      <c r="AD64" s="43">
        <v>0.14168477542737642</v>
      </c>
      <c r="AE64" s="43">
        <v>8.9034397960004813E-2</v>
      </c>
      <c r="AF64" s="43">
        <v>6.4395218150131411E-2</v>
      </c>
      <c r="AG64" s="43">
        <v>0.11047779103311224</v>
      </c>
      <c r="AV64" s="7">
        <v>0.49666499999999963</v>
      </c>
    </row>
    <row r="65" spans="1:48" x14ac:dyDescent="0.25">
      <c r="F65" t="s">
        <v>21</v>
      </c>
      <c r="G65">
        <v>9.1651513899116757E-3</v>
      </c>
      <c r="V65" s="42">
        <f>V64/V63</f>
        <v>5.3129092264540524E-2</v>
      </c>
      <c r="W65" s="42">
        <f t="shared" ref="W65:AG65" si="2">W64/W63</f>
        <v>4.8231200310517724E-2</v>
      </c>
      <c r="X65" s="42">
        <f t="shared" si="2"/>
        <v>6.9832582781013383E-2</v>
      </c>
      <c r="Y65" s="42">
        <f t="shared" si="2"/>
        <v>9.0497270635226626E-2</v>
      </c>
      <c r="Z65" s="42">
        <f t="shared" si="2"/>
        <v>6.0642384125768639E-2</v>
      </c>
      <c r="AA65" s="42">
        <f t="shared" si="2"/>
        <v>4.8693819268188922E-2</v>
      </c>
      <c r="AB65" s="42">
        <f t="shared" si="2"/>
        <v>6.8719348948552667E-2</v>
      </c>
      <c r="AC65" s="42">
        <f t="shared" si="2"/>
        <v>0.15706886585202345</v>
      </c>
      <c r="AD65" s="42">
        <f t="shared" si="2"/>
        <v>0.14477846257503241</v>
      </c>
      <c r="AE65" s="42">
        <f t="shared" si="2"/>
        <v>9.2837001543214948E-2</v>
      </c>
      <c r="AF65" s="42">
        <f t="shared" si="2"/>
        <v>6.9103962129645397E-2</v>
      </c>
      <c r="AG65" s="42">
        <f t="shared" si="2"/>
        <v>0.11600179658656437</v>
      </c>
      <c r="AV65" s="7">
        <v>0.43679999999999997</v>
      </c>
    </row>
    <row r="66" spans="1:48" x14ac:dyDescent="0.25">
      <c r="A66">
        <v>90</v>
      </c>
      <c r="B66">
        <v>3</v>
      </c>
      <c r="C66">
        <v>7.5</v>
      </c>
      <c r="D66">
        <v>0.8</v>
      </c>
      <c r="E66" t="s">
        <v>66</v>
      </c>
      <c r="F66" t="s">
        <v>20</v>
      </c>
      <c r="G66">
        <v>0.35580000000000001</v>
      </c>
      <c r="H66">
        <v>0.32145000000000001</v>
      </c>
      <c r="I66">
        <v>0.29294999999999999</v>
      </c>
      <c r="J66">
        <v>0.29880000000000001</v>
      </c>
      <c r="K66">
        <v>0.30059999999999998</v>
      </c>
      <c r="L66">
        <v>0.28980000000000006</v>
      </c>
      <c r="M66">
        <v>0.27239999999999998</v>
      </c>
      <c r="N66">
        <v>0.31590000000000001</v>
      </c>
      <c r="O66">
        <v>0.30464999999999998</v>
      </c>
      <c r="P66" t="e">
        <v>#DIV/0!</v>
      </c>
      <c r="Q66">
        <v>0.30677142857142847</v>
      </c>
      <c r="V66">
        <v>0.6253333333333333</v>
      </c>
      <c r="W66">
        <v>0.42533333333333334</v>
      </c>
      <c r="X66">
        <v>0.37233333333333335</v>
      </c>
      <c r="Y66">
        <v>0.30933333333333329</v>
      </c>
      <c r="Z66">
        <v>0.6253333333333333</v>
      </c>
      <c r="AA66">
        <v>0.42533333333333334</v>
      </c>
      <c r="AB66">
        <v>0.37233333333333335</v>
      </c>
      <c r="AC66">
        <v>0.30933333333333329</v>
      </c>
      <c r="AD66">
        <v>0.27333333333333337</v>
      </c>
      <c r="AE66">
        <v>0.7626666666666666</v>
      </c>
      <c r="AF66">
        <v>0.52700000000000002</v>
      </c>
      <c r="AG66">
        <v>0.49</v>
      </c>
      <c r="AV66" s="7">
        <v>0.68660999999999928</v>
      </c>
    </row>
    <row r="67" spans="1:48" x14ac:dyDescent="0.25">
      <c r="E67" t="s">
        <v>121</v>
      </c>
      <c r="F67" t="s">
        <v>21</v>
      </c>
      <c r="G67">
        <v>1.5706518928206379E-2</v>
      </c>
      <c r="H67">
        <v>3.1165897354235399E-2</v>
      </c>
      <c r="I67">
        <v>2.3263875316396489E-2</v>
      </c>
      <c r="J67">
        <v>3.2594155110516339E-2</v>
      </c>
      <c r="K67">
        <v>2.8470483330154964E-2</v>
      </c>
      <c r="L67">
        <v>2.9141397575126328E-2</v>
      </c>
      <c r="M67">
        <v>2.9939939879699482E-2</v>
      </c>
      <c r="N67">
        <v>2.933096082909482E-2</v>
      </c>
      <c r="O67">
        <v>5.5269935674593262E-2</v>
      </c>
      <c r="P67" t="e">
        <v>#DIV/0!</v>
      </c>
      <c r="Q67">
        <v>3.8324001148620938E-2</v>
      </c>
      <c r="V67">
        <v>1.6165807537309534E-2</v>
      </c>
      <c r="W67">
        <v>4.9328828623162518E-3</v>
      </c>
      <c r="X67">
        <v>6.5064070986477181E-3</v>
      </c>
      <c r="Y67">
        <v>9.8657657246325036E-3</v>
      </c>
      <c r="Z67">
        <v>1.6165807537309534E-2</v>
      </c>
      <c r="AA67">
        <v>4.9328828623162518E-3</v>
      </c>
      <c r="AB67">
        <v>6.5064070986477181E-3</v>
      </c>
      <c r="AC67">
        <v>9.8657657246325036E-3</v>
      </c>
      <c r="AD67">
        <v>5.686240703077332E-3</v>
      </c>
      <c r="AE67">
        <v>3.134219732777737E-2</v>
      </c>
      <c r="AF67">
        <v>7.2111025509279851E-3</v>
      </c>
      <c r="AG67">
        <v>1.0148891565092228E-2</v>
      </c>
      <c r="AV67" s="7">
        <v>0.39906000000000036</v>
      </c>
    </row>
    <row r="68" spans="1:48" x14ac:dyDescent="0.25">
      <c r="E68" t="s">
        <v>124</v>
      </c>
      <c r="F68" t="s">
        <v>23</v>
      </c>
      <c r="G68">
        <v>0.40920000000000006</v>
      </c>
      <c r="H68">
        <v>0.44069999999999998</v>
      </c>
      <c r="I68">
        <v>0.44640000000000002</v>
      </c>
      <c r="J68">
        <v>0.45585000000000003</v>
      </c>
      <c r="K68">
        <v>0.46320000000000006</v>
      </c>
      <c r="L68">
        <v>0.45269999999999999</v>
      </c>
      <c r="M68">
        <v>0.45419999999999999</v>
      </c>
      <c r="N68">
        <v>0.41759999999999992</v>
      </c>
      <c r="O68">
        <v>0.43200000000000005</v>
      </c>
      <c r="P68" t="e">
        <v>#DIV/0!</v>
      </c>
      <c r="Q68">
        <v>0.44094857142857208</v>
      </c>
      <c r="V68">
        <f>V67/V66</f>
        <v>2.585150459058028E-2</v>
      </c>
      <c r="W68">
        <f t="shared" ref="W68:AG68" si="3">W67/W66</f>
        <v>1.1597686980367363E-2</v>
      </c>
      <c r="X68">
        <f t="shared" si="3"/>
        <v>1.7474683344622339E-2</v>
      </c>
      <c r="Y68">
        <f t="shared" si="3"/>
        <v>3.1893639196010251E-2</v>
      </c>
      <c r="Z68">
        <f t="shared" si="3"/>
        <v>2.585150459058028E-2</v>
      </c>
      <c r="AA68">
        <f t="shared" si="3"/>
        <v>1.1597686980367363E-2</v>
      </c>
      <c r="AB68">
        <f t="shared" si="3"/>
        <v>1.7474683344622339E-2</v>
      </c>
      <c r="AC68">
        <f t="shared" si="3"/>
        <v>3.1893639196010251E-2</v>
      </c>
      <c r="AD68">
        <f t="shared" si="3"/>
        <v>2.0803319645404869E-2</v>
      </c>
      <c r="AE68">
        <f t="shared" si="3"/>
        <v>4.1095538454253545E-2</v>
      </c>
      <c r="AF68">
        <f t="shared" si="3"/>
        <v>1.3683306548250446E-2</v>
      </c>
      <c r="AG68">
        <f t="shared" si="3"/>
        <v>2.0712023602229037E-2</v>
      </c>
      <c r="AV68" s="7">
        <v>0.46125000000000016</v>
      </c>
    </row>
    <row r="69" spans="1:48" x14ac:dyDescent="0.25">
      <c r="F69" t="s">
        <v>21</v>
      </c>
      <c r="G69">
        <v>2.3000228831813595E-2</v>
      </c>
      <c r="H69">
        <v>2.7024550242131209E-2</v>
      </c>
      <c r="I69">
        <v>2.3614001199110227E-2</v>
      </c>
      <c r="J69">
        <v>6.678409832792262E-2</v>
      </c>
      <c r="K69">
        <v>2.7708254517761537E-2</v>
      </c>
      <c r="L69">
        <v>6.9105639955681072E-2</v>
      </c>
      <c r="M69">
        <v>3.8163557785630305E-2</v>
      </c>
      <c r="N69">
        <v>5.6348913032995405E-2</v>
      </c>
      <c r="O69">
        <v>5.439330454152793E-2</v>
      </c>
      <c r="P69" t="e">
        <v>#DIV/0!</v>
      </c>
      <c r="Q69">
        <v>4.9464171239925907E-2</v>
      </c>
      <c r="T69">
        <v>0.8</v>
      </c>
      <c r="V69" s="7">
        <v>0.65743076923076815</v>
      </c>
      <c r="W69" s="7">
        <v>0.47334000000000054</v>
      </c>
      <c r="X69" s="7">
        <v>0.62370000000000003</v>
      </c>
      <c r="Y69" s="7">
        <v>0.52947000000000033</v>
      </c>
      <c r="Z69" s="7">
        <v>0.49720500000000095</v>
      </c>
      <c r="AA69" s="7">
        <v>0.53085000000000171</v>
      </c>
      <c r="AB69" s="7">
        <v>0.60873157894736818</v>
      </c>
      <c r="AC69" s="7">
        <v>0.49968000000000046</v>
      </c>
      <c r="AD69" s="7">
        <v>0.45519428571428605</v>
      </c>
      <c r="AE69" s="7">
        <v>1.202175</v>
      </c>
      <c r="AF69" s="7">
        <v>0.39236999999999972</v>
      </c>
      <c r="AG69" s="7">
        <v>0.39265000000000005</v>
      </c>
      <c r="AV69" s="7">
        <v>0.5989049999999988</v>
      </c>
    </row>
    <row r="70" spans="1:48" x14ac:dyDescent="0.25">
      <c r="F70" t="s">
        <v>24</v>
      </c>
      <c r="G70" s="42">
        <v>0.76500000000000001</v>
      </c>
      <c r="H70" s="42">
        <v>0.76214999999999988</v>
      </c>
      <c r="I70" s="42">
        <v>0.73935000000000006</v>
      </c>
      <c r="J70" s="42">
        <v>0.75465000000000004</v>
      </c>
      <c r="K70" s="42">
        <v>0.76380000000000003</v>
      </c>
      <c r="L70" s="42">
        <v>0.74250000000000005</v>
      </c>
      <c r="M70" s="42">
        <v>0.72660000000000002</v>
      </c>
      <c r="N70" s="42">
        <v>0.73350000000000004</v>
      </c>
      <c r="O70" s="42">
        <v>0.73665000000000003</v>
      </c>
      <c r="P70" s="42" t="e">
        <v>#DIV/0!</v>
      </c>
      <c r="Q70" s="42">
        <v>0.74771999999999983</v>
      </c>
      <c r="R70" s="34" t="s">
        <v>51</v>
      </c>
      <c r="V70" s="7">
        <v>6.9707703999124709E-2</v>
      </c>
      <c r="W70" s="7">
        <v>5.8597549128086499E-2</v>
      </c>
      <c r="X70" s="7">
        <v>3.4562072306290666E-2</v>
      </c>
      <c r="Y70" s="7">
        <v>0.10581884159345241</v>
      </c>
      <c r="Z70" s="7">
        <v>5.5579477928758489E-2</v>
      </c>
      <c r="AA70" s="7">
        <v>5.4735981202394521E-2</v>
      </c>
      <c r="AB70" s="7">
        <v>7.3408666592083088E-2</v>
      </c>
      <c r="AC70" s="7">
        <v>9.1110058797422913E-2</v>
      </c>
      <c r="AD70" s="7">
        <v>0.10145859792839479</v>
      </c>
      <c r="AE70" s="7">
        <v>0.1039008125384679</v>
      </c>
      <c r="AF70" s="7">
        <v>7.1547314351797231E-2</v>
      </c>
      <c r="AG70" s="7">
        <v>8.5963340907035987E-2</v>
      </c>
      <c r="AV70" s="7">
        <v>0.43537500000000057</v>
      </c>
    </row>
    <row r="71" spans="1:48" x14ac:dyDescent="0.25">
      <c r="F71" t="s">
        <v>21</v>
      </c>
      <c r="G71" s="42">
        <v>2.8108811130282539E-2</v>
      </c>
      <c r="H71" s="42">
        <v>4.0606293263872023E-2</v>
      </c>
      <c r="I71" s="42">
        <v>2.1312894540259222E-2</v>
      </c>
      <c r="J71" s="42">
        <v>7.5541048443875852E-2</v>
      </c>
      <c r="K71" s="42">
        <v>3.3156090176458902E-2</v>
      </c>
      <c r="L71" s="42">
        <v>8.1210253436112836E-2</v>
      </c>
      <c r="M71" s="42">
        <v>4.467309832870018E-2</v>
      </c>
      <c r="N71" s="42">
        <v>5.435410215478341E-2</v>
      </c>
      <c r="O71" s="42">
        <v>3.765253189222123E-2</v>
      </c>
      <c r="P71" s="42" t="e">
        <v>#DIV/0!</v>
      </c>
      <c r="Q71" s="42">
        <v>5.096749471223181E-2</v>
      </c>
      <c r="V71">
        <v>9.8229999999999928E-2</v>
      </c>
      <c r="W71">
        <v>0.28623000000000021</v>
      </c>
      <c r="X71">
        <v>2.385E-2</v>
      </c>
      <c r="Y71">
        <v>0.25434000000000007</v>
      </c>
      <c r="Z71">
        <v>0.25054500000000013</v>
      </c>
      <c r="AA71">
        <v>0.2127750000000001</v>
      </c>
      <c r="AB71">
        <v>0.14998499999999995</v>
      </c>
      <c r="AC71">
        <v>0.27391500000000019</v>
      </c>
      <c r="AD71">
        <v>0.3309942857142858</v>
      </c>
      <c r="AE71">
        <v>6.5565000000000012E-2</v>
      </c>
      <c r="AF71">
        <v>0.35980500000000021</v>
      </c>
      <c r="AG71">
        <v>0.37307000000000001</v>
      </c>
      <c r="AV71" s="7">
        <v>0.68324999999999969</v>
      </c>
    </row>
    <row r="72" spans="1:48" x14ac:dyDescent="0.25">
      <c r="F72" t="s">
        <v>26</v>
      </c>
      <c r="G72">
        <v>0.14400000000000002</v>
      </c>
      <c r="R72" s="34" t="s">
        <v>28</v>
      </c>
      <c r="V72">
        <v>6.2414921421659428E-2</v>
      </c>
      <c r="W72">
        <v>4.5006777179328217E-2</v>
      </c>
      <c r="X72">
        <v>5.5229490660836822E-2</v>
      </c>
      <c r="Y72">
        <v>0.10625533713329449</v>
      </c>
      <c r="Z72">
        <v>6.2280747544252224E-2</v>
      </c>
      <c r="AA72">
        <v>4.6820484953285828E-2</v>
      </c>
      <c r="AB72">
        <v>7.0830923098114604E-2</v>
      </c>
      <c r="AC72">
        <v>8.2197518442255646E-2</v>
      </c>
      <c r="AD72">
        <v>7.9988828037654336E-2</v>
      </c>
      <c r="AE72">
        <v>0.14048139225599379</v>
      </c>
      <c r="AF72">
        <v>6.63110039633652E-2</v>
      </c>
      <c r="AG72">
        <v>6.8054735321912516E-2</v>
      </c>
      <c r="AV72" s="7">
        <v>0.52420500000000025</v>
      </c>
    </row>
    <row r="73" spans="1:48" x14ac:dyDescent="0.25">
      <c r="F73" t="s">
        <v>21</v>
      </c>
      <c r="G73">
        <v>9.1651513899116757E-3</v>
      </c>
      <c r="V73" s="42">
        <v>0.75817948717948713</v>
      </c>
      <c r="W73" s="42">
        <v>0.75957000000000019</v>
      </c>
      <c r="X73" s="42">
        <v>0.76680000000000015</v>
      </c>
      <c r="Y73" s="42">
        <v>0.78381000000000034</v>
      </c>
      <c r="Z73" s="42">
        <v>0.74774999999999958</v>
      </c>
      <c r="AA73" s="42">
        <v>0.74362500000000009</v>
      </c>
      <c r="AB73" s="42">
        <v>0.76661052631578963</v>
      </c>
      <c r="AC73" s="42">
        <v>0.77359499999999992</v>
      </c>
      <c r="AD73" s="42">
        <v>0.78618857142857146</v>
      </c>
      <c r="AE73" s="42">
        <v>1.5300000000000002</v>
      </c>
      <c r="AF73" s="42">
        <v>0.75217500000000015</v>
      </c>
      <c r="AG73" s="42">
        <v>0.7657200000000004</v>
      </c>
      <c r="AV73" s="7">
        <v>0.48133500000000096</v>
      </c>
    </row>
    <row r="74" spans="1:48" x14ac:dyDescent="0.25">
      <c r="A74">
        <v>90</v>
      </c>
      <c r="B74">
        <v>3</v>
      </c>
      <c r="C74">
        <v>7.5</v>
      </c>
      <c r="D74">
        <v>0.7</v>
      </c>
      <c r="E74" t="s">
        <v>67</v>
      </c>
      <c r="F74" t="s">
        <v>20</v>
      </c>
      <c r="G74">
        <v>0.38549999999999995</v>
      </c>
      <c r="H74">
        <v>0.32084999999999997</v>
      </c>
      <c r="I74">
        <v>0.33029999999999998</v>
      </c>
      <c r="J74" t="e">
        <v>#DIV/0!</v>
      </c>
      <c r="K74" t="e">
        <v>#DIV/0!</v>
      </c>
      <c r="L74" t="e">
        <v>#DIV/0!</v>
      </c>
      <c r="M74" t="e">
        <v>#DIV/0!</v>
      </c>
      <c r="N74" t="e">
        <v>#DIV/0!</v>
      </c>
      <c r="O74" t="e">
        <v>#DIV/0!</v>
      </c>
      <c r="P74" t="e">
        <v>#DIV/0!</v>
      </c>
      <c r="Q74">
        <v>0.34554999999999991</v>
      </c>
      <c r="V74" s="43">
        <v>5.3618291902482199E-2</v>
      </c>
      <c r="W74" s="43">
        <v>5.3477700232064496E-2</v>
      </c>
      <c r="X74" s="43">
        <v>5.6515112091694922E-2</v>
      </c>
      <c r="Y74" s="43">
        <v>0.117332426856172</v>
      </c>
      <c r="Z74" s="43">
        <v>7.1125817461367272E-2</v>
      </c>
      <c r="AA74" s="43">
        <v>5.0159888827988663E-2</v>
      </c>
      <c r="AB74" s="43">
        <v>8.3764761913023233E-2</v>
      </c>
      <c r="AC74" s="43">
        <v>9.4699742243070886E-2</v>
      </c>
      <c r="AD74" s="43">
        <v>0.11933226040926287</v>
      </c>
      <c r="AE74" s="43">
        <v>4.6565090919139122E-2</v>
      </c>
      <c r="AF74" s="43">
        <v>5.9116819661025159E-2</v>
      </c>
      <c r="AG74" s="43">
        <v>6.8939793119626391E-2</v>
      </c>
      <c r="AV74" s="7">
        <v>0.48681000000000096</v>
      </c>
    </row>
    <row r="75" spans="1:48" x14ac:dyDescent="0.25">
      <c r="E75" t="s">
        <v>125</v>
      </c>
      <c r="F75" t="s">
        <v>21</v>
      </c>
      <c r="G75">
        <v>2.1840329667841551E-2</v>
      </c>
      <c r="H75">
        <v>3.4951507760565055E-2</v>
      </c>
      <c r="I75">
        <v>2.9068159465931828E-2</v>
      </c>
      <c r="J75" t="e">
        <v>#DIV/0!</v>
      </c>
      <c r="K75" t="e">
        <v>#DIV/0!</v>
      </c>
      <c r="L75" t="e">
        <v>#DIV/0!</v>
      </c>
      <c r="M75" t="e">
        <v>#DIV/0!</v>
      </c>
      <c r="N75" t="e">
        <v>#DIV/0!</v>
      </c>
      <c r="O75" t="e">
        <v>#DIV/0!</v>
      </c>
      <c r="P75" t="e">
        <v>#DIV/0!</v>
      </c>
      <c r="Q75">
        <v>4.0568178645881789E-2</v>
      </c>
      <c r="V75" s="42">
        <f>V74/V73</f>
        <v>7.0719787080956609E-2</v>
      </c>
      <c r="W75" s="42">
        <f t="shared" ref="W75:AG75" si="4">W74/W73</f>
        <v>7.0405229579978787E-2</v>
      </c>
      <c r="X75" s="42">
        <f t="shared" si="4"/>
        <v>7.3702545763817046E-2</v>
      </c>
      <c r="Y75" s="42">
        <f t="shared" si="4"/>
        <v>0.14969498584627899</v>
      </c>
      <c r="Z75" s="42">
        <f t="shared" si="4"/>
        <v>9.5119782629712213E-2</v>
      </c>
      <c r="AA75" s="42">
        <f t="shared" si="4"/>
        <v>6.7453204004691417E-2</v>
      </c>
      <c r="AB75" s="42">
        <f t="shared" si="4"/>
        <v>0.10926638630385574</v>
      </c>
      <c r="AC75" s="42">
        <f t="shared" si="4"/>
        <v>0.12241514260442596</v>
      </c>
      <c r="AD75" s="42">
        <f t="shared" si="4"/>
        <v>0.15178579891135532</v>
      </c>
      <c r="AE75" s="42">
        <f t="shared" si="4"/>
        <v>3.0434699947149747E-2</v>
      </c>
      <c r="AF75" s="42">
        <f t="shared" si="4"/>
        <v>7.8594502158440716E-2</v>
      </c>
      <c r="AG75" s="42">
        <f t="shared" si="4"/>
        <v>9.0032640024586469E-2</v>
      </c>
      <c r="AV75" s="7">
        <v>0.57718500000000084</v>
      </c>
    </row>
    <row r="76" spans="1:48" x14ac:dyDescent="0.25">
      <c r="E76" t="s">
        <v>126</v>
      </c>
      <c r="F76" t="s">
        <v>23</v>
      </c>
      <c r="G76">
        <v>0.38940000000000002</v>
      </c>
      <c r="H76">
        <v>0.42164999999999991</v>
      </c>
      <c r="I76">
        <v>0.40995000000000009</v>
      </c>
      <c r="J76" t="e">
        <v>#DIV/0!</v>
      </c>
      <c r="K76" t="e">
        <v>#DIV/0!</v>
      </c>
      <c r="L76" t="e">
        <v>#DIV/0!</v>
      </c>
      <c r="M76" t="e">
        <v>#DIV/0!</v>
      </c>
      <c r="N76" t="e">
        <v>#DIV/0!</v>
      </c>
      <c r="O76" t="e">
        <v>#DIV/0!</v>
      </c>
      <c r="P76" t="e">
        <v>#DIV/0!</v>
      </c>
      <c r="Q76">
        <v>0.40700000000000014</v>
      </c>
      <c r="V76">
        <v>0.6253333333333333</v>
      </c>
      <c r="W76">
        <v>0.42533333333333334</v>
      </c>
      <c r="X76">
        <v>0.37233333333333335</v>
      </c>
      <c r="Y76">
        <v>0.30933333333333329</v>
      </c>
      <c r="Z76">
        <v>0.6253333333333333</v>
      </c>
      <c r="AA76">
        <v>0.42533333333333334</v>
      </c>
      <c r="AB76">
        <v>0.37233333333333335</v>
      </c>
      <c r="AC76">
        <v>0.30933333333333329</v>
      </c>
      <c r="AD76">
        <v>0.27333333333333337</v>
      </c>
      <c r="AE76">
        <v>0.7626666666666666</v>
      </c>
      <c r="AF76">
        <v>0.52700000000000002</v>
      </c>
      <c r="AG76">
        <v>0.49</v>
      </c>
      <c r="AO76">
        <v>1.2</v>
      </c>
      <c r="AP76">
        <v>1</v>
      </c>
      <c r="AQ76">
        <v>0.8</v>
      </c>
      <c r="AV76" s="7">
        <v>0.4798349999999999</v>
      </c>
    </row>
    <row r="77" spans="1:48" x14ac:dyDescent="0.25">
      <c r="F77" t="s">
        <v>21</v>
      </c>
      <c r="G77">
        <v>3.162344233734142E-2</v>
      </c>
      <c r="H77">
        <v>3.2023470011523537E-2</v>
      </c>
      <c r="I77">
        <v>2.7310061766393175E-2</v>
      </c>
      <c r="J77">
        <v>3.2073353426169827E-2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 t="e">
        <v>#DIV/0!</v>
      </c>
      <c r="Q77">
        <v>3.4355075119124355E-2</v>
      </c>
      <c r="V77">
        <v>1.6165807537309534E-2</v>
      </c>
      <c r="W77">
        <v>4.9328828623162518E-3</v>
      </c>
      <c r="X77">
        <v>6.5064070986477181E-3</v>
      </c>
      <c r="Y77">
        <v>9.8657657246325036E-3</v>
      </c>
      <c r="Z77">
        <v>1.6165807537309534E-2</v>
      </c>
      <c r="AA77">
        <v>4.9328828623162518E-3</v>
      </c>
      <c r="AB77">
        <v>6.5064070986477181E-3</v>
      </c>
      <c r="AC77">
        <v>9.8657657246325036E-3</v>
      </c>
      <c r="AD77">
        <v>5.686240703077332E-3</v>
      </c>
      <c r="AE77">
        <v>3.134219732777737E-2</v>
      </c>
      <c r="AF77">
        <v>7.2111025509279851E-3</v>
      </c>
      <c r="AG77">
        <v>1.0148891565092228E-2</v>
      </c>
      <c r="AV77" s="7">
        <v>0.45293684210526319</v>
      </c>
    </row>
    <row r="78" spans="1:48" x14ac:dyDescent="0.25">
      <c r="F78" t="s">
        <v>24</v>
      </c>
      <c r="G78" s="42">
        <v>0.77490000000000003</v>
      </c>
      <c r="H78" s="42">
        <v>0.74249999999999994</v>
      </c>
      <c r="I78" s="42">
        <v>0.74024999999999985</v>
      </c>
      <c r="J78" s="42" t="e">
        <v>#DIV/0!</v>
      </c>
      <c r="K78" s="42" t="e">
        <v>#DIV/0!</v>
      </c>
      <c r="L78" s="42" t="e">
        <v>#DIV/0!</v>
      </c>
      <c r="M78" s="42" t="e">
        <v>#DIV/0!</v>
      </c>
      <c r="N78" s="42" t="e">
        <v>#DIV/0!</v>
      </c>
      <c r="O78" s="42" t="e">
        <v>#DIV/0!</v>
      </c>
      <c r="P78" s="42" t="e">
        <v>#DIV/0!</v>
      </c>
      <c r="Q78" s="42">
        <v>0.75254999999999983</v>
      </c>
      <c r="R78" s="34" t="s">
        <v>51</v>
      </c>
      <c r="V78">
        <f>V77/V76</f>
        <v>2.585150459058028E-2</v>
      </c>
      <c r="W78">
        <f t="shared" ref="W78:AG78" si="5">W77/W76</f>
        <v>1.1597686980367363E-2</v>
      </c>
      <c r="X78">
        <f t="shared" si="5"/>
        <v>1.7474683344622339E-2</v>
      </c>
      <c r="Y78">
        <f t="shared" si="5"/>
        <v>3.1893639196010251E-2</v>
      </c>
      <c r="Z78">
        <f t="shared" si="5"/>
        <v>2.585150459058028E-2</v>
      </c>
      <c r="AA78">
        <f t="shared" si="5"/>
        <v>1.1597686980367363E-2</v>
      </c>
      <c r="AB78">
        <f t="shared" si="5"/>
        <v>1.7474683344622339E-2</v>
      </c>
      <c r="AC78">
        <f t="shared" si="5"/>
        <v>3.1893639196010251E-2</v>
      </c>
      <c r="AD78">
        <f t="shared" si="5"/>
        <v>2.0803319645404869E-2</v>
      </c>
      <c r="AE78">
        <f t="shared" si="5"/>
        <v>4.1095538454253545E-2</v>
      </c>
      <c r="AF78">
        <f t="shared" si="5"/>
        <v>1.3683306548250446E-2</v>
      </c>
      <c r="AG78">
        <f t="shared" si="5"/>
        <v>2.0712023602229037E-2</v>
      </c>
      <c r="AV78" s="7">
        <v>0.76180500000000084</v>
      </c>
    </row>
    <row r="79" spans="1:48" x14ac:dyDescent="0.25">
      <c r="F79" t="s">
        <v>21</v>
      </c>
      <c r="G79" s="42">
        <v>3.2705866204864945E-2</v>
      </c>
      <c r="H79" s="42">
        <v>4.13464184154985E-2</v>
      </c>
      <c r="I79" s="42">
        <v>2.4926998679301444E-2</v>
      </c>
      <c r="J79" s="42" t="e">
        <v>#DIV/0!</v>
      </c>
      <c r="K79" s="42" t="e">
        <v>#DIV/0!</v>
      </c>
      <c r="L79" s="42" t="e">
        <v>#DIV/0!</v>
      </c>
      <c r="M79" s="42" t="e">
        <v>#DIV/0!</v>
      </c>
      <c r="N79" s="42" t="e">
        <v>#DIV/0!</v>
      </c>
      <c r="O79" s="42" t="e">
        <v>#DIV/0!</v>
      </c>
      <c r="P79" s="42" t="e">
        <v>#DIV/0!</v>
      </c>
      <c r="Q79" s="42">
        <v>3.6741619590996415E-2</v>
      </c>
      <c r="AV79" s="7">
        <v>0.37570499999999996</v>
      </c>
    </row>
    <row r="80" spans="1:48" x14ac:dyDescent="0.25">
      <c r="F80" t="s">
        <v>26</v>
      </c>
      <c r="G80">
        <v>0.14400000000000002</v>
      </c>
      <c r="R80" s="34" t="s">
        <v>28</v>
      </c>
      <c r="U80" s="41" t="s">
        <v>172</v>
      </c>
      <c r="Z80" t="s">
        <v>170</v>
      </c>
      <c r="AA80" t="s">
        <v>167</v>
      </c>
      <c r="AB80">
        <v>7.5</v>
      </c>
      <c r="AC80" t="s">
        <v>169</v>
      </c>
      <c r="AV80" s="7">
        <v>0.39289500000000027</v>
      </c>
    </row>
    <row r="81" spans="1:48" x14ac:dyDescent="0.25">
      <c r="F81" t="s">
        <v>21</v>
      </c>
      <c r="G81">
        <v>9.1651513899116757E-3</v>
      </c>
      <c r="T81">
        <v>1.2</v>
      </c>
      <c r="U81" t="s">
        <v>20</v>
      </c>
      <c r="Z81" s="7">
        <v>0.14355000000000004</v>
      </c>
      <c r="AA81" s="7">
        <v>0.47196666666666748</v>
      </c>
      <c r="AB81" s="7">
        <v>0.35253333333333325</v>
      </c>
      <c r="AC81" s="7">
        <v>0.24246000000000009</v>
      </c>
      <c r="AF81" s="17"/>
      <c r="AG81" s="17"/>
      <c r="AH81" s="63" t="s">
        <v>256</v>
      </c>
      <c r="AI81" t="s">
        <v>51</v>
      </c>
      <c r="AJ81" t="s">
        <v>56</v>
      </c>
      <c r="AN81" s="63" t="s">
        <v>257</v>
      </c>
      <c r="AO81" t="s">
        <v>51</v>
      </c>
      <c r="AP81" t="s">
        <v>56</v>
      </c>
      <c r="AQ81" t="s">
        <v>259</v>
      </c>
      <c r="AR81" t="s">
        <v>258</v>
      </c>
      <c r="AV81" s="7">
        <v>0.65743076923076815</v>
      </c>
    </row>
    <row r="82" spans="1:48" x14ac:dyDescent="0.25">
      <c r="A82">
        <v>90</v>
      </c>
      <c r="B82">
        <v>3</v>
      </c>
      <c r="C82">
        <v>7.5</v>
      </c>
      <c r="D82">
        <v>0.6</v>
      </c>
      <c r="E82" t="s">
        <v>68</v>
      </c>
      <c r="F82" t="s">
        <v>20</v>
      </c>
      <c r="G82">
        <v>0.37680000000000008</v>
      </c>
      <c r="H82">
        <v>0.32764999999999994</v>
      </c>
      <c r="I82">
        <v>0.34710000000000002</v>
      </c>
      <c r="J82">
        <v>0.33929999999999993</v>
      </c>
      <c r="K82" t="e">
        <v>#DIV/0!</v>
      </c>
      <c r="L82" t="e">
        <v>#DIV/0!</v>
      </c>
      <c r="M82" t="e">
        <v>#DIV/0!</v>
      </c>
      <c r="N82" t="e">
        <v>#DIV/0!</v>
      </c>
      <c r="O82" t="e">
        <v>#DIV/0!</v>
      </c>
      <c r="P82" t="e">
        <v>#DIV/0!</v>
      </c>
      <c r="Q82">
        <v>0.34771249999999976</v>
      </c>
      <c r="U82" t="s">
        <v>21</v>
      </c>
      <c r="Z82" s="7">
        <v>8.7514114107766744E-2</v>
      </c>
      <c r="AA82" s="7">
        <v>8.3748019237806712E-2</v>
      </c>
      <c r="AB82" s="7">
        <v>9.4871768793284808E-2</v>
      </c>
      <c r="AC82" s="7">
        <v>4.7853507613911613E-2</v>
      </c>
      <c r="AF82" s="17"/>
      <c r="AG82" s="17"/>
      <c r="AH82" t="s">
        <v>247</v>
      </c>
      <c r="AI82" s="46">
        <f>STDEV(V55:AG55, V65:AG65, V75:AG75, Z87:AC87, Z97:AC97, Z107:AC107)*100</f>
        <v>4.2719350011869377</v>
      </c>
      <c r="AJ82" s="46">
        <f>STDEV(V58:AG58, V68:AG68, V78:AG78, Z90:AC90, Z100:AC100, Z110:AC110)*100</f>
        <v>2.0530413429276106</v>
      </c>
      <c r="AN82" t="s">
        <v>247</v>
      </c>
      <c r="AO82" s="46">
        <f>STDEV(V53:AG53, V63:AG63, V73:AG73, Z85:AC85, Z95:AC95, Z105:AC105)</f>
        <v>0.17457856834967286</v>
      </c>
      <c r="AP82" s="46">
        <f>STDEV(V56:AG56, V66:AG66, V76:AG76, Z88:AC88, Z98:AC98, Z108:AC108)</f>
        <v>0.1616952399440611</v>
      </c>
      <c r="AQ82" s="46">
        <f>STDEV(V49:AG49, V59:AG59, V69:AG69, Z81:AC81, Z91:AC91, Z101:AC101)</f>
        <v>0.16785189036272685</v>
      </c>
      <c r="AR82" s="46">
        <f>STDEV(1.2, 1, 0.8)</f>
        <v>0.20000000000000009</v>
      </c>
      <c r="AV82" s="7">
        <v>0.47334000000000054</v>
      </c>
    </row>
    <row r="83" spans="1:48" x14ac:dyDescent="0.25">
      <c r="E83" t="s">
        <v>127</v>
      </c>
      <c r="F83" t="s">
        <v>21</v>
      </c>
      <c r="G83">
        <v>1.49017837152046E-2</v>
      </c>
      <c r="H83">
        <v>7.5032115930797505E-2</v>
      </c>
      <c r="I83">
        <v>1.9493318693444946E-2</v>
      </c>
      <c r="J83">
        <v>1.3830172963868749E-2</v>
      </c>
      <c r="K83" t="e">
        <v>#DIV/0!</v>
      </c>
      <c r="L83" t="e">
        <v>#DIV/0!</v>
      </c>
      <c r="M83" t="e">
        <v>#DIV/0!</v>
      </c>
      <c r="N83" t="e">
        <v>#DIV/0!</v>
      </c>
      <c r="O83" t="e">
        <v>#DIV/0!</v>
      </c>
      <c r="P83" t="e">
        <v>#DIV/0!</v>
      </c>
      <c r="Q83">
        <v>4.3346468108354338E-2</v>
      </c>
      <c r="U83" t="s">
        <v>23</v>
      </c>
      <c r="Z83">
        <v>0.95916521739130389</v>
      </c>
      <c r="AA83">
        <v>0.66631666666666556</v>
      </c>
      <c r="AB83">
        <v>0.79188333333333416</v>
      </c>
      <c r="AC83">
        <v>0.87918000000000229</v>
      </c>
      <c r="AF83" s="17"/>
      <c r="AG83" s="17"/>
      <c r="AH83" t="s">
        <v>248</v>
      </c>
      <c r="AI83" s="46">
        <f>AVERAGE(V55:AG55, V65:AG65, V75:AG75, Z87:AC87, Z97:AC97, Z107:AC107)*100</f>
        <v>8.7059241504393192</v>
      </c>
      <c r="AJ83" s="46">
        <f>AVERAGE(V58:AG58, V68:AG68, V78:AG78, Z90:AC90, Z100:AC100, Z110:AC110)*100</f>
        <v>2.7770967709295462</v>
      </c>
      <c r="AN83" t="s">
        <v>248</v>
      </c>
      <c r="AO83" s="46">
        <f>AVERAGE(V53:AG53, V63:AG63, V73:AG73, Z85:AC85, Z95:AC95, Z105:AC105)</f>
        <v>0.96912547953784334</v>
      </c>
      <c r="AP83" s="46">
        <f>AVERAGE(V56:AG56, V66:AG66, V76:AG76, Z88:AC88, Z98:AC98, Z108:AC108)</f>
        <v>0.40760416666666649</v>
      </c>
      <c r="AQ83" s="46">
        <f>AVERAGE(V49:AG49, V59:AG59, V69:AG69, Z81:AC81, Z91:AC91, Z101:AC101)</f>
        <v>0.48161662409470596</v>
      </c>
      <c r="AR83" s="46">
        <f>AVERAGE(1.2, 1, 0.8)</f>
        <v>1</v>
      </c>
      <c r="AV83" s="7">
        <v>0.62370000000000003</v>
      </c>
    </row>
    <row r="84" spans="1:48" x14ac:dyDescent="0.25">
      <c r="E84" t="s">
        <v>128</v>
      </c>
      <c r="F84" t="s">
        <v>23</v>
      </c>
      <c r="G84">
        <v>0.20400000000000004</v>
      </c>
      <c r="H84">
        <v>0.21120000000000005</v>
      </c>
      <c r="I84">
        <v>0.22800000000000006</v>
      </c>
      <c r="J84">
        <v>0.22409999999999997</v>
      </c>
      <c r="K84" t="e">
        <v>#DIV/0!</v>
      </c>
      <c r="L84" t="e">
        <v>#DIV/0!</v>
      </c>
      <c r="M84" t="e">
        <v>#DIV/0!</v>
      </c>
      <c r="N84" t="e">
        <v>#DIV/0!</v>
      </c>
      <c r="O84" t="e">
        <v>#DIV/0!</v>
      </c>
      <c r="P84" t="e">
        <v>#DIV/0!</v>
      </c>
      <c r="Q84">
        <v>0.21682499999999999</v>
      </c>
      <c r="U84" t="s">
        <v>21</v>
      </c>
      <c r="Z84">
        <v>0.20926018097326082</v>
      </c>
      <c r="AA84">
        <v>7.6824073493652112E-2</v>
      </c>
      <c r="AB84">
        <v>9.7474206586762591E-2</v>
      </c>
      <c r="AC84">
        <v>5.0354240773128785E-2</v>
      </c>
      <c r="AF84" s="17"/>
      <c r="AG84" s="17"/>
      <c r="AH84" t="s">
        <v>242</v>
      </c>
      <c r="AI84">
        <f>MEDIAN(V55:AG55, V65:AG65, V75:AG75, Z87:AC87, Z97:AC97, Z107:AC107)*100</f>
        <v>7.191387474257116</v>
      </c>
      <c r="AJ84">
        <f>MEDIAN(V58:AG58, V68:AG68, V78:AG78, Z90:AC90, Z100:AC100, Z110:AC110)*100</f>
        <v>2.1431507380685293</v>
      </c>
      <c r="AN84" t="s">
        <v>242</v>
      </c>
      <c r="AO84">
        <f>MEDIAN(V53:AG53, V63:AG63, V73:AG73, Z85:AC85, Z95:AC95, Z105:AC105)</f>
        <v>0.95247750000000131</v>
      </c>
      <c r="AP84">
        <f>MEDIAN(V56:AG56, V66:AG66, V76:AG76, Z88:AC88, Z98:AC98, Z108:AC108)</f>
        <v>0.37716666666666665</v>
      </c>
      <c r="AQ84">
        <f>MEDIAN(V49:AG49, V59:AG59, V69:AG69, Z81:AC81, Z91:AC91, Z101:AC101)</f>
        <v>0.47265333333333404</v>
      </c>
      <c r="AR84">
        <f>MEDIAN(1.2, 1, 0.8)</f>
        <v>1</v>
      </c>
      <c r="AV84" s="7">
        <v>0.52947000000000033</v>
      </c>
    </row>
    <row r="85" spans="1:48" x14ac:dyDescent="0.25">
      <c r="F85" t="s">
        <v>21</v>
      </c>
      <c r="G85">
        <v>2.5080921665260388E-2</v>
      </c>
      <c r="H85">
        <v>2.7364210202378881E-2</v>
      </c>
      <c r="I85">
        <v>1.5138309715837879E-2</v>
      </c>
      <c r="J85">
        <v>1.5262958256407642E-2</v>
      </c>
      <c r="K85" t="e">
        <v>#DIV/0!</v>
      </c>
      <c r="L85" t="e">
        <v>#DIV/0!</v>
      </c>
      <c r="M85" t="e">
        <v>#DIV/0!</v>
      </c>
      <c r="N85" t="e">
        <v>#DIV/0!</v>
      </c>
      <c r="O85" t="e">
        <v>#DIV/0!</v>
      </c>
      <c r="P85" t="e">
        <v>#DIV/0!</v>
      </c>
      <c r="Q85">
        <v>2.2986388377318069E-2</v>
      </c>
      <c r="U85" t="s">
        <v>24</v>
      </c>
      <c r="Z85" s="42">
        <v>1.0976869565217395</v>
      </c>
      <c r="AA85" s="42">
        <v>1.1382833333333324</v>
      </c>
      <c r="AB85" s="42">
        <v>1.1444166666666671</v>
      </c>
      <c r="AC85" s="42">
        <v>1.1216400000000006</v>
      </c>
      <c r="AF85" s="17"/>
      <c r="AG85" s="17"/>
      <c r="AH85" t="s">
        <v>243</v>
      </c>
      <c r="AI85" s="46">
        <f>QUARTILE((V55:AG55, V65:AG65, V75:AG75, Z87:AC87, Z97:AC97, Z107:AC107), 1)*100</f>
        <v>5.8715562009645952</v>
      </c>
      <c r="AJ85" s="46">
        <f>QUARTILE((V58:AG58, V68:AG68, V78:AG78, Z90:AC90, Z100:AC100, Z110:AC110), 1)*100</f>
        <v>1.6526839145529364</v>
      </c>
      <c r="AN85" t="s">
        <v>243</v>
      </c>
      <c r="AO85" s="46">
        <f>QUARTILE((V53:AG53, V63:AG63, V73:AG73, Z85:AC85, Z95:AC95, Z105:AC105), 1)</f>
        <v>0.78125625000000021</v>
      </c>
      <c r="AP85" s="46">
        <f>QUARTILE((V56:AG56, V66:AG66, V76:AG76, Z88:AC88, Z98:AC98, Z108:AC108), 1)</f>
        <v>0.30033333333333334</v>
      </c>
      <c r="AQ85" s="46">
        <f>QUARTILE((V49:AG49, V59:AG59, V69:AG69, Z81:AC81, Z91:AC91, Z101:AC101), 1)</f>
        <v>0.3928337500000002</v>
      </c>
      <c r="AR85" s="46">
        <f>QUARTILE((AO76:AQ76), 1)</f>
        <v>0.9</v>
      </c>
      <c r="AV85" s="7">
        <v>0.49720500000000095</v>
      </c>
    </row>
    <row r="86" spans="1:48" x14ac:dyDescent="0.25">
      <c r="F86" t="s">
        <v>24</v>
      </c>
      <c r="G86" s="42">
        <v>0.58079999999999998</v>
      </c>
      <c r="H86" s="42">
        <v>0.53885000000000005</v>
      </c>
      <c r="I86" s="42">
        <v>0.57510000000000006</v>
      </c>
      <c r="J86" s="42">
        <v>0.56340000000000001</v>
      </c>
      <c r="K86" s="42" t="e">
        <v>#DIV/0!</v>
      </c>
      <c r="L86" s="42" t="e">
        <v>#DIV/0!</v>
      </c>
      <c r="M86" s="42" t="e">
        <v>#DIV/0!</v>
      </c>
      <c r="N86" s="42" t="e">
        <v>#DIV/0!</v>
      </c>
      <c r="O86" s="42" t="e">
        <v>#DIV/0!</v>
      </c>
      <c r="P86" s="42" t="e">
        <v>#DIV/0!</v>
      </c>
      <c r="Q86" s="42">
        <v>0.56453750000000003</v>
      </c>
      <c r="R86" s="34" t="s">
        <v>51</v>
      </c>
      <c r="U86" t="s">
        <v>21</v>
      </c>
      <c r="Z86" s="42">
        <v>0.22640696029601029</v>
      </c>
      <c r="AA86" s="42">
        <v>5.1185529008580789E-2</v>
      </c>
      <c r="AB86" s="42">
        <v>9.34917243073764E-2</v>
      </c>
      <c r="AC86" s="42">
        <v>5.6103551065962411E-2</v>
      </c>
      <c r="AF86" s="17"/>
      <c r="AG86" s="17"/>
      <c r="AH86" t="s">
        <v>244</v>
      </c>
      <c r="AI86">
        <f>MIN(V55:AG55, V65:AG65, V75:AG75, Z87:AC87, Z97:AC97, Z107:AC107)*100</f>
        <v>3.0434699947149748</v>
      </c>
      <c r="AJ86">
        <f>MIN(V58:AG58, V68:AG68, V78:AG78, Z90:AC90, Z100:AC100, Z110:AC110)*100</f>
        <v>0.26178010471204216</v>
      </c>
      <c r="AN86" t="s">
        <v>244</v>
      </c>
      <c r="AO86">
        <f>MIN(V53:AG53, V63:AG63, V73:AG73, Z85:AC85, Z95:AC95, Z105:AC105)</f>
        <v>0.74362500000000009</v>
      </c>
      <c r="AP86">
        <f>MIN(V56:AG56, V66:AG66, V76:AG76, Z88:AC88, Z98:AC98, Z108:AC108)</f>
        <v>0.14400000000000002</v>
      </c>
      <c r="AQ86">
        <f>MIN(V49:AG49, V59:AG59, V69:AG69, Z81:AC81, Z91:AC91, Z101:AC101)</f>
        <v>0.14355000000000004</v>
      </c>
      <c r="AR86">
        <f>MIN(AO76:AQ76)</f>
        <v>0.8</v>
      </c>
      <c r="AV86" s="7">
        <v>0.53085000000000171</v>
      </c>
    </row>
    <row r="87" spans="1:48" x14ac:dyDescent="0.25">
      <c r="F87" t="s">
        <v>21</v>
      </c>
      <c r="G87" s="42">
        <v>2.4360451123642348E-2</v>
      </c>
      <c r="H87" s="42">
        <v>9.1967542901658345E-2</v>
      </c>
      <c r="I87" s="42">
        <v>1.6889423660354622E-2</v>
      </c>
      <c r="J87" s="42">
        <v>1.6040737612650287E-2</v>
      </c>
      <c r="K87" s="42" t="e">
        <v>#DIV/0!</v>
      </c>
      <c r="L87" s="42" t="e">
        <v>#DIV/0!</v>
      </c>
      <c r="M87" s="42" t="e">
        <v>#DIV/0!</v>
      </c>
      <c r="N87" s="42" t="e">
        <v>#DIV/0!</v>
      </c>
      <c r="O87" s="42" t="e">
        <v>#DIV/0!</v>
      </c>
      <c r="P87" s="42" t="e">
        <v>#DIV/0!</v>
      </c>
      <c r="Q87" s="42">
        <v>5.0695153377313763E-2</v>
      </c>
      <c r="U87" t="s">
        <v>255</v>
      </c>
      <c r="Z87" s="42">
        <f>Z86/Z85</f>
        <v>0.20625822230176635</v>
      </c>
      <c r="AA87" s="42">
        <f t="shared" ref="AA87:AC87" si="6">AA86/AA85</f>
        <v>4.4967300767454643E-2</v>
      </c>
      <c r="AB87" s="42">
        <f t="shared" si="6"/>
        <v>8.1693780797241419E-2</v>
      </c>
      <c r="AC87" s="42">
        <f t="shared" si="6"/>
        <v>5.0019213888558164E-2</v>
      </c>
      <c r="AF87" s="17"/>
      <c r="AG87" s="17"/>
      <c r="AH87" t="s">
        <v>245</v>
      </c>
      <c r="AI87">
        <f>MAX(V55:AG55, V65:AG65, V75:AG75, Z87:AC87, Z97:AC97, Z107:AC107)*100</f>
        <v>23.842978280900397</v>
      </c>
      <c r="AJ87">
        <f>MAX(V58:AG58, V68:AG68, V78:AG78, Z90:AC90, Z100:AC100, Z110:AC110)*100</f>
        <v>8.6081886060178512</v>
      </c>
      <c r="AN87" t="s">
        <v>245</v>
      </c>
      <c r="AO87">
        <f>MAX(V53:AG53, V63:AG63, V73:AG73, Z85:AC85, Z95:AC95, Z105:AC105)</f>
        <v>1.5300000000000002</v>
      </c>
      <c r="AP87">
        <f>MAX(V56:AG56, V66:AG66, V76:AG76, Z88:AC88, Z98:AC98, Z108:AC108)</f>
        <v>0.7626666666666666</v>
      </c>
      <c r="AQ87">
        <f>MAX(V49:AG49, V59:AG59, V69:AG69, Z81:AC81, Z91:AC91, Z101:AC101)</f>
        <v>1.202175</v>
      </c>
      <c r="AR87">
        <f>MAX(AO76:AQ76)</f>
        <v>1.2</v>
      </c>
      <c r="AV87" s="7">
        <v>0.60873157894736818</v>
      </c>
    </row>
    <row r="88" spans="1:48" x14ac:dyDescent="0.25">
      <c r="F88" t="s">
        <v>26</v>
      </c>
      <c r="G88">
        <v>0.14400000000000002</v>
      </c>
      <c r="R88" s="34" t="s">
        <v>28</v>
      </c>
      <c r="U88" t="s">
        <v>26</v>
      </c>
      <c r="Z88">
        <v>0.2283333333333333</v>
      </c>
      <c r="AA88">
        <v>0.24966666666666668</v>
      </c>
      <c r="AB88">
        <v>0.14400000000000002</v>
      </c>
      <c r="AC88">
        <v>0.38199999999999995</v>
      </c>
      <c r="AF88" s="17"/>
      <c r="AG88" s="17"/>
      <c r="AH88" t="s">
        <v>246</v>
      </c>
      <c r="AI88">
        <f>QUARTILE((V55:AG55, V65:AG65, V75:AG75, Z87:AC87, Z97:AC97, Z107:AC107), 3)*100</f>
        <v>9.8656433548248099</v>
      </c>
      <c r="AJ88">
        <f>QUARTILE((V58:AG58, V68:AG68, V78:AG78, Z90:AC90, Z100:AC100, Z110:AC110), 3)*100</f>
        <v>3.1893639196010253</v>
      </c>
      <c r="AN88" t="s">
        <v>246</v>
      </c>
      <c r="AO88">
        <f>QUARTILE((V53:AG53, V63:AG63, V73:AG73, Z85:AC85, Z95:AC95, Z105:AC105), 3)</f>
        <v>1.1378383333333326</v>
      </c>
      <c r="AP88">
        <f>QUARTILE((V56:AG56, V66:AG66, V76:AG76, Z88:AC88, Z98:AC98, Z108:AC108), 3)</f>
        <v>0.49924999999999997</v>
      </c>
      <c r="AQ88">
        <f>QUARTILE((V49:AG49, V59:AG59, V69:AG69, Z81:AC81, Z91:AC91, Z101:AC101), 3)</f>
        <v>0.54572500000000057</v>
      </c>
      <c r="AR88">
        <f>QUARTILE((AO76:AQ76), 3)</f>
        <v>1.1000000000000001</v>
      </c>
      <c r="AV88" s="7">
        <v>0.49968000000000046</v>
      </c>
    </row>
    <row r="89" spans="1:48" x14ac:dyDescent="0.25">
      <c r="F89" t="s">
        <v>21</v>
      </c>
      <c r="G89">
        <v>9.1651513899116757E-3</v>
      </c>
      <c r="U89" s="6" t="s">
        <v>21</v>
      </c>
      <c r="Z89">
        <v>1.9655363983740758E-2</v>
      </c>
      <c r="AA89">
        <v>5.5075705472861069E-3</v>
      </c>
      <c r="AB89">
        <v>9.1651513899116757E-3</v>
      </c>
      <c r="AC89">
        <v>1.0000000000000009E-3</v>
      </c>
      <c r="AF89" s="17"/>
      <c r="AG89" s="17"/>
      <c r="AV89" s="7">
        <v>0.45519428571428605</v>
      </c>
    </row>
    <row r="90" spans="1:48" x14ac:dyDescent="0.25">
      <c r="A90">
        <v>90</v>
      </c>
      <c r="B90">
        <v>3</v>
      </c>
      <c r="C90">
        <v>7.5</v>
      </c>
      <c r="D90">
        <v>0.5</v>
      </c>
      <c r="E90" t="s">
        <v>69</v>
      </c>
      <c r="F90" t="s">
        <v>20</v>
      </c>
      <c r="G90" t="e">
        <v>#DIV/0!</v>
      </c>
      <c r="H90" t="e">
        <v>#DIV/0!</v>
      </c>
      <c r="I90" t="e">
        <v>#DIV/0!</v>
      </c>
      <c r="J90" t="e">
        <v>#DIV/0!</v>
      </c>
      <c r="K90" t="e">
        <v>#DIV/0!</v>
      </c>
      <c r="L90" t="e">
        <v>#DIV/0!</v>
      </c>
      <c r="M90" t="e">
        <v>#DIV/0!</v>
      </c>
      <c r="N90" t="e">
        <v>#DIV/0!</v>
      </c>
      <c r="O90" t="e">
        <v>#DIV/0!</v>
      </c>
      <c r="P90" t="e">
        <v>#DIV/0!</v>
      </c>
      <c r="Q90" t="e">
        <v>#DIV/0!</v>
      </c>
      <c r="U90" s="6" t="s">
        <v>254</v>
      </c>
      <c r="Z90">
        <f>Z89/Z88</f>
        <v>8.6081886060178511E-2</v>
      </c>
      <c r="AA90">
        <f t="shared" ref="AA90:AC90" si="7">AA89/AA88</f>
        <v>2.2059695115965713E-2</v>
      </c>
      <c r="AB90">
        <f t="shared" si="7"/>
        <v>6.3646884652164407E-2</v>
      </c>
      <c r="AC90">
        <f t="shared" si="7"/>
        <v>2.6178010471204216E-3</v>
      </c>
      <c r="AF90" s="17"/>
      <c r="AG90" s="17"/>
      <c r="AH90" t="s">
        <v>249</v>
      </c>
      <c r="AI90">
        <f>AI85-AI86</f>
        <v>2.8280862062496204</v>
      </c>
      <c r="AJ90">
        <f>AJ85-AJ86</f>
        <v>1.3909038098408941</v>
      </c>
      <c r="AN90" t="s">
        <v>249</v>
      </c>
      <c r="AO90">
        <f>AO85-AO86</f>
        <v>3.7631250000000116E-2</v>
      </c>
      <c r="AP90">
        <f>AP85-AP86</f>
        <v>0.15633333333333332</v>
      </c>
      <c r="AQ90">
        <f>AQ85-AQ86</f>
        <v>0.24928375000000016</v>
      </c>
      <c r="AR90">
        <f>AR85-AR86</f>
        <v>9.9999999999999978E-2</v>
      </c>
      <c r="AV90" s="7">
        <v>1.202175</v>
      </c>
    </row>
    <row r="91" spans="1:48" x14ac:dyDescent="0.25">
      <c r="E91" t="s">
        <v>129</v>
      </c>
      <c r="F91" t="s">
        <v>21</v>
      </c>
      <c r="G91" t="e">
        <v>#DIV/0!</v>
      </c>
      <c r="H91" t="e">
        <v>#DIV/0!</v>
      </c>
      <c r="I91" t="e">
        <v>#DIV/0!</v>
      </c>
      <c r="J91" t="e">
        <v>#DIV/0!</v>
      </c>
      <c r="K91" t="e">
        <v>#DIV/0!</v>
      </c>
      <c r="L91" t="e">
        <v>#DIV/0!</v>
      </c>
      <c r="M91" t="e">
        <v>#DIV/0!</v>
      </c>
      <c r="N91" t="e">
        <v>#DIV/0!</v>
      </c>
      <c r="O91" t="e">
        <v>#DIV/0!</v>
      </c>
      <c r="P91" t="e">
        <v>#DIV/0!</v>
      </c>
      <c r="Q91" t="e">
        <v>#DIV/0!</v>
      </c>
      <c r="T91">
        <v>1</v>
      </c>
      <c r="Z91" s="7">
        <v>0.25385142857142862</v>
      </c>
      <c r="AA91" s="7">
        <v>0.47190000000000099</v>
      </c>
      <c r="AB91" s="7">
        <v>0.32375172413793102</v>
      </c>
      <c r="AC91" s="7">
        <v>0.25236000000000031</v>
      </c>
      <c r="AF91" s="17"/>
      <c r="AG91" s="17"/>
      <c r="AH91" t="s">
        <v>243</v>
      </c>
      <c r="AI91">
        <f>AI85</f>
        <v>5.8715562009645952</v>
      </c>
      <c r="AJ91">
        <f>AJ85</f>
        <v>1.6526839145529364</v>
      </c>
      <c r="AN91" t="s">
        <v>243</v>
      </c>
      <c r="AO91">
        <f>AO85</f>
        <v>0.78125625000000021</v>
      </c>
      <c r="AP91">
        <f>AP85</f>
        <v>0.30033333333333334</v>
      </c>
      <c r="AQ91">
        <f>AQ85</f>
        <v>0.3928337500000002</v>
      </c>
      <c r="AR91">
        <f>AR85</f>
        <v>0.9</v>
      </c>
      <c r="AV91" s="7">
        <v>0.39236999999999972</v>
      </c>
    </row>
    <row r="92" spans="1:48" x14ac:dyDescent="0.25">
      <c r="E92" t="s">
        <v>130</v>
      </c>
      <c r="F92" t="s">
        <v>23</v>
      </c>
      <c r="G92">
        <v>0</v>
      </c>
      <c r="H92">
        <v>0</v>
      </c>
      <c r="I92">
        <v>0</v>
      </c>
      <c r="J92">
        <v>0</v>
      </c>
      <c r="K92" t="e">
        <v>#DIV/0!</v>
      </c>
      <c r="L92" t="e">
        <v>#DIV/0!</v>
      </c>
      <c r="M92" t="e">
        <v>#DIV/0!</v>
      </c>
      <c r="N92" t="e">
        <v>#DIV/0!</v>
      </c>
      <c r="O92" t="e">
        <v>#DIV/0!</v>
      </c>
      <c r="P92" t="e">
        <v>#DIV/0!</v>
      </c>
      <c r="Q92">
        <v>0</v>
      </c>
      <c r="Z92" s="7">
        <v>0.13291597330867008</v>
      </c>
      <c r="AA92" s="7">
        <v>4.9798263414552707E-2</v>
      </c>
      <c r="AB92" s="7">
        <v>7.8617351335659488E-2</v>
      </c>
      <c r="AC92" s="7">
        <v>4.4117025736089964E-2</v>
      </c>
      <c r="AF92" s="17"/>
      <c r="AG92" s="17"/>
      <c r="AH92" t="s">
        <v>250</v>
      </c>
      <c r="AI92">
        <f>AI84-AI85</f>
        <v>1.3198312732925208</v>
      </c>
      <c r="AJ92">
        <f>AJ84-AJ85</f>
        <v>0.4904668235155929</v>
      </c>
      <c r="AN92" t="s">
        <v>250</v>
      </c>
      <c r="AO92">
        <f>AO84-AO85</f>
        <v>0.1712212500000011</v>
      </c>
      <c r="AP92">
        <f>AP84-AP85</f>
        <v>7.6833333333333309E-2</v>
      </c>
      <c r="AQ92">
        <f>AQ84-AQ85</f>
        <v>7.9819583333333832E-2</v>
      </c>
      <c r="AR92">
        <f>AR84-AR85</f>
        <v>9.9999999999999978E-2</v>
      </c>
      <c r="AV92" s="7">
        <v>0.39265000000000005</v>
      </c>
    </row>
    <row r="93" spans="1:48" x14ac:dyDescent="0.25">
      <c r="F93" t="s">
        <v>21</v>
      </c>
      <c r="G93">
        <v>0</v>
      </c>
      <c r="H93">
        <v>0</v>
      </c>
      <c r="I93">
        <v>0</v>
      </c>
      <c r="J93">
        <v>0</v>
      </c>
      <c r="K93" t="e">
        <v>#DIV/0!</v>
      </c>
      <c r="L93" t="e">
        <v>#DIV/0!</v>
      </c>
      <c r="M93" t="e">
        <v>#DIV/0!</v>
      </c>
      <c r="N93" t="e">
        <v>#DIV/0!</v>
      </c>
      <c r="O93" t="e">
        <v>#DIV/0!</v>
      </c>
      <c r="P93" t="e">
        <v>#DIV/0!</v>
      </c>
      <c r="Q93">
        <v>0</v>
      </c>
      <c r="Z93">
        <v>0.72555428571428549</v>
      </c>
      <c r="AA93">
        <v>0.47800000000000065</v>
      </c>
      <c r="AB93">
        <v>0.62149655172413731</v>
      </c>
      <c r="AC93">
        <v>0.69110999999999867</v>
      </c>
      <c r="AF93" s="17"/>
      <c r="AG93" s="17"/>
      <c r="AH93" t="s">
        <v>251</v>
      </c>
      <c r="AI93">
        <f>AI88-AI84</f>
        <v>2.6742558805676939</v>
      </c>
      <c r="AJ93">
        <f>AJ88-AJ84</f>
        <v>1.046213181532496</v>
      </c>
      <c r="AN93" t="s">
        <v>251</v>
      </c>
      <c r="AO93">
        <f>AO88-AO84</f>
        <v>0.18536083333333131</v>
      </c>
      <c r="AP93">
        <f>AP88-AP84</f>
        <v>0.12208333333333332</v>
      </c>
      <c r="AQ93">
        <f>AQ88-AQ84</f>
        <v>7.3071666666666535E-2</v>
      </c>
      <c r="AR93">
        <f>AR88-AR84</f>
        <v>0.10000000000000009</v>
      </c>
      <c r="AV93" s="7">
        <v>0.14355000000000004</v>
      </c>
    </row>
    <row r="94" spans="1:48" x14ac:dyDescent="0.25">
      <c r="F94" t="s">
        <v>24</v>
      </c>
      <c r="G94" s="42" t="e">
        <v>#DIV/0!</v>
      </c>
      <c r="H94" s="42" t="e">
        <v>#DIV/0!</v>
      </c>
      <c r="I94" s="42" t="e">
        <v>#DIV/0!</v>
      </c>
      <c r="J94" s="42" t="e">
        <v>#DIV/0!</v>
      </c>
      <c r="K94" s="42" t="e">
        <v>#DIV/0!</v>
      </c>
      <c r="L94" s="42" t="e">
        <v>#DIV/0!</v>
      </c>
      <c r="M94" s="42" t="e">
        <v>#DIV/0!</v>
      </c>
      <c r="N94" s="42" t="e">
        <v>#DIV/0!</v>
      </c>
      <c r="O94" s="42" t="e">
        <v>#DIV/0!</v>
      </c>
      <c r="P94" s="42" t="e">
        <v>#DIV/0!</v>
      </c>
      <c r="Q94" s="42" t="e">
        <v>#DIV/0!</v>
      </c>
      <c r="R94" s="34" t="s">
        <v>51</v>
      </c>
      <c r="Z94">
        <v>0.11120115443990933</v>
      </c>
      <c r="AA94">
        <v>4.862856598920845E-2</v>
      </c>
      <c r="AB94">
        <v>8.1919940943208161E-2</v>
      </c>
      <c r="AC94">
        <v>4.5458865860567868E-2</v>
      </c>
      <c r="AF94" s="17"/>
      <c r="AG94" s="17"/>
      <c r="AH94" t="s">
        <v>252</v>
      </c>
      <c r="AI94">
        <f>AI87-AI88</f>
        <v>13.977334926075587</v>
      </c>
      <c r="AJ94">
        <f>AJ87-AJ88</f>
        <v>5.4188246864168264</v>
      </c>
      <c r="AN94" t="s">
        <v>252</v>
      </c>
      <c r="AO94">
        <f>AO87-AO88</f>
        <v>0.39216166666666763</v>
      </c>
      <c r="AP94">
        <f>AP87-AP88</f>
        <v>0.26341666666666663</v>
      </c>
      <c r="AQ94">
        <f>AQ87-AQ88</f>
        <v>0.65644999999999942</v>
      </c>
      <c r="AR94">
        <f>AR87-AR88</f>
        <v>9.9999999999999867E-2</v>
      </c>
      <c r="AV94" s="7">
        <v>0.47196666666666748</v>
      </c>
    </row>
    <row r="95" spans="1:48" x14ac:dyDescent="0.25">
      <c r="F95" t="s">
        <v>21</v>
      </c>
      <c r="G95" s="42" t="e">
        <v>#DIV/0!</v>
      </c>
      <c r="H95" s="42" t="e">
        <v>#DIV/0!</v>
      </c>
      <c r="I95" s="42" t="e">
        <v>#DIV/0!</v>
      </c>
      <c r="J95" s="42" t="e">
        <v>#DIV/0!</v>
      </c>
      <c r="K95" s="42" t="e">
        <v>#DIV/0!</v>
      </c>
      <c r="L95" s="42" t="e">
        <v>#DIV/0!</v>
      </c>
      <c r="M95" s="42" t="e">
        <v>#DIV/0!</v>
      </c>
      <c r="N95" s="42" t="e">
        <v>#DIV/0!</v>
      </c>
      <c r="O95" s="42" t="e">
        <v>#DIV/0!</v>
      </c>
      <c r="P95" s="42" t="e">
        <v>#DIV/0!</v>
      </c>
      <c r="Q95" s="42" t="e">
        <v>#DIV/0!</v>
      </c>
      <c r="Z95" s="42">
        <v>0.97940571428571388</v>
      </c>
      <c r="AA95" s="42">
        <v>0.94989999999999952</v>
      </c>
      <c r="AB95" s="42">
        <v>0.94524827586206905</v>
      </c>
      <c r="AC95" s="42">
        <v>0.94346999999999981</v>
      </c>
      <c r="AF95" s="17"/>
      <c r="AG95" s="17"/>
      <c r="AH95" s="17"/>
      <c r="AV95" s="7">
        <v>0.35253333333333325</v>
      </c>
    </row>
    <row r="96" spans="1:48" x14ac:dyDescent="0.25">
      <c r="F96" t="s">
        <v>26</v>
      </c>
      <c r="G96">
        <v>0.14400000000000002</v>
      </c>
      <c r="R96" s="34" t="s">
        <v>28</v>
      </c>
      <c r="Z96" s="42">
        <v>0.13770312466270632</v>
      </c>
      <c r="AA96" s="42">
        <v>4.4907614663312959E-2</v>
      </c>
      <c r="AB96" s="42">
        <v>8.5408213486962023E-2</v>
      </c>
      <c r="AC96" s="42">
        <v>4.9411400836884951E-2</v>
      </c>
      <c r="AF96" s="17"/>
      <c r="AG96" s="17"/>
      <c r="AH96" s="17"/>
      <c r="AV96" s="7">
        <v>0.24246000000000009</v>
      </c>
    </row>
    <row r="97" spans="1:48" x14ac:dyDescent="0.25">
      <c r="F97" t="s">
        <v>21</v>
      </c>
      <c r="G97">
        <v>9.1651513899116757E-3</v>
      </c>
      <c r="Z97" s="42">
        <f>Z96/Z95</f>
        <v>0.14059865350401185</v>
      </c>
      <c r="AA97" s="42">
        <f t="shared" ref="AA97:AC97" si="8">AA96/AA95</f>
        <v>4.727614976662068E-2</v>
      </c>
      <c r="AB97" s="42">
        <f t="shared" si="8"/>
        <v>9.0355323218198405E-2</v>
      </c>
      <c r="AC97" s="42">
        <f t="shared" si="8"/>
        <v>5.2371989397527172E-2</v>
      </c>
      <c r="AF97" s="17"/>
      <c r="AG97" s="17"/>
      <c r="AH97" s="17"/>
      <c r="AV97" s="7">
        <v>0.25385142857142862</v>
      </c>
    </row>
    <row r="98" spans="1:48" x14ac:dyDescent="0.25">
      <c r="A98">
        <v>90</v>
      </c>
      <c r="B98">
        <v>4</v>
      </c>
      <c r="C98">
        <v>5</v>
      </c>
      <c r="D98">
        <v>1.2</v>
      </c>
      <c r="E98" t="s">
        <v>70</v>
      </c>
      <c r="F98" t="s">
        <v>20</v>
      </c>
      <c r="G98">
        <v>0.26100000000000001</v>
      </c>
      <c r="H98">
        <v>0.22620000000000001</v>
      </c>
      <c r="I98">
        <v>0.21960000000000007</v>
      </c>
      <c r="J98">
        <v>0.22620000000000001</v>
      </c>
      <c r="K98">
        <v>0.23279999999999998</v>
      </c>
      <c r="L98">
        <v>0.24540000000000001</v>
      </c>
      <c r="M98">
        <v>0.21660000000000004</v>
      </c>
      <c r="N98">
        <v>0.2676</v>
      </c>
      <c r="O98">
        <v>0.25619999999999998</v>
      </c>
      <c r="P98">
        <v>0.27299999999999991</v>
      </c>
      <c r="Q98">
        <v>0.24246000000000009</v>
      </c>
      <c r="Z98">
        <v>0.2283333333333333</v>
      </c>
      <c r="AA98">
        <v>0.24966666666666668</v>
      </c>
      <c r="AB98">
        <v>0.14400000000000002</v>
      </c>
      <c r="AC98">
        <v>0.38199999999999995</v>
      </c>
      <c r="AF98" s="17"/>
      <c r="AG98" s="17"/>
      <c r="AH98" s="17"/>
      <c r="AV98" s="7">
        <v>0.47190000000000099</v>
      </c>
    </row>
    <row r="99" spans="1:48" x14ac:dyDescent="0.25">
      <c r="E99" t="s">
        <v>131</v>
      </c>
      <c r="F99" t="s">
        <v>21</v>
      </c>
      <c r="G99">
        <v>1.8209309360006525E-2</v>
      </c>
      <c r="H99">
        <v>1.7092934828537541E-2</v>
      </c>
      <c r="I99">
        <v>1.1080566202519666E-2</v>
      </c>
      <c r="J99">
        <v>3.616278983182921E-2</v>
      </c>
      <c r="K99">
        <v>2.6804555779313451E-2</v>
      </c>
      <c r="L99">
        <v>4.7440156208138864E-2</v>
      </c>
      <c r="M99">
        <v>3.7032560353232095E-2</v>
      </c>
      <c r="N99">
        <v>7.3055422364408359E-2</v>
      </c>
      <c r="O99">
        <v>5.9971572212876051E-2</v>
      </c>
      <c r="P99">
        <v>6.7307620589898531E-2</v>
      </c>
      <c r="Q99">
        <v>4.7853507613911613E-2</v>
      </c>
      <c r="Z99">
        <v>1.9655363983740758E-2</v>
      </c>
      <c r="AA99">
        <v>5.5075705472861069E-3</v>
      </c>
      <c r="AB99">
        <v>9.1651513899116757E-3</v>
      </c>
      <c r="AC99">
        <v>1.0000000000000009E-3</v>
      </c>
      <c r="AF99" s="17"/>
      <c r="AG99" s="17"/>
      <c r="AH99" s="17"/>
      <c r="AV99" s="7">
        <v>0.32375172413793102</v>
      </c>
    </row>
    <row r="100" spans="1:48" x14ac:dyDescent="0.25">
      <c r="E100" t="s">
        <v>114</v>
      </c>
      <c r="F100" t="s">
        <v>23</v>
      </c>
      <c r="G100">
        <v>0.87360000000000004</v>
      </c>
      <c r="H100">
        <v>0.91319999999999979</v>
      </c>
      <c r="I100">
        <v>0.9071999999999999</v>
      </c>
      <c r="J100">
        <v>0.90240000000000009</v>
      </c>
      <c r="K100">
        <v>0.88319999999999987</v>
      </c>
      <c r="L100">
        <v>0.88080000000000014</v>
      </c>
      <c r="M100">
        <v>0.88560000000000016</v>
      </c>
      <c r="N100">
        <v>0.85800000000000021</v>
      </c>
      <c r="O100">
        <v>0.88139999999999996</v>
      </c>
      <c r="P100">
        <v>0.80640000000000023</v>
      </c>
      <c r="Q100">
        <v>0.87918000000000229</v>
      </c>
      <c r="Z100">
        <f>Z99/Z98</f>
        <v>8.6081886060178511E-2</v>
      </c>
      <c r="AA100">
        <f t="shared" ref="AA100:AC100" si="9">AA99/AA98</f>
        <v>2.2059695115965713E-2</v>
      </c>
      <c r="AB100">
        <f t="shared" si="9"/>
        <v>6.3646884652164407E-2</v>
      </c>
      <c r="AC100">
        <f t="shared" si="9"/>
        <v>2.6178010471204216E-3</v>
      </c>
      <c r="AF100" s="17"/>
      <c r="AG100" s="17"/>
      <c r="AH100" s="17"/>
      <c r="AV100" s="7">
        <v>0.25236000000000031</v>
      </c>
    </row>
    <row r="101" spans="1:48" x14ac:dyDescent="0.25">
      <c r="F101" t="s">
        <v>21</v>
      </c>
      <c r="G101">
        <v>2.2901160623312038E-2</v>
      </c>
      <c r="H101">
        <v>3.1122170131342237E-2</v>
      </c>
      <c r="I101">
        <v>2.290116062331202E-2</v>
      </c>
      <c r="J101">
        <v>4.6377853153826497E-2</v>
      </c>
      <c r="K101">
        <v>2.9496833014660037E-2</v>
      </c>
      <c r="L101">
        <v>4.072190668682555E-2</v>
      </c>
      <c r="M101">
        <v>3.98185357525071E-2</v>
      </c>
      <c r="N101">
        <v>8.3366028673807546E-2</v>
      </c>
      <c r="O101">
        <v>3.9025497737815107E-2</v>
      </c>
      <c r="P101">
        <v>7.9656102947872759E-2</v>
      </c>
      <c r="Q101">
        <v>5.0354240773128785E-2</v>
      </c>
      <c r="T101">
        <v>0.8</v>
      </c>
      <c r="Z101" s="7">
        <v>0.26904000000000006</v>
      </c>
      <c r="AA101" s="7">
        <v>0.53993333333333371</v>
      </c>
      <c r="AB101" s="7">
        <v>0.30677142857142847</v>
      </c>
      <c r="AC101" s="7">
        <v>0.26769000000000032</v>
      </c>
      <c r="AF101" s="17"/>
      <c r="AG101" s="17"/>
      <c r="AH101" s="17"/>
      <c r="AV101" s="7">
        <v>0.26904000000000006</v>
      </c>
    </row>
    <row r="102" spans="1:48" x14ac:dyDescent="0.25">
      <c r="F102" t="s">
        <v>24</v>
      </c>
      <c r="G102" s="42">
        <v>1.1346000000000001</v>
      </c>
      <c r="H102" s="42">
        <v>1.1394</v>
      </c>
      <c r="I102" s="42">
        <v>1.1268</v>
      </c>
      <c r="J102" s="42">
        <v>1.1286</v>
      </c>
      <c r="K102" s="42">
        <v>1.1160000000000001</v>
      </c>
      <c r="L102" s="42">
        <v>1.1262000000000001</v>
      </c>
      <c r="M102" s="42">
        <v>1.1022000000000003</v>
      </c>
      <c r="N102" s="42">
        <v>1.1256000000000002</v>
      </c>
      <c r="O102" s="42">
        <v>1.1375999999999999</v>
      </c>
      <c r="P102" s="42">
        <v>1.0793999999999999</v>
      </c>
      <c r="Q102" s="42">
        <v>1.1216400000000006</v>
      </c>
      <c r="R102" s="34" t="s">
        <v>51</v>
      </c>
      <c r="Z102" s="7">
        <v>0.14863170404821394</v>
      </c>
      <c r="AA102" s="7">
        <v>6.3373590243081396E-2</v>
      </c>
      <c r="AB102" s="7">
        <v>3.8324001148620938E-2</v>
      </c>
      <c r="AC102" s="7">
        <v>6.311132303697313E-2</v>
      </c>
      <c r="AF102" s="17"/>
      <c r="AG102" s="17"/>
      <c r="AH102" s="17"/>
      <c r="AV102" s="7">
        <v>0.53993333333333371</v>
      </c>
    </row>
    <row r="103" spans="1:48" x14ac:dyDescent="0.25">
      <c r="F103" t="s">
        <v>21</v>
      </c>
      <c r="G103" s="42">
        <v>2.654172484777003E-2</v>
      </c>
      <c r="H103" s="42">
        <v>3.02766194316757E-2</v>
      </c>
      <c r="I103" s="42">
        <v>1.6925844455338502E-2</v>
      </c>
      <c r="J103" s="42">
        <v>4.4300885104618701E-2</v>
      </c>
      <c r="K103" s="42">
        <v>3.5255458703880853E-2</v>
      </c>
      <c r="L103" s="42">
        <v>5.1101138106596687E-2</v>
      </c>
      <c r="M103" s="42">
        <v>3.0969594596534214E-2</v>
      </c>
      <c r="N103" s="42">
        <v>9.753509489841132E-2</v>
      </c>
      <c r="O103" s="42">
        <v>7.6253317442932469E-2</v>
      </c>
      <c r="P103" s="42">
        <v>7.5842218488538157E-2</v>
      </c>
      <c r="Q103" s="42">
        <v>5.6103551065962411E-2</v>
      </c>
      <c r="Z103">
        <v>0.5555485714285715</v>
      </c>
      <c r="AA103">
        <v>0.21457777777777781</v>
      </c>
      <c r="AB103">
        <v>0.44094857142857208</v>
      </c>
      <c r="AC103">
        <v>0.48202500000000048</v>
      </c>
      <c r="AF103" s="17"/>
      <c r="AG103" s="17"/>
      <c r="AH103" s="17"/>
      <c r="AV103" s="7">
        <v>0.30677142857142847</v>
      </c>
    </row>
    <row r="104" spans="1:48" x14ac:dyDescent="0.25">
      <c r="F104" t="s">
        <v>26</v>
      </c>
      <c r="G104">
        <v>0.38199999999999995</v>
      </c>
      <c r="R104" s="34" t="s">
        <v>28</v>
      </c>
      <c r="Z104">
        <v>0.13904591437873579</v>
      </c>
      <c r="AA104">
        <v>6.659349466981189E-2</v>
      </c>
      <c r="AB104">
        <v>4.9464171239925907E-2</v>
      </c>
      <c r="AC104">
        <v>6.5288100619283959E-2</v>
      </c>
      <c r="AF104" s="17"/>
      <c r="AG104" s="17"/>
      <c r="AH104" s="17"/>
      <c r="AV104" s="7">
        <v>0.26769000000000032</v>
      </c>
    </row>
    <row r="105" spans="1:48" x14ac:dyDescent="0.25">
      <c r="F105" t="s">
        <v>21</v>
      </c>
      <c r="G105">
        <v>1.0000000000000009E-3</v>
      </c>
      <c r="Z105" s="42">
        <v>0.82458857142857123</v>
      </c>
      <c r="AA105" s="42">
        <v>0.75451111111111102</v>
      </c>
      <c r="AB105" s="42">
        <v>0.74771999999999983</v>
      </c>
      <c r="AC105" s="42">
        <v>0.74971500000000002</v>
      </c>
      <c r="AF105" s="17"/>
      <c r="AG105" s="17"/>
      <c r="AH105" s="17"/>
    </row>
    <row r="106" spans="1:48" x14ac:dyDescent="0.25">
      <c r="A106">
        <v>90</v>
      </c>
      <c r="B106">
        <v>4</v>
      </c>
      <c r="C106">
        <v>5</v>
      </c>
      <c r="D106">
        <v>1</v>
      </c>
      <c r="E106" t="s">
        <v>71</v>
      </c>
      <c r="F106" t="s">
        <v>20</v>
      </c>
      <c r="G106">
        <v>0.25514999999999999</v>
      </c>
      <c r="H106">
        <v>0.21374999999999997</v>
      </c>
      <c r="I106">
        <v>0.21780000000000005</v>
      </c>
      <c r="J106">
        <v>0.23940000000000006</v>
      </c>
      <c r="K106">
        <v>0.24885000000000002</v>
      </c>
      <c r="L106">
        <v>0.24254999999999999</v>
      </c>
      <c r="M106">
        <v>0.24705000000000008</v>
      </c>
      <c r="N106">
        <v>0.26415</v>
      </c>
      <c r="O106">
        <v>0.29969999999999997</v>
      </c>
      <c r="P106">
        <v>0.29520000000000002</v>
      </c>
      <c r="Q106">
        <v>0.25236000000000031</v>
      </c>
      <c r="Z106" s="42">
        <v>0.19660647399250111</v>
      </c>
      <c r="AA106" s="42">
        <v>5.374801164898016E-2</v>
      </c>
      <c r="AB106" s="42">
        <v>5.096749471223181E-2</v>
      </c>
      <c r="AC106" s="42">
        <v>5.4423463154310042E-2</v>
      </c>
      <c r="AF106" s="17"/>
      <c r="AG106" s="17"/>
      <c r="AH106" s="17"/>
    </row>
    <row r="107" spans="1:48" x14ac:dyDescent="0.25">
      <c r="E107" t="s">
        <v>132</v>
      </c>
      <c r="F107" t="s">
        <v>21</v>
      </c>
      <c r="G107">
        <v>1.2482724904948908E-2</v>
      </c>
      <c r="H107">
        <v>2.7682171728008909E-2</v>
      </c>
      <c r="I107">
        <v>1.8375040279225457E-2</v>
      </c>
      <c r="J107">
        <v>1.6875394732225411E-2</v>
      </c>
      <c r="K107">
        <v>2.4303508518643747E-2</v>
      </c>
      <c r="L107">
        <v>3.2050084161150579E-2</v>
      </c>
      <c r="M107">
        <v>2.8976351519271235E-2</v>
      </c>
      <c r="N107">
        <v>3.6502739623212078E-2</v>
      </c>
      <c r="O107">
        <v>6.7797764285448842E-2</v>
      </c>
      <c r="P107">
        <v>5.3492350658270328E-2</v>
      </c>
      <c r="Q107">
        <v>4.4117025736089964E-2</v>
      </c>
      <c r="Z107" s="42">
        <f>Z106/Z105</f>
        <v>0.23842978280900398</v>
      </c>
      <c r="AA107" s="42">
        <f t="shared" ref="AA107:AC107" si="10">AA106/AA105</f>
        <v>7.1235546909083361E-2</v>
      </c>
      <c r="AB107" s="42">
        <f t="shared" si="10"/>
        <v>6.8163877804835793E-2</v>
      </c>
      <c r="AC107" s="42">
        <f t="shared" si="10"/>
        <v>7.2592202576058959E-2</v>
      </c>
      <c r="AF107" s="17"/>
      <c r="AG107" s="17"/>
      <c r="AH107" s="17"/>
    </row>
    <row r="108" spans="1:48" x14ac:dyDescent="0.25">
      <c r="E108" t="s">
        <v>116</v>
      </c>
      <c r="F108" t="s">
        <v>23</v>
      </c>
      <c r="G108">
        <v>0.69074999999999998</v>
      </c>
      <c r="H108">
        <v>0.73350000000000004</v>
      </c>
      <c r="I108">
        <v>0.71324999999999994</v>
      </c>
      <c r="J108">
        <v>0.70200000000000007</v>
      </c>
      <c r="K108">
        <v>0.69300000000000006</v>
      </c>
      <c r="L108">
        <v>0.69255000000000011</v>
      </c>
      <c r="M108">
        <v>0.69435000000000002</v>
      </c>
      <c r="N108">
        <v>0.68085000000000018</v>
      </c>
      <c r="O108">
        <v>0.66374999999999995</v>
      </c>
      <c r="P108">
        <v>0.64710000000000001</v>
      </c>
      <c r="Q108">
        <v>0.69110999999999867</v>
      </c>
      <c r="Z108">
        <v>0.2283333333333333</v>
      </c>
      <c r="AA108">
        <v>0.24966666666666668</v>
      </c>
      <c r="AB108">
        <v>0.14400000000000002</v>
      </c>
      <c r="AC108">
        <v>0.38199999999999995</v>
      </c>
      <c r="AF108" s="17"/>
      <c r="AG108" s="17"/>
      <c r="AH108" s="17"/>
    </row>
    <row r="109" spans="1:48" x14ac:dyDescent="0.25">
      <c r="F109" t="s">
        <v>21</v>
      </c>
      <c r="G109">
        <v>1.4267648351206422E-2</v>
      </c>
      <c r="H109">
        <v>2.8980029421364618E-2</v>
      </c>
      <c r="I109">
        <v>2.6377023494341678E-2</v>
      </c>
      <c r="J109">
        <v>1.9997105053640014E-2</v>
      </c>
      <c r="K109">
        <v>2.1457424184453681E-2</v>
      </c>
      <c r="L109">
        <v>4.7755379966967826E-2</v>
      </c>
      <c r="M109">
        <v>3.2551618926511802E-2</v>
      </c>
      <c r="N109">
        <v>6.085035570539981E-2</v>
      </c>
      <c r="O109">
        <v>5.0565096137240959E-2</v>
      </c>
      <c r="P109">
        <v>8.2945067427342381E-2</v>
      </c>
      <c r="Q109">
        <v>4.5458865860567868E-2</v>
      </c>
      <c r="Z109">
        <v>1.9655363983740758E-2</v>
      </c>
      <c r="AA109">
        <v>5.5075705472861069E-3</v>
      </c>
      <c r="AB109">
        <v>9.1651513899116757E-3</v>
      </c>
      <c r="AC109">
        <v>1.0000000000000009E-3</v>
      </c>
    </row>
    <row r="110" spans="1:48" x14ac:dyDescent="0.25">
      <c r="F110" t="s">
        <v>24</v>
      </c>
      <c r="G110" s="42">
        <v>0.94589999999999996</v>
      </c>
      <c r="H110" s="42">
        <v>0.94725000000000004</v>
      </c>
      <c r="I110" s="42">
        <v>0.93105000000000016</v>
      </c>
      <c r="J110" s="42">
        <v>0.94140000000000001</v>
      </c>
      <c r="K110" s="42">
        <v>0.94184999999999997</v>
      </c>
      <c r="L110" s="42">
        <v>0.93509999999999993</v>
      </c>
      <c r="M110" s="42">
        <v>0.94139999999999979</v>
      </c>
      <c r="N110" s="42">
        <v>0.94500000000000028</v>
      </c>
      <c r="O110" s="42">
        <v>0.96345000000000014</v>
      </c>
      <c r="P110" s="42">
        <v>0.94230000000000003</v>
      </c>
      <c r="Q110" s="42">
        <v>0.94346999999999981</v>
      </c>
      <c r="R110" s="34" t="s">
        <v>51</v>
      </c>
      <c r="Z110">
        <f>Z109/Z108</f>
        <v>8.6081886060178511E-2</v>
      </c>
      <c r="AA110">
        <f t="shared" ref="AA110:AC110" si="11">AA109/AA108</f>
        <v>2.2059695115965713E-2</v>
      </c>
      <c r="AB110">
        <f t="shared" si="11"/>
        <v>6.3646884652164407E-2</v>
      </c>
      <c r="AC110">
        <f t="shared" si="11"/>
        <v>2.6178010471204216E-3</v>
      </c>
    </row>
    <row r="111" spans="1:48" x14ac:dyDescent="0.25">
      <c r="F111" t="s">
        <v>21</v>
      </c>
      <c r="G111" s="42">
        <v>1.7737560503958201E-2</v>
      </c>
      <c r="H111" s="42">
        <v>3.0327814227033779E-2</v>
      </c>
      <c r="I111" s="42">
        <v>1.4445815274582727E-2</v>
      </c>
      <c r="J111" s="42">
        <v>2.2314498473083859E-2</v>
      </c>
      <c r="K111" s="42">
        <v>3.2682322599936399E-2</v>
      </c>
      <c r="L111" s="42">
        <v>5.5241003077900669E-2</v>
      </c>
      <c r="M111" s="42">
        <v>4.3053699639305998E-2</v>
      </c>
      <c r="N111" s="42">
        <v>5.9627792883944021E-2</v>
      </c>
      <c r="O111" s="42">
        <v>5.5439369442757243E-2</v>
      </c>
      <c r="P111" s="42">
        <v>0.10165995951416221</v>
      </c>
      <c r="Q111" s="42">
        <v>4.9411400836884951E-2</v>
      </c>
    </row>
    <row r="112" spans="1:48" x14ac:dyDescent="0.25">
      <c r="F112" t="s">
        <v>26</v>
      </c>
      <c r="G112">
        <v>0.38199999999999995</v>
      </c>
      <c r="R112" s="34" t="s">
        <v>28</v>
      </c>
      <c r="W112">
        <v>90</v>
      </c>
      <c r="Z112" t="s">
        <v>267</v>
      </c>
      <c r="AA112" t="s">
        <v>169</v>
      </c>
    </row>
    <row r="113" spans="1:27" x14ac:dyDescent="0.25">
      <c r="F113" t="s">
        <v>21</v>
      </c>
      <c r="G113">
        <v>1.0000000000000009E-3</v>
      </c>
      <c r="V113" t="s">
        <v>20</v>
      </c>
      <c r="X113">
        <v>0.7</v>
      </c>
      <c r="Z113" s="7">
        <v>0.34554999999999991</v>
      </c>
    </row>
    <row r="114" spans="1:27" x14ac:dyDescent="0.25">
      <c r="A114">
        <v>90</v>
      </c>
      <c r="B114">
        <v>4</v>
      </c>
      <c r="C114">
        <v>5</v>
      </c>
      <c r="D114">
        <v>0.8</v>
      </c>
      <c r="E114" t="s">
        <v>72</v>
      </c>
      <c r="F114" t="s">
        <v>20</v>
      </c>
      <c r="G114">
        <v>0.2487</v>
      </c>
      <c r="H114">
        <v>0.21735000000000007</v>
      </c>
      <c r="I114">
        <v>0.23400000000000004</v>
      </c>
      <c r="J114">
        <v>0.24300000000000002</v>
      </c>
      <c r="K114">
        <v>0.25650000000000001</v>
      </c>
      <c r="L114">
        <v>0.27584999999999998</v>
      </c>
      <c r="M114">
        <v>0.25965000000000005</v>
      </c>
      <c r="N114">
        <v>0.26910000000000001</v>
      </c>
      <c r="O114">
        <v>0.31409999999999999</v>
      </c>
      <c r="P114">
        <v>0.35865000000000002</v>
      </c>
      <c r="Q114">
        <v>0.26769000000000032</v>
      </c>
      <c r="V114" t="s">
        <v>21</v>
      </c>
      <c r="Z114" s="7">
        <v>4.0568178645881789E-2</v>
      </c>
    </row>
    <row r="115" spans="1:27" x14ac:dyDescent="0.25">
      <c r="E115" t="s">
        <v>133</v>
      </c>
      <c r="F115" t="s">
        <v>21</v>
      </c>
      <c r="G115">
        <v>1.3163346239103734E-2</v>
      </c>
      <c r="H115">
        <v>1.1032368643892249E-2</v>
      </c>
      <c r="I115">
        <v>1.052815773358083E-2</v>
      </c>
      <c r="J115">
        <v>1.6257791654271016E-2</v>
      </c>
      <c r="K115">
        <v>3.165188944223022E-2</v>
      </c>
      <c r="L115">
        <v>4.2543197860651631E-2</v>
      </c>
      <c r="M115">
        <v>5.4571319824321673E-2</v>
      </c>
      <c r="N115">
        <v>5.6537737746337795E-2</v>
      </c>
      <c r="O115">
        <v>8.1021049896405309E-2</v>
      </c>
      <c r="P115">
        <v>9.6769000582233256E-2</v>
      </c>
      <c r="Q115">
        <v>6.311132303697313E-2</v>
      </c>
      <c r="V115" t="s">
        <v>23</v>
      </c>
      <c r="Z115">
        <v>0.40700000000000014</v>
      </c>
    </row>
    <row r="116" spans="1:27" x14ac:dyDescent="0.25">
      <c r="E116" t="s">
        <v>118</v>
      </c>
      <c r="F116" t="s">
        <v>23</v>
      </c>
      <c r="G116">
        <v>0.51329999999999987</v>
      </c>
      <c r="H116">
        <v>0.53144999999999998</v>
      </c>
      <c r="I116">
        <v>0.51975000000000005</v>
      </c>
      <c r="J116">
        <v>0.5121</v>
      </c>
      <c r="K116">
        <v>0.48194999999999988</v>
      </c>
      <c r="L116">
        <v>0.46710000000000013</v>
      </c>
      <c r="M116">
        <v>0.50490000000000002</v>
      </c>
      <c r="N116">
        <v>0.47115000000000001</v>
      </c>
      <c r="O116">
        <v>0.4194</v>
      </c>
      <c r="P116">
        <v>0.39915</v>
      </c>
      <c r="Q116">
        <v>0.48202500000000048</v>
      </c>
      <c r="V116" t="s">
        <v>21</v>
      </c>
      <c r="Z116">
        <v>3.4355075119124355E-2</v>
      </c>
    </row>
    <row r="117" spans="1:27" x14ac:dyDescent="0.25">
      <c r="F117" t="s">
        <v>21</v>
      </c>
      <c r="G117">
        <v>1.1429877744891155E-2</v>
      </c>
      <c r="H117">
        <v>2.3079895557548968E-2</v>
      </c>
      <c r="I117">
        <v>2.2805816432609795E-2</v>
      </c>
      <c r="J117">
        <v>1.8719817812878656E-2</v>
      </c>
      <c r="K117">
        <v>3.1648522040822399E-2</v>
      </c>
      <c r="L117">
        <v>7.1100299799500305E-2</v>
      </c>
      <c r="M117">
        <v>3.129973936330023E-2</v>
      </c>
      <c r="N117">
        <v>7.5541048443875949E-2</v>
      </c>
      <c r="O117">
        <v>8.5799889584029121E-2</v>
      </c>
      <c r="P117">
        <v>8.3731572992446962E-2</v>
      </c>
      <c r="Q117">
        <v>6.5288100619283959E-2</v>
      </c>
      <c r="V117" t="s">
        <v>24</v>
      </c>
      <c r="Z117" s="42">
        <v>0.75254999999999983</v>
      </c>
    </row>
    <row r="118" spans="1:27" x14ac:dyDescent="0.25">
      <c r="F118" t="s">
        <v>24</v>
      </c>
      <c r="G118" s="42">
        <v>0.76200000000000012</v>
      </c>
      <c r="H118" s="42">
        <v>0.74879999999999991</v>
      </c>
      <c r="I118" s="42">
        <v>0.75374999999999992</v>
      </c>
      <c r="J118" s="42">
        <v>0.75509999999999999</v>
      </c>
      <c r="K118" s="42">
        <v>0.73845000000000005</v>
      </c>
      <c r="L118" s="42">
        <v>0.74295</v>
      </c>
      <c r="M118" s="42">
        <v>0.76455000000000006</v>
      </c>
      <c r="N118" s="42">
        <v>0.74024999999999985</v>
      </c>
      <c r="O118" s="42">
        <v>0.73350000000000004</v>
      </c>
      <c r="P118" s="42">
        <v>0.75779999999999981</v>
      </c>
      <c r="Q118" s="42">
        <v>0.74971500000000002</v>
      </c>
      <c r="R118" s="34" t="s">
        <v>51</v>
      </c>
      <c r="V118" t="s">
        <v>21</v>
      </c>
      <c r="Z118" s="42">
        <v>3.6741619590996415E-2</v>
      </c>
    </row>
    <row r="119" spans="1:27" x14ac:dyDescent="0.25">
      <c r="F119" t="s">
        <v>21</v>
      </c>
      <c r="G119" s="42">
        <v>1.4664672910738504E-2</v>
      </c>
      <c r="H119" s="42">
        <v>2.4707978681517372E-2</v>
      </c>
      <c r="I119" s="42">
        <v>2.0413811114305114E-2</v>
      </c>
      <c r="J119" s="42">
        <v>1.7250171623860215E-2</v>
      </c>
      <c r="K119" s="42">
        <v>3.3481298786353135E-2</v>
      </c>
      <c r="L119" s="42">
        <v>6.107413527836477E-2</v>
      </c>
      <c r="M119" s="42">
        <v>6.4602000131982223E-2</v>
      </c>
      <c r="N119" s="42">
        <v>6.2822117292022486E-2</v>
      </c>
      <c r="O119" s="42">
        <v>8.0524922588565986E-2</v>
      </c>
      <c r="P119" s="42">
        <v>9.4690409673899897E-2</v>
      </c>
      <c r="Q119" s="42">
        <v>5.4423463154310042E-2</v>
      </c>
      <c r="V119" t="s">
        <v>255</v>
      </c>
    </row>
    <row r="120" spans="1:27" x14ac:dyDescent="0.25">
      <c r="F120" t="s">
        <v>26</v>
      </c>
      <c r="G120">
        <v>0.38199999999999995</v>
      </c>
      <c r="R120" s="34" t="s">
        <v>28</v>
      </c>
      <c r="V120" t="s">
        <v>26</v>
      </c>
      <c r="Z120">
        <v>0.14400000000000002</v>
      </c>
    </row>
    <row r="121" spans="1:27" x14ac:dyDescent="0.25">
      <c r="F121" t="s">
        <v>21</v>
      </c>
      <c r="G121">
        <v>1.0000000000000009E-3</v>
      </c>
      <c r="V121" s="6" t="s">
        <v>21</v>
      </c>
      <c r="Z121">
        <v>9.1651513899116757E-3</v>
      </c>
    </row>
    <row r="122" spans="1:27" x14ac:dyDescent="0.25">
      <c r="A122">
        <v>90</v>
      </c>
      <c r="B122">
        <v>4</v>
      </c>
      <c r="C122">
        <v>5</v>
      </c>
      <c r="D122">
        <v>0.6</v>
      </c>
      <c r="E122" t="s">
        <v>73</v>
      </c>
      <c r="F122" t="s">
        <v>20</v>
      </c>
      <c r="G122">
        <v>0.27029999999999998</v>
      </c>
      <c r="H122">
        <v>0.24420000000000006</v>
      </c>
      <c r="I122">
        <v>0.25470000000000004</v>
      </c>
      <c r="J122">
        <v>0.23910000000000001</v>
      </c>
      <c r="K122">
        <v>0.25619999999999993</v>
      </c>
      <c r="L122">
        <v>0.26490000000000002</v>
      </c>
      <c r="M122">
        <v>0.23879999999999998</v>
      </c>
      <c r="N122">
        <v>0.23310000000000003</v>
      </c>
      <c r="O122">
        <v>0.22890000000000005</v>
      </c>
      <c r="P122" t="e">
        <v>#DIV/0!</v>
      </c>
      <c r="Q122">
        <v>0.24780000000000038</v>
      </c>
      <c r="V122" s="6" t="s">
        <v>254</v>
      </c>
    </row>
    <row r="123" spans="1:27" x14ac:dyDescent="0.25">
      <c r="E123" t="s">
        <v>134</v>
      </c>
      <c r="F123" t="s">
        <v>21</v>
      </c>
      <c r="G123">
        <v>6.8755860994191764E-3</v>
      </c>
      <c r="H123">
        <v>2.4860876048416653E-2</v>
      </c>
      <c r="I123">
        <v>1.6686269174005564E-2</v>
      </c>
      <c r="J123">
        <v>3.1884495489682418E-2</v>
      </c>
      <c r="K123">
        <v>2.4165220767392998E-2</v>
      </c>
      <c r="L123">
        <v>2.1348980007682351E-2</v>
      </c>
      <c r="M123">
        <v>2.2075468642578661E-2</v>
      </c>
      <c r="N123">
        <v>2.699298154394137E-2</v>
      </c>
      <c r="O123">
        <v>2.510168792814723E-2</v>
      </c>
      <c r="P123" t="e">
        <v>#DIV/0!</v>
      </c>
      <c r="Q123">
        <v>2.6454641269397432E-2</v>
      </c>
      <c r="X123">
        <v>0.6</v>
      </c>
      <c r="Z123" s="7">
        <v>0.34771249999999976</v>
      </c>
      <c r="AA123" s="7">
        <v>0.24780000000000038</v>
      </c>
    </row>
    <row r="124" spans="1:27" x14ac:dyDescent="0.25">
      <c r="E124" t="s">
        <v>135</v>
      </c>
      <c r="F124" t="s">
        <v>23</v>
      </c>
      <c r="G124">
        <v>0.29579999999999995</v>
      </c>
      <c r="H124">
        <v>0.31379999999999997</v>
      </c>
      <c r="I124">
        <v>0.31229999999999997</v>
      </c>
      <c r="J124">
        <v>0.31920000000000004</v>
      </c>
      <c r="K124">
        <v>0.31140000000000001</v>
      </c>
      <c r="L124">
        <v>0.29429999999999995</v>
      </c>
      <c r="M124">
        <v>0.32429999999999992</v>
      </c>
      <c r="N124">
        <v>0.30419999999999997</v>
      </c>
      <c r="O124">
        <v>0.3291</v>
      </c>
      <c r="P124" t="e">
        <v>#DIV/0!</v>
      </c>
      <c r="Q124">
        <v>0.31159999999999949</v>
      </c>
      <c r="Z124" s="7">
        <v>4.3346468108354338E-2</v>
      </c>
      <c r="AA124" s="7">
        <v>2.6454641269397432E-2</v>
      </c>
    </row>
    <row r="125" spans="1:27" x14ac:dyDescent="0.25">
      <c r="F125" t="s">
        <v>21</v>
      </c>
      <c r="G125">
        <v>1.0133841169176932E-2</v>
      </c>
      <c r="H125">
        <v>2.0239617221260831E-2</v>
      </c>
      <c r="I125">
        <v>1.5886439102845581E-2</v>
      </c>
      <c r="J125">
        <v>2.6484553591619556E-2</v>
      </c>
      <c r="K125">
        <v>2.1404377319161914E-2</v>
      </c>
      <c r="L125">
        <v>3.7871111056207739E-2</v>
      </c>
      <c r="M125">
        <v>2.2064737287784495E-2</v>
      </c>
      <c r="N125">
        <v>3.3666475594385688E-2</v>
      </c>
      <c r="O125">
        <v>2.9152773633503829E-2</v>
      </c>
      <c r="P125" t="e">
        <v>#DIV/0!</v>
      </c>
      <c r="Q125">
        <v>2.8017871391639217E-2</v>
      </c>
      <c r="Z125">
        <v>0.21682499999999999</v>
      </c>
      <c r="AA125">
        <v>0.31159999999999949</v>
      </c>
    </row>
    <row r="126" spans="1:27" x14ac:dyDescent="0.25">
      <c r="F126" t="s">
        <v>24</v>
      </c>
      <c r="G126" s="42">
        <v>0.56610000000000005</v>
      </c>
      <c r="H126" s="42">
        <v>0.55799999999999983</v>
      </c>
      <c r="I126" s="42">
        <v>0.56699999999999995</v>
      </c>
      <c r="J126" s="42">
        <v>0.55829999999999991</v>
      </c>
      <c r="K126" s="42">
        <v>0.56759999999999999</v>
      </c>
      <c r="L126" s="42">
        <v>0.55919999999999992</v>
      </c>
      <c r="M126" s="42">
        <v>0.56309999999999993</v>
      </c>
      <c r="N126" s="42">
        <v>0.53729999999999989</v>
      </c>
      <c r="O126" s="42">
        <v>0.55800000000000005</v>
      </c>
      <c r="P126" s="42" t="e">
        <v>#DIV/0!</v>
      </c>
      <c r="Q126" s="42">
        <v>0.55940000000000023</v>
      </c>
      <c r="R126" s="34" t="s">
        <v>51</v>
      </c>
      <c r="Z126">
        <v>2.2986388377318069E-2</v>
      </c>
      <c r="AA126">
        <v>2.8017871391639217E-2</v>
      </c>
    </row>
    <row r="127" spans="1:27" x14ac:dyDescent="0.25">
      <c r="F127" t="s">
        <v>21</v>
      </c>
      <c r="G127" s="42">
        <v>9.5911143087865375E-3</v>
      </c>
      <c r="H127" s="42">
        <v>2.1235521383310838E-2</v>
      </c>
      <c r="I127" s="42">
        <v>1.2388449629010312E-2</v>
      </c>
      <c r="J127" s="42">
        <v>4.8450843238547613E-2</v>
      </c>
      <c r="K127" s="42">
        <v>2.0453799029442939E-2</v>
      </c>
      <c r="L127" s="42">
        <v>3.6965987211574847E-2</v>
      </c>
      <c r="M127" s="42">
        <v>2.0900516236384392E-2</v>
      </c>
      <c r="N127" s="42">
        <v>3.881006380607456E-2</v>
      </c>
      <c r="O127" s="42">
        <v>2.5005262603994695E-2</v>
      </c>
      <c r="P127" s="42" t="e">
        <v>#DIV/0!</v>
      </c>
      <c r="Q127" s="42">
        <v>2.9339774136293434E-2</v>
      </c>
      <c r="Z127" s="42">
        <v>0.56453750000000003</v>
      </c>
      <c r="AA127" s="42">
        <v>0.55940000000000023</v>
      </c>
    </row>
    <row r="128" spans="1:27" x14ac:dyDescent="0.25">
      <c r="F128" t="s">
        <v>26</v>
      </c>
      <c r="G128">
        <v>0.38199999999999995</v>
      </c>
      <c r="Q128">
        <v>0.38199999999999995</v>
      </c>
      <c r="R128" s="34" t="s">
        <v>28</v>
      </c>
      <c r="Z128" s="42">
        <v>5.0695153377313763E-2</v>
      </c>
      <c r="AA128" s="42">
        <v>2.9339774136293434E-2</v>
      </c>
    </row>
    <row r="129" spans="1:27" x14ac:dyDescent="0.25">
      <c r="F129" t="s">
        <v>21</v>
      </c>
      <c r="G129">
        <v>1.0000000000000009E-3</v>
      </c>
      <c r="Q129">
        <v>1.0000000000000009E-3</v>
      </c>
    </row>
    <row r="130" spans="1:27" x14ac:dyDescent="0.25">
      <c r="A130">
        <v>90</v>
      </c>
      <c r="B130">
        <v>4</v>
      </c>
      <c r="C130">
        <v>5</v>
      </c>
      <c r="D130">
        <v>0.5</v>
      </c>
      <c r="E130" t="s">
        <v>74</v>
      </c>
      <c r="F130" s="6" t="s">
        <v>20</v>
      </c>
      <c r="G130" s="6">
        <v>0.2697</v>
      </c>
      <c r="H130" s="6">
        <v>0.24149999999999999</v>
      </c>
      <c r="I130" s="6">
        <v>0.23850000000000007</v>
      </c>
      <c r="J130" s="6">
        <v>0.25440000000000007</v>
      </c>
      <c r="K130" s="6">
        <v>0.23010000000000005</v>
      </c>
      <c r="L130" s="6">
        <v>0.24930000000000013</v>
      </c>
      <c r="M130" s="6">
        <v>0.24269999999999997</v>
      </c>
      <c r="N130" s="6">
        <v>0.26550000000000001</v>
      </c>
      <c r="O130" s="6">
        <v>0.22800000000000004</v>
      </c>
      <c r="P130" s="6" t="e">
        <v>#DIV/0!</v>
      </c>
      <c r="Q130" s="6">
        <v>0.24832727272727295</v>
      </c>
      <c r="R130" s="35"/>
      <c r="Z130">
        <v>0.14400000000000002</v>
      </c>
      <c r="AA130">
        <v>0.38199999999999995</v>
      </c>
    </row>
    <row r="131" spans="1:27" x14ac:dyDescent="0.25">
      <c r="E131" t="s">
        <v>136</v>
      </c>
      <c r="F131" s="6" t="s">
        <v>21</v>
      </c>
      <c r="G131" s="6">
        <v>1.056857307502319E-2</v>
      </c>
      <c r="H131" s="6">
        <v>1.2445671409855934E-2</v>
      </c>
      <c r="I131" s="6">
        <v>7.7561520573569236E-3</v>
      </c>
      <c r="J131" s="6">
        <v>2.0453799029442964E-2</v>
      </c>
      <c r="K131" s="6">
        <v>8.3218166032992674E-3</v>
      </c>
      <c r="L131" s="6">
        <v>1.5630940975816958E-2</v>
      </c>
      <c r="M131" s="6">
        <v>1.5262958256407643E-2</v>
      </c>
      <c r="N131" s="6">
        <v>2.2523671758256557E-2</v>
      </c>
      <c r="O131" s="6">
        <v>8.485281374238568E-3</v>
      </c>
      <c r="P131" s="6" t="e">
        <v>#DIV/0!</v>
      </c>
      <c r="Q131" s="6">
        <v>1.9516460731081584E-2</v>
      </c>
      <c r="R131" s="35"/>
      <c r="Z131">
        <v>9.1651513899116757E-3</v>
      </c>
      <c r="AA131">
        <v>1.0000000000000009E-3</v>
      </c>
    </row>
    <row r="132" spans="1:27" x14ac:dyDescent="0.25">
      <c r="E132" t="s">
        <v>137</v>
      </c>
      <c r="F132" s="6" t="s">
        <v>23</v>
      </c>
      <c r="G132" s="6">
        <v>0.20040000000000005</v>
      </c>
      <c r="H132" s="6">
        <v>0.22020000000000003</v>
      </c>
      <c r="I132" s="6">
        <v>0.22470000000000004</v>
      </c>
      <c r="J132" s="6">
        <v>0.20129999999999998</v>
      </c>
      <c r="K132" s="6">
        <v>0.23160000000000003</v>
      </c>
      <c r="L132" s="6">
        <v>0.21720000000000006</v>
      </c>
      <c r="M132" s="6">
        <v>0.23220000000000002</v>
      </c>
      <c r="N132" s="6">
        <v>0.19619999999999999</v>
      </c>
      <c r="O132" s="6">
        <v>0.23879999999999998</v>
      </c>
      <c r="P132" s="6" t="e">
        <v>#DIV/0!</v>
      </c>
      <c r="Q132" s="6">
        <v>0.21618181818181836</v>
      </c>
      <c r="R132" s="35"/>
    </row>
    <row r="133" spans="1:27" x14ac:dyDescent="0.25">
      <c r="F133" s="6" t="s">
        <v>21</v>
      </c>
      <c r="G133" s="6">
        <v>1.1417438186250104E-2</v>
      </c>
      <c r="H133" s="6">
        <v>1.1857043210017017E-2</v>
      </c>
      <c r="I133" s="6">
        <v>1.1080566202519671E-2</v>
      </c>
      <c r="J133" s="6">
        <v>2.2303882126094549E-2</v>
      </c>
      <c r="K133" s="6">
        <v>2.091184504432583E-2</v>
      </c>
      <c r="L133" s="6">
        <v>2.7085828495047568E-2</v>
      </c>
      <c r="M133" s="6">
        <v>2.8682655679732605E-2</v>
      </c>
      <c r="N133" s="6">
        <v>4.2520088131809318E-2</v>
      </c>
      <c r="O133" s="6">
        <v>1.664932431061393E-2</v>
      </c>
      <c r="P133" s="6" t="e">
        <v>#DIV/0!</v>
      </c>
      <c r="Q133" s="6">
        <v>2.7048121689275163E-2</v>
      </c>
      <c r="R133" s="35"/>
      <c r="X133">
        <v>0.5</v>
      </c>
      <c r="Z133" s="7" t="e">
        <v>#DIV/0!</v>
      </c>
      <c r="AA133" s="7">
        <v>0.24832727272727295</v>
      </c>
    </row>
    <row r="134" spans="1:27" x14ac:dyDescent="0.25">
      <c r="F134" s="6" t="s">
        <v>24</v>
      </c>
      <c r="G134" s="42">
        <v>0.47009999999999996</v>
      </c>
      <c r="H134" s="42">
        <v>0.4617</v>
      </c>
      <c r="I134" s="42">
        <v>0.46319999999999995</v>
      </c>
      <c r="J134" s="42">
        <v>0.45569999999999994</v>
      </c>
      <c r="K134" s="42">
        <v>0.46170000000000011</v>
      </c>
      <c r="L134" s="42">
        <v>0.46650000000000003</v>
      </c>
      <c r="M134" s="42">
        <v>0.47489999999999999</v>
      </c>
      <c r="N134" s="42">
        <v>0.4617</v>
      </c>
      <c r="O134" s="42">
        <v>0.46679999999999994</v>
      </c>
      <c r="P134" s="42" t="e">
        <v>#DIV/0!</v>
      </c>
      <c r="Q134" s="42">
        <v>0.46450909090909165</v>
      </c>
      <c r="R134" s="35" t="s">
        <v>51</v>
      </c>
      <c r="Z134" s="7" t="e">
        <v>#DIV/0!</v>
      </c>
      <c r="AA134" s="7">
        <v>1.9516460731081584E-2</v>
      </c>
    </row>
    <row r="135" spans="1:27" x14ac:dyDescent="0.25">
      <c r="F135" s="6" t="s">
        <v>21</v>
      </c>
      <c r="G135" s="42">
        <v>1.1724468341666353E-2</v>
      </c>
      <c r="H135" s="42">
        <v>1.1756744984543079E-2</v>
      </c>
      <c r="I135" s="42">
        <v>1.343052297449436E-2</v>
      </c>
      <c r="J135" s="42">
        <v>2.3317262636126594E-2</v>
      </c>
      <c r="K135" s="42">
        <v>2.1631117935924961E-2</v>
      </c>
      <c r="L135" s="42">
        <v>2.7727053101334276E-2</v>
      </c>
      <c r="M135" s="42">
        <v>2.8957137107692189E-2</v>
      </c>
      <c r="N135" s="42">
        <v>3.9583489381040518E-2</v>
      </c>
      <c r="O135" s="42">
        <v>1.3007690033207262E-2</v>
      </c>
      <c r="P135" s="42" t="e">
        <v>#DIV/0!</v>
      </c>
      <c r="Q135" s="42">
        <v>2.3918208744267783E-2</v>
      </c>
      <c r="R135" s="35"/>
      <c r="Z135">
        <v>0</v>
      </c>
      <c r="AA135" s="6">
        <v>0.21618181818181836</v>
      </c>
    </row>
    <row r="136" spans="1:27" x14ac:dyDescent="0.25">
      <c r="F136" s="6" t="s">
        <v>26</v>
      </c>
      <c r="G136" s="6">
        <v>0.38199999999999995</v>
      </c>
      <c r="H136" s="6"/>
      <c r="J136" s="6"/>
      <c r="K136" s="6"/>
      <c r="L136" s="6"/>
      <c r="M136" s="6"/>
      <c r="N136" s="6"/>
      <c r="O136" s="6"/>
      <c r="P136" s="6"/>
      <c r="Q136" s="6">
        <v>0.38199999999999995</v>
      </c>
      <c r="R136" s="35" t="s">
        <v>28</v>
      </c>
      <c r="Z136">
        <v>0</v>
      </c>
      <c r="AA136" s="6">
        <v>2.7048121689275163E-2</v>
      </c>
    </row>
    <row r="137" spans="1:27" x14ac:dyDescent="0.25">
      <c r="F137" s="6" t="s">
        <v>21</v>
      </c>
      <c r="G137" s="6">
        <v>1.0000000000000009E-3</v>
      </c>
      <c r="H137" s="6"/>
      <c r="I137" s="6"/>
      <c r="J137" s="6"/>
      <c r="K137" s="6"/>
      <c r="L137" s="6"/>
      <c r="M137" s="6"/>
      <c r="N137" s="6"/>
      <c r="O137" s="6"/>
      <c r="P137" s="6"/>
      <c r="Q137" s="6">
        <v>1.0000000000000009E-3</v>
      </c>
      <c r="R137" s="35"/>
      <c r="Z137" s="42" t="e">
        <v>#DIV/0!</v>
      </c>
      <c r="AA137" s="42">
        <v>0.46450909090909165</v>
      </c>
    </row>
    <row r="138" spans="1:27" x14ac:dyDescent="0.25">
      <c r="A138">
        <v>90</v>
      </c>
      <c r="B138">
        <v>4</v>
      </c>
      <c r="C138">
        <v>5</v>
      </c>
      <c r="D138">
        <v>0.4</v>
      </c>
      <c r="E138" t="s">
        <v>75</v>
      </c>
      <c r="F138" s="6" t="s">
        <v>20</v>
      </c>
      <c r="G138" s="6">
        <v>0.25805</v>
      </c>
      <c r="H138" s="6">
        <v>0.2671</v>
      </c>
      <c r="I138" s="6">
        <v>0.26180000000000003</v>
      </c>
      <c r="J138">
        <v>0.27324999999999999</v>
      </c>
      <c r="K138">
        <v>0.24164999999999998</v>
      </c>
      <c r="L138">
        <v>0.25149999999999995</v>
      </c>
      <c r="M138">
        <v>0.2225</v>
      </c>
      <c r="N138">
        <v>0.33434999999999998</v>
      </c>
      <c r="O138">
        <v>0.33269999999999994</v>
      </c>
      <c r="P138" t="e">
        <v>#DIV/0!</v>
      </c>
      <c r="Q138">
        <v>0.27143333333333342</v>
      </c>
      <c r="Z138" s="42" t="e">
        <v>#DIV/0!</v>
      </c>
      <c r="AA138" s="42">
        <v>2.3918208744267783E-2</v>
      </c>
    </row>
    <row r="139" spans="1:27" x14ac:dyDescent="0.25">
      <c r="E139" t="s">
        <v>138</v>
      </c>
      <c r="F139" s="6" t="s">
        <v>21</v>
      </c>
      <c r="G139" s="6">
        <v>7.9503392843854291E-3</v>
      </c>
      <c r="H139" s="6">
        <v>7.8331280301576975E-3</v>
      </c>
      <c r="I139" s="6">
        <v>1.6465594112381247E-2</v>
      </c>
      <c r="J139">
        <v>1.2552521239722478E-2</v>
      </c>
      <c r="K139">
        <v>1.6927943264256732E-2</v>
      </c>
      <c r="L139">
        <v>2.0977431481927124E-2</v>
      </c>
      <c r="M139">
        <v>2.9119535855178739E-2</v>
      </c>
      <c r="N139">
        <v>9.1545372702053623E-2</v>
      </c>
      <c r="O139">
        <v>5.13000461680315E-2</v>
      </c>
      <c r="P139" t="e">
        <v>#DIV/0!</v>
      </c>
      <c r="Q139">
        <v>5.1964760298197583E-2</v>
      </c>
    </row>
    <row r="140" spans="1:27" x14ac:dyDescent="0.25">
      <c r="E140" t="s">
        <v>139</v>
      </c>
      <c r="F140" s="6" t="s">
        <v>23</v>
      </c>
      <c r="G140" s="6">
        <v>0.11874999999999999</v>
      </c>
      <c r="H140" s="6">
        <v>0.1086</v>
      </c>
      <c r="I140" s="6">
        <v>0.11334999999999999</v>
      </c>
      <c r="J140">
        <v>9.8550000000000013E-2</v>
      </c>
      <c r="K140">
        <v>0.12909999999999999</v>
      </c>
      <c r="L140">
        <v>0.10880000000000001</v>
      </c>
      <c r="M140">
        <v>0.14460000000000001</v>
      </c>
      <c r="N140">
        <v>0.1085</v>
      </c>
      <c r="O140">
        <v>7.1849999999999997E-2</v>
      </c>
      <c r="P140" t="e">
        <v>#DIV/0!</v>
      </c>
      <c r="Q140">
        <v>0.1113444444444444</v>
      </c>
      <c r="Z140">
        <v>0.14400000000000002</v>
      </c>
      <c r="AA140" s="6">
        <v>0.38199999999999995</v>
      </c>
    </row>
    <row r="141" spans="1:27" x14ac:dyDescent="0.25">
      <c r="F141" s="6" t="s">
        <v>21</v>
      </c>
      <c r="G141" s="6">
        <v>1.0457306687569931E-2</v>
      </c>
      <c r="H141" s="6">
        <v>9.7624414547742497E-3</v>
      </c>
      <c r="I141" s="6">
        <v>8.8333995363292089E-3</v>
      </c>
      <c r="J141">
        <v>2.1280767200257969E-2</v>
      </c>
      <c r="K141">
        <v>1.7799763452006026E-2</v>
      </c>
      <c r="L141">
        <v>1.7632505867229843E-2</v>
      </c>
      <c r="M141">
        <v>3.2095908904735036E-2</v>
      </c>
      <c r="N141">
        <v>2.6593430134448426E-2</v>
      </c>
      <c r="O141">
        <v>1.5465666558712029E-2</v>
      </c>
      <c r="P141" t="e">
        <v>#DIV/0!</v>
      </c>
      <c r="Q141">
        <v>2.6602247609965903E-2</v>
      </c>
      <c r="Z141">
        <v>9.1651513899116757E-3</v>
      </c>
      <c r="AA141" s="6">
        <v>1.0000000000000009E-3</v>
      </c>
    </row>
    <row r="142" spans="1:27" x14ac:dyDescent="0.25">
      <c r="F142" s="6" t="s">
        <v>24</v>
      </c>
      <c r="G142" s="42">
        <v>0.37679999999999997</v>
      </c>
      <c r="H142" s="42">
        <v>0.37569999999999998</v>
      </c>
      <c r="I142" s="42">
        <v>0.37514999999999998</v>
      </c>
      <c r="J142" s="42">
        <v>0.37180000000000002</v>
      </c>
      <c r="K142" s="42">
        <v>0.37074999999999997</v>
      </c>
      <c r="L142" s="42">
        <v>0.36029999999999995</v>
      </c>
      <c r="M142" s="42">
        <v>0.36709999999999998</v>
      </c>
      <c r="N142" s="42">
        <v>0.44284999999999997</v>
      </c>
      <c r="O142" s="42">
        <v>0.40454999999999997</v>
      </c>
      <c r="P142" s="42" t="e">
        <v>#DIV/0!</v>
      </c>
      <c r="Q142" s="42">
        <v>0.38277777777777783</v>
      </c>
      <c r="R142" s="34" t="s">
        <v>51</v>
      </c>
    </row>
    <row r="143" spans="1:27" x14ac:dyDescent="0.25">
      <c r="F143" s="6" t="s">
        <v>21</v>
      </c>
      <c r="G143" s="42">
        <v>1.1459769447483397E-2</v>
      </c>
      <c r="H143" s="42">
        <v>1.4607496273092839E-2</v>
      </c>
      <c r="I143" s="42">
        <v>1.5125005437145622E-2</v>
      </c>
      <c r="J143" s="42">
        <v>1.4982797152945641E-2</v>
      </c>
      <c r="K143" s="42">
        <v>1.4370565677618163E-2</v>
      </c>
      <c r="L143" s="42">
        <v>2.5643507437248334E-2</v>
      </c>
      <c r="M143" s="42">
        <v>2.4844569458514421E-2</v>
      </c>
      <c r="N143" s="42">
        <v>9.367428170331274E-2</v>
      </c>
      <c r="O143" s="42">
        <v>5.2796007624182448E-2</v>
      </c>
      <c r="P143" s="42" t="e">
        <v>#DIV/0!</v>
      </c>
      <c r="Q143" s="42">
        <v>4.5332361146327792E-2</v>
      </c>
      <c r="X143">
        <v>0.4</v>
      </c>
      <c r="AA143" s="7">
        <v>0.27143333333333342</v>
      </c>
    </row>
    <row r="144" spans="1:27" x14ac:dyDescent="0.25">
      <c r="F144" s="6" t="s">
        <v>26</v>
      </c>
      <c r="G144" s="6">
        <v>0.38199999999999995</v>
      </c>
      <c r="H144" s="6"/>
      <c r="Q144" s="6">
        <v>0.38199999999999995</v>
      </c>
      <c r="R144" s="35" t="s">
        <v>28</v>
      </c>
      <c r="AA144" s="7">
        <v>5.1964760298197583E-2</v>
      </c>
    </row>
    <row r="145" spans="1:32" x14ac:dyDescent="0.25">
      <c r="F145" s="6" t="s">
        <v>21</v>
      </c>
      <c r="G145" s="6">
        <v>1.0000000000000009E-3</v>
      </c>
      <c r="H145" s="6"/>
      <c r="I145" s="6"/>
      <c r="Q145" s="6">
        <v>1.0000000000000009E-3</v>
      </c>
      <c r="AA145">
        <v>0.1113444444444444</v>
      </c>
    </row>
    <row r="146" spans="1:32" x14ac:dyDescent="0.25">
      <c r="A146">
        <v>85</v>
      </c>
      <c r="B146">
        <v>2</v>
      </c>
      <c r="C146">
        <v>5</v>
      </c>
      <c r="D146">
        <v>1.2</v>
      </c>
      <c r="E146" t="s">
        <v>76</v>
      </c>
      <c r="F146" t="s">
        <v>20</v>
      </c>
      <c r="G146">
        <v>0.55034999999999989</v>
      </c>
      <c r="H146">
        <v>0.58635000000000004</v>
      </c>
      <c r="I146">
        <v>0.5737500000000002</v>
      </c>
      <c r="J146">
        <v>0.54810000000000003</v>
      </c>
      <c r="K146">
        <v>0.59940000000000004</v>
      </c>
      <c r="L146">
        <v>0.55124999999999991</v>
      </c>
      <c r="M146">
        <v>0.57735000000000014</v>
      </c>
      <c r="N146">
        <v>0.55979999999999996</v>
      </c>
      <c r="O146">
        <v>0.56564999999999999</v>
      </c>
      <c r="P146">
        <v>0.5341499999999999</v>
      </c>
      <c r="Q146">
        <v>0.56461499999999987</v>
      </c>
      <c r="AA146">
        <v>2.6602247609965903E-2</v>
      </c>
    </row>
    <row r="147" spans="1:32" x14ac:dyDescent="0.25">
      <c r="E147" t="s">
        <v>140</v>
      </c>
      <c r="F147" t="s">
        <v>21</v>
      </c>
      <c r="G147">
        <v>0.18493619810199721</v>
      </c>
      <c r="H147">
        <v>0.12163676513118449</v>
      </c>
      <c r="I147">
        <v>2.6582295255538606E-2</v>
      </c>
      <c r="J147">
        <v>5.0398308242283398E-2</v>
      </c>
      <c r="K147">
        <v>4.3643773294347751E-2</v>
      </c>
      <c r="L147">
        <v>7.680588998795701E-2</v>
      </c>
      <c r="M147">
        <v>6.9730515105238755E-2</v>
      </c>
      <c r="N147">
        <v>6.5266740139377263E-2</v>
      </c>
      <c r="O147">
        <v>3.215632048864453E-2</v>
      </c>
      <c r="P147">
        <v>0.10018891366340268</v>
      </c>
      <c r="Q147">
        <v>8.9535129822667078E-2</v>
      </c>
      <c r="AA147" s="42">
        <v>0.38277777777777783</v>
      </c>
    </row>
    <row r="148" spans="1:32" x14ac:dyDescent="0.25">
      <c r="E148" t="s">
        <v>141</v>
      </c>
      <c r="F148" t="s">
        <v>23</v>
      </c>
      <c r="G148">
        <v>0.59624999999999995</v>
      </c>
      <c r="H148">
        <v>0.55620000000000003</v>
      </c>
      <c r="I148">
        <v>0.56655</v>
      </c>
      <c r="J148">
        <v>0.59489999999999998</v>
      </c>
      <c r="K148">
        <v>0.5373</v>
      </c>
      <c r="L148">
        <v>0.56834999999999991</v>
      </c>
      <c r="M148">
        <v>0.57779999999999998</v>
      </c>
      <c r="N148">
        <v>0.57150000000000001</v>
      </c>
      <c r="O148">
        <v>0.57284999999999986</v>
      </c>
      <c r="P148">
        <v>0.58905000000000007</v>
      </c>
      <c r="Q148">
        <v>0.57307499999999967</v>
      </c>
      <c r="AA148" s="42">
        <v>4.5332361146327792E-2</v>
      </c>
    </row>
    <row r="149" spans="1:32" x14ac:dyDescent="0.25">
      <c r="F149" t="s">
        <v>21</v>
      </c>
      <c r="G149">
        <v>0.18395619472838501</v>
      </c>
      <c r="H149">
        <v>0.11117440068838284</v>
      </c>
      <c r="I149">
        <v>7.7783505219362004E-2</v>
      </c>
      <c r="J149">
        <v>4.0299503719028601E-2</v>
      </c>
      <c r="K149">
        <v>4.672889334966334E-2</v>
      </c>
      <c r="L149">
        <v>7.3481308042106647E-2</v>
      </c>
      <c r="M149">
        <v>5.020337585629496E-2</v>
      </c>
      <c r="N149">
        <v>8.6940088264093607E-2</v>
      </c>
      <c r="O149">
        <v>2.8351691678851029E-2</v>
      </c>
      <c r="P149">
        <v>9.4188207441549987E-2</v>
      </c>
      <c r="Q149">
        <v>8.6740615272357768E-2</v>
      </c>
    </row>
    <row r="150" spans="1:32" x14ac:dyDescent="0.25">
      <c r="F150" t="s">
        <v>24</v>
      </c>
      <c r="G150" s="42">
        <v>1.1466000000000001</v>
      </c>
      <c r="H150" s="42">
        <v>1.14255</v>
      </c>
      <c r="I150" s="42">
        <v>1.1403000000000003</v>
      </c>
      <c r="J150" s="42">
        <v>1.1430000000000002</v>
      </c>
      <c r="K150" s="42">
        <v>1.1367</v>
      </c>
      <c r="L150" s="42">
        <v>1.1195999999999999</v>
      </c>
      <c r="M150" s="42">
        <v>1.1551500000000001</v>
      </c>
      <c r="N150" s="42">
        <v>1.1313</v>
      </c>
      <c r="O150" s="42">
        <v>1.1385000000000001</v>
      </c>
      <c r="P150" s="42">
        <v>1.1232</v>
      </c>
      <c r="Q150" s="42">
        <v>1.1376899999999994</v>
      </c>
      <c r="R150" s="34" t="s">
        <v>51</v>
      </c>
      <c r="AA150" s="6">
        <v>0.38199999999999995</v>
      </c>
    </row>
    <row r="151" spans="1:32" x14ac:dyDescent="0.25">
      <c r="F151" t="s">
        <v>21</v>
      </c>
      <c r="G151" s="42">
        <v>3.7211203745787721E-2</v>
      </c>
      <c r="H151" s="42">
        <v>3.322566382846405E-2</v>
      </c>
      <c r="I151" s="42">
        <v>2.2824502069855562E-2</v>
      </c>
      <c r="J151" s="42">
        <v>3.10398724902427E-2</v>
      </c>
      <c r="K151" s="42">
        <v>5.1336967289919995E-2</v>
      </c>
      <c r="L151" s="42">
        <v>7.1070313589319478E-2</v>
      </c>
      <c r="M151" s="42">
        <v>5.2500902247886214E-2</v>
      </c>
      <c r="N151" s="42">
        <v>4.4485479594322024E-2</v>
      </c>
      <c r="O151" s="42">
        <v>3.9230090491866029E-2</v>
      </c>
      <c r="P151" s="42">
        <v>8.506134009611753E-2</v>
      </c>
      <c r="Q151" s="42">
        <v>5.0058597823754526E-2</v>
      </c>
      <c r="AA151" s="6">
        <v>1.0000000000000009E-3</v>
      </c>
    </row>
    <row r="152" spans="1:32" x14ac:dyDescent="0.25">
      <c r="F152" t="s">
        <v>26</v>
      </c>
      <c r="G152">
        <v>0.6253333333333333</v>
      </c>
      <c r="R152" s="34" t="s">
        <v>28</v>
      </c>
    </row>
    <row r="153" spans="1:32" x14ac:dyDescent="0.25">
      <c r="F153" t="s">
        <v>21</v>
      </c>
      <c r="G153">
        <v>1.6165807537309534E-2</v>
      </c>
    </row>
    <row r="154" spans="1:32" x14ac:dyDescent="0.25">
      <c r="A154">
        <v>85</v>
      </c>
      <c r="B154">
        <v>2</v>
      </c>
      <c r="C154">
        <v>5</v>
      </c>
      <c r="D154">
        <v>1</v>
      </c>
      <c r="E154" t="s">
        <v>77</v>
      </c>
      <c r="F154" t="s">
        <v>20</v>
      </c>
      <c r="G154">
        <v>0.53234999999999999</v>
      </c>
      <c r="H154">
        <v>0.6007499999999999</v>
      </c>
      <c r="I154">
        <v>0.52289999999999992</v>
      </c>
      <c r="J154">
        <v>0.61109999999999998</v>
      </c>
      <c r="K154">
        <v>0.59850000000000014</v>
      </c>
      <c r="L154">
        <v>0.63585000000000003</v>
      </c>
      <c r="M154">
        <v>0.61064999999999992</v>
      </c>
      <c r="N154">
        <v>0.66060000000000008</v>
      </c>
      <c r="O154">
        <v>0.58545000000000014</v>
      </c>
      <c r="P154">
        <v>0.63089999999999979</v>
      </c>
      <c r="Q154">
        <v>0.5989049999999988</v>
      </c>
    </row>
    <row r="155" spans="1:32" x14ac:dyDescent="0.25">
      <c r="E155" t="s">
        <v>142</v>
      </c>
      <c r="F155" t="s">
        <v>21</v>
      </c>
      <c r="G155">
        <v>0.15975483684301006</v>
      </c>
      <c r="H155">
        <v>0.10588219620731508</v>
      </c>
      <c r="I155">
        <v>5.4853776917413652E-2</v>
      </c>
      <c r="J155">
        <v>4.8413677928105352E-2</v>
      </c>
      <c r="K155">
        <v>3.1516912752896406E-2</v>
      </c>
      <c r="L155">
        <v>6.5766152708709266E-2</v>
      </c>
      <c r="M155">
        <v>3.4583651446433793E-2</v>
      </c>
      <c r="N155">
        <v>6.2175811847915347E-2</v>
      </c>
      <c r="O155">
        <v>3.2838480316142574E-2</v>
      </c>
      <c r="P155">
        <v>8.5126469382172443E-2</v>
      </c>
      <c r="Q155">
        <v>8.6601762692851567E-2</v>
      </c>
    </row>
    <row r="156" spans="1:32" x14ac:dyDescent="0.25">
      <c r="E156" t="s">
        <v>143</v>
      </c>
      <c r="F156" t="s">
        <v>23</v>
      </c>
      <c r="G156">
        <v>0.41579999999999995</v>
      </c>
      <c r="H156">
        <v>0.3365999999999999</v>
      </c>
      <c r="I156">
        <v>0.41535</v>
      </c>
      <c r="J156">
        <v>0.34065000000000001</v>
      </c>
      <c r="K156">
        <v>0.34604999999999997</v>
      </c>
      <c r="L156">
        <v>0.3154499999999999</v>
      </c>
      <c r="M156">
        <v>0.33839999999999998</v>
      </c>
      <c r="N156">
        <v>0.31589999999999996</v>
      </c>
      <c r="O156">
        <v>0.35280000000000006</v>
      </c>
      <c r="P156">
        <v>0.34425000000000006</v>
      </c>
      <c r="Q156">
        <v>0.35212499999999947</v>
      </c>
      <c r="U156" t="s">
        <v>168</v>
      </c>
      <c r="V156">
        <v>7.5</v>
      </c>
      <c r="W156">
        <v>10</v>
      </c>
      <c r="X156">
        <v>15</v>
      </c>
      <c r="Y156" t="s">
        <v>170</v>
      </c>
      <c r="Z156">
        <v>7.5</v>
      </c>
      <c r="AA156">
        <v>10</v>
      </c>
      <c r="AB156">
        <v>15</v>
      </c>
      <c r="AC156">
        <v>20</v>
      </c>
      <c r="AD156" t="s">
        <v>167</v>
      </c>
      <c r="AE156">
        <v>7.5</v>
      </c>
      <c r="AF156">
        <v>10</v>
      </c>
    </row>
    <row r="157" spans="1:32" x14ac:dyDescent="0.25">
      <c r="F157" t="s">
        <v>21</v>
      </c>
      <c r="G157">
        <v>0.16066820993653527</v>
      </c>
      <c r="H157">
        <v>0.10582279129703016</v>
      </c>
      <c r="I157">
        <v>0.10040144421272017</v>
      </c>
      <c r="J157">
        <v>7.8757104942648704E-2</v>
      </c>
      <c r="K157">
        <v>3.4112005912411848E-2</v>
      </c>
      <c r="L157">
        <v>6.4138398877165326E-2</v>
      </c>
      <c r="M157">
        <v>3.4102631477412569E-2</v>
      </c>
      <c r="N157">
        <v>4.3398884293202544E-2</v>
      </c>
      <c r="O157">
        <v>4.0628742742571763E-2</v>
      </c>
      <c r="P157">
        <v>6.1795822546597275E-2</v>
      </c>
      <c r="Q157">
        <v>8.2359201459388715E-2</v>
      </c>
      <c r="U157">
        <v>0.56461499999999987</v>
      </c>
      <c r="V157">
        <v>0.39509999999999984</v>
      </c>
      <c r="W157">
        <v>0.65459999999999996</v>
      </c>
      <c r="X157">
        <v>0.53989714285714285</v>
      </c>
      <c r="Y157">
        <v>0.46077749999999962</v>
      </c>
      <c r="Z157">
        <v>0.4502769230769238</v>
      </c>
      <c r="AA157">
        <v>0.56310000000000104</v>
      </c>
      <c r="AB157">
        <v>0.49666499999999963</v>
      </c>
      <c r="AC157">
        <v>0.43679999999999997</v>
      </c>
      <c r="AD157">
        <v>0.68660999999999928</v>
      </c>
      <c r="AE157">
        <v>0.39906000000000036</v>
      </c>
      <c r="AF157">
        <v>0.46125000000000016</v>
      </c>
    </row>
    <row r="158" spans="1:32" x14ac:dyDescent="0.25">
      <c r="F158" t="s">
        <v>24</v>
      </c>
      <c r="G158" s="42">
        <v>0.94815000000000005</v>
      </c>
      <c r="H158" s="42">
        <v>0.93735000000000013</v>
      </c>
      <c r="I158" s="42">
        <v>0.93825000000000003</v>
      </c>
      <c r="J158" s="42">
        <v>0.95175000000000021</v>
      </c>
      <c r="K158" s="42">
        <v>0.94454999999999989</v>
      </c>
      <c r="L158" s="42">
        <v>0.95129999999999981</v>
      </c>
      <c r="M158" s="42">
        <v>0.94904999999999995</v>
      </c>
      <c r="N158" s="42">
        <v>0.97649999999999992</v>
      </c>
      <c r="O158" s="42">
        <v>0.93825000000000003</v>
      </c>
      <c r="P158" s="42">
        <v>0.97514999999999996</v>
      </c>
      <c r="Q158" s="42">
        <v>0.95103000000000004</v>
      </c>
      <c r="R158" s="34" t="s">
        <v>51</v>
      </c>
      <c r="U158">
        <v>8.9535129822667078E-2</v>
      </c>
      <c r="V158">
        <v>5.7568050184196563E-2</v>
      </c>
      <c r="W158">
        <v>0.10997009091349592</v>
      </c>
      <c r="X158">
        <v>0.11711528234865776</v>
      </c>
      <c r="Y158">
        <v>6.3164764405532994E-2</v>
      </c>
      <c r="Z158">
        <v>5.1898247301399608E-2</v>
      </c>
      <c r="AA158">
        <v>8.9694456224371263E-2</v>
      </c>
      <c r="AB158">
        <v>0.11428120468265532</v>
      </c>
      <c r="AC158">
        <v>0.11099232990300401</v>
      </c>
      <c r="AD158">
        <v>8.6266432561775741E-2</v>
      </c>
      <c r="AE158">
        <v>0.12611443475378292</v>
      </c>
      <c r="AF158">
        <v>0.11495831667549895</v>
      </c>
    </row>
    <row r="159" spans="1:32" x14ac:dyDescent="0.25">
      <c r="F159" t="s">
        <v>21</v>
      </c>
      <c r="G159" s="42">
        <v>2.2098523408637601E-2</v>
      </c>
      <c r="H159" s="42">
        <v>3.1486463256787854E-2</v>
      </c>
      <c r="I159" s="42">
        <v>1.4563382342819847E-2</v>
      </c>
      <c r="J159" s="42">
        <v>4.2302015629468386E-2</v>
      </c>
      <c r="K159" s="42">
        <v>2.6194565527183182E-2</v>
      </c>
      <c r="L159" s="42">
        <v>5.2567850891665907E-2</v>
      </c>
      <c r="M159" s="42">
        <v>3.0412038821216125E-2</v>
      </c>
      <c r="N159" s="42">
        <v>6.5974875600688446E-2</v>
      </c>
      <c r="O159" s="42">
        <v>4.1487950057817982E-2</v>
      </c>
      <c r="P159" s="42">
        <v>0.10447980162389388</v>
      </c>
      <c r="Q159" s="42">
        <v>5.0527360616345975E-2</v>
      </c>
      <c r="U159">
        <v>0.57307499999999967</v>
      </c>
      <c r="V159">
        <v>0.752355</v>
      </c>
      <c r="W159">
        <v>0.49773333333333336</v>
      </c>
      <c r="X159">
        <v>0.62295882352941168</v>
      </c>
      <c r="Y159">
        <v>0.68769000000000124</v>
      </c>
      <c r="Z159">
        <v>0.6681846153846146</v>
      </c>
      <c r="AA159">
        <v>0.56795999999999935</v>
      </c>
      <c r="AB159">
        <v>0.67220999999999931</v>
      </c>
      <c r="AC159">
        <v>0.72684000000000015</v>
      </c>
      <c r="AD159">
        <v>0.45400500000000049</v>
      </c>
      <c r="AE159">
        <v>0.74781000000000031</v>
      </c>
      <c r="AF159">
        <v>0.66909999999999981</v>
      </c>
    </row>
    <row r="160" spans="1:32" x14ac:dyDescent="0.25">
      <c r="F160" t="s">
        <v>26</v>
      </c>
      <c r="G160">
        <v>0.6253333333333333</v>
      </c>
      <c r="R160" s="34" t="s">
        <v>28</v>
      </c>
      <c r="U160">
        <v>8.6740615272357768E-2</v>
      </c>
      <c r="V160">
        <v>5.6907379150200263E-2</v>
      </c>
      <c r="W160">
        <v>0.10434645221353818</v>
      </c>
      <c r="X160">
        <v>0.11529902894382214</v>
      </c>
      <c r="Y160">
        <v>6.1035581881711327E-2</v>
      </c>
      <c r="Z160">
        <v>6.424542541470786E-2</v>
      </c>
      <c r="AA160">
        <v>8.7629310816621175E-2</v>
      </c>
      <c r="AB160">
        <v>0.1254325559430462</v>
      </c>
      <c r="AC160">
        <v>8.0882523505980672E-2</v>
      </c>
      <c r="AD160">
        <v>9.8794646799915703E-2</v>
      </c>
      <c r="AE160">
        <v>0.11353165198820665</v>
      </c>
      <c r="AF160">
        <v>0.11180910808268871</v>
      </c>
    </row>
    <row r="161" spans="1:32" x14ac:dyDescent="0.25">
      <c r="F161" t="s">
        <v>21</v>
      </c>
      <c r="G161">
        <v>1.6165807537309534E-2</v>
      </c>
      <c r="U161" s="42">
        <v>1.1376899999999994</v>
      </c>
      <c r="V161" s="42">
        <v>1.1474550000000006</v>
      </c>
      <c r="W161" s="42">
        <v>1.1523333333333339</v>
      </c>
      <c r="X161" s="42">
        <v>1.1660823529411768</v>
      </c>
      <c r="Y161" s="42">
        <v>1.1438549999999998</v>
      </c>
      <c r="Z161" s="42">
        <v>1.118461538461538</v>
      </c>
      <c r="AA161" s="42">
        <v>1.1310599999999993</v>
      </c>
      <c r="AB161" s="42">
        <v>1.1688750000000006</v>
      </c>
      <c r="AC161" s="42">
        <v>1.16364</v>
      </c>
      <c r="AD161" s="42">
        <v>1.1406150000000008</v>
      </c>
      <c r="AE161" s="42">
        <v>1.1468700000000007</v>
      </c>
      <c r="AF161" s="42">
        <v>1.1468500000000001</v>
      </c>
    </row>
    <row r="162" spans="1:32" x14ac:dyDescent="0.25">
      <c r="A162">
        <v>85</v>
      </c>
      <c r="B162">
        <v>2</v>
      </c>
      <c r="C162">
        <v>5</v>
      </c>
      <c r="D162">
        <v>0.8</v>
      </c>
      <c r="E162" t="s">
        <v>78</v>
      </c>
      <c r="F162" t="s">
        <v>20</v>
      </c>
      <c r="G162">
        <v>0.54735</v>
      </c>
      <c r="H162">
        <v>0.60899999999999999</v>
      </c>
      <c r="I162">
        <v>0.6129</v>
      </c>
      <c r="J162">
        <v>0.67274999999999996</v>
      </c>
      <c r="K162">
        <v>0.66915000000000002</v>
      </c>
      <c r="L162">
        <v>0.69074999999999998</v>
      </c>
      <c r="M162">
        <v>0.68310000000000004</v>
      </c>
      <c r="N162">
        <v>0.67590000000000006</v>
      </c>
      <c r="O162">
        <v>0.71009999999999995</v>
      </c>
      <c r="P162">
        <v>0.69120000000000004</v>
      </c>
      <c r="Q162">
        <v>0.65743076923076815</v>
      </c>
      <c r="U162" s="42">
        <v>5.0058597823754526E-2</v>
      </c>
      <c r="V162" s="42">
        <v>4.7819677779284253E-2</v>
      </c>
      <c r="W162" s="42">
        <v>6.5154695366935828E-2</v>
      </c>
      <c r="X162" s="42">
        <v>9.8914727697030302E-2</v>
      </c>
      <c r="Y162" s="42">
        <v>6.7991013114393345E-2</v>
      </c>
      <c r="Z162" s="42">
        <v>5.8406435068532866E-2</v>
      </c>
      <c r="AA162" s="42">
        <v>6.881390241680195E-2</v>
      </c>
      <c r="AB162" s="42">
        <v>0.13419388723730086</v>
      </c>
      <c r="AC162" s="42">
        <v>0.10871493097185969</v>
      </c>
      <c r="AD162" s="42">
        <v>7.7628200174366765E-2</v>
      </c>
      <c r="AE162" s="42">
        <v>0.10299394088632828</v>
      </c>
      <c r="AF162" s="42">
        <v>0.13771634985272507</v>
      </c>
    </row>
    <row r="163" spans="1:32" x14ac:dyDescent="0.25">
      <c r="E163" t="s">
        <v>144</v>
      </c>
      <c r="F163" t="s">
        <v>21</v>
      </c>
      <c r="G163">
        <v>4.316220934787135E-2</v>
      </c>
      <c r="H163">
        <v>6.5667996119005978E-2</v>
      </c>
      <c r="I163">
        <v>5.107053945279999E-2</v>
      </c>
      <c r="J163">
        <v>6.1241433342915291E-2</v>
      </c>
      <c r="K163">
        <v>2.9674151431134384E-2</v>
      </c>
      <c r="L163">
        <v>6.7594670453255498E-2</v>
      </c>
      <c r="M163">
        <v>3.7948580168987937E-2</v>
      </c>
      <c r="N163">
        <v>6.8660032041938338E-2</v>
      </c>
      <c r="O163">
        <v>3.7483891276962666E-2</v>
      </c>
      <c r="P163">
        <v>4.2173326566494723E-2</v>
      </c>
      <c r="Q163">
        <v>6.9707703999124709E-2</v>
      </c>
      <c r="U163">
        <v>0.6253333333333333</v>
      </c>
      <c r="V163">
        <v>0.42533333333333334</v>
      </c>
      <c r="W163">
        <v>0.37233333333333335</v>
      </c>
      <c r="X163">
        <v>0.30933333333333329</v>
      </c>
      <c r="Y163">
        <v>0.6253333333333333</v>
      </c>
      <c r="Z163">
        <v>0.42533333333333334</v>
      </c>
      <c r="AA163">
        <v>0.37233333333333335</v>
      </c>
      <c r="AB163">
        <v>0.30933333333333329</v>
      </c>
      <c r="AC163">
        <v>0.27333333333333337</v>
      </c>
      <c r="AD163">
        <v>0.7626666666666666</v>
      </c>
      <c r="AE163">
        <v>0.52700000000000002</v>
      </c>
      <c r="AF163">
        <v>0.49</v>
      </c>
    </row>
    <row r="164" spans="1:32" x14ac:dyDescent="0.25">
      <c r="E164" t="s">
        <v>145</v>
      </c>
      <c r="F164" t="s">
        <v>23</v>
      </c>
      <c r="G164">
        <v>0.20940000000000003</v>
      </c>
      <c r="H164">
        <v>8.2350000000000007E-2</v>
      </c>
      <c r="I164">
        <v>0.13005</v>
      </c>
      <c r="J164">
        <v>0.1152</v>
      </c>
      <c r="K164">
        <v>8.4149999999999975E-2</v>
      </c>
      <c r="L164">
        <v>8.5500000000000007E-2</v>
      </c>
      <c r="M164">
        <v>5.6250000000000008E-2</v>
      </c>
      <c r="N164">
        <v>7.7850000000000003E-2</v>
      </c>
      <c r="O164">
        <v>5.9100000000000021E-2</v>
      </c>
      <c r="P164">
        <v>8.2449999999999996E-2</v>
      </c>
      <c r="Q164">
        <v>9.8229999999999928E-2</v>
      </c>
      <c r="U164">
        <v>1.6165807537309534E-2</v>
      </c>
      <c r="V164">
        <v>4.9328828623162518E-3</v>
      </c>
      <c r="W164">
        <v>6.5064070986477181E-3</v>
      </c>
      <c r="X164">
        <v>9.8657657246325036E-3</v>
      </c>
      <c r="Y164">
        <v>1.6165807537309534E-2</v>
      </c>
      <c r="Z164">
        <v>4.9328828623162518E-3</v>
      </c>
      <c r="AA164">
        <v>6.5064070986477181E-3</v>
      </c>
      <c r="AB164">
        <v>9.8657657246325036E-3</v>
      </c>
      <c r="AC164">
        <v>5.686240703077332E-3</v>
      </c>
      <c r="AD164">
        <v>3.134219732777737E-2</v>
      </c>
      <c r="AE164">
        <v>7.2111025509279851E-3</v>
      </c>
      <c r="AF164">
        <v>1.0148891565092228E-2</v>
      </c>
    </row>
    <row r="165" spans="1:32" x14ac:dyDescent="0.25">
      <c r="F165" t="s">
        <v>21</v>
      </c>
      <c r="G165">
        <v>3.1488343708008536E-2</v>
      </c>
      <c r="H165">
        <v>6.6539481750153021E-2</v>
      </c>
      <c r="I165">
        <v>7.9242781507545684E-2</v>
      </c>
      <c r="J165">
        <v>6.0499043054632815E-2</v>
      </c>
      <c r="K165">
        <v>3.3199992073556513E-2</v>
      </c>
      <c r="L165">
        <v>4.7578743595278569E-2</v>
      </c>
      <c r="M165">
        <v>3.0607661579552591E-2</v>
      </c>
      <c r="N165">
        <v>3.8547680659289013E-2</v>
      </c>
      <c r="O165">
        <v>3.6640357387362932E-2</v>
      </c>
      <c r="P165">
        <v>2.56483815022354E-2</v>
      </c>
      <c r="Q165">
        <v>6.2414921421659428E-2</v>
      </c>
    </row>
    <row r="166" spans="1:32" x14ac:dyDescent="0.25">
      <c r="F166" t="s">
        <v>24</v>
      </c>
      <c r="G166" s="42">
        <v>0.75674999999999992</v>
      </c>
      <c r="H166" s="42">
        <v>0.71879999999999999</v>
      </c>
      <c r="I166" s="42">
        <v>0.74295000000000011</v>
      </c>
      <c r="J166" s="42">
        <v>0.78795000000000004</v>
      </c>
      <c r="K166" s="42">
        <v>0.75329999999999997</v>
      </c>
      <c r="L166" s="42">
        <v>0.77625</v>
      </c>
      <c r="M166" s="42">
        <v>0.73935000000000006</v>
      </c>
      <c r="N166" s="42">
        <v>0.75374999999999992</v>
      </c>
      <c r="O166" s="42">
        <v>0.76920000000000022</v>
      </c>
      <c r="P166" s="42">
        <v>0.77364999999999995</v>
      </c>
      <c r="Q166" s="42">
        <v>0.75817948717948713</v>
      </c>
      <c r="R166" s="34" t="s">
        <v>51</v>
      </c>
    </row>
    <row r="167" spans="1:32" x14ac:dyDescent="0.25">
      <c r="F167" t="s">
        <v>21</v>
      </c>
      <c r="G167" s="42">
        <v>4.7172555580549162E-2</v>
      </c>
      <c r="H167" s="42">
        <v>3.724283248396356E-2</v>
      </c>
      <c r="I167" s="42">
        <v>6.107413527836477E-2</v>
      </c>
      <c r="J167" s="42">
        <v>6.1974931264690877E-2</v>
      </c>
      <c r="K167" s="42">
        <v>2.1477282980175288E-2</v>
      </c>
      <c r="L167" s="42">
        <v>5.7433600105274894E-2</v>
      </c>
      <c r="M167" s="42">
        <v>3.4211840055746803E-2</v>
      </c>
      <c r="N167" s="42">
        <v>7.1695903868902774E-2</v>
      </c>
      <c r="O167" s="42">
        <v>5.8004174078477459E-2</v>
      </c>
      <c r="P167" s="42">
        <v>3.9435857314191393E-2</v>
      </c>
      <c r="Q167" s="42">
        <v>5.3618291902482199E-2</v>
      </c>
      <c r="U167">
        <v>0.5989049999999988</v>
      </c>
      <c r="V167">
        <v>0.43537500000000057</v>
      </c>
      <c r="W167">
        <v>0.68324999999999969</v>
      </c>
      <c r="X167">
        <v>0.52420500000000025</v>
      </c>
      <c r="Y167">
        <v>0.48133500000000096</v>
      </c>
      <c r="Z167">
        <v>0.48681000000000096</v>
      </c>
      <c r="AA167">
        <v>0.57718500000000084</v>
      </c>
      <c r="AB167">
        <v>0.4798349999999999</v>
      </c>
      <c r="AC167">
        <v>0.45293684210526319</v>
      </c>
      <c r="AD167">
        <v>0.76180500000000084</v>
      </c>
      <c r="AE167">
        <v>0.37570499999999996</v>
      </c>
      <c r="AF167">
        <v>0.39289500000000027</v>
      </c>
    </row>
    <row r="168" spans="1:32" x14ac:dyDescent="0.25">
      <c r="F168" t="s">
        <v>26</v>
      </c>
      <c r="G168">
        <v>0.6253333333333333</v>
      </c>
      <c r="R168" s="34" t="s">
        <v>28</v>
      </c>
      <c r="U168">
        <v>8.6601762692851567E-2</v>
      </c>
      <c r="V168">
        <v>7.7043773859097539E-2</v>
      </c>
      <c r="W168">
        <v>0.10531052522274124</v>
      </c>
      <c r="X168">
        <v>9.5479656466676624E-2</v>
      </c>
      <c r="Y168">
        <v>5.6962852878339389E-2</v>
      </c>
      <c r="Z168">
        <v>5.1690749344911358E-2</v>
      </c>
      <c r="AA168">
        <v>8.6698697195956603E-2</v>
      </c>
      <c r="AB168">
        <v>0.11796344623755775</v>
      </c>
      <c r="AC168">
        <v>0.11024612798009004</v>
      </c>
      <c r="AD168">
        <v>0.12614172843775659</v>
      </c>
      <c r="AE168">
        <v>8.7467886282071181E-2</v>
      </c>
      <c r="AF168">
        <v>0.10159365298399742</v>
      </c>
    </row>
    <row r="169" spans="1:32" x14ac:dyDescent="0.25">
      <c r="F169" t="s">
        <v>21</v>
      </c>
      <c r="G169">
        <v>1.6165807537309534E-2</v>
      </c>
      <c r="U169">
        <v>0.35212499999999947</v>
      </c>
      <c r="V169">
        <v>0.50678999999999985</v>
      </c>
      <c r="W169">
        <v>0.28762499999999996</v>
      </c>
      <c r="X169">
        <v>0.4341600000000006</v>
      </c>
      <c r="Y169">
        <v>0.47124000000000099</v>
      </c>
      <c r="Z169">
        <v>0.43855500000000108</v>
      </c>
      <c r="AA169">
        <v>0.35985000000000034</v>
      </c>
      <c r="AB169">
        <v>0.48447000000000001</v>
      </c>
      <c r="AC169">
        <v>0.52569473684210533</v>
      </c>
      <c r="AD169">
        <v>0.19723500000000019</v>
      </c>
      <c r="AE169">
        <v>0.55615499999999984</v>
      </c>
      <c r="AF169">
        <v>0.55948500000000012</v>
      </c>
    </row>
    <row r="170" spans="1:32" x14ac:dyDescent="0.25">
      <c r="A170">
        <v>85</v>
      </c>
      <c r="B170">
        <v>2</v>
      </c>
      <c r="C170">
        <v>7.5</v>
      </c>
      <c r="D170">
        <v>1.2</v>
      </c>
      <c r="E170" t="s">
        <v>79</v>
      </c>
      <c r="F170" t="s">
        <v>20</v>
      </c>
      <c r="G170">
        <v>0.47249999999999998</v>
      </c>
      <c r="H170">
        <v>0.41894999999999999</v>
      </c>
      <c r="I170">
        <v>0.42435</v>
      </c>
      <c r="J170">
        <v>0.41849999999999998</v>
      </c>
      <c r="K170">
        <v>0.41265000000000002</v>
      </c>
      <c r="L170">
        <v>0.40049999999999997</v>
      </c>
      <c r="M170">
        <v>0.3276</v>
      </c>
      <c r="N170">
        <v>0.38114999999999999</v>
      </c>
      <c r="O170">
        <v>0.31364999999999998</v>
      </c>
      <c r="P170">
        <v>0.38114999999999999</v>
      </c>
      <c r="Q170">
        <v>0.39509999999999984</v>
      </c>
      <c r="U170">
        <v>8.2359201459388715E-2</v>
      </c>
      <c r="V170">
        <v>6.7859810242540244E-2</v>
      </c>
      <c r="W170">
        <v>9.4474936652332378E-2</v>
      </c>
      <c r="X170">
        <v>9.7912242019026069E-2</v>
      </c>
      <c r="Y170">
        <v>5.4938136933910538E-2</v>
      </c>
      <c r="Z170">
        <v>5.843281182027292E-2</v>
      </c>
      <c r="AA170">
        <v>7.3638312787771942E-2</v>
      </c>
      <c r="AB170">
        <v>0.12532684691119095</v>
      </c>
      <c r="AC170">
        <v>0.1251731629251471</v>
      </c>
      <c r="AD170">
        <v>0.12555841960120276</v>
      </c>
      <c r="AE170">
        <v>8.9070289185245358E-2</v>
      </c>
      <c r="AF170">
        <v>0.10464448253027141</v>
      </c>
    </row>
    <row r="171" spans="1:32" x14ac:dyDescent="0.25">
      <c r="E171" t="s">
        <v>140</v>
      </c>
      <c r="F171" t="s">
        <v>21</v>
      </c>
      <c r="G171">
        <v>3.8792972776549445E-2</v>
      </c>
      <c r="H171">
        <v>3.5097570766140083E-2</v>
      </c>
      <c r="I171">
        <v>3.0102063227066607E-2</v>
      </c>
      <c r="J171">
        <v>3.1245210159234593E-2</v>
      </c>
      <c r="K171">
        <v>2.4303508518643754E-2</v>
      </c>
      <c r="L171">
        <v>5.0449036295631342E-2</v>
      </c>
      <c r="M171">
        <v>2.8068337659137708E-2</v>
      </c>
      <c r="N171">
        <v>3.8987548619635229E-2</v>
      </c>
      <c r="O171">
        <v>4.9058799307297507E-2</v>
      </c>
      <c r="P171">
        <v>3.6268407304719801E-2</v>
      </c>
      <c r="Q171">
        <v>5.7568050184196563E-2</v>
      </c>
      <c r="U171" s="42">
        <v>0.95103000000000004</v>
      </c>
      <c r="V171" s="42">
        <v>0.94216500000000014</v>
      </c>
      <c r="W171" s="42">
        <v>0.97087499999999904</v>
      </c>
      <c r="X171" s="42">
        <v>0.95836500000000002</v>
      </c>
      <c r="Y171" s="42">
        <v>0.95257500000000206</v>
      </c>
      <c r="Z171" s="42">
        <v>0.92536500000000099</v>
      </c>
      <c r="AA171" s="42">
        <v>0.93703500000000006</v>
      </c>
      <c r="AB171" s="42">
        <v>0.96430499999999952</v>
      </c>
      <c r="AC171" s="42">
        <v>0.9786315789473683</v>
      </c>
      <c r="AD171" s="42">
        <v>0.95903999999999945</v>
      </c>
      <c r="AE171" s="42">
        <v>0.93186000000000069</v>
      </c>
      <c r="AF171" s="42">
        <v>0.95238000000000056</v>
      </c>
    </row>
    <row r="172" spans="1:32" x14ac:dyDescent="0.25">
      <c r="E172" t="s">
        <v>146</v>
      </c>
      <c r="F172" t="s">
        <v>23</v>
      </c>
      <c r="G172">
        <v>0.68669999999999998</v>
      </c>
      <c r="H172">
        <v>0.73935000000000006</v>
      </c>
      <c r="I172">
        <v>0.72584999999999988</v>
      </c>
      <c r="J172">
        <v>0.73439999999999994</v>
      </c>
      <c r="K172">
        <v>0.73619999999999997</v>
      </c>
      <c r="L172">
        <v>0.76230000000000009</v>
      </c>
      <c r="M172">
        <v>0.80819999999999992</v>
      </c>
      <c r="N172">
        <v>0.75734999999999997</v>
      </c>
      <c r="O172">
        <v>0.80549999999999977</v>
      </c>
      <c r="P172">
        <v>0.76769999999999994</v>
      </c>
      <c r="Q172">
        <v>0.752355</v>
      </c>
      <c r="U172" s="42">
        <v>5.0527360616345975E-2</v>
      </c>
      <c r="V172" s="42">
        <v>4.5441748840558939E-2</v>
      </c>
      <c r="W172" s="42">
        <v>6.7798708807516303E-2</v>
      </c>
      <c r="X172" s="42">
        <v>8.6729416772328968E-2</v>
      </c>
      <c r="Y172" s="42">
        <v>5.7766419058604183E-2</v>
      </c>
      <c r="Z172" s="42">
        <v>4.5059556067107688E-2</v>
      </c>
      <c r="AA172" s="42">
        <v>6.4392435142007057E-2</v>
      </c>
      <c r="AB172" s="42">
        <v>0.1514622926854354</v>
      </c>
      <c r="AC172" s="42">
        <v>0.14168477542737642</v>
      </c>
      <c r="AD172" s="42">
        <v>8.9034397960004813E-2</v>
      </c>
      <c r="AE172" s="42">
        <v>6.4395218150131411E-2</v>
      </c>
      <c r="AF172" s="42">
        <v>0.11047779103311224</v>
      </c>
    </row>
    <row r="173" spans="1:32" x14ac:dyDescent="0.25">
      <c r="F173" t="s">
        <v>21</v>
      </c>
      <c r="G173">
        <v>3.3687573845246649E-2</v>
      </c>
      <c r="H173">
        <v>3.3583007921456826E-2</v>
      </c>
      <c r="I173">
        <v>2.7531608628705503E-2</v>
      </c>
      <c r="J173">
        <v>2.8531561471465267E-2</v>
      </c>
      <c r="K173">
        <v>2.2542591267479269E-2</v>
      </c>
      <c r="L173">
        <v>5.8552810171223789E-2</v>
      </c>
      <c r="M173">
        <v>2.9141397575126314E-2</v>
      </c>
      <c r="N173">
        <v>7.382858881433256E-2</v>
      </c>
      <c r="O173">
        <v>3.178629297437232E-2</v>
      </c>
      <c r="P173">
        <v>8.4684616138507862E-2</v>
      </c>
      <c r="Q173">
        <v>5.6907379150200263E-2</v>
      </c>
      <c r="U173">
        <v>0.6253333333333333</v>
      </c>
      <c r="V173">
        <v>0.42533333333333334</v>
      </c>
      <c r="W173">
        <v>0.37233333333333335</v>
      </c>
      <c r="X173">
        <v>0.30933333333333329</v>
      </c>
      <c r="Y173">
        <v>0.6253333333333333</v>
      </c>
      <c r="Z173">
        <v>0.42533333333333334</v>
      </c>
      <c r="AA173">
        <v>0.37233333333333335</v>
      </c>
      <c r="AB173">
        <v>0.30933333333333329</v>
      </c>
      <c r="AC173">
        <v>0.27333333333333337</v>
      </c>
      <c r="AD173">
        <v>0.7626666666666666</v>
      </c>
      <c r="AE173">
        <v>0.52700000000000002</v>
      </c>
      <c r="AF173">
        <v>0.49</v>
      </c>
    </row>
    <row r="174" spans="1:32" x14ac:dyDescent="0.25">
      <c r="F174" t="s">
        <v>24</v>
      </c>
      <c r="G174" s="42">
        <v>1.1592000000000002</v>
      </c>
      <c r="H174" s="42">
        <v>1.1583000000000001</v>
      </c>
      <c r="I174" s="42">
        <v>1.1502000000000001</v>
      </c>
      <c r="J174" s="42">
        <v>1.1529000000000003</v>
      </c>
      <c r="K174" s="42">
        <v>1.1488499999999997</v>
      </c>
      <c r="L174" s="42">
        <v>1.1628000000000001</v>
      </c>
      <c r="M174" s="42">
        <v>1.1358000000000001</v>
      </c>
      <c r="N174" s="42">
        <v>1.1385000000000001</v>
      </c>
      <c r="O174" s="42">
        <v>1.1191500000000003</v>
      </c>
      <c r="P174" s="42">
        <v>1.1488499999999999</v>
      </c>
      <c r="Q174" s="42">
        <v>1.1474550000000006</v>
      </c>
      <c r="R174" s="34" t="s">
        <v>51</v>
      </c>
      <c r="U174">
        <v>1.6165807537309534E-2</v>
      </c>
      <c r="V174">
        <v>4.9328828623162518E-3</v>
      </c>
      <c r="W174">
        <v>6.5064070986477181E-3</v>
      </c>
      <c r="X174">
        <v>9.8657657246325036E-3</v>
      </c>
      <c r="Y174">
        <v>1.6165807537309534E-2</v>
      </c>
      <c r="Z174">
        <v>4.9328828623162518E-3</v>
      </c>
      <c r="AA174">
        <v>6.5064070986477181E-3</v>
      </c>
      <c r="AB174">
        <v>9.8657657246325036E-3</v>
      </c>
      <c r="AC174">
        <v>5.686240703077332E-3</v>
      </c>
      <c r="AD174">
        <v>3.134219732777737E-2</v>
      </c>
      <c r="AE174">
        <v>7.2111025509279851E-3</v>
      </c>
      <c r="AF174">
        <v>1.0148891565092228E-2</v>
      </c>
    </row>
    <row r="175" spans="1:32" x14ac:dyDescent="0.25">
      <c r="F175" t="s">
        <v>21</v>
      </c>
      <c r="G175" s="42">
        <v>2.1177445797978471E-2</v>
      </c>
      <c r="H175" s="42">
        <v>3.1866662996402929E-2</v>
      </c>
      <c r="I175" s="42">
        <v>3.8250696588084304E-2</v>
      </c>
      <c r="J175" s="42">
        <v>4.6067342011451025E-2</v>
      </c>
      <c r="K175" s="42">
        <v>3.6032551073190804E-2</v>
      </c>
      <c r="L175" s="42">
        <v>4.8033540912903537E-2</v>
      </c>
      <c r="M175" s="42">
        <v>2.4007893438792588E-2</v>
      </c>
      <c r="N175" s="42">
        <v>6.6489809270610087E-2</v>
      </c>
      <c r="O175" s="42">
        <v>5.0090733463859033E-2</v>
      </c>
      <c r="P175" s="42">
        <v>7.8475121770164247E-2</v>
      </c>
      <c r="Q175" s="42">
        <v>4.7819677779284253E-2</v>
      </c>
    </row>
    <row r="176" spans="1:32" x14ac:dyDescent="0.25">
      <c r="F176" t="s">
        <v>26</v>
      </c>
      <c r="G176">
        <v>0.42533333333333334</v>
      </c>
      <c r="R176" s="34" t="s">
        <v>28</v>
      </c>
    </row>
    <row r="177" spans="1:32" x14ac:dyDescent="0.25">
      <c r="F177" t="s">
        <v>21</v>
      </c>
      <c r="G177">
        <v>4.9328828623162518E-3</v>
      </c>
      <c r="U177">
        <v>0.65743076923076815</v>
      </c>
      <c r="V177">
        <v>0.47334000000000054</v>
      </c>
      <c r="W177">
        <v>0.62370000000000003</v>
      </c>
      <c r="X177">
        <v>0.52947000000000033</v>
      </c>
      <c r="Y177">
        <v>0.49720500000000095</v>
      </c>
      <c r="Z177">
        <v>0.53085000000000171</v>
      </c>
      <c r="AA177">
        <v>0.60873157894736818</v>
      </c>
      <c r="AB177">
        <v>0.49968000000000046</v>
      </c>
      <c r="AC177">
        <v>0.45519428571428605</v>
      </c>
      <c r="AD177">
        <v>1.202175</v>
      </c>
      <c r="AE177">
        <v>0.39236999999999972</v>
      </c>
      <c r="AF177">
        <v>0.39265000000000005</v>
      </c>
    </row>
    <row r="178" spans="1:32" x14ac:dyDescent="0.25">
      <c r="A178">
        <v>85</v>
      </c>
      <c r="B178">
        <v>2</v>
      </c>
      <c r="C178">
        <v>7.5</v>
      </c>
      <c r="D178">
        <v>1</v>
      </c>
      <c r="E178" t="s">
        <v>80</v>
      </c>
      <c r="F178" t="s">
        <v>20</v>
      </c>
      <c r="G178">
        <v>0.60300000000000009</v>
      </c>
      <c r="H178">
        <v>0.43380000000000002</v>
      </c>
      <c r="I178">
        <v>0.45</v>
      </c>
      <c r="J178">
        <v>0.42974999999999997</v>
      </c>
      <c r="K178">
        <v>0.44280000000000008</v>
      </c>
      <c r="L178">
        <v>0.41130000000000005</v>
      </c>
      <c r="M178">
        <v>0.41220000000000001</v>
      </c>
      <c r="N178">
        <v>0.40589999999999993</v>
      </c>
      <c r="O178">
        <v>0.3861</v>
      </c>
      <c r="P178">
        <v>0.37890000000000013</v>
      </c>
      <c r="Q178">
        <v>0.43537500000000057</v>
      </c>
      <c r="U178">
        <v>6.9707703999124709E-2</v>
      </c>
      <c r="V178">
        <v>5.8597549128086499E-2</v>
      </c>
      <c r="W178">
        <v>3.4562072306290666E-2</v>
      </c>
      <c r="X178">
        <v>0.10581884159345241</v>
      </c>
      <c r="Y178">
        <v>5.5579477928758489E-2</v>
      </c>
      <c r="Z178">
        <v>5.4735981202394521E-2</v>
      </c>
      <c r="AA178">
        <v>7.3408666592083088E-2</v>
      </c>
      <c r="AB178">
        <v>9.1110058797422913E-2</v>
      </c>
      <c r="AC178">
        <v>0.10145859792839479</v>
      </c>
      <c r="AD178">
        <v>0.1039008125384679</v>
      </c>
      <c r="AE178">
        <v>7.1547314351797231E-2</v>
      </c>
      <c r="AF178">
        <v>8.5963340907035987E-2</v>
      </c>
    </row>
    <row r="179" spans="1:32" x14ac:dyDescent="0.25">
      <c r="E179" t="s">
        <v>142</v>
      </c>
      <c r="F179" t="s">
        <v>21</v>
      </c>
      <c r="G179">
        <v>5.5016743862783803E-2</v>
      </c>
      <c r="H179">
        <v>4.3565558584010393E-2</v>
      </c>
      <c r="I179">
        <v>2.1655192643360455E-2</v>
      </c>
      <c r="J179">
        <v>4.2503095862474978E-2</v>
      </c>
      <c r="K179">
        <v>2.0356299942976417E-2</v>
      </c>
      <c r="L179">
        <v>4.7363210239705467E-2</v>
      </c>
      <c r="M179">
        <v>2.6857518794361365E-2</v>
      </c>
      <c r="N179">
        <v>4.6983647771270468E-2</v>
      </c>
      <c r="O179">
        <v>4.2304535031253046E-2</v>
      </c>
      <c r="P179">
        <v>9.8455921208693772E-2</v>
      </c>
      <c r="Q179">
        <v>7.7043773859097539E-2</v>
      </c>
      <c r="U179">
        <v>9.8229999999999928E-2</v>
      </c>
      <c r="V179">
        <v>0.28623000000000021</v>
      </c>
      <c r="W179">
        <v>2.385E-2</v>
      </c>
      <c r="X179">
        <v>0.25434000000000007</v>
      </c>
      <c r="Y179">
        <v>0.25054500000000013</v>
      </c>
      <c r="Z179">
        <v>0.2127750000000001</v>
      </c>
      <c r="AA179">
        <v>0.14998499999999995</v>
      </c>
      <c r="AB179">
        <v>0.27391500000000019</v>
      </c>
      <c r="AC179">
        <v>0.3309942857142858</v>
      </c>
      <c r="AD179">
        <v>6.5565000000000012E-2</v>
      </c>
      <c r="AE179">
        <v>0.35980500000000021</v>
      </c>
      <c r="AF179">
        <v>0.37307000000000001</v>
      </c>
    </row>
    <row r="180" spans="1:32" x14ac:dyDescent="0.25">
      <c r="E180" t="s">
        <v>147</v>
      </c>
      <c r="F180" t="s">
        <v>23</v>
      </c>
      <c r="G180">
        <v>0.36270000000000008</v>
      </c>
      <c r="H180">
        <v>0.50804999999999989</v>
      </c>
      <c r="I180">
        <v>0.49545000000000006</v>
      </c>
      <c r="J180">
        <v>0.51390000000000002</v>
      </c>
      <c r="K180">
        <v>0.49410000000000009</v>
      </c>
      <c r="L180">
        <v>0.52964999999999995</v>
      </c>
      <c r="M180">
        <v>0.52515000000000001</v>
      </c>
      <c r="N180">
        <v>0.53459999999999996</v>
      </c>
      <c r="O180">
        <v>0.52964999999999995</v>
      </c>
      <c r="P180">
        <v>0.57464999999999988</v>
      </c>
      <c r="Q180">
        <v>0.50678999999999985</v>
      </c>
      <c r="U180">
        <v>6.2414921421659428E-2</v>
      </c>
      <c r="V180">
        <v>4.5006777179328217E-2</v>
      </c>
      <c r="W180">
        <v>5.5229490660836822E-2</v>
      </c>
      <c r="X180">
        <v>0.10625533713329449</v>
      </c>
      <c r="Y180">
        <v>6.2280747544252224E-2</v>
      </c>
      <c r="Z180">
        <v>4.6820484953285828E-2</v>
      </c>
      <c r="AA180">
        <v>7.0830923098114604E-2</v>
      </c>
      <c r="AB180">
        <v>8.2197518442255646E-2</v>
      </c>
      <c r="AC180">
        <v>7.9988828037654336E-2</v>
      </c>
      <c r="AD180">
        <v>0.14048139225599379</v>
      </c>
      <c r="AE180">
        <v>6.63110039633652E-2</v>
      </c>
      <c r="AF180">
        <v>6.8054735321912516E-2</v>
      </c>
    </row>
    <row r="181" spans="1:32" x14ac:dyDescent="0.25">
      <c r="F181" t="s">
        <v>21</v>
      </c>
      <c r="G181">
        <v>6.3780132197713696E-2</v>
      </c>
      <c r="H181">
        <v>4.5092273815973583E-2</v>
      </c>
      <c r="I181">
        <v>2.6698314553544392E-2</v>
      </c>
      <c r="J181">
        <v>3.2315020134850457E-2</v>
      </c>
      <c r="K181">
        <v>1.7976300187220195E-2</v>
      </c>
      <c r="L181">
        <v>4.6744856176347015E-2</v>
      </c>
      <c r="M181">
        <v>3.3455823189142392E-2</v>
      </c>
      <c r="N181">
        <v>5.218529738497131E-2</v>
      </c>
      <c r="O181">
        <v>4.7108246009645298E-2</v>
      </c>
      <c r="P181">
        <v>3.7196880174778651E-2</v>
      </c>
      <c r="Q181">
        <v>6.7859810242540244E-2</v>
      </c>
      <c r="U181" s="42">
        <v>0.75817948717948713</v>
      </c>
      <c r="V181" s="42">
        <v>0.75957000000000019</v>
      </c>
      <c r="W181" s="42">
        <v>0.76680000000000015</v>
      </c>
      <c r="X181" s="42">
        <v>0.78381000000000034</v>
      </c>
      <c r="Y181" s="42">
        <v>0.74774999999999958</v>
      </c>
      <c r="Z181" s="42">
        <v>0.74362500000000009</v>
      </c>
      <c r="AA181" s="42">
        <v>0.76661052631578963</v>
      </c>
      <c r="AB181" s="42">
        <v>0.77359499999999992</v>
      </c>
      <c r="AC181" s="42">
        <v>0.78618857142857146</v>
      </c>
      <c r="AD181" s="42">
        <v>1.5300000000000002</v>
      </c>
      <c r="AE181" s="42">
        <v>0.75217500000000015</v>
      </c>
      <c r="AF181" s="42">
        <v>0.7657200000000004</v>
      </c>
    </row>
    <row r="182" spans="1:32" x14ac:dyDescent="0.25">
      <c r="F182" t="s">
        <v>24</v>
      </c>
      <c r="G182" s="42">
        <v>0.9657</v>
      </c>
      <c r="H182" s="42">
        <v>0.94185000000000019</v>
      </c>
      <c r="I182" s="42">
        <v>0.9454499999999999</v>
      </c>
      <c r="J182" s="42">
        <v>0.9436500000000001</v>
      </c>
      <c r="K182" s="42">
        <v>0.93689999999999996</v>
      </c>
      <c r="L182" s="42">
        <v>0.94094999999999995</v>
      </c>
      <c r="M182" s="42">
        <v>0.93735000000000002</v>
      </c>
      <c r="N182" s="42">
        <v>0.94050000000000034</v>
      </c>
      <c r="O182" s="42">
        <v>0.91574999999999984</v>
      </c>
      <c r="P182" s="42">
        <v>0.9535499999999999</v>
      </c>
      <c r="Q182" s="42">
        <v>0.94216500000000014</v>
      </c>
      <c r="R182" s="34" t="s">
        <v>51</v>
      </c>
      <c r="U182" s="42">
        <v>5.3618291902482199E-2</v>
      </c>
      <c r="V182" s="42">
        <v>5.3477700232064496E-2</v>
      </c>
      <c r="W182" s="42">
        <v>5.6515112091694922E-2</v>
      </c>
      <c r="X182" s="42">
        <v>0.117332426856172</v>
      </c>
      <c r="Y182" s="42">
        <v>7.1125817461367272E-2</v>
      </c>
      <c r="Z182" s="42">
        <v>5.0159888827988663E-2</v>
      </c>
      <c r="AA182" s="42">
        <v>8.3764761913023233E-2</v>
      </c>
      <c r="AB182" s="42">
        <v>9.4699742243070886E-2</v>
      </c>
      <c r="AC182" s="42">
        <v>0.11933226040926287</v>
      </c>
      <c r="AD182" s="42">
        <v>4.6565090919139122E-2</v>
      </c>
      <c r="AE182" s="42">
        <v>5.9116819661025159E-2</v>
      </c>
      <c r="AF182" s="42">
        <v>6.8939793119626391E-2</v>
      </c>
    </row>
    <row r="183" spans="1:32" x14ac:dyDescent="0.25">
      <c r="F183" t="s">
        <v>21</v>
      </c>
      <c r="G183" s="42">
        <v>5.1502784799516067E-2</v>
      </c>
      <c r="H183" s="42">
        <v>4.4406347341461511E-2</v>
      </c>
      <c r="I183" s="42">
        <v>1.6894331033001295E-2</v>
      </c>
      <c r="J183" s="42">
        <v>2.8200923837051101E-2</v>
      </c>
      <c r="K183" s="42">
        <v>2.3704096914379899E-2</v>
      </c>
      <c r="L183" s="42">
        <v>2.9558995424850191E-2</v>
      </c>
      <c r="M183" s="42">
        <v>2.3950112624721433E-2</v>
      </c>
      <c r="N183" s="42">
        <v>3.1516912752896392E-2</v>
      </c>
      <c r="O183" s="42">
        <v>2.9616629397048289E-2</v>
      </c>
      <c r="P183" s="42">
        <v>0.10255241278693303</v>
      </c>
      <c r="Q183" s="42">
        <v>4.5441748840558939E-2</v>
      </c>
      <c r="U183">
        <v>0.6253333333333333</v>
      </c>
      <c r="V183">
        <v>0.42533333333333334</v>
      </c>
      <c r="W183">
        <v>0.37233333333333335</v>
      </c>
      <c r="X183">
        <v>0.30933333333333329</v>
      </c>
      <c r="Y183">
        <v>0.6253333333333333</v>
      </c>
      <c r="Z183">
        <v>0.42533333333333334</v>
      </c>
      <c r="AA183">
        <v>0.37233333333333335</v>
      </c>
      <c r="AB183">
        <v>0.30933333333333329</v>
      </c>
      <c r="AC183">
        <v>0.27333333333333337</v>
      </c>
      <c r="AD183">
        <v>0.7626666666666666</v>
      </c>
      <c r="AE183">
        <v>0.52700000000000002</v>
      </c>
      <c r="AF183">
        <v>0.49</v>
      </c>
    </row>
    <row r="184" spans="1:32" x14ac:dyDescent="0.25">
      <c r="F184" t="s">
        <v>26</v>
      </c>
      <c r="G184">
        <v>0.42533333333333334</v>
      </c>
      <c r="R184" s="34" t="s">
        <v>28</v>
      </c>
      <c r="U184">
        <v>1.6165807537309534E-2</v>
      </c>
      <c r="V184">
        <v>4.9328828623162518E-3</v>
      </c>
      <c r="W184">
        <v>6.5064070986477181E-3</v>
      </c>
      <c r="X184">
        <v>9.8657657246325036E-3</v>
      </c>
      <c r="Y184">
        <v>1.6165807537309534E-2</v>
      </c>
      <c r="Z184">
        <v>4.9328828623162518E-3</v>
      </c>
      <c r="AA184">
        <v>6.5064070986477181E-3</v>
      </c>
      <c r="AB184">
        <v>9.8657657246325036E-3</v>
      </c>
      <c r="AC184">
        <v>5.686240703077332E-3</v>
      </c>
      <c r="AD184">
        <v>3.134219732777737E-2</v>
      </c>
      <c r="AE184">
        <v>7.2111025509279851E-3</v>
      </c>
      <c r="AF184">
        <v>1.0148891565092228E-2</v>
      </c>
    </row>
    <row r="185" spans="1:32" x14ac:dyDescent="0.25">
      <c r="F185" t="s">
        <v>21</v>
      </c>
      <c r="G185">
        <v>4.9328828623162518E-3</v>
      </c>
    </row>
    <row r="186" spans="1:32" x14ac:dyDescent="0.25">
      <c r="A186">
        <v>85</v>
      </c>
      <c r="B186">
        <v>2</v>
      </c>
      <c r="C186">
        <v>7.5</v>
      </c>
      <c r="D186">
        <v>0.8</v>
      </c>
      <c r="E186" t="s">
        <v>81</v>
      </c>
      <c r="F186" t="s">
        <v>20</v>
      </c>
      <c r="G186">
        <v>0.47220000000000006</v>
      </c>
      <c r="H186">
        <v>0.44189999999999996</v>
      </c>
      <c r="I186">
        <v>0.47160000000000013</v>
      </c>
      <c r="J186">
        <v>0.48899999999999999</v>
      </c>
      <c r="K186">
        <v>0.49320000000000003</v>
      </c>
      <c r="L186">
        <v>0.50639999999999996</v>
      </c>
      <c r="M186">
        <v>0.49499999999999994</v>
      </c>
      <c r="N186">
        <v>0.48869999999999997</v>
      </c>
      <c r="O186">
        <v>0.46950000000000003</v>
      </c>
      <c r="P186">
        <v>0.40589999999999993</v>
      </c>
      <c r="Q186">
        <v>0.47334000000000054</v>
      </c>
    </row>
    <row r="187" spans="1:32" x14ac:dyDescent="0.25">
      <c r="E187" t="s">
        <v>144</v>
      </c>
      <c r="F187" t="s">
        <v>21</v>
      </c>
      <c r="G187">
        <v>3.4500343247720403E-2</v>
      </c>
      <c r="H187">
        <v>7.0558598267494999E-2</v>
      </c>
      <c r="I187">
        <v>1.3819894127098451E-2</v>
      </c>
      <c r="J187">
        <v>6.6486247093904008E-2</v>
      </c>
      <c r="K187">
        <v>2.2075468642578672E-2</v>
      </c>
      <c r="L187">
        <v>6.1509434449651262E-2</v>
      </c>
      <c r="M187">
        <v>2.6080845966260185E-2</v>
      </c>
      <c r="N187">
        <v>6.1849647916285416E-2</v>
      </c>
      <c r="O187">
        <v>4.630732578170145E-2</v>
      </c>
      <c r="P187">
        <v>7.6473524830493231E-2</v>
      </c>
      <c r="Q187">
        <v>5.8597549128086499E-2</v>
      </c>
    </row>
    <row r="188" spans="1:32" x14ac:dyDescent="0.25">
      <c r="E188" t="s">
        <v>148</v>
      </c>
      <c r="F188" t="s">
        <v>23</v>
      </c>
      <c r="G188">
        <v>0.28949999999999992</v>
      </c>
      <c r="H188">
        <v>0.30600000000000005</v>
      </c>
      <c r="I188">
        <v>0.29519999999999996</v>
      </c>
      <c r="J188">
        <v>0.27629999999999999</v>
      </c>
      <c r="K188">
        <v>0.25469999999999998</v>
      </c>
      <c r="L188">
        <v>0.26400000000000001</v>
      </c>
      <c r="M188">
        <v>0.26160000000000011</v>
      </c>
      <c r="N188">
        <v>0.28290000000000004</v>
      </c>
      <c r="O188">
        <v>0.28829999999999995</v>
      </c>
      <c r="P188">
        <v>0.34379999999999999</v>
      </c>
      <c r="Q188">
        <v>0.28623000000000021</v>
      </c>
    </row>
    <row r="189" spans="1:32" x14ac:dyDescent="0.25">
      <c r="F189" t="s">
        <v>21</v>
      </c>
      <c r="G189">
        <v>3.4377930497096518E-2</v>
      </c>
      <c r="H189">
        <v>6.4768413354203899E-2</v>
      </c>
      <c r="I189">
        <v>4.627432503986155E-2</v>
      </c>
      <c r="J189">
        <v>3.1896378279805231E-2</v>
      </c>
      <c r="K189">
        <v>1.4367726993069173E-2</v>
      </c>
      <c r="L189">
        <v>3.1868149418634591E-2</v>
      </c>
      <c r="M189">
        <v>2.4883729623993264E-2</v>
      </c>
      <c r="N189">
        <v>4.2079998999399557E-2</v>
      </c>
      <c r="O189">
        <v>5.0705652129666663E-2</v>
      </c>
      <c r="P189">
        <v>5.6136675318276062E-2</v>
      </c>
      <c r="Q189">
        <v>4.5006777179328217E-2</v>
      </c>
    </row>
    <row r="190" spans="1:32" x14ac:dyDescent="0.25">
      <c r="F190" t="s">
        <v>24</v>
      </c>
      <c r="G190" s="42">
        <v>0.76170000000000004</v>
      </c>
      <c r="H190" s="42">
        <v>0.74789999999999979</v>
      </c>
      <c r="I190" s="42">
        <v>0.76680000000000004</v>
      </c>
      <c r="J190" s="42">
        <v>0.76530000000000009</v>
      </c>
      <c r="K190" s="42">
        <v>0.74790000000000001</v>
      </c>
      <c r="L190" s="42">
        <v>0.77039999999999997</v>
      </c>
      <c r="M190" s="42">
        <v>0.75659999999999994</v>
      </c>
      <c r="N190" s="42">
        <v>0.77159999999999995</v>
      </c>
      <c r="O190" s="42">
        <v>0.75779999999999981</v>
      </c>
      <c r="P190" s="42">
        <v>0.74970000000000003</v>
      </c>
      <c r="Q190" s="42">
        <v>0.75957000000000019</v>
      </c>
      <c r="R190" s="34" t="s">
        <v>51</v>
      </c>
    </row>
    <row r="191" spans="1:32" x14ac:dyDescent="0.25">
      <c r="F191" t="s">
        <v>21</v>
      </c>
      <c r="G191" s="42">
        <v>1.1756744984543094E-2</v>
      </c>
      <c r="H191" s="42">
        <v>3.7948580168987951E-2</v>
      </c>
      <c r="I191" s="42">
        <v>1.9231553020464781E-2</v>
      </c>
      <c r="J191" s="42">
        <v>6.6199936396852913E-2</v>
      </c>
      <c r="K191" s="42">
        <v>2.0534694646147704E-2</v>
      </c>
      <c r="L191" s="42">
        <v>6.5420421727067538E-2</v>
      </c>
      <c r="M191" s="42">
        <v>2.2942491031639142E-2</v>
      </c>
      <c r="N191" s="42">
        <v>6.4162950450601289E-2</v>
      </c>
      <c r="O191" s="42">
        <v>5.3598507441905495E-2</v>
      </c>
      <c r="P191" s="42">
        <v>0.10311725569007643</v>
      </c>
      <c r="Q191" s="42">
        <v>5.3477700232064496E-2</v>
      </c>
    </row>
    <row r="192" spans="1:32" x14ac:dyDescent="0.25">
      <c r="F192" t="s">
        <v>26</v>
      </c>
      <c r="G192">
        <v>0.42533333333333334</v>
      </c>
      <c r="R192" s="34" t="s">
        <v>28</v>
      </c>
    </row>
    <row r="193" spans="1:18" x14ac:dyDescent="0.25">
      <c r="F193" t="s">
        <v>21</v>
      </c>
      <c r="G193">
        <v>4.9328828623162518E-3</v>
      </c>
    </row>
    <row r="194" spans="1:18" x14ac:dyDescent="0.25">
      <c r="A194">
        <v>85</v>
      </c>
      <c r="B194">
        <v>2</v>
      </c>
      <c r="C194">
        <v>10</v>
      </c>
      <c r="D194">
        <v>1.2</v>
      </c>
      <c r="E194" t="s">
        <v>82</v>
      </c>
      <c r="F194" t="s">
        <v>20</v>
      </c>
      <c r="G194">
        <v>0.67365000000000008</v>
      </c>
      <c r="H194">
        <v>0.69120000000000004</v>
      </c>
      <c r="I194">
        <v>0.68445000000000011</v>
      </c>
      <c r="J194">
        <v>0.65024999999999999</v>
      </c>
      <c r="K194">
        <v>0.65610000000000002</v>
      </c>
      <c r="L194">
        <v>0.60839999999999983</v>
      </c>
      <c r="M194">
        <v>0.60599999999999998</v>
      </c>
      <c r="N194" t="e">
        <v>#DIV/0!</v>
      </c>
      <c r="O194" t="e">
        <v>#DIV/0!</v>
      </c>
      <c r="P194" t="e">
        <v>#DIV/0!</v>
      </c>
      <c r="Q194">
        <v>0.65459999999999996</v>
      </c>
    </row>
    <row r="195" spans="1:18" x14ac:dyDescent="0.25">
      <c r="E195" t="s">
        <v>140</v>
      </c>
      <c r="F195" t="s">
        <v>21</v>
      </c>
      <c r="G195">
        <v>0.14777766906296755</v>
      </c>
      <c r="H195">
        <v>0.10011761504403373</v>
      </c>
      <c r="I195">
        <v>0.1089227031575961</v>
      </c>
      <c r="J195">
        <v>9.0842764680170704E-2</v>
      </c>
      <c r="K195">
        <v>6.9462523026904255E-2</v>
      </c>
      <c r="L195">
        <v>0.11552962709557342</v>
      </c>
      <c r="M195">
        <v>0.10598113039593418</v>
      </c>
      <c r="N195" t="e">
        <v>#DIV/0!</v>
      </c>
      <c r="O195" t="e">
        <v>#DIV/0!</v>
      </c>
      <c r="P195" t="e">
        <v>#DIV/0!</v>
      </c>
      <c r="Q195">
        <v>0.10997009091349592</v>
      </c>
    </row>
    <row r="196" spans="1:18" x14ac:dyDescent="0.25">
      <c r="E196" t="s">
        <v>149</v>
      </c>
      <c r="F196" t="s">
        <v>23</v>
      </c>
      <c r="G196">
        <v>0.4824</v>
      </c>
      <c r="H196">
        <v>0.47160000000000002</v>
      </c>
      <c r="I196">
        <v>0.46305000000000007</v>
      </c>
      <c r="J196">
        <v>0.5121</v>
      </c>
      <c r="K196">
        <v>0.51075000000000004</v>
      </c>
      <c r="L196">
        <v>0.51480000000000004</v>
      </c>
      <c r="M196">
        <v>0.53999999999999992</v>
      </c>
      <c r="N196" t="e">
        <v>#DIV/0!</v>
      </c>
      <c r="O196" t="e">
        <v>#DIV/0!</v>
      </c>
      <c r="P196" t="e">
        <v>#DIV/0!</v>
      </c>
      <c r="Q196">
        <v>0.49773333333333336</v>
      </c>
    </row>
    <row r="197" spans="1:18" x14ac:dyDescent="0.25">
      <c r="F197" t="s">
        <v>21</v>
      </c>
      <c r="G197">
        <v>0.13765494618983484</v>
      </c>
      <c r="H197">
        <v>0.10225787834788329</v>
      </c>
      <c r="I197">
        <v>0.12437476262870724</v>
      </c>
      <c r="J197">
        <v>8.0105588214292839E-2</v>
      </c>
      <c r="K197">
        <v>7.7524104910055167E-2</v>
      </c>
      <c r="L197">
        <v>9.9904480696101916E-2</v>
      </c>
      <c r="M197">
        <v>8.7125525208500879E-2</v>
      </c>
      <c r="N197" t="e">
        <v>#DIV/0!</v>
      </c>
      <c r="O197" t="e">
        <v>#DIV/0!</v>
      </c>
      <c r="P197" t="e">
        <v>#DIV/0!</v>
      </c>
      <c r="Q197">
        <v>0.10434645221353818</v>
      </c>
    </row>
    <row r="198" spans="1:18" x14ac:dyDescent="0.25">
      <c r="F198" t="s">
        <v>24</v>
      </c>
      <c r="G198" s="42">
        <v>1.15605</v>
      </c>
      <c r="H198" s="42">
        <v>1.1627999999999998</v>
      </c>
      <c r="I198" s="42">
        <v>1.1475000000000002</v>
      </c>
      <c r="J198" s="42">
        <v>1.16235</v>
      </c>
      <c r="K198" s="42">
        <v>1.1668500000000004</v>
      </c>
      <c r="L198" s="42">
        <v>1.1232</v>
      </c>
      <c r="M198" s="42">
        <v>1.1460000000000001</v>
      </c>
      <c r="N198" s="42" t="e">
        <v>#DIV/0!</v>
      </c>
      <c r="O198" s="42" t="e">
        <v>#DIV/0!</v>
      </c>
      <c r="P198" s="42" t="e">
        <v>#DIV/0!</v>
      </c>
      <c r="Q198" s="42">
        <v>1.1523333333333339</v>
      </c>
      <c r="R198" s="34" t="s">
        <v>51</v>
      </c>
    </row>
    <row r="199" spans="1:18" x14ac:dyDescent="0.25">
      <c r="F199" t="s">
        <v>21</v>
      </c>
      <c r="G199" s="42">
        <v>5.0699813141978939E-2</v>
      </c>
      <c r="H199" s="42">
        <v>4.4341497731274625E-2</v>
      </c>
      <c r="I199" s="42">
        <v>4.0827622228610173E-2</v>
      </c>
      <c r="J199" s="42">
        <v>8.0565942262419907E-2</v>
      </c>
      <c r="K199" s="42">
        <v>2.7278823481343865E-2</v>
      </c>
      <c r="L199" s="42">
        <v>0.11330146094658965</v>
      </c>
      <c r="M199" s="42">
        <v>5.5340504411971428E-2</v>
      </c>
      <c r="N199" s="42" t="e">
        <v>#DIV/0!</v>
      </c>
      <c r="O199" s="42" t="e">
        <v>#DIV/0!</v>
      </c>
      <c r="P199" s="42" t="e">
        <v>#DIV/0!</v>
      </c>
      <c r="Q199" s="42">
        <v>6.5154695366935828E-2</v>
      </c>
    </row>
    <row r="200" spans="1:18" x14ac:dyDescent="0.25">
      <c r="F200" t="s">
        <v>26</v>
      </c>
      <c r="G200">
        <v>0.37233333333333335</v>
      </c>
      <c r="H200">
        <v>0.48333333333333334</v>
      </c>
      <c r="R200" s="34" t="s">
        <v>28</v>
      </c>
    </row>
    <row r="201" spans="1:18" x14ac:dyDescent="0.25">
      <c r="F201" t="s">
        <v>21</v>
      </c>
      <c r="G201">
        <v>6.5064070986477181E-3</v>
      </c>
      <c r="H201">
        <v>1.0263202878893776E-2</v>
      </c>
    </row>
    <row r="202" spans="1:18" x14ac:dyDescent="0.25">
      <c r="A202">
        <v>85</v>
      </c>
      <c r="B202">
        <v>2</v>
      </c>
      <c r="C202">
        <v>10</v>
      </c>
      <c r="D202">
        <v>1</v>
      </c>
      <c r="E202" t="s">
        <v>83</v>
      </c>
      <c r="F202" t="s">
        <v>20</v>
      </c>
      <c r="G202">
        <v>0.68264999999999998</v>
      </c>
      <c r="H202">
        <v>0.72944999999999993</v>
      </c>
      <c r="I202">
        <v>0.6696000000000002</v>
      </c>
      <c r="J202">
        <v>0.66735</v>
      </c>
      <c r="K202">
        <v>0.67274999999999996</v>
      </c>
      <c r="L202">
        <v>0.67769999999999997</v>
      </c>
      <c r="M202" t="e">
        <v>#DIV/0!</v>
      </c>
      <c r="N202" t="e">
        <v>#DIV/0!</v>
      </c>
      <c r="O202" t="e">
        <v>#DIV/0!</v>
      </c>
      <c r="P202" t="e">
        <v>#DIV/0!</v>
      </c>
      <c r="Q202">
        <v>0.68324999999999969</v>
      </c>
    </row>
    <row r="203" spans="1:18" x14ac:dyDescent="0.25">
      <c r="E203" t="s">
        <v>142</v>
      </c>
      <c r="F203" t="s">
        <v>21</v>
      </c>
      <c r="G203">
        <v>0.14989725428474407</v>
      </c>
      <c r="H203">
        <v>9.7041757154222433E-2</v>
      </c>
      <c r="I203">
        <v>0.10023677232590587</v>
      </c>
      <c r="J203">
        <v>6.9424153994807697E-2</v>
      </c>
      <c r="K203">
        <v>0.10331447903826264</v>
      </c>
      <c r="L203">
        <v>9.5787099450044474E-2</v>
      </c>
      <c r="M203" t="e">
        <v>#DIV/0!</v>
      </c>
      <c r="N203" t="e">
        <v>#DIV/0!</v>
      </c>
      <c r="O203" t="e">
        <v>#DIV/0!</v>
      </c>
      <c r="P203" t="e">
        <v>#DIV/0!</v>
      </c>
      <c r="Q203">
        <v>0.10531052522274124</v>
      </c>
    </row>
    <row r="204" spans="1:18" x14ac:dyDescent="0.25">
      <c r="E204" t="s">
        <v>150</v>
      </c>
      <c r="F204" t="s">
        <v>23</v>
      </c>
      <c r="G204">
        <v>0.26325000000000004</v>
      </c>
      <c r="H204">
        <v>0.24930000000000002</v>
      </c>
      <c r="I204">
        <v>0.28889999999999999</v>
      </c>
      <c r="J204">
        <v>0.33255000000000001</v>
      </c>
      <c r="K204">
        <v>0.27809999999999996</v>
      </c>
      <c r="L204">
        <v>0.31364999999999998</v>
      </c>
      <c r="M204" t="e">
        <v>#DIV/0!</v>
      </c>
      <c r="N204" t="e">
        <v>#DIV/0!</v>
      </c>
      <c r="O204" t="e">
        <v>#DIV/0!</v>
      </c>
      <c r="P204" t="e">
        <v>#DIV/0!</v>
      </c>
      <c r="Q204">
        <v>0.28762499999999996</v>
      </c>
    </row>
    <row r="205" spans="1:18" x14ac:dyDescent="0.25">
      <c r="F205" t="s">
        <v>21</v>
      </c>
      <c r="G205">
        <v>0.1337747025884623</v>
      </c>
      <c r="H205">
        <v>7.4336432946152914E-2</v>
      </c>
      <c r="I205">
        <v>8.9880315156498886E-2</v>
      </c>
      <c r="J205">
        <v>7.1756826192796261E-2</v>
      </c>
      <c r="K205">
        <v>7.752547968248899E-2</v>
      </c>
      <c r="L205">
        <v>8.7271672018141913E-2</v>
      </c>
      <c r="M205" t="e">
        <v>#DIV/0!</v>
      </c>
      <c r="N205" t="e">
        <v>#DIV/0!</v>
      </c>
      <c r="O205" t="e">
        <v>#DIV/0!</v>
      </c>
      <c r="P205" t="e">
        <v>#DIV/0!</v>
      </c>
      <c r="Q205">
        <v>9.4474936652332378E-2</v>
      </c>
    </row>
    <row r="206" spans="1:18" x14ac:dyDescent="0.25">
      <c r="F206" t="s">
        <v>24</v>
      </c>
      <c r="G206" s="42">
        <v>0.94589999999999996</v>
      </c>
      <c r="H206" s="42">
        <v>0.97875000000000001</v>
      </c>
      <c r="I206" s="42">
        <v>0.95850000000000013</v>
      </c>
      <c r="J206" s="42">
        <v>0.9998999999999999</v>
      </c>
      <c r="K206" s="42">
        <v>0.95084999999999975</v>
      </c>
      <c r="L206" s="42">
        <v>0.99135000000000006</v>
      </c>
      <c r="M206" s="42" t="e">
        <v>#DIV/0!</v>
      </c>
      <c r="N206" s="42" t="e">
        <v>#DIV/0!</v>
      </c>
      <c r="O206" s="42" t="e">
        <v>#DIV/0!</v>
      </c>
      <c r="P206" s="42" t="e">
        <v>#DIV/0!</v>
      </c>
      <c r="Q206" s="42">
        <v>0.97087499999999904</v>
      </c>
      <c r="R206" s="34" t="s">
        <v>51</v>
      </c>
    </row>
    <row r="207" spans="1:18" x14ac:dyDescent="0.25">
      <c r="F207" t="s">
        <v>21</v>
      </c>
      <c r="G207" s="42">
        <v>8.8707028143801867E-2</v>
      </c>
      <c r="H207" s="42">
        <v>4.3981904173612599E-2</v>
      </c>
      <c r="I207" s="42">
        <v>5.4666934102897399E-2</v>
      </c>
      <c r="J207" s="42">
        <v>5.7212346845579985E-2</v>
      </c>
      <c r="K207" s="42">
        <v>6.0920375124117201E-2</v>
      </c>
      <c r="L207" s="42">
        <v>7.9875083395063953E-2</v>
      </c>
      <c r="M207" s="42" t="e">
        <v>#DIV/0!</v>
      </c>
      <c r="N207" s="42" t="e">
        <v>#DIV/0!</v>
      </c>
      <c r="O207" s="42" t="e">
        <v>#DIV/0!</v>
      </c>
      <c r="P207" s="42" t="e">
        <v>#DIV/0!</v>
      </c>
      <c r="Q207" s="42">
        <v>6.7798708807516303E-2</v>
      </c>
    </row>
    <row r="208" spans="1:18" x14ac:dyDescent="0.25">
      <c r="F208" t="s">
        <v>26</v>
      </c>
      <c r="G208">
        <v>0.37233333333333335</v>
      </c>
      <c r="H208">
        <v>0.48333333333333334</v>
      </c>
      <c r="R208" s="34" t="s">
        <v>28</v>
      </c>
    </row>
    <row r="209" spans="1:18" x14ac:dyDescent="0.25">
      <c r="F209" t="s">
        <v>21</v>
      </c>
      <c r="G209">
        <v>6.5064070986477181E-3</v>
      </c>
      <c r="H209">
        <v>1.0263202878893776E-2</v>
      </c>
    </row>
    <row r="210" spans="1:18" x14ac:dyDescent="0.25">
      <c r="A210">
        <v>85</v>
      </c>
      <c r="B210">
        <v>2</v>
      </c>
      <c r="C210">
        <v>10</v>
      </c>
      <c r="D210">
        <v>0.8</v>
      </c>
      <c r="E210" t="s">
        <v>84</v>
      </c>
      <c r="F210" t="s">
        <v>20</v>
      </c>
      <c r="G210">
        <v>0.62370000000000003</v>
      </c>
      <c r="H210" t="e">
        <v>#DIV/0!</v>
      </c>
      <c r="I210" t="e">
        <v>#DIV/0!</v>
      </c>
      <c r="J210" t="e">
        <v>#DIV/0!</v>
      </c>
      <c r="K210" t="e">
        <v>#DIV/0!</v>
      </c>
      <c r="L210" t="e">
        <v>#DIV/0!</v>
      </c>
      <c r="M210" t="e">
        <v>#DIV/0!</v>
      </c>
      <c r="N210" t="e">
        <v>#DIV/0!</v>
      </c>
      <c r="O210" t="e">
        <v>#DIV/0!</v>
      </c>
      <c r="P210" t="e">
        <v>#DIV/0!</v>
      </c>
      <c r="Q210">
        <v>0.62370000000000003</v>
      </c>
    </row>
    <row r="211" spans="1:18" x14ac:dyDescent="0.25">
      <c r="E211" t="s">
        <v>144</v>
      </c>
      <c r="F211" t="s">
        <v>21</v>
      </c>
      <c r="G211">
        <v>3.4562072306290666E-2</v>
      </c>
      <c r="H211" t="e">
        <v>#DIV/0!</v>
      </c>
      <c r="I211" t="e">
        <v>#DIV/0!</v>
      </c>
      <c r="J211" t="e">
        <v>#DIV/0!</v>
      </c>
      <c r="K211" t="e">
        <v>#DIV/0!</v>
      </c>
      <c r="L211" t="e">
        <v>#DIV/0!</v>
      </c>
      <c r="M211" t="e">
        <v>#DIV/0!</v>
      </c>
      <c r="N211" t="e">
        <v>#DIV/0!</v>
      </c>
      <c r="O211" t="e">
        <v>#DIV/0!</v>
      </c>
      <c r="P211" t="e">
        <v>#DIV/0!</v>
      </c>
      <c r="Q211">
        <v>3.4562072306290666E-2</v>
      </c>
    </row>
    <row r="212" spans="1:18" x14ac:dyDescent="0.25">
      <c r="E212" t="s">
        <v>151</v>
      </c>
      <c r="F212" t="s">
        <v>23</v>
      </c>
      <c r="G212">
        <v>0.1431</v>
      </c>
      <c r="H212">
        <v>0</v>
      </c>
      <c r="I212">
        <v>0</v>
      </c>
      <c r="J212">
        <v>0</v>
      </c>
      <c r="K212">
        <v>0</v>
      </c>
      <c r="L212">
        <v>0</v>
      </c>
      <c r="M212" t="e">
        <v>#DIV/0!</v>
      </c>
      <c r="N212" t="e">
        <v>#DIV/0!</v>
      </c>
      <c r="O212" t="e">
        <v>#DIV/0!</v>
      </c>
      <c r="P212" t="e">
        <v>#DIV/0!</v>
      </c>
      <c r="Q212">
        <v>2.385E-2</v>
      </c>
    </row>
    <row r="213" spans="1:18" x14ac:dyDescent="0.25">
      <c r="F213" t="s">
        <v>21</v>
      </c>
      <c r="G213">
        <v>3.3788662066002638E-2</v>
      </c>
      <c r="H213">
        <v>0</v>
      </c>
      <c r="I213">
        <v>0</v>
      </c>
      <c r="J213">
        <v>0</v>
      </c>
      <c r="K213">
        <v>0</v>
      </c>
      <c r="L213">
        <v>0</v>
      </c>
      <c r="M213" t="e">
        <v>#DIV/0!</v>
      </c>
      <c r="N213" t="e">
        <v>#DIV/0!</v>
      </c>
      <c r="O213" t="e">
        <v>#DIV/0!</v>
      </c>
      <c r="P213" t="e">
        <v>#DIV/0!</v>
      </c>
      <c r="Q213">
        <v>5.5229490660836822E-2</v>
      </c>
    </row>
    <row r="214" spans="1:18" x14ac:dyDescent="0.25">
      <c r="F214" t="s">
        <v>24</v>
      </c>
      <c r="G214" s="42">
        <v>0.76680000000000015</v>
      </c>
      <c r="H214" s="42" t="e">
        <v>#DIV/0!</v>
      </c>
      <c r="I214" s="42" t="e">
        <v>#DIV/0!</v>
      </c>
      <c r="J214" s="42" t="e">
        <v>#DIV/0!</v>
      </c>
      <c r="K214" s="42" t="e">
        <v>#DIV/0!</v>
      </c>
      <c r="L214" s="42" t="e">
        <v>#DIV/0!</v>
      </c>
      <c r="M214" s="42" t="e">
        <v>#DIV/0!</v>
      </c>
      <c r="N214" s="42" t="e">
        <v>#DIV/0!</v>
      </c>
      <c r="O214" s="42" t="e">
        <v>#DIV/0!</v>
      </c>
      <c r="P214" s="42" t="e">
        <v>#DIV/0!</v>
      </c>
      <c r="Q214" s="42">
        <v>0.76680000000000015</v>
      </c>
      <c r="R214" s="34" t="s">
        <v>51</v>
      </c>
    </row>
    <row r="215" spans="1:18" x14ac:dyDescent="0.25">
      <c r="F215" t="s">
        <v>21</v>
      </c>
      <c r="G215" s="42">
        <v>5.6515112091694922E-2</v>
      </c>
      <c r="H215" s="42" t="e">
        <v>#DIV/0!</v>
      </c>
      <c r="I215" s="42" t="e">
        <v>#DIV/0!</v>
      </c>
      <c r="J215" s="42" t="e">
        <v>#DIV/0!</v>
      </c>
      <c r="K215" s="42" t="e">
        <v>#DIV/0!</v>
      </c>
      <c r="L215" s="42" t="e">
        <v>#DIV/0!</v>
      </c>
      <c r="M215" s="42" t="e">
        <v>#DIV/0!</v>
      </c>
      <c r="N215" s="42" t="e">
        <v>#DIV/0!</v>
      </c>
      <c r="O215" s="42" t="e">
        <v>#DIV/0!</v>
      </c>
      <c r="P215" s="42" t="e">
        <v>#DIV/0!</v>
      </c>
      <c r="Q215" s="42">
        <v>5.6515112091694922E-2</v>
      </c>
    </row>
    <row r="216" spans="1:18" x14ac:dyDescent="0.25">
      <c r="F216" t="s">
        <v>26</v>
      </c>
      <c r="G216">
        <v>0.37233333333333335</v>
      </c>
      <c r="H216">
        <v>0.48333333333333334</v>
      </c>
      <c r="R216" s="34" t="s">
        <v>28</v>
      </c>
    </row>
    <row r="217" spans="1:18" x14ac:dyDescent="0.25">
      <c r="F217" t="s">
        <v>21</v>
      </c>
      <c r="G217">
        <v>6.5064070986477181E-3</v>
      </c>
      <c r="H217">
        <v>1.0263202878893776E-2</v>
      </c>
    </row>
    <row r="218" spans="1:18" x14ac:dyDescent="0.25">
      <c r="A218">
        <v>85</v>
      </c>
      <c r="B218">
        <v>2</v>
      </c>
      <c r="C218">
        <v>15</v>
      </c>
      <c r="D218">
        <v>1.2</v>
      </c>
      <c r="E218" t="s">
        <v>85</v>
      </c>
      <c r="F218" t="s">
        <v>20</v>
      </c>
      <c r="G218">
        <v>0.67679999999999996</v>
      </c>
      <c r="H218">
        <v>0.52785000000000004</v>
      </c>
      <c r="I218">
        <v>0.48869999999999997</v>
      </c>
      <c r="J218">
        <v>0.48915000000000008</v>
      </c>
      <c r="K218">
        <v>0.47205000000000003</v>
      </c>
      <c r="L218">
        <v>0.37260000000000004</v>
      </c>
      <c r="M218" t="e">
        <v>#DIV/0!</v>
      </c>
      <c r="N218">
        <v>0.5454</v>
      </c>
      <c r="O218">
        <v>0.61875000000000013</v>
      </c>
      <c r="P218">
        <v>0.6259499999999999</v>
      </c>
      <c r="Q218">
        <v>0.53989714285714285</v>
      </c>
    </row>
    <row r="219" spans="1:18" x14ac:dyDescent="0.25">
      <c r="E219" t="s">
        <v>140</v>
      </c>
      <c r="F219" t="s">
        <v>21</v>
      </c>
      <c r="G219">
        <v>7.9303281939122838E-2</v>
      </c>
      <c r="H219">
        <v>8.1355797516056594E-2</v>
      </c>
      <c r="I219">
        <v>5.8260847194230928E-2</v>
      </c>
      <c r="J219">
        <v>6.2917050655270215E-2</v>
      </c>
      <c r="K219">
        <v>6.279496711311186E-2</v>
      </c>
      <c r="L219">
        <v>0.1002082118106379</v>
      </c>
      <c r="M219" t="e">
        <v>#DIV/0!</v>
      </c>
      <c r="N219">
        <v>6.9000686495440708E-2</v>
      </c>
      <c r="O219">
        <v>9.7322510513403099E-2</v>
      </c>
      <c r="P219">
        <v>0.11449452986243974</v>
      </c>
      <c r="Q219">
        <v>0.11711528234865776</v>
      </c>
    </row>
    <row r="220" spans="1:18" x14ac:dyDescent="0.25">
      <c r="E220" t="s">
        <v>152</v>
      </c>
      <c r="F220" t="s">
        <v>23</v>
      </c>
      <c r="G220">
        <v>0.48780000000000001</v>
      </c>
      <c r="H220">
        <v>0.60794999999999999</v>
      </c>
      <c r="I220">
        <v>0.65024999999999999</v>
      </c>
      <c r="J220">
        <v>0.66015000000000013</v>
      </c>
      <c r="K220">
        <v>0.68265000000000009</v>
      </c>
      <c r="L220">
        <v>0.7893</v>
      </c>
      <c r="M220" t="e">
        <v>#DIV/0!</v>
      </c>
      <c r="N220">
        <v>0.67409999999999992</v>
      </c>
      <c r="O220">
        <v>0.58455000000000001</v>
      </c>
      <c r="P220">
        <v>0.55305000000000004</v>
      </c>
      <c r="Q220">
        <v>0.62295882352941168</v>
      </c>
    </row>
    <row r="221" spans="1:18" x14ac:dyDescent="0.25">
      <c r="F221" t="s">
        <v>21</v>
      </c>
      <c r="G221">
        <v>7.6345199414791329E-2</v>
      </c>
      <c r="H221">
        <v>7.8322864175358095E-2</v>
      </c>
      <c r="I221">
        <v>6.7596247170822688E-2</v>
      </c>
      <c r="J221">
        <v>4.8431286103966013E-2</v>
      </c>
      <c r="K221">
        <v>6.1408275629506757E-2</v>
      </c>
      <c r="L221">
        <v>0.11704230004575278</v>
      </c>
      <c r="M221" t="e">
        <v>#DIV/0!</v>
      </c>
      <c r="N221">
        <v>9.974646808151609E-2</v>
      </c>
      <c r="O221">
        <v>0.14081098753480256</v>
      </c>
      <c r="P221">
        <v>0.10108697401638619</v>
      </c>
      <c r="Q221">
        <v>0.11529902894382214</v>
      </c>
    </row>
    <row r="222" spans="1:18" x14ac:dyDescent="0.25">
      <c r="F222" t="s">
        <v>24</v>
      </c>
      <c r="G222" s="42">
        <v>1.1646000000000001</v>
      </c>
      <c r="H222" s="42">
        <v>1.1358000000000001</v>
      </c>
      <c r="I222" s="42">
        <v>1.1389499999999999</v>
      </c>
      <c r="J222" s="42">
        <v>1.1493000000000002</v>
      </c>
      <c r="K222" s="42">
        <v>1.1547000000000001</v>
      </c>
      <c r="L222" s="42">
        <v>1.1330999999999998</v>
      </c>
      <c r="M222" s="42" t="e">
        <v>#DIV/0!</v>
      </c>
      <c r="N222" s="42">
        <v>1.2195000000000003</v>
      </c>
      <c r="O222" s="42">
        <v>1.2033</v>
      </c>
      <c r="P222" s="42">
        <v>1.1789999999999998</v>
      </c>
      <c r="Q222" s="42">
        <v>1.1660823529411768</v>
      </c>
      <c r="R222" s="34" t="s">
        <v>51</v>
      </c>
    </row>
    <row r="223" spans="1:18" x14ac:dyDescent="0.25">
      <c r="F223" t="s">
        <v>21</v>
      </c>
      <c r="G223" s="42">
        <v>5.8792588147254E-2</v>
      </c>
      <c r="H223" s="42">
        <v>5.9955773173582749E-2</v>
      </c>
      <c r="I223" s="42">
        <v>7.6505572552454937E-2</v>
      </c>
      <c r="J223" s="42">
        <v>4.1511063839085524E-2</v>
      </c>
      <c r="K223" s="42">
        <v>5.9920210104332669E-2</v>
      </c>
      <c r="L223" s="42">
        <v>6.6468789668535408E-2</v>
      </c>
      <c r="M223" s="42" t="e">
        <v>#DIV/0!</v>
      </c>
      <c r="N223" s="42">
        <v>0.1093533625214005</v>
      </c>
      <c r="O223" s="42">
        <v>0.17014022080872651</v>
      </c>
      <c r="P223" s="42">
        <v>0.13574007669458876</v>
      </c>
      <c r="Q223" s="42">
        <v>9.8914727697030302E-2</v>
      </c>
    </row>
    <row r="224" spans="1:18" x14ac:dyDescent="0.25">
      <c r="F224" t="s">
        <v>26</v>
      </c>
      <c r="G224">
        <v>0.30933333333333329</v>
      </c>
      <c r="R224" s="34" t="s">
        <v>28</v>
      </c>
    </row>
    <row r="225" spans="1:18" x14ac:dyDescent="0.25">
      <c r="F225" t="s">
        <v>21</v>
      </c>
      <c r="G225">
        <v>9.8657657246325036E-3</v>
      </c>
    </row>
    <row r="226" spans="1:18" x14ac:dyDescent="0.25">
      <c r="A226">
        <v>85</v>
      </c>
      <c r="B226">
        <v>2</v>
      </c>
      <c r="C226">
        <v>15</v>
      </c>
      <c r="D226">
        <v>1</v>
      </c>
      <c r="E226" t="s">
        <v>86</v>
      </c>
      <c r="F226" t="s">
        <v>20</v>
      </c>
      <c r="G226">
        <v>0.55079999999999996</v>
      </c>
      <c r="H226">
        <v>0.55754999999999999</v>
      </c>
      <c r="I226">
        <v>0.5462999999999999</v>
      </c>
      <c r="J226">
        <v>0.56069999999999998</v>
      </c>
      <c r="K226">
        <v>0.54449999999999998</v>
      </c>
      <c r="L226">
        <v>0.4194</v>
      </c>
      <c r="M226">
        <v>0.50535000000000008</v>
      </c>
      <c r="N226">
        <v>0.50040000000000007</v>
      </c>
      <c r="O226">
        <v>0.52829999999999999</v>
      </c>
      <c r="P226">
        <v>0.52874999999999983</v>
      </c>
      <c r="Q226">
        <v>0.52420500000000025</v>
      </c>
    </row>
    <row r="227" spans="1:18" x14ac:dyDescent="0.25">
      <c r="E227" t="s">
        <v>142</v>
      </c>
      <c r="F227" t="s">
        <v>21</v>
      </c>
      <c r="G227">
        <v>0.11055915301678772</v>
      </c>
      <c r="H227">
        <v>8.834947055511079E-2</v>
      </c>
      <c r="I227">
        <v>4.5807491917692594E-2</v>
      </c>
      <c r="J227">
        <v>6.5560016698241547E-2</v>
      </c>
      <c r="K227">
        <v>4.3063600455727408E-2</v>
      </c>
      <c r="L227">
        <v>7.7387881548252518E-2</v>
      </c>
      <c r="M227">
        <v>8.982337932678848E-2</v>
      </c>
      <c r="N227">
        <v>8.8345851479762372E-2</v>
      </c>
      <c r="O227">
        <v>0.10972698176071254</v>
      </c>
      <c r="P227">
        <v>0.12830919686444986</v>
      </c>
      <c r="Q227">
        <v>9.5479656466676624E-2</v>
      </c>
    </row>
    <row r="228" spans="1:18" x14ac:dyDescent="0.25">
      <c r="E228" t="s">
        <v>153</v>
      </c>
      <c r="F228" t="s">
        <v>23</v>
      </c>
      <c r="G228">
        <v>0.40500000000000008</v>
      </c>
      <c r="H228">
        <v>0.39960000000000001</v>
      </c>
      <c r="I228">
        <v>0.41039999999999999</v>
      </c>
      <c r="J228">
        <v>0.39780000000000004</v>
      </c>
      <c r="K228">
        <v>0.40904999999999997</v>
      </c>
      <c r="L228">
        <v>0.5714999999999999</v>
      </c>
      <c r="M228">
        <v>0.44774999999999998</v>
      </c>
      <c r="N228">
        <v>0.45269999999999999</v>
      </c>
      <c r="O228">
        <v>0.43604999999999999</v>
      </c>
      <c r="P228">
        <v>0.41174999999999995</v>
      </c>
      <c r="Q228">
        <v>0.4341600000000006</v>
      </c>
    </row>
    <row r="229" spans="1:18" x14ac:dyDescent="0.25">
      <c r="F229" t="s">
        <v>21</v>
      </c>
      <c r="G229">
        <v>0.10604815192315097</v>
      </c>
      <c r="H229">
        <v>8.9114592106544391E-2</v>
      </c>
      <c r="I229">
        <v>5.7856992481007952E-2</v>
      </c>
      <c r="J229">
        <v>6.0850355705400185E-2</v>
      </c>
      <c r="K229">
        <v>5.5208194471855404E-2</v>
      </c>
      <c r="L229">
        <v>9.2545579097687819E-2</v>
      </c>
      <c r="M229">
        <v>8.3302792649213836E-2</v>
      </c>
      <c r="N229">
        <v>0.10508297473400401</v>
      </c>
      <c r="O229">
        <v>8.5504986004203143E-2</v>
      </c>
      <c r="P229">
        <v>9.6398228308681597E-2</v>
      </c>
      <c r="Q229">
        <v>9.7912242019026069E-2</v>
      </c>
    </row>
    <row r="230" spans="1:18" x14ac:dyDescent="0.25">
      <c r="F230" t="s">
        <v>24</v>
      </c>
      <c r="G230" s="42">
        <v>0.9558000000000002</v>
      </c>
      <c r="H230" s="42">
        <v>0.95715000000000006</v>
      </c>
      <c r="I230" s="42">
        <v>0.95669999999999999</v>
      </c>
      <c r="J230" s="42">
        <v>0.95849999999999991</v>
      </c>
      <c r="K230" s="42">
        <v>0.9535499999999999</v>
      </c>
      <c r="L230" s="42">
        <v>0.99090000000000023</v>
      </c>
      <c r="M230" s="42">
        <v>0.95309999999999984</v>
      </c>
      <c r="N230" s="42">
        <v>0.95309999999999984</v>
      </c>
      <c r="O230" s="42">
        <v>0.96434999999999993</v>
      </c>
      <c r="P230" s="42">
        <v>0.94049999999999978</v>
      </c>
      <c r="Q230" s="42">
        <v>0.95836500000000002</v>
      </c>
      <c r="R230" s="34" t="s">
        <v>51</v>
      </c>
    </row>
    <row r="231" spans="1:18" x14ac:dyDescent="0.25">
      <c r="F231" t="s">
        <v>21</v>
      </c>
      <c r="G231" s="42">
        <v>2.7793600172095641E-2</v>
      </c>
      <c r="H231" s="42">
        <v>5.4882913648296013E-2</v>
      </c>
      <c r="I231" s="42">
        <v>2.5304669841542553E-2</v>
      </c>
      <c r="J231" s="42">
        <v>4.3555771869614394E-2</v>
      </c>
      <c r="K231" s="42">
        <v>3.485379236331769E-2</v>
      </c>
      <c r="L231" s="42">
        <v>0.11547426234082289</v>
      </c>
      <c r="M231" s="42">
        <v>0.10110489602388419</v>
      </c>
      <c r="N231" s="42">
        <v>0.11153045371226471</v>
      </c>
      <c r="O231" s="42">
        <v>0.10630010892701365</v>
      </c>
      <c r="P231" s="42">
        <v>0.14956199207580992</v>
      </c>
      <c r="Q231" s="42">
        <v>8.6729416772328968E-2</v>
      </c>
    </row>
    <row r="232" spans="1:18" x14ac:dyDescent="0.25">
      <c r="F232" t="s">
        <v>26</v>
      </c>
      <c r="G232">
        <v>0.30933333333333329</v>
      </c>
      <c r="R232" s="34" t="s">
        <v>28</v>
      </c>
    </row>
    <row r="233" spans="1:18" x14ac:dyDescent="0.25">
      <c r="F233" t="s">
        <v>21</v>
      </c>
      <c r="G233">
        <v>9.8657657246325036E-3</v>
      </c>
    </row>
    <row r="234" spans="1:18" x14ac:dyDescent="0.25">
      <c r="A234">
        <v>85</v>
      </c>
      <c r="B234">
        <v>2</v>
      </c>
      <c r="C234">
        <v>15</v>
      </c>
      <c r="D234">
        <v>0.8</v>
      </c>
      <c r="E234" t="s">
        <v>87</v>
      </c>
      <c r="F234" t="s">
        <v>20</v>
      </c>
      <c r="G234">
        <v>0.5804999999999999</v>
      </c>
      <c r="H234">
        <v>0.56609999999999994</v>
      </c>
      <c r="I234">
        <v>0.55530000000000013</v>
      </c>
      <c r="J234">
        <v>0.59220000000000006</v>
      </c>
      <c r="K234">
        <v>0.54944999999999999</v>
      </c>
      <c r="L234">
        <v>0.39419999999999999</v>
      </c>
      <c r="M234">
        <v>0.46844999999999998</v>
      </c>
      <c r="N234">
        <v>0.50985000000000003</v>
      </c>
      <c r="O234">
        <v>0.49230000000000002</v>
      </c>
      <c r="P234">
        <v>0.58635000000000004</v>
      </c>
      <c r="Q234">
        <v>0.52947000000000033</v>
      </c>
    </row>
    <row r="235" spans="1:18" x14ac:dyDescent="0.25">
      <c r="E235" t="s">
        <v>144</v>
      </c>
      <c r="F235" t="s">
        <v>21</v>
      </c>
      <c r="G235">
        <v>4.8554364539034729E-2</v>
      </c>
      <c r="H235">
        <v>6.664351352334956E-2</v>
      </c>
      <c r="I235">
        <v>7.7810904390741717E-2</v>
      </c>
      <c r="J235">
        <v>8.2826769128165459E-2</v>
      </c>
      <c r="K235">
        <v>4.6945068683347441E-2</v>
      </c>
      <c r="L235">
        <v>9.328428535791479E-2</v>
      </c>
      <c r="M235">
        <v>0.10146582260985605</v>
      </c>
      <c r="N235">
        <v>0.10670040447809706</v>
      </c>
      <c r="O235">
        <v>0.11947345003454921</v>
      </c>
      <c r="P235">
        <v>0.11332685611005651</v>
      </c>
      <c r="Q235">
        <v>0.10581884159345241</v>
      </c>
    </row>
    <row r="236" spans="1:18" x14ac:dyDescent="0.25">
      <c r="E236" t="s">
        <v>154</v>
      </c>
      <c r="F236" t="s">
        <v>23</v>
      </c>
      <c r="G236">
        <v>0.19845000000000002</v>
      </c>
      <c r="H236">
        <v>0.20970000000000005</v>
      </c>
      <c r="I236">
        <v>0.20700000000000002</v>
      </c>
      <c r="J236">
        <v>0.20339999999999997</v>
      </c>
      <c r="K236">
        <v>0.19619999999999999</v>
      </c>
      <c r="L236">
        <v>0.36854999999999988</v>
      </c>
      <c r="M236">
        <v>0.31095</v>
      </c>
      <c r="N236">
        <v>0.25469999999999998</v>
      </c>
      <c r="O236">
        <v>0.30239999999999995</v>
      </c>
      <c r="P236">
        <v>0.29205000000000003</v>
      </c>
      <c r="Q236">
        <v>0.25434000000000007</v>
      </c>
    </row>
    <row r="237" spans="1:18" x14ac:dyDescent="0.25">
      <c r="F237" t="s">
        <v>21</v>
      </c>
      <c r="G237">
        <v>5.8942858145120333E-2</v>
      </c>
      <c r="H237">
        <v>6.9105639955680864E-2</v>
      </c>
      <c r="I237">
        <v>7.3376803304299784E-2</v>
      </c>
      <c r="J237">
        <v>5.1185190086689383E-2</v>
      </c>
      <c r="K237">
        <v>6.4213131957485695E-2</v>
      </c>
      <c r="L237">
        <v>0.11412157644602694</v>
      </c>
      <c r="M237">
        <v>0.13525160763710373</v>
      </c>
      <c r="N237">
        <v>8.2903939338820024E-2</v>
      </c>
      <c r="O237">
        <v>0.11710562034244766</v>
      </c>
      <c r="P237">
        <v>8.6791628871137325E-2</v>
      </c>
      <c r="Q237">
        <v>0.10625533713329449</v>
      </c>
    </row>
    <row r="238" spans="1:18" x14ac:dyDescent="0.25">
      <c r="F238" t="s">
        <v>24</v>
      </c>
      <c r="G238" s="42">
        <v>0.77895000000000003</v>
      </c>
      <c r="H238" s="42">
        <v>0.77580000000000005</v>
      </c>
      <c r="I238" s="42">
        <v>0.76229999999999998</v>
      </c>
      <c r="J238" s="42">
        <v>0.79559999999999997</v>
      </c>
      <c r="K238" s="42">
        <v>0.74564999999999981</v>
      </c>
      <c r="L238" s="42">
        <v>0.76275000000000004</v>
      </c>
      <c r="M238" s="42">
        <v>0.77940000000000009</v>
      </c>
      <c r="N238" s="42">
        <v>0.76455000000000006</v>
      </c>
      <c r="O238" s="42">
        <v>0.79469999999999996</v>
      </c>
      <c r="P238" s="42">
        <v>0.87839999999999985</v>
      </c>
      <c r="Q238" s="42">
        <v>0.78381000000000034</v>
      </c>
      <c r="R238" s="34" t="s">
        <v>51</v>
      </c>
    </row>
    <row r="239" spans="1:18" x14ac:dyDescent="0.25">
      <c r="F239" t="s">
        <v>21</v>
      </c>
      <c r="G239" s="42">
        <v>3.2968046731087323E-2</v>
      </c>
      <c r="H239" s="42">
        <v>7.3500161116901816E-2</v>
      </c>
      <c r="I239" s="42">
        <v>7.4106679860860045E-2</v>
      </c>
      <c r="J239" s="42">
        <v>7.711194869525051E-2</v>
      </c>
      <c r="K239" s="42">
        <v>5.9932659578985206E-2</v>
      </c>
      <c r="L239" s="42">
        <v>0.11672183532700768</v>
      </c>
      <c r="M239" s="42">
        <v>0.19248442178934599</v>
      </c>
      <c r="N239" s="42">
        <v>0.12185387063804635</v>
      </c>
      <c r="O239" s="42">
        <v>0.16700428610951129</v>
      </c>
      <c r="P239" s="42">
        <v>0.12875778974902077</v>
      </c>
      <c r="Q239" s="42">
        <v>0.117332426856172</v>
      </c>
    </row>
    <row r="240" spans="1:18" x14ac:dyDescent="0.25">
      <c r="F240" t="s">
        <v>26</v>
      </c>
      <c r="G240">
        <v>0.30933333333333329</v>
      </c>
      <c r="R240" s="34" t="s">
        <v>28</v>
      </c>
    </row>
    <row r="241" spans="1:30" x14ac:dyDescent="0.25">
      <c r="F241" t="s">
        <v>21</v>
      </c>
      <c r="G241">
        <v>9.8657657246325036E-3</v>
      </c>
      <c r="U241" t="s">
        <v>170</v>
      </c>
      <c r="V241">
        <v>7.5</v>
      </c>
      <c r="W241">
        <v>10</v>
      </c>
      <c r="X241">
        <v>15</v>
      </c>
      <c r="Y241">
        <v>20</v>
      </c>
      <c r="Z241" s="17"/>
      <c r="AA241" s="17"/>
      <c r="AB241" s="17"/>
      <c r="AC241" s="17"/>
      <c r="AD241" s="17"/>
    </row>
    <row r="242" spans="1:30" x14ac:dyDescent="0.25">
      <c r="A242">
        <v>85</v>
      </c>
      <c r="B242">
        <v>2.5</v>
      </c>
      <c r="C242">
        <v>5</v>
      </c>
      <c r="D242">
        <v>1.2</v>
      </c>
      <c r="E242" t="s">
        <v>88</v>
      </c>
      <c r="F242" t="s">
        <v>20</v>
      </c>
      <c r="G242">
        <v>0.53010000000000013</v>
      </c>
      <c r="H242">
        <v>0.50354999999999994</v>
      </c>
      <c r="I242">
        <v>0.49342499999999995</v>
      </c>
      <c r="J242">
        <v>0.49207499999999998</v>
      </c>
      <c r="K242">
        <v>0.43987499999999996</v>
      </c>
      <c r="L242">
        <v>0.44572500000000004</v>
      </c>
      <c r="M242">
        <v>0.42930000000000001</v>
      </c>
      <c r="N242">
        <v>0.44032500000000008</v>
      </c>
      <c r="O242">
        <v>0.41782499999999995</v>
      </c>
      <c r="P242">
        <v>0.41557500000000003</v>
      </c>
      <c r="Q242">
        <v>0.46077749999999962</v>
      </c>
      <c r="U242">
        <v>0.46077749999999962</v>
      </c>
      <c r="V242">
        <v>0.4502769230769238</v>
      </c>
      <c r="W242">
        <v>0.56310000000000104</v>
      </c>
      <c r="X242">
        <v>0.49666499999999963</v>
      </c>
      <c r="Y242">
        <v>0.43679999999999997</v>
      </c>
      <c r="Z242" s="17"/>
      <c r="AA242" s="17"/>
      <c r="AB242" s="17"/>
      <c r="AC242" s="17"/>
      <c r="AD242" s="17"/>
    </row>
    <row r="243" spans="1:30" x14ac:dyDescent="0.25">
      <c r="E243" t="s">
        <v>155</v>
      </c>
      <c r="F243" t="s">
        <v>21</v>
      </c>
      <c r="G243">
        <v>3.4575669524637156E-2</v>
      </c>
      <c r="H243">
        <v>6.6635229767398357E-2</v>
      </c>
      <c r="I243">
        <v>5.7893752153937578E-2</v>
      </c>
      <c r="J243">
        <v>4.457743910234277E-2</v>
      </c>
      <c r="K243">
        <v>3.9634993280025822E-2</v>
      </c>
      <c r="L243">
        <v>5.1114746479780704E-2</v>
      </c>
      <c r="M243">
        <v>5.9845184884384214E-2</v>
      </c>
      <c r="N243">
        <v>5.2848786464488748E-2</v>
      </c>
      <c r="O243">
        <v>3.8340503788672771E-2</v>
      </c>
      <c r="P243">
        <v>5.290770265282671E-2</v>
      </c>
      <c r="Q243">
        <v>6.3164764405532994E-2</v>
      </c>
      <c r="U243">
        <v>6.3164764405532994E-2</v>
      </c>
      <c r="V243">
        <v>5.1898247301399608E-2</v>
      </c>
      <c r="W243">
        <v>8.9694456224371263E-2</v>
      </c>
      <c r="X243">
        <v>0.11428120468265532</v>
      </c>
      <c r="Y243">
        <v>0.11099232990300401</v>
      </c>
      <c r="Z243" s="17"/>
      <c r="AA243" s="17"/>
      <c r="AB243" s="17"/>
      <c r="AC243" s="17"/>
      <c r="AD243" s="17"/>
    </row>
    <row r="244" spans="1:30" x14ac:dyDescent="0.25">
      <c r="E244" t="s">
        <v>141</v>
      </c>
      <c r="F244" t="s">
        <v>23</v>
      </c>
      <c r="G244">
        <v>0.61875000000000024</v>
      </c>
      <c r="H244">
        <v>0.68062499999999981</v>
      </c>
      <c r="I244">
        <v>0.6664500000000001</v>
      </c>
      <c r="J244">
        <v>0.65790000000000004</v>
      </c>
      <c r="K244">
        <v>0.68962500000000004</v>
      </c>
      <c r="L244">
        <v>0.71189999999999998</v>
      </c>
      <c r="M244">
        <v>0.69412499999999988</v>
      </c>
      <c r="N244">
        <v>0.70762499999999995</v>
      </c>
      <c r="O244">
        <v>0.70605000000000007</v>
      </c>
      <c r="P244">
        <v>0.7438499999999999</v>
      </c>
      <c r="Q244">
        <v>0.68769000000000124</v>
      </c>
      <c r="U244">
        <v>0.68769000000000124</v>
      </c>
      <c r="V244">
        <v>0.6681846153846146</v>
      </c>
      <c r="W244">
        <v>0.56795999999999935</v>
      </c>
      <c r="X244">
        <v>0.67220999999999931</v>
      </c>
      <c r="Y244">
        <v>0.72684000000000015</v>
      </c>
      <c r="Z244" s="17"/>
      <c r="AA244" s="17"/>
      <c r="AB244" s="17"/>
      <c r="AC244" s="17"/>
      <c r="AD244" s="17"/>
    </row>
    <row r="245" spans="1:30" x14ac:dyDescent="0.25">
      <c r="F245" t="s">
        <v>21</v>
      </c>
      <c r="G245">
        <v>5.0409477130946193E-2</v>
      </c>
      <c r="H245">
        <v>3.8599646271794921E-2</v>
      </c>
      <c r="I245">
        <v>3.3856370835543582E-2</v>
      </c>
      <c r="J245">
        <v>4.7658399856930544E-2</v>
      </c>
      <c r="K245">
        <v>3.5750336200678412E-2</v>
      </c>
      <c r="L245">
        <v>5.2470651137271312E-2</v>
      </c>
      <c r="M245">
        <v>5.4007211056986137E-2</v>
      </c>
      <c r="N245">
        <v>6.0277004800274432E-2</v>
      </c>
      <c r="O245">
        <v>5.3145156809512692E-2</v>
      </c>
      <c r="P245">
        <v>7.9526338162514656E-2</v>
      </c>
      <c r="Q245">
        <v>6.1035581881711327E-2</v>
      </c>
      <c r="U245">
        <v>6.1035581881711327E-2</v>
      </c>
      <c r="V245">
        <v>6.424542541470786E-2</v>
      </c>
      <c r="W245">
        <v>8.7629310816621175E-2</v>
      </c>
      <c r="X245">
        <v>0.1254325559430462</v>
      </c>
      <c r="Y245">
        <v>8.0882523505980672E-2</v>
      </c>
      <c r="Z245" s="17"/>
      <c r="AA245" s="17"/>
      <c r="AB245" s="17"/>
      <c r="AC245" s="17"/>
      <c r="AD245" s="17"/>
    </row>
    <row r="246" spans="1:30" x14ac:dyDescent="0.25">
      <c r="F246" t="s">
        <v>24</v>
      </c>
      <c r="G246" s="42">
        <v>1.1466000000000001</v>
      </c>
      <c r="H246" s="42">
        <v>1.14615</v>
      </c>
      <c r="I246" s="42">
        <v>1.1547000000000003</v>
      </c>
      <c r="J246" s="42">
        <v>1.1596499999999998</v>
      </c>
      <c r="K246" s="42">
        <v>1.1407500000000002</v>
      </c>
      <c r="L246" s="42">
        <v>1.1438999999999999</v>
      </c>
      <c r="M246" s="42">
        <v>1.11555</v>
      </c>
      <c r="N246" s="42">
        <v>1.1407500000000002</v>
      </c>
      <c r="O246" s="42">
        <v>1.1159999999999999</v>
      </c>
      <c r="P246" s="42">
        <v>1.1744999999999999</v>
      </c>
      <c r="Q246" s="42">
        <v>1.1438549999999998</v>
      </c>
      <c r="U246" s="42">
        <v>1.1438549999999998</v>
      </c>
      <c r="V246" s="42">
        <v>1.118461538461538</v>
      </c>
      <c r="W246" s="42">
        <v>1.1310599999999993</v>
      </c>
      <c r="X246" s="42">
        <v>1.1688750000000006</v>
      </c>
      <c r="Y246" s="45">
        <v>1.16364</v>
      </c>
      <c r="Z246" s="17"/>
      <c r="AA246" s="17"/>
      <c r="AB246" s="17"/>
      <c r="AC246" s="17"/>
      <c r="AD246" s="17"/>
    </row>
    <row r="247" spans="1:30" x14ac:dyDescent="0.25">
      <c r="F247" t="s">
        <v>21</v>
      </c>
      <c r="G247" s="42">
        <v>3.7325594435989901E-2</v>
      </c>
      <c r="H247" s="42">
        <v>4.9058799307297417E-2</v>
      </c>
      <c r="I247" s="42">
        <v>5.4946960071077945E-2</v>
      </c>
      <c r="J247" s="42">
        <v>7.5991187162168919E-2</v>
      </c>
      <c r="K247" s="42">
        <v>4.6799544532196591E-2</v>
      </c>
      <c r="L247" s="42">
        <v>8.6369402476864032E-2</v>
      </c>
      <c r="M247" s="42">
        <v>6.1213582084198838E-2</v>
      </c>
      <c r="N247" s="42">
        <v>8.0066994974274663E-2</v>
      </c>
      <c r="O247" s="42">
        <v>5.1328662352991113E-2</v>
      </c>
      <c r="P247" s="42">
        <v>0.10155086876717705</v>
      </c>
      <c r="Q247" s="42">
        <v>6.7991013114393345E-2</v>
      </c>
      <c r="U247" s="42">
        <v>6.7991013114393345E-2</v>
      </c>
      <c r="V247" s="42">
        <v>5.8406435068532866E-2</v>
      </c>
      <c r="W247" s="42">
        <v>6.881390241680195E-2</v>
      </c>
      <c r="X247" s="42">
        <v>0.13419388723730086</v>
      </c>
      <c r="Y247" s="45">
        <v>0.10871493097185969</v>
      </c>
      <c r="Z247" s="17"/>
      <c r="AA247" s="17"/>
      <c r="AB247" s="17"/>
      <c r="AC247" s="17"/>
      <c r="AD247" s="17"/>
    </row>
    <row r="248" spans="1:30" x14ac:dyDescent="0.25">
      <c r="F248" t="s">
        <v>26</v>
      </c>
      <c r="G248">
        <v>0.6253333333333333</v>
      </c>
      <c r="U248">
        <v>0.6253333333333333</v>
      </c>
      <c r="V248">
        <v>0.42533333333333334</v>
      </c>
      <c r="W248">
        <v>0.37233333333333335</v>
      </c>
      <c r="X248">
        <v>0.30933333333333329</v>
      </c>
      <c r="Y248">
        <v>0.27333333333333337</v>
      </c>
      <c r="Z248" s="17"/>
      <c r="AA248" s="17"/>
      <c r="AB248" s="17"/>
      <c r="AC248" s="17"/>
      <c r="AD248" s="17"/>
    </row>
    <row r="249" spans="1:30" x14ac:dyDescent="0.25">
      <c r="F249" t="s">
        <v>21</v>
      </c>
      <c r="G249">
        <v>1.6165807537309534E-2</v>
      </c>
      <c r="U249">
        <v>1.6165807537309534E-2</v>
      </c>
      <c r="V249">
        <v>4.9328828623162518E-3</v>
      </c>
      <c r="W249">
        <v>6.5064070986477181E-3</v>
      </c>
      <c r="X249">
        <v>9.8657657246325036E-3</v>
      </c>
      <c r="Y249">
        <v>5.686240703077332E-3</v>
      </c>
      <c r="Z249" s="17"/>
      <c r="AA249" s="17"/>
      <c r="AB249" s="17"/>
      <c r="AC249" s="17"/>
      <c r="AD249" s="17"/>
    </row>
    <row r="250" spans="1:30" x14ac:dyDescent="0.25">
      <c r="A250">
        <v>85</v>
      </c>
      <c r="B250">
        <v>2.5</v>
      </c>
      <c r="C250">
        <v>5</v>
      </c>
      <c r="D250">
        <v>1</v>
      </c>
      <c r="E250" t="s">
        <v>89</v>
      </c>
      <c r="F250" t="s">
        <v>20</v>
      </c>
      <c r="G250">
        <v>0.47880000000000011</v>
      </c>
      <c r="H250">
        <v>0.50340000000000007</v>
      </c>
      <c r="I250">
        <v>0.46275000000000011</v>
      </c>
      <c r="J250">
        <v>0.50880000000000003</v>
      </c>
      <c r="K250">
        <v>0.47820000000000001</v>
      </c>
      <c r="L250">
        <v>0.47400000000000009</v>
      </c>
      <c r="M250">
        <v>0.4734000000000001</v>
      </c>
      <c r="N250">
        <v>0.46559999999999996</v>
      </c>
      <c r="O250">
        <v>0.48540000000000011</v>
      </c>
      <c r="P250">
        <v>0.4830000000000001</v>
      </c>
      <c r="Q250">
        <v>0.48133500000000096</v>
      </c>
      <c r="Z250" s="17"/>
      <c r="AA250" s="17"/>
      <c r="AB250" s="17"/>
      <c r="AC250" s="17"/>
      <c r="AD250" s="17"/>
    </row>
    <row r="251" spans="1:30" x14ac:dyDescent="0.25">
      <c r="E251" t="s">
        <v>156</v>
      </c>
      <c r="F251" t="s">
        <v>21</v>
      </c>
      <c r="G251">
        <v>2.3000228831813595E-2</v>
      </c>
      <c r="H251">
        <v>4.412947457556899E-2</v>
      </c>
      <c r="I251">
        <v>3.7770602603779464E-2</v>
      </c>
      <c r="J251">
        <v>7.8390117529672024E-2</v>
      </c>
      <c r="K251">
        <v>4.7408193828759861E-2</v>
      </c>
      <c r="L251">
        <v>8.4360130268671729E-2</v>
      </c>
      <c r="M251">
        <v>4.7758603523619859E-2</v>
      </c>
      <c r="N251">
        <v>5.7956789711683214E-2</v>
      </c>
      <c r="O251">
        <v>5.9489406398821464E-2</v>
      </c>
      <c r="P251">
        <v>5.7467611015157703E-2</v>
      </c>
      <c r="Q251">
        <v>5.6962852878339389E-2</v>
      </c>
      <c r="Z251" s="17"/>
      <c r="AA251" s="17"/>
      <c r="AB251" s="17"/>
      <c r="AC251" s="17"/>
      <c r="AD251" s="17"/>
    </row>
    <row r="252" spans="1:30" x14ac:dyDescent="0.25">
      <c r="E252" t="s">
        <v>143</v>
      </c>
      <c r="F252" t="s">
        <v>23</v>
      </c>
      <c r="G252">
        <v>0.44100000000000011</v>
      </c>
      <c r="H252">
        <v>0.43740000000000007</v>
      </c>
      <c r="I252">
        <v>0.46140000000000009</v>
      </c>
      <c r="J252">
        <v>0.44340000000000002</v>
      </c>
      <c r="K252">
        <v>0.46020000000000011</v>
      </c>
      <c r="L252">
        <v>0.4788</v>
      </c>
      <c r="M252">
        <v>0.50520000000000009</v>
      </c>
      <c r="N252">
        <v>0.49799999999999994</v>
      </c>
      <c r="O252">
        <v>0.48299999999999998</v>
      </c>
      <c r="P252">
        <v>0.50400000000000011</v>
      </c>
      <c r="Q252">
        <v>0.47124000000000099</v>
      </c>
      <c r="U252">
        <v>0.48133500000000096</v>
      </c>
      <c r="V252">
        <v>0.48681000000000096</v>
      </c>
      <c r="W252">
        <v>0.57718500000000084</v>
      </c>
      <c r="X252">
        <v>0.4798349999999999</v>
      </c>
      <c r="Y252">
        <v>0.45293684210526319</v>
      </c>
      <c r="Z252" s="17"/>
      <c r="AA252" s="17"/>
      <c r="AB252" s="17"/>
      <c r="AC252" s="17"/>
      <c r="AD252" s="17"/>
    </row>
    <row r="253" spans="1:30" x14ac:dyDescent="0.25">
      <c r="F253" t="s">
        <v>21</v>
      </c>
      <c r="G253">
        <v>2.6938526509932136E-2</v>
      </c>
      <c r="H253">
        <v>4.4641731715137536E-2</v>
      </c>
      <c r="I253">
        <v>3.3739559788723422E-2</v>
      </c>
      <c r="J253">
        <v>4.5649004139711187E-2</v>
      </c>
      <c r="K253">
        <v>4.5282272585707502E-2</v>
      </c>
      <c r="L253">
        <v>6.685853092833198E-2</v>
      </c>
      <c r="M253">
        <v>5.8126540726608902E-2</v>
      </c>
      <c r="N253">
        <v>5.5947343664895448E-2</v>
      </c>
      <c r="O253">
        <v>4.4539751612286869E-2</v>
      </c>
      <c r="P253">
        <v>8.0073650308226108E-2</v>
      </c>
      <c r="Q253">
        <v>5.4938136933910538E-2</v>
      </c>
      <c r="U253">
        <v>5.6962852878339389E-2</v>
      </c>
      <c r="V253">
        <v>5.1690749344911358E-2</v>
      </c>
      <c r="W253">
        <v>8.6698697195956603E-2</v>
      </c>
      <c r="X253">
        <v>0.11796344623755775</v>
      </c>
      <c r="Y253">
        <v>0.11024612798009004</v>
      </c>
      <c r="Z253" s="17"/>
      <c r="AA253" s="17"/>
      <c r="AB253" s="17"/>
      <c r="AC253" s="17"/>
      <c r="AD253" s="17"/>
    </row>
    <row r="254" spans="1:30" x14ac:dyDescent="0.25">
      <c r="F254" t="s">
        <v>24</v>
      </c>
      <c r="G254" s="42">
        <v>0.91980000000000006</v>
      </c>
      <c r="H254" s="42">
        <v>0.94079999999999997</v>
      </c>
      <c r="I254" s="42">
        <v>0.92415000000000025</v>
      </c>
      <c r="J254" s="42">
        <v>0.95220000000000005</v>
      </c>
      <c r="K254" s="42">
        <v>0.93840000000000001</v>
      </c>
      <c r="L254" s="42">
        <v>0.95279999999999987</v>
      </c>
      <c r="M254" s="42">
        <v>0.97859999999999991</v>
      </c>
      <c r="N254" s="42">
        <v>0.9635999999999999</v>
      </c>
      <c r="O254" s="42">
        <v>0.96840000000000015</v>
      </c>
      <c r="P254" s="42">
        <v>0.98699999999999988</v>
      </c>
      <c r="Q254" s="42">
        <v>0.95257500000000206</v>
      </c>
      <c r="R254" s="34" t="s">
        <v>51</v>
      </c>
      <c r="U254">
        <v>0.47124000000000099</v>
      </c>
      <c r="V254">
        <v>0.43855500000000108</v>
      </c>
      <c r="W254">
        <v>0.35985000000000034</v>
      </c>
      <c r="X254">
        <v>0.48447000000000001</v>
      </c>
      <c r="Y254">
        <v>0.52569473684210533</v>
      </c>
      <c r="Z254" s="17"/>
      <c r="AA254" s="17"/>
      <c r="AB254" s="17"/>
      <c r="AC254" s="17"/>
      <c r="AD254" s="17"/>
    </row>
    <row r="255" spans="1:30" x14ac:dyDescent="0.25">
      <c r="F255" t="s">
        <v>21</v>
      </c>
      <c r="G255" s="42">
        <v>3.2869118445258319E-2</v>
      </c>
      <c r="H255" s="42">
        <v>4.1459682381295375E-2</v>
      </c>
      <c r="I255" s="42">
        <v>4.9672903764739297E-2</v>
      </c>
      <c r="J255" s="42">
        <v>4.1069389292295366E-2</v>
      </c>
      <c r="K255" s="42">
        <v>5.9759518070345921E-2</v>
      </c>
      <c r="L255" s="42">
        <v>6.2341673145066577E-2</v>
      </c>
      <c r="M255" s="42">
        <v>5.8720031550256825E-2</v>
      </c>
      <c r="N255" s="42">
        <v>5.1811805198185651E-2</v>
      </c>
      <c r="O255" s="42">
        <v>7.0198515503872072E-2</v>
      </c>
      <c r="P255" s="42">
        <v>6.9195375568024756E-2</v>
      </c>
      <c r="Q255" s="42">
        <v>5.7766419058604183E-2</v>
      </c>
      <c r="U255">
        <v>5.4938136933910538E-2</v>
      </c>
      <c r="V255">
        <v>5.843281182027292E-2</v>
      </c>
      <c r="W255">
        <v>7.3638312787771942E-2</v>
      </c>
      <c r="X255">
        <v>0.12532684691119095</v>
      </c>
      <c r="Y255">
        <v>0.1251731629251471</v>
      </c>
      <c r="Z255" s="17"/>
      <c r="AA255" s="17"/>
      <c r="AB255" s="17"/>
      <c r="AC255" s="17"/>
      <c r="AD255" s="17"/>
    </row>
    <row r="256" spans="1:30" x14ac:dyDescent="0.25">
      <c r="F256" t="s">
        <v>26</v>
      </c>
      <c r="G256">
        <v>0.6253333333333333</v>
      </c>
      <c r="U256" s="42">
        <v>0.95257500000000206</v>
      </c>
      <c r="V256" s="42">
        <v>0.92536500000000099</v>
      </c>
      <c r="W256" s="42">
        <v>0.93703500000000006</v>
      </c>
      <c r="X256" s="42">
        <v>0.96430499999999952</v>
      </c>
      <c r="Y256" s="45">
        <v>0.9786315789473683</v>
      </c>
      <c r="Z256" s="17"/>
      <c r="AA256" s="17"/>
      <c r="AB256" s="17"/>
      <c r="AC256" s="17"/>
      <c r="AD256" s="17"/>
    </row>
    <row r="257" spans="1:30" x14ac:dyDescent="0.25">
      <c r="F257" t="s">
        <v>21</v>
      </c>
      <c r="G257">
        <v>1.61658075373095E-2</v>
      </c>
      <c r="U257" s="42">
        <v>5.7766419058604183E-2</v>
      </c>
      <c r="V257" s="42">
        <v>4.5059556067107688E-2</v>
      </c>
      <c r="W257" s="42">
        <v>6.4392435142007057E-2</v>
      </c>
      <c r="X257" s="42">
        <v>0.1514622926854354</v>
      </c>
      <c r="Y257" s="45">
        <v>0.14168477542737642</v>
      </c>
      <c r="Z257" s="17"/>
      <c r="AA257" s="17"/>
      <c r="AB257" s="17"/>
      <c r="AC257" s="17"/>
      <c r="AD257" s="17"/>
    </row>
    <row r="258" spans="1:30" x14ac:dyDescent="0.25">
      <c r="A258">
        <v>85</v>
      </c>
      <c r="B258">
        <v>2.5</v>
      </c>
      <c r="C258">
        <v>5</v>
      </c>
      <c r="D258">
        <v>0.8</v>
      </c>
      <c r="E258" t="s">
        <v>90</v>
      </c>
      <c r="F258" t="s">
        <v>20</v>
      </c>
      <c r="G258">
        <v>0.4758</v>
      </c>
      <c r="H258">
        <v>0.4847999999999999</v>
      </c>
      <c r="I258">
        <v>0.52920000000000011</v>
      </c>
      <c r="J258">
        <v>0.53339999999999999</v>
      </c>
      <c r="K258">
        <v>0.5364000000000001</v>
      </c>
      <c r="L258">
        <v>0.50639999999999996</v>
      </c>
      <c r="M258">
        <v>0.50400000000000011</v>
      </c>
      <c r="N258">
        <v>0.50505</v>
      </c>
      <c r="O258">
        <v>0.47339999999999999</v>
      </c>
      <c r="P258">
        <v>0.42360000000000009</v>
      </c>
      <c r="Q258">
        <v>0.49720500000000095</v>
      </c>
      <c r="U258">
        <v>0.6253333333333333</v>
      </c>
      <c r="V258">
        <v>0.42533333333333334</v>
      </c>
      <c r="W258">
        <v>0.37233333333333335</v>
      </c>
      <c r="X258">
        <v>0.30933333333333329</v>
      </c>
      <c r="Y258">
        <v>0.27333333333333337</v>
      </c>
      <c r="Z258" s="17"/>
      <c r="AA258" s="17"/>
      <c r="AB258" s="17"/>
      <c r="AC258" s="17"/>
      <c r="AD258" s="17"/>
    </row>
    <row r="259" spans="1:30" x14ac:dyDescent="0.25">
      <c r="E259" t="s">
        <v>157</v>
      </c>
      <c r="F259" t="s">
        <v>21</v>
      </c>
      <c r="G259">
        <v>2.7050829348118938E-2</v>
      </c>
      <c r="H259">
        <v>5.8967966326063159E-2</v>
      </c>
      <c r="I259">
        <v>4.5051549421336871E-2</v>
      </c>
      <c r="J259">
        <v>5.6079267207465526E-2</v>
      </c>
      <c r="K259">
        <v>2.9160896672373468E-2</v>
      </c>
      <c r="L259">
        <v>4.8251970235203334E-2</v>
      </c>
      <c r="M259">
        <v>3.1868149418634625E-2</v>
      </c>
      <c r="N259">
        <v>5.1643998989030153E-2</v>
      </c>
      <c r="O259">
        <v>3.1980915361640612E-2</v>
      </c>
      <c r="P259">
        <v>6.2183429845645642E-2</v>
      </c>
      <c r="Q259">
        <v>5.5579477928758489E-2</v>
      </c>
      <c r="U259">
        <v>1.6165807537309534E-2</v>
      </c>
      <c r="V259">
        <v>4.9328828623162518E-3</v>
      </c>
      <c r="W259">
        <v>6.5064070986477181E-3</v>
      </c>
      <c r="X259">
        <v>9.8657657246325036E-3</v>
      </c>
      <c r="Y259">
        <v>5.686240703077332E-3</v>
      </c>
      <c r="Z259" s="17"/>
      <c r="AA259" s="17"/>
      <c r="AB259" s="17"/>
      <c r="AC259" s="17"/>
      <c r="AD259" s="17"/>
    </row>
    <row r="260" spans="1:30" x14ac:dyDescent="0.25">
      <c r="E260" t="s">
        <v>145</v>
      </c>
      <c r="F260" t="s">
        <v>23</v>
      </c>
      <c r="G260">
        <v>0.32819999999999999</v>
      </c>
      <c r="H260">
        <v>0.24584999999999999</v>
      </c>
      <c r="I260">
        <v>0.26700000000000002</v>
      </c>
      <c r="J260">
        <v>0.20400000000000001</v>
      </c>
      <c r="K260">
        <v>0.23220000000000005</v>
      </c>
      <c r="L260">
        <v>0.23400000000000004</v>
      </c>
      <c r="M260">
        <v>0.22920000000000007</v>
      </c>
      <c r="N260">
        <v>0.21660000000000007</v>
      </c>
      <c r="O260">
        <v>0.27300000000000002</v>
      </c>
      <c r="P260">
        <v>0.27540000000000003</v>
      </c>
      <c r="Q260">
        <v>0.25054500000000013</v>
      </c>
      <c r="Z260" s="17"/>
      <c r="AA260" s="17"/>
      <c r="AB260" s="17"/>
      <c r="AC260" s="17"/>
      <c r="AD260" s="17"/>
    </row>
    <row r="261" spans="1:30" x14ac:dyDescent="0.25">
      <c r="F261" t="s">
        <v>21</v>
      </c>
      <c r="G261">
        <v>9.9890255570274505E-2</v>
      </c>
      <c r="H261">
        <v>4.5220250470686202E-2</v>
      </c>
      <c r="I261">
        <v>3.3127504870535784E-2</v>
      </c>
      <c r="J261">
        <v>5.0293873227367739E-2</v>
      </c>
      <c r="K261">
        <v>4.9135259073403784E-2</v>
      </c>
      <c r="L261">
        <v>4.7284135539144657E-2</v>
      </c>
      <c r="M261">
        <v>3.7119437382305727E-2</v>
      </c>
      <c r="N261">
        <v>4.2555721985229791E-2</v>
      </c>
      <c r="O261">
        <v>3.7317979298822766E-2</v>
      </c>
      <c r="P261">
        <v>5.8201464984274802E-2</v>
      </c>
      <c r="Q261">
        <v>6.2280747544252224E-2</v>
      </c>
      <c r="Z261" s="17"/>
      <c r="AA261" s="17"/>
      <c r="AB261" s="17"/>
      <c r="AC261" s="17"/>
      <c r="AD261" s="17"/>
    </row>
    <row r="262" spans="1:30" x14ac:dyDescent="0.25">
      <c r="F262" t="s">
        <v>24</v>
      </c>
      <c r="G262" s="42">
        <v>0.80399999999999994</v>
      </c>
      <c r="H262" s="42">
        <v>0.73065000000000002</v>
      </c>
      <c r="I262" s="42">
        <v>0.79620000000000002</v>
      </c>
      <c r="J262" s="42">
        <v>0.73739999999999994</v>
      </c>
      <c r="K262" s="42">
        <v>0.76860000000000006</v>
      </c>
      <c r="L262" s="42">
        <v>0.74039999999999995</v>
      </c>
      <c r="M262" s="42">
        <v>0.73319999999999985</v>
      </c>
      <c r="N262" s="42">
        <v>0.72165000000000001</v>
      </c>
      <c r="O262" s="42">
        <v>0.74639999999999973</v>
      </c>
      <c r="P262" s="42">
        <v>0.69900000000000007</v>
      </c>
      <c r="Q262" s="42">
        <v>0.74774999999999958</v>
      </c>
      <c r="R262" s="34" t="s">
        <v>51</v>
      </c>
      <c r="U262">
        <v>0.49720500000000095</v>
      </c>
      <c r="V262">
        <v>0.53085000000000171</v>
      </c>
      <c r="W262">
        <v>0.60873157894736818</v>
      </c>
      <c r="X262">
        <v>0.49968000000000046</v>
      </c>
      <c r="Y262">
        <v>0.45519428571428605</v>
      </c>
      <c r="Z262" s="17"/>
      <c r="AA262" s="17"/>
      <c r="AB262" s="17"/>
      <c r="AC262" s="17"/>
      <c r="AD262" s="17"/>
    </row>
    <row r="263" spans="1:30" x14ac:dyDescent="0.25">
      <c r="F263" t="s">
        <v>21</v>
      </c>
      <c r="G263" s="42">
        <v>0.11424074303164021</v>
      </c>
      <c r="H263" s="42">
        <v>6.1700699475690499E-2</v>
      </c>
      <c r="I263" s="42">
        <v>6.9566779730739756E-2</v>
      </c>
      <c r="J263" s="42">
        <v>4.4471634957458824E-2</v>
      </c>
      <c r="K263" s="42">
        <v>6.5202841397563271E-2</v>
      </c>
      <c r="L263" s="42">
        <v>4.6573541167084398E-2</v>
      </c>
      <c r="M263" s="42">
        <v>4.4713826897163168E-2</v>
      </c>
      <c r="N263" s="42">
        <v>4.9720561245085677E-2</v>
      </c>
      <c r="O263" s="42">
        <v>4.3284128609383868E-2</v>
      </c>
      <c r="P263" s="42">
        <v>7.9777321668701162E-2</v>
      </c>
      <c r="Q263" s="42">
        <v>7.1125817461367272E-2</v>
      </c>
      <c r="U263">
        <v>5.5579477928758489E-2</v>
      </c>
      <c r="V263">
        <v>5.4735981202394521E-2</v>
      </c>
      <c r="W263">
        <v>7.3408666592083088E-2</v>
      </c>
      <c r="X263">
        <v>9.1110058797422913E-2</v>
      </c>
      <c r="Y263">
        <v>0.10145859792839479</v>
      </c>
      <c r="Z263" s="17"/>
      <c r="AA263" s="17"/>
      <c r="AB263" s="17"/>
      <c r="AC263" s="17"/>
      <c r="AD263" s="17"/>
    </row>
    <row r="264" spans="1:30" x14ac:dyDescent="0.25">
      <c r="F264" t="s">
        <v>26</v>
      </c>
      <c r="G264">
        <v>0.6253333333333333</v>
      </c>
      <c r="U264">
        <v>0.25054500000000013</v>
      </c>
      <c r="V264">
        <v>0.2127750000000001</v>
      </c>
      <c r="W264">
        <v>0.14998499999999995</v>
      </c>
      <c r="X264">
        <v>0.27391500000000019</v>
      </c>
      <c r="Y264">
        <v>0.3309942857142858</v>
      </c>
      <c r="Z264" s="17"/>
      <c r="AA264" s="17"/>
      <c r="AB264" s="17"/>
      <c r="AC264" s="17"/>
      <c r="AD264" s="17"/>
    </row>
    <row r="265" spans="1:30" x14ac:dyDescent="0.25">
      <c r="F265" t="s">
        <v>21</v>
      </c>
      <c r="G265">
        <v>1.61658075373095E-2</v>
      </c>
      <c r="U265">
        <v>6.2280747544252224E-2</v>
      </c>
      <c r="V265">
        <v>4.6820484953285828E-2</v>
      </c>
      <c r="W265">
        <v>7.0830923098114604E-2</v>
      </c>
      <c r="X265">
        <v>8.2197518442255646E-2</v>
      </c>
      <c r="Y265">
        <v>7.9988828037654336E-2</v>
      </c>
      <c r="Z265" s="17"/>
      <c r="AA265" s="17"/>
      <c r="AB265" s="17"/>
      <c r="AC265" s="17"/>
      <c r="AD265" s="17"/>
    </row>
    <row r="266" spans="1:30" x14ac:dyDescent="0.25">
      <c r="A266">
        <v>85</v>
      </c>
      <c r="B266">
        <v>2.5</v>
      </c>
      <c r="C266">
        <v>7.5</v>
      </c>
      <c r="D266">
        <v>1.2</v>
      </c>
      <c r="E266" t="s">
        <v>91</v>
      </c>
      <c r="F266" t="s">
        <v>20</v>
      </c>
      <c r="G266">
        <v>0.46160000000000001</v>
      </c>
      <c r="H266">
        <v>0.49980000000000002</v>
      </c>
      <c r="I266">
        <v>0.47220000000000006</v>
      </c>
      <c r="J266">
        <v>0.46860000000000002</v>
      </c>
      <c r="K266">
        <v>0.46860000000000018</v>
      </c>
      <c r="L266">
        <v>0.44040000000000007</v>
      </c>
      <c r="M266">
        <v>0.4506</v>
      </c>
      <c r="N266">
        <v>0.43440000000000001</v>
      </c>
      <c r="O266">
        <v>0.40680000000000016</v>
      </c>
      <c r="P266">
        <v>0.40259999999999996</v>
      </c>
      <c r="Q266">
        <v>0.4502769230769238</v>
      </c>
      <c r="U266" s="42">
        <v>0.74774999999999958</v>
      </c>
      <c r="V266" s="42">
        <v>0.74362500000000009</v>
      </c>
      <c r="W266" s="42">
        <v>0.76661052631578963</v>
      </c>
      <c r="X266" s="42">
        <v>0.77359499999999992</v>
      </c>
      <c r="Y266" s="45">
        <v>0.78618857142857146</v>
      </c>
      <c r="Z266" s="17"/>
      <c r="AA266" s="17"/>
      <c r="AB266" s="17"/>
      <c r="AC266" s="17"/>
      <c r="AD266" s="17"/>
    </row>
    <row r="267" spans="1:30" x14ac:dyDescent="0.25">
      <c r="E267" t="s">
        <v>155</v>
      </c>
      <c r="F267" t="s">
        <v>21</v>
      </c>
      <c r="G267">
        <v>8.7932441599868391E-2</v>
      </c>
      <c r="H267">
        <v>3.44453801042508E-2</v>
      </c>
      <c r="I267">
        <v>3.719592507392798E-2</v>
      </c>
      <c r="J267">
        <v>3.3372538348011141E-2</v>
      </c>
      <c r="K267">
        <v>2.2525774710668429E-2</v>
      </c>
      <c r="L267">
        <v>4.4065023723918191E-2</v>
      </c>
      <c r="M267">
        <v>3.682733538526712E-2</v>
      </c>
      <c r="N267">
        <v>4.3284128609383889E-2</v>
      </c>
      <c r="O267">
        <v>4.5553438832579556E-2</v>
      </c>
      <c r="P267">
        <v>4.1473390327572184E-2</v>
      </c>
      <c r="Q267">
        <v>5.1898247301399608E-2</v>
      </c>
      <c r="U267" s="42">
        <v>7.1125817461367272E-2</v>
      </c>
      <c r="V267" s="42">
        <v>5.0159888827988663E-2</v>
      </c>
      <c r="W267" s="42">
        <v>8.3764761913023233E-2</v>
      </c>
      <c r="X267" s="42">
        <v>9.4699742243070886E-2</v>
      </c>
      <c r="Y267" s="45">
        <v>0.11933226040926287</v>
      </c>
      <c r="Z267" s="17"/>
      <c r="AA267" s="17"/>
      <c r="AB267" s="17"/>
      <c r="AC267" s="17"/>
      <c r="AD267" s="17"/>
    </row>
    <row r="268" spans="1:30" x14ac:dyDescent="0.25">
      <c r="E268" t="s">
        <v>146</v>
      </c>
      <c r="F268" t="s">
        <v>23</v>
      </c>
      <c r="G268">
        <v>0.64559999999999984</v>
      </c>
      <c r="H268">
        <v>0.61499999999999988</v>
      </c>
      <c r="I268">
        <v>0.65639999999999998</v>
      </c>
      <c r="J268">
        <v>0.64559999999999984</v>
      </c>
      <c r="K268">
        <v>0.65699999999999992</v>
      </c>
      <c r="L268">
        <v>0.67800000000000005</v>
      </c>
      <c r="M268">
        <v>0.68280000000000007</v>
      </c>
      <c r="N268">
        <v>0.68039999999999989</v>
      </c>
      <c r="O268">
        <v>0.72419999999999995</v>
      </c>
      <c r="P268">
        <v>0.69120000000000004</v>
      </c>
      <c r="Q268">
        <v>0.6681846153846146</v>
      </c>
      <c r="U268">
        <v>0.6253333333333333</v>
      </c>
      <c r="V268">
        <v>0.42533333333333334</v>
      </c>
      <c r="W268">
        <v>0.37233333333333335</v>
      </c>
      <c r="X268">
        <v>0.30933333333333329</v>
      </c>
      <c r="Y268">
        <v>0.27333333333333337</v>
      </c>
      <c r="Z268" s="17"/>
      <c r="AA268" s="17"/>
      <c r="AB268" s="17"/>
      <c r="AC268" s="17"/>
      <c r="AD268" s="17"/>
    </row>
    <row r="269" spans="1:30" x14ac:dyDescent="0.25">
      <c r="F269" t="s">
        <v>21</v>
      </c>
      <c r="G269">
        <v>8.7031028949451514E-2</v>
      </c>
      <c r="H269">
        <v>4.136359955832003E-2</v>
      </c>
      <c r="I269">
        <v>4.7667267816108687E-2</v>
      </c>
      <c r="J269">
        <v>3.623083885601501E-2</v>
      </c>
      <c r="K269">
        <v>4.2090128859014225E-2</v>
      </c>
      <c r="L269">
        <v>6.3318742548275048E-2</v>
      </c>
      <c r="M269">
        <v>3.1122170131342216E-2</v>
      </c>
      <c r="N269">
        <v>5.8282795150252677E-2</v>
      </c>
      <c r="O269">
        <v>5.1983398159513659E-2</v>
      </c>
      <c r="P269">
        <v>0.11326801007020186</v>
      </c>
      <c r="Q269">
        <v>6.424542541470786E-2</v>
      </c>
      <c r="U269">
        <v>1.6165807537309534E-2</v>
      </c>
      <c r="V269">
        <v>4.9328828623162518E-3</v>
      </c>
      <c r="W269">
        <v>6.5064070986477181E-3</v>
      </c>
      <c r="X269">
        <v>9.8657657246325036E-3</v>
      </c>
      <c r="Y269">
        <v>5.686240703077332E-3</v>
      </c>
      <c r="Z269" s="17"/>
      <c r="AA269" s="17"/>
      <c r="AB269" s="17"/>
      <c r="AC269" s="17"/>
      <c r="AD269" s="17"/>
    </row>
    <row r="270" spans="1:30" x14ac:dyDescent="0.25">
      <c r="F270" t="s">
        <v>24</v>
      </c>
      <c r="G270" s="42">
        <v>1.1072</v>
      </c>
      <c r="H270" s="42">
        <v>1.1148000000000002</v>
      </c>
      <c r="I270" s="42">
        <v>1.1286</v>
      </c>
      <c r="J270" s="42">
        <v>1.1141999999999999</v>
      </c>
      <c r="K270" s="42">
        <v>1.1255999999999997</v>
      </c>
      <c r="L270" s="42">
        <v>1.1184000000000001</v>
      </c>
      <c r="M270" s="42">
        <v>1.1334</v>
      </c>
      <c r="N270" s="42">
        <v>1.1148000000000002</v>
      </c>
      <c r="O270" s="42">
        <v>1.1309999999999998</v>
      </c>
      <c r="P270" s="42">
        <v>1.0938000000000001</v>
      </c>
      <c r="Q270" s="42">
        <v>1.118461538461538</v>
      </c>
      <c r="R270" s="34" t="s">
        <v>51</v>
      </c>
      <c r="Y270" s="34"/>
      <c r="Z270" s="17"/>
      <c r="AA270" s="17"/>
      <c r="AB270" s="46"/>
      <c r="AC270" s="17"/>
      <c r="AD270" s="17"/>
    </row>
    <row r="271" spans="1:30" x14ac:dyDescent="0.25">
      <c r="F271" t="s">
        <v>21</v>
      </c>
      <c r="G271" s="42">
        <v>2.7762255980788995E-2</v>
      </c>
      <c r="H271" s="42">
        <v>4.1184565325527313E-2</v>
      </c>
      <c r="I271" s="42">
        <v>3.4047026301866588E-2</v>
      </c>
      <c r="J271" s="42">
        <v>3.6371764641791718E-2</v>
      </c>
      <c r="K271" s="42">
        <v>3.8265554113052429E-2</v>
      </c>
      <c r="L271" s="42">
        <v>7.7436833341083464E-2</v>
      </c>
      <c r="M271" s="42">
        <v>4.8856826275191119E-2</v>
      </c>
      <c r="N271" s="42">
        <v>5.0896799609860655E-2</v>
      </c>
      <c r="O271" s="42">
        <v>5.1485307050703873E-2</v>
      </c>
      <c r="P271" s="42">
        <v>0.11681726620757066</v>
      </c>
      <c r="Q271" s="42">
        <v>5.8406435068532866E-2</v>
      </c>
      <c r="Y271" s="34"/>
      <c r="Z271" s="17"/>
      <c r="AA271" s="17"/>
      <c r="AB271" s="46"/>
      <c r="AC271" s="17"/>
      <c r="AD271" s="17"/>
    </row>
    <row r="272" spans="1:30" x14ac:dyDescent="0.25">
      <c r="F272" t="s">
        <v>26</v>
      </c>
      <c r="G272">
        <v>0.42533333333333334</v>
      </c>
      <c r="R272" s="34" t="s">
        <v>28</v>
      </c>
      <c r="Y272" s="34"/>
      <c r="Z272" s="17"/>
      <c r="AA272" s="17"/>
      <c r="AB272" s="46"/>
      <c r="AC272" s="17"/>
      <c r="AD272" s="17"/>
    </row>
    <row r="273" spans="1:30" x14ac:dyDescent="0.25">
      <c r="F273" t="s">
        <v>21</v>
      </c>
      <c r="G273">
        <v>4.9328828623162518E-3</v>
      </c>
      <c r="Y273" s="34"/>
      <c r="Z273" s="17"/>
      <c r="AA273" s="17"/>
      <c r="AB273" s="46"/>
      <c r="AC273" s="17"/>
      <c r="AD273" s="17"/>
    </row>
    <row r="274" spans="1:30" x14ac:dyDescent="0.25">
      <c r="A274">
        <v>85</v>
      </c>
      <c r="B274">
        <v>2.5</v>
      </c>
      <c r="C274">
        <v>7.5</v>
      </c>
      <c r="D274">
        <v>1</v>
      </c>
      <c r="E274" t="s">
        <v>92</v>
      </c>
      <c r="F274" t="s">
        <v>20</v>
      </c>
      <c r="G274">
        <v>0.55139999999999989</v>
      </c>
      <c r="H274">
        <v>0.52980000000000005</v>
      </c>
      <c r="I274">
        <v>0.501</v>
      </c>
      <c r="J274">
        <v>0.53325</v>
      </c>
      <c r="K274">
        <v>0.49680000000000002</v>
      </c>
      <c r="L274">
        <v>0.47205000000000003</v>
      </c>
      <c r="M274">
        <v>0.45584999999999998</v>
      </c>
      <c r="N274">
        <v>0.44684999999999997</v>
      </c>
      <c r="O274">
        <v>0.44370000000000004</v>
      </c>
      <c r="P274">
        <v>0.43740000000000007</v>
      </c>
      <c r="Q274">
        <v>0.48681000000000096</v>
      </c>
      <c r="Y274" s="34"/>
      <c r="AB274" s="34"/>
    </row>
    <row r="275" spans="1:30" x14ac:dyDescent="0.25">
      <c r="E275" t="s">
        <v>156</v>
      </c>
      <c r="F275" t="s">
        <v>21</v>
      </c>
      <c r="G275">
        <v>5.3022735937669124E-2</v>
      </c>
      <c r="H275">
        <v>4.8825791286335962E-2</v>
      </c>
      <c r="I275">
        <v>2.2045407685048618E-2</v>
      </c>
      <c r="J275">
        <v>1.9341460784107232E-2</v>
      </c>
      <c r="K275">
        <v>2.8994736364418034E-2</v>
      </c>
      <c r="L275">
        <v>3.9444131042326323E-2</v>
      </c>
      <c r="M275">
        <v>2.4824171158050985E-2</v>
      </c>
      <c r="N275">
        <v>2.1709263121146186E-2</v>
      </c>
      <c r="O275">
        <v>3.0777811556550381E-2</v>
      </c>
      <c r="P275">
        <v>3.359887216152227E-2</v>
      </c>
      <c r="Q275">
        <v>5.1690749344911358E-2</v>
      </c>
      <c r="Y275" s="34"/>
      <c r="AB275" s="34"/>
    </row>
    <row r="276" spans="1:30" x14ac:dyDescent="0.25">
      <c r="E276" t="s">
        <v>147</v>
      </c>
      <c r="F276" t="s">
        <v>23</v>
      </c>
      <c r="G276">
        <v>0.36240000000000006</v>
      </c>
      <c r="H276">
        <v>0.36960000000000004</v>
      </c>
      <c r="I276">
        <v>0.43574999999999997</v>
      </c>
      <c r="J276">
        <v>0.40815000000000001</v>
      </c>
      <c r="K276">
        <v>0.44189999999999996</v>
      </c>
      <c r="L276">
        <v>0.45899999999999996</v>
      </c>
      <c r="M276">
        <v>0.48690000000000005</v>
      </c>
      <c r="N276">
        <v>0.47160000000000002</v>
      </c>
      <c r="O276">
        <v>0.50265000000000004</v>
      </c>
      <c r="P276">
        <v>0.44760000000000011</v>
      </c>
      <c r="Q276">
        <v>0.43855500000000108</v>
      </c>
      <c r="Y276" s="34"/>
      <c r="AB276" s="34"/>
    </row>
    <row r="277" spans="1:30" x14ac:dyDescent="0.25">
      <c r="F277" t="s">
        <v>21</v>
      </c>
      <c r="G277">
        <v>4.8094643535866857E-2</v>
      </c>
      <c r="H277">
        <v>3.8463106040929257E-2</v>
      </c>
      <c r="I277">
        <v>4.0460507060329179E-2</v>
      </c>
      <c r="J277">
        <v>2.3263875316396485E-2</v>
      </c>
      <c r="K277">
        <v>2.5606125911791629E-2</v>
      </c>
      <c r="L277">
        <v>4.2112630934323339E-2</v>
      </c>
      <c r="M277">
        <v>2.0832414014804203E-2</v>
      </c>
      <c r="N277">
        <v>4.6938257317459077E-2</v>
      </c>
      <c r="O277">
        <v>4.1012546219034274E-2</v>
      </c>
      <c r="P277">
        <v>5.6163670595295083E-2</v>
      </c>
      <c r="Q277">
        <v>5.843281182027292E-2</v>
      </c>
      <c r="Y277" s="34"/>
      <c r="AB277" s="34"/>
    </row>
    <row r="278" spans="1:30" x14ac:dyDescent="0.25">
      <c r="F278" t="s">
        <v>24</v>
      </c>
      <c r="G278" s="42">
        <v>0.91379999999999995</v>
      </c>
      <c r="H278" s="42">
        <v>0.89939999999999998</v>
      </c>
      <c r="I278" s="42">
        <v>0.93674999999999997</v>
      </c>
      <c r="J278" s="42">
        <v>0.94140000000000001</v>
      </c>
      <c r="K278" s="42">
        <v>0.93869999999999987</v>
      </c>
      <c r="L278" s="42">
        <v>0.93105000000000016</v>
      </c>
      <c r="M278" s="42">
        <v>0.94274999999999987</v>
      </c>
      <c r="N278" s="42">
        <v>0.91845000000000021</v>
      </c>
      <c r="O278" s="42">
        <v>0.94635000000000014</v>
      </c>
      <c r="P278" s="42">
        <v>0.88500000000000012</v>
      </c>
      <c r="Q278" s="42">
        <v>0.92536500000000099</v>
      </c>
      <c r="R278" s="34" t="s">
        <v>51</v>
      </c>
      <c r="Y278" s="34"/>
      <c r="AB278" s="34"/>
    </row>
    <row r="279" spans="1:30" x14ac:dyDescent="0.25">
      <c r="F279" t="s">
        <v>21</v>
      </c>
      <c r="G279" s="42">
        <v>5.0052183295352659E-2</v>
      </c>
      <c r="H279" s="42">
        <v>4.7758603523619887E-2</v>
      </c>
      <c r="I279" s="42">
        <v>2.7733458796949651E-2</v>
      </c>
      <c r="J279" s="42">
        <v>2.4325425295140729E-2</v>
      </c>
      <c r="K279" s="42">
        <v>2.7870187807423386E-2</v>
      </c>
      <c r="L279" s="42">
        <v>3.2968046731087317E-2</v>
      </c>
      <c r="M279" s="42">
        <v>3.1159817241542268E-2</v>
      </c>
      <c r="N279" s="42">
        <v>4.8552169445810929E-2</v>
      </c>
      <c r="O279" s="42">
        <v>5.3863643631517868E-2</v>
      </c>
      <c r="P279" s="42">
        <v>5.4766489946431955E-2</v>
      </c>
      <c r="Q279" s="42">
        <v>4.5059556067107688E-2</v>
      </c>
      <c r="Y279" s="34"/>
      <c r="AB279" s="34"/>
    </row>
    <row r="280" spans="1:30" x14ac:dyDescent="0.25">
      <c r="F280" t="s">
        <v>26</v>
      </c>
      <c r="G280">
        <v>0.42533333333333334</v>
      </c>
      <c r="R280" s="34" t="s">
        <v>28</v>
      </c>
      <c r="Y280" s="34"/>
      <c r="AB280" s="34"/>
    </row>
    <row r="281" spans="1:30" x14ac:dyDescent="0.25">
      <c r="F281" t="s">
        <v>21</v>
      </c>
      <c r="G281">
        <v>4.9328828623162518E-3</v>
      </c>
      <c r="Y281" s="34"/>
      <c r="AB281" s="34"/>
    </row>
    <row r="282" spans="1:30" x14ac:dyDescent="0.25">
      <c r="A282">
        <v>85</v>
      </c>
      <c r="B282">
        <v>2.5</v>
      </c>
      <c r="C282">
        <v>7.5</v>
      </c>
      <c r="D282">
        <v>0.8</v>
      </c>
      <c r="E282" t="s">
        <v>93</v>
      </c>
      <c r="F282" t="s">
        <v>20</v>
      </c>
      <c r="G282">
        <v>0.55110000000000003</v>
      </c>
      <c r="H282">
        <v>0.53504999999999991</v>
      </c>
      <c r="I282">
        <v>0.54315000000000002</v>
      </c>
      <c r="J282">
        <v>0.5593499999999999</v>
      </c>
      <c r="K282">
        <v>0.55980000000000008</v>
      </c>
      <c r="L282">
        <v>0.54180000000000006</v>
      </c>
      <c r="M282">
        <v>0.53325</v>
      </c>
      <c r="N282">
        <v>0.49140000000000006</v>
      </c>
      <c r="O282">
        <v>0.51479999999999992</v>
      </c>
      <c r="P282">
        <v>0.4788</v>
      </c>
      <c r="Q282">
        <v>0.53085000000000171</v>
      </c>
      <c r="Y282" s="34"/>
      <c r="AB282" s="34"/>
    </row>
    <row r="283" spans="1:30" x14ac:dyDescent="0.25">
      <c r="E283" t="s">
        <v>157</v>
      </c>
      <c r="F283" t="s">
        <v>21</v>
      </c>
      <c r="G283">
        <v>2.3624028802092675E-2</v>
      </c>
      <c r="H283">
        <v>8.1261420250034411E-2</v>
      </c>
      <c r="I283">
        <v>2.3227195947400685E-2</v>
      </c>
      <c r="J283">
        <v>5.5883596124350052E-2</v>
      </c>
      <c r="K283">
        <v>2.6214901346973976E-2</v>
      </c>
      <c r="L283">
        <v>6.7070740345743979E-2</v>
      </c>
      <c r="M283">
        <v>2.976022601781747E-2</v>
      </c>
      <c r="N283">
        <v>6.7058026718420469E-2</v>
      </c>
      <c r="O283">
        <v>3.0006315124793684E-2</v>
      </c>
      <c r="P283">
        <v>4.2974410990727969E-2</v>
      </c>
      <c r="Q283">
        <v>5.4735981202394521E-2</v>
      </c>
      <c r="Y283" s="34"/>
      <c r="AB283" s="34"/>
    </row>
    <row r="284" spans="1:30" x14ac:dyDescent="0.25">
      <c r="E284" t="s">
        <v>148</v>
      </c>
      <c r="F284" t="s">
        <v>23</v>
      </c>
      <c r="G284">
        <v>0.20130000000000003</v>
      </c>
      <c r="H284">
        <v>0.21420000000000003</v>
      </c>
      <c r="I284">
        <v>0.21644999999999998</v>
      </c>
      <c r="J284">
        <v>0.18675000000000003</v>
      </c>
      <c r="K284">
        <v>0.19665000000000005</v>
      </c>
      <c r="L284">
        <v>0.20924999999999999</v>
      </c>
      <c r="M284">
        <v>0.19935</v>
      </c>
      <c r="N284">
        <v>0.23265000000000002</v>
      </c>
      <c r="O284">
        <v>0.21734999999999999</v>
      </c>
      <c r="P284">
        <v>0.25380000000000003</v>
      </c>
      <c r="Q284">
        <v>0.2127750000000001</v>
      </c>
      <c r="Y284" s="34"/>
      <c r="AB284" s="34"/>
    </row>
    <row r="285" spans="1:30" x14ac:dyDescent="0.25">
      <c r="F285" t="s">
        <v>21</v>
      </c>
      <c r="G285">
        <v>1.9609610962618901E-2</v>
      </c>
      <c r="H285">
        <v>5.5755669997248618E-2</v>
      </c>
      <c r="I285">
        <v>3.8913669631769537E-2</v>
      </c>
      <c r="J285">
        <v>3.6645528197068358E-2</v>
      </c>
      <c r="K285">
        <v>2.9960105052166227E-2</v>
      </c>
      <c r="L285">
        <v>5.4696170365315266E-2</v>
      </c>
      <c r="M285">
        <v>3.0523976770642905E-2</v>
      </c>
      <c r="N285">
        <v>7.1182696744289398E-2</v>
      </c>
      <c r="O285">
        <v>3.1350774354576859E-2</v>
      </c>
      <c r="P285">
        <v>4.8650850590281507E-2</v>
      </c>
      <c r="Q285">
        <v>4.6820484953285828E-2</v>
      </c>
      <c r="Y285" s="34"/>
      <c r="AB285" s="34"/>
    </row>
    <row r="286" spans="1:30" x14ac:dyDescent="0.25">
      <c r="F286" t="s">
        <v>24</v>
      </c>
      <c r="G286" s="42">
        <v>0.75239999999999996</v>
      </c>
      <c r="H286" s="42">
        <v>0.74924999999999997</v>
      </c>
      <c r="I286" s="42">
        <v>0.75960000000000005</v>
      </c>
      <c r="J286" s="42">
        <v>0.74609999999999999</v>
      </c>
      <c r="K286" s="42">
        <v>0.75644999999999984</v>
      </c>
      <c r="L286" s="42">
        <v>0.75104999999999988</v>
      </c>
      <c r="M286" s="42">
        <v>0.73260000000000014</v>
      </c>
      <c r="N286" s="42">
        <v>0.72404999999999997</v>
      </c>
      <c r="O286" s="42">
        <v>0.73214999999999997</v>
      </c>
      <c r="P286" s="42">
        <v>0.73259999999999992</v>
      </c>
      <c r="Q286" s="42">
        <v>0.74362500000000009</v>
      </c>
      <c r="R286" s="34" t="s">
        <v>51</v>
      </c>
      <c r="Y286" s="34"/>
      <c r="AB286" s="34"/>
    </row>
    <row r="287" spans="1:30" x14ac:dyDescent="0.25">
      <c r="F287" t="s">
        <v>21</v>
      </c>
      <c r="G287" s="42">
        <v>2.2735087651608397E-2</v>
      </c>
      <c r="H287" s="42">
        <v>5.5161843219461229E-2</v>
      </c>
      <c r="I287" s="42">
        <v>2.1536749498180296E-2</v>
      </c>
      <c r="J287" s="42">
        <v>5.6988364463375553E-2</v>
      </c>
      <c r="K287" s="42">
        <v>3.2315020134850457E-2</v>
      </c>
      <c r="L287" s="42">
        <v>8.0045694187101515E-2</v>
      </c>
      <c r="M287" s="42">
        <v>3.0119760955226726E-2</v>
      </c>
      <c r="N287" s="42">
        <v>4.6488793216611271E-2</v>
      </c>
      <c r="O287" s="42">
        <v>4.5073361254036097E-2</v>
      </c>
      <c r="P287" s="42">
        <v>7.1488975962805096E-2</v>
      </c>
      <c r="Q287" s="42">
        <v>5.0159888827988663E-2</v>
      </c>
      <c r="Y287" s="34"/>
      <c r="AB287" s="34"/>
    </row>
    <row r="288" spans="1:30" x14ac:dyDescent="0.25">
      <c r="F288" t="s">
        <v>26</v>
      </c>
      <c r="G288">
        <v>0.42533333333333334</v>
      </c>
      <c r="R288" s="34" t="s">
        <v>28</v>
      </c>
      <c r="Y288" s="34"/>
      <c r="AB288" s="34"/>
    </row>
    <row r="289" spans="1:18" x14ac:dyDescent="0.25">
      <c r="F289" t="s">
        <v>21</v>
      </c>
      <c r="G289">
        <v>4.9328828623162518E-3</v>
      </c>
    </row>
    <row r="290" spans="1:18" x14ac:dyDescent="0.25">
      <c r="A290">
        <v>85</v>
      </c>
      <c r="B290">
        <v>2.5</v>
      </c>
      <c r="C290">
        <v>10</v>
      </c>
      <c r="D290">
        <v>1.2</v>
      </c>
      <c r="E290" t="s">
        <v>94</v>
      </c>
      <c r="F290" t="s">
        <v>20</v>
      </c>
      <c r="G290">
        <v>0.62519999999999998</v>
      </c>
      <c r="H290">
        <v>0.57840000000000003</v>
      </c>
      <c r="I290">
        <v>0.63840000000000008</v>
      </c>
      <c r="J290">
        <v>0.57779999999999987</v>
      </c>
      <c r="K290">
        <v>0.59400000000000008</v>
      </c>
      <c r="L290">
        <v>0.53759999999999997</v>
      </c>
      <c r="M290">
        <v>0.54660000000000009</v>
      </c>
      <c r="N290">
        <v>0.50460000000000005</v>
      </c>
      <c r="O290">
        <v>0.52439999999999998</v>
      </c>
      <c r="P290">
        <v>0.50399999999999989</v>
      </c>
      <c r="Q290">
        <v>0.56310000000000104</v>
      </c>
    </row>
    <row r="291" spans="1:18" x14ac:dyDescent="0.25">
      <c r="E291" t="s">
        <v>155</v>
      </c>
      <c r="F291" t="s">
        <v>21</v>
      </c>
      <c r="G291">
        <v>0.13242419877444112</v>
      </c>
      <c r="H291">
        <v>6.9710982295700413E-2</v>
      </c>
      <c r="I291">
        <v>6.9165248347326874E-2</v>
      </c>
      <c r="J291">
        <v>6.4360497855521961E-2</v>
      </c>
      <c r="K291">
        <v>5.3877053019864257E-2</v>
      </c>
      <c r="L291">
        <v>9.0187173787571032E-2</v>
      </c>
      <c r="M291">
        <v>5.1866630586737086E-2</v>
      </c>
      <c r="N291">
        <v>0.10722352452016465</v>
      </c>
      <c r="O291">
        <v>4.7699056594444289E-2</v>
      </c>
      <c r="P291">
        <v>6.4092039081966687E-2</v>
      </c>
      <c r="Q291">
        <v>8.9694456224371263E-2</v>
      </c>
    </row>
    <row r="292" spans="1:18" x14ac:dyDescent="0.25">
      <c r="E292" t="s">
        <v>149</v>
      </c>
      <c r="F292" t="s">
        <v>23</v>
      </c>
      <c r="G292">
        <v>0.5082000000000001</v>
      </c>
      <c r="H292">
        <v>0.53820000000000001</v>
      </c>
      <c r="I292">
        <v>0.48840000000000006</v>
      </c>
      <c r="J292">
        <v>0.55079999999999996</v>
      </c>
      <c r="K292">
        <v>0.54180000000000006</v>
      </c>
      <c r="L292">
        <v>0.60119999999999985</v>
      </c>
      <c r="M292">
        <v>0.58079999999999998</v>
      </c>
      <c r="N292">
        <v>0.63179999999999992</v>
      </c>
      <c r="O292">
        <v>0.61859999999999993</v>
      </c>
      <c r="P292">
        <v>0.61979999999999991</v>
      </c>
      <c r="Q292">
        <v>0.56795999999999935</v>
      </c>
    </row>
    <row r="293" spans="1:18" x14ac:dyDescent="0.25">
      <c r="F293" t="s">
        <v>21</v>
      </c>
      <c r="G293">
        <v>0.12772651705066843</v>
      </c>
      <c r="H293">
        <v>5.7256210878912382E-2</v>
      </c>
      <c r="I293">
        <v>5.148898706979662E-2</v>
      </c>
      <c r="J293">
        <v>6.9602177824365175E-2</v>
      </c>
      <c r="K293">
        <v>3.1695259482834484E-2</v>
      </c>
      <c r="L293">
        <v>8.4126220957747438E-2</v>
      </c>
      <c r="M293">
        <v>6.4727444760805455E-2</v>
      </c>
      <c r="N293">
        <v>8.3072321060121815E-2</v>
      </c>
      <c r="O293">
        <v>7.8106809461215565E-2</v>
      </c>
      <c r="P293">
        <v>6.656030111267984E-2</v>
      </c>
      <c r="Q293">
        <v>8.7629310816621175E-2</v>
      </c>
    </row>
    <row r="294" spans="1:18" x14ac:dyDescent="0.25">
      <c r="F294" t="s">
        <v>24</v>
      </c>
      <c r="G294" s="42">
        <v>1.1334</v>
      </c>
      <c r="H294" s="42">
        <v>1.1166</v>
      </c>
      <c r="I294" s="42">
        <v>1.1267999999999998</v>
      </c>
      <c r="J294" s="42">
        <v>1.1286</v>
      </c>
      <c r="K294" s="42">
        <v>1.1357999999999999</v>
      </c>
      <c r="L294" s="42">
        <v>1.1388</v>
      </c>
      <c r="M294" s="42">
        <v>1.1274000000000002</v>
      </c>
      <c r="N294" s="42">
        <v>1.1363999999999999</v>
      </c>
      <c r="O294" s="42">
        <v>1.1430000000000002</v>
      </c>
      <c r="P294" s="42">
        <v>1.1237999999999999</v>
      </c>
      <c r="Q294" s="42">
        <v>1.1310599999999993</v>
      </c>
      <c r="R294" s="34" t="s">
        <v>51</v>
      </c>
    </row>
    <row r="295" spans="1:18" x14ac:dyDescent="0.25">
      <c r="F295" t="s">
        <v>21</v>
      </c>
      <c r="G295" s="42">
        <v>5.5943956919308716E-2</v>
      </c>
      <c r="H295" s="42">
        <v>7.0990288438853189E-2</v>
      </c>
      <c r="I295" s="42">
        <v>4.155098326786396E-2</v>
      </c>
      <c r="J295" s="42">
        <v>5.2012549093059177E-2</v>
      </c>
      <c r="K295" s="42">
        <v>4.5114590941174128E-2</v>
      </c>
      <c r="L295" s="42">
        <v>7.9969467857887361E-2</v>
      </c>
      <c r="M295" s="42">
        <v>5.8201464984274962E-2</v>
      </c>
      <c r="N295" s="42">
        <v>0.11284567944064608</v>
      </c>
      <c r="O295" s="42">
        <v>7.9967098497477448E-2</v>
      </c>
      <c r="P295" s="42">
        <v>7.3898650368702842E-2</v>
      </c>
      <c r="Q295" s="42">
        <v>6.881390241680195E-2</v>
      </c>
    </row>
    <row r="296" spans="1:18" x14ac:dyDescent="0.25">
      <c r="F296" t="s">
        <v>26</v>
      </c>
      <c r="G296">
        <v>0.37233333333333335</v>
      </c>
      <c r="H296">
        <v>0.48333333333333334</v>
      </c>
      <c r="R296" s="34" t="s">
        <v>28</v>
      </c>
    </row>
    <row r="297" spans="1:18" x14ac:dyDescent="0.25">
      <c r="F297" t="s">
        <v>21</v>
      </c>
      <c r="G297">
        <v>6.5064070986477181E-3</v>
      </c>
      <c r="H297">
        <v>1.0263202878893776E-2</v>
      </c>
    </row>
    <row r="298" spans="1:18" x14ac:dyDescent="0.25">
      <c r="A298">
        <v>85</v>
      </c>
      <c r="B298">
        <v>2.5</v>
      </c>
      <c r="C298">
        <v>10</v>
      </c>
      <c r="D298">
        <v>1</v>
      </c>
      <c r="E298" t="s">
        <v>95</v>
      </c>
      <c r="F298" t="s">
        <v>20</v>
      </c>
      <c r="G298">
        <v>0.65565000000000007</v>
      </c>
      <c r="H298">
        <v>0.59625000000000006</v>
      </c>
      <c r="I298">
        <v>0.6120000000000001</v>
      </c>
      <c r="J298">
        <v>0.63330000000000009</v>
      </c>
      <c r="K298">
        <v>0.60165000000000002</v>
      </c>
      <c r="L298">
        <v>0.5292</v>
      </c>
      <c r="M298">
        <v>0.57689999999999997</v>
      </c>
      <c r="N298">
        <v>0.54449999999999998</v>
      </c>
      <c r="O298">
        <v>0.56069999999999998</v>
      </c>
      <c r="P298">
        <v>0.46170000000000011</v>
      </c>
      <c r="Q298">
        <v>0.57718500000000084</v>
      </c>
    </row>
    <row r="299" spans="1:18" x14ac:dyDescent="0.25">
      <c r="E299" t="s">
        <v>156</v>
      </c>
      <c r="F299" t="s">
        <v>21</v>
      </c>
      <c r="G299">
        <v>7.2075453884325361E-2</v>
      </c>
      <c r="H299">
        <v>6.8906401047095195E-2</v>
      </c>
      <c r="I299">
        <v>6.6585916007261964E-2</v>
      </c>
      <c r="J299">
        <v>0.10053074942000134</v>
      </c>
      <c r="K299">
        <v>4.8270373391640767E-2</v>
      </c>
      <c r="L299">
        <v>7.6790624427725204E-2</v>
      </c>
      <c r="M299">
        <v>8.1388541803143755E-2</v>
      </c>
      <c r="N299">
        <v>6.493275874236866E-2</v>
      </c>
      <c r="O299">
        <v>4.8166487585413462E-2</v>
      </c>
      <c r="P299">
        <v>5.3849791085945474E-2</v>
      </c>
      <c r="Q299">
        <v>8.6698697195956603E-2</v>
      </c>
    </row>
    <row r="300" spans="1:18" x14ac:dyDescent="0.25">
      <c r="E300" t="s">
        <v>150</v>
      </c>
      <c r="F300" t="s">
        <v>23</v>
      </c>
      <c r="G300">
        <v>0.30150000000000005</v>
      </c>
      <c r="H300">
        <v>0.34199999999999997</v>
      </c>
      <c r="I300">
        <v>0.32445000000000007</v>
      </c>
      <c r="J300">
        <v>0.34770000000000001</v>
      </c>
      <c r="K300">
        <v>0.31004999999999999</v>
      </c>
      <c r="L300">
        <v>0.38070000000000009</v>
      </c>
      <c r="M300">
        <v>0.3519000000000001</v>
      </c>
      <c r="N300">
        <v>0.40635000000000004</v>
      </c>
      <c r="O300">
        <v>0.38339999999999996</v>
      </c>
      <c r="P300">
        <v>0.45045000000000002</v>
      </c>
      <c r="Q300">
        <v>0.35985000000000034</v>
      </c>
    </row>
    <row r="301" spans="1:18" x14ac:dyDescent="0.25">
      <c r="F301" t="s">
        <v>21</v>
      </c>
      <c r="G301">
        <v>5.8290109299135945E-2</v>
      </c>
      <c r="H301">
        <v>5.320466936374383E-2</v>
      </c>
      <c r="I301">
        <v>4.9631165930078068E-2</v>
      </c>
      <c r="J301">
        <v>8.6492713413814329E-2</v>
      </c>
      <c r="K301">
        <v>5.2517140059222714E-2</v>
      </c>
      <c r="L301">
        <v>5.4946960071077647E-2</v>
      </c>
      <c r="M301">
        <v>6.8348872858683934E-2</v>
      </c>
      <c r="N301">
        <v>5.775927813370161E-2</v>
      </c>
      <c r="O301">
        <v>6.5839038171653486E-2</v>
      </c>
      <c r="P301">
        <v>5.2109676846558144E-2</v>
      </c>
      <c r="Q301">
        <v>7.3638312787771942E-2</v>
      </c>
    </row>
    <row r="302" spans="1:18" x14ac:dyDescent="0.25">
      <c r="F302" t="s">
        <v>24</v>
      </c>
      <c r="G302" s="42">
        <v>0.95714999999999983</v>
      </c>
      <c r="H302" s="42">
        <v>0.93825000000000025</v>
      </c>
      <c r="I302" s="42">
        <v>0.93644999999999978</v>
      </c>
      <c r="J302" s="42">
        <v>0.98100000000000009</v>
      </c>
      <c r="K302" s="42">
        <v>0.91170000000000029</v>
      </c>
      <c r="L302" s="42">
        <v>0.90990000000000004</v>
      </c>
      <c r="M302" s="42">
        <v>0.92880000000000007</v>
      </c>
      <c r="N302" s="42">
        <v>0.9508500000000002</v>
      </c>
      <c r="O302" s="42">
        <v>0.94409999999999994</v>
      </c>
      <c r="P302" s="42">
        <v>0.91215000000000013</v>
      </c>
      <c r="Q302" s="42">
        <v>0.93703500000000006</v>
      </c>
      <c r="R302" s="34" t="s">
        <v>51</v>
      </c>
    </row>
    <row r="303" spans="1:18" x14ac:dyDescent="0.25">
      <c r="F303" t="s">
        <v>21</v>
      </c>
      <c r="G303" s="42">
        <v>4.2442871821084985E-2</v>
      </c>
      <c r="H303" s="42">
        <v>5.2468411549486761E-2</v>
      </c>
      <c r="I303" s="42">
        <v>5.6051174925476052E-2</v>
      </c>
      <c r="J303" s="42">
        <v>9.444798066995172E-2</v>
      </c>
      <c r="K303" s="42">
        <v>4.2525657889647843E-2</v>
      </c>
      <c r="L303" s="42">
        <v>7.3575525106769318E-2</v>
      </c>
      <c r="M303" s="42">
        <v>5.544898081736227E-2</v>
      </c>
      <c r="N303" s="42">
        <v>5.4021706163745929E-2</v>
      </c>
      <c r="O303" s="42">
        <v>6.7280168345743435E-2</v>
      </c>
      <c r="P303" s="42">
        <v>6.4654771468811253E-2</v>
      </c>
      <c r="Q303" s="42">
        <v>6.4392435142007057E-2</v>
      </c>
    </row>
    <row r="304" spans="1:18" x14ac:dyDescent="0.25">
      <c r="F304" t="s">
        <v>26</v>
      </c>
      <c r="G304">
        <v>0.37233333333333335</v>
      </c>
      <c r="H304">
        <v>0.48333333333333334</v>
      </c>
      <c r="R304" s="34" t="s">
        <v>28</v>
      </c>
    </row>
    <row r="305" spans="1:18" x14ac:dyDescent="0.25">
      <c r="F305" t="s">
        <v>21</v>
      </c>
      <c r="G305">
        <v>6.5064070986477181E-3</v>
      </c>
      <c r="H305">
        <v>1.0263202878893776E-2</v>
      </c>
    </row>
    <row r="306" spans="1:18" x14ac:dyDescent="0.25">
      <c r="A306">
        <v>85</v>
      </c>
      <c r="B306">
        <v>2.5</v>
      </c>
      <c r="C306">
        <v>10</v>
      </c>
      <c r="D306">
        <v>0.8</v>
      </c>
      <c r="E306" t="s">
        <v>96</v>
      </c>
      <c r="F306" t="s">
        <v>20</v>
      </c>
      <c r="G306">
        <v>0.55665000000000009</v>
      </c>
      <c r="H306">
        <v>0.63719999999999999</v>
      </c>
      <c r="I306">
        <v>0.6359999999999999</v>
      </c>
      <c r="J306">
        <v>0.65385000000000004</v>
      </c>
      <c r="K306">
        <v>0.6795000000000001</v>
      </c>
      <c r="L306">
        <v>0.63855000000000017</v>
      </c>
      <c r="M306">
        <v>0.61469999999999991</v>
      </c>
      <c r="N306">
        <v>0.57644999999999991</v>
      </c>
      <c r="O306">
        <v>0.57464999999999999</v>
      </c>
      <c r="P306">
        <v>0.53369999999999995</v>
      </c>
      <c r="Q306">
        <v>0.60873157894736818</v>
      </c>
    </row>
    <row r="307" spans="1:18" x14ac:dyDescent="0.25">
      <c r="E307" t="s">
        <v>157</v>
      </c>
      <c r="F307" t="s">
        <v>21</v>
      </c>
      <c r="G307">
        <v>4.7558578837604365E-2</v>
      </c>
      <c r="H307">
        <v>5.8544488577979253E-2</v>
      </c>
      <c r="I307">
        <v>8.126148270508346E-2</v>
      </c>
      <c r="J307">
        <v>6.0074756061006804E-2</v>
      </c>
      <c r="K307">
        <v>4.1243181254602551E-2</v>
      </c>
      <c r="L307">
        <v>6.0159852848364274E-2</v>
      </c>
      <c r="M307">
        <v>5.9706386857512547E-2</v>
      </c>
      <c r="N307">
        <v>5.9518661381383224E-2</v>
      </c>
      <c r="O307">
        <v>5.9072903219131202E-2</v>
      </c>
      <c r="P307">
        <v>6.0908127536479235E-2</v>
      </c>
      <c r="Q307">
        <v>7.3408666592083088E-2</v>
      </c>
    </row>
    <row r="308" spans="1:18" x14ac:dyDescent="0.25">
      <c r="E308" t="s">
        <v>151</v>
      </c>
      <c r="F308" t="s">
        <v>23</v>
      </c>
      <c r="G308">
        <v>0.19664999999999999</v>
      </c>
      <c r="H308">
        <v>0.153</v>
      </c>
      <c r="I308">
        <v>0.15794999999999998</v>
      </c>
      <c r="J308">
        <v>0.12554999999999999</v>
      </c>
      <c r="K308">
        <v>9.5849999999999991E-2</v>
      </c>
      <c r="L308">
        <v>0.10889999999999997</v>
      </c>
      <c r="M308">
        <v>0.17595</v>
      </c>
      <c r="N308">
        <v>0.15255000000000002</v>
      </c>
      <c r="O308">
        <v>0.16200000000000001</v>
      </c>
      <c r="P308">
        <v>0.17144999999999999</v>
      </c>
      <c r="Q308">
        <v>0.14998499999999995</v>
      </c>
    </row>
    <row r="309" spans="1:18" x14ac:dyDescent="0.25">
      <c r="F309" t="s">
        <v>21</v>
      </c>
      <c r="G309">
        <v>3.5914042115203965E-2</v>
      </c>
      <c r="H309">
        <v>0.11577291747663887</v>
      </c>
      <c r="I309">
        <v>9.7961055634637959E-2</v>
      </c>
      <c r="J309">
        <v>7.2617581603181644E-2</v>
      </c>
      <c r="K309">
        <v>4.9920225834509453E-2</v>
      </c>
      <c r="L309">
        <v>3.5869500311986283E-2</v>
      </c>
      <c r="M309">
        <v>6.5454262858241644E-2</v>
      </c>
      <c r="N309">
        <v>3.9335901640800551E-2</v>
      </c>
      <c r="O309">
        <v>4.1191465646481393E-2</v>
      </c>
      <c r="P309">
        <v>6.7506315494025831E-2</v>
      </c>
      <c r="Q309">
        <v>7.0830923098114604E-2</v>
      </c>
    </row>
    <row r="310" spans="1:18" x14ac:dyDescent="0.25">
      <c r="F310" t="s">
        <v>24</v>
      </c>
      <c r="G310" s="42">
        <v>0.75329999999999997</v>
      </c>
      <c r="H310" s="42">
        <v>0.84120000000000006</v>
      </c>
      <c r="I310" s="42">
        <v>0.84660000000000002</v>
      </c>
      <c r="J310" s="42">
        <v>0.77940000000000009</v>
      </c>
      <c r="K310" s="42">
        <v>0.77534999999999987</v>
      </c>
      <c r="L310" s="42">
        <v>0.74745000000000017</v>
      </c>
      <c r="M310" s="42">
        <v>0.79065000000000007</v>
      </c>
      <c r="N310" s="42">
        <v>0.72899999999999998</v>
      </c>
      <c r="O310" s="42">
        <v>0.73665000000000003</v>
      </c>
      <c r="P310" s="42">
        <v>0.70514999999999994</v>
      </c>
      <c r="Q310" s="42">
        <v>0.76661052631578963</v>
      </c>
      <c r="R310" s="34" t="s">
        <v>51</v>
      </c>
    </row>
    <row r="311" spans="1:18" x14ac:dyDescent="0.25">
      <c r="F311" t="s">
        <v>21</v>
      </c>
      <c r="G311" s="42">
        <v>4.5527435337618702E-2</v>
      </c>
      <c r="H311" s="42">
        <v>0.10439704429313532</v>
      </c>
      <c r="I311" s="42">
        <v>0.10150847958949785</v>
      </c>
      <c r="J311" s="42">
        <v>6.9799261042687716E-2</v>
      </c>
      <c r="K311" s="42">
        <v>6.7367237859675563E-2</v>
      </c>
      <c r="L311" s="42">
        <v>6.0159852848364274E-2</v>
      </c>
      <c r="M311" s="42">
        <v>8.4894532090985339E-2</v>
      </c>
      <c r="N311" s="42">
        <v>6.1527914075859218E-2</v>
      </c>
      <c r="O311" s="42">
        <v>7.6994377785174553E-2</v>
      </c>
      <c r="P311" s="42">
        <v>6.9730515105240004E-2</v>
      </c>
      <c r="Q311" s="42">
        <v>8.3764761913023233E-2</v>
      </c>
    </row>
    <row r="312" spans="1:18" x14ac:dyDescent="0.25">
      <c r="F312" t="s">
        <v>26</v>
      </c>
      <c r="G312">
        <v>0.37233333333333335</v>
      </c>
      <c r="H312">
        <v>0.48333333333333334</v>
      </c>
      <c r="R312" s="34" t="s">
        <v>28</v>
      </c>
    </row>
    <row r="313" spans="1:18" x14ac:dyDescent="0.25">
      <c r="F313" t="s">
        <v>21</v>
      </c>
      <c r="G313">
        <v>6.5064070986477181E-3</v>
      </c>
      <c r="H313">
        <v>1.0263202878893776E-2</v>
      </c>
    </row>
    <row r="314" spans="1:18" x14ac:dyDescent="0.25">
      <c r="A314">
        <v>85</v>
      </c>
      <c r="B314">
        <v>2.5</v>
      </c>
      <c r="C314">
        <v>15</v>
      </c>
      <c r="D314">
        <v>1.2</v>
      </c>
      <c r="E314" t="s">
        <v>97</v>
      </c>
      <c r="F314" t="s">
        <v>20</v>
      </c>
      <c r="G314">
        <v>0.45765</v>
      </c>
      <c r="H314">
        <v>0.43244999999999995</v>
      </c>
      <c r="I314">
        <v>0.4905000000000001</v>
      </c>
      <c r="J314">
        <v>0.45045000000000002</v>
      </c>
      <c r="K314">
        <v>0.47610000000000002</v>
      </c>
      <c r="L314">
        <v>0.49409999999999998</v>
      </c>
      <c r="M314">
        <v>0.47295000000000009</v>
      </c>
      <c r="N314">
        <v>0.52110000000000001</v>
      </c>
      <c r="O314">
        <v>0.56745000000000012</v>
      </c>
      <c r="P314">
        <v>0.60389999999999999</v>
      </c>
      <c r="Q314">
        <v>0.49666499999999963</v>
      </c>
    </row>
    <row r="315" spans="1:18" x14ac:dyDescent="0.25">
      <c r="E315" t="s">
        <v>155</v>
      </c>
      <c r="F315" t="s">
        <v>21</v>
      </c>
      <c r="G315">
        <v>9.1329521946342057E-2</v>
      </c>
      <c r="H315">
        <v>7.3782379154404568E-2</v>
      </c>
      <c r="I315">
        <v>9.0401734962391483E-2</v>
      </c>
      <c r="J315">
        <v>8.7232583844630951E-2</v>
      </c>
      <c r="K315">
        <v>9.4116892605335276E-2</v>
      </c>
      <c r="L315">
        <v>0.11229233464957734</v>
      </c>
      <c r="M315">
        <v>0.10654846932635582</v>
      </c>
      <c r="N315">
        <v>0.11810249785673411</v>
      </c>
      <c r="O315">
        <v>0.14404366114407591</v>
      </c>
      <c r="P315">
        <v>0.11145397917384692</v>
      </c>
      <c r="Q315">
        <v>0.11428120468265532</v>
      </c>
    </row>
    <row r="316" spans="1:18" x14ac:dyDescent="0.25">
      <c r="E316" t="s">
        <v>152</v>
      </c>
      <c r="F316" t="s">
        <v>23</v>
      </c>
      <c r="G316">
        <v>0.68715000000000004</v>
      </c>
      <c r="H316">
        <v>0.78479999999999994</v>
      </c>
      <c r="I316">
        <v>0.68625000000000003</v>
      </c>
      <c r="J316">
        <v>0.67590000000000006</v>
      </c>
      <c r="K316">
        <v>0.69030000000000002</v>
      </c>
      <c r="L316">
        <v>0.67364999999999997</v>
      </c>
      <c r="M316">
        <v>0.65339999999999987</v>
      </c>
      <c r="N316">
        <v>0.63044999999999995</v>
      </c>
      <c r="O316">
        <v>0.6097499999999999</v>
      </c>
      <c r="P316">
        <v>0.63044999999999995</v>
      </c>
      <c r="Q316">
        <v>0.67220999999999931</v>
      </c>
    </row>
    <row r="317" spans="1:18" x14ac:dyDescent="0.25">
      <c r="F317" t="s">
        <v>21</v>
      </c>
      <c r="G317">
        <v>7.8366396531059632E-2</v>
      </c>
      <c r="H317">
        <v>0.17070306629379922</v>
      </c>
      <c r="I317">
        <v>0.18964794946648481</v>
      </c>
      <c r="J317">
        <v>5.3274734803854751E-2</v>
      </c>
      <c r="K317">
        <v>7.8790929213430172E-2</v>
      </c>
      <c r="L317">
        <v>7.7765690581252114E-2</v>
      </c>
      <c r="M317">
        <v>0.11844492390980786</v>
      </c>
      <c r="N317">
        <v>0.12479223786589835</v>
      </c>
      <c r="O317">
        <v>0.16538245149700134</v>
      </c>
      <c r="P317">
        <v>0.16866487326555044</v>
      </c>
      <c r="Q317">
        <v>0.1254325559430462</v>
      </c>
    </row>
    <row r="318" spans="1:18" x14ac:dyDescent="0.25">
      <c r="F318" t="s">
        <v>24</v>
      </c>
      <c r="G318" s="42">
        <v>1.1448</v>
      </c>
      <c r="H318" s="42">
        <v>1.2172500000000002</v>
      </c>
      <c r="I318" s="42">
        <v>1.17675</v>
      </c>
      <c r="J318" s="42">
        <v>1.12635</v>
      </c>
      <c r="K318" s="42">
        <v>1.1663999999999999</v>
      </c>
      <c r="L318" s="42">
        <v>1.1677500000000001</v>
      </c>
      <c r="M318" s="42">
        <v>1.12635</v>
      </c>
      <c r="N318" s="42">
        <v>1.1515499999999999</v>
      </c>
      <c r="O318" s="42">
        <v>1.1772000000000002</v>
      </c>
      <c r="P318" s="42">
        <v>1.2343500000000001</v>
      </c>
      <c r="Q318" s="42">
        <v>1.1688750000000006</v>
      </c>
      <c r="R318" s="34" t="s">
        <v>51</v>
      </c>
    </row>
    <row r="319" spans="1:18" x14ac:dyDescent="0.25">
      <c r="F319" t="s">
        <v>21</v>
      </c>
      <c r="G319" s="42">
        <v>4.0628742742572097E-2</v>
      </c>
      <c r="H319" s="42">
        <v>0.14244846713627102</v>
      </c>
      <c r="I319" s="42">
        <v>8.6417514672115309E-2</v>
      </c>
      <c r="J319" s="42">
        <v>8.5495013705017053E-2</v>
      </c>
      <c r="K319" s="42">
        <v>0.10271544751348133</v>
      </c>
      <c r="L319" s="42">
        <v>0.12824272832570599</v>
      </c>
      <c r="M319" s="42">
        <v>0.13144071106896585</v>
      </c>
      <c r="N319" s="42">
        <v>0.15815098548705547</v>
      </c>
      <c r="O319" s="42">
        <v>0.18492063731574818</v>
      </c>
      <c r="P319" s="42">
        <v>0.19119273136370965</v>
      </c>
      <c r="Q319" s="42">
        <v>0.13419388723730086</v>
      </c>
    </row>
    <row r="320" spans="1:18" x14ac:dyDescent="0.25">
      <c r="F320" t="s">
        <v>26</v>
      </c>
      <c r="G320">
        <v>0.30933333333333329</v>
      </c>
      <c r="R320" s="34" t="s">
        <v>28</v>
      </c>
    </row>
    <row r="321" spans="1:18" x14ac:dyDescent="0.25">
      <c r="F321" t="s">
        <v>21</v>
      </c>
      <c r="G321">
        <v>9.8657657246325036E-3</v>
      </c>
    </row>
    <row r="322" spans="1:18" x14ac:dyDescent="0.25">
      <c r="A322">
        <v>85</v>
      </c>
      <c r="B322">
        <v>2.5</v>
      </c>
      <c r="C322">
        <v>15</v>
      </c>
      <c r="D322">
        <v>1</v>
      </c>
      <c r="E322" t="s">
        <v>98</v>
      </c>
      <c r="F322" t="s">
        <v>20</v>
      </c>
      <c r="G322">
        <v>0.51165000000000005</v>
      </c>
      <c r="H322">
        <v>0.43829999999999991</v>
      </c>
      <c r="I322">
        <v>0.4617</v>
      </c>
      <c r="J322">
        <v>0.45045000000000002</v>
      </c>
      <c r="K322">
        <v>0.46304999999999996</v>
      </c>
      <c r="L322">
        <v>0.47519999999999996</v>
      </c>
      <c r="M322">
        <v>0.44775000000000009</v>
      </c>
      <c r="N322">
        <v>0.50805</v>
      </c>
      <c r="O322">
        <v>0.49725000000000008</v>
      </c>
      <c r="P322">
        <v>0.54495000000000005</v>
      </c>
      <c r="Q322">
        <v>0.4798349999999999</v>
      </c>
    </row>
    <row r="323" spans="1:18" x14ac:dyDescent="0.25">
      <c r="E323" t="s">
        <v>156</v>
      </c>
      <c r="F323" t="s">
        <v>21</v>
      </c>
      <c r="G323">
        <v>6.311999849909955E-2</v>
      </c>
      <c r="H323">
        <v>8.0715289101489132E-2</v>
      </c>
      <c r="I323">
        <v>4.3418526242292386E-2</v>
      </c>
      <c r="J323">
        <v>0.10221930757985644</v>
      </c>
      <c r="K323">
        <v>6.8134908743416656E-2</v>
      </c>
      <c r="L323">
        <v>0.13778495831128351</v>
      </c>
      <c r="M323">
        <v>0.14429205580495783</v>
      </c>
      <c r="N323">
        <v>0.15565125491911305</v>
      </c>
      <c r="O323">
        <v>0.13319983997145393</v>
      </c>
      <c r="P323">
        <v>0.15917202709812492</v>
      </c>
      <c r="Q323">
        <v>0.11796344623755775</v>
      </c>
    </row>
    <row r="324" spans="1:18" x14ac:dyDescent="0.25">
      <c r="E324" t="s">
        <v>153</v>
      </c>
      <c r="F324" t="s">
        <v>23</v>
      </c>
      <c r="G324">
        <v>0.4567500000000001</v>
      </c>
      <c r="H324">
        <v>0.50130000000000008</v>
      </c>
      <c r="I324">
        <v>0.4877999999999999</v>
      </c>
      <c r="J324">
        <v>0.51705000000000001</v>
      </c>
      <c r="K324">
        <v>0.46889999999999993</v>
      </c>
      <c r="L324">
        <v>0.49815000000000004</v>
      </c>
      <c r="M324">
        <v>0.48014999999999997</v>
      </c>
      <c r="N324">
        <v>0.52829999999999999</v>
      </c>
      <c r="O324">
        <v>0.44505</v>
      </c>
      <c r="P324">
        <v>0.46124999999999988</v>
      </c>
      <c r="Q324">
        <v>0.48447000000000001</v>
      </c>
    </row>
    <row r="325" spans="1:18" x14ac:dyDescent="0.25">
      <c r="F325" t="s">
        <v>21</v>
      </c>
      <c r="G325">
        <v>5.6005521344351133E-2</v>
      </c>
      <c r="H325">
        <v>7.0024882795519258E-2</v>
      </c>
      <c r="I325">
        <v>6.0850355705400185E-2</v>
      </c>
      <c r="J325">
        <v>0.102889618933159</v>
      </c>
      <c r="K325">
        <v>8.4674547222695656E-2</v>
      </c>
      <c r="L325">
        <v>0.10914947500898378</v>
      </c>
      <c r="M325">
        <v>0.13537133141260407</v>
      </c>
      <c r="N325">
        <v>0.25763971171508404</v>
      </c>
      <c r="O325">
        <v>0.12041090831857916</v>
      </c>
      <c r="P325">
        <v>0.18465013147201292</v>
      </c>
      <c r="Q325">
        <v>0.12532684691119095</v>
      </c>
    </row>
    <row r="326" spans="1:18" x14ac:dyDescent="0.25">
      <c r="F326" t="s">
        <v>24</v>
      </c>
      <c r="G326" s="42">
        <v>0.96840000000000026</v>
      </c>
      <c r="H326" s="42">
        <v>0.93959999999999988</v>
      </c>
      <c r="I326" s="42">
        <v>0.94950000000000012</v>
      </c>
      <c r="J326" s="42">
        <v>0.96750000000000025</v>
      </c>
      <c r="K326" s="42">
        <v>0.93194999999999995</v>
      </c>
      <c r="L326" s="42">
        <v>0.97335000000000016</v>
      </c>
      <c r="M326" s="42">
        <v>0.92789999999999995</v>
      </c>
      <c r="N326" s="42">
        <v>1.0363499999999999</v>
      </c>
      <c r="O326" s="42">
        <v>0.94230000000000003</v>
      </c>
      <c r="P326" s="42">
        <v>1.0062000000000002</v>
      </c>
      <c r="Q326" s="42">
        <v>0.96430499999999952</v>
      </c>
      <c r="R326" s="34" t="s">
        <v>51</v>
      </c>
    </row>
    <row r="327" spans="1:18" x14ac:dyDescent="0.25">
      <c r="F327" t="s">
        <v>21</v>
      </c>
      <c r="G327" s="42">
        <v>3.698136088128149E-2</v>
      </c>
      <c r="H327" s="42">
        <v>8.1832563329353361E-2</v>
      </c>
      <c r="I327" s="42">
        <v>4.9078347675184784E-2</v>
      </c>
      <c r="J327" s="42">
        <v>8.810908310904042E-2</v>
      </c>
      <c r="K327" s="42">
        <v>6.9559119119146279E-2</v>
      </c>
      <c r="L327" s="42">
        <v>0.17381335270613424</v>
      </c>
      <c r="M327" s="42">
        <v>9.5018502353350534E-2</v>
      </c>
      <c r="N327" s="42">
        <v>0.27578448393437183</v>
      </c>
      <c r="O327" s="42">
        <v>0.11470378326252768</v>
      </c>
      <c r="P327" s="42">
        <v>0.27828243888084869</v>
      </c>
      <c r="Q327" s="42">
        <v>0.1514622926854354</v>
      </c>
    </row>
    <row r="328" spans="1:18" x14ac:dyDescent="0.25">
      <c r="F328" t="s">
        <v>26</v>
      </c>
      <c r="G328">
        <v>0.30933333333333329</v>
      </c>
      <c r="R328" s="34" t="s">
        <v>28</v>
      </c>
    </row>
    <row r="329" spans="1:18" x14ac:dyDescent="0.25">
      <c r="F329" t="s">
        <v>21</v>
      </c>
      <c r="G329">
        <v>9.8657657246325036E-3</v>
      </c>
    </row>
    <row r="330" spans="1:18" x14ac:dyDescent="0.25">
      <c r="A330">
        <v>85</v>
      </c>
      <c r="B330">
        <v>2.5</v>
      </c>
      <c r="C330">
        <v>15</v>
      </c>
      <c r="D330">
        <v>0.8</v>
      </c>
      <c r="E330" t="s">
        <v>99</v>
      </c>
      <c r="F330" t="s">
        <v>20</v>
      </c>
      <c r="G330">
        <v>0.52740000000000009</v>
      </c>
      <c r="H330">
        <v>0.49680000000000002</v>
      </c>
      <c r="I330">
        <v>0.5089499999999999</v>
      </c>
      <c r="J330">
        <v>0.55215000000000003</v>
      </c>
      <c r="K330">
        <v>0.51930000000000009</v>
      </c>
      <c r="L330">
        <v>0.44775000000000009</v>
      </c>
      <c r="M330">
        <v>0.50085000000000002</v>
      </c>
      <c r="N330">
        <v>0.49859999999999999</v>
      </c>
      <c r="O330">
        <v>0.46710000000000013</v>
      </c>
      <c r="P330">
        <v>0.47789999999999999</v>
      </c>
      <c r="Q330">
        <v>0.49968000000000046</v>
      </c>
    </row>
    <row r="331" spans="1:18" x14ac:dyDescent="0.25">
      <c r="E331" t="s">
        <v>157</v>
      </c>
      <c r="F331" t="s">
        <v>21</v>
      </c>
      <c r="G331">
        <v>3.8228399473634642E-2</v>
      </c>
      <c r="H331">
        <v>4.9346892399356655E-2</v>
      </c>
      <c r="I331">
        <v>3.9552064288399469E-2</v>
      </c>
      <c r="J331">
        <v>6.4058587492848013E-2</v>
      </c>
      <c r="K331">
        <v>5.840701111483472E-2</v>
      </c>
      <c r="L331">
        <v>9.1264148146148333E-2</v>
      </c>
      <c r="M331">
        <v>9.0202272698640576E-2</v>
      </c>
      <c r="N331">
        <v>0.11819270616021001</v>
      </c>
      <c r="O331">
        <v>0.11022317074200377</v>
      </c>
      <c r="P331">
        <v>0.15070916571854204</v>
      </c>
      <c r="Q331">
        <v>9.1110058797422913E-2</v>
      </c>
    </row>
    <row r="332" spans="1:18" x14ac:dyDescent="0.25">
      <c r="E332" t="s">
        <v>154</v>
      </c>
      <c r="F332" t="s">
        <v>23</v>
      </c>
      <c r="G332">
        <v>0.22724999999999995</v>
      </c>
      <c r="H332">
        <v>0.25380000000000008</v>
      </c>
      <c r="I332">
        <v>0.25289999999999996</v>
      </c>
      <c r="J332">
        <v>0.24704999999999999</v>
      </c>
      <c r="K332">
        <v>0.25335000000000002</v>
      </c>
      <c r="L332">
        <v>0.32040000000000002</v>
      </c>
      <c r="M332">
        <v>0.26235000000000003</v>
      </c>
      <c r="N332">
        <v>0.29339999999999999</v>
      </c>
      <c r="O332">
        <v>0.29565000000000002</v>
      </c>
      <c r="P332">
        <v>0.33300000000000007</v>
      </c>
      <c r="Q332">
        <v>0.27391500000000019</v>
      </c>
    </row>
    <row r="333" spans="1:18" x14ac:dyDescent="0.25">
      <c r="F333" t="s">
        <v>21</v>
      </c>
      <c r="G333">
        <v>3.8392536281226526E-2</v>
      </c>
      <c r="H333">
        <v>6.0310250503454434E-2</v>
      </c>
      <c r="I333">
        <v>4.7306920601980509E-2</v>
      </c>
      <c r="J333">
        <v>4.3100708261368519E-2</v>
      </c>
      <c r="K333">
        <v>4.4020659025651034E-2</v>
      </c>
      <c r="L333">
        <v>8.444767922397739E-2</v>
      </c>
      <c r="M333">
        <v>8.88210945784009E-2</v>
      </c>
      <c r="N333">
        <v>9.6642259471669406E-2</v>
      </c>
      <c r="O333">
        <v>7.207545388432593E-2</v>
      </c>
      <c r="P333">
        <v>0.1404934911397375</v>
      </c>
      <c r="Q333">
        <v>8.2197518442255646E-2</v>
      </c>
    </row>
    <row r="334" spans="1:18" x14ac:dyDescent="0.25">
      <c r="F334" t="s">
        <v>24</v>
      </c>
      <c r="G334" s="42">
        <v>0.75465000000000004</v>
      </c>
      <c r="H334" s="42">
        <v>0.75060000000000004</v>
      </c>
      <c r="I334" s="42">
        <v>0.76184999999999992</v>
      </c>
      <c r="J334" s="42">
        <v>0.79920000000000002</v>
      </c>
      <c r="K334" s="42">
        <v>0.77264999999999984</v>
      </c>
      <c r="L334" s="42">
        <v>0.76815000000000011</v>
      </c>
      <c r="M334" s="42">
        <v>0.7632000000000001</v>
      </c>
      <c r="N334" s="42">
        <v>0.79199999999999993</v>
      </c>
      <c r="O334" s="42">
        <v>0.76274999999999993</v>
      </c>
      <c r="P334" s="42">
        <v>0.81089999999999995</v>
      </c>
      <c r="Q334" s="42">
        <v>0.77359499999999992</v>
      </c>
      <c r="R334" s="34" t="s">
        <v>51</v>
      </c>
    </row>
    <row r="335" spans="1:18" x14ac:dyDescent="0.25">
      <c r="F335" t="s">
        <v>21</v>
      </c>
      <c r="G335" s="42">
        <v>3.2942174216424529E-2</v>
      </c>
      <c r="H335" s="42">
        <v>4.2254118453894998E-2</v>
      </c>
      <c r="I335" s="42">
        <v>3.1077619295123503E-2</v>
      </c>
      <c r="J335" s="42">
        <v>5.6212566491656901E-2</v>
      </c>
      <c r="K335" s="42">
        <v>3.7539137471514501E-2</v>
      </c>
      <c r="L335" s="42">
        <v>7.4518295175007021E-2</v>
      </c>
      <c r="M335" s="42">
        <v>7.7838293917582763E-2</v>
      </c>
      <c r="N335" s="42">
        <v>0.12891000532807556</v>
      </c>
      <c r="O335" s="42">
        <v>8.8272231432684159E-2</v>
      </c>
      <c r="P335" s="42">
        <v>0.21363641026162589</v>
      </c>
      <c r="Q335" s="42">
        <v>9.4699742243070886E-2</v>
      </c>
    </row>
    <row r="336" spans="1:18" x14ac:dyDescent="0.25">
      <c r="F336" t="s">
        <v>26</v>
      </c>
      <c r="G336">
        <v>0.30933333333333329</v>
      </c>
      <c r="R336" s="34" t="s">
        <v>28</v>
      </c>
    </row>
    <row r="337" spans="1:18" x14ac:dyDescent="0.25">
      <c r="F337" t="s">
        <v>21</v>
      </c>
      <c r="G337">
        <v>9.8657657246325036E-3</v>
      </c>
    </row>
    <row r="338" spans="1:18" x14ac:dyDescent="0.25">
      <c r="A338">
        <v>85</v>
      </c>
      <c r="B338">
        <v>2.5</v>
      </c>
      <c r="C338">
        <v>20</v>
      </c>
      <c r="D338">
        <v>1.2</v>
      </c>
      <c r="E338" t="s">
        <v>100</v>
      </c>
      <c r="F338" t="s">
        <v>20</v>
      </c>
      <c r="G338">
        <v>0.41400000000000003</v>
      </c>
      <c r="H338">
        <v>0.39059999999999995</v>
      </c>
      <c r="I338">
        <v>0.40365000000000001</v>
      </c>
      <c r="J338">
        <v>0.35820000000000002</v>
      </c>
      <c r="K338" t="e">
        <v>#DIV/0!</v>
      </c>
      <c r="L338" t="e">
        <v>#DIV/0!</v>
      </c>
      <c r="M338" t="e">
        <v>#DIV/0!</v>
      </c>
      <c r="N338" t="e">
        <v>#DIV/0!</v>
      </c>
      <c r="O338" t="e">
        <v>#DIV/0!</v>
      </c>
      <c r="P338">
        <v>0.53550000000000009</v>
      </c>
      <c r="Q338">
        <v>0.43679999999999997</v>
      </c>
    </row>
    <row r="339" spans="1:18" x14ac:dyDescent="0.25">
      <c r="E339" t="s">
        <v>155</v>
      </c>
      <c r="F339" t="s">
        <v>21</v>
      </c>
      <c r="G339">
        <v>3.5762373640756191E-2</v>
      </c>
      <c r="H339">
        <v>0.10726415990441544</v>
      </c>
      <c r="I339">
        <v>7.6047267157375545E-2</v>
      </c>
      <c r="J339">
        <v>1.9511535049810912E-2</v>
      </c>
      <c r="K339" t="e">
        <v>#DIV/0!</v>
      </c>
      <c r="L339" t="e">
        <v>#DIV/0!</v>
      </c>
      <c r="M339" t="e">
        <v>#DIV/0!</v>
      </c>
      <c r="N339" t="e">
        <v>#DIV/0!</v>
      </c>
      <c r="O339" t="e">
        <v>#DIV/0!</v>
      </c>
      <c r="P339">
        <v>0.14380743703775659</v>
      </c>
      <c r="Q339">
        <v>0.11099232990300401</v>
      </c>
    </row>
    <row r="340" spans="1:18" x14ac:dyDescent="0.25">
      <c r="E340" t="s">
        <v>158</v>
      </c>
      <c r="F340" t="s">
        <v>23</v>
      </c>
      <c r="G340">
        <v>0.72719999999999996</v>
      </c>
      <c r="H340">
        <v>0.71189999999999998</v>
      </c>
      <c r="I340">
        <v>0.75780000000000014</v>
      </c>
      <c r="J340">
        <v>0.81359999999999988</v>
      </c>
      <c r="K340" t="e">
        <v>#DIV/0!</v>
      </c>
      <c r="L340" t="e">
        <v>#DIV/0!</v>
      </c>
      <c r="M340" t="e">
        <v>#DIV/0!</v>
      </c>
      <c r="N340" t="e">
        <v>#DIV/0!</v>
      </c>
      <c r="O340" t="e">
        <v>#DIV/0!</v>
      </c>
      <c r="P340">
        <v>0.68130000000000002</v>
      </c>
      <c r="Q340">
        <v>0.72684000000000015</v>
      </c>
    </row>
    <row r="341" spans="1:18" x14ac:dyDescent="0.25">
      <c r="F341" t="s">
        <v>21</v>
      </c>
      <c r="G341">
        <v>3.179970208400669E-2</v>
      </c>
      <c r="H341">
        <v>9.0642705167046853E-2</v>
      </c>
      <c r="I341">
        <v>6.7252403037257449E-2</v>
      </c>
      <c r="J341">
        <v>6.9429100527084467E-2</v>
      </c>
      <c r="K341" t="e">
        <v>#DIV/0!</v>
      </c>
      <c r="L341" t="e">
        <v>#DIV/0!</v>
      </c>
      <c r="M341" t="e">
        <v>#DIV/0!</v>
      </c>
      <c r="N341" t="e">
        <v>#DIV/0!</v>
      </c>
      <c r="O341" t="e">
        <v>#DIV/0!</v>
      </c>
      <c r="P341">
        <v>0.11529691646947242</v>
      </c>
      <c r="Q341">
        <v>8.0882523505980672E-2</v>
      </c>
    </row>
    <row r="342" spans="1:18" x14ac:dyDescent="0.25">
      <c r="F342" t="s">
        <v>24</v>
      </c>
      <c r="G342" s="42">
        <v>1.1411999999999998</v>
      </c>
      <c r="H342" s="42">
        <v>1.1025000000000003</v>
      </c>
      <c r="I342" s="42">
        <v>1.1614500000000003</v>
      </c>
      <c r="J342" s="42">
        <v>1.1717999999999997</v>
      </c>
      <c r="K342" s="42" t="e">
        <v>#DIV/0!</v>
      </c>
      <c r="L342" s="42" t="e">
        <v>#DIV/0!</v>
      </c>
      <c r="M342" s="42" t="e">
        <v>#DIV/0!</v>
      </c>
      <c r="N342" s="42" t="e">
        <v>#DIV/0!</v>
      </c>
      <c r="O342" s="42" t="e">
        <v>#DIV/0!</v>
      </c>
      <c r="P342" s="42">
        <v>1.2168000000000001</v>
      </c>
      <c r="Q342" s="42">
        <v>1.16364</v>
      </c>
      <c r="R342" s="34" t="s">
        <v>51</v>
      </c>
    </row>
    <row r="343" spans="1:18" x14ac:dyDescent="0.25">
      <c r="F343" t="s">
        <v>21</v>
      </c>
      <c r="G343" s="42">
        <v>3.9457638844181908E-2</v>
      </c>
      <c r="H343" s="42">
        <v>6.2533990757027494E-2</v>
      </c>
      <c r="I343" s="42">
        <v>6.2659039756110924E-2</v>
      </c>
      <c r="J343" s="42">
        <v>3.5660902961086101E-2</v>
      </c>
      <c r="K343" s="42" t="e">
        <v>#DIV/0!</v>
      </c>
      <c r="L343" s="42" t="e">
        <v>#DIV/0!</v>
      </c>
      <c r="M343" s="42" t="e">
        <v>#DIV/0!</v>
      </c>
      <c r="N343" s="42" t="e">
        <v>#DIV/0!</v>
      </c>
      <c r="O343" s="42" t="e">
        <v>#DIV/0!</v>
      </c>
      <c r="P343" s="42">
        <v>0.18147657526088681</v>
      </c>
      <c r="Q343" s="42">
        <v>0.10871493097185969</v>
      </c>
    </row>
    <row r="344" spans="1:18" x14ac:dyDescent="0.25">
      <c r="F344" t="s">
        <v>26</v>
      </c>
      <c r="G344">
        <v>0.27333333333333337</v>
      </c>
      <c r="R344" s="34" t="s">
        <v>28</v>
      </c>
    </row>
    <row r="345" spans="1:18" x14ac:dyDescent="0.25">
      <c r="F345" t="s">
        <v>21</v>
      </c>
      <c r="G345">
        <v>5.686240703077332E-3</v>
      </c>
    </row>
    <row r="346" spans="1:18" x14ac:dyDescent="0.25">
      <c r="A346">
        <v>85</v>
      </c>
      <c r="B346">
        <v>2.5</v>
      </c>
      <c r="C346">
        <v>20</v>
      </c>
      <c r="D346">
        <v>1</v>
      </c>
      <c r="E346" t="s">
        <v>101</v>
      </c>
      <c r="F346" t="s">
        <v>20</v>
      </c>
      <c r="G346">
        <v>0.42705000000000004</v>
      </c>
      <c r="H346">
        <v>0.39195000000000002</v>
      </c>
      <c r="I346">
        <v>0.41985</v>
      </c>
      <c r="J346">
        <v>0.51344999999999996</v>
      </c>
      <c r="K346">
        <v>0.53220000000000001</v>
      </c>
      <c r="L346" t="e">
        <v>#DIV/0!</v>
      </c>
      <c r="M346" t="e">
        <v>#DIV/0!</v>
      </c>
      <c r="N346" t="e">
        <v>#DIV/0!</v>
      </c>
      <c r="O346" t="e">
        <v>#DIV/0!</v>
      </c>
      <c r="P346" t="e">
        <v>#DIV/0!</v>
      </c>
      <c r="Q346">
        <v>0.45293684210526319</v>
      </c>
    </row>
    <row r="347" spans="1:18" x14ac:dyDescent="0.25">
      <c r="E347" t="s">
        <v>156</v>
      </c>
      <c r="F347" t="s">
        <v>21</v>
      </c>
      <c r="G347">
        <v>2.4513100686432102E-2</v>
      </c>
      <c r="H347">
        <v>0.10710716473160006</v>
      </c>
      <c r="I347">
        <v>8.4239180157953855E-2</v>
      </c>
      <c r="J347">
        <v>0.13606866494144604</v>
      </c>
      <c r="K347">
        <v>0.10328269112350962</v>
      </c>
      <c r="L347" t="e">
        <v>#DIV/0!</v>
      </c>
      <c r="M347" t="e">
        <v>#DIV/0!</v>
      </c>
      <c r="N347" t="e">
        <v>#DIV/0!</v>
      </c>
      <c r="O347" t="e">
        <v>#DIV/0!</v>
      </c>
      <c r="P347" t="e">
        <v>#DIV/0!</v>
      </c>
      <c r="Q347">
        <v>0.11024612798009004</v>
      </c>
    </row>
    <row r="348" spans="1:18" x14ac:dyDescent="0.25">
      <c r="E348" t="s">
        <v>159</v>
      </c>
      <c r="F348" t="s">
        <v>23</v>
      </c>
      <c r="G348">
        <v>0.5300999999999999</v>
      </c>
      <c r="H348">
        <v>0.58860000000000001</v>
      </c>
      <c r="I348">
        <v>0.54090000000000005</v>
      </c>
      <c r="J348">
        <v>0.46034999999999993</v>
      </c>
      <c r="K348">
        <v>0.50280000000000002</v>
      </c>
      <c r="L348" t="e">
        <v>#DIV/0!</v>
      </c>
      <c r="M348" t="e">
        <v>#DIV/0!</v>
      </c>
      <c r="N348" t="e">
        <v>#DIV/0!</v>
      </c>
      <c r="O348" t="e">
        <v>#DIV/0!</v>
      </c>
      <c r="P348" t="e">
        <v>#DIV/0!</v>
      </c>
      <c r="Q348">
        <v>0.52569473684210533</v>
      </c>
    </row>
    <row r="349" spans="1:18" x14ac:dyDescent="0.25">
      <c r="F349" t="s">
        <v>21</v>
      </c>
      <c r="G349">
        <v>2.8891630549165517E-2</v>
      </c>
      <c r="H349">
        <v>8.7764877281350448E-2</v>
      </c>
      <c r="I349">
        <v>6.6162002133519304E-2</v>
      </c>
      <c r="J349">
        <v>0.13979383315967034</v>
      </c>
      <c r="K349">
        <v>0.19549651074708635</v>
      </c>
      <c r="L349" t="e">
        <v>#DIV/0!</v>
      </c>
      <c r="M349" t="e">
        <v>#DIV/0!</v>
      </c>
      <c r="N349" t="e">
        <v>#DIV/0!</v>
      </c>
      <c r="O349" t="e">
        <v>#DIV/0!</v>
      </c>
      <c r="P349" t="e">
        <v>#DIV/0!</v>
      </c>
      <c r="Q349">
        <v>0.1251731629251471</v>
      </c>
    </row>
    <row r="350" spans="1:18" x14ac:dyDescent="0.25">
      <c r="F350" t="s">
        <v>24</v>
      </c>
      <c r="G350" s="42">
        <v>0.95715000000000017</v>
      </c>
      <c r="H350" s="42">
        <v>0.98054999999999981</v>
      </c>
      <c r="I350" s="42">
        <v>0.96075000000000021</v>
      </c>
      <c r="J350" s="42">
        <v>0.97380000000000033</v>
      </c>
      <c r="K350" s="42">
        <v>1.0349999999999999</v>
      </c>
      <c r="L350" s="42" t="e">
        <v>#DIV/0!</v>
      </c>
      <c r="M350" s="42" t="e">
        <v>#DIV/0!</v>
      </c>
      <c r="N350" s="42" t="e">
        <v>#DIV/0!</v>
      </c>
      <c r="O350" s="42" t="e">
        <v>#DIV/0!</v>
      </c>
      <c r="P350" s="42" t="e">
        <v>#DIV/0!</v>
      </c>
      <c r="Q350" s="42">
        <v>0.9786315789473683</v>
      </c>
      <c r="R350" s="34" t="s">
        <v>51</v>
      </c>
    </row>
    <row r="351" spans="1:18" x14ac:dyDescent="0.25">
      <c r="F351" t="s">
        <v>21</v>
      </c>
      <c r="G351" s="42">
        <v>2.4127457605937569E-2</v>
      </c>
      <c r="H351" s="42">
        <v>6.4204832577585524E-2</v>
      </c>
      <c r="I351" s="42">
        <v>0.14033789112071723</v>
      </c>
      <c r="J351" s="42">
        <v>0.17132628151232773</v>
      </c>
      <c r="K351" s="42">
        <v>0.23932942031553792</v>
      </c>
      <c r="L351" s="42" t="e">
        <v>#DIV/0!</v>
      </c>
      <c r="M351" s="42" t="e">
        <v>#DIV/0!</v>
      </c>
      <c r="N351" s="42" t="e">
        <v>#DIV/0!</v>
      </c>
      <c r="O351" s="42" t="e">
        <v>#DIV/0!</v>
      </c>
      <c r="P351" s="42" t="e">
        <v>#DIV/0!</v>
      </c>
      <c r="Q351" s="42">
        <v>0.14168477542737642</v>
      </c>
    </row>
    <row r="352" spans="1:18" x14ac:dyDescent="0.25">
      <c r="F352" t="s">
        <v>26</v>
      </c>
      <c r="G352">
        <v>0.27333333333333337</v>
      </c>
      <c r="R352" s="34" t="s">
        <v>28</v>
      </c>
    </row>
    <row r="353" spans="1:28" x14ac:dyDescent="0.25">
      <c r="F353" t="s">
        <v>21</v>
      </c>
      <c r="G353">
        <v>5.686240703077332E-3</v>
      </c>
    </row>
    <row r="354" spans="1:28" x14ac:dyDescent="0.25">
      <c r="A354">
        <v>85</v>
      </c>
      <c r="B354">
        <v>2.5</v>
      </c>
      <c r="C354">
        <v>20</v>
      </c>
      <c r="D354">
        <v>0.8</v>
      </c>
      <c r="E354" t="s">
        <v>102</v>
      </c>
      <c r="F354" t="s">
        <v>20</v>
      </c>
      <c r="G354">
        <v>0.44774999999999993</v>
      </c>
      <c r="H354">
        <v>0.42345000000000005</v>
      </c>
      <c r="I354">
        <v>0.43200000000000005</v>
      </c>
      <c r="J354">
        <v>0.39015</v>
      </c>
      <c r="K354">
        <v>0.44009999999999999</v>
      </c>
      <c r="L354">
        <v>0.43469999999999998</v>
      </c>
      <c r="M354">
        <v>0.49140000000000006</v>
      </c>
      <c r="N354">
        <v>0.53730000000000011</v>
      </c>
      <c r="O354">
        <v>0.51479999999999992</v>
      </c>
      <c r="P354" t="e">
        <v>#DIV/0!</v>
      </c>
      <c r="Q354">
        <v>0.45519428571428605</v>
      </c>
    </row>
    <row r="355" spans="1:28" x14ac:dyDescent="0.25">
      <c r="E355" t="s">
        <v>157</v>
      </c>
      <c r="F355" t="s">
        <v>21</v>
      </c>
      <c r="G355">
        <v>2.5434901425527796E-2</v>
      </c>
      <c r="H355">
        <v>7.4872154194227741E-2</v>
      </c>
      <c r="I355">
        <v>3.9930202261340718E-2</v>
      </c>
      <c r="J355">
        <v>6.4720675131473185E-2</v>
      </c>
      <c r="K355">
        <v>7.921184122007098E-2</v>
      </c>
      <c r="L355">
        <v>6.6656306212501987E-2</v>
      </c>
      <c r="M355">
        <v>0.1252330038893813</v>
      </c>
      <c r="N355">
        <v>0.17282516264162798</v>
      </c>
      <c r="O355">
        <v>0.10330136218158757</v>
      </c>
      <c r="P355" t="e">
        <v>#DIV/0!</v>
      </c>
      <c r="Q355">
        <v>0.10145859792839479</v>
      </c>
    </row>
    <row r="356" spans="1:28" x14ac:dyDescent="0.25">
      <c r="E356" t="s">
        <v>160</v>
      </c>
      <c r="F356" t="s">
        <v>23</v>
      </c>
      <c r="G356">
        <v>0.32219999999999999</v>
      </c>
      <c r="H356">
        <v>0.34065000000000001</v>
      </c>
      <c r="I356">
        <v>0.32445000000000007</v>
      </c>
      <c r="J356">
        <v>0.37665000000000004</v>
      </c>
      <c r="K356">
        <v>0.32715000000000005</v>
      </c>
      <c r="L356">
        <v>0.34245000000000003</v>
      </c>
      <c r="M356">
        <v>0.3105</v>
      </c>
      <c r="N356">
        <v>0.30870000000000003</v>
      </c>
      <c r="O356">
        <v>0.3246</v>
      </c>
      <c r="P356" t="e">
        <v>#DIV/0!</v>
      </c>
      <c r="Q356">
        <v>0.3309942857142858</v>
      </c>
    </row>
    <row r="357" spans="1:28" x14ac:dyDescent="0.25">
      <c r="F357" t="s">
        <v>21</v>
      </c>
      <c r="G357">
        <v>3.042955626914139E-2</v>
      </c>
      <c r="H357">
        <v>8.0088290096157394E-2</v>
      </c>
      <c r="I357">
        <v>5.1709308945091903E-2</v>
      </c>
      <c r="J357">
        <v>6.6905274750752294E-2</v>
      </c>
      <c r="K357">
        <v>5.5423987776526663E-2</v>
      </c>
      <c r="L357">
        <v>8.9404742014821847E-2</v>
      </c>
      <c r="M357">
        <v>9.8134976864574272E-2</v>
      </c>
      <c r="N357">
        <v>0.10406379622236812</v>
      </c>
      <c r="O357">
        <v>0.12115267817333401</v>
      </c>
      <c r="P357" t="e">
        <v>#DIV/0!</v>
      </c>
      <c r="Q357">
        <v>7.9988828037654336E-2</v>
      </c>
    </row>
    <row r="358" spans="1:28" x14ac:dyDescent="0.25">
      <c r="F358" t="s">
        <v>24</v>
      </c>
      <c r="G358" s="42">
        <v>0.76995000000000002</v>
      </c>
      <c r="H358" s="42">
        <v>0.7641</v>
      </c>
      <c r="I358" s="42">
        <v>0.75645000000000007</v>
      </c>
      <c r="J358" s="42">
        <v>0.76680000000000015</v>
      </c>
      <c r="K358" s="42">
        <v>0.7672500000000001</v>
      </c>
      <c r="L358" s="42">
        <v>0.7771499999999999</v>
      </c>
      <c r="M358" s="42">
        <v>0.80189999999999984</v>
      </c>
      <c r="N358" s="42">
        <v>0.84600000000000009</v>
      </c>
      <c r="O358" s="42">
        <v>0.83940000000000003</v>
      </c>
      <c r="P358" s="42" t="e">
        <v>#DIV/0!</v>
      </c>
      <c r="Q358" s="42">
        <v>0.78618857142857146</v>
      </c>
      <c r="R358" s="34" t="s">
        <v>51</v>
      </c>
    </row>
    <row r="359" spans="1:28" x14ac:dyDescent="0.25">
      <c r="F359" t="s">
        <v>21</v>
      </c>
      <c r="G359" s="42">
        <v>3.8013121003425292E-2</v>
      </c>
      <c r="H359" s="42">
        <v>3.4165079124435636E-2</v>
      </c>
      <c r="I359" s="42">
        <v>3.0271534309870791E-2</v>
      </c>
      <c r="J359" s="42">
        <v>7.0842003597330658E-2</v>
      </c>
      <c r="K359" s="42">
        <v>6.2618204011966119E-2</v>
      </c>
      <c r="L359" s="42">
        <v>0.11196440928870474</v>
      </c>
      <c r="M359" s="42">
        <v>0.13380736349811309</v>
      </c>
      <c r="N359" s="42">
        <v>0.25179691064531756</v>
      </c>
      <c r="O359" s="42">
        <v>0.14389817828689069</v>
      </c>
      <c r="P359" s="42" t="e">
        <v>#DIV/0!</v>
      </c>
      <c r="Q359" s="42">
        <v>0.11933226040926287</v>
      </c>
    </row>
    <row r="360" spans="1:28" x14ac:dyDescent="0.25">
      <c r="F360" t="s">
        <v>26</v>
      </c>
      <c r="G360">
        <v>0.27333333333333337</v>
      </c>
      <c r="R360" s="34" t="s">
        <v>28</v>
      </c>
    </row>
    <row r="361" spans="1:28" x14ac:dyDescent="0.25">
      <c r="F361" t="s">
        <v>21</v>
      </c>
      <c r="G361">
        <v>5.686240703077332E-3</v>
      </c>
      <c r="V361" t="s">
        <v>167</v>
      </c>
      <c r="W361">
        <v>7.5</v>
      </c>
      <c r="X361">
        <v>10</v>
      </c>
      <c r="Y361">
        <v>15</v>
      </c>
    </row>
    <row r="362" spans="1:28" x14ac:dyDescent="0.25">
      <c r="A362">
        <v>85</v>
      </c>
      <c r="B362">
        <v>3</v>
      </c>
      <c r="C362">
        <v>5</v>
      </c>
      <c r="D362">
        <v>1.2</v>
      </c>
      <c r="E362" t="s">
        <v>103</v>
      </c>
      <c r="F362" t="s">
        <v>20</v>
      </c>
      <c r="G362">
        <v>0.67005000000000015</v>
      </c>
      <c r="H362">
        <v>0.64529999999999998</v>
      </c>
      <c r="I362">
        <v>0.6372000000000001</v>
      </c>
      <c r="J362">
        <v>0.61155000000000004</v>
      </c>
      <c r="K362">
        <v>0.7186499999999999</v>
      </c>
      <c r="L362">
        <v>0.69345000000000012</v>
      </c>
      <c r="M362">
        <v>0.70289999999999986</v>
      </c>
      <c r="N362">
        <v>0.76949999999999996</v>
      </c>
      <c r="O362">
        <v>0.70245000000000002</v>
      </c>
      <c r="P362">
        <v>0.71505000000000007</v>
      </c>
      <c r="Q362">
        <v>0.68660999999999928</v>
      </c>
      <c r="V362">
        <v>0.68660999999999928</v>
      </c>
      <c r="W362">
        <v>0.39906000000000036</v>
      </c>
      <c r="X362">
        <v>0.46125000000000016</v>
      </c>
    </row>
    <row r="363" spans="1:28" x14ac:dyDescent="0.25">
      <c r="E363" t="s">
        <v>161</v>
      </c>
      <c r="F363" t="s">
        <v>21</v>
      </c>
      <c r="G363">
        <v>0.10040993607784833</v>
      </c>
      <c r="H363">
        <v>0.10540703062539661</v>
      </c>
      <c r="I363">
        <v>0.10962980770229407</v>
      </c>
      <c r="J363">
        <v>8.9166004260533394E-2</v>
      </c>
      <c r="K363">
        <v>6.3187502928314779E-2</v>
      </c>
      <c r="L363">
        <v>4.916296744930123E-2</v>
      </c>
      <c r="M363">
        <v>2.020916936234116E-2</v>
      </c>
      <c r="N363">
        <v>4.2163216695423784E-2</v>
      </c>
      <c r="O363">
        <v>4.8376239274211766E-2</v>
      </c>
      <c r="P363">
        <v>7.4185737741228747E-2</v>
      </c>
      <c r="Q363">
        <v>8.6266432561775741E-2</v>
      </c>
      <c r="V363">
        <v>8.6266432561775741E-2</v>
      </c>
      <c r="W363">
        <v>0.12611443475378292</v>
      </c>
      <c r="X363">
        <v>0.11495831667549895</v>
      </c>
    </row>
    <row r="364" spans="1:28" x14ac:dyDescent="0.25">
      <c r="E364" t="s">
        <v>141</v>
      </c>
      <c r="F364" t="s">
        <v>23</v>
      </c>
      <c r="G364">
        <v>0.46440000000000003</v>
      </c>
      <c r="H364">
        <v>0.51075000000000004</v>
      </c>
      <c r="I364">
        <v>0.51839999999999997</v>
      </c>
      <c r="J364">
        <v>0.5422499999999999</v>
      </c>
      <c r="K364">
        <v>0.43244999999999995</v>
      </c>
      <c r="L364">
        <v>0.44010000000000005</v>
      </c>
      <c r="M364">
        <v>0.40499999999999997</v>
      </c>
      <c r="N364">
        <v>0.39780000000000004</v>
      </c>
      <c r="O364">
        <v>0.39914999999999995</v>
      </c>
      <c r="P364">
        <v>0.42975000000000013</v>
      </c>
      <c r="Q364">
        <v>0.45400500000000049</v>
      </c>
      <c r="V364">
        <v>0.45400500000000049</v>
      </c>
      <c r="W364">
        <v>0.74781000000000031</v>
      </c>
      <c r="X364">
        <v>0.66909999999999981</v>
      </c>
    </row>
    <row r="365" spans="1:28" x14ac:dyDescent="0.25">
      <c r="F365" t="s">
        <v>21</v>
      </c>
      <c r="G365">
        <v>0.13616027707312992</v>
      </c>
      <c r="H365">
        <v>8.686036889289879E-2</v>
      </c>
      <c r="I365">
        <v>0.14112928003858938</v>
      </c>
      <c r="J365">
        <v>0.10349588092489981</v>
      </c>
      <c r="K365">
        <v>3.6642619706393383E-2</v>
      </c>
      <c r="L365">
        <v>6.7973601687094459E-2</v>
      </c>
      <c r="M365">
        <v>3.3801276836673985E-2</v>
      </c>
      <c r="N365">
        <v>6.7703377821354202E-2</v>
      </c>
      <c r="O365">
        <v>4.7468854054666408E-2</v>
      </c>
      <c r="P365">
        <v>5.8609209802590899E-2</v>
      </c>
      <c r="Q365">
        <v>9.8794646799915703E-2</v>
      </c>
      <c r="V365">
        <v>9.8794646799915703E-2</v>
      </c>
      <c r="W365">
        <v>0.11353165198820665</v>
      </c>
      <c r="X365">
        <v>0.11180910808268871</v>
      </c>
    </row>
    <row r="366" spans="1:28" x14ac:dyDescent="0.25">
      <c r="F366" t="s">
        <v>24</v>
      </c>
      <c r="G366" s="42">
        <v>1.1344500000000002</v>
      </c>
      <c r="H366" s="42">
        <v>1.15605</v>
      </c>
      <c r="I366" s="42">
        <v>1.1556</v>
      </c>
      <c r="J366" s="42">
        <v>1.1537999999999999</v>
      </c>
      <c r="K366" s="42">
        <v>1.1511</v>
      </c>
      <c r="L366" s="42">
        <v>1.1335500000000001</v>
      </c>
      <c r="M366" s="42">
        <v>1.1078999999999999</v>
      </c>
      <c r="N366" s="42">
        <v>1.1673</v>
      </c>
      <c r="O366" s="42">
        <v>1.1015999999999999</v>
      </c>
      <c r="P366" s="42">
        <v>1.1447999999999998</v>
      </c>
      <c r="Q366" s="42">
        <v>1.1406150000000008</v>
      </c>
      <c r="R366" s="34" t="s">
        <v>51</v>
      </c>
      <c r="V366" s="42">
        <v>1.1406150000000008</v>
      </c>
      <c r="W366" s="42">
        <v>1.1468700000000007</v>
      </c>
      <c r="X366" s="42">
        <v>1.1468500000000001</v>
      </c>
    </row>
    <row r="367" spans="1:28" x14ac:dyDescent="0.25">
      <c r="F367" t="s">
        <v>21</v>
      </c>
      <c r="G367" s="42">
        <v>4.2763086639616733E-2</v>
      </c>
      <c r="H367" s="42">
        <v>9.304977445601785E-2</v>
      </c>
      <c r="I367" s="42">
        <v>9.7476798858956548E-2</v>
      </c>
      <c r="J367" s="42">
        <v>0.10494088561511293</v>
      </c>
      <c r="K367" s="42">
        <v>5.1816376196191734E-2</v>
      </c>
      <c r="L367" s="42">
        <v>8.162783000655445E-2</v>
      </c>
      <c r="M367" s="42">
        <v>3.6106421647824988E-2</v>
      </c>
      <c r="N367" s="42">
        <v>7.8845017864829378E-2</v>
      </c>
      <c r="O367" s="42">
        <v>6.380018148794514E-2</v>
      </c>
      <c r="P367" s="42">
        <v>8.2465686644107986E-2</v>
      </c>
      <c r="Q367" s="42">
        <v>7.7628200174366765E-2</v>
      </c>
      <c r="V367" s="42">
        <v>7.7628200174366765E-2</v>
      </c>
      <c r="W367" s="42">
        <v>0.10299394088632828</v>
      </c>
      <c r="X367" s="42">
        <v>0.13771634985272507</v>
      </c>
    </row>
    <row r="368" spans="1:28" x14ac:dyDescent="0.25">
      <c r="F368" t="s">
        <v>26</v>
      </c>
      <c r="G368">
        <v>0.7626666666666666</v>
      </c>
      <c r="R368" s="34" t="s">
        <v>28</v>
      </c>
      <c r="V368">
        <v>0.7626666666666666</v>
      </c>
      <c r="W368">
        <v>0.52700000000000002</v>
      </c>
      <c r="X368">
        <v>0.49</v>
      </c>
      <c r="AB368" s="17"/>
    </row>
    <row r="369" spans="1:28" x14ac:dyDescent="0.25">
      <c r="F369" t="s">
        <v>21</v>
      </c>
      <c r="G369">
        <v>3.134219732777737E-2</v>
      </c>
      <c r="V369">
        <v>3.134219732777737E-2</v>
      </c>
      <c r="W369">
        <v>7.2111025509279851E-3</v>
      </c>
      <c r="X369">
        <v>1.0148891565092228E-2</v>
      </c>
      <c r="AB369" s="17"/>
    </row>
    <row r="370" spans="1:28" x14ac:dyDescent="0.25">
      <c r="A370">
        <v>85</v>
      </c>
      <c r="B370">
        <v>3</v>
      </c>
      <c r="C370">
        <v>5</v>
      </c>
      <c r="D370">
        <v>1</v>
      </c>
      <c r="E370" t="s">
        <v>104</v>
      </c>
      <c r="F370" t="s">
        <v>20</v>
      </c>
      <c r="G370">
        <v>0.68940000000000001</v>
      </c>
      <c r="H370">
        <v>0.54270000000000007</v>
      </c>
      <c r="I370">
        <v>0.67589999999999995</v>
      </c>
      <c r="J370">
        <v>0.69209999999999994</v>
      </c>
      <c r="K370">
        <v>0.76545000000000007</v>
      </c>
      <c r="L370">
        <v>0.81630000000000003</v>
      </c>
      <c r="M370">
        <v>0.84329999999999994</v>
      </c>
      <c r="N370">
        <v>0.83565</v>
      </c>
      <c r="O370">
        <v>0.86625000000000019</v>
      </c>
      <c r="P370">
        <v>0.89099999999999979</v>
      </c>
      <c r="Q370">
        <v>0.76180500000000084</v>
      </c>
      <c r="AB370" s="17"/>
    </row>
    <row r="371" spans="1:28" x14ac:dyDescent="0.25">
      <c r="E371" t="s">
        <v>162</v>
      </c>
      <c r="F371" t="s">
        <v>21</v>
      </c>
      <c r="G371">
        <v>8.9734344771547403E-2</v>
      </c>
      <c r="H371">
        <v>8.4280921234942005E-2</v>
      </c>
      <c r="I371">
        <v>9.338933783389157E-2</v>
      </c>
      <c r="J371">
        <v>0.10644539000178285</v>
      </c>
      <c r="K371">
        <v>5.3562039778775758E-2</v>
      </c>
      <c r="L371">
        <v>3.9077655481038469E-2</v>
      </c>
      <c r="M371">
        <v>3.9295238763413613E-2</v>
      </c>
      <c r="N371">
        <v>8.0088290096157741E-2</v>
      </c>
      <c r="O371">
        <v>5.1235139052062804E-2</v>
      </c>
      <c r="P371">
        <v>5.1078886358053521E-2</v>
      </c>
      <c r="Q371">
        <v>0.12614172843775659</v>
      </c>
      <c r="AB371" s="17"/>
    </row>
    <row r="372" spans="1:28" x14ac:dyDescent="0.25">
      <c r="E372" t="s">
        <v>143</v>
      </c>
      <c r="F372" t="s">
        <v>23</v>
      </c>
      <c r="G372">
        <v>0.26325000000000004</v>
      </c>
      <c r="H372">
        <v>0.39194999999999997</v>
      </c>
      <c r="I372">
        <v>0.26325000000000004</v>
      </c>
      <c r="J372">
        <v>0.24929999999999999</v>
      </c>
      <c r="K372">
        <v>0.1953</v>
      </c>
      <c r="L372">
        <v>0.16155</v>
      </c>
      <c r="M372">
        <v>0.11384999999999998</v>
      </c>
      <c r="N372">
        <v>0.11925000000000004</v>
      </c>
      <c r="O372">
        <v>6.9750000000000006E-2</v>
      </c>
      <c r="P372">
        <v>0.1449</v>
      </c>
      <c r="Q372">
        <v>0.19723500000000019</v>
      </c>
      <c r="V372">
        <v>0.76180500000000084</v>
      </c>
      <c r="W372">
        <v>0.37570499999999996</v>
      </c>
      <c r="X372">
        <v>0.39289500000000027</v>
      </c>
      <c r="AB372" s="17"/>
    </row>
    <row r="373" spans="1:28" x14ac:dyDescent="0.25">
      <c r="F373" t="s">
        <v>21</v>
      </c>
      <c r="G373">
        <v>0.12490833481102515</v>
      </c>
      <c r="H373">
        <v>6.2249476852589559E-2</v>
      </c>
      <c r="I373">
        <v>0.16154145630538058</v>
      </c>
      <c r="J373">
        <v>9.1943618306918967E-2</v>
      </c>
      <c r="K373">
        <v>3.9940877359048131E-2</v>
      </c>
      <c r="L373">
        <v>7.7116094981937194E-2</v>
      </c>
      <c r="M373">
        <v>4.8093412394936953E-2</v>
      </c>
      <c r="N373">
        <v>9.7628660049997054E-2</v>
      </c>
      <c r="O373">
        <v>4.1487950057817982E-2</v>
      </c>
      <c r="P373">
        <v>4.9888190776448911E-2</v>
      </c>
      <c r="Q373">
        <v>0.12555841960120276</v>
      </c>
      <c r="V373">
        <v>0.12614172843775659</v>
      </c>
      <c r="W373">
        <v>8.7467886282071181E-2</v>
      </c>
      <c r="X373">
        <v>0.10159365298399742</v>
      </c>
      <c r="AB373" s="17"/>
    </row>
    <row r="374" spans="1:28" x14ac:dyDescent="0.25">
      <c r="F374" t="s">
        <v>24</v>
      </c>
      <c r="G374" s="42">
        <v>0.95264999999999989</v>
      </c>
      <c r="H374" s="42">
        <v>0.93464999999999976</v>
      </c>
      <c r="I374" s="42">
        <v>0.93915000000000026</v>
      </c>
      <c r="J374" s="42">
        <v>0.94140000000000001</v>
      </c>
      <c r="K374" s="42">
        <v>0.96075000000000021</v>
      </c>
      <c r="L374" s="42">
        <v>0.97784999999999989</v>
      </c>
      <c r="M374" s="42">
        <v>0.95715000000000006</v>
      </c>
      <c r="N374" s="42">
        <v>0.95489999999999997</v>
      </c>
      <c r="O374" s="42">
        <v>0.93599999999999994</v>
      </c>
      <c r="P374" s="42">
        <v>1.0358999999999998</v>
      </c>
      <c r="Q374" s="42">
        <v>0.95903999999999945</v>
      </c>
      <c r="R374" s="34" t="s">
        <v>51</v>
      </c>
      <c r="V374">
        <v>0.19723500000000019</v>
      </c>
      <c r="W374">
        <v>0.55615499999999984</v>
      </c>
      <c r="X374">
        <v>0.55948500000000012</v>
      </c>
      <c r="AB374" s="17"/>
    </row>
    <row r="375" spans="1:28" x14ac:dyDescent="0.25">
      <c r="F375" t="s">
        <v>21</v>
      </c>
      <c r="G375" s="42">
        <v>4.1012546219034232E-2</v>
      </c>
      <c r="H375" s="42">
        <v>4.488379733442676E-2</v>
      </c>
      <c r="I375" s="42">
        <v>0.18071561695250893</v>
      </c>
      <c r="J375" s="42">
        <v>8.0041699658431331E-2</v>
      </c>
      <c r="K375" s="42">
        <v>4.7791074921006559E-2</v>
      </c>
      <c r="L375" s="42">
        <v>8.8194924666003899E-2</v>
      </c>
      <c r="M375" s="42">
        <v>3.8436927145923755E-2</v>
      </c>
      <c r="N375" s="42">
        <v>0.10114705292686242</v>
      </c>
      <c r="O375" s="42">
        <v>7.0140460581081976E-2</v>
      </c>
      <c r="P375" s="42">
        <v>7.0618992525121424E-2</v>
      </c>
      <c r="Q375" s="42">
        <v>8.9034397960004813E-2</v>
      </c>
      <c r="V375">
        <v>0.12555841960120276</v>
      </c>
      <c r="W375">
        <v>8.9070289185245358E-2</v>
      </c>
      <c r="X375">
        <v>0.10464448253027141</v>
      </c>
      <c r="AB375" s="17"/>
    </row>
    <row r="376" spans="1:28" x14ac:dyDescent="0.25">
      <c r="F376" t="s">
        <v>26</v>
      </c>
      <c r="G376">
        <v>0.7626666666666666</v>
      </c>
      <c r="R376" s="34" t="s">
        <v>28</v>
      </c>
      <c r="V376" s="42">
        <v>0.95903999999999945</v>
      </c>
      <c r="W376" s="42">
        <v>0.93186000000000069</v>
      </c>
      <c r="X376" s="42">
        <v>0.95238000000000056</v>
      </c>
      <c r="AB376" s="17"/>
    </row>
    <row r="377" spans="1:28" x14ac:dyDescent="0.25">
      <c r="F377" t="s">
        <v>21</v>
      </c>
      <c r="G377">
        <v>3.134219732777737E-2</v>
      </c>
      <c r="V377" s="42">
        <v>8.9034397960004813E-2</v>
      </c>
      <c r="W377" s="42">
        <v>6.4395218150131411E-2</v>
      </c>
      <c r="X377" s="42">
        <v>0.11047779103311224</v>
      </c>
      <c r="AB377" s="17"/>
    </row>
    <row r="378" spans="1:28" x14ac:dyDescent="0.25">
      <c r="A378">
        <v>85</v>
      </c>
      <c r="B378">
        <v>3</v>
      </c>
      <c r="C378">
        <v>5</v>
      </c>
      <c r="D378">
        <v>0.8</v>
      </c>
      <c r="E378" t="s">
        <v>105</v>
      </c>
      <c r="F378" t="s">
        <v>20</v>
      </c>
      <c r="G378">
        <v>1.2941999999999996</v>
      </c>
      <c r="H378">
        <v>1.11015</v>
      </c>
      <c r="I378" t="e">
        <v>#DIV/0!</v>
      </c>
      <c r="J378" t="e">
        <v>#DIV/0!</v>
      </c>
      <c r="K378" t="e">
        <v>#DIV/0!</v>
      </c>
      <c r="L378" t="e">
        <v>#DIV/0!</v>
      </c>
      <c r="M378" t="e">
        <v>#DIV/0!</v>
      </c>
      <c r="N378" t="e">
        <v>#DIV/0!</v>
      </c>
      <c r="O378" t="e">
        <v>#DIV/0!</v>
      </c>
      <c r="P378" t="e">
        <v>#DIV/0!</v>
      </c>
      <c r="Q378">
        <v>1.202175</v>
      </c>
      <c r="V378">
        <v>0.7626666666666666</v>
      </c>
      <c r="W378">
        <v>0.52700000000000002</v>
      </c>
      <c r="X378">
        <v>0.49</v>
      </c>
      <c r="AB378" s="17"/>
    </row>
    <row r="379" spans="1:28" x14ac:dyDescent="0.25">
      <c r="E379" t="s">
        <v>163</v>
      </c>
      <c r="F379" t="s">
        <v>21</v>
      </c>
      <c r="G379">
        <v>1.6672069299785278E-2</v>
      </c>
      <c r="H379">
        <v>6.3658029633677046E-2</v>
      </c>
      <c r="I379" t="e">
        <v>#DIV/0!</v>
      </c>
      <c r="J379" t="e">
        <v>#DIV/0!</v>
      </c>
      <c r="K379" t="e">
        <v>#DIV/0!</v>
      </c>
      <c r="L379" t="e">
        <v>#DIV/0!</v>
      </c>
      <c r="M379" t="e">
        <v>#DIV/0!</v>
      </c>
      <c r="N379" t="e">
        <v>#DIV/0!</v>
      </c>
      <c r="O379" t="e">
        <v>#DIV/0!</v>
      </c>
      <c r="P379" t="e">
        <v>#DIV/0!</v>
      </c>
      <c r="Q379">
        <v>0.1039008125384679</v>
      </c>
      <c r="V379">
        <v>3.134219732777737E-2</v>
      </c>
      <c r="W379">
        <v>7.2111025509279851E-3</v>
      </c>
      <c r="X379">
        <v>1.0148891565092228E-2</v>
      </c>
      <c r="AB379" s="17"/>
    </row>
    <row r="380" spans="1:28" x14ac:dyDescent="0.25">
      <c r="E380" t="s">
        <v>145</v>
      </c>
      <c r="F380" t="s">
        <v>23</v>
      </c>
      <c r="G380">
        <v>0.23759999999999998</v>
      </c>
      <c r="H380">
        <v>0.41804999999999992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6.5565000000000012E-2</v>
      </c>
      <c r="AB380" s="17"/>
    </row>
    <row r="381" spans="1:28" x14ac:dyDescent="0.25">
      <c r="F381" t="s">
        <v>21</v>
      </c>
      <c r="G381">
        <v>2.5186462529240599E-2</v>
      </c>
      <c r="H381">
        <v>6.2386296572244933E-2</v>
      </c>
      <c r="I381">
        <v>0.20157419947685976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0.14048139225599379</v>
      </c>
      <c r="AB381" s="17"/>
    </row>
    <row r="382" spans="1:28" x14ac:dyDescent="0.25">
      <c r="F382" t="s">
        <v>24</v>
      </c>
      <c r="G382" s="42">
        <v>1.5317999999999998</v>
      </c>
      <c r="H382" s="42">
        <v>1.5282</v>
      </c>
      <c r="I382" s="42" t="e">
        <v>#DIV/0!</v>
      </c>
      <c r="J382" s="42" t="e">
        <v>#DIV/0!</v>
      </c>
      <c r="K382" s="42" t="e">
        <v>#DIV/0!</v>
      </c>
      <c r="L382" s="42" t="e">
        <v>#DIV/0!</v>
      </c>
      <c r="M382" s="42" t="e">
        <v>#DIV/0!</v>
      </c>
      <c r="N382" s="42" t="e">
        <v>#DIV/0!</v>
      </c>
      <c r="O382" s="42" t="e">
        <v>#DIV/0!</v>
      </c>
      <c r="P382" s="42" t="e">
        <v>#DIV/0!</v>
      </c>
      <c r="Q382" s="42">
        <v>1.5300000000000002</v>
      </c>
      <c r="R382" s="34" t="s">
        <v>51</v>
      </c>
      <c r="V382">
        <v>1.202175</v>
      </c>
      <c r="W382">
        <v>0.39236999999999972</v>
      </c>
      <c r="X382">
        <v>0.39265000000000005</v>
      </c>
      <c r="AB382" s="17"/>
    </row>
    <row r="383" spans="1:28" x14ac:dyDescent="0.25">
      <c r="F383" t="s">
        <v>21</v>
      </c>
      <c r="G383" s="42">
        <v>2.8847329530697147E-2</v>
      </c>
      <c r="H383" s="42">
        <v>6.0097815005381458E-2</v>
      </c>
      <c r="I383" s="42" t="e">
        <v>#DIV/0!</v>
      </c>
      <c r="J383" s="42" t="e">
        <v>#DIV/0!</v>
      </c>
      <c r="K383" s="42" t="e">
        <v>#DIV/0!</v>
      </c>
      <c r="L383" s="42" t="e">
        <v>#DIV/0!</v>
      </c>
      <c r="M383" s="42" t="e">
        <v>#DIV/0!</v>
      </c>
      <c r="N383" s="42" t="e">
        <v>#DIV/0!</v>
      </c>
      <c r="O383" s="42" t="e">
        <v>#DIV/0!</v>
      </c>
      <c r="P383" s="42" t="e">
        <v>#DIV/0!</v>
      </c>
      <c r="Q383" s="42">
        <v>4.6565090919139122E-2</v>
      </c>
      <c r="V383">
        <v>0.1039008125384679</v>
      </c>
      <c r="W383">
        <v>7.1547314351797231E-2</v>
      </c>
      <c r="X383">
        <v>8.5963340907035987E-2</v>
      </c>
      <c r="AB383" s="17"/>
    </row>
    <row r="384" spans="1:28" x14ac:dyDescent="0.25">
      <c r="F384" t="s">
        <v>26</v>
      </c>
      <c r="G384">
        <v>0.7626666666666666</v>
      </c>
      <c r="R384" s="34" t="s">
        <v>28</v>
      </c>
      <c r="V384">
        <v>6.5565000000000012E-2</v>
      </c>
      <c r="W384">
        <v>0.35980500000000021</v>
      </c>
      <c r="X384">
        <v>0.37307000000000001</v>
      </c>
      <c r="AB384" s="17"/>
    </row>
    <row r="385" spans="1:28" x14ac:dyDescent="0.25">
      <c r="F385" t="s">
        <v>21</v>
      </c>
      <c r="G385">
        <v>3.134219732777737E-2</v>
      </c>
      <c r="V385">
        <v>0.14048139225599379</v>
      </c>
      <c r="W385">
        <v>6.63110039633652E-2</v>
      </c>
      <c r="X385">
        <v>6.8054735321912516E-2</v>
      </c>
      <c r="AB385" s="17"/>
    </row>
    <row r="386" spans="1:28" x14ac:dyDescent="0.25">
      <c r="A386">
        <v>85</v>
      </c>
      <c r="B386">
        <v>3</v>
      </c>
      <c r="C386">
        <v>7.5</v>
      </c>
      <c r="D386">
        <v>1.2</v>
      </c>
      <c r="E386" t="s">
        <v>106</v>
      </c>
      <c r="F386" t="s">
        <v>20</v>
      </c>
      <c r="G386">
        <v>0.61740000000000017</v>
      </c>
      <c r="H386">
        <v>0.38340000000000002</v>
      </c>
      <c r="I386">
        <v>0.4239</v>
      </c>
      <c r="J386">
        <v>0.28350000000000003</v>
      </c>
      <c r="K386">
        <v>0.26100000000000001</v>
      </c>
      <c r="L386">
        <v>0.31590000000000001</v>
      </c>
      <c r="M386">
        <v>0.33660000000000001</v>
      </c>
      <c r="N386">
        <v>0.42164999999999997</v>
      </c>
      <c r="O386">
        <v>0.43109999999999998</v>
      </c>
      <c r="P386">
        <v>0.51614999999999989</v>
      </c>
      <c r="Q386">
        <v>0.39906000000000036</v>
      </c>
      <c r="V386" s="42">
        <v>1.5300000000000002</v>
      </c>
      <c r="W386" s="42">
        <v>0.75217500000000015</v>
      </c>
      <c r="X386" s="42">
        <v>0.7657200000000004</v>
      </c>
      <c r="AB386" s="17"/>
    </row>
    <row r="387" spans="1:28" x14ac:dyDescent="0.25">
      <c r="E387" t="s">
        <v>161</v>
      </c>
      <c r="F387" t="s">
        <v>21</v>
      </c>
      <c r="G387">
        <v>4.7837884128530767E-2</v>
      </c>
      <c r="H387">
        <v>2.3972352496376446E-2</v>
      </c>
      <c r="I387">
        <v>1.2003946719396301E-2</v>
      </c>
      <c r="J387">
        <v>5.0449036295630655E-2</v>
      </c>
      <c r="K387">
        <v>4.0355003602892313E-2</v>
      </c>
      <c r="L387">
        <v>6.7469993330368766E-2</v>
      </c>
      <c r="M387">
        <v>6.0718851663782256E-2</v>
      </c>
      <c r="N387">
        <v>0.12313461824574901</v>
      </c>
      <c r="O387">
        <v>8.9329608458609461E-2</v>
      </c>
      <c r="P387">
        <v>0.1239971455528847</v>
      </c>
      <c r="Q387">
        <v>0.12611443475378292</v>
      </c>
      <c r="V387" s="42">
        <v>4.6565090919139122E-2</v>
      </c>
      <c r="W387" s="42">
        <v>5.9116819661025159E-2</v>
      </c>
      <c r="X387" s="42">
        <v>6.8939793119626391E-2</v>
      </c>
      <c r="AB387" s="17"/>
    </row>
    <row r="388" spans="1:28" x14ac:dyDescent="0.25">
      <c r="E388" t="s">
        <v>146</v>
      </c>
      <c r="F388" t="s">
        <v>23</v>
      </c>
      <c r="G388">
        <v>0.59310000000000018</v>
      </c>
      <c r="H388">
        <v>0.75059999999999993</v>
      </c>
      <c r="I388">
        <v>0.71775</v>
      </c>
      <c r="J388">
        <v>0.87209999999999988</v>
      </c>
      <c r="K388">
        <v>0.87704999999999989</v>
      </c>
      <c r="L388">
        <v>0.83249999999999991</v>
      </c>
      <c r="M388">
        <v>0.78479999999999983</v>
      </c>
      <c r="N388">
        <v>0.71145000000000014</v>
      </c>
      <c r="O388">
        <v>0.72315000000000007</v>
      </c>
      <c r="P388">
        <v>0.61559999999999993</v>
      </c>
      <c r="Q388">
        <v>0.74781000000000031</v>
      </c>
      <c r="V388">
        <v>0.7626666666666666</v>
      </c>
      <c r="W388">
        <v>0.52700000000000002</v>
      </c>
      <c r="X388">
        <v>0.49</v>
      </c>
      <c r="AB388" s="17"/>
    </row>
    <row r="389" spans="1:28" x14ac:dyDescent="0.25">
      <c r="F389" t="s">
        <v>21</v>
      </c>
      <c r="G389">
        <v>6.2415332124489201E-2</v>
      </c>
      <c r="H389">
        <v>2.3066037918618769E-2</v>
      </c>
      <c r="I389">
        <v>2.1904757954668942E-2</v>
      </c>
      <c r="J389">
        <v>8.0768089060756651E-2</v>
      </c>
      <c r="K389">
        <v>3.2577801612366952E-2</v>
      </c>
      <c r="L389">
        <v>6.4735494209330918E-2</v>
      </c>
      <c r="M389">
        <v>6.122228696359383E-2</v>
      </c>
      <c r="N389">
        <v>0.106987689896892</v>
      </c>
      <c r="O389">
        <v>9.2535213780882072E-2</v>
      </c>
      <c r="P389">
        <v>0.12892323297218444</v>
      </c>
      <c r="Q389">
        <v>0.11353165198820665</v>
      </c>
      <c r="V389">
        <v>3.134219732777737E-2</v>
      </c>
      <c r="W389">
        <v>7.2111025509279851E-3</v>
      </c>
      <c r="X389">
        <v>1.0148891565092228E-2</v>
      </c>
      <c r="AB389" s="17"/>
    </row>
    <row r="390" spans="1:28" x14ac:dyDescent="0.25">
      <c r="F390" t="s">
        <v>24</v>
      </c>
      <c r="G390" s="42">
        <v>1.2105000000000001</v>
      </c>
      <c r="H390" s="42">
        <v>1.1339999999999999</v>
      </c>
      <c r="I390" s="42">
        <v>1.1416499999999998</v>
      </c>
      <c r="J390" s="42">
        <v>1.1556000000000002</v>
      </c>
      <c r="K390" s="42">
        <v>1.13805</v>
      </c>
      <c r="L390" s="42">
        <v>1.1483999999999999</v>
      </c>
      <c r="M390" s="42">
        <v>1.1214</v>
      </c>
      <c r="N390" s="42">
        <v>1.1331</v>
      </c>
      <c r="O390" s="42">
        <v>1.1542499999999998</v>
      </c>
      <c r="P390" s="42">
        <v>1.1317499999999998</v>
      </c>
      <c r="Q390" s="42">
        <v>1.1468700000000007</v>
      </c>
      <c r="R390" s="34" t="s">
        <v>51</v>
      </c>
      <c r="AB390" s="17"/>
    </row>
    <row r="391" spans="1:28" x14ac:dyDescent="0.25">
      <c r="F391" t="s">
        <v>21</v>
      </c>
      <c r="G391" s="42">
        <v>0.1057865278458661</v>
      </c>
      <c r="H391" s="42">
        <v>2.4430352131378643E-2</v>
      </c>
      <c r="I391" s="42">
        <v>1.68437869226233E-2</v>
      </c>
      <c r="J391" s="42">
        <v>7.3488559797104697E-2</v>
      </c>
      <c r="K391" s="42">
        <v>4.8022445410015262E-2</v>
      </c>
      <c r="L391" s="42">
        <v>8.9114592106544432E-2</v>
      </c>
      <c r="M391" s="42">
        <v>6.1486327106541588E-2</v>
      </c>
      <c r="N391" s="42">
        <v>0.16078226532209713</v>
      </c>
      <c r="O391" s="42">
        <v>9.4567644962133893E-2</v>
      </c>
      <c r="P391" s="42">
        <v>0.19747987905500375</v>
      </c>
      <c r="Q391" s="42">
        <v>0.10299394088632828</v>
      </c>
      <c r="AB391" s="17"/>
    </row>
    <row r="392" spans="1:28" x14ac:dyDescent="0.25">
      <c r="F392" t="s">
        <v>26</v>
      </c>
      <c r="G392">
        <v>0.52700000000000002</v>
      </c>
      <c r="R392" s="34" t="s">
        <v>28</v>
      </c>
      <c r="AB392" s="17"/>
    </row>
    <row r="393" spans="1:28" x14ac:dyDescent="0.25">
      <c r="F393" t="s">
        <v>21</v>
      </c>
      <c r="G393">
        <v>7.2111025509279851E-3</v>
      </c>
      <c r="AB393" s="17"/>
    </row>
    <row r="394" spans="1:28" x14ac:dyDescent="0.25">
      <c r="A394">
        <v>85</v>
      </c>
      <c r="B394">
        <v>3</v>
      </c>
      <c r="C394">
        <v>7.5</v>
      </c>
      <c r="D394">
        <v>1</v>
      </c>
      <c r="E394" t="s">
        <v>107</v>
      </c>
      <c r="F394" t="s">
        <v>20</v>
      </c>
      <c r="G394">
        <v>0.55079999999999985</v>
      </c>
      <c r="H394">
        <v>0.37620000000000003</v>
      </c>
      <c r="I394">
        <v>0.40635000000000004</v>
      </c>
      <c r="J394">
        <v>0.31319999999999998</v>
      </c>
      <c r="K394">
        <v>0.33345000000000002</v>
      </c>
      <c r="L394">
        <v>0.35235000000000005</v>
      </c>
      <c r="M394">
        <v>0.28979999999999995</v>
      </c>
      <c r="N394">
        <v>0.36270000000000002</v>
      </c>
      <c r="O394">
        <v>0.39330000000000004</v>
      </c>
      <c r="P394">
        <v>0.3788999999999999</v>
      </c>
      <c r="Q394">
        <v>0.37570499999999996</v>
      </c>
    </row>
    <row r="395" spans="1:28" x14ac:dyDescent="0.25">
      <c r="E395" t="s">
        <v>162</v>
      </c>
      <c r="F395" t="s">
        <v>21</v>
      </c>
      <c r="G395">
        <v>3.4623691311008398E-2</v>
      </c>
      <c r="H395">
        <v>2.9863901814380311E-2</v>
      </c>
      <c r="I395">
        <v>1.1779889196154775E-2</v>
      </c>
      <c r="J395">
        <v>3.7802255571801578E-2</v>
      </c>
      <c r="K395">
        <v>2.5535269726399992E-2</v>
      </c>
      <c r="L395">
        <v>9.0767647261971576E-2</v>
      </c>
      <c r="M395">
        <v>2.9577018105278973E-2</v>
      </c>
      <c r="N395">
        <v>8.2801029741880292E-2</v>
      </c>
      <c r="O395">
        <v>8.4885743642169997E-2</v>
      </c>
      <c r="P395">
        <v>6.7343502792928209E-2</v>
      </c>
      <c r="Q395">
        <v>8.7467886282071181E-2</v>
      </c>
    </row>
    <row r="396" spans="1:28" x14ac:dyDescent="0.25">
      <c r="E396" t="s">
        <v>147</v>
      </c>
      <c r="F396" t="s">
        <v>23</v>
      </c>
      <c r="G396">
        <v>0.39240000000000003</v>
      </c>
      <c r="H396">
        <v>0.55619999999999992</v>
      </c>
      <c r="I396">
        <v>0.52694999999999992</v>
      </c>
      <c r="J396">
        <v>0.6372000000000001</v>
      </c>
      <c r="K396">
        <v>0.60750000000000015</v>
      </c>
      <c r="L396">
        <v>0.57914999999999983</v>
      </c>
      <c r="M396">
        <v>0.6349499999999999</v>
      </c>
      <c r="N396">
        <v>0.56205000000000005</v>
      </c>
      <c r="O396">
        <v>0.5292</v>
      </c>
      <c r="P396">
        <v>0.53595000000000004</v>
      </c>
      <c r="Q396">
        <v>0.55615499999999984</v>
      </c>
    </row>
    <row r="397" spans="1:28" x14ac:dyDescent="0.25">
      <c r="F397" t="s">
        <v>21</v>
      </c>
      <c r="G397">
        <v>3.6750080558450908E-2</v>
      </c>
      <c r="H397">
        <v>1.5340349272082198E-2</v>
      </c>
      <c r="I397">
        <v>2.5016626050436312E-2</v>
      </c>
      <c r="J397">
        <v>6.0409131411523681E-2</v>
      </c>
      <c r="K397">
        <v>2.6522086128952585E-2</v>
      </c>
      <c r="L397">
        <v>6.7430490526405901E-2</v>
      </c>
      <c r="M397">
        <v>4.0615624424209247E-2</v>
      </c>
      <c r="N397">
        <v>9.9642769827756689E-2</v>
      </c>
      <c r="O397">
        <v>9.4103302699466387E-2</v>
      </c>
      <c r="P397">
        <v>7.6338219026975615E-2</v>
      </c>
      <c r="Q397">
        <v>8.9070289185245358E-2</v>
      </c>
    </row>
    <row r="398" spans="1:28" x14ac:dyDescent="0.25">
      <c r="F398" t="s">
        <v>24</v>
      </c>
      <c r="G398" s="42">
        <v>0.94320000000000004</v>
      </c>
      <c r="H398" s="42">
        <v>0.93240000000000001</v>
      </c>
      <c r="I398" s="42">
        <v>0.93330000000000002</v>
      </c>
      <c r="J398" s="42">
        <v>0.95040000000000013</v>
      </c>
      <c r="K398" s="42">
        <v>0.94094999999999995</v>
      </c>
      <c r="L398" s="42">
        <v>0.93149999999999999</v>
      </c>
      <c r="M398" s="42">
        <v>0.92474999999999985</v>
      </c>
      <c r="N398" s="42">
        <v>0.92474999999999985</v>
      </c>
      <c r="O398" s="42">
        <v>0.9225000000000001</v>
      </c>
      <c r="P398" s="42">
        <v>0.91484999999999983</v>
      </c>
      <c r="Q398" s="42">
        <v>0.93186000000000069</v>
      </c>
      <c r="R398" s="34" t="s">
        <v>51</v>
      </c>
    </row>
    <row r="399" spans="1:28" x14ac:dyDescent="0.25">
      <c r="F399" t="s">
        <v>21</v>
      </c>
      <c r="G399" s="42">
        <v>1.7175870467483985E-2</v>
      </c>
      <c r="H399" s="42">
        <v>2.3432770575459158E-2</v>
      </c>
      <c r="I399" s="42">
        <v>2.4096516454939217E-2</v>
      </c>
      <c r="J399" s="42">
        <v>4.8895592310232029E-2</v>
      </c>
      <c r="K399" s="42">
        <v>3.3097105931676724E-2</v>
      </c>
      <c r="L399" s="42">
        <v>5.1037138180781746E-2</v>
      </c>
      <c r="M399" s="42">
        <v>4.2201116223700937E-2</v>
      </c>
      <c r="N399" s="42">
        <v>0.13028748576654933</v>
      </c>
      <c r="O399" s="42">
        <v>8.2149734919647929E-2</v>
      </c>
      <c r="P399" s="42">
        <v>9.6548474326303785E-2</v>
      </c>
      <c r="Q399" s="42">
        <v>6.4395218150131411E-2</v>
      </c>
    </row>
    <row r="400" spans="1:28" x14ac:dyDescent="0.25">
      <c r="F400" t="s">
        <v>26</v>
      </c>
      <c r="G400">
        <v>0.52700000000000002</v>
      </c>
      <c r="R400" s="34" t="s">
        <v>28</v>
      </c>
    </row>
    <row r="401" spans="1:18" x14ac:dyDescent="0.25">
      <c r="F401" t="s">
        <v>21</v>
      </c>
      <c r="G401">
        <v>7.2111025509279851E-3</v>
      </c>
    </row>
    <row r="402" spans="1:18" x14ac:dyDescent="0.25">
      <c r="A402">
        <v>85</v>
      </c>
      <c r="B402">
        <v>3</v>
      </c>
      <c r="C402">
        <v>7.5</v>
      </c>
      <c r="D402">
        <v>0.8</v>
      </c>
      <c r="E402" t="s">
        <v>108</v>
      </c>
      <c r="F402" t="s">
        <v>20</v>
      </c>
      <c r="G402">
        <v>0.46665000000000001</v>
      </c>
      <c r="H402">
        <v>0.37889999999999996</v>
      </c>
      <c r="I402">
        <v>0.40829999999999994</v>
      </c>
      <c r="J402">
        <v>0.35399999999999998</v>
      </c>
      <c r="K402">
        <v>0.37049999999999994</v>
      </c>
      <c r="L402">
        <v>0.35280000000000006</v>
      </c>
      <c r="M402">
        <v>0.32700000000000001</v>
      </c>
      <c r="N402">
        <v>0.39</v>
      </c>
      <c r="O402">
        <v>0.39989999999999987</v>
      </c>
      <c r="P402">
        <v>0.47565000000000007</v>
      </c>
      <c r="Q402">
        <v>0.39236999999999972</v>
      </c>
    </row>
    <row r="403" spans="1:18" x14ac:dyDescent="0.25">
      <c r="E403" t="s">
        <v>163</v>
      </c>
      <c r="F403" t="s">
        <v>21</v>
      </c>
      <c r="G403">
        <v>3.1621569920080292E-2</v>
      </c>
      <c r="H403">
        <v>3.6692032693186875E-2</v>
      </c>
      <c r="I403">
        <v>1.6771215943112951E-2</v>
      </c>
      <c r="J403">
        <v>2.1589471118068054E-2</v>
      </c>
      <c r="K403">
        <v>1.9258627594979486E-2</v>
      </c>
      <c r="L403">
        <v>2.3000228831813598E-2</v>
      </c>
      <c r="M403">
        <v>5.2324895956342946E-2</v>
      </c>
      <c r="N403">
        <v>6.6043048161985543E-2</v>
      </c>
      <c r="O403">
        <v>8.3326813780060696E-2</v>
      </c>
      <c r="P403">
        <v>0.11724660246452191</v>
      </c>
      <c r="Q403">
        <v>7.1547314351797231E-2</v>
      </c>
    </row>
    <row r="404" spans="1:18" x14ac:dyDescent="0.25">
      <c r="E404" t="s">
        <v>148</v>
      </c>
      <c r="F404" t="s">
        <v>23</v>
      </c>
      <c r="G404">
        <v>0.28079999999999994</v>
      </c>
      <c r="H404">
        <v>0.37080000000000002</v>
      </c>
      <c r="I404">
        <v>0.34770000000000001</v>
      </c>
      <c r="J404">
        <v>0.40410000000000001</v>
      </c>
      <c r="K404">
        <v>0.39180000000000004</v>
      </c>
      <c r="L404">
        <v>0.39840000000000003</v>
      </c>
      <c r="M404">
        <v>0.42569999999999997</v>
      </c>
      <c r="N404">
        <v>0.36449999999999999</v>
      </c>
      <c r="O404">
        <v>0.35730000000000001</v>
      </c>
      <c r="P404">
        <v>0.25695000000000001</v>
      </c>
      <c r="Q404">
        <v>0.35980500000000021</v>
      </c>
    </row>
    <row r="405" spans="1:18" x14ac:dyDescent="0.25">
      <c r="F405" t="s">
        <v>21</v>
      </c>
      <c r="G405">
        <v>2.1967919193319387E-2</v>
      </c>
      <c r="H405">
        <v>5.0033252100872803E-2</v>
      </c>
      <c r="I405">
        <v>4.2341469034505544E-2</v>
      </c>
      <c r="J405">
        <v>3.1236112703761729E-2</v>
      </c>
      <c r="K405">
        <v>2.0702402606562614E-2</v>
      </c>
      <c r="L405">
        <v>4.0008420166391556E-2</v>
      </c>
      <c r="M405">
        <v>3.2250826182807855E-2</v>
      </c>
      <c r="N405">
        <v>4.1012834961496235E-2</v>
      </c>
      <c r="O405">
        <v>7.258903788488065E-2</v>
      </c>
      <c r="P405">
        <v>9.7742128502557771E-2</v>
      </c>
      <c r="Q405">
        <v>6.63110039633652E-2</v>
      </c>
    </row>
    <row r="406" spans="1:18" x14ac:dyDescent="0.25">
      <c r="F406" t="s">
        <v>24</v>
      </c>
      <c r="G406" s="42">
        <v>0.74744999999999995</v>
      </c>
      <c r="H406" s="42">
        <v>0.74970000000000014</v>
      </c>
      <c r="I406" s="42">
        <v>0.75600000000000001</v>
      </c>
      <c r="J406" s="42">
        <v>0.7581</v>
      </c>
      <c r="K406" s="42">
        <v>0.76229999999999998</v>
      </c>
      <c r="L406" s="42">
        <v>0.75120000000000009</v>
      </c>
      <c r="M406" s="42">
        <v>0.75269999999999992</v>
      </c>
      <c r="N406" s="42">
        <v>0.75449999999999995</v>
      </c>
      <c r="O406" s="42">
        <v>0.75719999999999987</v>
      </c>
      <c r="P406" s="42">
        <v>0.73259999999999992</v>
      </c>
      <c r="Q406" s="42">
        <v>0.75217500000000015</v>
      </c>
      <c r="R406" s="34" t="s">
        <v>51</v>
      </c>
    </row>
    <row r="407" spans="1:18" x14ac:dyDescent="0.25">
      <c r="F407" t="s">
        <v>21</v>
      </c>
      <c r="G407" s="42">
        <v>2.0745259445803157E-2</v>
      </c>
      <c r="H407" s="42">
        <v>2.5639402242806312E-2</v>
      </c>
      <c r="I407" s="42">
        <v>1.8620871142491259E-2</v>
      </c>
      <c r="J407" s="42">
        <v>2.3382179449090584E-2</v>
      </c>
      <c r="K407" s="42">
        <v>2.3317262636126615E-2</v>
      </c>
      <c r="L407" s="42">
        <v>4.6784612855083035E-2</v>
      </c>
      <c r="M407" s="42">
        <v>5.3541031977943396E-2</v>
      </c>
      <c r="N407" s="42">
        <v>7.5816606985124588E-2</v>
      </c>
      <c r="O407" s="42">
        <v>7.9207655132436591E-2</v>
      </c>
      <c r="P407" s="42">
        <v>0.1279606847516275</v>
      </c>
      <c r="Q407" s="42">
        <v>5.9116819661025159E-2</v>
      </c>
    </row>
    <row r="408" spans="1:18" x14ac:dyDescent="0.25">
      <c r="F408" t="s">
        <v>26</v>
      </c>
      <c r="G408">
        <v>0.52700000000000002</v>
      </c>
      <c r="R408" s="34" t="s">
        <v>28</v>
      </c>
    </row>
    <row r="409" spans="1:18" x14ac:dyDescent="0.25">
      <c r="F409" t="s">
        <v>21</v>
      </c>
      <c r="G409">
        <v>7.2111025509279851E-3</v>
      </c>
    </row>
    <row r="410" spans="1:18" x14ac:dyDescent="0.25">
      <c r="A410">
        <v>85</v>
      </c>
      <c r="B410">
        <v>3</v>
      </c>
      <c r="C410">
        <v>10</v>
      </c>
      <c r="D410">
        <v>1.2</v>
      </c>
      <c r="E410" t="s">
        <v>109</v>
      </c>
      <c r="F410" t="s">
        <v>20</v>
      </c>
      <c r="G410">
        <v>0.37440000000000001</v>
      </c>
      <c r="H410">
        <v>0.31275000000000003</v>
      </c>
      <c r="I410">
        <v>0.49679999999999991</v>
      </c>
      <c r="J410">
        <v>0.4544999999999999</v>
      </c>
      <c r="K410">
        <v>0.49544999999999995</v>
      </c>
      <c r="L410">
        <v>0.52020000000000011</v>
      </c>
      <c r="M410">
        <v>0.45495000000000002</v>
      </c>
      <c r="N410">
        <v>0.54810000000000003</v>
      </c>
      <c r="O410">
        <v>0.41624999999999995</v>
      </c>
      <c r="P410">
        <v>0.53909999999999991</v>
      </c>
      <c r="Q410">
        <v>0.46125000000000016</v>
      </c>
    </row>
    <row r="411" spans="1:18" x14ac:dyDescent="0.25">
      <c r="E411" t="s">
        <v>161</v>
      </c>
      <c r="F411" t="s">
        <v>21</v>
      </c>
      <c r="G411">
        <v>2.5016626050436308E-2</v>
      </c>
      <c r="H411">
        <v>0.10458583732236905</v>
      </c>
      <c r="I411">
        <v>6.757732413200622E-2</v>
      </c>
      <c r="J411">
        <v>8.2460516867803868E-2</v>
      </c>
      <c r="K411">
        <v>9.1525363180176844E-2</v>
      </c>
      <c r="L411">
        <v>8.6453273049969095E-2</v>
      </c>
      <c r="M411">
        <v>0.10497642592506161</v>
      </c>
      <c r="N411">
        <v>0.1094858318159062</v>
      </c>
      <c r="O411">
        <v>7.6916821101896321E-2</v>
      </c>
      <c r="P411">
        <v>0.12959934210359381</v>
      </c>
      <c r="Q411">
        <v>0.11495831667549895</v>
      </c>
    </row>
    <row r="412" spans="1:18" x14ac:dyDescent="0.25">
      <c r="E412" t="s">
        <v>149</v>
      </c>
      <c r="F412" t="s">
        <v>23</v>
      </c>
      <c r="G412">
        <v>0.76724999999999999</v>
      </c>
      <c r="H412" t="e">
        <v>#DIV/0!</v>
      </c>
      <c r="I412">
        <v>0.71100000000000008</v>
      </c>
      <c r="J412">
        <v>0.6430499999999999</v>
      </c>
      <c r="K412">
        <v>0.64980000000000016</v>
      </c>
      <c r="L412">
        <v>0.64350000000000007</v>
      </c>
      <c r="M412">
        <v>0.6682499999999999</v>
      </c>
      <c r="N412">
        <v>0.65159999999999996</v>
      </c>
      <c r="O412">
        <v>0.67949999999999999</v>
      </c>
      <c r="P412">
        <v>0.60794999999999999</v>
      </c>
      <c r="Q412">
        <v>0.66909999999999981</v>
      </c>
    </row>
    <row r="413" spans="1:18" x14ac:dyDescent="0.25">
      <c r="F413" t="s">
        <v>21</v>
      </c>
      <c r="G413">
        <v>2.0413811114305114E-2</v>
      </c>
      <c r="H413" t="e">
        <v>#DIV/0!</v>
      </c>
      <c r="I413">
        <v>9.9105138975880067E-2</v>
      </c>
      <c r="J413">
        <v>0.114926566943739</v>
      </c>
      <c r="K413">
        <v>9.0170365069916353E-2</v>
      </c>
      <c r="L413">
        <v>0.12462216580739686</v>
      </c>
      <c r="M413">
        <v>0.12242629361546981</v>
      </c>
      <c r="N413">
        <v>0.12044365356551794</v>
      </c>
      <c r="O413">
        <v>8.0206641016551936E-2</v>
      </c>
      <c r="P413">
        <v>0.13999115573567714</v>
      </c>
      <c r="Q413">
        <v>0.11180910808268871</v>
      </c>
    </row>
    <row r="414" spans="1:18" x14ac:dyDescent="0.25">
      <c r="F414" t="s">
        <v>24</v>
      </c>
      <c r="G414" s="42">
        <v>1.1416500000000003</v>
      </c>
      <c r="H414" s="42" t="e">
        <v>#DIV/0!</v>
      </c>
      <c r="I414" s="42">
        <v>1.2078</v>
      </c>
      <c r="J414" s="42">
        <v>1.09755</v>
      </c>
      <c r="K414" s="42">
        <v>1.1452500000000001</v>
      </c>
      <c r="L414" s="42">
        <v>1.1636999999999997</v>
      </c>
      <c r="M414" s="42">
        <v>1.1232000000000002</v>
      </c>
      <c r="N414" s="42">
        <v>1.1997</v>
      </c>
      <c r="O414" s="42">
        <v>1.0957499999999998</v>
      </c>
      <c r="P414" s="42">
        <v>1.1470499999999999</v>
      </c>
      <c r="Q414" s="42">
        <v>1.1468500000000001</v>
      </c>
      <c r="R414" s="34" t="s">
        <v>51</v>
      </c>
    </row>
    <row r="415" spans="1:18" x14ac:dyDescent="0.25">
      <c r="F415" t="s">
        <v>21</v>
      </c>
      <c r="G415" s="42">
        <v>1.408722825824868E-2</v>
      </c>
      <c r="H415" s="42" t="e">
        <v>#DIV/0!</v>
      </c>
      <c r="I415" s="42">
        <v>0.11594218159791635</v>
      </c>
      <c r="J415" s="42">
        <v>0.1504989858332669</v>
      </c>
      <c r="K415" s="42">
        <v>0.11210139911798839</v>
      </c>
      <c r="L415" s="42">
        <v>0.18146482912820047</v>
      </c>
      <c r="M415" s="42">
        <v>0.14554890659337141</v>
      </c>
      <c r="N415" s="42">
        <v>0.164405820104431</v>
      </c>
      <c r="O415" s="42">
        <v>9.7933852541826447E-2</v>
      </c>
      <c r="P415" s="42">
        <v>0.16127403125703443</v>
      </c>
      <c r="Q415" s="42">
        <v>0.13771634985272507</v>
      </c>
    </row>
    <row r="416" spans="1:18" x14ac:dyDescent="0.25">
      <c r="F416" t="s">
        <v>26</v>
      </c>
      <c r="G416">
        <v>0.49</v>
      </c>
      <c r="H416">
        <v>0.52625</v>
      </c>
      <c r="R416" s="34" t="s">
        <v>28</v>
      </c>
    </row>
    <row r="417" spans="1:18" x14ac:dyDescent="0.25">
      <c r="F417" t="s">
        <v>21</v>
      </c>
      <c r="G417">
        <v>1.0148891565092228E-2</v>
      </c>
      <c r="H417">
        <v>1.5173990905493533E-2</v>
      </c>
    </row>
    <row r="418" spans="1:18" x14ac:dyDescent="0.25">
      <c r="A418">
        <v>85</v>
      </c>
      <c r="B418">
        <v>3</v>
      </c>
      <c r="C418">
        <v>10</v>
      </c>
      <c r="D418">
        <v>1</v>
      </c>
      <c r="E418" t="s">
        <v>110</v>
      </c>
      <c r="F418" t="s">
        <v>20</v>
      </c>
      <c r="G418">
        <v>0.37529999999999997</v>
      </c>
      <c r="H418">
        <v>0.23804999999999996</v>
      </c>
      <c r="I418">
        <v>0.38024999999999998</v>
      </c>
      <c r="J418">
        <v>0.38025000000000003</v>
      </c>
      <c r="K418">
        <v>0.42705000000000004</v>
      </c>
      <c r="L418">
        <v>0.37889999999999996</v>
      </c>
      <c r="M418">
        <v>0.39600000000000002</v>
      </c>
      <c r="N418">
        <v>0.45090000000000002</v>
      </c>
      <c r="O418">
        <v>0.41444999999999999</v>
      </c>
      <c r="P418">
        <v>0.48780000000000001</v>
      </c>
      <c r="Q418">
        <v>0.39289500000000027</v>
      </c>
    </row>
    <row r="419" spans="1:18" x14ac:dyDescent="0.25">
      <c r="E419" t="s">
        <v>162</v>
      </c>
      <c r="F419" t="s">
        <v>21</v>
      </c>
      <c r="G419">
        <v>2.6296087361550879E-2</v>
      </c>
      <c r="H419">
        <v>7.9135110977831491E-2</v>
      </c>
      <c r="I419">
        <v>7.4837982897794503E-2</v>
      </c>
      <c r="J419">
        <v>0.10401359981929469</v>
      </c>
      <c r="K419">
        <v>4.5280964979489108E-2</v>
      </c>
      <c r="L419">
        <v>7.2935371535714319E-2</v>
      </c>
      <c r="M419">
        <v>8.8855885686051322E-2</v>
      </c>
      <c r="N419">
        <v>0.12031970569672838</v>
      </c>
      <c r="O419">
        <v>8.4904574918583262E-2</v>
      </c>
      <c r="P419">
        <v>8.3186284294568993E-2</v>
      </c>
      <c r="Q419">
        <v>0.10159365298399742</v>
      </c>
    </row>
    <row r="420" spans="1:18" x14ac:dyDescent="0.25">
      <c r="E420" t="s">
        <v>150</v>
      </c>
      <c r="F420" t="s">
        <v>23</v>
      </c>
      <c r="G420">
        <v>0.58230000000000004</v>
      </c>
      <c r="H420">
        <v>0.69929999999999992</v>
      </c>
      <c r="I420">
        <v>0.56520000000000015</v>
      </c>
      <c r="J420">
        <v>0.57509999999999983</v>
      </c>
      <c r="K420">
        <v>0.52110000000000001</v>
      </c>
      <c r="L420">
        <v>0.58904999999999996</v>
      </c>
      <c r="M420">
        <v>0.5292</v>
      </c>
      <c r="N420">
        <v>0.52560000000000007</v>
      </c>
      <c r="O420">
        <v>0.50985000000000003</v>
      </c>
      <c r="P420">
        <v>0.49814999999999987</v>
      </c>
      <c r="Q420">
        <v>0.55948500000000012</v>
      </c>
    </row>
    <row r="421" spans="1:18" x14ac:dyDescent="0.25">
      <c r="F421" t="s">
        <v>21</v>
      </c>
      <c r="G421">
        <v>1.778556481502552E-2</v>
      </c>
      <c r="H421">
        <v>5.7450298886126468E-2</v>
      </c>
      <c r="I421">
        <v>9.8130632590600883E-2</v>
      </c>
      <c r="J421">
        <v>0.10900584243154374</v>
      </c>
      <c r="K421">
        <v>5.9405741349326656E-2</v>
      </c>
      <c r="L421">
        <v>9.2912225131827925E-2</v>
      </c>
      <c r="M421">
        <v>9.589830139541751E-2</v>
      </c>
      <c r="N421">
        <v>0.11750538621473329</v>
      </c>
      <c r="O421">
        <v>0.11640730443711755</v>
      </c>
      <c r="P421">
        <v>0.14068377192914136</v>
      </c>
      <c r="Q421">
        <v>0.10464448253027141</v>
      </c>
    </row>
    <row r="422" spans="1:18" x14ac:dyDescent="0.25">
      <c r="F422" t="s">
        <v>24</v>
      </c>
      <c r="G422" s="42">
        <v>0.95760000000000001</v>
      </c>
      <c r="H422" s="42">
        <v>0.93735000000000002</v>
      </c>
      <c r="I422" s="42">
        <v>0.9454499999999999</v>
      </c>
      <c r="J422" s="42">
        <v>0.95534999999999992</v>
      </c>
      <c r="K422" s="42">
        <v>0.94814999999999983</v>
      </c>
      <c r="L422" s="42">
        <v>0.96795000000000009</v>
      </c>
      <c r="M422" s="42">
        <v>0.92520000000000002</v>
      </c>
      <c r="N422" s="42">
        <v>0.97650000000000003</v>
      </c>
      <c r="O422" s="42">
        <v>0.92430000000000001</v>
      </c>
      <c r="P422" s="42">
        <v>0.9859500000000001</v>
      </c>
      <c r="Q422" s="42">
        <v>0.95238000000000056</v>
      </c>
      <c r="R422" s="34" t="s">
        <v>51</v>
      </c>
    </row>
    <row r="423" spans="1:18" x14ac:dyDescent="0.25">
      <c r="F423" t="s">
        <v>21</v>
      </c>
      <c r="G423" s="42">
        <v>1.9505464821293977E-2</v>
      </c>
      <c r="H423" s="42">
        <v>7.9661306066436843E-2</v>
      </c>
      <c r="I423" s="42">
        <v>6.0583543883415095E-2</v>
      </c>
      <c r="J423" s="42">
        <v>0.15938080020405307</v>
      </c>
      <c r="K423" s="42">
        <v>4.7288893766763138E-2</v>
      </c>
      <c r="L423" s="42">
        <v>0.12310691758749663</v>
      </c>
      <c r="M423" s="42">
        <v>6.8889385019907462E-2</v>
      </c>
      <c r="N423" s="42">
        <v>0.17077547586786182</v>
      </c>
      <c r="O423" s="42">
        <v>0.11092486788718518</v>
      </c>
      <c r="P423" s="42">
        <v>0.15627993607962834</v>
      </c>
      <c r="Q423" s="42">
        <v>0.11047779103311224</v>
      </c>
    </row>
    <row r="424" spans="1:18" x14ac:dyDescent="0.25">
      <c r="F424" t="s">
        <v>26</v>
      </c>
      <c r="G424">
        <v>0.49</v>
      </c>
      <c r="H424">
        <v>0.52625</v>
      </c>
      <c r="R424" s="34" t="s">
        <v>28</v>
      </c>
    </row>
    <row r="425" spans="1:18" x14ac:dyDescent="0.25">
      <c r="F425" t="s">
        <v>21</v>
      </c>
      <c r="G425">
        <v>1.0148891565092228E-2</v>
      </c>
      <c r="H425">
        <v>1.5173990905493533E-2</v>
      </c>
    </row>
    <row r="426" spans="1:18" x14ac:dyDescent="0.25">
      <c r="A426">
        <v>85</v>
      </c>
      <c r="B426">
        <v>3</v>
      </c>
      <c r="C426">
        <v>10</v>
      </c>
      <c r="D426">
        <v>0.8</v>
      </c>
      <c r="E426" t="s">
        <v>111</v>
      </c>
      <c r="F426" t="s">
        <v>20</v>
      </c>
      <c r="G426">
        <v>0.37559999999999999</v>
      </c>
      <c r="H426">
        <v>0.30720000000000003</v>
      </c>
      <c r="I426">
        <v>0.38050000000000006</v>
      </c>
      <c r="J426">
        <v>0.36809999999999998</v>
      </c>
      <c r="K426">
        <v>0.3735</v>
      </c>
      <c r="L426">
        <v>0.38789999999999991</v>
      </c>
      <c r="M426">
        <v>0.3357</v>
      </c>
      <c r="N426">
        <v>0.44490000000000007</v>
      </c>
      <c r="O426">
        <v>0.40529999999999999</v>
      </c>
      <c r="P426">
        <v>0.54779999999999995</v>
      </c>
      <c r="Q426">
        <v>0.39265000000000005</v>
      </c>
    </row>
    <row r="427" spans="1:18" x14ac:dyDescent="0.25">
      <c r="E427" t="s">
        <v>163</v>
      </c>
      <c r="F427" t="s">
        <v>21</v>
      </c>
      <c r="G427">
        <v>3.2828742220643692E-2</v>
      </c>
      <c r="H427">
        <v>1.77988763690296E-2</v>
      </c>
      <c r="I427">
        <v>4.7072732077744539E-2</v>
      </c>
      <c r="J427">
        <v>3.6692032693186875E-2</v>
      </c>
      <c r="K427">
        <v>1.9060844406103429E-2</v>
      </c>
      <c r="L427">
        <v>5.8441063429209829E-2</v>
      </c>
      <c r="M427">
        <v>3.312035468917629E-2</v>
      </c>
      <c r="N427">
        <v>6.9380643440447268E-2</v>
      </c>
      <c r="O427">
        <v>0.10121633943401169</v>
      </c>
      <c r="P427">
        <v>0.10733302822229733</v>
      </c>
      <c r="Q427">
        <v>8.5963340907035987E-2</v>
      </c>
    </row>
    <row r="428" spans="1:18" x14ac:dyDescent="0.25">
      <c r="E428" t="s">
        <v>151</v>
      </c>
      <c r="F428" t="s">
        <v>23</v>
      </c>
      <c r="G428">
        <v>0.38400000000000006</v>
      </c>
      <c r="H428">
        <v>0.46620000000000006</v>
      </c>
      <c r="I428">
        <v>0.37670000000000003</v>
      </c>
      <c r="J428">
        <v>0.39180000000000004</v>
      </c>
      <c r="K428">
        <v>0.38819999999999999</v>
      </c>
      <c r="L428">
        <v>0.39330000000000004</v>
      </c>
      <c r="M428">
        <v>0.40859999999999996</v>
      </c>
      <c r="N428">
        <v>0.30390000000000006</v>
      </c>
      <c r="O428">
        <v>0.34589999999999999</v>
      </c>
      <c r="P428">
        <v>0.27209999999999995</v>
      </c>
      <c r="Q428">
        <v>0.37307000000000001</v>
      </c>
    </row>
    <row r="429" spans="1:18" x14ac:dyDescent="0.25">
      <c r="F429" t="s">
        <v>21</v>
      </c>
      <c r="G429">
        <v>2.4E-2</v>
      </c>
      <c r="H429">
        <v>2.1859840611929152E-2</v>
      </c>
      <c r="I429">
        <v>5.3810192734326065E-2</v>
      </c>
      <c r="J429">
        <v>3.3664599554396823E-2</v>
      </c>
      <c r="K429">
        <v>2.4086685555564334E-2</v>
      </c>
      <c r="L429">
        <v>2.714696842626893E-2</v>
      </c>
      <c r="M429">
        <v>4.0967766533420429E-2</v>
      </c>
      <c r="N429">
        <v>5.8376184762010452E-2</v>
      </c>
      <c r="O429">
        <v>9.0100470236520736E-2</v>
      </c>
      <c r="P429">
        <v>8.4635378940612571E-2</v>
      </c>
      <c r="Q429">
        <v>6.8054735321912516E-2</v>
      </c>
    </row>
    <row r="430" spans="1:18" x14ac:dyDescent="0.25">
      <c r="F430" t="s">
        <v>24</v>
      </c>
      <c r="G430" s="42">
        <v>0.75960000000000005</v>
      </c>
      <c r="H430" s="42">
        <v>0.77340000000000009</v>
      </c>
      <c r="I430" s="42">
        <v>0.75719999999999987</v>
      </c>
      <c r="J430" s="42">
        <v>0.75990000000000002</v>
      </c>
      <c r="K430" s="42">
        <v>0.76169999999999982</v>
      </c>
      <c r="L430" s="42">
        <v>0.78120000000000001</v>
      </c>
      <c r="M430" s="42">
        <v>0.74429999999999996</v>
      </c>
      <c r="N430" s="42">
        <v>0.74880000000000013</v>
      </c>
      <c r="O430" s="42">
        <v>0.75119999999999998</v>
      </c>
      <c r="P430" s="42">
        <v>0.81989999999999996</v>
      </c>
      <c r="Q430" s="42">
        <v>0.7657200000000004</v>
      </c>
      <c r="R430" s="34" t="s">
        <v>51</v>
      </c>
    </row>
    <row r="431" spans="1:18" x14ac:dyDescent="0.25">
      <c r="F431" t="s">
        <v>21</v>
      </c>
      <c r="G431" s="42">
        <v>2.1885828147095814E-2</v>
      </c>
      <c r="H431" s="42">
        <v>2.4149534156997735E-2</v>
      </c>
      <c r="I431" s="42">
        <v>1.94627850011246E-2</v>
      </c>
      <c r="J431" s="42">
        <v>3.1645902703110532E-2</v>
      </c>
      <c r="K431" s="42">
        <v>2.4116166231061911E-2</v>
      </c>
      <c r="L431" s="42">
        <v>6.3754132992961426E-2</v>
      </c>
      <c r="M431" s="42">
        <v>4.6413586939942256E-2</v>
      </c>
      <c r="N431" s="42">
        <v>8.3493208043969105E-2</v>
      </c>
      <c r="O431" s="42">
        <v>0.10384279616704056</v>
      </c>
      <c r="P431" s="42">
        <v>0.13491435880041197</v>
      </c>
      <c r="Q431" s="42">
        <v>6.8939793119626391E-2</v>
      </c>
    </row>
    <row r="432" spans="1:18" x14ac:dyDescent="0.25">
      <c r="F432" t="s">
        <v>26</v>
      </c>
      <c r="G432">
        <v>0.49</v>
      </c>
      <c r="H432">
        <v>0.52625</v>
      </c>
      <c r="R432" s="34" t="s">
        <v>28</v>
      </c>
    </row>
    <row r="433" spans="6:8" x14ac:dyDescent="0.25">
      <c r="F433" t="s">
        <v>21</v>
      </c>
      <c r="G433">
        <v>1.0148891565092228E-2</v>
      </c>
      <c r="H433">
        <v>1.5173990905493533E-2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"/>
  <sheetViews>
    <sheetView topLeftCell="A22" zoomScale="55" zoomScaleNormal="55" workbookViewId="0">
      <selection activeCell="AC96" sqref="AC96"/>
    </sheetView>
  </sheetViews>
  <sheetFormatPr defaultRowHeight="15" x14ac:dyDescent="0.25"/>
  <sheetData>
    <row r="1" spans="1:31" x14ac:dyDescent="0.25">
      <c r="A1" t="s">
        <v>269</v>
      </c>
      <c r="O1" t="s">
        <v>165</v>
      </c>
      <c r="AE1" t="s">
        <v>166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214"/>
  <sheetViews>
    <sheetView topLeftCell="R1" zoomScale="98" zoomScaleNormal="98" workbookViewId="0">
      <pane ySplit="1" topLeftCell="A2" activePane="bottomLeft" state="frozen"/>
      <selection pane="bottomLeft" activeCell="V8" activeCellId="1" sqref="V5:W5 V8:W8"/>
    </sheetView>
  </sheetViews>
  <sheetFormatPr defaultRowHeight="15" x14ac:dyDescent="0.25"/>
  <cols>
    <col min="14" max="14" width="10.140625" customWidth="1"/>
    <col min="16" max="16" width="10.42578125" customWidth="1"/>
    <col min="17" max="19" width="10.85546875" customWidth="1"/>
    <col min="20" max="20" width="3.85546875" customWidth="1"/>
    <col min="21" max="21" width="16.7109375" bestFit="1" customWidth="1"/>
    <col min="24" max="24" width="13.140625" customWidth="1"/>
    <col min="33" max="33" width="10.5703125" customWidth="1"/>
    <col min="34" max="34" width="11" customWidth="1"/>
    <col min="35" max="35" width="9.140625" customWidth="1"/>
    <col min="36" max="37" width="11" customWidth="1"/>
  </cols>
  <sheetData>
    <row r="1" spans="1:61" s="25" customFormat="1" ht="31.5" customHeight="1" x14ac:dyDescent="0.25">
      <c r="A1" s="25" t="s">
        <v>12</v>
      </c>
      <c r="B1" s="25" t="s">
        <v>262</v>
      </c>
      <c r="C1" s="25" t="s">
        <v>261</v>
      </c>
      <c r="D1" s="25" t="s">
        <v>260</v>
      </c>
      <c r="E1" s="25" t="s">
        <v>235</v>
      </c>
      <c r="F1" s="25" t="s">
        <v>236</v>
      </c>
      <c r="G1" s="25" t="s">
        <v>237</v>
      </c>
      <c r="H1" s="25" t="s">
        <v>238</v>
      </c>
      <c r="I1" s="25" t="s">
        <v>239</v>
      </c>
      <c r="J1" s="25" t="s">
        <v>241</v>
      </c>
      <c r="K1" s="25" t="s">
        <v>240</v>
      </c>
      <c r="L1" s="25" t="s">
        <v>270</v>
      </c>
      <c r="M1" s="25" t="s">
        <v>271</v>
      </c>
      <c r="N1" s="25" t="s">
        <v>275</v>
      </c>
      <c r="O1" s="25" t="s">
        <v>274</v>
      </c>
      <c r="P1" s="25" t="s">
        <v>276</v>
      </c>
      <c r="Q1" s="25" t="s">
        <v>277</v>
      </c>
      <c r="R1" s="25" t="s">
        <v>361</v>
      </c>
      <c r="S1" s="25" t="s">
        <v>362</v>
      </c>
      <c r="U1" s="65"/>
      <c r="V1" s="65" t="s">
        <v>235</v>
      </c>
      <c r="W1" s="65" t="s">
        <v>236</v>
      </c>
      <c r="X1" s="25" t="s">
        <v>237</v>
      </c>
      <c r="Y1" s="25" t="s">
        <v>238</v>
      </c>
      <c r="Z1" s="25" t="s">
        <v>239</v>
      </c>
      <c r="AA1" s="25" t="s">
        <v>241</v>
      </c>
      <c r="AB1" s="25" t="s">
        <v>240</v>
      </c>
      <c r="AC1" s="25" t="s">
        <v>272</v>
      </c>
      <c r="AD1" s="25" t="s">
        <v>273</v>
      </c>
      <c r="AE1" s="66" t="s">
        <v>238</v>
      </c>
      <c r="AF1" s="66" t="s">
        <v>241</v>
      </c>
      <c r="AG1" s="66" t="s">
        <v>239</v>
      </c>
      <c r="AH1" s="66" t="s">
        <v>240</v>
      </c>
      <c r="AI1" s="66" t="s">
        <v>363</v>
      </c>
      <c r="AJ1" s="66" t="s">
        <v>364</v>
      </c>
      <c r="AK1" s="68" t="s">
        <v>365</v>
      </c>
      <c r="AM1" s="64" t="s">
        <v>171</v>
      </c>
      <c r="AN1" s="25" t="s">
        <v>168</v>
      </c>
      <c r="AO1" s="25">
        <v>7.5</v>
      </c>
      <c r="AP1" s="25">
        <v>10</v>
      </c>
      <c r="AQ1" s="25">
        <v>15</v>
      </c>
      <c r="AR1" s="25" t="s">
        <v>170</v>
      </c>
      <c r="AS1" s="25">
        <v>7.5</v>
      </c>
      <c r="AT1" s="25">
        <v>10</v>
      </c>
      <c r="AU1" s="25">
        <v>15</v>
      </c>
      <c r="AV1" s="25">
        <v>20</v>
      </c>
      <c r="AW1" s="25" t="s">
        <v>167</v>
      </c>
      <c r="AX1" s="25">
        <v>7.5</v>
      </c>
      <c r="AY1" s="25">
        <v>10</v>
      </c>
      <c r="AZ1" s="25" t="s">
        <v>172</v>
      </c>
      <c r="BA1" s="25" t="s">
        <v>170</v>
      </c>
      <c r="BB1" s="25" t="s">
        <v>167</v>
      </c>
      <c r="BC1" s="25">
        <v>7.5</v>
      </c>
      <c r="BD1" s="25" t="s">
        <v>169</v>
      </c>
      <c r="BH1" s="25" t="s">
        <v>267</v>
      </c>
      <c r="BI1" s="25" t="s">
        <v>169</v>
      </c>
    </row>
    <row r="2" spans="1:61" x14ac:dyDescent="0.25">
      <c r="A2">
        <v>85</v>
      </c>
      <c r="B2">
        <v>1.2</v>
      </c>
      <c r="C2">
        <v>5</v>
      </c>
      <c r="D2">
        <v>2</v>
      </c>
      <c r="E2">
        <v>0.73260000000000003</v>
      </c>
      <c r="F2">
        <v>0.42299999999999999</v>
      </c>
      <c r="G2">
        <v>1.1556</v>
      </c>
      <c r="H2">
        <v>0.62087002069999997</v>
      </c>
      <c r="I2">
        <v>0.61725966499999996</v>
      </c>
      <c r="J2">
        <v>0.66929910560000005</v>
      </c>
      <c r="K2">
        <v>0.494049446</v>
      </c>
      <c r="L2">
        <v>0.58708800520000004</v>
      </c>
      <c r="M2">
        <v>0.5703085966</v>
      </c>
      <c r="N2">
        <f t="shared" ref="N2:N41" si="0">$W$27+$W$28*B2+$W$29*(C2-$V$16)*(D2-$V$18)+$W$30*A2+$W$31*D2+$W$32*(C2-$V$16)*(A2-$V$20)+$W$33*C2+$W$34*(B2-$V$22)*(D2-$V$18)+$W$35*(A2-$V$20)*(D2-$V$18)</f>
        <v>0.63016555580945133</v>
      </c>
      <c r="O2">
        <f t="shared" ref="O2:O41" si="1">$W$40+$W$41*D2+$W$42*(C2-$V$17)*(D2-$V$19)+$W$43*A2+$W$44*(A2-$V$21)*(D2-$V$19)+$W$45*C2+$W$46*(A2-$V$21)*(C2-$V$17)+$W$47*(B2-$V$23)*(D2-$V$19)+$W$48*(B2-$V$23)*(C2-$V$17)+$W$49*B2</f>
        <v>0.48941296754590036</v>
      </c>
      <c r="P2">
        <f t="shared" ref="P2:P41" si="2">$Z$27+$Z$28*B2+$Z$29*A2+$Z$30*C2+$Z$31*(D2-$V$18)^2+$Z$32*(D2-$V$18)*(C2-$V$16)+$Z$33*(A2-$V$20)*(D2-$V$18)+$Z$34*(D2)+$Z$35*(B2-$V$22)*(D2-$V$18)+$Z$36*(C2-$V$16)^2+$Z$37*(B2-$V$22)*(C2-$V$16)</f>
        <v>0.66216376139119515</v>
      </c>
      <c r="Q2">
        <f t="shared" ref="Q2:Q41" si="3">$Z$40+$Z$41*A2+$Z$42*C2+$Z$43*(D2-$V$19)^2+$Z$44*(C2-$V$17)*(D2-$V$19)+$Z$45*D2+$Z$46*(A2-$V$21)*(D2-$V$19)+$Z$47*(C2-$V$17)^2+$Z$48*(B2-$V$23)*(D2-$V$19)+$Z$49*(B2-$V$23)*(C2-$V$17)+$Z$50*B2</f>
        <v>0.47457410854713744</v>
      </c>
      <c r="R2">
        <v>1.119578524</v>
      </c>
      <c r="S2">
        <v>1.1367378699999999</v>
      </c>
      <c r="U2" s="5" t="s">
        <v>247</v>
      </c>
      <c r="V2" s="5">
        <f t="shared" ref="V2:AJ2" si="4">STDEV(E:E)</f>
        <v>0.15375072599207787</v>
      </c>
      <c r="W2" s="5">
        <f t="shared" si="4"/>
        <v>0.22602743473629552</v>
      </c>
      <c r="X2">
        <f t="shared" si="4"/>
        <v>0.19951000608439717</v>
      </c>
      <c r="Y2">
        <f t="shared" si="4"/>
        <v>0.19492170283743415</v>
      </c>
      <c r="Z2">
        <f t="shared" si="4"/>
        <v>0.20244761090775065</v>
      </c>
      <c r="AA2">
        <f t="shared" si="4"/>
        <v>0.10740728355796583</v>
      </c>
      <c r="AB2">
        <f t="shared" si="4"/>
        <v>0.11050469351456699</v>
      </c>
      <c r="AC2">
        <f t="shared" si="4"/>
        <v>0.21084662207676735</v>
      </c>
      <c r="AD2">
        <f t="shared" si="4"/>
        <v>0.12483296638447916</v>
      </c>
      <c r="AE2" s="5">
        <f t="shared" si="4"/>
        <v>0.19887086319320973</v>
      </c>
      <c r="AF2" s="5">
        <f t="shared" si="4"/>
        <v>0.10421607989601676</v>
      </c>
      <c r="AG2" s="5">
        <f t="shared" si="4"/>
        <v>0.20197201038847137</v>
      </c>
      <c r="AH2" s="5">
        <f t="shared" si="4"/>
        <v>0.11031368411954771</v>
      </c>
      <c r="AI2" s="5">
        <f t="shared" si="4"/>
        <v>0.20444248337585519</v>
      </c>
      <c r="AJ2" s="5">
        <f t="shared" si="4"/>
        <v>0.20451293524784606</v>
      </c>
      <c r="AK2" s="5">
        <f>STDEV(B:B)</f>
        <v>0.21152526219041087</v>
      </c>
      <c r="AM2" t="s">
        <v>20</v>
      </c>
      <c r="AN2" s="7">
        <v>0.56461499999999987</v>
      </c>
      <c r="AO2" s="7">
        <v>0.39509999999999984</v>
      </c>
      <c r="AP2" s="7">
        <v>0.65459999999999996</v>
      </c>
      <c r="AQ2" s="7">
        <v>0.53989714285714285</v>
      </c>
      <c r="AR2" s="7">
        <v>0.46077749999999962</v>
      </c>
      <c r="AS2" s="7">
        <v>0.4502769230769238</v>
      </c>
      <c r="AT2" s="7">
        <v>0.56310000000000104</v>
      </c>
      <c r="AU2" s="7">
        <v>0.49666499999999963</v>
      </c>
      <c r="AV2" s="7">
        <v>0.43679999999999997</v>
      </c>
      <c r="AW2" s="7">
        <v>0.68660999999999928</v>
      </c>
      <c r="AX2" s="7">
        <v>0.39906000000000036</v>
      </c>
      <c r="AY2" s="7">
        <v>0.46125000000000016</v>
      </c>
      <c r="BA2" s="7">
        <v>0.14355000000000004</v>
      </c>
      <c r="BB2" s="7">
        <v>0.47196666666666748</v>
      </c>
      <c r="BC2" s="7">
        <v>0.35253333333333325</v>
      </c>
      <c r="BD2" s="7">
        <v>0.24246000000000009</v>
      </c>
      <c r="BF2">
        <v>0.7</v>
      </c>
      <c r="BH2" s="7">
        <v>0.34554999999999991</v>
      </c>
    </row>
    <row r="3" spans="1:61" x14ac:dyDescent="0.25">
      <c r="A3">
        <v>85</v>
      </c>
      <c r="B3">
        <v>1.2</v>
      </c>
      <c r="C3">
        <v>5</v>
      </c>
      <c r="D3">
        <v>2</v>
      </c>
      <c r="E3">
        <v>0.6714</v>
      </c>
      <c r="F3">
        <v>0.46800000000000003</v>
      </c>
      <c r="G3">
        <v>1.1394</v>
      </c>
      <c r="H3">
        <v>0.62087002069999997</v>
      </c>
      <c r="I3">
        <v>0.61725966499999996</v>
      </c>
      <c r="J3">
        <v>0.66929910560000005</v>
      </c>
      <c r="K3">
        <v>0.494049446</v>
      </c>
      <c r="L3">
        <v>0.58708800520000004</v>
      </c>
      <c r="M3">
        <v>0.5703085966</v>
      </c>
      <c r="N3">
        <f t="shared" si="0"/>
        <v>0.63016555580945133</v>
      </c>
      <c r="O3">
        <f t="shared" si="1"/>
        <v>0.48941296754590036</v>
      </c>
      <c r="P3">
        <f t="shared" si="2"/>
        <v>0.66216376139119515</v>
      </c>
      <c r="Q3">
        <f t="shared" si="3"/>
        <v>0.47457410854713744</v>
      </c>
      <c r="R3">
        <v>1.119578524</v>
      </c>
      <c r="S3">
        <v>1.1367378699999999</v>
      </c>
      <c r="U3" s="5" t="s">
        <v>248</v>
      </c>
      <c r="V3" s="5">
        <f t="shared" ref="V3:AH3" si="5">AVERAGE(E:E)</f>
        <v>0.45423608529251008</v>
      </c>
      <c r="W3" s="5">
        <f t="shared" si="5"/>
        <v>0.45352259767687486</v>
      </c>
      <c r="X3">
        <f t="shared" si="5"/>
        <v>0.92585255074053663</v>
      </c>
      <c r="Y3">
        <f t="shared" si="5"/>
        <v>0.49340856736666983</v>
      </c>
      <c r="Z3">
        <f t="shared" si="5"/>
        <v>0.42522680388888667</v>
      </c>
      <c r="AA3">
        <f t="shared" si="5"/>
        <v>0.45977633365555165</v>
      </c>
      <c r="AB3">
        <f t="shared" si="5"/>
        <v>0.43505483488890484</v>
      </c>
      <c r="AC3">
        <f t="shared" si="5"/>
        <v>0.45217291338888721</v>
      </c>
      <c r="AD3">
        <f t="shared" si="5"/>
        <v>0.4517821083722196</v>
      </c>
      <c r="AE3" s="5">
        <f t="shared" si="5"/>
        <v>0.45513614629833848</v>
      </c>
      <c r="AF3" s="5">
        <f t="shared" si="5"/>
        <v>0.4489997793556264</v>
      </c>
      <c r="AG3" s="5">
        <f t="shared" si="5"/>
        <v>0.45519075850302954</v>
      </c>
      <c r="AH3" s="5">
        <f t="shared" si="5"/>
        <v>0.44925220912013669</v>
      </c>
      <c r="AI3" s="5">
        <f t="shared" ref="AI3:AJ3" si="6">AVERAGE(R:R)</f>
        <v>0.90413592564815171</v>
      </c>
      <c r="AJ3" s="5">
        <f t="shared" si="6"/>
        <v>0.90444296761111687</v>
      </c>
      <c r="AK3" s="5">
        <f>AVERAGE(B:B)</f>
        <v>0.94999999999999851</v>
      </c>
      <c r="AM3" t="s">
        <v>21</v>
      </c>
      <c r="AN3" s="7">
        <v>8.9535129822667078E-2</v>
      </c>
      <c r="AO3" s="7">
        <v>5.7568050184196563E-2</v>
      </c>
      <c r="AP3" s="7">
        <v>0.10997009091349592</v>
      </c>
      <c r="AQ3" s="7">
        <v>0.11711528234865776</v>
      </c>
      <c r="AR3" s="7">
        <v>6.3164764405532994E-2</v>
      </c>
      <c r="AS3" s="7">
        <v>5.1898247301399608E-2</v>
      </c>
      <c r="AT3" s="7">
        <v>8.9694456224371263E-2</v>
      </c>
      <c r="AU3" s="7">
        <v>0.11428120468265532</v>
      </c>
      <c r="AV3" s="7">
        <v>0.11099232990300401</v>
      </c>
      <c r="AW3" s="7">
        <v>8.6266432561775741E-2</v>
      </c>
      <c r="AX3" s="7">
        <v>0.12611443475378292</v>
      </c>
      <c r="AY3" s="7">
        <v>0.11495831667549895</v>
      </c>
      <c r="BA3" s="7">
        <v>8.7514114107766744E-2</v>
      </c>
      <c r="BB3" s="7">
        <v>8.3748019237806712E-2</v>
      </c>
      <c r="BC3" s="7">
        <v>9.4871768793284808E-2</v>
      </c>
      <c r="BD3" s="7">
        <v>4.7853507613911613E-2</v>
      </c>
      <c r="BH3" s="7">
        <v>4.0568178645881789E-2</v>
      </c>
    </row>
    <row r="4" spans="1:61" x14ac:dyDescent="0.25">
      <c r="A4">
        <v>85</v>
      </c>
      <c r="B4">
        <v>1.2</v>
      </c>
      <c r="C4">
        <v>5</v>
      </c>
      <c r="D4">
        <v>2</v>
      </c>
      <c r="E4">
        <v>0.52739999999999998</v>
      </c>
      <c r="F4">
        <v>0.61739999999999995</v>
      </c>
      <c r="G4">
        <v>1.1448</v>
      </c>
      <c r="H4">
        <v>0.62087002069999997</v>
      </c>
      <c r="I4">
        <v>0.61725966499999996</v>
      </c>
      <c r="J4">
        <v>0.66929910560000005</v>
      </c>
      <c r="K4">
        <v>0.494049446</v>
      </c>
      <c r="L4">
        <v>0.58708800520000004</v>
      </c>
      <c r="M4">
        <v>0.5703085966</v>
      </c>
      <c r="N4">
        <f t="shared" si="0"/>
        <v>0.63016555580945133</v>
      </c>
      <c r="O4">
        <f t="shared" si="1"/>
        <v>0.48941296754590036</v>
      </c>
      <c r="P4">
        <f t="shared" si="2"/>
        <v>0.66216376139119515</v>
      </c>
      <c r="Q4">
        <f t="shared" si="3"/>
        <v>0.47457410854713744</v>
      </c>
      <c r="R4">
        <v>1.119578524</v>
      </c>
      <c r="S4">
        <v>1.1367378699999999</v>
      </c>
      <c r="U4" s="5" t="s">
        <v>242</v>
      </c>
      <c r="V4" s="5">
        <f t="shared" ref="V4:AH4" si="7">MEDIAN(E:E)</f>
        <v>0.45600000000000002</v>
      </c>
      <c r="W4" s="5">
        <f t="shared" si="7"/>
        <v>0.45839999999999997</v>
      </c>
      <c r="X4">
        <f t="shared" si="7"/>
        <v>0.94140000000000001</v>
      </c>
      <c r="Y4">
        <f t="shared" si="7"/>
        <v>0.47425235570000002</v>
      </c>
      <c r="Z4">
        <f t="shared" si="7"/>
        <v>0.41540091499999998</v>
      </c>
      <c r="AA4">
        <f t="shared" si="7"/>
        <v>0.45577910060000004</v>
      </c>
      <c r="AB4">
        <f t="shared" si="7"/>
        <v>0.47187144599999997</v>
      </c>
      <c r="AC4">
        <f t="shared" si="7"/>
        <v>0.45513215954999997</v>
      </c>
      <c r="AD4">
        <f t="shared" si="7"/>
        <v>0.45013022484999998</v>
      </c>
      <c r="AE4" s="5">
        <f t="shared" si="7"/>
        <v>0.4290205128552016</v>
      </c>
      <c r="AF4" s="5">
        <f t="shared" si="7"/>
        <v>0.47622915459065035</v>
      </c>
      <c r="AG4" s="5">
        <f t="shared" si="7"/>
        <v>0.44198522958969472</v>
      </c>
      <c r="AH4" s="5">
        <f t="shared" si="7"/>
        <v>0.47814274455913769</v>
      </c>
      <c r="AI4" s="5">
        <f t="shared" ref="AI4:AJ4" si="8">MEDIAN(R:R)</f>
        <v>0.94620974349999998</v>
      </c>
      <c r="AJ4" s="5">
        <f t="shared" si="8"/>
        <v>0.944117188</v>
      </c>
      <c r="AK4" s="5">
        <f>MEDIAN(B:B)</f>
        <v>1</v>
      </c>
      <c r="AM4" t="s">
        <v>23</v>
      </c>
      <c r="AN4">
        <v>0.57307499999999967</v>
      </c>
      <c r="AO4">
        <v>0.752355</v>
      </c>
      <c r="AP4">
        <v>0.49773333333333336</v>
      </c>
      <c r="AQ4">
        <v>0.62295882352941168</v>
      </c>
      <c r="AR4">
        <v>0.68769000000000124</v>
      </c>
      <c r="AS4">
        <v>0.6681846153846146</v>
      </c>
      <c r="AT4">
        <v>0.56795999999999935</v>
      </c>
      <c r="AU4">
        <v>0.67220999999999931</v>
      </c>
      <c r="AV4">
        <v>0.72684000000000015</v>
      </c>
      <c r="AW4">
        <v>0.45400500000000049</v>
      </c>
      <c r="AX4">
        <v>0.74781000000000031</v>
      </c>
      <c r="AY4">
        <v>0.66909999999999981</v>
      </c>
      <c r="BA4">
        <v>0.95916521739130389</v>
      </c>
      <c r="BB4">
        <v>0.66631666666666556</v>
      </c>
      <c r="BC4">
        <v>0.79188333333333416</v>
      </c>
      <c r="BD4">
        <v>0.87918000000000229</v>
      </c>
      <c r="BH4">
        <v>0.40700000000000014</v>
      </c>
    </row>
    <row r="5" spans="1:61" x14ac:dyDescent="0.25">
      <c r="A5">
        <v>85</v>
      </c>
      <c r="B5">
        <v>1.2</v>
      </c>
      <c r="C5">
        <v>5</v>
      </c>
      <c r="D5">
        <v>2</v>
      </c>
      <c r="E5">
        <v>0.27</v>
      </c>
      <c r="F5">
        <v>0.87660000000000005</v>
      </c>
      <c r="G5">
        <v>1.1466000000000001</v>
      </c>
      <c r="H5">
        <v>0.62087002069999997</v>
      </c>
      <c r="I5">
        <v>0.61725966499999996</v>
      </c>
      <c r="J5">
        <v>0.66929910560000005</v>
      </c>
      <c r="K5">
        <v>0.494049446</v>
      </c>
      <c r="L5">
        <v>0.58708800520000004</v>
      </c>
      <c r="M5">
        <v>0.5703085966</v>
      </c>
      <c r="N5">
        <f t="shared" si="0"/>
        <v>0.63016555580945133</v>
      </c>
      <c r="O5">
        <f t="shared" si="1"/>
        <v>0.48941296754590036</v>
      </c>
      <c r="P5">
        <f t="shared" si="2"/>
        <v>0.66216376139119515</v>
      </c>
      <c r="Q5">
        <f t="shared" si="3"/>
        <v>0.47457410854713744</v>
      </c>
      <c r="R5">
        <v>1.119578524</v>
      </c>
      <c r="S5">
        <v>1.1367378699999999</v>
      </c>
      <c r="U5" s="5" t="s">
        <v>243</v>
      </c>
      <c r="V5" s="5">
        <f t="shared" ref="V5:AH5" si="9">QUARTILE(E:E, 1)</f>
        <v>0.34739999999999999</v>
      </c>
      <c r="W5" s="5">
        <f t="shared" si="9"/>
        <v>0.27854999999999996</v>
      </c>
      <c r="X5">
        <f t="shared" si="9"/>
        <v>0.76259999999999994</v>
      </c>
      <c r="Y5">
        <f t="shared" si="9"/>
        <v>0.3129769007</v>
      </c>
      <c r="Z5">
        <f t="shared" si="9"/>
        <v>0.25568066499999997</v>
      </c>
      <c r="AA5">
        <f t="shared" si="9"/>
        <v>0.35316949060000002</v>
      </c>
      <c r="AB5">
        <f t="shared" si="9"/>
        <v>0.30544844599999998</v>
      </c>
      <c r="AC5">
        <f t="shared" si="9"/>
        <v>0.28679629220000002</v>
      </c>
      <c r="AD5">
        <f t="shared" si="9"/>
        <v>0.33226228320000001</v>
      </c>
      <c r="AE5" s="5">
        <f t="shared" si="9"/>
        <v>0.29193904382545166</v>
      </c>
      <c r="AF5" s="5">
        <f t="shared" si="9"/>
        <v>0.33736951842749979</v>
      </c>
      <c r="AG5" s="5">
        <f t="shared" si="9"/>
        <v>0.29686763264869542</v>
      </c>
      <c r="AH5" s="5">
        <f t="shared" si="9"/>
        <v>0.33321119451573838</v>
      </c>
      <c r="AI5" s="5">
        <f t="shared" ref="AI5:AJ5" si="10">QUARTILE(R:R, 1)</f>
        <v>0.76145658500000002</v>
      </c>
      <c r="AJ5" s="5">
        <f t="shared" si="10"/>
        <v>0.76049088399999998</v>
      </c>
      <c r="AK5" s="5">
        <f>QUARTILE(B:B, 1)</f>
        <v>0.8</v>
      </c>
      <c r="AM5" t="s">
        <v>21</v>
      </c>
      <c r="AN5">
        <v>8.6740615272357768E-2</v>
      </c>
      <c r="AO5">
        <v>5.6907379150200263E-2</v>
      </c>
      <c r="AP5">
        <v>0.10434645221353818</v>
      </c>
      <c r="AQ5">
        <v>0.11529902894382214</v>
      </c>
      <c r="AR5">
        <v>6.1035581881711327E-2</v>
      </c>
      <c r="AS5">
        <v>6.424542541470786E-2</v>
      </c>
      <c r="AT5">
        <v>8.7629310816621175E-2</v>
      </c>
      <c r="AU5">
        <v>0.1254325559430462</v>
      </c>
      <c r="AV5">
        <v>8.0882523505980672E-2</v>
      </c>
      <c r="AW5">
        <v>9.8794646799915703E-2</v>
      </c>
      <c r="AX5">
        <v>0.11353165198820665</v>
      </c>
      <c r="AY5">
        <v>0.11180910808268871</v>
      </c>
      <c r="BA5">
        <v>0.20926018097326082</v>
      </c>
      <c r="BB5">
        <v>7.6824073493652112E-2</v>
      </c>
      <c r="BC5">
        <v>9.7474206586762591E-2</v>
      </c>
      <c r="BD5">
        <v>5.0354240773128785E-2</v>
      </c>
      <c r="BH5">
        <v>3.4355075119124355E-2</v>
      </c>
    </row>
    <row r="6" spans="1:61" x14ac:dyDescent="0.25">
      <c r="A6">
        <v>85</v>
      </c>
      <c r="B6">
        <v>1.2</v>
      </c>
      <c r="C6">
        <v>5</v>
      </c>
      <c r="D6">
        <v>2</v>
      </c>
      <c r="E6">
        <v>0.46439999999999998</v>
      </c>
      <c r="F6">
        <v>0.66420000000000001</v>
      </c>
      <c r="G6">
        <v>1.1286</v>
      </c>
      <c r="H6">
        <v>0.62087002069999997</v>
      </c>
      <c r="I6">
        <v>0.61725966499999996</v>
      </c>
      <c r="J6">
        <v>0.66929910560000005</v>
      </c>
      <c r="K6">
        <v>0.494049446</v>
      </c>
      <c r="L6">
        <v>0.58708800520000004</v>
      </c>
      <c r="M6">
        <v>0.5703085966</v>
      </c>
      <c r="N6">
        <f t="shared" si="0"/>
        <v>0.63016555580945133</v>
      </c>
      <c r="O6">
        <f t="shared" si="1"/>
        <v>0.48941296754590036</v>
      </c>
      <c r="P6">
        <f t="shared" si="2"/>
        <v>0.66216376139119515</v>
      </c>
      <c r="Q6">
        <f t="shared" si="3"/>
        <v>0.47457410854713744</v>
      </c>
      <c r="R6">
        <v>1.119578524</v>
      </c>
      <c r="S6">
        <v>1.1367378699999999</v>
      </c>
      <c r="U6" s="5" t="s">
        <v>244</v>
      </c>
      <c r="V6" s="5">
        <f t="shared" ref="V6:AH6" si="11">MIN(E:E)</f>
        <v>5.3999999999999999E-2</v>
      </c>
      <c r="W6" s="5">
        <f t="shared" si="11"/>
        <v>0</v>
      </c>
      <c r="X6">
        <f t="shared" si="11"/>
        <v>0.1116</v>
      </c>
      <c r="Y6">
        <f t="shared" si="11"/>
        <v>0.1014663807</v>
      </c>
      <c r="Z6">
        <f t="shared" si="11"/>
        <v>6.0078665000000003E-2</v>
      </c>
      <c r="AA6">
        <f t="shared" si="11"/>
        <v>0.33475906560000002</v>
      </c>
      <c r="AB6">
        <f t="shared" si="11"/>
        <v>0.251987446</v>
      </c>
      <c r="AC6">
        <f t="shared" si="11"/>
        <v>9.6258468099999994E-2</v>
      </c>
      <c r="AD6">
        <f t="shared" si="11"/>
        <v>0.2313468005</v>
      </c>
      <c r="AE6" s="5">
        <f t="shared" si="11"/>
        <v>0.1156249406574516</v>
      </c>
      <c r="AF6" s="5">
        <f t="shared" si="11"/>
        <v>0.25700060317410017</v>
      </c>
      <c r="AG6" s="5">
        <f t="shared" si="11"/>
        <v>0.11356158887719577</v>
      </c>
      <c r="AH6" s="5">
        <f t="shared" si="11"/>
        <v>0.25893765066793867</v>
      </c>
      <c r="AI6" s="5">
        <f t="shared" ref="AI6:AJ6" si="12">MIN(R:R)</f>
        <v>0.37262554399999998</v>
      </c>
      <c r="AJ6" s="5">
        <f t="shared" si="12"/>
        <v>0.37249924000000001</v>
      </c>
      <c r="AK6" s="5">
        <f>MIN(B:B)</f>
        <v>0.4</v>
      </c>
      <c r="AM6" t="s">
        <v>24</v>
      </c>
      <c r="AN6" s="42">
        <v>1.1376899999999994</v>
      </c>
      <c r="AO6" s="42">
        <v>1.1474550000000006</v>
      </c>
      <c r="AP6" s="42">
        <v>1.1523333333333339</v>
      </c>
      <c r="AQ6" s="42">
        <v>1.1660823529411768</v>
      </c>
      <c r="AR6" s="42">
        <v>1.1438549999999998</v>
      </c>
      <c r="AS6" s="42">
        <v>1.118461538461538</v>
      </c>
      <c r="AT6" s="42">
        <v>1.1310599999999993</v>
      </c>
      <c r="AU6" s="42">
        <v>1.1688750000000006</v>
      </c>
      <c r="AV6" s="42">
        <v>1.16364</v>
      </c>
      <c r="AW6" s="42">
        <v>1.1406150000000008</v>
      </c>
      <c r="AX6" s="42">
        <v>1.1468700000000007</v>
      </c>
      <c r="AY6" s="42">
        <v>1.1468500000000001</v>
      </c>
      <c r="BA6" s="42">
        <v>1.0976869565217395</v>
      </c>
      <c r="BB6" s="42">
        <v>1.1382833333333324</v>
      </c>
      <c r="BC6" s="42">
        <v>1.1444166666666671</v>
      </c>
      <c r="BD6" s="42">
        <v>1.1216400000000006</v>
      </c>
      <c r="BH6" s="42">
        <v>0.75254999999999983</v>
      </c>
    </row>
    <row r="7" spans="1:61" x14ac:dyDescent="0.25">
      <c r="A7">
        <v>85</v>
      </c>
      <c r="B7">
        <v>1.2</v>
      </c>
      <c r="C7">
        <v>5</v>
      </c>
      <c r="D7">
        <v>2</v>
      </c>
      <c r="E7">
        <v>0.49859999999999999</v>
      </c>
      <c r="F7">
        <v>0.64800000000000002</v>
      </c>
      <c r="G7">
        <v>1.1466000000000001</v>
      </c>
      <c r="H7">
        <v>0.62087002069999997</v>
      </c>
      <c r="I7">
        <v>0.61725966499999996</v>
      </c>
      <c r="J7">
        <v>0.66929910560000005</v>
      </c>
      <c r="K7">
        <v>0.494049446</v>
      </c>
      <c r="L7">
        <v>0.58708800520000004</v>
      </c>
      <c r="M7">
        <v>0.5703085966</v>
      </c>
      <c r="N7">
        <f t="shared" si="0"/>
        <v>0.63016555580945133</v>
      </c>
      <c r="O7">
        <f t="shared" si="1"/>
        <v>0.48941296754590036</v>
      </c>
      <c r="P7">
        <f t="shared" si="2"/>
        <v>0.66216376139119515</v>
      </c>
      <c r="Q7">
        <f t="shared" si="3"/>
        <v>0.47457410854713744</v>
      </c>
      <c r="R7">
        <v>1.119578524</v>
      </c>
      <c r="S7">
        <v>1.1367378699999999</v>
      </c>
      <c r="U7" s="5" t="s">
        <v>245</v>
      </c>
      <c r="V7" s="5">
        <f t="shared" ref="V7:AH7" si="13">MAX(E:E)</f>
        <v>1.3122</v>
      </c>
      <c r="W7" s="5">
        <f t="shared" si="13"/>
        <v>1.0962000000000001</v>
      </c>
      <c r="X7">
        <f t="shared" si="13"/>
        <v>1.5551999999999999</v>
      </c>
      <c r="Y7">
        <f t="shared" si="13"/>
        <v>0.89077690070000004</v>
      </c>
      <c r="Z7">
        <f t="shared" si="13"/>
        <v>0.85330566500000005</v>
      </c>
      <c r="AA7">
        <f t="shared" si="13"/>
        <v>0.66929910560000005</v>
      </c>
      <c r="AB7">
        <f t="shared" si="13"/>
        <v>0.59784644600000003</v>
      </c>
      <c r="AC7">
        <f t="shared" si="13"/>
        <v>0.94587006780000005</v>
      </c>
      <c r="AD7">
        <f t="shared" si="13"/>
        <v>0.63592093130000005</v>
      </c>
      <c r="AE7" s="5">
        <f t="shared" si="13"/>
        <v>0.82464234745195142</v>
      </c>
      <c r="AF7" s="5">
        <f t="shared" si="13"/>
        <v>0.5919528274435002</v>
      </c>
      <c r="AG7" s="5">
        <f t="shared" si="13"/>
        <v>0.90037610025669579</v>
      </c>
      <c r="AH7" s="5">
        <f t="shared" si="13"/>
        <v>0.63910433329053751</v>
      </c>
      <c r="AI7" s="5">
        <f t="shared" ref="AI7:AJ7" si="14">MAX(R:R)</f>
        <v>1.193732792</v>
      </c>
      <c r="AJ7" s="5">
        <f t="shared" si="14"/>
        <v>1.186253607</v>
      </c>
      <c r="AK7" s="5">
        <f>MAX(B:B)</f>
        <v>1.2</v>
      </c>
      <c r="AM7" t="s">
        <v>21</v>
      </c>
      <c r="AN7" s="43">
        <v>5.0058597823754526E-2</v>
      </c>
      <c r="AO7" s="43">
        <v>4.7819677779284253E-2</v>
      </c>
      <c r="AP7" s="43">
        <v>6.5154695366935828E-2</v>
      </c>
      <c r="AQ7" s="43">
        <v>9.8914727697030302E-2</v>
      </c>
      <c r="AR7" s="43">
        <v>6.7991013114393345E-2</v>
      </c>
      <c r="AS7" s="43">
        <v>5.8406435068532866E-2</v>
      </c>
      <c r="AT7" s="43">
        <v>6.881390241680195E-2</v>
      </c>
      <c r="AU7" s="43">
        <v>0.13419388723730086</v>
      </c>
      <c r="AV7" s="43">
        <v>0.10871493097185969</v>
      </c>
      <c r="AW7" s="43">
        <v>7.7628200174366765E-2</v>
      </c>
      <c r="AX7" s="43">
        <v>0.10299394088632828</v>
      </c>
      <c r="AY7" s="43">
        <v>0.13771634985272507</v>
      </c>
      <c r="BA7" s="42">
        <v>0.22640696029601029</v>
      </c>
      <c r="BB7" s="42">
        <v>5.1185529008580789E-2</v>
      </c>
      <c r="BC7" s="42">
        <v>9.34917243073764E-2</v>
      </c>
      <c r="BD7" s="42">
        <v>5.6103551065962411E-2</v>
      </c>
      <c r="BH7" s="42">
        <v>3.6741619590996415E-2</v>
      </c>
    </row>
    <row r="8" spans="1:61" x14ac:dyDescent="0.25">
      <c r="A8">
        <v>85</v>
      </c>
      <c r="B8">
        <v>1.2</v>
      </c>
      <c r="C8">
        <v>5</v>
      </c>
      <c r="D8">
        <v>2</v>
      </c>
      <c r="E8">
        <v>0.62280000000000002</v>
      </c>
      <c r="F8">
        <v>0.50580000000000003</v>
      </c>
      <c r="G8">
        <v>1.1286</v>
      </c>
      <c r="H8">
        <v>0.62087002069999997</v>
      </c>
      <c r="I8">
        <v>0.61725966499999996</v>
      </c>
      <c r="J8">
        <v>0.66929910560000005</v>
      </c>
      <c r="K8">
        <v>0.494049446</v>
      </c>
      <c r="L8">
        <v>0.58708800520000004</v>
      </c>
      <c r="M8">
        <v>0.5703085966</v>
      </c>
      <c r="N8">
        <f t="shared" si="0"/>
        <v>0.63016555580945133</v>
      </c>
      <c r="O8">
        <f t="shared" si="1"/>
        <v>0.48941296754590036</v>
      </c>
      <c r="P8">
        <f t="shared" si="2"/>
        <v>0.66216376139119515</v>
      </c>
      <c r="Q8">
        <f t="shared" si="3"/>
        <v>0.47457410854713744</v>
      </c>
      <c r="R8">
        <v>1.119578524</v>
      </c>
      <c r="S8">
        <v>1.1367378699999999</v>
      </c>
      <c r="U8" s="5" t="s">
        <v>246</v>
      </c>
      <c r="V8" s="5">
        <f t="shared" ref="V8:AH8" si="15">QUARTILE(E:E, 3)</f>
        <v>0.5484</v>
      </c>
      <c r="W8" s="5">
        <f t="shared" si="15"/>
        <v>0.63360000000000005</v>
      </c>
      <c r="X8">
        <f t="shared" si="15"/>
        <v>1.1202000000000001</v>
      </c>
      <c r="Y8">
        <f t="shared" si="15"/>
        <v>0.64851911070000001</v>
      </c>
      <c r="Z8">
        <f t="shared" si="15"/>
        <v>0.58037916499999997</v>
      </c>
      <c r="AA8">
        <f t="shared" si="15"/>
        <v>0.55399701059999995</v>
      </c>
      <c r="AB8">
        <f t="shared" si="15"/>
        <v>0.50745644599999995</v>
      </c>
      <c r="AC8">
        <f t="shared" si="15"/>
        <v>0.59626470220000005</v>
      </c>
      <c r="AD8">
        <f t="shared" si="15"/>
        <v>0.5703085966</v>
      </c>
      <c r="AE8" s="5">
        <f t="shared" si="15"/>
        <v>0.62268184428395146</v>
      </c>
      <c r="AF8" s="5">
        <f t="shared" si="15"/>
        <v>0.53770612721720001</v>
      </c>
      <c r="AG8" s="5">
        <f t="shared" si="15"/>
        <v>0.61964563852319554</v>
      </c>
      <c r="AH8" s="5">
        <f t="shared" si="15"/>
        <v>0.53216391746853753</v>
      </c>
      <c r="AI8" s="5">
        <f t="shared" ref="AI8:AJ8" si="16">QUARTILE(R:R, 3)</f>
        <v>1.1261366390000001</v>
      </c>
      <c r="AJ8" s="5">
        <f t="shared" si="16"/>
        <v>1.1309828770000001</v>
      </c>
      <c r="AK8" s="5">
        <f>QUARTILE(B:B, 3)</f>
        <v>1.2</v>
      </c>
      <c r="AM8" t="s">
        <v>255</v>
      </c>
      <c r="AN8" s="43">
        <v>4.4000209040911453E-2</v>
      </c>
      <c r="AO8" s="42">
        <v>4.1674556108330374E-2</v>
      </c>
      <c r="AP8" s="42">
        <v>5.6541534885972633E-2</v>
      </c>
      <c r="AQ8" s="42">
        <v>8.482653686297581E-2</v>
      </c>
      <c r="AR8" s="42">
        <v>5.9440237717537057E-2</v>
      </c>
      <c r="AS8" s="42">
        <v>5.2220333967739174E-2</v>
      </c>
      <c r="AT8" s="42">
        <v>6.0840187449650765E-2</v>
      </c>
      <c r="AU8" s="42">
        <v>0.11480602052169889</v>
      </c>
      <c r="AV8" s="42">
        <v>9.3426601845811155E-2</v>
      </c>
      <c r="AW8" s="42">
        <v>6.8058196827471773E-2</v>
      </c>
      <c r="AX8" s="42">
        <v>8.9804372671992649E-2</v>
      </c>
      <c r="AY8" s="42">
        <v>0.12008226869488169</v>
      </c>
      <c r="BA8" s="42">
        <v>0.20625822230176635</v>
      </c>
      <c r="BB8" s="42">
        <v>4.4967300767454643E-2</v>
      </c>
      <c r="BC8" s="42">
        <v>8.1693780797241419E-2</v>
      </c>
      <c r="BD8" s="42">
        <v>5.0019213888558164E-2</v>
      </c>
    </row>
    <row r="9" spans="1:61" x14ac:dyDescent="0.25">
      <c r="A9">
        <v>85</v>
      </c>
      <c r="B9">
        <v>1.2</v>
      </c>
      <c r="C9">
        <v>5</v>
      </c>
      <c r="D9">
        <v>2</v>
      </c>
      <c r="E9">
        <v>0.75960000000000005</v>
      </c>
      <c r="F9">
        <v>0.40679999999999999</v>
      </c>
      <c r="G9">
        <v>1.1664000000000001</v>
      </c>
      <c r="H9">
        <v>0.62087002069999997</v>
      </c>
      <c r="I9">
        <v>0.61725966499999996</v>
      </c>
      <c r="J9">
        <v>0.66929910560000005</v>
      </c>
      <c r="K9">
        <v>0.494049446</v>
      </c>
      <c r="L9">
        <v>0.58708800520000004</v>
      </c>
      <c r="M9">
        <v>0.5703085966</v>
      </c>
      <c r="N9">
        <f t="shared" si="0"/>
        <v>0.63016555580945133</v>
      </c>
      <c r="O9">
        <f t="shared" si="1"/>
        <v>0.48941296754590036</v>
      </c>
      <c r="P9">
        <f t="shared" si="2"/>
        <v>0.66216376139119515</v>
      </c>
      <c r="Q9">
        <f t="shared" si="3"/>
        <v>0.47457410854713744</v>
      </c>
      <c r="R9">
        <v>1.119578524</v>
      </c>
      <c r="S9">
        <v>1.1367378699999999</v>
      </c>
      <c r="U9" s="5"/>
      <c r="V9" s="5"/>
      <c r="W9" s="5"/>
      <c r="AE9" s="5"/>
      <c r="AF9" s="5"/>
      <c r="AG9" s="5"/>
      <c r="AH9" s="5"/>
      <c r="AI9" s="5"/>
      <c r="AJ9" s="5"/>
      <c r="AK9" s="5"/>
      <c r="AM9" t="s">
        <v>26</v>
      </c>
      <c r="AN9" s="62">
        <v>0.6253333333333333</v>
      </c>
      <c r="AO9">
        <v>0.42533333333333334</v>
      </c>
      <c r="AP9">
        <v>0.37233333333333335</v>
      </c>
      <c r="AQ9">
        <v>0.30933333333333329</v>
      </c>
      <c r="AR9">
        <v>0.6253333333333333</v>
      </c>
      <c r="AS9">
        <v>0.42533333333333334</v>
      </c>
      <c r="AT9">
        <v>0.37233333333333335</v>
      </c>
      <c r="AU9">
        <v>0.30933333333333329</v>
      </c>
      <c r="AV9">
        <v>0.27333333333333337</v>
      </c>
      <c r="AW9">
        <v>0.7626666666666666</v>
      </c>
      <c r="AX9">
        <v>0.52700000000000002</v>
      </c>
      <c r="AY9">
        <v>0.49</v>
      </c>
      <c r="BA9">
        <v>0.2283333333333333</v>
      </c>
      <c r="BB9">
        <v>0.24966666666666668</v>
      </c>
      <c r="BC9">
        <v>0.14400000000000002</v>
      </c>
      <c r="BD9">
        <v>0.38199999999999995</v>
      </c>
      <c r="BH9">
        <v>0.14400000000000002</v>
      </c>
    </row>
    <row r="10" spans="1:61" x14ac:dyDescent="0.25">
      <c r="A10">
        <v>85</v>
      </c>
      <c r="B10">
        <v>1.2</v>
      </c>
      <c r="C10">
        <v>5</v>
      </c>
      <c r="D10">
        <v>2</v>
      </c>
      <c r="E10">
        <v>0.56879999999999997</v>
      </c>
      <c r="F10">
        <v>0.55259999999999998</v>
      </c>
      <c r="G10">
        <v>1.1214</v>
      </c>
      <c r="H10">
        <v>0.62087002069999997</v>
      </c>
      <c r="I10">
        <v>0.61725966499999996</v>
      </c>
      <c r="J10">
        <v>0.66929910560000005</v>
      </c>
      <c r="K10">
        <v>0.494049446</v>
      </c>
      <c r="L10">
        <v>0.58708800520000004</v>
      </c>
      <c r="M10">
        <v>0.5703085966</v>
      </c>
      <c r="N10">
        <f t="shared" si="0"/>
        <v>0.63016555580945133</v>
      </c>
      <c r="O10">
        <f t="shared" si="1"/>
        <v>0.48941296754590036</v>
      </c>
      <c r="P10">
        <f t="shared" si="2"/>
        <v>0.66216376139119515</v>
      </c>
      <c r="Q10">
        <f t="shared" si="3"/>
        <v>0.47457410854713744</v>
      </c>
      <c r="R10">
        <v>1.119578524</v>
      </c>
      <c r="S10">
        <v>1.1367378699999999</v>
      </c>
      <c r="U10" s="5" t="s">
        <v>249</v>
      </c>
      <c r="V10" s="5">
        <f>V5-V6</f>
        <v>0.29339999999999999</v>
      </c>
      <c r="W10" s="5">
        <f t="shared" ref="W10:AB10" si="17">W5-W6</f>
        <v>0.27854999999999996</v>
      </c>
      <c r="X10">
        <f t="shared" si="17"/>
        <v>0.65099999999999991</v>
      </c>
      <c r="Y10">
        <f t="shared" si="17"/>
        <v>0.21151052000000001</v>
      </c>
      <c r="Z10">
        <f t="shared" si="17"/>
        <v>0.19560199999999997</v>
      </c>
      <c r="AA10">
        <f t="shared" si="17"/>
        <v>1.8410425000000008E-2</v>
      </c>
      <c r="AB10">
        <f t="shared" si="17"/>
        <v>5.3460999999999981E-2</v>
      </c>
      <c r="AC10">
        <f t="shared" ref="AC10:AD10" si="18">AC5-AC6</f>
        <v>0.19053782410000003</v>
      </c>
      <c r="AD10">
        <f t="shared" si="18"/>
        <v>0.1009154827</v>
      </c>
      <c r="AE10" s="5">
        <f>AE5-AE6</f>
        <v>0.17631410316800006</v>
      </c>
      <c r="AF10" s="5">
        <f t="shared" ref="AF10:AH10" si="19">AF5-AF6</f>
        <v>8.036891525339962E-2</v>
      </c>
      <c r="AG10" s="5">
        <f t="shared" si="19"/>
        <v>0.18330604377149967</v>
      </c>
      <c r="AH10" s="5">
        <f t="shared" si="19"/>
        <v>7.4273543847799717E-2</v>
      </c>
      <c r="AI10" s="5">
        <f t="shared" ref="AI10:AJ10" si="20">AI5-AI6</f>
        <v>0.38883104100000004</v>
      </c>
      <c r="AJ10" s="5">
        <f t="shared" si="20"/>
        <v>0.38799164399999997</v>
      </c>
      <c r="AK10" s="5">
        <f t="shared" ref="AK10" si="21">AK5-AK6</f>
        <v>0.4</v>
      </c>
      <c r="AM10" s="6" t="s">
        <v>21</v>
      </c>
      <c r="AN10">
        <v>1.6165807537309534E-2</v>
      </c>
      <c r="AO10">
        <v>4.9328828623162518E-3</v>
      </c>
      <c r="AP10">
        <v>6.5064070986477181E-3</v>
      </c>
      <c r="AQ10">
        <v>9.8657657246325036E-3</v>
      </c>
      <c r="AR10">
        <v>1.6165807537309534E-2</v>
      </c>
      <c r="AS10">
        <v>4.9328828623162518E-3</v>
      </c>
      <c r="AT10">
        <v>6.5064070986477181E-3</v>
      </c>
      <c r="AU10">
        <v>9.8657657246325036E-3</v>
      </c>
      <c r="AV10">
        <v>5.686240703077332E-3</v>
      </c>
      <c r="AW10">
        <v>3.134219732777737E-2</v>
      </c>
      <c r="AX10">
        <v>7.2111025509279851E-3</v>
      </c>
      <c r="AY10">
        <v>1.0148891565092228E-2</v>
      </c>
      <c r="BA10">
        <v>1.9655363983740758E-2</v>
      </c>
      <c r="BB10">
        <v>5.5075705472861069E-3</v>
      </c>
      <c r="BC10">
        <v>9.1651513899116757E-3</v>
      </c>
      <c r="BD10">
        <v>1.0000000000000009E-3</v>
      </c>
      <c r="BH10">
        <v>9.1651513899116757E-3</v>
      </c>
    </row>
    <row r="11" spans="1:61" x14ac:dyDescent="0.25">
      <c r="A11">
        <v>85</v>
      </c>
      <c r="B11">
        <v>1.2</v>
      </c>
      <c r="C11">
        <v>5</v>
      </c>
      <c r="D11">
        <v>2</v>
      </c>
      <c r="E11">
        <v>0.56879999999999997</v>
      </c>
      <c r="F11">
        <v>0.58320000000000005</v>
      </c>
      <c r="G11">
        <v>1.1519999999999999</v>
      </c>
      <c r="H11">
        <v>0.62087002069999997</v>
      </c>
      <c r="I11">
        <v>0.61725966499999996</v>
      </c>
      <c r="J11">
        <v>0.66929910560000005</v>
      </c>
      <c r="K11">
        <v>0.494049446</v>
      </c>
      <c r="L11">
        <v>0.58708800520000004</v>
      </c>
      <c r="M11">
        <v>0.5703085966</v>
      </c>
      <c r="N11">
        <f t="shared" si="0"/>
        <v>0.63016555580945133</v>
      </c>
      <c r="O11">
        <f t="shared" si="1"/>
        <v>0.48941296754590036</v>
      </c>
      <c r="P11">
        <f t="shared" si="2"/>
        <v>0.66216376139119515</v>
      </c>
      <c r="Q11">
        <f t="shared" si="3"/>
        <v>0.47457410854713744</v>
      </c>
      <c r="R11">
        <v>1.119578524</v>
      </c>
      <c r="S11">
        <v>1.1367378699999999</v>
      </c>
      <c r="U11" s="5" t="s">
        <v>243</v>
      </c>
      <c r="V11" s="5">
        <f>V5</f>
        <v>0.34739999999999999</v>
      </c>
      <c r="W11" s="5">
        <f t="shared" ref="W11:AB11" si="22">W5</f>
        <v>0.27854999999999996</v>
      </c>
      <c r="X11">
        <f t="shared" si="22"/>
        <v>0.76259999999999994</v>
      </c>
      <c r="Y11">
        <f t="shared" si="22"/>
        <v>0.3129769007</v>
      </c>
      <c r="Z11">
        <f t="shared" si="22"/>
        <v>0.25568066499999997</v>
      </c>
      <c r="AA11">
        <f t="shared" si="22"/>
        <v>0.35316949060000002</v>
      </c>
      <c r="AB11">
        <f t="shared" si="22"/>
        <v>0.30544844599999998</v>
      </c>
      <c r="AC11">
        <f t="shared" ref="AC11:AD11" si="23">AC5</f>
        <v>0.28679629220000002</v>
      </c>
      <c r="AD11">
        <f t="shared" si="23"/>
        <v>0.33226228320000001</v>
      </c>
      <c r="AE11" s="5">
        <f>AE5</f>
        <v>0.29193904382545166</v>
      </c>
      <c r="AF11" s="5">
        <f t="shared" ref="AF11:AH11" si="24">AF5</f>
        <v>0.33736951842749979</v>
      </c>
      <c r="AG11" s="5">
        <f t="shared" si="24"/>
        <v>0.29686763264869542</v>
      </c>
      <c r="AH11" s="5">
        <f t="shared" si="24"/>
        <v>0.33321119451573838</v>
      </c>
      <c r="AI11" s="5">
        <f t="shared" ref="AI11:AJ11" si="25">AI5</f>
        <v>0.76145658500000002</v>
      </c>
      <c r="AJ11" s="5">
        <f t="shared" si="25"/>
        <v>0.76049088399999998</v>
      </c>
      <c r="AK11" s="5">
        <f t="shared" ref="AK11" si="26">AK5</f>
        <v>0.8</v>
      </c>
      <c r="AM11" s="17" t="s">
        <v>253</v>
      </c>
      <c r="AN11">
        <v>2.585150459058028E-2</v>
      </c>
      <c r="AO11">
        <v>1.1597686980367363E-2</v>
      </c>
      <c r="AP11">
        <v>1.7474683344622339E-2</v>
      </c>
      <c r="AQ11">
        <v>3.1893639196010251E-2</v>
      </c>
      <c r="AR11">
        <v>2.585150459058028E-2</v>
      </c>
      <c r="AS11">
        <v>1.1597686980367363E-2</v>
      </c>
      <c r="AT11">
        <v>1.7474683344622339E-2</v>
      </c>
      <c r="AU11">
        <v>3.1893639196010251E-2</v>
      </c>
      <c r="AV11">
        <v>2.0803319645404869E-2</v>
      </c>
      <c r="AW11">
        <v>4.1095538454253545E-2</v>
      </c>
      <c r="AX11">
        <v>1.3683306548250446E-2</v>
      </c>
      <c r="AY11">
        <v>2.0712023602229037E-2</v>
      </c>
      <c r="BA11">
        <v>8.6081886060178511E-2</v>
      </c>
      <c r="BB11">
        <v>2.2059695115965713E-2</v>
      </c>
      <c r="BC11">
        <v>6.3646884652164407E-2</v>
      </c>
      <c r="BD11">
        <v>2.6178010471204216E-3</v>
      </c>
    </row>
    <row r="12" spans="1:61" x14ac:dyDescent="0.25">
      <c r="A12">
        <v>85</v>
      </c>
      <c r="B12">
        <v>1.2</v>
      </c>
      <c r="C12">
        <v>5</v>
      </c>
      <c r="D12">
        <v>2</v>
      </c>
      <c r="E12">
        <v>0.5706</v>
      </c>
      <c r="F12">
        <v>0.57420000000000004</v>
      </c>
      <c r="G12">
        <v>1.1448</v>
      </c>
      <c r="H12">
        <v>0.62087002069999997</v>
      </c>
      <c r="I12">
        <v>0.61725966499999996</v>
      </c>
      <c r="J12">
        <v>0.66929910560000005</v>
      </c>
      <c r="K12">
        <v>0.494049446</v>
      </c>
      <c r="L12">
        <v>0.58708800520000004</v>
      </c>
      <c r="M12">
        <v>0.5703085966</v>
      </c>
      <c r="N12">
        <f t="shared" si="0"/>
        <v>0.63016555580945133</v>
      </c>
      <c r="O12">
        <f t="shared" si="1"/>
        <v>0.48941296754590036</v>
      </c>
      <c r="P12">
        <f t="shared" si="2"/>
        <v>0.66216376139119515</v>
      </c>
      <c r="Q12">
        <f t="shared" si="3"/>
        <v>0.47457410854713744</v>
      </c>
      <c r="R12">
        <v>1.119578524</v>
      </c>
      <c r="S12">
        <v>1.1367378699999999</v>
      </c>
      <c r="U12" s="5" t="s">
        <v>250</v>
      </c>
      <c r="V12" s="5">
        <f>V4-V5</f>
        <v>0.10860000000000003</v>
      </c>
      <c r="W12" s="5">
        <f t="shared" ref="W12:AB12" si="27">W4-W5</f>
        <v>0.17985000000000001</v>
      </c>
      <c r="X12">
        <f t="shared" si="27"/>
        <v>0.17880000000000007</v>
      </c>
      <c r="Y12">
        <f t="shared" si="27"/>
        <v>0.16127545500000001</v>
      </c>
      <c r="Z12">
        <f t="shared" si="27"/>
        <v>0.15972025000000001</v>
      </c>
      <c r="AA12">
        <f t="shared" si="27"/>
        <v>0.10260961000000002</v>
      </c>
      <c r="AB12">
        <f t="shared" si="27"/>
        <v>0.16642299999999999</v>
      </c>
      <c r="AC12">
        <f t="shared" ref="AC12:AD12" si="28">AC4-AC5</f>
        <v>0.16833586734999995</v>
      </c>
      <c r="AD12">
        <f t="shared" si="28"/>
        <v>0.11786794164999997</v>
      </c>
      <c r="AE12" s="5">
        <f>AE4-AE5</f>
        <v>0.13708146902974994</v>
      </c>
      <c r="AF12" s="5">
        <f t="shared" ref="AF12:AH12" si="29">AF4-AF5</f>
        <v>0.13885963616315056</v>
      </c>
      <c r="AG12" s="5">
        <f t="shared" si="29"/>
        <v>0.14511759694099929</v>
      </c>
      <c r="AH12" s="5">
        <f t="shared" si="29"/>
        <v>0.1449315500433993</v>
      </c>
      <c r="AI12" s="5">
        <f t="shared" ref="AI12:AJ12" si="30">AI4-AI5</f>
        <v>0.18475315849999996</v>
      </c>
      <c r="AJ12" s="5">
        <f t="shared" si="30"/>
        <v>0.18362630400000002</v>
      </c>
      <c r="AK12" s="5">
        <f t="shared" ref="AK12" si="31">AK4-AK5</f>
        <v>0.19999999999999996</v>
      </c>
      <c r="AN12" s="7">
        <v>0.5989049999999988</v>
      </c>
      <c r="AO12" s="7">
        <v>0.43537500000000057</v>
      </c>
      <c r="AP12" s="7">
        <v>0.68324999999999969</v>
      </c>
      <c r="AQ12" s="7">
        <v>0.52420500000000025</v>
      </c>
      <c r="AR12" s="7">
        <v>0.48133500000000096</v>
      </c>
      <c r="AS12" s="7">
        <v>0.48681000000000096</v>
      </c>
      <c r="AT12" s="7">
        <v>0.57718500000000084</v>
      </c>
      <c r="AU12" s="7">
        <v>0.4798349999999999</v>
      </c>
      <c r="AV12" s="7">
        <v>0.45293684210526319</v>
      </c>
      <c r="AW12" s="7">
        <v>0.76180500000000084</v>
      </c>
      <c r="AX12" s="7">
        <v>0.37570499999999996</v>
      </c>
      <c r="AY12" s="7">
        <v>0.39289500000000027</v>
      </c>
      <c r="BA12" s="7">
        <v>0.25385142857142862</v>
      </c>
      <c r="BB12" s="7">
        <v>0.47190000000000099</v>
      </c>
      <c r="BC12" s="7">
        <v>0.32375172413793102</v>
      </c>
      <c r="BD12" s="7">
        <v>0.25236000000000031</v>
      </c>
      <c r="BF12">
        <v>0.6</v>
      </c>
      <c r="BH12" s="7">
        <v>0.34771249999999976</v>
      </c>
      <c r="BI12" s="7">
        <v>0.24780000000000038</v>
      </c>
    </row>
    <row r="13" spans="1:61" x14ac:dyDescent="0.25">
      <c r="A13">
        <v>85</v>
      </c>
      <c r="B13">
        <v>1.2</v>
      </c>
      <c r="C13">
        <v>5</v>
      </c>
      <c r="D13">
        <v>2</v>
      </c>
      <c r="E13">
        <v>0.58679999999999999</v>
      </c>
      <c r="F13">
        <v>0.55620000000000003</v>
      </c>
      <c r="G13">
        <v>1.143</v>
      </c>
      <c r="H13">
        <v>0.62087002069999997</v>
      </c>
      <c r="I13">
        <v>0.61725966499999996</v>
      </c>
      <c r="J13">
        <v>0.66929910560000005</v>
      </c>
      <c r="K13">
        <v>0.494049446</v>
      </c>
      <c r="L13">
        <v>0.58708800520000004</v>
      </c>
      <c r="M13">
        <v>0.5703085966</v>
      </c>
      <c r="N13">
        <f t="shared" si="0"/>
        <v>0.63016555580945133</v>
      </c>
      <c r="O13">
        <f t="shared" si="1"/>
        <v>0.48941296754590036</v>
      </c>
      <c r="P13">
        <f t="shared" si="2"/>
        <v>0.66216376139119515</v>
      </c>
      <c r="Q13">
        <f t="shared" si="3"/>
        <v>0.47457410854713744</v>
      </c>
      <c r="R13">
        <v>1.119578524</v>
      </c>
      <c r="S13">
        <v>1.1367378699999999</v>
      </c>
      <c r="U13" s="5" t="s">
        <v>251</v>
      </c>
      <c r="V13" s="5">
        <f>V8-V4</f>
        <v>9.2399999999999982E-2</v>
      </c>
      <c r="W13" s="5">
        <f t="shared" ref="W13:AB13" si="32">W8-W4</f>
        <v>0.17520000000000008</v>
      </c>
      <c r="X13">
        <f t="shared" si="32"/>
        <v>0.17880000000000007</v>
      </c>
      <c r="Y13">
        <f t="shared" si="32"/>
        <v>0.174266755</v>
      </c>
      <c r="Z13">
        <f t="shared" si="32"/>
        <v>0.16497824999999999</v>
      </c>
      <c r="AA13">
        <f t="shared" si="32"/>
        <v>9.8217909999999908E-2</v>
      </c>
      <c r="AB13">
        <f t="shared" si="32"/>
        <v>3.5584999999999978E-2</v>
      </c>
      <c r="AC13">
        <f t="shared" ref="AC13:AD13" si="33">AC8-AC4</f>
        <v>0.14113254265000008</v>
      </c>
      <c r="AD13">
        <f t="shared" si="33"/>
        <v>0.12017837175000001</v>
      </c>
      <c r="AE13" s="5">
        <f>AE8-AE4</f>
        <v>0.19366133142874986</v>
      </c>
      <c r="AF13" s="5">
        <f t="shared" ref="AF13:AH13" si="34">AF8-AF4</f>
        <v>6.1476972626549664E-2</v>
      </c>
      <c r="AG13" s="5">
        <f t="shared" si="34"/>
        <v>0.17766040893350082</v>
      </c>
      <c r="AH13" s="5">
        <f t="shared" si="34"/>
        <v>5.4021172909399839E-2</v>
      </c>
      <c r="AI13" s="5">
        <f t="shared" ref="AI13:AJ13" si="35">AI8-AI4</f>
        <v>0.17992689550000007</v>
      </c>
      <c r="AJ13" s="5">
        <f t="shared" si="35"/>
        <v>0.18686568900000011</v>
      </c>
      <c r="AK13" s="5">
        <f t="shared" ref="AK13" si="36">AK8-AK4</f>
        <v>0.19999999999999996</v>
      </c>
      <c r="AN13" s="7">
        <v>8.6601762692851567E-2</v>
      </c>
      <c r="AO13" s="7">
        <v>7.7043773859097539E-2</v>
      </c>
      <c r="AP13" s="7">
        <v>0.10531052522274124</v>
      </c>
      <c r="AQ13" s="7">
        <v>9.5479656466676624E-2</v>
      </c>
      <c r="AR13" s="7">
        <v>5.6962852878339389E-2</v>
      </c>
      <c r="AS13" s="7">
        <v>5.1690749344911358E-2</v>
      </c>
      <c r="AT13" s="7">
        <v>8.6698697195956603E-2</v>
      </c>
      <c r="AU13" s="7">
        <v>0.11796344623755775</v>
      </c>
      <c r="AV13" s="7">
        <v>0.11024612798009004</v>
      </c>
      <c r="AW13" s="7">
        <v>0.12614172843775659</v>
      </c>
      <c r="AX13" s="7">
        <v>8.7467886282071181E-2</v>
      </c>
      <c r="AY13" s="7">
        <v>0.10159365298399742</v>
      </c>
      <c r="BA13" s="7">
        <v>0.13291597330867008</v>
      </c>
      <c r="BB13" s="7">
        <v>4.9798263414552707E-2</v>
      </c>
      <c r="BC13" s="7">
        <v>7.8617351335659488E-2</v>
      </c>
      <c r="BD13" s="7">
        <v>4.4117025736089964E-2</v>
      </c>
      <c r="BH13" s="7">
        <v>4.3346468108354338E-2</v>
      </c>
      <c r="BI13" s="7">
        <v>2.6454641269397432E-2</v>
      </c>
    </row>
    <row r="14" spans="1:61" x14ac:dyDescent="0.25">
      <c r="A14">
        <v>85</v>
      </c>
      <c r="B14">
        <v>1.2</v>
      </c>
      <c r="C14">
        <v>5</v>
      </c>
      <c r="D14">
        <v>2</v>
      </c>
      <c r="E14">
        <v>0.49680000000000002</v>
      </c>
      <c r="F14">
        <v>0.63719999999999999</v>
      </c>
      <c r="G14">
        <v>1.1339999999999999</v>
      </c>
      <c r="H14">
        <v>0.62087002069999997</v>
      </c>
      <c r="I14">
        <v>0.61725966499999996</v>
      </c>
      <c r="J14">
        <v>0.66929910560000005</v>
      </c>
      <c r="K14">
        <v>0.494049446</v>
      </c>
      <c r="L14">
        <v>0.58708800520000004</v>
      </c>
      <c r="M14">
        <v>0.5703085966</v>
      </c>
      <c r="N14">
        <f t="shared" si="0"/>
        <v>0.63016555580945133</v>
      </c>
      <c r="O14">
        <f t="shared" si="1"/>
        <v>0.48941296754590036</v>
      </c>
      <c r="P14">
        <f t="shared" si="2"/>
        <v>0.66216376139119515</v>
      </c>
      <c r="Q14">
        <f t="shared" si="3"/>
        <v>0.47457410854713744</v>
      </c>
      <c r="R14">
        <v>1.119578524</v>
      </c>
      <c r="S14">
        <v>1.1367378699999999</v>
      </c>
      <c r="U14" s="5" t="s">
        <v>252</v>
      </c>
      <c r="V14" s="5">
        <f>V7-V8</f>
        <v>0.76380000000000003</v>
      </c>
      <c r="W14" s="5">
        <f t="shared" ref="W14:AB14" si="37">W7-W8</f>
        <v>0.46260000000000001</v>
      </c>
      <c r="X14">
        <f t="shared" si="37"/>
        <v>0.43499999999999983</v>
      </c>
      <c r="Y14">
        <f t="shared" si="37"/>
        <v>0.24225779000000003</v>
      </c>
      <c r="Z14">
        <f t="shared" si="37"/>
        <v>0.27292650000000007</v>
      </c>
      <c r="AA14">
        <f t="shared" si="37"/>
        <v>0.1153020950000001</v>
      </c>
      <c r="AB14">
        <f t="shared" si="37"/>
        <v>9.0390000000000081E-2</v>
      </c>
      <c r="AC14">
        <f t="shared" ref="AC14:AD14" si="38">AC7-AC8</f>
        <v>0.3496053656</v>
      </c>
      <c r="AD14">
        <f t="shared" si="38"/>
        <v>6.5612334700000052E-2</v>
      </c>
      <c r="AE14" s="5">
        <f>AE7-AE8</f>
        <v>0.20196050316799996</v>
      </c>
      <c r="AF14" s="5">
        <f t="shared" ref="AF14:AH14" si="39">AF7-AF8</f>
        <v>5.4246700226300182E-2</v>
      </c>
      <c r="AG14" s="5">
        <f t="shared" si="39"/>
        <v>0.28073046173350025</v>
      </c>
      <c r="AH14" s="5">
        <f t="shared" si="39"/>
        <v>0.10694041582199998</v>
      </c>
      <c r="AI14" s="5">
        <f t="shared" ref="AI14:AJ14" si="40">AI7-AI8</f>
        <v>6.7596152999999992E-2</v>
      </c>
      <c r="AJ14" s="5">
        <f t="shared" si="40"/>
        <v>5.5270729999999935E-2</v>
      </c>
      <c r="AK14" s="5">
        <f t="shared" ref="AK14" si="41">AK7-AK8</f>
        <v>0</v>
      </c>
      <c r="AN14">
        <v>0.35212499999999947</v>
      </c>
      <c r="AO14">
        <v>0.50678999999999985</v>
      </c>
      <c r="AP14">
        <v>0.28762499999999996</v>
      </c>
      <c r="AQ14">
        <v>0.4341600000000006</v>
      </c>
      <c r="AR14">
        <v>0.47124000000000099</v>
      </c>
      <c r="AS14">
        <v>0.43855500000000108</v>
      </c>
      <c r="AT14">
        <v>0.35985000000000034</v>
      </c>
      <c r="AU14">
        <v>0.48447000000000001</v>
      </c>
      <c r="AV14">
        <v>0.52569473684210533</v>
      </c>
      <c r="AW14">
        <v>0.19723500000000019</v>
      </c>
      <c r="AX14">
        <v>0.55615499999999984</v>
      </c>
      <c r="AY14">
        <v>0.55948500000000012</v>
      </c>
      <c r="BA14">
        <v>0.72555428571428549</v>
      </c>
      <c r="BB14">
        <v>0.47800000000000065</v>
      </c>
      <c r="BC14">
        <v>0.62149655172413731</v>
      </c>
      <c r="BD14">
        <v>0.69110999999999867</v>
      </c>
      <c r="BH14">
        <v>0.21682499999999999</v>
      </c>
      <c r="BI14">
        <v>0.31159999999999949</v>
      </c>
    </row>
    <row r="15" spans="1:61" x14ac:dyDescent="0.25">
      <c r="A15">
        <v>85</v>
      </c>
      <c r="B15">
        <v>1.2</v>
      </c>
      <c r="C15">
        <v>5</v>
      </c>
      <c r="D15">
        <v>2</v>
      </c>
      <c r="E15">
        <v>0.53639999999999999</v>
      </c>
      <c r="F15">
        <v>0.61199999999999999</v>
      </c>
      <c r="G15">
        <v>1.1484000000000001</v>
      </c>
      <c r="H15">
        <v>0.62087002069999997</v>
      </c>
      <c r="I15">
        <v>0.61725966499999996</v>
      </c>
      <c r="J15">
        <v>0.66929910560000005</v>
      </c>
      <c r="K15">
        <v>0.494049446</v>
      </c>
      <c r="L15">
        <v>0.58708800520000004</v>
      </c>
      <c r="M15">
        <v>0.5703085966</v>
      </c>
      <c r="N15">
        <f t="shared" si="0"/>
        <v>0.63016555580945133</v>
      </c>
      <c r="O15">
        <f t="shared" si="1"/>
        <v>0.48941296754590036</v>
      </c>
      <c r="P15">
        <f t="shared" si="2"/>
        <v>0.66216376139119515</v>
      </c>
      <c r="Q15">
        <f t="shared" si="3"/>
        <v>0.47457410854713744</v>
      </c>
      <c r="R15">
        <v>1.119578524</v>
      </c>
      <c r="S15">
        <v>1.1367378699999999</v>
      </c>
      <c r="AN15">
        <v>8.2359201459388715E-2</v>
      </c>
      <c r="AO15">
        <v>6.7859810242540244E-2</v>
      </c>
      <c r="AP15">
        <v>9.4474936652332378E-2</v>
      </c>
      <c r="AQ15">
        <v>9.7912242019026069E-2</v>
      </c>
      <c r="AR15">
        <v>5.4938136933910538E-2</v>
      </c>
      <c r="AS15">
        <v>5.843281182027292E-2</v>
      </c>
      <c r="AT15">
        <v>7.3638312787771942E-2</v>
      </c>
      <c r="AU15">
        <v>0.12532684691119095</v>
      </c>
      <c r="AV15">
        <v>0.1251731629251471</v>
      </c>
      <c r="AW15">
        <v>0.12555841960120276</v>
      </c>
      <c r="AX15">
        <v>8.9070289185245358E-2</v>
      </c>
      <c r="AY15">
        <v>0.10464448253027141</v>
      </c>
      <c r="BA15">
        <v>0.11120115443990933</v>
      </c>
      <c r="BB15">
        <v>4.862856598920845E-2</v>
      </c>
      <c r="BC15">
        <v>8.1919940943208161E-2</v>
      </c>
      <c r="BD15">
        <v>4.5458865860567868E-2</v>
      </c>
      <c r="BH15">
        <v>2.2986388377318069E-2</v>
      </c>
      <c r="BI15">
        <v>2.8017871391639217E-2</v>
      </c>
    </row>
    <row r="16" spans="1:61" x14ac:dyDescent="0.25">
      <c r="A16">
        <v>85</v>
      </c>
      <c r="B16">
        <v>1.2</v>
      </c>
      <c r="C16">
        <v>5</v>
      </c>
      <c r="D16">
        <v>2</v>
      </c>
      <c r="E16">
        <v>0.55800000000000005</v>
      </c>
      <c r="F16">
        <v>0.59040000000000004</v>
      </c>
      <c r="G16">
        <v>1.1484000000000001</v>
      </c>
      <c r="H16">
        <v>0.62087002069999997</v>
      </c>
      <c r="I16">
        <v>0.61725966499999996</v>
      </c>
      <c r="J16">
        <v>0.66929910560000005</v>
      </c>
      <c r="K16">
        <v>0.494049446</v>
      </c>
      <c r="L16">
        <v>0.58708800520000004</v>
      </c>
      <c r="M16">
        <v>0.5703085966</v>
      </c>
      <c r="N16">
        <f t="shared" si="0"/>
        <v>0.63016555580945133</v>
      </c>
      <c r="O16">
        <f t="shared" si="1"/>
        <v>0.48941296754590036</v>
      </c>
      <c r="P16">
        <f t="shared" si="2"/>
        <v>0.66216376139119515</v>
      </c>
      <c r="Q16">
        <f t="shared" si="3"/>
        <v>0.47457410854713744</v>
      </c>
      <c r="R16">
        <v>1.119578524</v>
      </c>
      <c r="S16">
        <v>1.1367378699999999</v>
      </c>
      <c r="U16" t="s">
        <v>348</v>
      </c>
      <c r="V16">
        <v>8.2501300000000004</v>
      </c>
      <c r="AN16" s="42">
        <v>0.95103000000000004</v>
      </c>
      <c r="AO16" s="42">
        <v>0.94216500000000014</v>
      </c>
      <c r="AP16" s="42">
        <v>0.97087499999999904</v>
      </c>
      <c r="AQ16" s="42">
        <v>0.95836500000000002</v>
      </c>
      <c r="AR16" s="42">
        <v>0.95257500000000206</v>
      </c>
      <c r="AS16" s="42">
        <v>0.92536500000000099</v>
      </c>
      <c r="AT16" s="42">
        <v>0.93703500000000006</v>
      </c>
      <c r="AU16" s="42">
        <v>0.96430499999999952</v>
      </c>
      <c r="AV16" s="42">
        <v>0.9786315789473683</v>
      </c>
      <c r="AW16" s="42">
        <v>0.95903999999999945</v>
      </c>
      <c r="AX16" s="42">
        <v>0.93186000000000069</v>
      </c>
      <c r="AY16" s="42">
        <v>0.95238000000000056</v>
      </c>
      <c r="BA16" s="42">
        <v>0.97940571428571388</v>
      </c>
      <c r="BB16" s="42">
        <v>0.94989999999999952</v>
      </c>
      <c r="BC16" s="42">
        <v>0.94524827586206905</v>
      </c>
      <c r="BD16" s="42">
        <v>0.94346999999999981</v>
      </c>
      <c r="BH16" s="42">
        <v>0.56453750000000003</v>
      </c>
      <c r="BI16" s="42">
        <v>0.55940000000000023</v>
      </c>
    </row>
    <row r="17" spans="1:61" x14ac:dyDescent="0.25">
      <c r="A17">
        <v>85</v>
      </c>
      <c r="B17">
        <v>1.2</v>
      </c>
      <c r="C17">
        <v>5</v>
      </c>
      <c r="D17">
        <v>2</v>
      </c>
      <c r="E17">
        <v>0.60119999999999996</v>
      </c>
      <c r="F17">
        <v>0.54</v>
      </c>
      <c r="G17">
        <v>1.1412</v>
      </c>
      <c r="H17">
        <v>0.62087002069999997</v>
      </c>
      <c r="I17">
        <v>0.61725966499999996</v>
      </c>
      <c r="J17">
        <v>0.66929910560000005</v>
      </c>
      <c r="K17">
        <v>0.494049446</v>
      </c>
      <c r="L17">
        <v>0.58708800520000004</v>
      </c>
      <c r="M17">
        <v>0.5703085966</v>
      </c>
      <c r="N17">
        <f t="shared" si="0"/>
        <v>0.63016555580945133</v>
      </c>
      <c r="O17">
        <f t="shared" si="1"/>
        <v>0.48941296754590036</v>
      </c>
      <c r="P17">
        <f t="shared" si="2"/>
        <v>0.66216376139119515</v>
      </c>
      <c r="Q17">
        <f t="shared" si="3"/>
        <v>0.47457410854713744</v>
      </c>
      <c r="R17">
        <v>1.119578524</v>
      </c>
      <c r="S17">
        <v>1.1367378699999999</v>
      </c>
      <c r="U17" t="s">
        <v>349</v>
      </c>
      <c r="V17">
        <v>8.3137299999999996</v>
      </c>
      <c r="AN17" s="43">
        <v>5.0527360616345975E-2</v>
      </c>
      <c r="AO17" s="43">
        <v>4.5441748840558939E-2</v>
      </c>
      <c r="AP17" s="43">
        <v>6.7798708807516303E-2</v>
      </c>
      <c r="AQ17" s="43">
        <v>8.6729416772328968E-2</v>
      </c>
      <c r="AR17" s="43">
        <v>5.7766419058604183E-2</v>
      </c>
      <c r="AS17" s="43">
        <v>4.5059556067107688E-2</v>
      </c>
      <c r="AT17" s="43">
        <v>6.4392435142007057E-2</v>
      </c>
      <c r="AU17" s="43">
        <v>0.1514622926854354</v>
      </c>
      <c r="AV17" s="43">
        <v>0.14168477542737642</v>
      </c>
      <c r="AW17" s="43">
        <v>8.9034397960004813E-2</v>
      </c>
      <c r="AX17" s="43">
        <v>6.4395218150131411E-2</v>
      </c>
      <c r="AY17" s="43">
        <v>0.11047779103311224</v>
      </c>
      <c r="BA17" s="42">
        <v>0.13770312466270632</v>
      </c>
      <c r="BB17" s="42">
        <v>4.4907614663312959E-2</v>
      </c>
      <c r="BC17" s="42">
        <v>8.5408213486962023E-2</v>
      </c>
      <c r="BD17" s="42">
        <v>4.9411400836884951E-2</v>
      </c>
      <c r="BH17" s="42">
        <v>5.0695153377313763E-2</v>
      </c>
      <c r="BI17" s="42">
        <v>2.9339774136293434E-2</v>
      </c>
    </row>
    <row r="18" spans="1:61" x14ac:dyDescent="0.25">
      <c r="A18">
        <v>85</v>
      </c>
      <c r="B18">
        <v>1.2</v>
      </c>
      <c r="C18">
        <v>5</v>
      </c>
      <c r="D18">
        <v>2</v>
      </c>
      <c r="E18">
        <v>0.57779999999999998</v>
      </c>
      <c r="F18">
        <v>0.5292</v>
      </c>
      <c r="G18">
        <v>1.107</v>
      </c>
      <c r="H18">
        <v>0.62087002069999997</v>
      </c>
      <c r="I18">
        <v>0.61725966499999996</v>
      </c>
      <c r="J18">
        <v>0.66929910560000005</v>
      </c>
      <c r="K18">
        <v>0.494049446</v>
      </c>
      <c r="L18">
        <v>0.58708800520000004</v>
      </c>
      <c r="M18">
        <v>0.5703085966</v>
      </c>
      <c r="N18">
        <f t="shared" si="0"/>
        <v>0.63016555580945133</v>
      </c>
      <c r="O18">
        <f t="shared" si="1"/>
        <v>0.48941296754590036</v>
      </c>
      <c r="P18">
        <f t="shared" si="2"/>
        <v>0.66216376139119515</v>
      </c>
      <c r="Q18">
        <f t="shared" si="3"/>
        <v>0.47457410854713744</v>
      </c>
      <c r="R18">
        <v>1.119578524</v>
      </c>
      <c r="S18">
        <v>1.1367378699999999</v>
      </c>
      <c r="U18" t="s">
        <v>350</v>
      </c>
      <c r="V18">
        <v>2.7311800000000002</v>
      </c>
      <c r="AN18" s="42">
        <v>5.3129092264540524E-2</v>
      </c>
      <c r="AO18" s="42">
        <v>4.8231200310517724E-2</v>
      </c>
      <c r="AP18" s="42">
        <v>6.9832582781013383E-2</v>
      </c>
      <c r="AQ18" s="42">
        <v>9.0497270635226626E-2</v>
      </c>
      <c r="AR18" s="42">
        <v>6.0642384125768639E-2</v>
      </c>
      <c r="AS18" s="42">
        <v>4.8693819268188922E-2</v>
      </c>
      <c r="AT18" s="42">
        <v>6.8719348948552667E-2</v>
      </c>
      <c r="AU18" s="42">
        <v>0.15706886585202345</v>
      </c>
      <c r="AV18" s="42">
        <v>0.14477846257503241</v>
      </c>
      <c r="AW18" s="42">
        <v>9.2837001543214948E-2</v>
      </c>
      <c r="AX18" s="42">
        <v>6.9103962129645397E-2</v>
      </c>
      <c r="AY18" s="42">
        <v>0.11600179658656437</v>
      </c>
      <c r="BA18" s="42">
        <v>0.14059865350401185</v>
      </c>
      <c r="BB18" s="42">
        <v>4.727614976662068E-2</v>
      </c>
      <c r="BC18" s="42">
        <v>9.0355323218198405E-2</v>
      </c>
      <c r="BD18" s="42">
        <v>5.2371989397527172E-2</v>
      </c>
    </row>
    <row r="19" spans="1:61" x14ac:dyDescent="0.25">
      <c r="A19">
        <v>85</v>
      </c>
      <c r="B19">
        <v>1.2</v>
      </c>
      <c r="C19">
        <v>5</v>
      </c>
      <c r="D19">
        <v>2</v>
      </c>
      <c r="E19">
        <v>0.60840000000000005</v>
      </c>
      <c r="F19">
        <v>0.55800000000000005</v>
      </c>
      <c r="G19">
        <v>1.1664000000000001</v>
      </c>
      <c r="H19">
        <v>0.62087002069999997</v>
      </c>
      <c r="I19">
        <v>0.61725966499999996</v>
      </c>
      <c r="J19">
        <v>0.66929910560000005</v>
      </c>
      <c r="K19">
        <v>0.494049446</v>
      </c>
      <c r="L19">
        <v>0.58708800520000004</v>
      </c>
      <c r="M19">
        <v>0.5703085966</v>
      </c>
      <c r="N19">
        <f t="shared" si="0"/>
        <v>0.63016555580945133</v>
      </c>
      <c r="O19">
        <f t="shared" si="1"/>
        <v>0.48941296754590036</v>
      </c>
      <c r="P19">
        <f t="shared" si="2"/>
        <v>0.66216376139119515</v>
      </c>
      <c r="Q19">
        <f t="shared" si="3"/>
        <v>0.47457410854713744</v>
      </c>
      <c r="R19">
        <v>1.119578524</v>
      </c>
      <c r="S19">
        <v>1.1367378699999999</v>
      </c>
      <c r="U19" t="s">
        <v>351</v>
      </c>
      <c r="V19">
        <v>2.7248399999999999</v>
      </c>
      <c r="AN19">
        <v>0.6253333333333333</v>
      </c>
      <c r="AO19">
        <v>0.42533333333333334</v>
      </c>
      <c r="AP19">
        <v>0.37233333333333335</v>
      </c>
      <c r="AQ19">
        <v>0.30933333333333329</v>
      </c>
      <c r="AR19">
        <v>0.6253333333333333</v>
      </c>
      <c r="AS19">
        <v>0.42533333333333334</v>
      </c>
      <c r="AT19">
        <v>0.37233333333333335</v>
      </c>
      <c r="AU19">
        <v>0.30933333333333329</v>
      </c>
      <c r="AV19">
        <v>0.27333333333333337</v>
      </c>
      <c r="AW19">
        <v>0.7626666666666666</v>
      </c>
      <c r="AX19">
        <v>0.52700000000000002</v>
      </c>
      <c r="AY19">
        <v>0.49</v>
      </c>
      <c r="BA19">
        <v>0.2283333333333333</v>
      </c>
      <c r="BB19">
        <v>0.24966666666666668</v>
      </c>
      <c r="BC19">
        <v>0.14400000000000002</v>
      </c>
      <c r="BD19">
        <v>0.38199999999999995</v>
      </c>
      <c r="BH19">
        <v>0.14400000000000002</v>
      </c>
      <c r="BI19">
        <v>0.38199999999999995</v>
      </c>
    </row>
    <row r="20" spans="1:61" x14ac:dyDescent="0.25">
      <c r="A20">
        <v>85</v>
      </c>
      <c r="B20">
        <v>1.2</v>
      </c>
      <c r="C20">
        <v>5</v>
      </c>
      <c r="D20">
        <v>2</v>
      </c>
      <c r="E20">
        <v>0.6048</v>
      </c>
      <c r="F20">
        <v>0.51659999999999995</v>
      </c>
      <c r="G20">
        <v>1.1214</v>
      </c>
      <c r="H20">
        <v>0.62087002069999997</v>
      </c>
      <c r="I20">
        <v>0.61725966499999996</v>
      </c>
      <c r="J20">
        <v>0.66929910560000005</v>
      </c>
      <c r="K20">
        <v>0.494049446</v>
      </c>
      <c r="L20">
        <v>0.58708800520000004</v>
      </c>
      <c r="M20">
        <v>0.5703085966</v>
      </c>
      <c r="N20">
        <f t="shared" si="0"/>
        <v>0.63016555580945133</v>
      </c>
      <c r="O20">
        <f t="shared" si="1"/>
        <v>0.48941296754590036</v>
      </c>
      <c r="P20">
        <f t="shared" si="2"/>
        <v>0.66216376139119515</v>
      </c>
      <c r="Q20">
        <f t="shared" si="3"/>
        <v>0.47457410854713744</v>
      </c>
      <c r="R20">
        <v>1.119578524</v>
      </c>
      <c r="S20">
        <v>1.1367378699999999</v>
      </c>
      <c r="U20" t="s">
        <v>352</v>
      </c>
      <c r="V20">
        <v>86.497600000000006</v>
      </c>
      <c r="AN20">
        <v>1.6165807537309534E-2</v>
      </c>
      <c r="AO20">
        <v>4.9328828623162518E-3</v>
      </c>
      <c r="AP20">
        <v>6.5064070986477181E-3</v>
      </c>
      <c r="AQ20">
        <v>9.8657657246325036E-3</v>
      </c>
      <c r="AR20">
        <v>1.6165807537309534E-2</v>
      </c>
      <c r="AS20">
        <v>4.9328828623162518E-3</v>
      </c>
      <c r="AT20">
        <v>6.5064070986477181E-3</v>
      </c>
      <c r="AU20">
        <v>9.8657657246325036E-3</v>
      </c>
      <c r="AV20">
        <v>5.686240703077332E-3</v>
      </c>
      <c r="AW20">
        <v>3.134219732777737E-2</v>
      </c>
      <c r="AX20">
        <v>7.2111025509279851E-3</v>
      </c>
      <c r="AY20">
        <v>1.0148891565092228E-2</v>
      </c>
      <c r="BA20">
        <v>1.9655363983740758E-2</v>
      </c>
      <c r="BB20">
        <v>5.5075705472861069E-3</v>
      </c>
      <c r="BC20">
        <v>9.1651513899116757E-3</v>
      </c>
      <c r="BD20">
        <v>1.0000000000000009E-3</v>
      </c>
      <c r="BH20">
        <v>9.1651513899116757E-3</v>
      </c>
      <c r="BI20">
        <v>1.0000000000000009E-3</v>
      </c>
    </row>
    <row r="21" spans="1:61" x14ac:dyDescent="0.25">
      <c r="A21">
        <v>85</v>
      </c>
      <c r="B21">
        <v>1.2</v>
      </c>
      <c r="C21">
        <v>5</v>
      </c>
      <c r="D21">
        <v>2</v>
      </c>
      <c r="E21">
        <v>0.60660000000000003</v>
      </c>
      <c r="F21">
        <v>0.5454</v>
      </c>
      <c r="G21">
        <v>1.1519999999999999</v>
      </c>
      <c r="H21">
        <v>0.62087002069999997</v>
      </c>
      <c r="I21">
        <v>0.61725966499999996</v>
      </c>
      <c r="J21">
        <v>0.66929910560000005</v>
      </c>
      <c r="K21">
        <v>0.494049446</v>
      </c>
      <c r="L21">
        <v>0.58708800520000004</v>
      </c>
      <c r="M21">
        <v>0.5703085966</v>
      </c>
      <c r="N21">
        <f t="shared" si="0"/>
        <v>0.63016555580945133</v>
      </c>
      <c r="O21">
        <f t="shared" si="1"/>
        <v>0.48941296754590036</v>
      </c>
      <c r="P21">
        <f t="shared" si="2"/>
        <v>0.66216376139119515</v>
      </c>
      <c r="Q21">
        <f t="shared" si="3"/>
        <v>0.47457410854713744</v>
      </c>
      <c r="R21">
        <v>1.119578524</v>
      </c>
      <c r="S21">
        <v>1.1367378699999999</v>
      </c>
      <c r="U21" t="s">
        <v>353</v>
      </c>
      <c r="V21">
        <v>86.493399999999994</v>
      </c>
      <c r="AN21">
        <v>2.585150459058028E-2</v>
      </c>
      <c r="AO21">
        <v>1.1597686980367363E-2</v>
      </c>
      <c r="AP21">
        <v>1.7474683344622339E-2</v>
      </c>
      <c r="AQ21">
        <v>3.1893639196010251E-2</v>
      </c>
      <c r="AR21">
        <v>2.585150459058028E-2</v>
      </c>
      <c r="AS21">
        <v>1.1597686980367363E-2</v>
      </c>
      <c r="AT21">
        <v>1.7474683344622339E-2</v>
      </c>
      <c r="AU21">
        <v>3.1893639196010251E-2</v>
      </c>
      <c r="AV21">
        <v>2.0803319645404869E-2</v>
      </c>
      <c r="AW21">
        <v>4.1095538454253545E-2</v>
      </c>
      <c r="AX21">
        <v>1.3683306548250446E-2</v>
      </c>
      <c r="AY21">
        <v>2.0712023602229037E-2</v>
      </c>
      <c r="BA21">
        <v>8.6081886060178511E-2</v>
      </c>
      <c r="BB21">
        <v>2.2059695115965713E-2</v>
      </c>
      <c r="BC21">
        <v>6.3646884652164407E-2</v>
      </c>
      <c r="BD21">
        <v>2.6178010471204216E-3</v>
      </c>
    </row>
    <row r="22" spans="1:61" x14ac:dyDescent="0.25">
      <c r="A22">
        <v>85</v>
      </c>
      <c r="B22">
        <v>1.2</v>
      </c>
      <c r="C22">
        <v>5</v>
      </c>
      <c r="D22">
        <v>2</v>
      </c>
      <c r="E22">
        <v>0.47520000000000001</v>
      </c>
      <c r="F22">
        <v>0.63539999999999996</v>
      </c>
      <c r="G22">
        <v>1.1106</v>
      </c>
      <c r="H22">
        <v>0.62087002069999997</v>
      </c>
      <c r="I22">
        <v>0.61725966499999996</v>
      </c>
      <c r="J22">
        <v>0.66929910560000005</v>
      </c>
      <c r="K22">
        <v>0.494049446</v>
      </c>
      <c r="L22">
        <v>0.58708800520000004</v>
      </c>
      <c r="M22">
        <v>0.5703085966</v>
      </c>
      <c r="N22">
        <f t="shared" si="0"/>
        <v>0.63016555580945133</v>
      </c>
      <c r="O22">
        <f t="shared" si="1"/>
        <v>0.48941296754590036</v>
      </c>
      <c r="P22">
        <f t="shared" si="2"/>
        <v>0.66216376139119515</v>
      </c>
      <c r="Q22">
        <f t="shared" si="3"/>
        <v>0.47457410854713744</v>
      </c>
      <c r="R22">
        <v>1.119578524</v>
      </c>
      <c r="S22">
        <v>1.1367378699999999</v>
      </c>
      <c r="U22" t="s">
        <v>354</v>
      </c>
      <c r="V22">
        <v>0.96140000000000003</v>
      </c>
      <c r="AN22" s="7">
        <v>0.65743076923076815</v>
      </c>
      <c r="AO22" s="7">
        <v>0.47334000000000054</v>
      </c>
      <c r="AP22" s="7">
        <v>0.62370000000000003</v>
      </c>
      <c r="AQ22" s="7">
        <v>0.52947000000000033</v>
      </c>
      <c r="AR22" s="7">
        <v>0.49720500000000095</v>
      </c>
      <c r="AS22" s="7">
        <v>0.53085000000000171</v>
      </c>
      <c r="AT22" s="7">
        <v>0.60873157894736818</v>
      </c>
      <c r="AU22" s="7">
        <v>0.49968000000000046</v>
      </c>
      <c r="AV22" s="7">
        <v>0.45519428571428605</v>
      </c>
      <c r="AW22" s="7">
        <v>1.202175</v>
      </c>
      <c r="AX22" s="7">
        <v>0.39236999999999972</v>
      </c>
      <c r="AY22" s="7">
        <v>0.39265000000000005</v>
      </c>
      <c r="BA22" s="7">
        <v>0.26904000000000006</v>
      </c>
      <c r="BB22" s="7">
        <v>0.53993333333333371</v>
      </c>
      <c r="BC22" s="7">
        <v>0.30677142857142847</v>
      </c>
      <c r="BD22" s="7">
        <v>0.26769000000000032</v>
      </c>
      <c r="BF22">
        <v>0.5</v>
      </c>
      <c r="BH22" s="7" t="e">
        <v>#DIV/0!</v>
      </c>
      <c r="BI22" s="7">
        <v>0.24832727272727295</v>
      </c>
    </row>
    <row r="23" spans="1:61" x14ac:dyDescent="0.25">
      <c r="A23">
        <v>85</v>
      </c>
      <c r="B23">
        <v>1.2</v>
      </c>
      <c r="C23">
        <v>5</v>
      </c>
      <c r="D23">
        <v>2</v>
      </c>
      <c r="E23">
        <v>0.56699999999999995</v>
      </c>
      <c r="F23">
        <v>0.55979999999999996</v>
      </c>
      <c r="G23">
        <v>1.1268</v>
      </c>
      <c r="H23">
        <v>0.62087002069999997</v>
      </c>
      <c r="I23">
        <v>0.61725966499999996</v>
      </c>
      <c r="J23">
        <v>0.66929910560000005</v>
      </c>
      <c r="K23">
        <v>0.494049446</v>
      </c>
      <c r="L23">
        <v>0.58708800520000004</v>
      </c>
      <c r="M23">
        <v>0.5703085966</v>
      </c>
      <c r="N23">
        <f t="shared" si="0"/>
        <v>0.63016555580945133</v>
      </c>
      <c r="O23">
        <f t="shared" si="1"/>
        <v>0.48941296754590036</v>
      </c>
      <c r="P23">
        <f t="shared" si="2"/>
        <v>0.66216376139119515</v>
      </c>
      <c r="Q23">
        <f t="shared" si="3"/>
        <v>0.47457410854713744</v>
      </c>
      <c r="R23">
        <v>1.119578524</v>
      </c>
      <c r="S23">
        <v>1.1367378699999999</v>
      </c>
      <c r="U23" t="s">
        <v>355</v>
      </c>
      <c r="V23">
        <v>0.96909000000000001</v>
      </c>
      <c r="AN23" s="7">
        <v>6.9707703999124709E-2</v>
      </c>
      <c r="AO23" s="7">
        <v>5.8597549128086499E-2</v>
      </c>
      <c r="AP23" s="7">
        <v>3.4562072306290666E-2</v>
      </c>
      <c r="AQ23" s="7">
        <v>0.10581884159345241</v>
      </c>
      <c r="AR23" s="7">
        <v>5.5579477928758489E-2</v>
      </c>
      <c r="AS23" s="7">
        <v>5.4735981202394521E-2</v>
      </c>
      <c r="AT23" s="7">
        <v>7.3408666592083088E-2</v>
      </c>
      <c r="AU23" s="7">
        <v>9.1110058797422913E-2</v>
      </c>
      <c r="AV23" s="7">
        <v>0.10145859792839479</v>
      </c>
      <c r="AW23" s="7">
        <v>0.1039008125384679</v>
      </c>
      <c r="AX23" s="7">
        <v>7.1547314351797231E-2</v>
      </c>
      <c r="AY23" s="7">
        <v>8.5963340907035987E-2</v>
      </c>
      <c r="BA23" s="7">
        <v>0.14863170404821394</v>
      </c>
      <c r="BB23" s="7">
        <v>6.3373590243081396E-2</v>
      </c>
      <c r="BC23" s="7">
        <v>3.8324001148620938E-2</v>
      </c>
      <c r="BD23" s="7">
        <v>6.311132303697313E-2</v>
      </c>
      <c r="BH23" s="7" t="e">
        <v>#DIV/0!</v>
      </c>
      <c r="BI23" s="7">
        <v>1.9516460731081584E-2</v>
      </c>
    </row>
    <row r="24" spans="1:61" x14ac:dyDescent="0.25">
      <c r="A24">
        <v>85</v>
      </c>
      <c r="B24">
        <v>1.2</v>
      </c>
      <c r="C24">
        <v>5</v>
      </c>
      <c r="D24">
        <v>2</v>
      </c>
      <c r="E24">
        <v>0.56699999999999995</v>
      </c>
      <c r="F24">
        <v>0.5544</v>
      </c>
      <c r="G24">
        <v>1.1214</v>
      </c>
      <c r="H24">
        <v>0.62087002069999997</v>
      </c>
      <c r="I24">
        <v>0.61725966499999996</v>
      </c>
      <c r="J24">
        <v>0.66929910560000005</v>
      </c>
      <c r="K24">
        <v>0.494049446</v>
      </c>
      <c r="L24">
        <v>0.58708800520000004</v>
      </c>
      <c r="M24">
        <v>0.5703085966</v>
      </c>
      <c r="N24">
        <f t="shared" si="0"/>
        <v>0.63016555580945133</v>
      </c>
      <c r="O24">
        <f t="shared" si="1"/>
        <v>0.48941296754590036</v>
      </c>
      <c r="P24">
        <f t="shared" si="2"/>
        <v>0.66216376139119515</v>
      </c>
      <c r="Q24">
        <f t="shared" si="3"/>
        <v>0.47457410854713744</v>
      </c>
      <c r="R24">
        <v>1.119578524</v>
      </c>
      <c r="S24">
        <v>1.1367378699999999</v>
      </c>
      <c r="AN24">
        <v>9.8229999999999928E-2</v>
      </c>
      <c r="AO24">
        <v>0.28623000000000021</v>
      </c>
      <c r="AP24">
        <v>2.385E-2</v>
      </c>
      <c r="AQ24">
        <v>0.25434000000000007</v>
      </c>
      <c r="AR24">
        <v>0.25054500000000013</v>
      </c>
      <c r="AS24">
        <v>0.2127750000000001</v>
      </c>
      <c r="AT24">
        <v>0.14998499999999995</v>
      </c>
      <c r="AU24">
        <v>0.27391500000000019</v>
      </c>
      <c r="AV24">
        <v>0.3309942857142858</v>
      </c>
      <c r="AW24">
        <v>6.5565000000000012E-2</v>
      </c>
      <c r="AX24">
        <v>0.35980500000000021</v>
      </c>
      <c r="AY24">
        <v>0.37307000000000001</v>
      </c>
      <c r="BA24">
        <v>0.5555485714285715</v>
      </c>
      <c r="BB24">
        <v>0.21457777777777781</v>
      </c>
      <c r="BC24">
        <v>0.44094857142857208</v>
      </c>
      <c r="BD24">
        <v>0.48202500000000048</v>
      </c>
      <c r="BH24">
        <v>0</v>
      </c>
      <c r="BI24" s="6">
        <v>0.21618181818181836</v>
      </c>
    </row>
    <row r="25" spans="1:61" x14ac:dyDescent="0.25">
      <c r="A25">
        <v>85</v>
      </c>
      <c r="B25">
        <v>1.2</v>
      </c>
      <c r="C25">
        <v>5</v>
      </c>
      <c r="D25">
        <v>2</v>
      </c>
      <c r="E25">
        <v>0.5958</v>
      </c>
      <c r="F25">
        <v>0.52380000000000004</v>
      </c>
      <c r="G25">
        <v>1.1195999999999999</v>
      </c>
      <c r="H25">
        <v>0.62087002069999997</v>
      </c>
      <c r="I25">
        <v>0.61725966499999996</v>
      </c>
      <c r="J25">
        <v>0.66929910560000005</v>
      </c>
      <c r="K25">
        <v>0.494049446</v>
      </c>
      <c r="L25">
        <v>0.58708800520000004</v>
      </c>
      <c r="M25">
        <v>0.5703085966</v>
      </c>
      <c r="N25">
        <f t="shared" si="0"/>
        <v>0.63016555580945133</v>
      </c>
      <c r="O25">
        <f t="shared" si="1"/>
        <v>0.48941296754590036</v>
      </c>
      <c r="P25">
        <f t="shared" si="2"/>
        <v>0.66216376139119515</v>
      </c>
      <c r="Q25">
        <f t="shared" si="3"/>
        <v>0.47457410854713744</v>
      </c>
      <c r="R25">
        <v>1.119578524</v>
      </c>
      <c r="S25">
        <v>1.1367378699999999</v>
      </c>
      <c r="U25" t="s">
        <v>278</v>
      </c>
      <c r="V25" t="s">
        <v>279</v>
      </c>
      <c r="W25" t="s">
        <v>280</v>
      </c>
      <c r="AN25">
        <v>6.2414921421659428E-2</v>
      </c>
      <c r="AO25">
        <v>4.5006777179328217E-2</v>
      </c>
      <c r="AP25">
        <v>5.5229490660836822E-2</v>
      </c>
      <c r="AQ25">
        <v>0.10625533713329449</v>
      </c>
      <c r="AR25">
        <v>6.2280747544252224E-2</v>
      </c>
      <c r="AS25">
        <v>4.6820484953285828E-2</v>
      </c>
      <c r="AT25">
        <v>7.0830923098114604E-2</v>
      </c>
      <c r="AU25">
        <v>8.2197518442255646E-2</v>
      </c>
      <c r="AV25">
        <v>7.9988828037654336E-2</v>
      </c>
      <c r="AW25">
        <v>0.14048139225599379</v>
      </c>
      <c r="AX25">
        <v>6.63110039633652E-2</v>
      </c>
      <c r="AY25">
        <v>6.8054735321912516E-2</v>
      </c>
      <c r="BA25">
        <v>0.13904591437873579</v>
      </c>
      <c r="BB25">
        <v>6.659349466981189E-2</v>
      </c>
      <c r="BC25">
        <v>4.9464171239925907E-2</v>
      </c>
      <c r="BD25">
        <v>6.5288100619283959E-2</v>
      </c>
      <c r="BH25">
        <v>0</v>
      </c>
      <c r="BI25" s="6">
        <v>2.7048121689275163E-2</v>
      </c>
    </row>
    <row r="26" spans="1:61" x14ac:dyDescent="0.25">
      <c r="A26">
        <v>85</v>
      </c>
      <c r="B26">
        <v>1.2</v>
      </c>
      <c r="C26">
        <v>5</v>
      </c>
      <c r="D26">
        <v>2</v>
      </c>
      <c r="E26">
        <v>0.52559999999999996</v>
      </c>
      <c r="F26">
        <v>0.65339999999999998</v>
      </c>
      <c r="G26">
        <v>1.179</v>
      </c>
      <c r="H26">
        <v>0.62087002069999997</v>
      </c>
      <c r="I26">
        <v>0.61725966499999996</v>
      </c>
      <c r="J26">
        <v>0.66929910560000005</v>
      </c>
      <c r="K26">
        <v>0.494049446</v>
      </c>
      <c r="L26">
        <v>0.58708800520000004</v>
      </c>
      <c r="M26">
        <v>0.5703085966</v>
      </c>
      <c r="N26">
        <f t="shared" si="0"/>
        <v>0.63016555580945133</v>
      </c>
      <c r="O26">
        <f t="shared" si="1"/>
        <v>0.48941296754590036</v>
      </c>
      <c r="P26">
        <f t="shared" si="2"/>
        <v>0.66216376139119515</v>
      </c>
      <c r="Q26">
        <f t="shared" si="3"/>
        <v>0.47457410854713744</v>
      </c>
      <c r="R26">
        <v>1.119578524</v>
      </c>
      <c r="S26">
        <v>1.1367378699999999</v>
      </c>
      <c r="U26" t="s">
        <v>281</v>
      </c>
      <c r="X26" t="s">
        <v>315</v>
      </c>
      <c r="AN26" s="42">
        <v>0.75817948717948713</v>
      </c>
      <c r="AO26" s="42">
        <v>0.75957000000000019</v>
      </c>
      <c r="AP26" s="42">
        <v>0.76680000000000015</v>
      </c>
      <c r="AQ26" s="42">
        <v>0.78381000000000034</v>
      </c>
      <c r="AR26" s="42">
        <v>0.74774999999999958</v>
      </c>
      <c r="AS26" s="42">
        <v>0.74362500000000009</v>
      </c>
      <c r="AT26" s="42">
        <v>0.76661052631578963</v>
      </c>
      <c r="AU26" s="42">
        <v>0.77359499999999992</v>
      </c>
      <c r="AV26" s="42">
        <v>0.78618857142857146</v>
      </c>
      <c r="AW26" s="42">
        <v>1.5300000000000002</v>
      </c>
      <c r="AX26" s="42">
        <v>0.75217500000000015</v>
      </c>
      <c r="AY26" s="42">
        <v>0.7657200000000004</v>
      </c>
      <c r="BA26" s="42">
        <v>0.82458857142857123</v>
      </c>
      <c r="BB26" s="42">
        <v>0.75451111111111102</v>
      </c>
      <c r="BC26" s="42">
        <v>0.74771999999999983</v>
      </c>
      <c r="BD26" s="42">
        <v>0.74971500000000002</v>
      </c>
      <c r="BH26" s="42" t="e">
        <v>#DIV/0!</v>
      </c>
      <c r="BI26" s="42">
        <v>0.46450909090909165</v>
      </c>
    </row>
    <row r="27" spans="1:61" x14ac:dyDescent="0.25">
      <c r="A27">
        <v>85</v>
      </c>
      <c r="B27">
        <v>1.2</v>
      </c>
      <c r="C27">
        <v>5</v>
      </c>
      <c r="D27">
        <v>2</v>
      </c>
      <c r="E27">
        <v>0.6048</v>
      </c>
      <c r="F27">
        <v>0.55079999999999996</v>
      </c>
      <c r="G27">
        <v>1.1556</v>
      </c>
      <c r="H27">
        <v>0.62087002069999997</v>
      </c>
      <c r="I27">
        <v>0.61725966499999996</v>
      </c>
      <c r="J27">
        <v>0.66929910560000005</v>
      </c>
      <c r="K27">
        <v>0.494049446</v>
      </c>
      <c r="L27">
        <v>0.58708800520000004</v>
      </c>
      <c r="M27">
        <v>0.5703085966</v>
      </c>
      <c r="N27">
        <f t="shared" si="0"/>
        <v>0.63016555580945133</v>
      </c>
      <c r="O27">
        <f t="shared" si="1"/>
        <v>0.48941296754590036</v>
      </c>
      <c r="P27">
        <f t="shared" si="2"/>
        <v>0.66216376139119515</v>
      </c>
      <c r="Q27">
        <f t="shared" si="3"/>
        <v>0.47457410854713744</v>
      </c>
      <c r="R27">
        <v>1.119578524</v>
      </c>
      <c r="S27">
        <v>1.1367378699999999</v>
      </c>
      <c r="U27" t="s">
        <v>282</v>
      </c>
      <c r="V27" t="s">
        <v>283</v>
      </c>
      <c r="W27">
        <v>-3.0144099999999998</v>
      </c>
      <c r="X27" t="s">
        <v>282</v>
      </c>
      <c r="Y27" t="s">
        <v>316</v>
      </c>
      <c r="Z27">
        <v>-5.4655670000000001</v>
      </c>
      <c r="AN27" s="43">
        <v>5.3618291902482199E-2</v>
      </c>
      <c r="AO27" s="43">
        <v>5.3477700232064496E-2</v>
      </c>
      <c r="AP27" s="43">
        <v>5.6515112091694922E-2</v>
      </c>
      <c r="AQ27" s="43">
        <v>0.117332426856172</v>
      </c>
      <c r="AR27" s="43">
        <v>7.1125817461367272E-2</v>
      </c>
      <c r="AS27" s="43">
        <v>5.0159888827988663E-2</v>
      </c>
      <c r="AT27" s="43">
        <v>8.3764761913023233E-2</v>
      </c>
      <c r="AU27" s="43">
        <v>9.4699742243070886E-2</v>
      </c>
      <c r="AV27" s="43">
        <v>0.11933226040926287</v>
      </c>
      <c r="AW27" s="43">
        <v>4.6565090919139122E-2</v>
      </c>
      <c r="AX27" s="43">
        <v>5.9116819661025159E-2</v>
      </c>
      <c r="AY27" s="43">
        <v>6.8939793119626391E-2</v>
      </c>
      <c r="BA27" s="42">
        <v>0.19660647399250111</v>
      </c>
      <c r="BB27" s="42">
        <v>5.374801164898016E-2</v>
      </c>
      <c r="BC27" s="42">
        <v>5.096749471223181E-2</v>
      </c>
      <c r="BD27" s="42">
        <v>5.4423463154310042E-2</v>
      </c>
      <c r="BH27" s="42" t="e">
        <v>#DIV/0!</v>
      </c>
      <c r="BI27" s="42">
        <v>2.3918208744267783E-2</v>
      </c>
    </row>
    <row r="28" spans="1:61" x14ac:dyDescent="0.25">
      <c r="A28">
        <v>85</v>
      </c>
      <c r="B28">
        <v>1.2</v>
      </c>
      <c r="C28">
        <v>5</v>
      </c>
      <c r="D28">
        <v>2</v>
      </c>
      <c r="E28">
        <v>0.57420000000000004</v>
      </c>
      <c r="F28">
        <v>0.56340000000000001</v>
      </c>
      <c r="G28">
        <v>1.1375999999999999</v>
      </c>
      <c r="H28">
        <v>0.62087002069999997</v>
      </c>
      <c r="I28">
        <v>0.61725966499999996</v>
      </c>
      <c r="J28">
        <v>0.66929910560000005</v>
      </c>
      <c r="K28">
        <v>0.494049446</v>
      </c>
      <c r="L28">
        <v>0.58708800520000004</v>
      </c>
      <c r="M28">
        <v>0.5703085966</v>
      </c>
      <c r="N28">
        <f t="shared" si="0"/>
        <v>0.63016555580945133</v>
      </c>
      <c r="O28">
        <f t="shared" si="1"/>
        <v>0.48941296754590036</v>
      </c>
      <c r="P28">
        <f t="shared" si="2"/>
        <v>0.66216376139119515</v>
      </c>
      <c r="Q28">
        <f t="shared" si="3"/>
        <v>0.47457410854713744</v>
      </c>
      <c r="R28">
        <v>1.119578524</v>
      </c>
      <c r="S28">
        <v>1.1367378699999999</v>
      </c>
      <c r="U28" t="s">
        <v>284</v>
      </c>
      <c r="V28" t="s">
        <v>285</v>
      </c>
      <c r="W28">
        <v>0.99003940000000001</v>
      </c>
      <c r="X28" t="s">
        <v>284</v>
      </c>
      <c r="Y28" t="s">
        <v>317</v>
      </c>
      <c r="Z28">
        <v>0.99794950000000004</v>
      </c>
      <c r="AN28" s="42">
        <v>7.0719787080956609E-2</v>
      </c>
      <c r="AO28" s="42">
        <v>7.0405229579978787E-2</v>
      </c>
      <c r="AP28" s="42">
        <v>7.3702545763817046E-2</v>
      </c>
      <c r="AQ28" s="42">
        <v>0.14969498584627899</v>
      </c>
      <c r="AR28" s="42">
        <v>9.5119782629712213E-2</v>
      </c>
      <c r="AS28" s="42">
        <v>6.7453204004691417E-2</v>
      </c>
      <c r="AT28" s="42">
        <v>0.10926638630385574</v>
      </c>
      <c r="AU28" s="42">
        <v>0.12241514260442596</v>
      </c>
      <c r="AV28" s="42">
        <v>0.15178579891135532</v>
      </c>
      <c r="AW28" s="42">
        <v>3.0434699947149747E-2</v>
      </c>
      <c r="AX28" s="42">
        <v>7.8594502158440716E-2</v>
      </c>
      <c r="AY28" s="42">
        <v>9.0032640024586469E-2</v>
      </c>
      <c r="BA28" s="42">
        <v>0.23842978280900398</v>
      </c>
      <c r="BB28" s="42">
        <v>7.1235546909083361E-2</v>
      </c>
      <c r="BC28" s="42">
        <v>6.8163877804835793E-2</v>
      </c>
      <c r="BD28" s="42">
        <v>7.2592202576058959E-2</v>
      </c>
    </row>
    <row r="29" spans="1:61" x14ac:dyDescent="0.25">
      <c r="A29">
        <v>85</v>
      </c>
      <c r="B29">
        <v>1.2</v>
      </c>
      <c r="C29">
        <v>5</v>
      </c>
      <c r="D29">
        <v>2</v>
      </c>
      <c r="E29">
        <v>0.6048</v>
      </c>
      <c r="F29">
        <v>0.54359999999999997</v>
      </c>
      <c r="G29">
        <v>1.1484000000000001</v>
      </c>
      <c r="H29">
        <v>0.62087002069999997</v>
      </c>
      <c r="I29">
        <v>0.61725966499999996</v>
      </c>
      <c r="J29">
        <v>0.66929910560000005</v>
      </c>
      <c r="K29">
        <v>0.494049446</v>
      </c>
      <c r="L29">
        <v>0.58708800520000004</v>
      </c>
      <c r="M29">
        <v>0.5703085966</v>
      </c>
      <c r="N29">
        <f t="shared" si="0"/>
        <v>0.63016555580945133</v>
      </c>
      <c r="O29">
        <f t="shared" si="1"/>
        <v>0.48941296754590036</v>
      </c>
      <c r="P29">
        <f t="shared" si="2"/>
        <v>0.66216376139119515</v>
      </c>
      <c r="Q29">
        <f t="shared" si="3"/>
        <v>0.47457410854713744</v>
      </c>
      <c r="R29">
        <v>1.119578524</v>
      </c>
      <c r="S29">
        <v>1.1367378699999999</v>
      </c>
      <c r="U29" t="s">
        <v>286</v>
      </c>
      <c r="V29" t="s">
        <v>287</v>
      </c>
      <c r="W29">
        <v>2.8295500000000001E-2</v>
      </c>
      <c r="X29" t="s">
        <v>288</v>
      </c>
      <c r="Y29" t="s">
        <v>318</v>
      </c>
      <c r="Z29">
        <v>5.2525799999999997E-2</v>
      </c>
      <c r="AN29">
        <v>0.6253333333333333</v>
      </c>
      <c r="AO29">
        <v>0.42533333333333334</v>
      </c>
      <c r="AP29">
        <v>0.37233333333333335</v>
      </c>
      <c r="AQ29">
        <v>0.30933333333333329</v>
      </c>
      <c r="AR29">
        <v>0.6253333333333333</v>
      </c>
      <c r="AS29">
        <v>0.42533333333333334</v>
      </c>
      <c r="AT29">
        <v>0.37233333333333335</v>
      </c>
      <c r="AU29">
        <v>0.30933333333333329</v>
      </c>
      <c r="AV29">
        <v>0.27333333333333337</v>
      </c>
      <c r="AW29">
        <v>0.7626666666666666</v>
      </c>
      <c r="AX29">
        <v>0.52700000000000002</v>
      </c>
      <c r="AY29">
        <v>0.49</v>
      </c>
      <c r="BA29">
        <v>0.2283333333333333</v>
      </c>
      <c r="BB29">
        <v>0.24966666666666668</v>
      </c>
      <c r="BC29">
        <v>0.14400000000000002</v>
      </c>
      <c r="BD29">
        <v>0.38199999999999995</v>
      </c>
      <c r="BH29">
        <v>0.14400000000000002</v>
      </c>
      <c r="BI29" s="6">
        <v>0.38199999999999995</v>
      </c>
    </row>
    <row r="30" spans="1:61" x14ac:dyDescent="0.25">
      <c r="A30">
        <v>85</v>
      </c>
      <c r="B30">
        <v>1.2</v>
      </c>
      <c r="C30">
        <v>5</v>
      </c>
      <c r="D30">
        <v>2</v>
      </c>
      <c r="E30">
        <v>0.52380000000000004</v>
      </c>
      <c r="F30">
        <v>0.60840000000000005</v>
      </c>
      <c r="G30">
        <v>1.1322000000000001</v>
      </c>
      <c r="H30">
        <v>0.62087002069999997</v>
      </c>
      <c r="I30">
        <v>0.61725966499999996</v>
      </c>
      <c r="J30">
        <v>0.66929910560000005</v>
      </c>
      <c r="K30">
        <v>0.494049446</v>
      </c>
      <c r="L30">
        <v>0.58708800520000004</v>
      </c>
      <c r="M30">
        <v>0.5703085966</v>
      </c>
      <c r="N30">
        <f t="shared" si="0"/>
        <v>0.63016555580945133</v>
      </c>
      <c r="O30">
        <f t="shared" si="1"/>
        <v>0.48941296754590036</v>
      </c>
      <c r="P30">
        <f t="shared" si="2"/>
        <v>0.66216376139119515</v>
      </c>
      <c r="Q30">
        <f t="shared" si="3"/>
        <v>0.47457410854713744</v>
      </c>
      <c r="R30">
        <v>1.119578524</v>
      </c>
      <c r="S30">
        <v>1.1367378699999999</v>
      </c>
      <c r="U30" t="s">
        <v>288</v>
      </c>
      <c r="V30" t="s">
        <v>289</v>
      </c>
      <c r="W30">
        <v>2.6171799999999999E-2</v>
      </c>
      <c r="X30" t="s">
        <v>294</v>
      </c>
      <c r="Y30" t="s">
        <v>319</v>
      </c>
      <c r="Z30">
        <v>2.6279E-2</v>
      </c>
      <c r="AN30">
        <v>1.6165807537309534E-2</v>
      </c>
      <c r="AO30">
        <v>4.9328828623162518E-3</v>
      </c>
      <c r="AP30">
        <v>6.5064070986477181E-3</v>
      </c>
      <c r="AQ30">
        <v>9.8657657246325036E-3</v>
      </c>
      <c r="AR30">
        <v>1.6165807537309534E-2</v>
      </c>
      <c r="AS30">
        <v>4.9328828623162518E-3</v>
      </c>
      <c r="AT30">
        <v>6.5064070986477181E-3</v>
      </c>
      <c r="AU30">
        <v>9.8657657246325036E-3</v>
      </c>
      <c r="AV30">
        <v>5.686240703077332E-3</v>
      </c>
      <c r="AW30">
        <v>3.134219732777737E-2</v>
      </c>
      <c r="AX30">
        <v>7.2111025509279851E-3</v>
      </c>
      <c r="AY30">
        <v>1.0148891565092228E-2</v>
      </c>
      <c r="BA30">
        <v>1.9655363983740758E-2</v>
      </c>
      <c r="BB30">
        <v>5.5075705472861069E-3</v>
      </c>
      <c r="BC30">
        <v>9.1651513899116757E-3</v>
      </c>
      <c r="BD30">
        <v>1.0000000000000009E-3</v>
      </c>
      <c r="BH30">
        <v>9.1651513899116757E-3</v>
      </c>
      <c r="BI30" s="6">
        <v>1.0000000000000009E-3</v>
      </c>
    </row>
    <row r="31" spans="1:61" x14ac:dyDescent="0.25">
      <c r="A31">
        <v>85</v>
      </c>
      <c r="B31">
        <v>1.2</v>
      </c>
      <c r="C31">
        <v>5</v>
      </c>
      <c r="D31">
        <v>2</v>
      </c>
      <c r="E31">
        <v>0.54900000000000004</v>
      </c>
      <c r="F31">
        <v>0.58860000000000001</v>
      </c>
      <c r="G31">
        <v>1.1375999999999999</v>
      </c>
      <c r="H31">
        <v>0.62087002069999997</v>
      </c>
      <c r="I31">
        <v>0.61725966499999996</v>
      </c>
      <c r="J31">
        <v>0.66929910560000005</v>
      </c>
      <c r="K31">
        <v>0.494049446</v>
      </c>
      <c r="L31">
        <v>0.58708800520000004</v>
      </c>
      <c r="M31">
        <v>0.5703085966</v>
      </c>
      <c r="N31">
        <f t="shared" si="0"/>
        <v>0.63016555580945133</v>
      </c>
      <c r="O31">
        <f t="shared" si="1"/>
        <v>0.48941296754590036</v>
      </c>
      <c r="P31">
        <f t="shared" si="2"/>
        <v>0.66216376139119515</v>
      </c>
      <c r="Q31">
        <f t="shared" si="3"/>
        <v>0.47457410854713744</v>
      </c>
      <c r="R31">
        <v>1.119578524</v>
      </c>
      <c r="S31">
        <v>1.1367378699999999</v>
      </c>
      <c r="U31" t="s">
        <v>290</v>
      </c>
      <c r="V31" t="s">
        <v>291</v>
      </c>
      <c r="W31">
        <v>6.6277299999999997E-2</v>
      </c>
      <c r="X31" t="s">
        <v>320</v>
      </c>
      <c r="Y31" t="s">
        <v>321</v>
      </c>
      <c r="Z31">
        <v>0.31177369999999999</v>
      </c>
      <c r="AN31">
        <v>2.585150459058028E-2</v>
      </c>
      <c r="AO31">
        <v>1.1597686980367363E-2</v>
      </c>
      <c r="AP31">
        <v>1.7474683344622339E-2</v>
      </c>
      <c r="AQ31">
        <v>3.1893639196010251E-2</v>
      </c>
      <c r="AR31">
        <v>2.585150459058028E-2</v>
      </c>
      <c r="AS31">
        <v>1.1597686980367363E-2</v>
      </c>
      <c r="AT31">
        <v>1.7474683344622339E-2</v>
      </c>
      <c r="AU31">
        <v>3.1893639196010251E-2</v>
      </c>
      <c r="AV31">
        <v>2.0803319645404869E-2</v>
      </c>
      <c r="AW31">
        <v>4.1095538454253545E-2</v>
      </c>
      <c r="AX31">
        <v>1.3683306548250446E-2</v>
      </c>
      <c r="AY31">
        <v>2.0712023602229037E-2</v>
      </c>
      <c r="BA31">
        <v>8.6081886060178511E-2</v>
      </c>
      <c r="BB31">
        <v>2.2059695115965713E-2</v>
      </c>
      <c r="BC31">
        <v>6.3646884652164407E-2</v>
      </c>
      <c r="BD31">
        <v>2.6178010471204216E-3</v>
      </c>
    </row>
    <row r="32" spans="1:61" x14ac:dyDescent="0.25">
      <c r="A32">
        <v>85</v>
      </c>
      <c r="B32">
        <v>1.2</v>
      </c>
      <c r="C32">
        <v>5</v>
      </c>
      <c r="D32">
        <v>2</v>
      </c>
      <c r="E32">
        <v>0.5706</v>
      </c>
      <c r="F32">
        <v>0.54900000000000004</v>
      </c>
      <c r="G32">
        <v>1.1195999999999999</v>
      </c>
      <c r="H32">
        <v>0.62087002069999997</v>
      </c>
      <c r="I32">
        <v>0.61725966499999996</v>
      </c>
      <c r="J32">
        <v>0.66929910560000005</v>
      </c>
      <c r="K32">
        <v>0.494049446</v>
      </c>
      <c r="L32">
        <v>0.58708800520000004</v>
      </c>
      <c r="M32">
        <v>0.5703085966</v>
      </c>
      <c r="N32">
        <f t="shared" si="0"/>
        <v>0.63016555580945133</v>
      </c>
      <c r="O32">
        <f t="shared" si="1"/>
        <v>0.48941296754590036</v>
      </c>
      <c r="P32">
        <f t="shared" si="2"/>
        <v>0.66216376139119515</v>
      </c>
      <c r="Q32">
        <f t="shared" si="3"/>
        <v>0.47457410854713744</v>
      </c>
      <c r="R32">
        <v>1.119578524</v>
      </c>
      <c r="S32">
        <v>1.1367378699999999</v>
      </c>
      <c r="U32" t="s">
        <v>292</v>
      </c>
      <c r="V32" t="s">
        <v>293</v>
      </c>
      <c r="W32">
        <v>-6.7910000000000002E-3</v>
      </c>
      <c r="X32" t="s">
        <v>322</v>
      </c>
      <c r="Y32" t="s">
        <v>323</v>
      </c>
      <c r="Z32">
        <v>3.6394900000000001E-2</v>
      </c>
      <c r="BF32">
        <v>0.4</v>
      </c>
      <c r="BI32" s="7">
        <v>0.27143333333333342</v>
      </c>
    </row>
    <row r="33" spans="1:61" x14ac:dyDescent="0.25">
      <c r="A33">
        <v>85</v>
      </c>
      <c r="B33">
        <v>1.2</v>
      </c>
      <c r="C33">
        <v>5</v>
      </c>
      <c r="D33">
        <v>2</v>
      </c>
      <c r="E33">
        <v>0.5958</v>
      </c>
      <c r="F33">
        <v>0.54</v>
      </c>
      <c r="G33">
        <v>1.1357999999999999</v>
      </c>
      <c r="H33">
        <v>0.62087002069999997</v>
      </c>
      <c r="I33">
        <v>0.61725966499999996</v>
      </c>
      <c r="J33">
        <v>0.66929910560000005</v>
      </c>
      <c r="K33">
        <v>0.494049446</v>
      </c>
      <c r="L33">
        <v>0.58708800520000004</v>
      </c>
      <c r="M33">
        <v>0.5703085966</v>
      </c>
      <c r="N33">
        <f t="shared" si="0"/>
        <v>0.63016555580945133</v>
      </c>
      <c r="O33">
        <f t="shared" si="1"/>
        <v>0.48941296754590036</v>
      </c>
      <c r="P33">
        <f t="shared" si="2"/>
        <v>0.66216376139119515</v>
      </c>
      <c r="Q33">
        <f t="shared" si="3"/>
        <v>0.47457410854713744</v>
      </c>
      <c r="R33">
        <v>1.119578524</v>
      </c>
      <c r="S33">
        <v>1.1367378699999999</v>
      </c>
      <c r="U33" t="s">
        <v>294</v>
      </c>
      <c r="V33" t="s">
        <v>295</v>
      </c>
      <c r="W33">
        <v>7.3289000000000002E-3</v>
      </c>
      <c r="X33" t="s">
        <v>298</v>
      </c>
      <c r="Y33" t="s">
        <v>324</v>
      </c>
      <c r="Z33">
        <v>-8.3007999999999998E-2</v>
      </c>
      <c r="AM33" s="41"/>
      <c r="BI33" s="7">
        <v>5.1964760298197583E-2</v>
      </c>
    </row>
    <row r="34" spans="1:61" x14ac:dyDescent="0.25">
      <c r="A34">
        <v>85</v>
      </c>
      <c r="B34">
        <v>1.2</v>
      </c>
      <c r="C34">
        <v>5</v>
      </c>
      <c r="D34">
        <v>2</v>
      </c>
      <c r="E34">
        <v>0.56340000000000001</v>
      </c>
      <c r="F34">
        <v>0.55800000000000005</v>
      </c>
      <c r="G34">
        <v>1.1214</v>
      </c>
      <c r="H34">
        <v>0.62087002069999997</v>
      </c>
      <c r="I34">
        <v>0.61725966499999996</v>
      </c>
      <c r="J34">
        <v>0.66929910560000005</v>
      </c>
      <c r="K34">
        <v>0.494049446</v>
      </c>
      <c r="L34">
        <v>0.58708800520000004</v>
      </c>
      <c r="M34">
        <v>0.5703085966</v>
      </c>
      <c r="N34">
        <f t="shared" si="0"/>
        <v>0.63016555580945133</v>
      </c>
      <c r="O34">
        <f t="shared" si="1"/>
        <v>0.48941296754590036</v>
      </c>
      <c r="P34">
        <f t="shared" si="2"/>
        <v>0.66216376139119515</v>
      </c>
      <c r="Q34">
        <f t="shared" si="3"/>
        <v>0.47457410854713744</v>
      </c>
      <c r="R34">
        <v>1.119578524</v>
      </c>
      <c r="S34">
        <v>1.1367378699999999</v>
      </c>
      <c r="U34" t="s">
        <v>296</v>
      </c>
      <c r="V34" t="s">
        <v>297</v>
      </c>
      <c r="W34">
        <v>-8.5487999999999995E-2</v>
      </c>
      <c r="X34" t="s">
        <v>290</v>
      </c>
      <c r="Y34" t="s">
        <v>325</v>
      </c>
      <c r="Z34">
        <v>7.5570799999999994E-2</v>
      </c>
      <c r="AL34" t="s">
        <v>12</v>
      </c>
      <c r="AM34" t="s">
        <v>260</v>
      </c>
      <c r="AN34" t="s">
        <v>261</v>
      </c>
      <c r="AO34" t="s">
        <v>262</v>
      </c>
      <c r="AP34" t="s">
        <v>263</v>
      </c>
      <c r="AQ34" t="s">
        <v>264</v>
      </c>
      <c r="AR34" t="s">
        <v>266</v>
      </c>
      <c r="AS34" t="s">
        <v>268</v>
      </c>
      <c r="AX34" s="17"/>
      <c r="AY34" s="17"/>
      <c r="BI34">
        <v>0.1113444444444444</v>
      </c>
    </row>
    <row r="35" spans="1:61" x14ac:dyDescent="0.25">
      <c r="A35">
        <v>85</v>
      </c>
      <c r="B35">
        <v>1.2</v>
      </c>
      <c r="C35">
        <v>5</v>
      </c>
      <c r="D35">
        <v>2</v>
      </c>
      <c r="E35">
        <v>0.54900000000000004</v>
      </c>
      <c r="F35">
        <v>0.58499999999999996</v>
      </c>
      <c r="G35">
        <v>1.1339999999999999</v>
      </c>
      <c r="H35">
        <v>0.62087002069999997</v>
      </c>
      <c r="I35">
        <v>0.61725966499999996</v>
      </c>
      <c r="J35">
        <v>0.66929910560000005</v>
      </c>
      <c r="K35">
        <v>0.494049446</v>
      </c>
      <c r="L35">
        <v>0.58708800520000004</v>
      </c>
      <c r="M35">
        <v>0.5703085966</v>
      </c>
      <c r="N35">
        <f t="shared" si="0"/>
        <v>0.63016555580945133</v>
      </c>
      <c r="O35">
        <f t="shared" si="1"/>
        <v>0.48941296754590036</v>
      </c>
      <c r="P35">
        <f t="shared" si="2"/>
        <v>0.66216376139119515</v>
      </c>
      <c r="Q35">
        <f t="shared" si="3"/>
        <v>0.47457410854713744</v>
      </c>
      <c r="R35">
        <v>1.119578524</v>
      </c>
      <c r="S35">
        <v>1.1367378699999999</v>
      </c>
      <c r="U35" t="s">
        <v>298</v>
      </c>
      <c r="V35" t="s">
        <v>299</v>
      </c>
      <c r="W35">
        <v>1.2442E-2</v>
      </c>
      <c r="X35" t="s">
        <v>296</v>
      </c>
      <c r="Y35" t="s">
        <v>326</v>
      </c>
      <c r="Z35">
        <v>-9.3411999999999995E-2</v>
      </c>
      <c r="AL35">
        <v>85</v>
      </c>
      <c r="AM35">
        <v>2</v>
      </c>
      <c r="AN35">
        <v>5</v>
      </c>
      <c r="AO35">
        <v>1.2</v>
      </c>
      <c r="AP35" s="7">
        <v>8.9535129822667078E-2</v>
      </c>
      <c r="AQ35">
        <v>8.6740615272357768E-2</v>
      </c>
      <c r="AR35" s="7">
        <v>0.56461499999999987</v>
      </c>
      <c r="AS35" s="42">
        <v>1.1376899999999994</v>
      </c>
      <c r="AX35" s="17"/>
      <c r="AY35" s="17"/>
      <c r="BI35">
        <v>2.6602247609965903E-2</v>
      </c>
    </row>
    <row r="36" spans="1:61" x14ac:dyDescent="0.25">
      <c r="A36">
        <v>85</v>
      </c>
      <c r="B36">
        <v>1.2</v>
      </c>
      <c r="C36">
        <v>5</v>
      </c>
      <c r="D36">
        <v>2</v>
      </c>
      <c r="E36">
        <v>0.56340000000000001</v>
      </c>
      <c r="F36">
        <v>0.58320000000000005</v>
      </c>
      <c r="G36">
        <v>1.1466000000000001</v>
      </c>
      <c r="H36">
        <v>0.62087002069999997</v>
      </c>
      <c r="I36">
        <v>0.61725966499999996</v>
      </c>
      <c r="J36">
        <v>0.66929910560000005</v>
      </c>
      <c r="K36">
        <v>0.494049446</v>
      </c>
      <c r="L36">
        <v>0.58708800520000004</v>
      </c>
      <c r="M36">
        <v>0.5703085966</v>
      </c>
      <c r="N36">
        <f t="shared" si="0"/>
        <v>0.63016555580945133</v>
      </c>
      <c r="O36">
        <f t="shared" si="1"/>
        <v>0.48941296754590036</v>
      </c>
      <c r="P36">
        <f t="shared" si="2"/>
        <v>0.66216376139119515</v>
      </c>
      <c r="Q36">
        <f t="shared" si="3"/>
        <v>0.47457410854713744</v>
      </c>
      <c r="R36">
        <v>1.119578524</v>
      </c>
      <c r="S36">
        <v>1.1367378699999999</v>
      </c>
      <c r="X36" t="s">
        <v>327</v>
      </c>
      <c r="Y36" t="s">
        <v>328</v>
      </c>
      <c r="Z36">
        <v>-5.71E-4</v>
      </c>
      <c r="AL36">
        <v>85</v>
      </c>
      <c r="AM36">
        <v>2</v>
      </c>
      <c r="AN36">
        <v>7.5</v>
      </c>
      <c r="AO36">
        <v>1.2</v>
      </c>
      <c r="AP36" s="7">
        <v>5.7568050184196563E-2</v>
      </c>
      <c r="AQ36">
        <v>5.6907379150200263E-2</v>
      </c>
      <c r="AR36" s="7">
        <v>0.39509999999999984</v>
      </c>
      <c r="AS36" s="42">
        <v>1.1474550000000006</v>
      </c>
      <c r="AX36">
        <v>0.7</v>
      </c>
      <c r="AY36" t="s">
        <v>265</v>
      </c>
      <c r="AZ36" t="s">
        <v>20</v>
      </c>
      <c r="BA36">
        <v>0.34554999999999991</v>
      </c>
      <c r="BB36">
        <v>0.34771249999999976</v>
      </c>
      <c r="BC36" t="e">
        <v>#DIV/0!</v>
      </c>
      <c r="BD36">
        <v>0.24780000000000038</v>
      </c>
      <c r="BE36">
        <v>0.24832727272727295</v>
      </c>
      <c r="BF36">
        <v>0.27143333333333342</v>
      </c>
      <c r="BI36" s="42">
        <v>0.38277777777777783</v>
      </c>
    </row>
    <row r="37" spans="1:61" x14ac:dyDescent="0.25">
      <c r="A37">
        <v>85</v>
      </c>
      <c r="B37">
        <v>1.2</v>
      </c>
      <c r="C37">
        <v>5</v>
      </c>
      <c r="D37">
        <v>2</v>
      </c>
      <c r="E37">
        <v>0.58679999999999999</v>
      </c>
      <c r="F37">
        <v>0.56520000000000004</v>
      </c>
      <c r="G37">
        <v>1.1519999999999999</v>
      </c>
      <c r="H37">
        <v>0.62087002069999997</v>
      </c>
      <c r="I37">
        <v>0.61725966499999996</v>
      </c>
      <c r="J37">
        <v>0.66929910560000005</v>
      </c>
      <c r="K37">
        <v>0.494049446</v>
      </c>
      <c r="L37">
        <v>0.58708800520000004</v>
      </c>
      <c r="M37">
        <v>0.5703085966</v>
      </c>
      <c r="N37">
        <f t="shared" si="0"/>
        <v>0.63016555580945133</v>
      </c>
      <c r="O37">
        <f t="shared" si="1"/>
        <v>0.48941296754590036</v>
      </c>
      <c r="P37">
        <f t="shared" si="2"/>
        <v>0.66216376139119515</v>
      </c>
      <c r="Q37">
        <f t="shared" si="3"/>
        <v>0.47457410854713744</v>
      </c>
      <c r="R37">
        <v>1.119578524</v>
      </c>
      <c r="S37">
        <v>1.1367378699999999</v>
      </c>
      <c r="X37" t="s">
        <v>329</v>
      </c>
      <c r="Y37" t="s">
        <v>330</v>
      </c>
      <c r="Z37">
        <v>-1.3436999999999999E-2</v>
      </c>
      <c r="AL37">
        <v>85</v>
      </c>
      <c r="AM37">
        <v>2</v>
      </c>
      <c r="AN37">
        <v>10</v>
      </c>
      <c r="AO37">
        <v>1.2</v>
      </c>
      <c r="AP37" s="7">
        <v>0.10997009091349592</v>
      </c>
      <c r="AQ37">
        <v>0.10434645221353818</v>
      </c>
      <c r="AR37" s="7">
        <v>0.65459999999999996</v>
      </c>
      <c r="AS37" s="42">
        <v>1.1523333333333339</v>
      </c>
      <c r="AZ37" t="s">
        <v>21</v>
      </c>
      <c r="BA37">
        <v>4.0568178645881789E-2</v>
      </c>
      <c r="BB37">
        <v>4.3346468108354338E-2</v>
      </c>
      <c r="BC37" t="e">
        <v>#DIV/0!</v>
      </c>
      <c r="BD37">
        <v>2.6454641269397432E-2</v>
      </c>
      <c r="BE37">
        <v>1.9516460731081584E-2</v>
      </c>
      <c r="BF37">
        <v>5.1964760298197583E-2</v>
      </c>
      <c r="BI37" s="42">
        <v>4.5332361146327792E-2</v>
      </c>
    </row>
    <row r="38" spans="1:61" x14ac:dyDescent="0.25">
      <c r="A38">
        <v>85</v>
      </c>
      <c r="B38">
        <v>1.2</v>
      </c>
      <c r="C38">
        <v>5</v>
      </c>
      <c r="D38">
        <v>2</v>
      </c>
      <c r="E38">
        <v>0.48420000000000002</v>
      </c>
      <c r="F38">
        <v>0.61380000000000001</v>
      </c>
      <c r="G38">
        <v>1.0980000000000001</v>
      </c>
      <c r="H38">
        <v>0.62087002069999997</v>
      </c>
      <c r="I38">
        <v>0.61725966499999996</v>
      </c>
      <c r="J38">
        <v>0.66929910560000005</v>
      </c>
      <c r="K38">
        <v>0.494049446</v>
      </c>
      <c r="L38">
        <v>0.58708800520000004</v>
      </c>
      <c r="M38">
        <v>0.5703085966</v>
      </c>
      <c r="N38">
        <f t="shared" si="0"/>
        <v>0.63016555580945133</v>
      </c>
      <c r="O38">
        <f t="shared" si="1"/>
        <v>0.48941296754590036</v>
      </c>
      <c r="P38">
        <f t="shared" si="2"/>
        <v>0.66216376139119515</v>
      </c>
      <c r="Q38">
        <f t="shared" si="3"/>
        <v>0.47457410854713744</v>
      </c>
      <c r="R38">
        <v>1.119578524</v>
      </c>
      <c r="S38">
        <v>1.1367378699999999</v>
      </c>
      <c r="AL38">
        <v>85</v>
      </c>
      <c r="AM38">
        <v>2</v>
      </c>
      <c r="AN38">
        <v>15</v>
      </c>
      <c r="AO38">
        <v>1.2</v>
      </c>
      <c r="AP38" s="7">
        <v>0.11711528234865776</v>
      </c>
      <c r="AQ38">
        <v>0.11529902894382214</v>
      </c>
      <c r="AR38" s="7">
        <v>0.53989714285714285</v>
      </c>
      <c r="AS38" s="42">
        <v>1.1660823529411768</v>
      </c>
      <c r="AZ38" t="s">
        <v>23</v>
      </c>
      <c r="BA38">
        <v>0.40700000000000014</v>
      </c>
      <c r="BB38">
        <v>0.21682499999999999</v>
      </c>
      <c r="BC38">
        <v>0</v>
      </c>
      <c r="BD38">
        <v>0.31159999999999949</v>
      </c>
      <c r="BE38">
        <v>0.21618181818181836</v>
      </c>
      <c r="BF38">
        <v>0.1113444444444444</v>
      </c>
    </row>
    <row r="39" spans="1:61" x14ac:dyDescent="0.25">
      <c r="A39">
        <v>85</v>
      </c>
      <c r="B39">
        <v>1.2</v>
      </c>
      <c r="C39">
        <v>5</v>
      </c>
      <c r="D39">
        <v>2</v>
      </c>
      <c r="E39">
        <v>0.56699999999999995</v>
      </c>
      <c r="F39">
        <v>0.57240000000000002</v>
      </c>
      <c r="G39">
        <v>1.1394</v>
      </c>
      <c r="H39">
        <v>0.62087002069999997</v>
      </c>
      <c r="I39">
        <v>0.61725966499999996</v>
      </c>
      <c r="J39">
        <v>0.66929910560000005</v>
      </c>
      <c r="K39">
        <v>0.494049446</v>
      </c>
      <c r="L39">
        <v>0.58708800520000004</v>
      </c>
      <c r="M39">
        <v>0.5703085966</v>
      </c>
      <c r="N39">
        <f t="shared" si="0"/>
        <v>0.63016555580945133</v>
      </c>
      <c r="O39">
        <f t="shared" si="1"/>
        <v>0.48941296754590036</v>
      </c>
      <c r="P39">
        <f t="shared" si="2"/>
        <v>0.66216376139119515</v>
      </c>
      <c r="Q39">
        <f t="shared" si="3"/>
        <v>0.47457410854713744</v>
      </c>
      <c r="R39">
        <v>1.119578524</v>
      </c>
      <c r="S39">
        <v>1.1367378699999999</v>
      </c>
      <c r="U39" t="s">
        <v>300</v>
      </c>
      <c r="X39" t="s">
        <v>331</v>
      </c>
      <c r="AL39">
        <v>85</v>
      </c>
      <c r="AM39">
        <v>2.5</v>
      </c>
      <c r="AN39">
        <v>5</v>
      </c>
      <c r="AO39">
        <v>1.2</v>
      </c>
      <c r="AP39" s="7">
        <v>6.3164764405532994E-2</v>
      </c>
      <c r="AQ39">
        <v>6.1035581881711327E-2</v>
      </c>
      <c r="AR39" s="7">
        <v>0.46077749999999962</v>
      </c>
      <c r="AS39" s="42">
        <v>1.1438549999999998</v>
      </c>
      <c r="AZ39" t="s">
        <v>21</v>
      </c>
      <c r="BA39">
        <v>3.4355075119124355E-2</v>
      </c>
      <c r="BB39">
        <v>2.2986388377318069E-2</v>
      </c>
      <c r="BC39">
        <v>0</v>
      </c>
      <c r="BD39">
        <v>2.8017871391639217E-2</v>
      </c>
      <c r="BE39">
        <v>2.7048121689275163E-2</v>
      </c>
      <c r="BF39">
        <v>2.6602247609965903E-2</v>
      </c>
      <c r="BI39" s="6">
        <v>0.38199999999999995</v>
      </c>
    </row>
    <row r="40" spans="1:61" x14ac:dyDescent="0.25">
      <c r="A40">
        <v>85</v>
      </c>
      <c r="B40">
        <v>1.2</v>
      </c>
      <c r="C40">
        <v>5</v>
      </c>
      <c r="D40">
        <v>2</v>
      </c>
      <c r="E40">
        <v>0.50760000000000005</v>
      </c>
      <c r="F40">
        <v>0.59940000000000004</v>
      </c>
      <c r="G40">
        <v>1.107</v>
      </c>
      <c r="H40">
        <v>0.62087002069999997</v>
      </c>
      <c r="I40">
        <v>0.61725966499999996</v>
      </c>
      <c r="J40">
        <v>0.66929910560000005</v>
      </c>
      <c r="K40">
        <v>0.494049446</v>
      </c>
      <c r="L40">
        <v>0.58708800520000004</v>
      </c>
      <c r="M40">
        <v>0.5703085966</v>
      </c>
      <c r="N40">
        <f t="shared" si="0"/>
        <v>0.63016555580945133</v>
      </c>
      <c r="O40">
        <f t="shared" si="1"/>
        <v>0.48941296754590036</v>
      </c>
      <c r="P40">
        <f t="shared" si="2"/>
        <v>0.66216376139119515</v>
      </c>
      <c r="Q40">
        <f t="shared" si="3"/>
        <v>0.47457410854713744</v>
      </c>
      <c r="R40">
        <v>1.119578524</v>
      </c>
      <c r="S40">
        <v>1.1367378699999999</v>
      </c>
      <c r="U40" t="s">
        <v>282</v>
      </c>
      <c r="V40" t="s">
        <v>301</v>
      </c>
      <c r="W40">
        <v>3.1745584999999998</v>
      </c>
      <c r="X40" t="s">
        <v>282</v>
      </c>
      <c r="Y40" t="s">
        <v>332</v>
      </c>
      <c r="Z40">
        <v>5.3032972999999997</v>
      </c>
      <c r="AL40">
        <v>85</v>
      </c>
      <c r="AM40">
        <v>2.5</v>
      </c>
      <c r="AN40">
        <v>7.5</v>
      </c>
      <c r="AO40">
        <v>1.2</v>
      </c>
      <c r="AP40" s="7">
        <v>5.1898247301399608E-2</v>
      </c>
      <c r="AQ40">
        <v>6.424542541470786E-2</v>
      </c>
      <c r="AR40" s="7">
        <v>0.4502769230769238</v>
      </c>
      <c r="AS40" s="42">
        <v>1.118461538461538</v>
      </c>
      <c r="AZ40" t="s">
        <v>24</v>
      </c>
      <c r="BA40">
        <v>0.75254999999999983</v>
      </c>
      <c r="BB40">
        <v>0.56453750000000003</v>
      </c>
      <c r="BC40" t="e">
        <v>#DIV/0!</v>
      </c>
      <c r="BD40">
        <v>0.55940000000000023</v>
      </c>
      <c r="BE40">
        <v>0.46450909090909165</v>
      </c>
      <c r="BF40">
        <v>0.38277777777777783</v>
      </c>
      <c r="BI40" s="6">
        <v>1.0000000000000009E-3</v>
      </c>
    </row>
    <row r="41" spans="1:61" x14ac:dyDescent="0.25">
      <c r="A41">
        <v>85</v>
      </c>
      <c r="B41">
        <v>1.2</v>
      </c>
      <c r="C41">
        <v>5</v>
      </c>
      <c r="D41">
        <v>2</v>
      </c>
      <c r="E41">
        <v>0.57779999999999998</v>
      </c>
      <c r="F41">
        <v>0.5706</v>
      </c>
      <c r="G41">
        <v>1.1484000000000001</v>
      </c>
      <c r="H41">
        <v>0.62087002069999997</v>
      </c>
      <c r="I41">
        <v>0.61725966499999996</v>
      </c>
      <c r="J41">
        <v>0.66929910560000005</v>
      </c>
      <c r="K41">
        <v>0.494049446</v>
      </c>
      <c r="L41">
        <v>0.58708800520000004</v>
      </c>
      <c r="M41">
        <v>0.5703085966</v>
      </c>
      <c r="N41">
        <f t="shared" si="0"/>
        <v>0.63016555580945133</v>
      </c>
      <c r="O41">
        <f t="shared" si="1"/>
        <v>0.48941296754590036</v>
      </c>
      <c r="P41">
        <f t="shared" si="2"/>
        <v>0.66216376139119515</v>
      </c>
      <c r="Q41">
        <f t="shared" si="3"/>
        <v>0.47457410854713744</v>
      </c>
      <c r="R41">
        <v>1.119578524</v>
      </c>
      <c r="S41">
        <v>1.1367378699999999</v>
      </c>
      <c r="U41" t="s">
        <v>290</v>
      </c>
      <c r="V41" t="s">
        <v>302</v>
      </c>
      <c r="W41">
        <v>-7.8460000000000002E-2</v>
      </c>
      <c r="X41" t="s">
        <v>288</v>
      </c>
      <c r="Y41" t="s">
        <v>333</v>
      </c>
      <c r="Z41">
        <v>-5.0514000000000003E-2</v>
      </c>
      <c r="AL41">
        <v>85</v>
      </c>
      <c r="AM41">
        <v>2.5</v>
      </c>
      <c r="AN41">
        <v>10</v>
      </c>
      <c r="AO41">
        <v>1.2</v>
      </c>
      <c r="AP41" s="7">
        <v>8.9694456224371263E-2</v>
      </c>
      <c r="AQ41">
        <v>8.7629310816621175E-2</v>
      </c>
      <c r="AR41" s="7">
        <v>0.56310000000000104</v>
      </c>
      <c r="AS41" s="42">
        <v>1.1310599999999993</v>
      </c>
      <c r="AZ41" t="s">
        <v>21</v>
      </c>
      <c r="BA41">
        <v>3.6741619590996415E-2</v>
      </c>
      <c r="BB41">
        <v>5.0695153377313763E-2</v>
      </c>
      <c r="BC41" t="e">
        <v>#DIV/0!</v>
      </c>
      <c r="BD41">
        <v>2.9339774136293434E-2</v>
      </c>
      <c r="BE41">
        <v>2.3918208744267783E-2</v>
      </c>
      <c r="BF41">
        <v>4.5332361146327792E-2</v>
      </c>
    </row>
    <row r="42" spans="1:61" x14ac:dyDescent="0.25">
      <c r="U42" t="s">
        <v>303</v>
      </c>
      <c r="V42" t="s">
        <v>304</v>
      </c>
      <c r="W42">
        <v>-3.0355E-2</v>
      </c>
      <c r="X42" t="s">
        <v>294</v>
      </c>
      <c r="Y42" t="s">
        <v>334</v>
      </c>
      <c r="Z42">
        <v>-2.6078E-2</v>
      </c>
      <c r="AL42">
        <v>85</v>
      </c>
      <c r="AM42">
        <v>2.5</v>
      </c>
      <c r="AN42">
        <v>15</v>
      </c>
      <c r="AO42">
        <v>1.2</v>
      </c>
      <c r="AP42" s="7">
        <v>0.11428120468265532</v>
      </c>
      <c r="AQ42">
        <v>0.1254325559430462</v>
      </c>
      <c r="AR42" s="7">
        <v>0.49666499999999963</v>
      </c>
      <c r="AS42" s="42">
        <v>1.1688750000000006</v>
      </c>
      <c r="AZ42" t="s">
        <v>26</v>
      </c>
      <c r="BA42">
        <v>0.14400000000000002</v>
      </c>
      <c r="BB42">
        <v>0.14400000000000002</v>
      </c>
      <c r="BC42">
        <v>0.14400000000000002</v>
      </c>
      <c r="BD42">
        <v>0.38199999999999995</v>
      </c>
      <c r="BE42">
        <v>0.38199999999999995</v>
      </c>
      <c r="BF42">
        <v>0.38199999999999995</v>
      </c>
    </row>
    <row r="43" spans="1:61" x14ac:dyDescent="0.25">
      <c r="A43">
        <v>85</v>
      </c>
      <c r="B43">
        <v>1</v>
      </c>
      <c r="C43">
        <v>5</v>
      </c>
      <c r="D43">
        <v>2</v>
      </c>
      <c r="E43">
        <v>0.57420000000000004</v>
      </c>
      <c r="F43">
        <v>0.37440000000000001</v>
      </c>
      <c r="G43">
        <v>0.9486</v>
      </c>
      <c r="H43">
        <v>0.42827002069999998</v>
      </c>
      <c r="I43">
        <v>0.42045966499999998</v>
      </c>
      <c r="J43">
        <v>0.66929910560000005</v>
      </c>
      <c r="K43">
        <v>0.494049446</v>
      </c>
      <c r="L43">
        <v>0.38640512519999998</v>
      </c>
      <c r="M43">
        <v>0.5703085966</v>
      </c>
      <c r="N43">
        <f t="shared" ref="N43:N82" si="42">$W$27+$W$28*B43+$W$29*(C43-$V$16)*(D43-$V$18)+$W$30*A43+$W$31*D43+$W$32*(C43-$V$16)*(A43-$V$20)+$W$33*C43+$W$34*(B43-$V$22)*(D43-$V$18)+$W$35*(A43-$V$20)*(D43-$V$18)</f>
        <v>0.41965625264145157</v>
      </c>
      <c r="O43">
        <f t="shared" ref="O43:O82" si="43">$W$40+$W$41*D43+$W$42*(C43-$V$17)*(D43-$V$19)+$W$43*A43+$W$44*(A43-$V$21)*(D43-$V$19)+$W$45*C43+$W$46*(A43-$V$21)*(C43-$V$17)+$W$47*(B43-$V$23)*(D43-$V$19)+$W$48*(B43-$V$23)*(C43-$V$17)+$W$49*B43</f>
        <v>0.52191325693970025</v>
      </c>
      <c r="P43">
        <f t="shared" ref="P43:P82" si="44">$Z$27+$Z$28*B43+$Z$29*A43+$Z$30*C43+$Z$31*(D43-$V$18)^2+$Z$32*(D43-$V$18)*(C43-$V$16)+$Z$33*(A43-$V$20)*(D43-$V$18)+$Z$34*(D43)+$Z$35*(B43-$V$22)*(D43-$V$18)+$Z$36*(C43-$V$16)^2+$Z$37*(B43-$V$22)*(C43-$V$16)</f>
        <v>0.44017926479719477</v>
      </c>
      <c r="Q43">
        <f t="shared" ref="Q43:Q82" si="45">$Z$40+$Z$41*A43+$Z$42*C43+$Z$43*(D43-$V$19)^2+$Z$44*(C43-$V$17)*(D43-$V$19)+$Z$45*D43+$Z$46*(A43-$V$21)*(D43-$V$19)+$Z$47*(C43-$V$17)^2+$Z$48*(B43-$V$23)*(D43-$V$19)+$Z$49*(B43-$V$23)*(C43-$V$17)+$Z$50*B43</f>
        <v>0.50937575296033744</v>
      </c>
      <c r="R43">
        <v>0.94156951</v>
      </c>
      <c r="S43">
        <v>0.94955501799999997</v>
      </c>
      <c r="U43" t="s">
        <v>288</v>
      </c>
      <c r="V43" t="s">
        <v>305</v>
      </c>
      <c r="W43">
        <v>-2.7578999999999999E-2</v>
      </c>
      <c r="X43" t="s">
        <v>335</v>
      </c>
      <c r="Y43" t="s">
        <v>336</v>
      </c>
      <c r="Z43">
        <v>-0.275057</v>
      </c>
      <c r="AL43">
        <v>85</v>
      </c>
      <c r="AM43">
        <v>2.5</v>
      </c>
      <c r="AN43">
        <v>20</v>
      </c>
      <c r="AO43">
        <v>1.2</v>
      </c>
      <c r="AP43" s="7">
        <v>0.11099232990300401</v>
      </c>
      <c r="AQ43">
        <v>8.0882523505980672E-2</v>
      </c>
      <c r="AR43" s="7">
        <v>0.43679999999999997</v>
      </c>
      <c r="AS43" s="42">
        <v>1.16364</v>
      </c>
      <c r="AZ43" t="s">
        <v>21</v>
      </c>
      <c r="BA43">
        <v>9.1651513899116757E-3</v>
      </c>
      <c r="BB43">
        <v>9.1651513899116757E-3</v>
      </c>
      <c r="BC43">
        <v>9.1651513899116757E-3</v>
      </c>
      <c r="BD43">
        <v>1.0000000000000009E-3</v>
      </c>
      <c r="BE43">
        <v>1.0000000000000009E-3</v>
      </c>
      <c r="BF43">
        <v>1.0000000000000009E-3</v>
      </c>
    </row>
    <row r="44" spans="1:61" x14ac:dyDescent="0.25">
      <c r="A44">
        <v>85</v>
      </c>
      <c r="B44">
        <v>1</v>
      </c>
      <c r="C44">
        <v>5</v>
      </c>
      <c r="D44">
        <v>2</v>
      </c>
      <c r="E44">
        <v>0.63719999999999999</v>
      </c>
      <c r="F44">
        <v>0.3024</v>
      </c>
      <c r="G44">
        <v>0.93959999999999999</v>
      </c>
      <c r="H44">
        <v>0.42827002069999998</v>
      </c>
      <c r="I44">
        <v>0.42045966499999998</v>
      </c>
      <c r="J44">
        <v>0.66929910560000005</v>
      </c>
      <c r="K44">
        <v>0.494049446</v>
      </c>
      <c r="L44">
        <v>0.38640512519999998</v>
      </c>
      <c r="M44">
        <v>0.5703085966</v>
      </c>
      <c r="N44">
        <f t="shared" si="42"/>
        <v>0.41965625264145157</v>
      </c>
      <c r="O44">
        <f t="shared" si="43"/>
        <v>0.52191325693970025</v>
      </c>
      <c r="P44">
        <f t="shared" si="44"/>
        <v>0.44017926479719477</v>
      </c>
      <c r="Q44">
        <f t="shared" si="45"/>
        <v>0.50937575296033744</v>
      </c>
      <c r="R44">
        <v>0.94156951</v>
      </c>
      <c r="S44">
        <v>0.94955501799999997</v>
      </c>
      <c r="U44" t="s">
        <v>356</v>
      </c>
      <c r="V44" t="s">
        <v>306</v>
      </c>
      <c r="W44">
        <v>-1.6976999999999999E-2</v>
      </c>
      <c r="X44" t="s">
        <v>303</v>
      </c>
      <c r="Y44" t="s">
        <v>337</v>
      </c>
      <c r="Z44">
        <v>-3.8400999999999998E-2</v>
      </c>
      <c r="AL44">
        <v>85</v>
      </c>
      <c r="AM44">
        <v>3</v>
      </c>
      <c r="AN44">
        <v>5</v>
      </c>
      <c r="AO44">
        <v>1.2</v>
      </c>
      <c r="AP44" s="7">
        <v>8.6266432561775741E-2</v>
      </c>
      <c r="AQ44">
        <v>9.8794646799915703E-2</v>
      </c>
      <c r="AR44" s="7">
        <v>0.68660999999999928</v>
      </c>
      <c r="AS44" s="42">
        <v>1.1406150000000008</v>
      </c>
      <c r="AX44">
        <v>0.6</v>
      </c>
      <c r="AZ44" t="s">
        <v>20</v>
      </c>
      <c r="BB44" s="17"/>
      <c r="BC44" s="17"/>
    </row>
    <row r="45" spans="1:61" x14ac:dyDescent="0.25">
      <c r="A45">
        <v>85</v>
      </c>
      <c r="B45">
        <v>1</v>
      </c>
      <c r="C45">
        <v>5</v>
      </c>
      <c r="D45">
        <v>2</v>
      </c>
      <c r="E45">
        <v>0.64800000000000002</v>
      </c>
      <c r="F45">
        <v>0.30599999999999999</v>
      </c>
      <c r="G45">
        <v>0.95399999999999996</v>
      </c>
      <c r="H45">
        <v>0.42827002069999998</v>
      </c>
      <c r="I45">
        <v>0.42045966499999998</v>
      </c>
      <c r="J45">
        <v>0.66929910560000005</v>
      </c>
      <c r="K45">
        <v>0.494049446</v>
      </c>
      <c r="L45">
        <v>0.38640512519999998</v>
      </c>
      <c r="M45">
        <v>0.5703085966</v>
      </c>
      <c r="N45">
        <f t="shared" si="42"/>
        <v>0.41965625264145157</v>
      </c>
      <c r="O45">
        <f t="shared" si="43"/>
        <v>0.52191325693970025</v>
      </c>
      <c r="P45">
        <f t="shared" si="44"/>
        <v>0.44017926479719477</v>
      </c>
      <c r="Q45">
        <f t="shared" si="45"/>
        <v>0.50937575296033744</v>
      </c>
      <c r="R45">
        <v>0.94156951</v>
      </c>
      <c r="S45">
        <v>0.94955501799999997</v>
      </c>
      <c r="U45" t="s">
        <v>294</v>
      </c>
      <c r="V45" t="s">
        <v>307</v>
      </c>
      <c r="W45">
        <v>-8.4709999999999994E-3</v>
      </c>
      <c r="X45" t="s">
        <v>290</v>
      </c>
      <c r="Y45" t="s">
        <v>338</v>
      </c>
      <c r="Z45">
        <v>-8.3143999999999996E-2</v>
      </c>
      <c r="AL45">
        <v>85</v>
      </c>
      <c r="AM45">
        <v>3</v>
      </c>
      <c r="AN45">
        <v>7.5</v>
      </c>
      <c r="AO45">
        <v>1.2</v>
      </c>
      <c r="AP45" s="7">
        <v>0.12611443475378292</v>
      </c>
      <c r="AQ45">
        <v>0.11353165198820665</v>
      </c>
      <c r="AR45" s="7">
        <v>0.39906000000000036</v>
      </c>
      <c r="AS45" s="42">
        <v>1.1468700000000007</v>
      </c>
      <c r="AZ45" t="s">
        <v>21</v>
      </c>
      <c r="BB45" s="17"/>
      <c r="BC45" s="17"/>
    </row>
    <row r="46" spans="1:61" x14ac:dyDescent="0.25">
      <c r="A46">
        <v>85</v>
      </c>
      <c r="B46">
        <v>1</v>
      </c>
      <c r="C46">
        <v>5</v>
      </c>
      <c r="D46">
        <v>2</v>
      </c>
      <c r="E46">
        <v>0.27</v>
      </c>
      <c r="F46">
        <v>0.6804</v>
      </c>
      <c r="G46">
        <v>0.95040000000000002</v>
      </c>
      <c r="H46">
        <v>0.42827002069999998</v>
      </c>
      <c r="I46">
        <v>0.42045966499999998</v>
      </c>
      <c r="J46">
        <v>0.66929910560000005</v>
      </c>
      <c r="K46">
        <v>0.494049446</v>
      </c>
      <c r="L46">
        <v>0.38640512519999998</v>
      </c>
      <c r="M46">
        <v>0.5703085966</v>
      </c>
      <c r="N46">
        <f t="shared" si="42"/>
        <v>0.41965625264145157</v>
      </c>
      <c r="O46">
        <f t="shared" si="43"/>
        <v>0.52191325693970025</v>
      </c>
      <c r="P46">
        <f t="shared" si="44"/>
        <v>0.44017926479719477</v>
      </c>
      <c r="Q46">
        <f t="shared" si="45"/>
        <v>0.50937575296033744</v>
      </c>
      <c r="R46">
        <v>0.94156951</v>
      </c>
      <c r="S46">
        <v>0.94955501799999997</v>
      </c>
      <c r="U46" t="s">
        <v>308</v>
      </c>
      <c r="V46" t="s">
        <v>309</v>
      </c>
      <c r="W46">
        <v>5.0961000000000001E-3</v>
      </c>
      <c r="X46" t="s">
        <v>339</v>
      </c>
      <c r="Y46" t="s">
        <v>340</v>
      </c>
      <c r="Z46">
        <v>6.6175999999999999E-2</v>
      </c>
      <c r="AL46">
        <v>85</v>
      </c>
      <c r="AM46">
        <v>3</v>
      </c>
      <c r="AN46">
        <v>10</v>
      </c>
      <c r="AO46">
        <v>1.2</v>
      </c>
      <c r="AP46" s="7">
        <v>0.11495831667549895</v>
      </c>
      <c r="AQ46">
        <v>0.11180910808268871</v>
      </c>
      <c r="AR46" s="7">
        <v>0.46125000000000016</v>
      </c>
      <c r="AS46" s="42">
        <v>1.1468500000000001</v>
      </c>
      <c r="AZ46" t="s">
        <v>23</v>
      </c>
      <c r="BB46" s="17"/>
      <c r="BC46" s="17"/>
    </row>
    <row r="47" spans="1:61" x14ac:dyDescent="0.25">
      <c r="A47">
        <v>85</v>
      </c>
      <c r="B47">
        <v>1</v>
      </c>
      <c r="C47">
        <v>5</v>
      </c>
      <c r="D47">
        <v>2</v>
      </c>
      <c r="E47">
        <v>0.504</v>
      </c>
      <c r="F47">
        <v>0.44280000000000003</v>
      </c>
      <c r="G47">
        <v>0.94679999999999997</v>
      </c>
      <c r="H47">
        <v>0.42827002069999998</v>
      </c>
      <c r="I47">
        <v>0.42045966499999998</v>
      </c>
      <c r="J47">
        <v>0.66929910560000005</v>
      </c>
      <c r="K47">
        <v>0.494049446</v>
      </c>
      <c r="L47">
        <v>0.38640512519999998</v>
      </c>
      <c r="M47">
        <v>0.5703085966</v>
      </c>
      <c r="N47">
        <f t="shared" si="42"/>
        <v>0.41965625264145157</v>
      </c>
      <c r="O47">
        <f t="shared" si="43"/>
        <v>0.52191325693970025</v>
      </c>
      <c r="P47">
        <f t="shared" si="44"/>
        <v>0.44017926479719477</v>
      </c>
      <c r="Q47">
        <f t="shared" si="45"/>
        <v>0.50937575296033744</v>
      </c>
      <c r="R47">
        <v>0.94156951</v>
      </c>
      <c r="S47">
        <v>0.94955501799999997</v>
      </c>
      <c r="U47" t="s">
        <v>310</v>
      </c>
      <c r="V47" t="s">
        <v>311</v>
      </c>
      <c r="W47">
        <v>0.11140990000000001</v>
      </c>
      <c r="X47" t="s">
        <v>341</v>
      </c>
      <c r="Y47" t="s">
        <v>342</v>
      </c>
      <c r="Z47">
        <v>8.6319999999999995E-4</v>
      </c>
      <c r="AL47">
        <v>90</v>
      </c>
      <c r="AM47">
        <v>2.5</v>
      </c>
      <c r="AN47">
        <v>5</v>
      </c>
      <c r="AO47">
        <v>1.2</v>
      </c>
      <c r="AP47" s="7">
        <v>8.7514114107766744E-2</v>
      </c>
      <c r="AQ47">
        <v>0.20926018097326082</v>
      </c>
      <c r="AR47" s="7">
        <v>0.14355000000000004</v>
      </c>
      <c r="AS47" s="42">
        <v>1.0976869565217395</v>
      </c>
      <c r="AZ47" t="s">
        <v>21</v>
      </c>
      <c r="BB47" s="17"/>
      <c r="BC47" s="17"/>
    </row>
    <row r="48" spans="1:61" x14ac:dyDescent="0.25">
      <c r="A48">
        <v>85</v>
      </c>
      <c r="B48">
        <v>1</v>
      </c>
      <c r="C48">
        <v>5</v>
      </c>
      <c r="D48">
        <v>2</v>
      </c>
      <c r="E48">
        <v>0.53639999999999999</v>
      </c>
      <c r="F48">
        <v>0.39240000000000003</v>
      </c>
      <c r="G48">
        <v>0.92879999999999996</v>
      </c>
      <c r="H48">
        <v>0.42827002069999998</v>
      </c>
      <c r="I48">
        <v>0.42045966499999998</v>
      </c>
      <c r="J48">
        <v>0.66929910560000005</v>
      </c>
      <c r="K48">
        <v>0.494049446</v>
      </c>
      <c r="L48">
        <v>0.38640512519999998</v>
      </c>
      <c r="M48">
        <v>0.5703085966</v>
      </c>
      <c r="N48">
        <f t="shared" si="42"/>
        <v>0.41965625264145157</v>
      </c>
      <c r="O48">
        <f t="shared" si="43"/>
        <v>0.52191325693970025</v>
      </c>
      <c r="P48">
        <f t="shared" si="44"/>
        <v>0.44017926479719477</v>
      </c>
      <c r="Q48">
        <f t="shared" si="45"/>
        <v>0.50937575296033744</v>
      </c>
      <c r="R48">
        <v>0.94156951</v>
      </c>
      <c r="S48">
        <v>0.94955501799999997</v>
      </c>
      <c r="U48" t="s">
        <v>312</v>
      </c>
      <c r="V48" t="s">
        <v>313</v>
      </c>
      <c r="W48">
        <v>1.28161E-2</v>
      </c>
      <c r="X48" t="s">
        <v>343</v>
      </c>
      <c r="Y48" t="s">
        <v>344</v>
      </c>
      <c r="Z48">
        <v>9.8418400000000003E-2</v>
      </c>
      <c r="AL48">
        <v>90</v>
      </c>
      <c r="AM48">
        <v>3</v>
      </c>
      <c r="AN48">
        <v>5</v>
      </c>
      <c r="AO48">
        <v>1.2</v>
      </c>
      <c r="AP48" s="7">
        <v>8.3748019237806712E-2</v>
      </c>
      <c r="AQ48">
        <v>7.6824073493652112E-2</v>
      </c>
      <c r="AR48" s="7">
        <v>0.47196666666666748</v>
      </c>
      <c r="AS48" s="42">
        <v>1.1382833333333324</v>
      </c>
      <c r="AZ48" t="s">
        <v>24</v>
      </c>
      <c r="BB48" s="17"/>
      <c r="BC48" s="17"/>
    </row>
    <row r="49" spans="1:55" x14ac:dyDescent="0.25">
      <c r="A49">
        <v>85</v>
      </c>
      <c r="B49">
        <v>1</v>
      </c>
      <c r="C49">
        <v>5</v>
      </c>
      <c r="D49">
        <v>2</v>
      </c>
      <c r="E49">
        <v>0.59940000000000004</v>
      </c>
      <c r="F49">
        <v>0.33660000000000001</v>
      </c>
      <c r="G49">
        <v>0.93600000000000005</v>
      </c>
      <c r="H49">
        <v>0.42827002069999998</v>
      </c>
      <c r="I49">
        <v>0.42045966499999998</v>
      </c>
      <c r="J49">
        <v>0.66929910560000005</v>
      </c>
      <c r="K49">
        <v>0.494049446</v>
      </c>
      <c r="L49">
        <v>0.38640512519999998</v>
      </c>
      <c r="M49">
        <v>0.5703085966</v>
      </c>
      <c r="N49">
        <f t="shared" si="42"/>
        <v>0.41965625264145157</v>
      </c>
      <c r="O49">
        <f t="shared" si="43"/>
        <v>0.52191325693970025</v>
      </c>
      <c r="P49">
        <f t="shared" si="44"/>
        <v>0.44017926479719477</v>
      </c>
      <c r="Q49">
        <f t="shared" si="45"/>
        <v>0.50937575296033744</v>
      </c>
      <c r="R49">
        <v>0.94156951</v>
      </c>
      <c r="S49">
        <v>0.94955501799999997</v>
      </c>
      <c r="U49" t="s">
        <v>284</v>
      </c>
      <c r="V49" t="s">
        <v>314</v>
      </c>
      <c r="W49">
        <v>-3.9278E-2</v>
      </c>
      <c r="X49" t="s">
        <v>345</v>
      </c>
      <c r="Y49" t="s">
        <v>346</v>
      </c>
      <c r="Z49">
        <v>1.7736999999999999E-2</v>
      </c>
      <c r="AL49">
        <v>90</v>
      </c>
      <c r="AM49">
        <v>3</v>
      </c>
      <c r="AN49">
        <v>7.5</v>
      </c>
      <c r="AO49">
        <v>1.2</v>
      </c>
      <c r="AP49" s="7">
        <v>9.4871768793284808E-2</v>
      </c>
      <c r="AQ49">
        <v>9.7474206586762591E-2</v>
      </c>
      <c r="AR49" s="7">
        <v>0.35253333333333325</v>
      </c>
      <c r="AS49" s="42">
        <v>1.1444166666666671</v>
      </c>
      <c r="AZ49" t="s">
        <v>21</v>
      </c>
      <c r="BB49" s="17"/>
      <c r="BC49" s="17"/>
    </row>
    <row r="50" spans="1:55" x14ac:dyDescent="0.25">
      <c r="A50">
        <v>85</v>
      </c>
      <c r="B50">
        <v>1</v>
      </c>
      <c r="C50">
        <v>5</v>
      </c>
      <c r="D50">
        <v>2</v>
      </c>
      <c r="E50">
        <v>0.76319999999999999</v>
      </c>
      <c r="F50">
        <v>0.17460000000000001</v>
      </c>
      <c r="G50">
        <v>0.93779999999999997</v>
      </c>
      <c r="H50">
        <v>0.42827002069999998</v>
      </c>
      <c r="I50">
        <v>0.42045966499999998</v>
      </c>
      <c r="J50">
        <v>0.66929910560000005</v>
      </c>
      <c r="K50">
        <v>0.494049446</v>
      </c>
      <c r="L50">
        <v>0.38640512519999998</v>
      </c>
      <c r="M50">
        <v>0.5703085966</v>
      </c>
      <c r="N50">
        <f t="shared" si="42"/>
        <v>0.41965625264145157</v>
      </c>
      <c r="O50">
        <f t="shared" si="43"/>
        <v>0.52191325693970025</v>
      </c>
      <c r="P50">
        <f t="shared" si="44"/>
        <v>0.44017926479719477</v>
      </c>
      <c r="Q50">
        <f t="shared" si="45"/>
        <v>0.50937575296033744</v>
      </c>
      <c r="R50">
        <v>0.94156951</v>
      </c>
      <c r="S50">
        <v>0.94955501799999997</v>
      </c>
      <c r="X50" t="s">
        <v>284</v>
      </c>
      <c r="Y50" t="s">
        <v>347</v>
      </c>
      <c r="Z50">
        <v>-4.3895000000000003E-2</v>
      </c>
      <c r="AL50">
        <v>90</v>
      </c>
      <c r="AM50">
        <v>4</v>
      </c>
      <c r="AN50">
        <v>5</v>
      </c>
      <c r="AO50">
        <v>1.2</v>
      </c>
      <c r="AP50" s="7">
        <v>4.7853507613911613E-2</v>
      </c>
      <c r="AQ50">
        <v>5.0354240773128785E-2</v>
      </c>
      <c r="AR50" s="7">
        <v>0.24246000000000009</v>
      </c>
      <c r="AS50" s="42">
        <v>1.1216400000000006</v>
      </c>
      <c r="AZ50" t="s">
        <v>26</v>
      </c>
      <c r="BB50" s="17"/>
      <c r="BC50" s="17"/>
    </row>
    <row r="51" spans="1:55" x14ac:dyDescent="0.25">
      <c r="A51">
        <v>85</v>
      </c>
      <c r="B51">
        <v>1</v>
      </c>
      <c r="C51">
        <v>5</v>
      </c>
      <c r="D51">
        <v>2</v>
      </c>
      <c r="E51">
        <v>0.52380000000000004</v>
      </c>
      <c r="F51">
        <v>0.42120000000000002</v>
      </c>
      <c r="G51">
        <v>0.94499999999999995</v>
      </c>
      <c r="H51">
        <v>0.42827002069999998</v>
      </c>
      <c r="I51">
        <v>0.42045966499999998</v>
      </c>
      <c r="J51">
        <v>0.66929910560000005</v>
      </c>
      <c r="K51">
        <v>0.494049446</v>
      </c>
      <c r="L51">
        <v>0.38640512519999998</v>
      </c>
      <c r="M51">
        <v>0.5703085966</v>
      </c>
      <c r="N51">
        <f t="shared" si="42"/>
        <v>0.41965625264145157</v>
      </c>
      <c r="O51">
        <f t="shared" si="43"/>
        <v>0.52191325693970025</v>
      </c>
      <c r="P51">
        <f t="shared" si="44"/>
        <v>0.44017926479719477</v>
      </c>
      <c r="Q51">
        <f t="shared" si="45"/>
        <v>0.50937575296033744</v>
      </c>
      <c r="R51">
        <v>0.94156951</v>
      </c>
      <c r="S51">
        <v>0.94955501799999997</v>
      </c>
      <c r="AL51">
        <v>85</v>
      </c>
      <c r="AM51">
        <v>2</v>
      </c>
      <c r="AN51">
        <v>5</v>
      </c>
      <c r="AO51">
        <v>1</v>
      </c>
      <c r="AP51" s="7">
        <v>8.6601762692851567E-2</v>
      </c>
      <c r="AQ51">
        <v>8.2359201459388715E-2</v>
      </c>
      <c r="AR51" s="7">
        <v>0.5989049999999988</v>
      </c>
      <c r="AS51" s="42">
        <v>0.95103000000000004</v>
      </c>
      <c r="AZ51" t="s">
        <v>21</v>
      </c>
      <c r="BB51" s="17"/>
      <c r="BC51" s="17"/>
    </row>
    <row r="52" spans="1:55" x14ac:dyDescent="0.25">
      <c r="A52">
        <v>85</v>
      </c>
      <c r="B52">
        <v>1</v>
      </c>
      <c r="C52">
        <v>5</v>
      </c>
      <c r="D52">
        <v>2</v>
      </c>
      <c r="E52">
        <v>0.5454</v>
      </c>
      <c r="F52">
        <v>0.39600000000000002</v>
      </c>
      <c r="G52">
        <v>0.94140000000000001</v>
      </c>
      <c r="H52">
        <v>0.42827002069999998</v>
      </c>
      <c r="I52">
        <v>0.42045966499999998</v>
      </c>
      <c r="J52">
        <v>0.66929910560000005</v>
      </c>
      <c r="K52">
        <v>0.494049446</v>
      </c>
      <c r="L52">
        <v>0.38640512519999998</v>
      </c>
      <c r="M52">
        <v>0.5703085966</v>
      </c>
      <c r="N52">
        <f t="shared" si="42"/>
        <v>0.41965625264145157</v>
      </c>
      <c r="O52">
        <f t="shared" si="43"/>
        <v>0.52191325693970025</v>
      </c>
      <c r="P52">
        <f t="shared" si="44"/>
        <v>0.44017926479719477</v>
      </c>
      <c r="Q52">
        <f t="shared" si="45"/>
        <v>0.50937575296033744</v>
      </c>
      <c r="R52">
        <v>0.94156951</v>
      </c>
      <c r="S52">
        <v>0.94955501799999997</v>
      </c>
      <c r="U52" s="4" t="s">
        <v>357</v>
      </c>
      <c r="AL52">
        <v>85</v>
      </c>
      <c r="AM52">
        <v>2</v>
      </c>
      <c r="AN52">
        <v>7.5</v>
      </c>
      <c r="AO52">
        <v>1</v>
      </c>
      <c r="AP52" s="7">
        <v>7.7043773859097539E-2</v>
      </c>
      <c r="AQ52">
        <v>6.7859810242540244E-2</v>
      </c>
      <c r="AR52" s="7">
        <v>0.43537500000000057</v>
      </c>
      <c r="AS52" s="42">
        <v>0.94216500000000014</v>
      </c>
      <c r="AX52">
        <v>0.5</v>
      </c>
      <c r="AZ52" t="s">
        <v>20</v>
      </c>
      <c r="BB52" s="17"/>
      <c r="BC52" s="17"/>
    </row>
    <row r="53" spans="1:55" x14ac:dyDescent="0.25">
      <c r="A53">
        <v>85</v>
      </c>
      <c r="B53">
        <v>1</v>
      </c>
      <c r="C53">
        <v>5</v>
      </c>
      <c r="D53">
        <v>2</v>
      </c>
      <c r="E53">
        <v>0.58140000000000003</v>
      </c>
      <c r="F53">
        <v>0.3528</v>
      </c>
      <c r="G53">
        <v>0.93420000000000003</v>
      </c>
      <c r="H53">
        <v>0.42827002069999998</v>
      </c>
      <c r="I53">
        <v>0.42045966499999998</v>
      </c>
      <c r="J53">
        <v>0.66929910560000005</v>
      </c>
      <c r="K53">
        <v>0.494049446</v>
      </c>
      <c r="L53">
        <v>0.38640512519999998</v>
      </c>
      <c r="M53">
        <v>0.5703085966</v>
      </c>
      <c r="N53">
        <f t="shared" si="42"/>
        <v>0.41965625264145157</v>
      </c>
      <c r="O53">
        <f t="shared" si="43"/>
        <v>0.52191325693970025</v>
      </c>
      <c r="P53">
        <f t="shared" si="44"/>
        <v>0.44017926479719477</v>
      </c>
      <c r="Q53">
        <f t="shared" si="45"/>
        <v>0.50937575296033744</v>
      </c>
      <c r="R53">
        <v>0.94156951</v>
      </c>
      <c r="S53">
        <v>0.94955501799999997</v>
      </c>
      <c r="AL53">
        <v>85</v>
      </c>
      <c r="AM53">
        <v>2</v>
      </c>
      <c r="AN53">
        <v>10</v>
      </c>
      <c r="AO53">
        <v>1</v>
      </c>
      <c r="AP53" s="7">
        <v>0.10531052522274124</v>
      </c>
      <c r="AQ53">
        <v>9.4474936652332378E-2</v>
      </c>
      <c r="AR53" s="7">
        <v>0.68324999999999969</v>
      </c>
      <c r="AS53" s="42">
        <v>0.97087499999999904</v>
      </c>
      <c r="AZ53" t="s">
        <v>21</v>
      </c>
      <c r="BB53" s="17"/>
      <c r="BC53" s="17"/>
    </row>
    <row r="54" spans="1:55" x14ac:dyDescent="0.25">
      <c r="A54">
        <v>85</v>
      </c>
      <c r="B54">
        <v>1</v>
      </c>
      <c r="C54">
        <v>5</v>
      </c>
      <c r="D54">
        <v>2</v>
      </c>
      <c r="E54">
        <v>0.441</v>
      </c>
      <c r="F54">
        <v>0.4914</v>
      </c>
      <c r="G54">
        <v>0.93240000000000001</v>
      </c>
      <c r="H54">
        <v>0.42827002069999998</v>
      </c>
      <c r="I54">
        <v>0.42045966499999998</v>
      </c>
      <c r="J54">
        <v>0.66929910560000005</v>
      </c>
      <c r="K54">
        <v>0.494049446</v>
      </c>
      <c r="L54">
        <v>0.38640512519999998</v>
      </c>
      <c r="M54">
        <v>0.5703085966</v>
      </c>
      <c r="N54">
        <f t="shared" si="42"/>
        <v>0.41965625264145157</v>
      </c>
      <c r="O54">
        <f t="shared" si="43"/>
        <v>0.52191325693970025</v>
      </c>
      <c r="P54">
        <f t="shared" si="44"/>
        <v>0.44017926479719477</v>
      </c>
      <c r="Q54">
        <f t="shared" si="45"/>
        <v>0.50937575296033744</v>
      </c>
      <c r="R54">
        <v>0.94156951</v>
      </c>
      <c r="S54">
        <v>0.94955501799999997</v>
      </c>
      <c r="AL54">
        <v>85</v>
      </c>
      <c r="AM54">
        <v>2</v>
      </c>
      <c r="AN54">
        <v>15</v>
      </c>
      <c r="AO54">
        <v>1</v>
      </c>
      <c r="AP54" s="7">
        <v>9.5479656466676624E-2</v>
      </c>
      <c r="AQ54">
        <v>9.7912242019026069E-2</v>
      </c>
      <c r="AR54" s="7">
        <v>0.52420500000000025</v>
      </c>
      <c r="AS54" s="42">
        <v>0.95836500000000002</v>
      </c>
      <c r="AZ54" t="s">
        <v>23</v>
      </c>
      <c r="BB54" s="17"/>
      <c r="BC54" s="17"/>
    </row>
    <row r="55" spans="1:55" x14ac:dyDescent="0.25">
      <c r="A55">
        <v>85</v>
      </c>
      <c r="B55">
        <v>1</v>
      </c>
      <c r="C55">
        <v>5</v>
      </c>
      <c r="D55">
        <v>2</v>
      </c>
      <c r="E55">
        <v>0.56159999999999999</v>
      </c>
      <c r="F55">
        <v>0.40679999999999999</v>
      </c>
      <c r="G55">
        <v>0.96840000000000004</v>
      </c>
      <c r="H55">
        <v>0.42827002069999998</v>
      </c>
      <c r="I55">
        <v>0.42045966499999998</v>
      </c>
      <c r="J55">
        <v>0.66929910560000005</v>
      </c>
      <c r="K55">
        <v>0.494049446</v>
      </c>
      <c r="L55">
        <v>0.38640512519999998</v>
      </c>
      <c r="M55">
        <v>0.5703085966</v>
      </c>
      <c r="N55">
        <f t="shared" si="42"/>
        <v>0.41965625264145157</v>
      </c>
      <c r="O55">
        <f t="shared" si="43"/>
        <v>0.52191325693970025</v>
      </c>
      <c r="P55">
        <f t="shared" si="44"/>
        <v>0.44017926479719477</v>
      </c>
      <c r="Q55">
        <f t="shared" si="45"/>
        <v>0.50937575296033744</v>
      </c>
      <c r="R55">
        <v>0.94156951</v>
      </c>
      <c r="S55">
        <v>0.94955501799999997</v>
      </c>
      <c r="AL55">
        <v>85</v>
      </c>
      <c r="AM55">
        <v>2.5</v>
      </c>
      <c r="AN55">
        <v>5</v>
      </c>
      <c r="AO55">
        <v>1</v>
      </c>
      <c r="AP55" s="7">
        <v>5.6962852878339389E-2</v>
      </c>
      <c r="AQ55">
        <v>5.4938136933910538E-2</v>
      </c>
      <c r="AR55" s="7">
        <v>0.48133500000000096</v>
      </c>
      <c r="AS55" s="42">
        <v>0.95257500000000206</v>
      </c>
      <c r="AZ55" t="s">
        <v>21</v>
      </c>
      <c r="BB55" s="17"/>
      <c r="BC55" s="17"/>
    </row>
    <row r="56" spans="1:55" x14ac:dyDescent="0.25">
      <c r="A56">
        <v>85</v>
      </c>
      <c r="B56">
        <v>1</v>
      </c>
      <c r="C56">
        <v>5</v>
      </c>
      <c r="D56">
        <v>2</v>
      </c>
      <c r="E56">
        <v>0.59940000000000004</v>
      </c>
      <c r="F56">
        <v>0.34920000000000001</v>
      </c>
      <c r="G56">
        <v>0.9486</v>
      </c>
      <c r="H56">
        <v>0.42827002069999998</v>
      </c>
      <c r="I56">
        <v>0.42045966499999998</v>
      </c>
      <c r="J56">
        <v>0.66929910560000005</v>
      </c>
      <c r="K56">
        <v>0.494049446</v>
      </c>
      <c r="L56">
        <v>0.38640512519999998</v>
      </c>
      <c r="M56">
        <v>0.5703085966</v>
      </c>
      <c r="N56">
        <f t="shared" si="42"/>
        <v>0.41965625264145157</v>
      </c>
      <c r="O56">
        <f t="shared" si="43"/>
        <v>0.52191325693970025</v>
      </c>
      <c r="P56">
        <f t="shared" si="44"/>
        <v>0.44017926479719477</v>
      </c>
      <c r="Q56">
        <f t="shared" si="45"/>
        <v>0.50937575296033744</v>
      </c>
      <c r="R56">
        <v>0.94156951</v>
      </c>
      <c r="S56">
        <v>0.94955501799999997</v>
      </c>
      <c r="AL56">
        <v>85</v>
      </c>
      <c r="AM56">
        <v>2.5</v>
      </c>
      <c r="AN56">
        <v>7.5</v>
      </c>
      <c r="AO56">
        <v>1</v>
      </c>
      <c r="AP56" s="7">
        <v>5.1690749344911358E-2</v>
      </c>
      <c r="AQ56">
        <v>5.843281182027292E-2</v>
      </c>
      <c r="AR56" s="7">
        <v>0.48681000000000096</v>
      </c>
      <c r="AS56" s="42">
        <v>0.92536500000000099</v>
      </c>
      <c r="AZ56" t="s">
        <v>24</v>
      </c>
      <c r="BB56" s="17"/>
      <c r="BC56" s="17"/>
    </row>
    <row r="57" spans="1:55" x14ac:dyDescent="0.25">
      <c r="A57">
        <v>85</v>
      </c>
      <c r="B57">
        <v>1</v>
      </c>
      <c r="C57">
        <v>5</v>
      </c>
      <c r="D57">
        <v>2</v>
      </c>
      <c r="E57">
        <v>0.61919999999999997</v>
      </c>
      <c r="F57">
        <v>0.32040000000000002</v>
      </c>
      <c r="G57">
        <v>0.93959999999999999</v>
      </c>
      <c r="H57">
        <v>0.42827002069999998</v>
      </c>
      <c r="I57">
        <v>0.42045966499999998</v>
      </c>
      <c r="J57">
        <v>0.66929910560000005</v>
      </c>
      <c r="K57">
        <v>0.494049446</v>
      </c>
      <c r="L57">
        <v>0.38640512519999998</v>
      </c>
      <c r="M57">
        <v>0.5703085966</v>
      </c>
      <c r="N57">
        <f t="shared" si="42"/>
        <v>0.41965625264145157</v>
      </c>
      <c r="O57">
        <f t="shared" si="43"/>
        <v>0.52191325693970025</v>
      </c>
      <c r="P57">
        <f t="shared" si="44"/>
        <v>0.44017926479719477</v>
      </c>
      <c r="Q57">
        <f t="shared" si="45"/>
        <v>0.50937575296033744</v>
      </c>
      <c r="R57">
        <v>0.94156951</v>
      </c>
      <c r="S57">
        <v>0.94955501799999997</v>
      </c>
      <c r="AL57">
        <v>85</v>
      </c>
      <c r="AM57">
        <v>2.5</v>
      </c>
      <c r="AN57">
        <v>10</v>
      </c>
      <c r="AO57">
        <v>1</v>
      </c>
      <c r="AP57" s="7">
        <v>8.6698697195956603E-2</v>
      </c>
      <c r="AQ57">
        <v>7.3638312787771942E-2</v>
      </c>
      <c r="AR57" s="7">
        <v>0.57718500000000084</v>
      </c>
      <c r="AS57" s="42">
        <v>0.93703500000000006</v>
      </c>
      <c r="AZ57" t="s">
        <v>21</v>
      </c>
      <c r="BB57" s="17"/>
      <c r="BC57" s="17"/>
    </row>
    <row r="58" spans="1:55" x14ac:dyDescent="0.25">
      <c r="A58">
        <v>85</v>
      </c>
      <c r="B58">
        <v>1</v>
      </c>
      <c r="C58">
        <v>5</v>
      </c>
      <c r="D58">
        <v>2</v>
      </c>
      <c r="E58">
        <v>0.66420000000000001</v>
      </c>
      <c r="F58">
        <v>0.28620000000000001</v>
      </c>
      <c r="G58">
        <v>0.95040000000000002</v>
      </c>
      <c r="H58">
        <v>0.42827002069999998</v>
      </c>
      <c r="I58">
        <v>0.42045966499999998</v>
      </c>
      <c r="J58">
        <v>0.66929910560000005</v>
      </c>
      <c r="K58">
        <v>0.494049446</v>
      </c>
      <c r="L58">
        <v>0.38640512519999998</v>
      </c>
      <c r="M58">
        <v>0.5703085966</v>
      </c>
      <c r="N58">
        <f t="shared" si="42"/>
        <v>0.41965625264145157</v>
      </c>
      <c r="O58">
        <f t="shared" si="43"/>
        <v>0.52191325693970025</v>
      </c>
      <c r="P58">
        <f t="shared" si="44"/>
        <v>0.44017926479719477</v>
      </c>
      <c r="Q58">
        <f t="shared" si="45"/>
        <v>0.50937575296033744</v>
      </c>
      <c r="R58">
        <v>0.94156951</v>
      </c>
      <c r="S58">
        <v>0.94955501799999997</v>
      </c>
      <c r="AL58">
        <v>85</v>
      </c>
      <c r="AM58">
        <v>2.5</v>
      </c>
      <c r="AN58">
        <v>15</v>
      </c>
      <c r="AO58">
        <v>1</v>
      </c>
      <c r="AP58" s="7">
        <v>0.11796344623755775</v>
      </c>
      <c r="AQ58">
        <v>0.12532684691119095</v>
      </c>
      <c r="AR58" s="7">
        <v>0.4798349999999999</v>
      </c>
      <c r="AS58" s="42">
        <v>0.96430499999999952</v>
      </c>
      <c r="AZ58" t="s">
        <v>26</v>
      </c>
      <c r="BB58" s="17"/>
      <c r="BC58" s="17"/>
    </row>
    <row r="59" spans="1:55" x14ac:dyDescent="0.25">
      <c r="A59">
        <v>85</v>
      </c>
      <c r="B59">
        <v>1</v>
      </c>
      <c r="C59">
        <v>5</v>
      </c>
      <c r="D59">
        <v>2</v>
      </c>
      <c r="E59">
        <v>0.56520000000000004</v>
      </c>
      <c r="F59">
        <v>0.378</v>
      </c>
      <c r="G59">
        <v>0.94320000000000004</v>
      </c>
      <c r="H59">
        <v>0.42827002069999998</v>
      </c>
      <c r="I59">
        <v>0.42045966499999998</v>
      </c>
      <c r="J59">
        <v>0.66929910560000005</v>
      </c>
      <c r="K59">
        <v>0.494049446</v>
      </c>
      <c r="L59">
        <v>0.38640512519999998</v>
      </c>
      <c r="M59">
        <v>0.5703085966</v>
      </c>
      <c r="N59">
        <f t="shared" si="42"/>
        <v>0.41965625264145157</v>
      </c>
      <c r="O59">
        <f t="shared" si="43"/>
        <v>0.52191325693970025</v>
      </c>
      <c r="P59">
        <f t="shared" si="44"/>
        <v>0.44017926479719477</v>
      </c>
      <c r="Q59">
        <f t="shared" si="45"/>
        <v>0.50937575296033744</v>
      </c>
      <c r="R59">
        <v>0.94156951</v>
      </c>
      <c r="S59">
        <v>0.94955501799999997</v>
      </c>
      <c r="AL59">
        <v>85</v>
      </c>
      <c r="AM59">
        <v>2.5</v>
      </c>
      <c r="AN59">
        <v>20</v>
      </c>
      <c r="AO59">
        <v>1</v>
      </c>
      <c r="AP59" s="7">
        <v>0.11024612798009004</v>
      </c>
      <c r="AQ59">
        <v>0.1251731629251471</v>
      </c>
      <c r="AR59" s="7">
        <v>0.45293684210526319</v>
      </c>
      <c r="AS59" s="42">
        <v>0.9786315789473683</v>
      </c>
      <c r="AZ59" t="s">
        <v>21</v>
      </c>
    </row>
    <row r="60" spans="1:55" x14ac:dyDescent="0.25">
      <c r="A60">
        <v>85</v>
      </c>
      <c r="B60">
        <v>1</v>
      </c>
      <c r="C60">
        <v>5</v>
      </c>
      <c r="D60">
        <v>2</v>
      </c>
      <c r="E60">
        <v>0.58499999999999996</v>
      </c>
      <c r="F60">
        <v>0.35639999999999999</v>
      </c>
      <c r="G60">
        <v>0.94140000000000001</v>
      </c>
      <c r="H60">
        <v>0.42827002069999998</v>
      </c>
      <c r="I60">
        <v>0.42045966499999998</v>
      </c>
      <c r="J60">
        <v>0.66929910560000005</v>
      </c>
      <c r="K60">
        <v>0.494049446</v>
      </c>
      <c r="L60">
        <v>0.38640512519999998</v>
      </c>
      <c r="M60">
        <v>0.5703085966</v>
      </c>
      <c r="N60">
        <f t="shared" si="42"/>
        <v>0.41965625264145157</v>
      </c>
      <c r="O60">
        <f t="shared" si="43"/>
        <v>0.52191325693970025</v>
      </c>
      <c r="P60">
        <f t="shared" si="44"/>
        <v>0.44017926479719477</v>
      </c>
      <c r="Q60">
        <f t="shared" si="45"/>
        <v>0.50937575296033744</v>
      </c>
      <c r="R60">
        <v>0.94156951</v>
      </c>
      <c r="S60">
        <v>0.94955501799999997</v>
      </c>
      <c r="AL60">
        <v>85</v>
      </c>
      <c r="AM60">
        <v>3</v>
      </c>
      <c r="AN60">
        <v>5</v>
      </c>
      <c r="AO60">
        <v>1</v>
      </c>
      <c r="AP60" s="7">
        <v>0.12614172843775659</v>
      </c>
      <c r="AQ60">
        <v>0.12555841960120276</v>
      </c>
      <c r="AR60" s="7">
        <v>0.76180500000000084</v>
      </c>
      <c r="AS60" s="42">
        <v>0.95903999999999945</v>
      </c>
      <c r="AX60">
        <v>0.6</v>
      </c>
      <c r="AZ60" t="s">
        <v>20</v>
      </c>
    </row>
    <row r="61" spans="1:55" x14ac:dyDescent="0.25">
      <c r="A61">
        <v>85</v>
      </c>
      <c r="B61">
        <v>1</v>
      </c>
      <c r="C61">
        <v>5</v>
      </c>
      <c r="D61">
        <v>2</v>
      </c>
      <c r="E61">
        <v>0.61739999999999995</v>
      </c>
      <c r="F61">
        <v>0.33839999999999998</v>
      </c>
      <c r="G61">
        <v>0.95579999999999998</v>
      </c>
      <c r="H61">
        <v>0.42827002069999998</v>
      </c>
      <c r="I61">
        <v>0.42045966499999998</v>
      </c>
      <c r="J61">
        <v>0.66929910560000005</v>
      </c>
      <c r="K61">
        <v>0.494049446</v>
      </c>
      <c r="L61">
        <v>0.38640512519999998</v>
      </c>
      <c r="M61">
        <v>0.5703085966</v>
      </c>
      <c r="N61">
        <f t="shared" si="42"/>
        <v>0.41965625264145157</v>
      </c>
      <c r="O61">
        <f t="shared" si="43"/>
        <v>0.52191325693970025</v>
      </c>
      <c r="P61">
        <f t="shared" si="44"/>
        <v>0.44017926479719477</v>
      </c>
      <c r="Q61">
        <f t="shared" si="45"/>
        <v>0.50937575296033744</v>
      </c>
      <c r="R61">
        <v>0.94156951</v>
      </c>
      <c r="S61">
        <v>0.94955501799999997</v>
      </c>
      <c r="AL61">
        <v>85</v>
      </c>
      <c r="AM61">
        <v>3</v>
      </c>
      <c r="AN61">
        <v>7.5</v>
      </c>
      <c r="AO61">
        <v>1</v>
      </c>
      <c r="AP61" s="7">
        <v>8.7467886282071181E-2</v>
      </c>
      <c r="AQ61">
        <v>8.9070289185245358E-2</v>
      </c>
      <c r="AR61" s="7">
        <v>0.37570499999999996</v>
      </c>
      <c r="AS61" s="42">
        <v>0.93186000000000069</v>
      </c>
      <c r="AZ61" t="s">
        <v>21</v>
      </c>
    </row>
    <row r="62" spans="1:55" x14ac:dyDescent="0.25">
      <c r="A62">
        <v>85</v>
      </c>
      <c r="B62">
        <v>1</v>
      </c>
      <c r="C62">
        <v>5</v>
      </c>
      <c r="D62">
        <v>2</v>
      </c>
      <c r="E62">
        <v>0.62639999999999996</v>
      </c>
      <c r="F62">
        <v>0.31140000000000001</v>
      </c>
      <c r="G62">
        <v>0.93779999999999997</v>
      </c>
      <c r="H62">
        <v>0.42827002069999998</v>
      </c>
      <c r="I62">
        <v>0.42045966499999998</v>
      </c>
      <c r="J62">
        <v>0.66929910560000005</v>
      </c>
      <c r="K62">
        <v>0.494049446</v>
      </c>
      <c r="L62">
        <v>0.38640512519999998</v>
      </c>
      <c r="M62">
        <v>0.5703085966</v>
      </c>
      <c r="N62">
        <f t="shared" si="42"/>
        <v>0.41965625264145157</v>
      </c>
      <c r="O62">
        <f t="shared" si="43"/>
        <v>0.52191325693970025</v>
      </c>
      <c r="P62">
        <f t="shared" si="44"/>
        <v>0.44017926479719477</v>
      </c>
      <c r="Q62">
        <f t="shared" si="45"/>
        <v>0.50937575296033744</v>
      </c>
      <c r="R62">
        <v>0.94156951</v>
      </c>
      <c r="S62">
        <v>0.94955501799999997</v>
      </c>
      <c r="AL62">
        <v>85</v>
      </c>
      <c r="AM62">
        <v>3</v>
      </c>
      <c r="AN62">
        <v>10</v>
      </c>
      <c r="AO62">
        <v>1</v>
      </c>
      <c r="AP62" s="7">
        <v>0.10159365298399742</v>
      </c>
      <c r="AQ62">
        <v>0.10464448253027141</v>
      </c>
      <c r="AR62" s="7">
        <v>0.39289500000000027</v>
      </c>
      <c r="AS62" s="42">
        <v>0.95238000000000056</v>
      </c>
      <c r="AZ62" t="s">
        <v>23</v>
      </c>
    </row>
    <row r="63" spans="1:55" x14ac:dyDescent="0.25">
      <c r="A63">
        <v>85</v>
      </c>
      <c r="B63">
        <v>1</v>
      </c>
      <c r="C63">
        <v>5</v>
      </c>
      <c r="D63">
        <v>2</v>
      </c>
      <c r="E63">
        <v>0.58499999999999996</v>
      </c>
      <c r="F63">
        <v>0.36899999999999999</v>
      </c>
      <c r="G63">
        <v>0.95399999999999996</v>
      </c>
      <c r="H63">
        <v>0.42827002069999998</v>
      </c>
      <c r="I63">
        <v>0.42045966499999998</v>
      </c>
      <c r="J63">
        <v>0.66929910560000005</v>
      </c>
      <c r="K63">
        <v>0.494049446</v>
      </c>
      <c r="L63">
        <v>0.38640512519999998</v>
      </c>
      <c r="M63">
        <v>0.5703085966</v>
      </c>
      <c r="N63">
        <f t="shared" si="42"/>
        <v>0.41965625264145157</v>
      </c>
      <c r="O63">
        <f t="shared" si="43"/>
        <v>0.52191325693970025</v>
      </c>
      <c r="P63">
        <f t="shared" si="44"/>
        <v>0.44017926479719477</v>
      </c>
      <c r="Q63">
        <f t="shared" si="45"/>
        <v>0.50937575296033744</v>
      </c>
      <c r="R63">
        <v>0.94156951</v>
      </c>
      <c r="S63">
        <v>0.94955501799999997</v>
      </c>
      <c r="AL63">
        <v>90</v>
      </c>
      <c r="AM63">
        <v>2.5</v>
      </c>
      <c r="AN63">
        <v>5</v>
      </c>
      <c r="AO63">
        <v>1</v>
      </c>
      <c r="AP63" s="7">
        <v>0.13291597330867008</v>
      </c>
      <c r="AQ63">
        <v>0.11120115443990933</v>
      </c>
      <c r="AR63" s="7">
        <v>0.25385142857142862</v>
      </c>
      <c r="AS63" s="42">
        <v>0.97940571428571388</v>
      </c>
      <c r="AZ63" t="s">
        <v>21</v>
      </c>
    </row>
    <row r="64" spans="1:55" x14ac:dyDescent="0.25">
      <c r="A64">
        <v>85</v>
      </c>
      <c r="B64">
        <v>1</v>
      </c>
      <c r="C64">
        <v>5</v>
      </c>
      <c r="D64">
        <v>2</v>
      </c>
      <c r="E64">
        <v>0.61380000000000001</v>
      </c>
      <c r="F64">
        <v>0.32040000000000002</v>
      </c>
      <c r="G64">
        <v>0.93420000000000003</v>
      </c>
      <c r="H64">
        <v>0.42827002069999998</v>
      </c>
      <c r="I64">
        <v>0.42045966499999998</v>
      </c>
      <c r="J64">
        <v>0.66929910560000005</v>
      </c>
      <c r="K64">
        <v>0.494049446</v>
      </c>
      <c r="L64">
        <v>0.38640512519999998</v>
      </c>
      <c r="M64">
        <v>0.5703085966</v>
      </c>
      <c r="N64">
        <f t="shared" si="42"/>
        <v>0.41965625264145157</v>
      </c>
      <c r="O64">
        <f t="shared" si="43"/>
        <v>0.52191325693970025</v>
      </c>
      <c r="P64">
        <f t="shared" si="44"/>
        <v>0.44017926479719477</v>
      </c>
      <c r="Q64">
        <f t="shared" si="45"/>
        <v>0.50937575296033744</v>
      </c>
      <c r="R64">
        <v>0.94156951</v>
      </c>
      <c r="S64">
        <v>0.94955501799999997</v>
      </c>
      <c r="AL64">
        <v>90</v>
      </c>
      <c r="AM64">
        <v>3</v>
      </c>
      <c r="AN64">
        <v>5</v>
      </c>
      <c r="AO64">
        <v>1</v>
      </c>
      <c r="AP64" s="7">
        <v>4.9798263414552707E-2</v>
      </c>
      <c r="AQ64">
        <v>4.862856598920845E-2</v>
      </c>
      <c r="AR64" s="7">
        <v>0.47190000000000099</v>
      </c>
      <c r="AS64" s="42">
        <v>0.94989999999999952</v>
      </c>
      <c r="AZ64" t="s">
        <v>24</v>
      </c>
    </row>
    <row r="65" spans="1:52" x14ac:dyDescent="0.25">
      <c r="A65">
        <v>85</v>
      </c>
      <c r="B65">
        <v>1</v>
      </c>
      <c r="C65">
        <v>5</v>
      </c>
      <c r="D65">
        <v>2</v>
      </c>
      <c r="E65">
        <v>0.65159999999999996</v>
      </c>
      <c r="F65">
        <v>0.28260000000000002</v>
      </c>
      <c r="G65">
        <v>0.93420000000000003</v>
      </c>
      <c r="H65">
        <v>0.42827002069999998</v>
      </c>
      <c r="I65">
        <v>0.42045966499999998</v>
      </c>
      <c r="J65">
        <v>0.66929910560000005</v>
      </c>
      <c r="K65">
        <v>0.494049446</v>
      </c>
      <c r="L65">
        <v>0.38640512519999998</v>
      </c>
      <c r="M65">
        <v>0.5703085966</v>
      </c>
      <c r="N65">
        <f t="shared" si="42"/>
        <v>0.41965625264145157</v>
      </c>
      <c r="O65">
        <f t="shared" si="43"/>
        <v>0.52191325693970025</v>
      </c>
      <c r="P65">
        <f t="shared" si="44"/>
        <v>0.44017926479719477</v>
      </c>
      <c r="Q65">
        <f t="shared" si="45"/>
        <v>0.50937575296033744</v>
      </c>
      <c r="R65">
        <v>0.94156951</v>
      </c>
      <c r="S65">
        <v>0.94955501799999997</v>
      </c>
      <c r="AL65">
        <v>90</v>
      </c>
      <c r="AM65">
        <v>3</v>
      </c>
      <c r="AN65">
        <v>7.5</v>
      </c>
      <c r="AO65">
        <v>1</v>
      </c>
      <c r="AP65" s="7">
        <v>7.8617351335659488E-2</v>
      </c>
      <c r="AQ65">
        <v>8.1919940943208161E-2</v>
      </c>
      <c r="AR65" s="7">
        <v>0.32375172413793102</v>
      </c>
      <c r="AS65" s="42">
        <v>0.94524827586206905</v>
      </c>
      <c r="AZ65" t="s">
        <v>21</v>
      </c>
    </row>
    <row r="66" spans="1:52" x14ac:dyDescent="0.25">
      <c r="A66">
        <v>85</v>
      </c>
      <c r="B66">
        <v>1</v>
      </c>
      <c r="C66">
        <v>5</v>
      </c>
      <c r="D66">
        <v>2</v>
      </c>
      <c r="E66">
        <v>0.69299999999999995</v>
      </c>
      <c r="F66">
        <v>0.2898</v>
      </c>
      <c r="G66">
        <v>0.98280000000000001</v>
      </c>
      <c r="H66">
        <v>0.42827002069999998</v>
      </c>
      <c r="I66">
        <v>0.42045966499999998</v>
      </c>
      <c r="J66">
        <v>0.66929910560000005</v>
      </c>
      <c r="K66">
        <v>0.494049446</v>
      </c>
      <c r="L66">
        <v>0.38640512519999998</v>
      </c>
      <c r="M66">
        <v>0.5703085966</v>
      </c>
      <c r="N66">
        <f t="shared" si="42"/>
        <v>0.41965625264145157</v>
      </c>
      <c r="O66">
        <f t="shared" si="43"/>
        <v>0.52191325693970025</v>
      </c>
      <c r="P66">
        <f t="shared" si="44"/>
        <v>0.44017926479719477</v>
      </c>
      <c r="Q66">
        <f t="shared" si="45"/>
        <v>0.50937575296033744</v>
      </c>
      <c r="R66">
        <v>0.94156951</v>
      </c>
      <c r="S66">
        <v>0.94955501799999997</v>
      </c>
      <c r="AL66">
        <v>90</v>
      </c>
      <c r="AM66">
        <v>4</v>
      </c>
      <c r="AN66">
        <v>5</v>
      </c>
      <c r="AO66">
        <v>1</v>
      </c>
      <c r="AP66" s="7">
        <v>4.4117025736089964E-2</v>
      </c>
      <c r="AQ66">
        <v>4.5458865860567868E-2</v>
      </c>
      <c r="AR66" s="7">
        <v>0.25236000000000031</v>
      </c>
      <c r="AS66" s="42">
        <v>0.94346999999999981</v>
      </c>
      <c r="AZ66" t="s">
        <v>26</v>
      </c>
    </row>
    <row r="67" spans="1:52" x14ac:dyDescent="0.25">
      <c r="A67">
        <v>85</v>
      </c>
      <c r="B67">
        <v>1</v>
      </c>
      <c r="C67">
        <v>5</v>
      </c>
      <c r="D67">
        <v>2</v>
      </c>
      <c r="E67">
        <v>0.58679999999999999</v>
      </c>
      <c r="F67">
        <v>0.36</v>
      </c>
      <c r="G67">
        <v>0.94679999999999997</v>
      </c>
      <c r="H67">
        <v>0.42827002069999998</v>
      </c>
      <c r="I67">
        <v>0.42045966499999998</v>
      </c>
      <c r="J67">
        <v>0.66929910560000005</v>
      </c>
      <c r="K67">
        <v>0.494049446</v>
      </c>
      <c r="L67">
        <v>0.38640512519999998</v>
      </c>
      <c r="M67">
        <v>0.5703085966</v>
      </c>
      <c r="N67">
        <f t="shared" si="42"/>
        <v>0.41965625264145157</v>
      </c>
      <c r="O67">
        <f t="shared" si="43"/>
        <v>0.52191325693970025</v>
      </c>
      <c r="P67">
        <f t="shared" si="44"/>
        <v>0.44017926479719477</v>
      </c>
      <c r="Q67">
        <f t="shared" si="45"/>
        <v>0.50937575296033744</v>
      </c>
      <c r="R67">
        <v>0.94156951</v>
      </c>
      <c r="S67">
        <v>0.94955501799999997</v>
      </c>
      <c r="AL67">
        <v>85</v>
      </c>
      <c r="AM67">
        <v>2</v>
      </c>
      <c r="AN67">
        <v>5</v>
      </c>
      <c r="AO67">
        <v>0.8</v>
      </c>
      <c r="AP67" s="7">
        <v>6.9707703999124709E-2</v>
      </c>
      <c r="AQ67">
        <v>6.2414921421659428E-2</v>
      </c>
      <c r="AR67" s="7">
        <v>0.65743076923076815</v>
      </c>
      <c r="AS67" s="42">
        <v>0.75817948717948713</v>
      </c>
      <c r="AZ67" t="s">
        <v>21</v>
      </c>
    </row>
    <row r="68" spans="1:52" x14ac:dyDescent="0.25">
      <c r="A68">
        <v>85</v>
      </c>
      <c r="B68">
        <v>1</v>
      </c>
      <c r="C68">
        <v>5</v>
      </c>
      <c r="D68">
        <v>2</v>
      </c>
      <c r="E68">
        <v>0.58499999999999996</v>
      </c>
      <c r="F68">
        <v>0.36180000000000001</v>
      </c>
      <c r="G68">
        <v>0.94679999999999997</v>
      </c>
      <c r="H68">
        <v>0.42827002069999998</v>
      </c>
      <c r="I68">
        <v>0.42045966499999998</v>
      </c>
      <c r="J68">
        <v>0.66929910560000005</v>
      </c>
      <c r="K68">
        <v>0.494049446</v>
      </c>
      <c r="L68">
        <v>0.38640512519999998</v>
      </c>
      <c r="M68">
        <v>0.5703085966</v>
      </c>
      <c r="N68">
        <f t="shared" si="42"/>
        <v>0.41965625264145157</v>
      </c>
      <c r="O68">
        <f t="shared" si="43"/>
        <v>0.52191325693970025</v>
      </c>
      <c r="P68">
        <f t="shared" si="44"/>
        <v>0.44017926479719477</v>
      </c>
      <c r="Q68">
        <f t="shared" si="45"/>
        <v>0.50937575296033744</v>
      </c>
      <c r="R68">
        <v>0.94156951</v>
      </c>
      <c r="S68">
        <v>0.94955501799999997</v>
      </c>
      <c r="AL68">
        <v>85</v>
      </c>
      <c r="AM68">
        <v>2</v>
      </c>
      <c r="AN68">
        <v>7.5</v>
      </c>
      <c r="AO68">
        <v>0.8</v>
      </c>
      <c r="AP68" s="7">
        <v>5.8597549128086499E-2</v>
      </c>
      <c r="AQ68">
        <v>4.5006777179328217E-2</v>
      </c>
      <c r="AR68" s="7">
        <v>0.47334000000000054</v>
      </c>
      <c r="AS68" s="42">
        <v>0.75957000000000019</v>
      </c>
      <c r="AX68">
        <v>0.5</v>
      </c>
      <c r="AZ68" t="s">
        <v>20</v>
      </c>
    </row>
    <row r="69" spans="1:52" x14ac:dyDescent="0.25">
      <c r="A69">
        <v>85</v>
      </c>
      <c r="B69">
        <v>1</v>
      </c>
      <c r="C69">
        <v>5</v>
      </c>
      <c r="D69">
        <v>2</v>
      </c>
      <c r="E69">
        <v>0.63</v>
      </c>
      <c r="F69">
        <v>0.33660000000000001</v>
      </c>
      <c r="G69">
        <v>0.96660000000000001</v>
      </c>
      <c r="H69">
        <v>0.42827002069999998</v>
      </c>
      <c r="I69">
        <v>0.42045966499999998</v>
      </c>
      <c r="J69">
        <v>0.66929910560000005</v>
      </c>
      <c r="K69">
        <v>0.494049446</v>
      </c>
      <c r="L69">
        <v>0.38640512519999998</v>
      </c>
      <c r="M69">
        <v>0.5703085966</v>
      </c>
      <c r="N69">
        <f t="shared" si="42"/>
        <v>0.41965625264145157</v>
      </c>
      <c r="O69">
        <f t="shared" si="43"/>
        <v>0.52191325693970025</v>
      </c>
      <c r="P69">
        <f t="shared" si="44"/>
        <v>0.44017926479719477</v>
      </c>
      <c r="Q69">
        <f t="shared" si="45"/>
        <v>0.50937575296033744</v>
      </c>
      <c r="R69">
        <v>0.94156951</v>
      </c>
      <c r="S69">
        <v>0.94955501799999997</v>
      </c>
      <c r="AL69">
        <v>85</v>
      </c>
      <c r="AM69">
        <v>2</v>
      </c>
      <c r="AN69">
        <v>10</v>
      </c>
      <c r="AO69">
        <v>0.8</v>
      </c>
      <c r="AP69" s="7">
        <v>3.4562072306290666E-2</v>
      </c>
      <c r="AQ69">
        <v>5.5229490660836822E-2</v>
      </c>
      <c r="AR69" s="7">
        <v>0.62370000000000003</v>
      </c>
      <c r="AS69" s="42">
        <v>0.76680000000000015</v>
      </c>
      <c r="AZ69" t="s">
        <v>21</v>
      </c>
    </row>
    <row r="70" spans="1:52" x14ac:dyDescent="0.25">
      <c r="A70">
        <v>85</v>
      </c>
      <c r="B70">
        <v>1</v>
      </c>
      <c r="C70">
        <v>5</v>
      </c>
      <c r="D70">
        <v>2</v>
      </c>
      <c r="E70">
        <v>0.64080000000000004</v>
      </c>
      <c r="F70">
        <v>0.29520000000000002</v>
      </c>
      <c r="G70">
        <v>0.93600000000000005</v>
      </c>
      <c r="H70">
        <v>0.42827002069999998</v>
      </c>
      <c r="I70">
        <v>0.42045966499999998</v>
      </c>
      <c r="J70">
        <v>0.66929910560000005</v>
      </c>
      <c r="K70">
        <v>0.494049446</v>
      </c>
      <c r="L70">
        <v>0.38640512519999998</v>
      </c>
      <c r="M70">
        <v>0.5703085966</v>
      </c>
      <c r="N70">
        <f t="shared" si="42"/>
        <v>0.41965625264145157</v>
      </c>
      <c r="O70">
        <f t="shared" si="43"/>
        <v>0.52191325693970025</v>
      </c>
      <c r="P70">
        <f t="shared" si="44"/>
        <v>0.44017926479719477</v>
      </c>
      <c r="Q70">
        <f t="shared" si="45"/>
        <v>0.50937575296033744</v>
      </c>
      <c r="R70">
        <v>0.94156951</v>
      </c>
      <c r="S70">
        <v>0.94955501799999997</v>
      </c>
      <c r="AL70">
        <v>85</v>
      </c>
      <c r="AM70">
        <v>2</v>
      </c>
      <c r="AN70">
        <v>15</v>
      </c>
      <c r="AO70">
        <v>0.8</v>
      </c>
      <c r="AP70" s="7">
        <v>0.10581884159345241</v>
      </c>
      <c r="AQ70">
        <v>0.10625533713329449</v>
      </c>
      <c r="AR70" s="7">
        <v>0.52947000000000033</v>
      </c>
      <c r="AS70" s="42">
        <v>0.78381000000000034</v>
      </c>
      <c r="AZ70" t="s">
        <v>23</v>
      </c>
    </row>
    <row r="71" spans="1:52" x14ac:dyDescent="0.25">
      <c r="A71">
        <v>85</v>
      </c>
      <c r="B71">
        <v>1</v>
      </c>
      <c r="C71">
        <v>5</v>
      </c>
      <c r="D71">
        <v>2</v>
      </c>
      <c r="E71">
        <v>0.63360000000000005</v>
      </c>
      <c r="F71">
        <v>0.3024</v>
      </c>
      <c r="G71">
        <v>0.93600000000000005</v>
      </c>
      <c r="H71">
        <v>0.42827002069999998</v>
      </c>
      <c r="I71">
        <v>0.42045966499999998</v>
      </c>
      <c r="J71">
        <v>0.66929910560000005</v>
      </c>
      <c r="K71">
        <v>0.494049446</v>
      </c>
      <c r="L71">
        <v>0.38640512519999998</v>
      </c>
      <c r="M71">
        <v>0.5703085966</v>
      </c>
      <c r="N71">
        <f t="shared" si="42"/>
        <v>0.41965625264145157</v>
      </c>
      <c r="O71">
        <f t="shared" si="43"/>
        <v>0.52191325693970025</v>
      </c>
      <c r="P71">
        <f t="shared" si="44"/>
        <v>0.44017926479719477</v>
      </c>
      <c r="Q71">
        <f t="shared" si="45"/>
        <v>0.50937575296033744</v>
      </c>
      <c r="R71">
        <v>0.94156951</v>
      </c>
      <c r="S71">
        <v>0.94955501799999997</v>
      </c>
      <c r="AL71">
        <v>85</v>
      </c>
      <c r="AM71">
        <v>2.5</v>
      </c>
      <c r="AN71">
        <v>5</v>
      </c>
      <c r="AO71">
        <v>0.8</v>
      </c>
      <c r="AP71" s="7">
        <v>5.5579477928758489E-2</v>
      </c>
      <c r="AQ71">
        <v>6.2280747544252224E-2</v>
      </c>
      <c r="AR71" s="7">
        <v>0.49720500000000095</v>
      </c>
      <c r="AS71" s="42">
        <v>0.74774999999999958</v>
      </c>
      <c r="AZ71" t="s">
        <v>21</v>
      </c>
    </row>
    <row r="72" spans="1:52" x14ac:dyDescent="0.25">
      <c r="A72">
        <v>85</v>
      </c>
      <c r="B72">
        <v>1</v>
      </c>
      <c r="C72">
        <v>5</v>
      </c>
      <c r="D72">
        <v>2</v>
      </c>
      <c r="E72">
        <v>0.66239999999999999</v>
      </c>
      <c r="F72">
        <v>0.315</v>
      </c>
      <c r="G72">
        <v>0.97740000000000005</v>
      </c>
      <c r="H72">
        <v>0.42827002069999998</v>
      </c>
      <c r="I72">
        <v>0.42045966499999998</v>
      </c>
      <c r="J72">
        <v>0.66929910560000005</v>
      </c>
      <c r="K72">
        <v>0.494049446</v>
      </c>
      <c r="L72">
        <v>0.38640512519999998</v>
      </c>
      <c r="M72">
        <v>0.5703085966</v>
      </c>
      <c r="N72">
        <f t="shared" si="42"/>
        <v>0.41965625264145157</v>
      </c>
      <c r="O72">
        <f t="shared" si="43"/>
        <v>0.52191325693970025</v>
      </c>
      <c r="P72">
        <f t="shared" si="44"/>
        <v>0.44017926479719477</v>
      </c>
      <c r="Q72">
        <f t="shared" si="45"/>
        <v>0.50937575296033744</v>
      </c>
      <c r="R72">
        <v>0.94156951</v>
      </c>
      <c r="S72">
        <v>0.94955501799999997</v>
      </c>
      <c r="AL72">
        <v>85</v>
      </c>
      <c r="AM72">
        <v>2.5</v>
      </c>
      <c r="AN72">
        <v>7.5</v>
      </c>
      <c r="AO72">
        <v>0.8</v>
      </c>
      <c r="AP72" s="7">
        <v>5.4735981202394521E-2</v>
      </c>
      <c r="AQ72">
        <v>4.6820484953285828E-2</v>
      </c>
      <c r="AR72" s="7">
        <v>0.53085000000000171</v>
      </c>
      <c r="AS72" s="42">
        <v>0.74362500000000009</v>
      </c>
      <c r="AZ72" t="s">
        <v>24</v>
      </c>
    </row>
    <row r="73" spans="1:52" x14ac:dyDescent="0.25">
      <c r="A73">
        <v>85</v>
      </c>
      <c r="B73">
        <v>1</v>
      </c>
      <c r="C73">
        <v>5</v>
      </c>
      <c r="D73">
        <v>2</v>
      </c>
      <c r="E73">
        <v>0.6462</v>
      </c>
      <c r="F73">
        <v>0.35099999999999998</v>
      </c>
      <c r="G73">
        <v>0.99719999999999998</v>
      </c>
      <c r="H73">
        <v>0.42827002069999998</v>
      </c>
      <c r="I73">
        <v>0.42045966499999998</v>
      </c>
      <c r="J73">
        <v>0.66929910560000005</v>
      </c>
      <c r="K73">
        <v>0.494049446</v>
      </c>
      <c r="L73">
        <v>0.38640512519999998</v>
      </c>
      <c r="M73">
        <v>0.5703085966</v>
      </c>
      <c r="N73">
        <f t="shared" si="42"/>
        <v>0.41965625264145157</v>
      </c>
      <c r="O73">
        <f t="shared" si="43"/>
        <v>0.52191325693970025</v>
      </c>
      <c r="P73">
        <f t="shared" si="44"/>
        <v>0.44017926479719477</v>
      </c>
      <c r="Q73">
        <f t="shared" si="45"/>
        <v>0.50937575296033744</v>
      </c>
      <c r="R73">
        <v>0.94156951</v>
      </c>
      <c r="S73">
        <v>0.94955501799999997</v>
      </c>
      <c r="AL73">
        <v>85</v>
      </c>
      <c r="AM73">
        <v>2.5</v>
      </c>
      <c r="AN73">
        <v>10</v>
      </c>
      <c r="AO73">
        <v>0.8</v>
      </c>
      <c r="AP73" s="7">
        <v>7.3408666592083088E-2</v>
      </c>
      <c r="AQ73">
        <v>7.0830923098114604E-2</v>
      </c>
      <c r="AR73" s="7">
        <v>0.60873157894736818</v>
      </c>
      <c r="AS73" s="42">
        <v>0.76661052631578963</v>
      </c>
      <c r="AZ73" t="s">
        <v>21</v>
      </c>
    </row>
    <row r="74" spans="1:52" x14ac:dyDescent="0.25">
      <c r="A74">
        <v>85</v>
      </c>
      <c r="B74">
        <v>1</v>
      </c>
      <c r="C74">
        <v>5</v>
      </c>
      <c r="D74">
        <v>2</v>
      </c>
      <c r="E74">
        <v>0.70020000000000004</v>
      </c>
      <c r="F74">
        <v>0.29520000000000002</v>
      </c>
      <c r="G74">
        <v>0.99539999999999995</v>
      </c>
      <c r="H74">
        <v>0.42827002069999998</v>
      </c>
      <c r="I74">
        <v>0.42045966499999998</v>
      </c>
      <c r="J74">
        <v>0.66929910560000005</v>
      </c>
      <c r="K74">
        <v>0.494049446</v>
      </c>
      <c r="L74">
        <v>0.38640512519999998</v>
      </c>
      <c r="M74">
        <v>0.5703085966</v>
      </c>
      <c r="N74">
        <f t="shared" si="42"/>
        <v>0.41965625264145157</v>
      </c>
      <c r="O74">
        <f t="shared" si="43"/>
        <v>0.52191325693970025</v>
      </c>
      <c r="P74">
        <f t="shared" si="44"/>
        <v>0.44017926479719477</v>
      </c>
      <c r="Q74">
        <f t="shared" si="45"/>
        <v>0.50937575296033744</v>
      </c>
      <c r="R74">
        <v>0.94156951</v>
      </c>
      <c r="S74">
        <v>0.94955501799999997</v>
      </c>
      <c r="AL74">
        <v>85</v>
      </c>
      <c r="AM74">
        <v>2.5</v>
      </c>
      <c r="AN74">
        <v>15</v>
      </c>
      <c r="AO74">
        <v>0.8</v>
      </c>
      <c r="AP74" s="7">
        <v>9.1110058797422913E-2</v>
      </c>
      <c r="AQ74">
        <v>8.2197518442255646E-2</v>
      </c>
      <c r="AR74" s="7">
        <v>0.49968000000000046</v>
      </c>
      <c r="AS74" s="42">
        <v>0.77359499999999992</v>
      </c>
      <c r="AZ74" t="s">
        <v>26</v>
      </c>
    </row>
    <row r="75" spans="1:52" x14ac:dyDescent="0.25">
      <c r="A75">
        <v>85</v>
      </c>
      <c r="B75">
        <v>1</v>
      </c>
      <c r="C75">
        <v>5</v>
      </c>
      <c r="D75">
        <v>2</v>
      </c>
      <c r="E75">
        <v>0.5958</v>
      </c>
      <c r="F75">
        <v>0.3402</v>
      </c>
      <c r="G75">
        <v>0.93600000000000005</v>
      </c>
      <c r="H75">
        <v>0.42827002069999998</v>
      </c>
      <c r="I75">
        <v>0.42045966499999998</v>
      </c>
      <c r="J75">
        <v>0.66929910560000005</v>
      </c>
      <c r="K75">
        <v>0.494049446</v>
      </c>
      <c r="L75">
        <v>0.38640512519999998</v>
      </c>
      <c r="M75">
        <v>0.5703085966</v>
      </c>
      <c r="N75">
        <f t="shared" si="42"/>
        <v>0.41965625264145157</v>
      </c>
      <c r="O75">
        <f t="shared" si="43"/>
        <v>0.52191325693970025</v>
      </c>
      <c r="P75">
        <f t="shared" si="44"/>
        <v>0.44017926479719477</v>
      </c>
      <c r="Q75">
        <f t="shared" si="45"/>
        <v>0.50937575296033744</v>
      </c>
      <c r="R75">
        <v>0.94156951</v>
      </c>
      <c r="S75">
        <v>0.94955501799999997</v>
      </c>
      <c r="AL75">
        <v>85</v>
      </c>
      <c r="AM75">
        <v>2.5</v>
      </c>
      <c r="AN75">
        <v>20</v>
      </c>
      <c r="AO75">
        <v>0.8</v>
      </c>
      <c r="AP75" s="7">
        <v>0.10145859792839479</v>
      </c>
      <c r="AQ75">
        <v>7.9988828037654336E-2</v>
      </c>
      <c r="AR75" s="7">
        <v>0.45519428571428605</v>
      </c>
      <c r="AS75" s="42">
        <v>0.78618857142857146</v>
      </c>
      <c r="AZ75" t="s">
        <v>21</v>
      </c>
    </row>
    <row r="76" spans="1:52" x14ac:dyDescent="0.25">
      <c r="A76">
        <v>85</v>
      </c>
      <c r="B76">
        <v>1</v>
      </c>
      <c r="C76">
        <v>5</v>
      </c>
      <c r="D76">
        <v>2</v>
      </c>
      <c r="E76">
        <v>0.56520000000000004</v>
      </c>
      <c r="F76">
        <v>0.40500000000000003</v>
      </c>
      <c r="G76">
        <v>0.97019999999999995</v>
      </c>
      <c r="H76">
        <v>0.42827002069999998</v>
      </c>
      <c r="I76">
        <v>0.42045966499999998</v>
      </c>
      <c r="J76">
        <v>0.66929910560000005</v>
      </c>
      <c r="K76">
        <v>0.494049446</v>
      </c>
      <c r="L76">
        <v>0.38640512519999998</v>
      </c>
      <c r="M76">
        <v>0.5703085966</v>
      </c>
      <c r="N76">
        <f t="shared" si="42"/>
        <v>0.41965625264145157</v>
      </c>
      <c r="O76">
        <f t="shared" si="43"/>
        <v>0.52191325693970025</v>
      </c>
      <c r="P76">
        <f t="shared" si="44"/>
        <v>0.44017926479719477</v>
      </c>
      <c r="Q76">
        <f t="shared" si="45"/>
        <v>0.50937575296033744</v>
      </c>
      <c r="R76">
        <v>0.94156951</v>
      </c>
      <c r="S76">
        <v>0.94955501799999997</v>
      </c>
      <c r="AL76">
        <v>85</v>
      </c>
      <c r="AM76">
        <v>3</v>
      </c>
      <c r="AN76">
        <v>5</v>
      </c>
      <c r="AO76">
        <v>0.8</v>
      </c>
      <c r="AP76" s="7">
        <v>0.1039008125384679</v>
      </c>
      <c r="AQ76">
        <v>0.14048139225599379</v>
      </c>
      <c r="AR76" s="7">
        <v>1.202175</v>
      </c>
      <c r="AS76" s="42">
        <v>1.5300000000000002</v>
      </c>
      <c r="AX76">
        <v>0.4</v>
      </c>
      <c r="AZ76" t="s">
        <v>20</v>
      </c>
    </row>
    <row r="77" spans="1:52" x14ac:dyDescent="0.25">
      <c r="A77">
        <v>85</v>
      </c>
      <c r="B77">
        <v>1</v>
      </c>
      <c r="C77">
        <v>5</v>
      </c>
      <c r="D77">
        <v>2</v>
      </c>
      <c r="E77">
        <v>0.57420000000000004</v>
      </c>
      <c r="F77">
        <v>0.34920000000000001</v>
      </c>
      <c r="G77">
        <v>0.9234</v>
      </c>
      <c r="H77">
        <v>0.42827002069999998</v>
      </c>
      <c r="I77">
        <v>0.42045966499999998</v>
      </c>
      <c r="J77">
        <v>0.66929910560000005</v>
      </c>
      <c r="K77">
        <v>0.494049446</v>
      </c>
      <c r="L77">
        <v>0.38640512519999998</v>
      </c>
      <c r="M77">
        <v>0.5703085966</v>
      </c>
      <c r="N77">
        <f t="shared" si="42"/>
        <v>0.41965625264145157</v>
      </c>
      <c r="O77">
        <f t="shared" si="43"/>
        <v>0.52191325693970025</v>
      </c>
      <c r="P77">
        <f t="shared" si="44"/>
        <v>0.44017926479719477</v>
      </c>
      <c r="Q77">
        <f t="shared" si="45"/>
        <v>0.50937575296033744</v>
      </c>
      <c r="R77">
        <v>0.94156951</v>
      </c>
      <c r="S77">
        <v>0.94955501799999997</v>
      </c>
      <c r="AL77">
        <v>85</v>
      </c>
      <c r="AM77">
        <v>3</v>
      </c>
      <c r="AN77">
        <v>7.5</v>
      </c>
      <c r="AO77">
        <v>0.8</v>
      </c>
      <c r="AP77" s="7">
        <v>7.1547314351797231E-2</v>
      </c>
      <c r="AQ77">
        <v>6.63110039633652E-2</v>
      </c>
      <c r="AR77" s="7">
        <v>0.39236999999999972</v>
      </c>
      <c r="AS77" s="42">
        <v>0.75217500000000015</v>
      </c>
      <c r="AZ77" t="s">
        <v>21</v>
      </c>
    </row>
    <row r="78" spans="1:52" x14ac:dyDescent="0.25">
      <c r="A78">
        <v>85</v>
      </c>
      <c r="B78">
        <v>1</v>
      </c>
      <c r="C78">
        <v>5</v>
      </c>
      <c r="D78">
        <v>2</v>
      </c>
      <c r="E78">
        <v>0.60660000000000003</v>
      </c>
      <c r="F78">
        <v>0.31680000000000003</v>
      </c>
      <c r="G78">
        <v>0.9234</v>
      </c>
      <c r="H78">
        <v>0.42827002069999998</v>
      </c>
      <c r="I78">
        <v>0.42045966499999998</v>
      </c>
      <c r="J78">
        <v>0.66929910560000005</v>
      </c>
      <c r="K78">
        <v>0.494049446</v>
      </c>
      <c r="L78">
        <v>0.38640512519999998</v>
      </c>
      <c r="M78">
        <v>0.5703085966</v>
      </c>
      <c r="N78">
        <f t="shared" si="42"/>
        <v>0.41965625264145157</v>
      </c>
      <c r="O78">
        <f t="shared" si="43"/>
        <v>0.52191325693970025</v>
      </c>
      <c r="P78">
        <f t="shared" si="44"/>
        <v>0.44017926479719477</v>
      </c>
      <c r="Q78">
        <f t="shared" si="45"/>
        <v>0.50937575296033744</v>
      </c>
      <c r="R78">
        <v>0.94156951</v>
      </c>
      <c r="S78">
        <v>0.94955501799999997</v>
      </c>
      <c r="AL78">
        <v>85</v>
      </c>
      <c r="AM78">
        <v>3</v>
      </c>
      <c r="AN78">
        <v>10</v>
      </c>
      <c r="AO78">
        <v>0.8</v>
      </c>
      <c r="AP78" s="7">
        <v>8.5963340907035987E-2</v>
      </c>
      <c r="AQ78">
        <v>6.8054735321912516E-2</v>
      </c>
      <c r="AR78" s="7">
        <v>0.39265000000000005</v>
      </c>
      <c r="AS78" s="42">
        <v>0.7657200000000004</v>
      </c>
      <c r="AZ78" t="s">
        <v>23</v>
      </c>
    </row>
    <row r="79" spans="1:52" x14ac:dyDescent="0.25">
      <c r="A79">
        <v>85</v>
      </c>
      <c r="B79">
        <v>1</v>
      </c>
      <c r="C79">
        <v>5</v>
      </c>
      <c r="D79">
        <v>2</v>
      </c>
      <c r="E79">
        <v>0.53100000000000003</v>
      </c>
      <c r="F79">
        <v>0.37980000000000003</v>
      </c>
      <c r="G79">
        <v>0.91080000000000005</v>
      </c>
      <c r="H79">
        <v>0.42827002069999998</v>
      </c>
      <c r="I79">
        <v>0.42045966499999998</v>
      </c>
      <c r="J79">
        <v>0.66929910560000005</v>
      </c>
      <c r="K79">
        <v>0.494049446</v>
      </c>
      <c r="L79">
        <v>0.38640512519999998</v>
      </c>
      <c r="M79">
        <v>0.5703085966</v>
      </c>
      <c r="N79">
        <f t="shared" si="42"/>
        <v>0.41965625264145157</v>
      </c>
      <c r="O79">
        <f t="shared" si="43"/>
        <v>0.52191325693970025</v>
      </c>
      <c r="P79">
        <f t="shared" si="44"/>
        <v>0.44017926479719477</v>
      </c>
      <c r="Q79">
        <f t="shared" si="45"/>
        <v>0.50937575296033744</v>
      </c>
      <c r="R79">
        <v>0.94156951</v>
      </c>
      <c r="S79">
        <v>0.94955501799999997</v>
      </c>
      <c r="AL79">
        <v>90</v>
      </c>
      <c r="AM79">
        <v>2.5</v>
      </c>
      <c r="AN79">
        <v>5</v>
      </c>
      <c r="AO79">
        <v>0.8</v>
      </c>
      <c r="AP79" s="7">
        <v>0.14863170404821399</v>
      </c>
      <c r="AQ79">
        <v>0.13904591437873579</v>
      </c>
      <c r="AR79" s="7">
        <v>0.26904000000000006</v>
      </c>
      <c r="AS79" s="42">
        <v>0.82458857142857123</v>
      </c>
      <c r="AZ79" t="s">
        <v>21</v>
      </c>
    </row>
    <row r="80" spans="1:52" x14ac:dyDescent="0.25">
      <c r="A80">
        <v>85</v>
      </c>
      <c r="B80">
        <v>1</v>
      </c>
      <c r="C80">
        <v>5</v>
      </c>
      <c r="D80">
        <v>2</v>
      </c>
      <c r="E80">
        <v>0.66239999999999999</v>
      </c>
      <c r="F80">
        <v>0.3024</v>
      </c>
      <c r="G80">
        <v>0.96479999999999999</v>
      </c>
      <c r="H80">
        <v>0.42827002069999998</v>
      </c>
      <c r="I80">
        <v>0.42045966499999998</v>
      </c>
      <c r="J80">
        <v>0.66929910560000005</v>
      </c>
      <c r="K80">
        <v>0.494049446</v>
      </c>
      <c r="L80">
        <v>0.38640512519999998</v>
      </c>
      <c r="M80">
        <v>0.5703085966</v>
      </c>
      <c r="N80">
        <f t="shared" si="42"/>
        <v>0.41965625264145157</v>
      </c>
      <c r="O80">
        <f t="shared" si="43"/>
        <v>0.52191325693970025</v>
      </c>
      <c r="P80">
        <f t="shared" si="44"/>
        <v>0.44017926479719477</v>
      </c>
      <c r="Q80">
        <f t="shared" si="45"/>
        <v>0.50937575296033744</v>
      </c>
      <c r="R80">
        <v>0.94156951</v>
      </c>
      <c r="S80">
        <v>0.94955501799999997</v>
      </c>
      <c r="AL80">
        <v>90</v>
      </c>
      <c r="AM80">
        <v>3</v>
      </c>
      <c r="AN80">
        <v>5</v>
      </c>
      <c r="AO80">
        <v>0.8</v>
      </c>
      <c r="AP80" s="7">
        <v>6.3373590243081396E-2</v>
      </c>
      <c r="AQ80">
        <v>6.659349466981189E-2</v>
      </c>
      <c r="AR80" s="7">
        <v>0.53993333333333371</v>
      </c>
      <c r="AS80" s="42">
        <v>0.75451111111111102</v>
      </c>
      <c r="AZ80" t="s">
        <v>24</v>
      </c>
    </row>
    <row r="81" spans="1:52" x14ac:dyDescent="0.25">
      <c r="A81">
        <v>85</v>
      </c>
      <c r="B81">
        <v>1</v>
      </c>
      <c r="C81">
        <v>5</v>
      </c>
      <c r="D81">
        <v>2</v>
      </c>
      <c r="E81">
        <v>0.68400000000000005</v>
      </c>
      <c r="F81">
        <v>0.34379999999999999</v>
      </c>
      <c r="G81">
        <v>1.0278</v>
      </c>
      <c r="H81">
        <v>0.42827002069999998</v>
      </c>
      <c r="I81">
        <v>0.42045966499999998</v>
      </c>
      <c r="J81">
        <v>0.66929910560000005</v>
      </c>
      <c r="K81">
        <v>0.494049446</v>
      </c>
      <c r="L81">
        <v>0.38640512519999998</v>
      </c>
      <c r="M81">
        <v>0.5703085966</v>
      </c>
      <c r="N81">
        <f t="shared" si="42"/>
        <v>0.41965625264145157</v>
      </c>
      <c r="O81">
        <f t="shared" si="43"/>
        <v>0.52191325693970025</v>
      </c>
      <c r="P81">
        <f t="shared" si="44"/>
        <v>0.44017926479719477</v>
      </c>
      <c r="Q81">
        <f t="shared" si="45"/>
        <v>0.50937575296033744</v>
      </c>
      <c r="R81">
        <v>0.94156951</v>
      </c>
      <c r="S81">
        <v>0.94955501799999997</v>
      </c>
      <c r="AL81">
        <v>90</v>
      </c>
      <c r="AM81">
        <v>3</v>
      </c>
      <c r="AN81">
        <v>7.5</v>
      </c>
      <c r="AO81">
        <v>0.8</v>
      </c>
      <c r="AP81" s="7">
        <v>3.8324001148620938E-2</v>
      </c>
      <c r="AQ81">
        <v>4.9464171239925907E-2</v>
      </c>
      <c r="AR81" s="7">
        <v>0.30677142857142847</v>
      </c>
      <c r="AS81" s="42">
        <v>0.74771999999999983</v>
      </c>
      <c r="AZ81" t="s">
        <v>21</v>
      </c>
    </row>
    <row r="82" spans="1:52" x14ac:dyDescent="0.25">
      <c r="A82">
        <v>85</v>
      </c>
      <c r="B82">
        <v>1</v>
      </c>
      <c r="C82">
        <v>5</v>
      </c>
      <c r="D82">
        <v>2</v>
      </c>
      <c r="E82">
        <v>0.6462</v>
      </c>
      <c r="F82">
        <v>0.35099999999999998</v>
      </c>
      <c r="G82">
        <v>0.99719999999999998</v>
      </c>
      <c r="H82">
        <v>0.42827002069999998</v>
      </c>
      <c r="I82">
        <v>0.42045966499999998</v>
      </c>
      <c r="J82">
        <v>0.66929910560000005</v>
      </c>
      <c r="K82">
        <v>0.494049446</v>
      </c>
      <c r="L82">
        <v>0.38640512519999998</v>
      </c>
      <c r="M82">
        <v>0.5703085966</v>
      </c>
      <c r="N82">
        <f t="shared" si="42"/>
        <v>0.41965625264145157</v>
      </c>
      <c r="O82">
        <f t="shared" si="43"/>
        <v>0.52191325693970025</v>
      </c>
      <c r="P82">
        <f t="shared" si="44"/>
        <v>0.44017926479719477</v>
      </c>
      <c r="Q82">
        <f t="shared" si="45"/>
        <v>0.50937575296033744</v>
      </c>
      <c r="R82">
        <v>0.94156951</v>
      </c>
      <c r="S82">
        <v>0.94955501799999997</v>
      </c>
      <c r="AL82">
        <v>90</v>
      </c>
      <c r="AM82">
        <v>4</v>
      </c>
      <c r="AN82">
        <v>5</v>
      </c>
      <c r="AO82">
        <v>0.8</v>
      </c>
      <c r="AP82" s="7">
        <v>6.311132303697313E-2</v>
      </c>
      <c r="AQ82">
        <v>6.5288100619283959E-2</v>
      </c>
      <c r="AR82" s="7">
        <v>0.26769000000000032</v>
      </c>
      <c r="AS82" s="42">
        <v>0.74971500000000002</v>
      </c>
      <c r="AZ82" t="s">
        <v>26</v>
      </c>
    </row>
    <row r="83" spans="1:52" x14ac:dyDescent="0.25">
      <c r="AL83">
        <v>90</v>
      </c>
      <c r="AM83">
        <v>3</v>
      </c>
      <c r="AN83">
        <v>7.5</v>
      </c>
      <c r="AO83">
        <v>0.7</v>
      </c>
      <c r="AP83">
        <v>4.0568178645881789E-2</v>
      </c>
      <c r="AQ83">
        <v>3.4355075119124355E-2</v>
      </c>
      <c r="AR83" s="7">
        <v>0.34554999999999991</v>
      </c>
      <c r="AS83" s="42">
        <v>0.75254999999999983</v>
      </c>
      <c r="AZ83" t="s">
        <v>21</v>
      </c>
    </row>
    <row r="84" spans="1:52" x14ac:dyDescent="0.25">
      <c r="A84">
        <v>85</v>
      </c>
      <c r="B84">
        <v>0.8</v>
      </c>
      <c r="C84">
        <v>5</v>
      </c>
      <c r="D84">
        <v>2</v>
      </c>
      <c r="E84">
        <v>0.54959999999999998</v>
      </c>
      <c r="F84">
        <v>0.20760000000000001</v>
      </c>
      <c r="G84">
        <v>0.75719999999999998</v>
      </c>
      <c r="H84">
        <v>0.23567002070000001</v>
      </c>
      <c r="I84">
        <v>0.22365966500000001</v>
      </c>
      <c r="J84">
        <v>0.66929910560000005</v>
      </c>
      <c r="K84">
        <v>0.494049446</v>
      </c>
      <c r="L84">
        <v>0.1857222452</v>
      </c>
      <c r="M84">
        <v>0.5703085966</v>
      </c>
      <c r="N84">
        <f t="shared" ref="N84:N123" si="46">$W$27+$W$28*B84+$W$29*(C84-$V$16)*(D84-$V$18)+$W$30*A84+$W$31*D84+$W$32*(C84-$V$16)*(A84-$V$20)+$W$33*C84+$W$34*(B84-$V$22)*(D84-$V$18)+$W$35*(A84-$V$20)*(D84-$V$18)</f>
        <v>0.20914694947345158</v>
      </c>
      <c r="O84">
        <f t="shared" ref="O84:O123" si="47">$W$40+$W$41*D84+$W$42*(C84-$V$17)*(D84-$V$19)+$W$43*A84+$W$44*(A84-$V$21)*(D84-$V$19)+$W$45*C84+$W$46*(A84-$V$21)*(C84-$V$17)+$W$47*(B84-$V$23)*(D84-$V$19)+$W$48*(B84-$V$23)*(C84-$V$17)+$W$49*B84</f>
        <v>0.55441354633350026</v>
      </c>
      <c r="P84">
        <f t="shared" ref="P84:P123" si="48">$Z$27+$Z$28*B84+$Z$29*A84+$Z$30*C84+$Z$31*(D84-$V$18)^2+$Z$32*(D84-$V$18)*(C84-$V$16)+$Z$33*(A84-$V$20)*(D84-$V$18)+$Z$34*(D84)+$Z$35*(B84-$V$22)*(D84-$V$18)+$Z$36*(C84-$V$16)^2+$Z$37*(B84-$V$22)*(C84-$V$16)</f>
        <v>0.21819476820319528</v>
      </c>
      <c r="Q84">
        <f t="shared" ref="Q84:Q123" si="49">$Z$40+$Z$41*A84+$Z$42*C84+$Z$43*(D84-$V$19)^2+$Z$44*(C84-$V$17)*(D84-$V$19)+$Z$45*D84+$Z$46*(A84-$V$21)*(D84-$V$19)+$Z$47*(C84-$V$17)^2+$Z$48*(B84-$V$23)*(D84-$V$19)+$Z$49*(B84-$V$23)*(C84-$V$17)+$Z$50*B84</f>
        <v>0.54417739737353743</v>
      </c>
      <c r="R84">
        <v>0.76356049500000001</v>
      </c>
      <c r="S84">
        <v>0.76237216500000005</v>
      </c>
      <c r="AL84">
        <v>90</v>
      </c>
      <c r="AM84">
        <v>3</v>
      </c>
      <c r="AN84">
        <v>7.5</v>
      </c>
      <c r="AO84">
        <v>0.6</v>
      </c>
      <c r="AP84">
        <v>4.3346468108354338E-2</v>
      </c>
      <c r="AQ84">
        <v>2.2986388377318069E-2</v>
      </c>
      <c r="AR84" s="7">
        <v>0.34771249999999976</v>
      </c>
      <c r="AS84" s="42">
        <v>0.56453750000000003</v>
      </c>
    </row>
    <row r="85" spans="1:52" x14ac:dyDescent="0.25">
      <c r="A85">
        <v>85</v>
      </c>
      <c r="B85">
        <v>0.8</v>
      </c>
      <c r="C85">
        <v>5</v>
      </c>
      <c r="D85">
        <v>2</v>
      </c>
      <c r="E85">
        <v>0.55079999999999996</v>
      </c>
      <c r="F85">
        <v>0.20399999999999999</v>
      </c>
      <c r="G85">
        <v>0.75480000000000003</v>
      </c>
      <c r="H85">
        <v>0.23567002070000001</v>
      </c>
      <c r="I85">
        <v>0.22365966500000001</v>
      </c>
      <c r="J85">
        <v>0.66929910560000005</v>
      </c>
      <c r="K85">
        <v>0.494049446</v>
      </c>
      <c r="L85">
        <v>0.1857222452</v>
      </c>
      <c r="M85">
        <v>0.5703085966</v>
      </c>
      <c r="N85">
        <f t="shared" si="46"/>
        <v>0.20914694947345158</v>
      </c>
      <c r="O85">
        <f t="shared" si="47"/>
        <v>0.55441354633350026</v>
      </c>
      <c r="P85">
        <f t="shared" si="48"/>
        <v>0.21819476820319528</v>
      </c>
      <c r="Q85">
        <f t="shared" si="49"/>
        <v>0.54417739737353743</v>
      </c>
      <c r="R85">
        <v>0.76356049500000001</v>
      </c>
      <c r="S85">
        <v>0.76237216500000005</v>
      </c>
      <c r="AL85">
        <v>90</v>
      </c>
      <c r="AM85">
        <v>3</v>
      </c>
      <c r="AN85">
        <v>7.5</v>
      </c>
      <c r="AO85">
        <v>0.5</v>
      </c>
      <c r="AP85" t="e">
        <v>#DIV/0!</v>
      </c>
      <c r="AQ85">
        <v>0</v>
      </c>
      <c r="AR85" s="7"/>
      <c r="AS85" s="42"/>
    </row>
    <row r="86" spans="1:52" x14ac:dyDescent="0.25">
      <c r="A86">
        <v>85</v>
      </c>
      <c r="B86">
        <v>0.8</v>
      </c>
      <c r="C86">
        <v>5</v>
      </c>
      <c r="D86">
        <v>2</v>
      </c>
      <c r="E86">
        <v>0.52680000000000005</v>
      </c>
      <c r="F86">
        <v>0.22439999999999999</v>
      </c>
      <c r="G86">
        <v>0.75119999999999998</v>
      </c>
      <c r="H86">
        <v>0.23567002070000001</v>
      </c>
      <c r="I86">
        <v>0.22365966500000001</v>
      </c>
      <c r="J86">
        <v>0.66929910560000005</v>
      </c>
      <c r="K86">
        <v>0.494049446</v>
      </c>
      <c r="L86">
        <v>0.1857222452</v>
      </c>
      <c r="M86">
        <v>0.5703085966</v>
      </c>
      <c r="N86">
        <f t="shared" si="46"/>
        <v>0.20914694947345158</v>
      </c>
      <c r="O86">
        <f t="shared" si="47"/>
        <v>0.55441354633350026</v>
      </c>
      <c r="P86">
        <f t="shared" si="48"/>
        <v>0.21819476820319528</v>
      </c>
      <c r="Q86">
        <f t="shared" si="49"/>
        <v>0.54417739737353743</v>
      </c>
      <c r="R86">
        <v>0.76356049500000001</v>
      </c>
      <c r="S86">
        <v>0.76237216500000005</v>
      </c>
      <c r="AL86">
        <v>90</v>
      </c>
      <c r="AM86">
        <v>4</v>
      </c>
      <c r="AN86">
        <v>5</v>
      </c>
      <c r="AO86">
        <v>0.6</v>
      </c>
      <c r="AP86">
        <v>2.6454641269397432E-2</v>
      </c>
      <c r="AQ86">
        <v>2.8017871391639217E-2</v>
      </c>
      <c r="AR86" s="7">
        <v>0.24780000000000038</v>
      </c>
      <c r="AS86" s="42">
        <v>0.55940000000000023</v>
      </c>
    </row>
    <row r="87" spans="1:52" x14ac:dyDescent="0.25">
      <c r="A87">
        <v>85</v>
      </c>
      <c r="B87">
        <v>0.8</v>
      </c>
      <c r="C87">
        <v>5</v>
      </c>
      <c r="D87">
        <v>2</v>
      </c>
      <c r="E87">
        <v>0.56220000000000003</v>
      </c>
      <c r="F87">
        <v>0.2016</v>
      </c>
      <c r="G87">
        <v>0.76380000000000003</v>
      </c>
      <c r="H87">
        <v>0.23567002070000001</v>
      </c>
      <c r="I87">
        <v>0.22365966500000001</v>
      </c>
      <c r="J87">
        <v>0.66929910560000005</v>
      </c>
      <c r="K87">
        <v>0.494049446</v>
      </c>
      <c r="L87">
        <v>0.1857222452</v>
      </c>
      <c r="M87">
        <v>0.5703085966</v>
      </c>
      <c r="N87">
        <f t="shared" si="46"/>
        <v>0.20914694947345158</v>
      </c>
      <c r="O87">
        <f t="shared" si="47"/>
        <v>0.55441354633350026</v>
      </c>
      <c r="P87">
        <f t="shared" si="48"/>
        <v>0.21819476820319528</v>
      </c>
      <c r="Q87">
        <f t="shared" si="49"/>
        <v>0.54417739737353743</v>
      </c>
      <c r="R87">
        <v>0.76356049500000001</v>
      </c>
      <c r="S87">
        <v>0.76237216500000005</v>
      </c>
      <c r="AL87">
        <v>90</v>
      </c>
      <c r="AM87">
        <v>4</v>
      </c>
      <c r="AN87">
        <v>5</v>
      </c>
      <c r="AO87">
        <v>0.5</v>
      </c>
      <c r="AP87">
        <v>1.9516460731081584E-2</v>
      </c>
      <c r="AQ87">
        <v>2.7048121689275163E-2</v>
      </c>
      <c r="AR87" s="7">
        <v>0.24832727272727295</v>
      </c>
      <c r="AS87" s="42">
        <v>0.46450909090909165</v>
      </c>
    </row>
    <row r="88" spans="1:52" x14ac:dyDescent="0.25">
      <c r="A88">
        <v>85</v>
      </c>
      <c r="B88">
        <v>0.8</v>
      </c>
      <c r="C88">
        <v>5</v>
      </c>
      <c r="D88">
        <v>2</v>
      </c>
      <c r="E88">
        <v>0.58320000000000005</v>
      </c>
      <c r="F88">
        <v>0.13139999999999999</v>
      </c>
      <c r="G88">
        <v>0.71460000000000001</v>
      </c>
      <c r="H88">
        <v>0.23567002070000001</v>
      </c>
      <c r="I88">
        <v>0.22365966500000001</v>
      </c>
      <c r="J88">
        <v>0.66929910560000005</v>
      </c>
      <c r="K88">
        <v>0.494049446</v>
      </c>
      <c r="L88">
        <v>0.1857222452</v>
      </c>
      <c r="M88">
        <v>0.5703085966</v>
      </c>
      <c r="N88">
        <f t="shared" si="46"/>
        <v>0.20914694947345158</v>
      </c>
      <c r="O88">
        <f t="shared" si="47"/>
        <v>0.55441354633350026</v>
      </c>
      <c r="P88">
        <f t="shared" si="48"/>
        <v>0.21819476820319528</v>
      </c>
      <c r="Q88">
        <f t="shared" si="49"/>
        <v>0.54417739737353743</v>
      </c>
      <c r="R88">
        <v>0.76356049500000001</v>
      </c>
      <c r="S88">
        <v>0.76237216500000005</v>
      </c>
      <c r="AL88">
        <v>90</v>
      </c>
      <c r="AM88">
        <v>4</v>
      </c>
      <c r="AN88">
        <v>5</v>
      </c>
      <c r="AO88">
        <v>0.4</v>
      </c>
      <c r="AP88">
        <v>5.1964760298197583E-2</v>
      </c>
      <c r="AQ88">
        <v>2.6602247609965903E-2</v>
      </c>
      <c r="AR88" s="7">
        <v>0.27143333333333342</v>
      </c>
      <c r="AS88" s="42">
        <v>0.38277777777777783</v>
      </c>
    </row>
    <row r="89" spans="1:52" x14ac:dyDescent="0.25">
      <c r="A89">
        <v>85</v>
      </c>
      <c r="B89">
        <v>0.8</v>
      </c>
      <c r="C89">
        <v>5</v>
      </c>
      <c r="D89">
        <v>2</v>
      </c>
      <c r="E89">
        <v>0.5706</v>
      </c>
      <c r="F89">
        <v>0.1368</v>
      </c>
      <c r="G89">
        <v>0.70740000000000003</v>
      </c>
      <c r="H89">
        <v>0.23567002070000001</v>
      </c>
      <c r="I89">
        <v>0.22365966500000001</v>
      </c>
      <c r="J89">
        <v>0.66929910560000005</v>
      </c>
      <c r="K89">
        <v>0.494049446</v>
      </c>
      <c r="L89">
        <v>0.1857222452</v>
      </c>
      <c r="M89">
        <v>0.5703085966</v>
      </c>
      <c r="N89">
        <f t="shared" si="46"/>
        <v>0.20914694947345158</v>
      </c>
      <c r="O89">
        <f t="shared" si="47"/>
        <v>0.55441354633350026</v>
      </c>
      <c r="P89">
        <f t="shared" si="48"/>
        <v>0.21819476820319528</v>
      </c>
      <c r="Q89">
        <f t="shared" si="49"/>
        <v>0.54417739737353743</v>
      </c>
      <c r="R89">
        <v>0.76356049500000001</v>
      </c>
      <c r="S89">
        <v>0.76237216500000005</v>
      </c>
    </row>
    <row r="90" spans="1:52" x14ac:dyDescent="0.25">
      <c r="A90">
        <v>85</v>
      </c>
      <c r="B90">
        <v>0.8</v>
      </c>
      <c r="C90">
        <v>5</v>
      </c>
      <c r="D90">
        <v>2</v>
      </c>
      <c r="E90">
        <v>0.67320000000000002</v>
      </c>
      <c r="F90">
        <v>6.1199999999999997E-2</v>
      </c>
      <c r="G90">
        <v>0.73440000000000005</v>
      </c>
      <c r="H90">
        <v>0.23567002070000001</v>
      </c>
      <c r="I90">
        <v>0.22365966500000001</v>
      </c>
      <c r="J90">
        <v>0.66929910560000005</v>
      </c>
      <c r="K90">
        <v>0.494049446</v>
      </c>
      <c r="L90">
        <v>0.1857222452</v>
      </c>
      <c r="M90">
        <v>0.5703085966</v>
      </c>
      <c r="N90">
        <f t="shared" si="46"/>
        <v>0.20914694947345158</v>
      </c>
      <c r="O90">
        <f t="shared" si="47"/>
        <v>0.55441354633350026</v>
      </c>
      <c r="P90">
        <f t="shared" si="48"/>
        <v>0.21819476820319528</v>
      </c>
      <c r="Q90">
        <f t="shared" si="49"/>
        <v>0.54417739737353743</v>
      </c>
      <c r="R90">
        <v>0.76356049500000001</v>
      </c>
      <c r="S90">
        <v>0.76237216500000005</v>
      </c>
    </row>
    <row r="91" spans="1:52" x14ac:dyDescent="0.25">
      <c r="A91">
        <v>85</v>
      </c>
      <c r="B91">
        <v>0.8</v>
      </c>
      <c r="C91">
        <v>5</v>
      </c>
      <c r="D91">
        <v>2</v>
      </c>
      <c r="F91">
        <v>0</v>
      </c>
      <c r="H91">
        <v>0.23567002070000001</v>
      </c>
      <c r="I91">
        <v>0.22365966500000001</v>
      </c>
      <c r="J91">
        <v>0.66929910560000005</v>
      </c>
      <c r="K91">
        <v>0.494049446</v>
      </c>
      <c r="L91">
        <v>0.1857222452</v>
      </c>
      <c r="M91">
        <v>0.5703085966</v>
      </c>
      <c r="N91">
        <f t="shared" si="46"/>
        <v>0.20914694947345158</v>
      </c>
      <c r="O91">
        <f t="shared" si="47"/>
        <v>0.55441354633350026</v>
      </c>
      <c r="P91">
        <f t="shared" si="48"/>
        <v>0.21819476820319528</v>
      </c>
      <c r="Q91">
        <f t="shared" si="49"/>
        <v>0.54417739737353743</v>
      </c>
      <c r="R91">
        <v>0.76356049500000001</v>
      </c>
      <c r="S91">
        <v>0.76237216500000005</v>
      </c>
    </row>
    <row r="92" spans="1:52" x14ac:dyDescent="0.25">
      <c r="A92">
        <v>85</v>
      </c>
      <c r="B92">
        <v>0.8</v>
      </c>
      <c r="C92">
        <v>5</v>
      </c>
      <c r="D92">
        <v>2</v>
      </c>
      <c r="E92">
        <v>0.56340000000000001</v>
      </c>
      <c r="F92">
        <v>0.19620000000000001</v>
      </c>
      <c r="G92">
        <v>0.75960000000000005</v>
      </c>
      <c r="H92">
        <v>0.23567002070000001</v>
      </c>
      <c r="I92">
        <v>0.22365966500000001</v>
      </c>
      <c r="J92">
        <v>0.66929910560000005</v>
      </c>
      <c r="K92">
        <v>0.494049446</v>
      </c>
      <c r="L92">
        <v>0.1857222452</v>
      </c>
      <c r="M92">
        <v>0.5703085966</v>
      </c>
      <c r="N92">
        <f t="shared" si="46"/>
        <v>0.20914694947345158</v>
      </c>
      <c r="O92">
        <f t="shared" si="47"/>
        <v>0.55441354633350026</v>
      </c>
      <c r="P92">
        <f t="shared" si="48"/>
        <v>0.21819476820319528</v>
      </c>
      <c r="Q92">
        <f t="shared" si="49"/>
        <v>0.54417739737353743</v>
      </c>
      <c r="R92">
        <v>0.76356049500000001</v>
      </c>
      <c r="S92">
        <v>0.76237216500000005</v>
      </c>
    </row>
    <row r="93" spans="1:52" x14ac:dyDescent="0.25">
      <c r="A93">
        <v>85</v>
      </c>
      <c r="B93">
        <v>0.8</v>
      </c>
      <c r="C93">
        <v>5</v>
      </c>
      <c r="D93">
        <v>2</v>
      </c>
      <c r="E93">
        <v>0.61019999999999996</v>
      </c>
      <c r="F93">
        <v>0.1368</v>
      </c>
      <c r="G93">
        <v>0.747</v>
      </c>
      <c r="H93">
        <v>0.23567002070000001</v>
      </c>
      <c r="I93">
        <v>0.22365966500000001</v>
      </c>
      <c r="J93">
        <v>0.66929910560000005</v>
      </c>
      <c r="K93">
        <v>0.494049446</v>
      </c>
      <c r="L93">
        <v>0.1857222452</v>
      </c>
      <c r="M93">
        <v>0.5703085966</v>
      </c>
      <c r="N93">
        <f t="shared" si="46"/>
        <v>0.20914694947345158</v>
      </c>
      <c r="O93">
        <f t="shared" si="47"/>
        <v>0.55441354633350026</v>
      </c>
      <c r="P93">
        <f t="shared" si="48"/>
        <v>0.21819476820319528</v>
      </c>
      <c r="Q93">
        <f t="shared" si="49"/>
        <v>0.54417739737353743</v>
      </c>
      <c r="R93">
        <v>0.76356049500000001</v>
      </c>
      <c r="S93">
        <v>0.76237216500000005</v>
      </c>
    </row>
    <row r="94" spans="1:52" x14ac:dyDescent="0.25">
      <c r="A94">
        <v>85</v>
      </c>
      <c r="B94">
        <v>0.8</v>
      </c>
      <c r="C94">
        <v>5</v>
      </c>
      <c r="D94">
        <v>2</v>
      </c>
      <c r="E94">
        <v>0.63360000000000005</v>
      </c>
      <c r="F94">
        <v>6.1199999999999997E-2</v>
      </c>
      <c r="G94">
        <v>0.69479999999999997</v>
      </c>
      <c r="H94">
        <v>0.23567002070000001</v>
      </c>
      <c r="I94">
        <v>0.22365966500000001</v>
      </c>
      <c r="J94">
        <v>0.66929910560000005</v>
      </c>
      <c r="K94">
        <v>0.494049446</v>
      </c>
      <c r="L94">
        <v>0.1857222452</v>
      </c>
      <c r="M94">
        <v>0.5703085966</v>
      </c>
      <c r="N94">
        <f t="shared" si="46"/>
        <v>0.20914694947345158</v>
      </c>
      <c r="O94">
        <f t="shared" si="47"/>
        <v>0.55441354633350026</v>
      </c>
      <c r="P94">
        <f t="shared" si="48"/>
        <v>0.21819476820319528</v>
      </c>
      <c r="Q94">
        <f t="shared" si="49"/>
        <v>0.54417739737353743</v>
      </c>
      <c r="R94">
        <v>0.76356049500000001</v>
      </c>
      <c r="S94">
        <v>0.76237216500000005</v>
      </c>
    </row>
    <row r="95" spans="1:52" x14ac:dyDescent="0.25">
      <c r="A95">
        <v>85</v>
      </c>
      <c r="B95">
        <v>0.8</v>
      </c>
      <c r="C95">
        <v>5</v>
      </c>
      <c r="D95">
        <v>2</v>
      </c>
      <c r="E95">
        <v>0.64439999999999997</v>
      </c>
      <c r="F95">
        <v>0.126</v>
      </c>
      <c r="G95">
        <v>0.77039999999999997</v>
      </c>
      <c r="H95">
        <v>0.23567002070000001</v>
      </c>
      <c r="I95">
        <v>0.22365966500000001</v>
      </c>
      <c r="J95">
        <v>0.66929910560000005</v>
      </c>
      <c r="K95">
        <v>0.494049446</v>
      </c>
      <c r="L95">
        <v>0.1857222452</v>
      </c>
      <c r="M95">
        <v>0.5703085966</v>
      </c>
      <c r="N95">
        <f t="shared" si="46"/>
        <v>0.20914694947345158</v>
      </c>
      <c r="O95">
        <f t="shared" si="47"/>
        <v>0.55441354633350026</v>
      </c>
      <c r="P95">
        <f t="shared" si="48"/>
        <v>0.21819476820319528</v>
      </c>
      <c r="Q95">
        <f t="shared" si="49"/>
        <v>0.54417739737353743</v>
      </c>
      <c r="R95">
        <v>0.76356049500000001</v>
      </c>
      <c r="S95">
        <v>0.76237216500000005</v>
      </c>
    </row>
    <row r="96" spans="1:52" x14ac:dyDescent="0.25">
      <c r="A96">
        <v>85</v>
      </c>
      <c r="B96">
        <v>0.8</v>
      </c>
      <c r="C96">
        <v>5</v>
      </c>
      <c r="D96">
        <v>2</v>
      </c>
      <c r="E96">
        <v>0.63539999999999996</v>
      </c>
      <c r="F96">
        <v>0.13139999999999999</v>
      </c>
      <c r="G96">
        <v>0.76680000000000004</v>
      </c>
      <c r="H96">
        <v>0.23567002070000001</v>
      </c>
      <c r="I96">
        <v>0.22365966500000001</v>
      </c>
      <c r="J96">
        <v>0.66929910560000005</v>
      </c>
      <c r="K96">
        <v>0.494049446</v>
      </c>
      <c r="L96">
        <v>0.1857222452</v>
      </c>
      <c r="M96">
        <v>0.5703085966</v>
      </c>
      <c r="N96">
        <f t="shared" si="46"/>
        <v>0.20914694947345158</v>
      </c>
      <c r="O96">
        <f t="shared" si="47"/>
        <v>0.55441354633350026</v>
      </c>
      <c r="P96">
        <f t="shared" si="48"/>
        <v>0.21819476820319528</v>
      </c>
      <c r="Q96">
        <f t="shared" si="49"/>
        <v>0.54417739737353743</v>
      </c>
      <c r="R96">
        <v>0.76356049500000001</v>
      </c>
      <c r="S96">
        <v>0.76237216500000005</v>
      </c>
    </row>
    <row r="97" spans="1:19" x14ac:dyDescent="0.25">
      <c r="A97">
        <v>85</v>
      </c>
      <c r="B97">
        <v>0.8</v>
      </c>
      <c r="C97">
        <v>5</v>
      </c>
      <c r="D97">
        <v>2</v>
      </c>
      <c r="E97">
        <v>0.67320000000000002</v>
      </c>
      <c r="F97">
        <v>9.5399999999999999E-2</v>
      </c>
      <c r="G97">
        <v>0.76859999999999995</v>
      </c>
      <c r="H97">
        <v>0.23567002070000001</v>
      </c>
      <c r="I97">
        <v>0.22365966500000001</v>
      </c>
      <c r="J97">
        <v>0.66929910560000005</v>
      </c>
      <c r="K97">
        <v>0.494049446</v>
      </c>
      <c r="L97">
        <v>0.1857222452</v>
      </c>
      <c r="M97">
        <v>0.5703085966</v>
      </c>
      <c r="N97">
        <f t="shared" si="46"/>
        <v>0.20914694947345158</v>
      </c>
      <c r="O97">
        <f t="shared" si="47"/>
        <v>0.55441354633350026</v>
      </c>
      <c r="P97">
        <f t="shared" si="48"/>
        <v>0.21819476820319528</v>
      </c>
      <c r="Q97">
        <f t="shared" si="49"/>
        <v>0.54417739737353743</v>
      </c>
      <c r="R97">
        <v>0.76356049500000001</v>
      </c>
      <c r="S97">
        <v>0.76237216500000005</v>
      </c>
    </row>
    <row r="98" spans="1:19" x14ac:dyDescent="0.25">
      <c r="A98">
        <v>85</v>
      </c>
      <c r="B98">
        <v>0.8</v>
      </c>
      <c r="C98">
        <v>5</v>
      </c>
      <c r="D98">
        <v>2</v>
      </c>
      <c r="E98">
        <v>0.7056</v>
      </c>
      <c r="F98">
        <v>0.10979999999999999</v>
      </c>
      <c r="G98">
        <v>0.81540000000000001</v>
      </c>
      <c r="H98">
        <v>0.23567002070000001</v>
      </c>
      <c r="I98">
        <v>0.22365966500000001</v>
      </c>
      <c r="J98">
        <v>0.66929910560000005</v>
      </c>
      <c r="K98">
        <v>0.494049446</v>
      </c>
      <c r="L98">
        <v>0.1857222452</v>
      </c>
      <c r="M98">
        <v>0.5703085966</v>
      </c>
      <c r="N98">
        <f t="shared" si="46"/>
        <v>0.20914694947345158</v>
      </c>
      <c r="O98">
        <f t="shared" si="47"/>
        <v>0.55441354633350026</v>
      </c>
      <c r="P98">
        <f t="shared" si="48"/>
        <v>0.21819476820319528</v>
      </c>
      <c r="Q98">
        <f t="shared" si="49"/>
        <v>0.54417739737353743</v>
      </c>
      <c r="R98">
        <v>0.76356049500000001</v>
      </c>
      <c r="S98">
        <v>0.76237216500000005</v>
      </c>
    </row>
    <row r="99" spans="1:19" x14ac:dyDescent="0.25">
      <c r="A99">
        <v>85</v>
      </c>
      <c r="B99">
        <v>0.8</v>
      </c>
      <c r="C99">
        <v>5</v>
      </c>
      <c r="D99">
        <v>2</v>
      </c>
      <c r="E99">
        <v>0.67679999999999996</v>
      </c>
      <c r="F99">
        <v>0.1242</v>
      </c>
      <c r="G99">
        <v>0.80100000000000005</v>
      </c>
      <c r="H99">
        <v>0.23567002070000001</v>
      </c>
      <c r="I99">
        <v>0.22365966500000001</v>
      </c>
      <c r="J99">
        <v>0.66929910560000005</v>
      </c>
      <c r="K99">
        <v>0.494049446</v>
      </c>
      <c r="L99">
        <v>0.1857222452</v>
      </c>
      <c r="M99">
        <v>0.5703085966</v>
      </c>
      <c r="N99">
        <f t="shared" si="46"/>
        <v>0.20914694947345158</v>
      </c>
      <c r="O99">
        <f t="shared" si="47"/>
        <v>0.55441354633350026</v>
      </c>
      <c r="P99">
        <f t="shared" si="48"/>
        <v>0.21819476820319528</v>
      </c>
      <c r="Q99">
        <f t="shared" si="49"/>
        <v>0.54417739737353743</v>
      </c>
      <c r="R99">
        <v>0.76356049500000001</v>
      </c>
      <c r="S99">
        <v>0.76237216500000005</v>
      </c>
    </row>
    <row r="100" spans="1:19" x14ac:dyDescent="0.25">
      <c r="A100">
        <v>85</v>
      </c>
      <c r="B100">
        <v>0.8</v>
      </c>
      <c r="C100">
        <v>5</v>
      </c>
      <c r="D100">
        <v>2</v>
      </c>
      <c r="E100">
        <v>0.67859999999999998</v>
      </c>
      <c r="F100">
        <v>8.1000000000000003E-2</v>
      </c>
      <c r="G100">
        <v>0.75960000000000005</v>
      </c>
      <c r="H100">
        <v>0.23567002070000001</v>
      </c>
      <c r="I100">
        <v>0.22365966500000001</v>
      </c>
      <c r="J100">
        <v>0.66929910560000005</v>
      </c>
      <c r="K100">
        <v>0.494049446</v>
      </c>
      <c r="L100">
        <v>0.1857222452</v>
      </c>
      <c r="M100">
        <v>0.5703085966</v>
      </c>
      <c r="N100">
        <f t="shared" si="46"/>
        <v>0.20914694947345158</v>
      </c>
      <c r="O100">
        <f t="shared" si="47"/>
        <v>0.55441354633350026</v>
      </c>
      <c r="P100">
        <f t="shared" si="48"/>
        <v>0.21819476820319528</v>
      </c>
      <c r="Q100">
        <f t="shared" si="49"/>
        <v>0.54417739737353743</v>
      </c>
      <c r="R100">
        <v>0.76356049500000001</v>
      </c>
      <c r="S100">
        <v>0.76237216500000005</v>
      </c>
    </row>
    <row r="101" spans="1:19" x14ac:dyDescent="0.25">
      <c r="A101">
        <v>85</v>
      </c>
      <c r="B101">
        <v>0.8</v>
      </c>
      <c r="C101">
        <v>5</v>
      </c>
      <c r="D101">
        <v>2</v>
      </c>
      <c r="E101">
        <v>0.66779999999999995</v>
      </c>
      <c r="F101">
        <v>7.3800000000000004E-2</v>
      </c>
      <c r="G101">
        <v>0.74160000000000004</v>
      </c>
      <c r="H101">
        <v>0.23567002070000001</v>
      </c>
      <c r="I101">
        <v>0.22365966500000001</v>
      </c>
      <c r="J101">
        <v>0.66929910560000005</v>
      </c>
      <c r="K101">
        <v>0.494049446</v>
      </c>
      <c r="L101">
        <v>0.1857222452</v>
      </c>
      <c r="M101">
        <v>0.5703085966</v>
      </c>
      <c r="N101">
        <f t="shared" si="46"/>
        <v>0.20914694947345158</v>
      </c>
      <c r="O101">
        <f t="shared" si="47"/>
        <v>0.55441354633350026</v>
      </c>
      <c r="P101">
        <f t="shared" si="48"/>
        <v>0.21819476820319528</v>
      </c>
      <c r="Q101">
        <f t="shared" si="49"/>
        <v>0.54417739737353743</v>
      </c>
      <c r="R101">
        <v>0.76356049500000001</v>
      </c>
      <c r="S101">
        <v>0.76237216500000005</v>
      </c>
    </row>
    <row r="102" spans="1:19" x14ac:dyDescent="0.25">
      <c r="A102">
        <v>85</v>
      </c>
      <c r="B102">
        <v>0.8</v>
      </c>
      <c r="C102">
        <v>5</v>
      </c>
      <c r="D102">
        <v>2</v>
      </c>
      <c r="E102">
        <v>0.65339999999999998</v>
      </c>
      <c r="F102">
        <v>9.3600000000000003E-2</v>
      </c>
      <c r="G102">
        <v>0.747</v>
      </c>
      <c r="H102">
        <v>0.23567002070000001</v>
      </c>
      <c r="I102">
        <v>0.22365966500000001</v>
      </c>
      <c r="J102">
        <v>0.66929910560000005</v>
      </c>
      <c r="K102">
        <v>0.494049446</v>
      </c>
      <c r="L102">
        <v>0.1857222452</v>
      </c>
      <c r="M102">
        <v>0.5703085966</v>
      </c>
      <c r="N102">
        <f t="shared" si="46"/>
        <v>0.20914694947345158</v>
      </c>
      <c r="O102">
        <f t="shared" si="47"/>
        <v>0.55441354633350026</v>
      </c>
      <c r="P102">
        <f t="shared" si="48"/>
        <v>0.21819476820319528</v>
      </c>
      <c r="Q102">
        <f t="shared" si="49"/>
        <v>0.54417739737353743</v>
      </c>
      <c r="R102">
        <v>0.76356049500000001</v>
      </c>
      <c r="S102">
        <v>0.76237216500000005</v>
      </c>
    </row>
    <row r="103" spans="1:19" x14ac:dyDescent="0.25">
      <c r="A103">
        <v>85</v>
      </c>
      <c r="B103">
        <v>0.8</v>
      </c>
      <c r="C103">
        <v>5</v>
      </c>
      <c r="D103">
        <v>2</v>
      </c>
      <c r="E103">
        <v>0.67679999999999996</v>
      </c>
      <c r="F103">
        <v>8.8200000000000001E-2</v>
      </c>
      <c r="G103">
        <v>0.76500000000000001</v>
      </c>
      <c r="H103">
        <v>0.23567002070000001</v>
      </c>
      <c r="I103">
        <v>0.22365966500000001</v>
      </c>
      <c r="J103">
        <v>0.66929910560000005</v>
      </c>
      <c r="K103">
        <v>0.494049446</v>
      </c>
      <c r="L103">
        <v>0.1857222452</v>
      </c>
      <c r="M103">
        <v>0.5703085966</v>
      </c>
      <c r="N103">
        <f t="shared" si="46"/>
        <v>0.20914694947345158</v>
      </c>
      <c r="O103">
        <f t="shared" si="47"/>
        <v>0.55441354633350026</v>
      </c>
      <c r="P103">
        <f t="shared" si="48"/>
        <v>0.21819476820319528</v>
      </c>
      <c r="Q103">
        <f t="shared" si="49"/>
        <v>0.54417739737353743</v>
      </c>
      <c r="R103">
        <v>0.76356049500000001</v>
      </c>
      <c r="S103">
        <v>0.76237216500000005</v>
      </c>
    </row>
    <row r="104" spans="1:19" x14ac:dyDescent="0.25">
      <c r="A104">
        <v>85</v>
      </c>
      <c r="B104">
        <v>0.8</v>
      </c>
      <c r="C104">
        <v>5</v>
      </c>
      <c r="D104">
        <v>2</v>
      </c>
      <c r="E104">
        <v>0.66059999999999997</v>
      </c>
      <c r="F104">
        <v>0.10440000000000001</v>
      </c>
      <c r="G104">
        <v>0.76500000000000001</v>
      </c>
      <c r="H104">
        <v>0.23567002070000001</v>
      </c>
      <c r="I104">
        <v>0.22365966500000001</v>
      </c>
      <c r="J104">
        <v>0.66929910560000005</v>
      </c>
      <c r="K104">
        <v>0.494049446</v>
      </c>
      <c r="L104">
        <v>0.1857222452</v>
      </c>
      <c r="M104">
        <v>0.5703085966</v>
      </c>
      <c r="N104">
        <f t="shared" si="46"/>
        <v>0.20914694947345158</v>
      </c>
      <c r="O104">
        <f t="shared" si="47"/>
        <v>0.55441354633350026</v>
      </c>
      <c r="P104">
        <f t="shared" si="48"/>
        <v>0.21819476820319528</v>
      </c>
      <c r="Q104">
        <f t="shared" si="49"/>
        <v>0.54417739737353743</v>
      </c>
      <c r="R104">
        <v>0.76356049500000001</v>
      </c>
      <c r="S104">
        <v>0.76237216500000005</v>
      </c>
    </row>
    <row r="105" spans="1:19" x14ac:dyDescent="0.25">
      <c r="A105">
        <v>85</v>
      </c>
      <c r="B105">
        <v>0.8</v>
      </c>
      <c r="C105">
        <v>5</v>
      </c>
      <c r="D105">
        <v>2</v>
      </c>
      <c r="E105">
        <v>0.68220000000000003</v>
      </c>
      <c r="F105">
        <v>8.1000000000000003E-2</v>
      </c>
      <c r="G105">
        <v>0.76319999999999999</v>
      </c>
      <c r="H105">
        <v>0.23567002070000001</v>
      </c>
      <c r="I105">
        <v>0.22365966500000001</v>
      </c>
      <c r="J105">
        <v>0.66929910560000005</v>
      </c>
      <c r="K105">
        <v>0.494049446</v>
      </c>
      <c r="L105">
        <v>0.1857222452</v>
      </c>
      <c r="M105">
        <v>0.5703085966</v>
      </c>
      <c r="N105">
        <f t="shared" si="46"/>
        <v>0.20914694947345158</v>
      </c>
      <c r="O105">
        <f t="shared" si="47"/>
        <v>0.55441354633350026</v>
      </c>
      <c r="P105">
        <f t="shared" si="48"/>
        <v>0.21819476820319528</v>
      </c>
      <c r="Q105">
        <f t="shared" si="49"/>
        <v>0.54417739737353743</v>
      </c>
      <c r="R105">
        <v>0.76356049500000001</v>
      </c>
      <c r="S105">
        <v>0.76237216500000005</v>
      </c>
    </row>
    <row r="106" spans="1:19" x14ac:dyDescent="0.25">
      <c r="A106">
        <v>85</v>
      </c>
      <c r="B106">
        <v>0.8</v>
      </c>
      <c r="C106">
        <v>5</v>
      </c>
      <c r="D106">
        <v>2</v>
      </c>
      <c r="E106">
        <v>0.71460000000000001</v>
      </c>
      <c r="F106">
        <v>0.1026</v>
      </c>
      <c r="G106">
        <v>0.81720000000000004</v>
      </c>
      <c r="H106">
        <v>0.23567002070000001</v>
      </c>
      <c r="I106">
        <v>0.22365966500000001</v>
      </c>
      <c r="J106">
        <v>0.66929910560000005</v>
      </c>
      <c r="K106">
        <v>0.494049446</v>
      </c>
      <c r="L106">
        <v>0.1857222452</v>
      </c>
      <c r="M106">
        <v>0.5703085966</v>
      </c>
      <c r="N106">
        <f t="shared" si="46"/>
        <v>0.20914694947345158</v>
      </c>
      <c r="O106">
        <f t="shared" si="47"/>
        <v>0.55441354633350026</v>
      </c>
      <c r="P106">
        <f t="shared" si="48"/>
        <v>0.21819476820319528</v>
      </c>
      <c r="Q106">
        <f t="shared" si="49"/>
        <v>0.54417739737353743</v>
      </c>
      <c r="R106">
        <v>0.76356049500000001</v>
      </c>
      <c r="S106">
        <v>0.76237216500000005</v>
      </c>
    </row>
    <row r="107" spans="1:19" x14ac:dyDescent="0.25">
      <c r="A107">
        <v>85</v>
      </c>
      <c r="B107">
        <v>0.8</v>
      </c>
      <c r="C107">
        <v>5</v>
      </c>
      <c r="D107">
        <v>2</v>
      </c>
      <c r="E107">
        <v>0.7056</v>
      </c>
      <c r="F107">
        <v>5.3999999999999999E-2</v>
      </c>
      <c r="G107">
        <v>0.75960000000000005</v>
      </c>
      <c r="H107">
        <v>0.23567002070000001</v>
      </c>
      <c r="I107">
        <v>0.22365966500000001</v>
      </c>
      <c r="J107">
        <v>0.66929910560000005</v>
      </c>
      <c r="K107">
        <v>0.494049446</v>
      </c>
      <c r="L107">
        <v>0.1857222452</v>
      </c>
      <c r="M107">
        <v>0.5703085966</v>
      </c>
      <c r="N107">
        <f t="shared" si="46"/>
        <v>0.20914694947345158</v>
      </c>
      <c r="O107">
        <f t="shared" si="47"/>
        <v>0.55441354633350026</v>
      </c>
      <c r="P107">
        <f t="shared" si="48"/>
        <v>0.21819476820319528</v>
      </c>
      <c r="Q107">
        <f t="shared" si="49"/>
        <v>0.54417739737353743</v>
      </c>
      <c r="R107">
        <v>0.76356049500000001</v>
      </c>
      <c r="S107">
        <v>0.76237216500000005</v>
      </c>
    </row>
    <row r="108" spans="1:19" x14ac:dyDescent="0.25">
      <c r="A108">
        <v>85</v>
      </c>
      <c r="B108">
        <v>0.8</v>
      </c>
      <c r="C108">
        <v>5</v>
      </c>
      <c r="D108">
        <v>2</v>
      </c>
      <c r="E108">
        <v>0.6552</v>
      </c>
      <c r="F108">
        <v>9.1800000000000007E-2</v>
      </c>
      <c r="G108">
        <v>0.747</v>
      </c>
      <c r="H108">
        <v>0.23567002070000001</v>
      </c>
      <c r="I108">
        <v>0.22365966500000001</v>
      </c>
      <c r="J108">
        <v>0.66929910560000005</v>
      </c>
      <c r="K108">
        <v>0.494049446</v>
      </c>
      <c r="L108">
        <v>0.1857222452</v>
      </c>
      <c r="M108">
        <v>0.5703085966</v>
      </c>
      <c r="N108">
        <f t="shared" si="46"/>
        <v>0.20914694947345158</v>
      </c>
      <c r="O108">
        <f t="shared" si="47"/>
        <v>0.55441354633350026</v>
      </c>
      <c r="P108">
        <f t="shared" si="48"/>
        <v>0.21819476820319528</v>
      </c>
      <c r="Q108">
        <f t="shared" si="49"/>
        <v>0.54417739737353743</v>
      </c>
      <c r="R108">
        <v>0.76356049500000001</v>
      </c>
      <c r="S108">
        <v>0.76237216500000005</v>
      </c>
    </row>
    <row r="109" spans="1:19" x14ac:dyDescent="0.25">
      <c r="A109">
        <v>85</v>
      </c>
      <c r="B109">
        <v>0.8</v>
      </c>
      <c r="C109">
        <v>5</v>
      </c>
      <c r="D109">
        <v>2</v>
      </c>
      <c r="E109">
        <v>0.67859999999999998</v>
      </c>
      <c r="F109">
        <v>4.8599999999999997E-2</v>
      </c>
      <c r="G109">
        <v>0.72719999999999996</v>
      </c>
      <c r="H109">
        <v>0.23567002070000001</v>
      </c>
      <c r="I109">
        <v>0.22365966500000001</v>
      </c>
      <c r="J109">
        <v>0.66929910560000005</v>
      </c>
      <c r="K109">
        <v>0.494049446</v>
      </c>
      <c r="L109">
        <v>0.1857222452</v>
      </c>
      <c r="M109">
        <v>0.5703085966</v>
      </c>
      <c r="N109">
        <f t="shared" si="46"/>
        <v>0.20914694947345158</v>
      </c>
      <c r="O109">
        <f t="shared" si="47"/>
        <v>0.55441354633350026</v>
      </c>
      <c r="P109">
        <f t="shared" si="48"/>
        <v>0.21819476820319528</v>
      </c>
      <c r="Q109">
        <f t="shared" si="49"/>
        <v>0.54417739737353743</v>
      </c>
      <c r="R109">
        <v>0.76356049500000001</v>
      </c>
      <c r="S109">
        <v>0.76237216500000005</v>
      </c>
    </row>
    <row r="110" spans="1:19" x14ac:dyDescent="0.25">
      <c r="A110">
        <v>85</v>
      </c>
      <c r="B110">
        <v>0.8</v>
      </c>
      <c r="C110">
        <v>5</v>
      </c>
      <c r="D110">
        <v>2</v>
      </c>
      <c r="E110">
        <v>0.68220000000000003</v>
      </c>
      <c r="F110">
        <v>4.1399999999999999E-2</v>
      </c>
      <c r="G110">
        <v>0.72360000000000002</v>
      </c>
      <c r="H110">
        <v>0.23567002070000001</v>
      </c>
      <c r="I110">
        <v>0.22365966500000001</v>
      </c>
      <c r="J110">
        <v>0.66929910560000005</v>
      </c>
      <c r="K110">
        <v>0.494049446</v>
      </c>
      <c r="L110">
        <v>0.1857222452</v>
      </c>
      <c r="M110">
        <v>0.5703085966</v>
      </c>
      <c r="N110">
        <f t="shared" si="46"/>
        <v>0.20914694947345158</v>
      </c>
      <c r="O110">
        <f t="shared" si="47"/>
        <v>0.55441354633350026</v>
      </c>
      <c r="P110">
        <f t="shared" si="48"/>
        <v>0.21819476820319528</v>
      </c>
      <c r="Q110">
        <f t="shared" si="49"/>
        <v>0.54417739737353743</v>
      </c>
      <c r="R110">
        <v>0.76356049500000001</v>
      </c>
      <c r="S110">
        <v>0.76237216500000005</v>
      </c>
    </row>
    <row r="111" spans="1:19" x14ac:dyDescent="0.25">
      <c r="A111">
        <v>85</v>
      </c>
      <c r="B111">
        <v>0.8</v>
      </c>
      <c r="C111">
        <v>5</v>
      </c>
      <c r="D111">
        <v>2</v>
      </c>
      <c r="E111">
        <v>0.71640000000000004</v>
      </c>
      <c r="F111">
        <v>4.3200000000000002E-2</v>
      </c>
      <c r="G111">
        <v>0.75960000000000005</v>
      </c>
      <c r="H111">
        <v>0.23567002070000001</v>
      </c>
      <c r="I111">
        <v>0.22365966500000001</v>
      </c>
      <c r="J111">
        <v>0.66929910560000005</v>
      </c>
      <c r="K111">
        <v>0.494049446</v>
      </c>
      <c r="L111">
        <v>0.1857222452</v>
      </c>
      <c r="M111">
        <v>0.5703085966</v>
      </c>
      <c r="N111">
        <f t="shared" si="46"/>
        <v>0.20914694947345158</v>
      </c>
      <c r="O111">
        <f t="shared" si="47"/>
        <v>0.55441354633350026</v>
      </c>
      <c r="P111">
        <f t="shared" si="48"/>
        <v>0.21819476820319528</v>
      </c>
      <c r="Q111">
        <f t="shared" si="49"/>
        <v>0.54417739737353743</v>
      </c>
      <c r="R111">
        <v>0.76356049500000001</v>
      </c>
      <c r="S111">
        <v>0.76237216500000005</v>
      </c>
    </row>
    <row r="112" spans="1:19" x14ac:dyDescent="0.25">
      <c r="A112">
        <v>85</v>
      </c>
      <c r="B112">
        <v>0.8</v>
      </c>
      <c r="C112">
        <v>5</v>
      </c>
      <c r="D112">
        <v>2</v>
      </c>
      <c r="E112">
        <v>0.63539999999999996</v>
      </c>
      <c r="F112">
        <v>8.1000000000000003E-2</v>
      </c>
      <c r="G112">
        <v>0.71640000000000004</v>
      </c>
      <c r="H112">
        <v>0.23567002070000001</v>
      </c>
      <c r="I112">
        <v>0.22365966500000001</v>
      </c>
      <c r="J112">
        <v>0.66929910560000005</v>
      </c>
      <c r="K112">
        <v>0.494049446</v>
      </c>
      <c r="L112">
        <v>0.1857222452</v>
      </c>
      <c r="M112">
        <v>0.5703085966</v>
      </c>
      <c r="N112">
        <f t="shared" si="46"/>
        <v>0.20914694947345158</v>
      </c>
      <c r="O112">
        <f t="shared" si="47"/>
        <v>0.55441354633350026</v>
      </c>
      <c r="P112">
        <f t="shared" si="48"/>
        <v>0.21819476820319528</v>
      </c>
      <c r="Q112">
        <f t="shared" si="49"/>
        <v>0.54417739737353743</v>
      </c>
      <c r="R112">
        <v>0.76356049500000001</v>
      </c>
      <c r="S112">
        <v>0.76237216500000005</v>
      </c>
    </row>
    <row r="113" spans="1:19" x14ac:dyDescent="0.25">
      <c r="A113">
        <v>85</v>
      </c>
      <c r="B113">
        <v>0.8</v>
      </c>
      <c r="C113">
        <v>5</v>
      </c>
      <c r="D113">
        <v>2</v>
      </c>
      <c r="E113">
        <v>0.6462</v>
      </c>
      <c r="F113">
        <v>9.5399999999999999E-2</v>
      </c>
      <c r="G113">
        <v>0.74160000000000004</v>
      </c>
      <c r="H113">
        <v>0.23567002070000001</v>
      </c>
      <c r="I113">
        <v>0.22365966500000001</v>
      </c>
      <c r="J113">
        <v>0.66929910560000005</v>
      </c>
      <c r="K113">
        <v>0.494049446</v>
      </c>
      <c r="L113">
        <v>0.1857222452</v>
      </c>
      <c r="M113">
        <v>0.5703085966</v>
      </c>
      <c r="N113">
        <f t="shared" si="46"/>
        <v>0.20914694947345158</v>
      </c>
      <c r="O113">
        <f t="shared" si="47"/>
        <v>0.55441354633350026</v>
      </c>
      <c r="P113">
        <f t="shared" si="48"/>
        <v>0.21819476820319528</v>
      </c>
      <c r="Q113">
        <f t="shared" si="49"/>
        <v>0.54417739737353743</v>
      </c>
      <c r="R113">
        <v>0.76356049500000001</v>
      </c>
      <c r="S113">
        <v>0.76237216500000005</v>
      </c>
    </row>
    <row r="114" spans="1:19" x14ac:dyDescent="0.25">
      <c r="A114">
        <v>85</v>
      </c>
      <c r="B114">
        <v>0.8</v>
      </c>
      <c r="C114">
        <v>5</v>
      </c>
      <c r="D114">
        <v>2</v>
      </c>
      <c r="E114">
        <v>0.70740000000000003</v>
      </c>
      <c r="F114">
        <v>8.4599999999999995E-2</v>
      </c>
      <c r="G114">
        <v>0.79200000000000004</v>
      </c>
      <c r="H114">
        <v>0.23567002070000001</v>
      </c>
      <c r="I114">
        <v>0.22365966500000001</v>
      </c>
      <c r="J114">
        <v>0.66929910560000005</v>
      </c>
      <c r="K114">
        <v>0.494049446</v>
      </c>
      <c r="L114">
        <v>0.1857222452</v>
      </c>
      <c r="M114">
        <v>0.5703085966</v>
      </c>
      <c r="N114">
        <f t="shared" si="46"/>
        <v>0.20914694947345158</v>
      </c>
      <c r="O114">
        <f t="shared" si="47"/>
        <v>0.55441354633350026</v>
      </c>
      <c r="P114">
        <f t="shared" si="48"/>
        <v>0.21819476820319528</v>
      </c>
      <c r="Q114">
        <f t="shared" si="49"/>
        <v>0.54417739737353743</v>
      </c>
      <c r="R114">
        <v>0.76356049500000001</v>
      </c>
      <c r="S114">
        <v>0.76237216500000005</v>
      </c>
    </row>
    <row r="115" spans="1:19" x14ac:dyDescent="0.25">
      <c r="A115">
        <v>85</v>
      </c>
      <c r="B115">
        <v>0.8</v>
      </c>
      <c r="C115">
        <v>5</v>
      </c>
      <c r="D115">
        <v>2</v>
      </c>
      <c r="E115">
        <v>0.71460000000000001</v>
      </c>
      <c r="F115">
        <v>5.04E-2</v>
      </c>
      <c r="G115">
        <v>0.76500000000000001</v>
      </c>
      <c r="H115">
        <v>0.23567002070000001</v>
      </c>
      <c r="I115">
        <v>0.22365966500000001</v>
      </c>
      <c r="J115">
        <v>0.66929910560000005</v>
      </c>
      <c r="K115">
        <v>0.494049446</v>
      </c>
      <c r="L115">
        <v>0.1857222452</v>
      </c>
      <c r="M115">
        <v>0.5703085966</v>
      </c>
      <c r="N115">
        <f t="shared" si="46"/>
        <v>0.20914694947345158</v>
      </c>
      <c r="O115">
        <f t="shared" si="47"/>
        <v>0.55441354633350026</v>
      </c>
      <c r="P115">
        <f t="shared" si="48"/>
        <v>0.21819476820319528</v>
      </c>
      <c r="Q115">
        <f t="shared" si="49"/>
        <v>0.54417739737353743</v>
      </c>
      <c r="R115">
        <v>0.76356049500000001</v>
      </c>
      <c r="S115">
        <v>0.76237216500000005</v>
      </c>
    </row>
    <row r="116" spans="1:19" x14ac:dyDescent="0.25">
      <c r="A116">
        <v>85</v>
      </c>
      <c r="B116">
        <v>0.8</v>
      </c>
      <c r="C116">
        <v>5</v>
      </c>
      <c r="D116">
        <v>2</v>
      </c>
      <c r="E116">
        <v>0.70020000000000004</v>
      </c>
      <c r="F116">
        <v>5.9400000000000001E-2</v>
      </c>
      <c r="G116">
        <v>0.75960000000000005</v>
      </c>
      <c r="H116">
        <v>0.23567002070000001</v>
      </c>
      <c r="I116">
        <v>0.22365966500000001</v>
      </c>
      <c r="J116">
        <v>0.66929910560000005</v>
      </c>
      <c r="K116">
        <v>0.494049446</v>
      </c>
      <c r="L116">
        <v>0.1857222452</v>
      </c>
      <c r="M116">
        <v>0.5703085966</v>
      </c>
      <c r="N116">
        <f t="shared" si="46"/>
        <v>0.20914694947345158</v>
      </c>
      <c r="O116">
        <f t="shared" si="47"/>
        <v>0.55441354633350026</v>
      </c>
      <c r="P116">
        <f t="shared" si="48"/>
        <v>0.21819476820319528</v>
      </c>
      <c r="Q116">
        <f t="shared" si="49"/>
        <v>0.54417739737353743</v>
      </c>
      <c r="R116">
        <v>0.76356049500000001</v>
      </c>
      <c r="S116">
        <v>0.76237216500000005</v>
      </c>
    </row>
    <row r="117" spans="1:19" x14ac:dyDescent="0.25">
      <c r="A117">
        <v>85</v>
      </c>
      <c r="B117">
        <v>0.8</v>
      </c>
      <c r="C117">
        <v>5</v>
      </c>
      <c r="D117">
        <v>2</v>
      </c>
      <c r="E117">
        <v>0.71099999999999997</v>
      </c>
      <c r="F117">
        <v>3.2399999999999998E-2</v>
      </c>
      <c r="G117">
        <v>0.74339999999999995</v>
      </c>
      <c r="H117">
        <v>0.23567002070000001</v>
      </c>
      <c r="I117">
        <v>0.22365966500000001</v>
      </c>
      <c r="J117">
        <v>0.66929910560000005</v>
      </c>
      <c r="K117">
        <v>0.494049446</v>
      </c>
      <c r="L117">
        <v>0.1857222452</v>
      </c>
      <c r="M117">
        <v>0.5703085966</v>
      </c>
      <c r="N117">
        <f t="shared" si="46"/>
        <v>0.20914694947345158</v>
      </c>
      <c r="O117">
        <f t="shared" si="47"/>
        <v>0.55441354633350026</v>
      </c>
      <c r="P117">
        <f t="shared" si="48"/>
        <v>0.21819476820319528</v>
      </c>
      <c r="Q117">
        <f t="shared" si="49"/>
        <v>0.54417739737353743</v>
      </c>
      <c r="R117">
        <v>0.76356049500000001</v>
      </c>
      <c r="S117">
        <v>0.76237216500000005</v>
      </c>
    </row>
    <row r="118" spans="1:19" x14ac:dyDescent="0.25">
      <c r="A118">
        <v>85</v>
      </c>
      <c r="B118">
        <v>0.8</v>
      </c>
      <c r="C118">
        <v>5</v>
      </c>
      <c r="D118">
        <v>2</v>
      </c>
      <c r="E118">
        <v>0.71640000000000004</v>
      </c>
      <c r="F118">
        <v>9.5399999999999999E-2</v>
      </c>
      <c r="G118">
        <v>0.81179999999999997</v>
      </c>
      <c r="H118">
        <v>0.23567002070000001</v>
      </c>
      <c r="I118">
        <v>0.22365966500000001</v>
      </c>
      <c r="J118">
        <v>0.66929910560000005</v>
      </c>
      <c r="K118">
        <v>0.494049446</v>
      </c>
      <c r="L118">
        <v>0.1857222452</v>
      </c>
      <c r="M118">
        <v>0.5703085966</v>
      </c>
      <c r="N118">
        <f t="shared" si="46"/>
        <v>0.20914694947345158</v>
      </c>
      <c r="O118">
        <f t="shared" si="47"/>
        <v>0.55441354633350026</v>
      </c>
      <c r="P118">
        <f t="shared" si="48"/>
        <v>0.21819476820319528</v>
      </c>
      <c r="Q118">
        <f t="shared" si="49"/>
        <v>0.54417739737353743</v>
      </c>
      <c r="R118">
        <v>0.76356049500000001</v>
      </c>
      <c r="S118">
        <v>0.76237216500000005</v>
      </c>
    </row>
    <row r="119" spans="1:19" x14ac:dyDescent="0.25">
      <c r="A119">
        <v>85</v>
      </c>
      <c r="B119">
        <v>0.8</v>
      </c>
      <c r="C119">
        <v>5</v>
      </c>
      <c r="D119">
        <v>2</v>
      </c>
      <c r="E119">
        <v>0.71279999999999999</v>
      </c>
      <c r="F119">
        <v>4.9200000000000001E-2</v>
      </c>
      <c r="G119">
        <v>0.76200000000000001</v>
      </c>
      <c r="H119">
        <v>0.23567002070000001</v>
      </c>
      <c r="I119">
        <v>0.22365966500000001</v>
      </c>
      <c r="J119">
        <v>0.66929910560000005</v>
      </c>
      <c r="K119">
        <v>0.494049446</v>
      </c>
      <c r="L119">
        <v>0.1857222452</v>
      </c>
      <c r="M119">
        <v>0.5703085966</v>
      </c>
      <c r="N119">
        <f t="shared" si="46"/>
        <v>0.20914694947345158</v>
      </c>
      <c r="O119">
        <f t="shared" si="47"/>
        <v>0.55441354633350026</v>
      </c>
      <c r="P119">
        <f t="shared" si="48"/>
        <v>0.21819476820319528</v>
      </c>
      <c r="Q119">
        <f t="shared" si="49"/>
        <v>0.54417739737353743</v>
      </c>
      <c r="R119">
        <v>0.76356049500000001</v>
      </c>
      <c r="S119">
        <v>0.76237216500000005</v>
      </c>
    </row>
    <row r="120" spans="1:19" x14ac:dyDescent="0.25">
      <c r="A120">
        <v>85</v>
      </c>
      <c r="B120">
        <v>0.8</v>
      </c>
      <c r="C120">
        <v>5</v>
      </c>
      <c r="D120">
        <v>2</v>
      </c>
      <c r="E120">
        <v>0.70199999999999996</v>
      </c>
      <c r="F120">
        <v>7.0199999999999999E-2</v>
      </c>
      <c r="G120">
        <v>0.7722</v>
      </c>
      <c r="H120">
        <v>0.23567002070000001</v>
      </c>
      <c r="I120">
        <v>0.22365966500000001</v>
      </c>
      <c r="J120">
        <v>0.66929910560000005</v>
      </c>
      <c r="K120">
        <v>0.494049446</v>
      </c>
      <c r="L120">
        <v>0.1857222452</v>
      </c>
      <c r="M120">
        <v>0.5703085966</v>
      </c>
      <c r="N120">
        <f t="shared" si="46"/>
        <v>0.20914694947345158</v>
      </c>
      <c r="O120">
        <f t="shared" si="47"/>
        <v>0.55441354633350026</v>
      </c>
      <c r="P120">
        <f t="shared" si="48"/>
        <v>0.21819476820319528</v>
      </c>
      <c r="Q120">
        <f t="shared" si="49"/>
        <v>0.54417739737353743</v>
      </c>
      <c r="R120">
        <v>0.76356049500000001</v>
      </c>
      <c r="S120">
        <v>0.76237216500000005</v>
      </c>
    </row>
    <row r="121" spans="1:19" x14ac:dyDescent="0.25">
      <c r="A121">
        <v>85</v>
      </c>
      <c r="B121">
        <v>0.8</v>
      </c>
      <c r="C121">
        <v>5</v>
      </c>
      <c r="D121">
        <v>2</v>
      </c>
      <c r="E121">
        <v>0.68220000000000003</v>
      </c>
      <c r="F121">
        <v>7.1999999999999995E-2</v>
      </c>
      <c r="G121">
        <v>0.75419999999999998</v>
      </c>
      <c r="H121">
        <v>0.23567002070000001</v>
      </c>
      <c r="I121">
        <v>0.22365966500000001</v>
      </c>
      <c r="J121">
        <v>0.66929910560000005</v>
      </c>
      <c r="K121">
        <v>0.494049446</v>
      </c>
      <c r="L121">
        <v>0.1857222452</v>
      </c>
      <c r="M121">
        <v>0.5703085966</v>
      </c>
      <c r="N121">
        <f t="shared" si="46"/>
        <v>0.20914694947345158</v>
      </c>
      <c r="O121">
        <f t="shared" si="47"/>
        <v>0.55441354633350026</v>
      </c>
      <c r="P121">
        <f t="shared" si="48"/>
        <v>0.21819476820319528</v>
      </c>
      <c r="Q121">
        <f t="shared" si="49"/>
        <v>0.54417739737353743</v>
      </c>
      <c r="R121">
        <v>0.76356049500000001</v>
      </c>
      <c r="S121">
        <v>0.76237216500000005</v>
      </c>
    </row>
    <row r="122" spans="1:19" x14ac:dyDescent="0.25">
      <c r="A122">
        <v>85</v>
      </c>
      <c r="B122">
        <v>0.8</v>
      </c>
      <c r="C122">
        <v>5</v>
      </c>
      <c r="D122">
        <v>2</v>
      </c>
      <c r="E122">
        <v>0.6966</v>
      </c>
      <c r="F122">
        <v>8.6800000000000002E-2</v>
      </c>
      <c r="G122">
        <v>0.78339999999999999</v>
      </c>
      <c r="H122">
        <v>0.23567002070000001</v>
      </c>
      <c r="I122">
        <v>0.22365966500000001</v>
      </c>
      <c r="J122">
        <v>0.66929910560000005</v>
      </c>
      <c r="K122">
        <v>0.494049446</v>
      </c>
      <c r="L122">
        <v>0.1857222452</v>
      </c>
      <c r="M122">
        <v>0.5703085966</v>
      </c>
      <c r="N122">
        <f t="shared" si="46"/>
        <v>0.20914694947345158</v>
      </c>
      <c r="O122">
        <f t="shared" si="47"/>
        <v>0.55441354633350026</v>
      </c>
      <c r="P122">
        <f t="shared" si="48"/>
        <v>0.21819476820319528</v>
      </c>
      <c r="Q122">
        <f t="shared" si="49"/>
        <v>0.54417739737353743</v>
      </c>
      <c r="R122">
        <v>0.76356049500000001</v>
      </c>
      <c r="S122">
        <v>0.76237216500000005</v>
      </c>
    </row>
    <row r="123" spans="1:19" x14ac:dyDescent="0.25">
      <c r="A123">
        <v>85</v>
      </c>
      <c r="B123">
        <v>0.8</v>
      </c>
      <c r="C123">
        <v>5</v>
      </c>
      <c r="D123">
        <v>2</v>
      </c>
      <c r="E123">
        <v>0.68400000000000005</v>
      </c>
      <c r="F123">
        <v>0.1008</v>
      </c>
      <c r="G123">
        <v>0.78480000000000005</v>
      </c>
      <c r="H123">
        <v>0.23567002070000001</v>
      </c>
      <c r="I123">
        <v>0.22365966500000001</v>
      </c>
      <c r="J123">
        <v>0.66929910560000005</v>
      </c>
      <c r="K123">
        <v>0.494049446</v>
      </c>
      <c r="L123">
        <v>0.1857222452</v>
      </c>
      <c r="M123">
        <v>0.5703085966</v>
      </c>
      <c r="N123">
        <f t="shared" si="46"/>
        <v>0.20914694947345158</v>
      </c>
      <c r="O123">
        <f t="shared" si="47"/>
        <v>0.55441354633350026</v>
      </c>
      <c r="P123">
        <f t="shared" si="48"/>
        <v>0.21819476820319528</v>
      </c>
      <c r="Q123">
        <f t="shared" si="49"/>
        <v>0.54417739737353743</v>
      </c>
      <c r="R123">
        <v>0.76356049500000001</v>
      </c>
      <c r="S123">
        <v>0.76237216500000005</v>
      </c>
    </row>
    <row r="125" spans="1:19" x14ac:dyDescent="0.25">
      <c r="A125">
        <v>85</v>
      </c>
      <c r="B125">
        <v>1.2</v>
      </c>
      <c r="C125">
        <v>7.5</v>
      </c>
      <c r="D125">
        <v>2</v>
      </c>
      <c r="E125">
        <v>0.52739999999999998</v>
      </c>
      <c r="F125">
        <v>0.63900000000000001</v>
      </c>
      <c r="G125">
        <v>1.1664000000000001</v>
      </c>
      <c r="H125">
        <v>0.62527872070000001</v>
      </c>
      <c r="I125">
        <v>0.60714216499999996</v>
      </c>
      <c r="J125">
        <v>0.59055953059999999</v>
      </c>
      <c r="K125">
        <v>0.49010444600000003</v>
      </c>
      <c r="L125">
        <v>0.68816205220000004</v>
      </c>
      <c r="M125">
        <v>0.44876574860000001</v>
      </c>
      <c r="N125">
        <f t="shared" ref="N125:N164" si="50">$W$27+$W$28*B125+$W$29*(C125-$V$16)*(D125-$V$18)+$W$30*A125+$W$31*D125+$W$32*(C125-$V$16)*(A125-$V$20)+$W$33*C125+$W$34*(B125-$V$22)*(D125-$V$18)+$W$35*(A125-$V$20)*(D125-$V$18)</f>
        <v>0.62219055058445139</v>
      </c>
      <c r="O125">
        <f t="shared" ref="O125:O164" si="51">$W$40+$W$41*D125+$W$42*(C125-$V$17)*(D125-$V$19)+$W$43*A125+$W$44*(A125-$V$21)*(D125-$V$19)+$W$45*C125+$W$46*(A125-$V$21)*(C125-$V$17)+$W$47*(B125-$V$23)*(D125-$V$19)+$W$48*(B125-$V$23)*(C125-$V$17)+$W$49*B125</f>
        <v>0.51161388782340012</v>
      </c>
      <c r="P125">
        <f t="shared" ref="P125:P164" si="52">$Z$27+$Z$28*B125+$Z$29*A125+$Z$30*C125+$Z$31*(D125-$V$18)^2+$Z$32*(D125-$V$18)*(C125-$V$16)+$Z$33*(A125-$V$20)*(D125-$V$18)+$Z$34*(D125)+$Z$35*(B125-$V$22)*(D125-$V$18)+$Z$36*(C125-$V$16)^2+$Z$37*(B125-$V$22)*(C125-$V$16)</f>
        <v>0.65902840458619505</v>
      </c>
      <c r="Q125">
        <f t="shared" ref="Q125:Q164" si="53">$Z$40+$Z$41*A125+$Z$42*C125+$Z$43*(D125-$V$19)^2+$Z$44*(C125-$V$17)*(D125-$V$19)+$Z$45*D125+$Z$46*(A125-$V$21)*(D125-$V$19)+$Z$47*(C125-$V$17)^2+$Z$48*(B125-$V$23)*(D125-$V$19)+$Z$49*(B125-$V$23)*(C125-$V$17)+$Z$50*B125</f>
        <v>0.48029762864213754</v>
      </c>
      <c r="R125">
        <v>1.1338044389999999</v>
      </c>
      <c r="S125">
        <v>1.139326034</v>
      </c>
    </row>
    <row r="126" spans="1:19" x14ac:dyDescent="0.25">
      <c r="A126">
        <v>85</v>
      </c>
      <c r="B126">
        <v>1.2</v>
      </c>
      <c r="C126">
        <v>7.5</v>
      </c>
      <c r="D126">
        <v>2</v>
      </c>
      <c r="E126">
        <v>0.45179999999999998</v>
      </c>
      <c r="F126">
        <v>0.70740000000000003</v>
      </c>
      <c r="G126">
        <v>1.1592</v>
      </c>
      <c r="H126">
        <v>0.62527872070000001</v>
      </c>
      <c r="I126">
        <v>0.60714216499999996</v>
      </c>
      <c r="J126">
        <v>0.59055953059999999</v>
      </c>
      <c r="K126">
        <v>0.49010444600000003</v>
      </c>
      <c r="L126">
        <v>0.68816205220000004</v>
      </c>
      <c r="M126">
        <v>0.44876574860000001</v>
      </c>
      <c r="N126">
        <f t="shared" si="50"/>
        <v>0.62219055058445139</v>
      </c>
      <c r="O126">
        <f t="shared" si="51"/>
        <v>0.51161388782340012</v>
      </c>
      <c r="P126">
        <f t="shared" si="52"/>
        <v>0.65902840458619505</v>
      </c>
      <c r="Q126">
        <f t="shared" si="53"/>
        <v>0.48029762864213754</v>
      </c>
      <c r="R126">
        <v>1.1338044389999999</v>
      </c>
      <c r="S126">
        <v>1.139326034</v>
      </c>
    </row>
    <row r="127" spans="1:19" x14ac:dyDescent="0.25">
      <c r="A127">
        <v>85</v>
      </c>
      <c r="B127">
        <v>1.2</v>
      </c>
      <c r="C127">
        <v>7.5</v>
      </c>
      <c r="D127">
        <v>2</v>
      </c>
      <c r="E127">
        <v>0.45</v>
      </c>
      <c r="F127">
        <v>0.71279999999999999</v>
      </c>
      <c r="G127">
        <v>1.1628000000000001</v>
      </c>
      <c r="H127">
        <v>0.62527872070000001</v>
      </c>
      <c r="I127">
        <v>0.60714216499999996</v>
      </c>
      <c r="J127">
        <v>0.59055953059999999</v>
      </c>
      <c r="K127">
        <v>0.49010444600000003</v>
      </c>
      <c r="L127">
        <v>0.68816205220000004</v>
      </c>
      <c r="M127">
        <v>0.44876574860000001</v>
      </c>
      <c r="N127">
        <f t="shared" si="50"/>
        <v>0.62219055058445139</v>
      </c>
      <c r="O127">
        <f t="shared" si="51"/>
        <v>0.51161388782340012</v>
      </c>
      <c r="P127">
        <f t="shared" si="52"/>
        <v>0.65902840458619505</v>
      </c>
      <c r="Q127">
        <f t="shared" si="53"/>
        <v>0.48029762864213754</v>
      </c>
      <c r="R127">
        <v>1.1338044389999999</v>
      </c>
      <c r="S127">
        <v>1.139326034</v>
      </c>
    </row>
    <row r="128" spans="1:19" x14ac:dyDescent="0.25">
      <c r="A128">
        <v>85</v>
      </c>
      <c r="B128">
        <v>1.2</v>
      </c>
      <c r="C128">
        <v>7.5</v>
      </c>
      <c r="D128">
        <v>2</v>
      </c>
      <c r="E128">
        <v>0.46079999999999999</v>
      </c>
      <c r="F128">
        <v>0.68759999999999999</v>
      </c>
      <c r="G128">
        <v>1.1484000000000001</v>
      </c>
      <c r="H128">
        <v>0.62527872070000001</v>
      </c>
      <c r="I128">
        <v>0.60714216499999996</v>
      </c>
      <c r="J128">
        <v>0.59055953059999999</v>
      </c>
      <c r="K128">
        <v>0.49010444600000003</v>
      </c>
      <c r="L128">
        <v>0.68816205220000004</v>
      </c>
      <c r="M128">
        <v>0.44876574860000001</v>
      </c>
      <c r="N128">
        <f t="shared" si="50"/>
        <v>0.62219055058445139</v>
      </c>
      <c r="O128">
        <f t="shared" si="51"/>
        <v>0.51161388782340012</v>
      </c>
      <c r="P128">
        <f t="shared" si="52"/>
        <v>0.65902840458619505</v>
      </c>
      <c r="Q128">
        <f t="shared" si="53"/>
        <v>0.48029762864213754</v>
      </c>
      <c r="R128">
        <v>1.1338044389999999</v>
      </c>
      <c r="S128">
        <v>1.139326034</v>
      </c>
    </row>
    <row r="129" spans="1:19" x14ac:dyDescent="0.25">
      <c r="A129">
        <v>85</v>
      </c>
      <c r="B129">
        <v>1.2</v>
      </c>
      <c r="C129">
        <v>7.5</v>
      </c>
      <c r="D129">
        <v>2</v>
      </c>
      <c r="E129">
        <v>0.43740000000000001</v>
      </c>
      <c r="F129">
        <v>0.73440000000000005</v>
      </c>
      <c r="G129">
        <v>1.1718</v>
      </c>
      <c r="H129">
        <v>0.62527872070000001</v>
      </c>
      <c r="I129">
        <v>0.60714216499999996</v>
      </c>
      <c r="J129">
        <v>0.59055953059999999</v>
      </c>
      <c r="K129">
        <v>0.49010444600000003</v>
      </c>
      <c r="L129">
        <v>0.68816205220000004</v>
      </c>
      <c r="M129">
        <v>0.44876574860000001</v>
      </c>
      <c r="N129">
        <f t="shared" si="50"/>
        <v>0.62219055058445139</v>
      </c>
      <c r="O129">
        <f t="shared" si="51"/>
        <v>0.51161388782340012</v>
      </c>
      <c r="P129">
        <f t="shared" si="52"/>
        <v>0.65902840458619505</v>
      </c>
      <c r="Q129">
        <f t="shared" si="53"/>
        <v>0.48029762864213754</v>
      </c>
      <c r="R129">
        <v>1.1338044389999999</v>
      </c>
      <c r="S129">
        <v>1.139326034</v>
      </c>
    </row>
    <row r="130" spans="1:19" x14ac:dyDescent="0.25">
      <c r="A130">
        <v>85</v>
      </c>
      <c r="B130">
        <v>1.2</v>
      </c>
      <c r="C130">
        <v>7.5</v>
      </c>
      <c r="D130">
        <v>2</v>
      </c>
      <c r="E130">
        <v>0.41399999999999998</v>
      </c>
      <c r="F130">
        <v>0.75060000000000004</v>
      </c>
      <c r="G130">
        <v>1.1646000000000001</v>
      </c>
      <c r="H130">
        <v>0.62527872070000001</v>
      </c>
      <c r="I130">
        <v>0.60714216499999996</v>
      </c>
      <c r="J130">
        <v>0.59055953059999999</v>
      </c>
      <c r="K130">
        <v>0.49010444600000003</v>
      </c>
      <c r="L130">
        <v>0.68816205220000004</v>
      </c>
      <c r="M130">
        <v>0.44876574860000001</v>
      </c>
      <c r="N130">
        <f t="shared" si="50"/>
        <v>0.62219055058445139</v>
      </c>
      <c r="O130">
        <f t="shared" si="51"/>
        <v>0.51161388782340012</v>
      </c>
      <c r="P130">
        <f t="shared" si="52"/>
        <v>0.65902840458619505</v>
      </c>
      <c r="Q130">
        <f t="shared" si="53"/>
        <v>0.48029762864213754</v>
      </c>
      <c r="R130">
        <v>1.1338044389999999</v>
      </c>
      <c r="S130">
        <v>1.139326034</v>
      </c>
    </row>
    <row r="131" spans="1:19" x14ac:dyDescent="0.25">
      <c r="A131">
        <v>85</v>
      </c>
      <c r="B131">
        <v>1.2</v>
      </c>
      <c r="C131">
        <v>7.5</v>
      </c>
      <c r="D131">
        <v>2</v>
      </c>
      <c r="E131">
        <v>0.4158</v>
      </c>
      <c r="F131">
        <v>0.73980000000000001</v>
      </c>
      <c r="G131">
        <v>1.1556</v>
      </c>
      <c r="H131">
        <v>0.62527872070000001</v>
      </c>
      <c r="I131">
        <v>0.60714216499999996</v>
      </c>
      <c r="J131">
        <v>0.59055953059999999</v>
      </c>
      <c r="K131">
        <v>0.49010444600000003</v>
      </c>
      <c r="L131">
        <v>0.68816205220000004</v>
      </c>
      <c r="M131">
        <v>0.44876574860000001</v>
      </c>
      <c r="N131">
        <f t="shared" si="50"/>
        <v>0.62219055058445139</v>
      </c>
      <c r="O131">
        <f t="shared" si="51"/>
        <v>0.51161388782340012</v>
      </c>
      <c r="P131">
        <f t="shared" si="52"/>
        <v>0.65902840458619505</v>
      </c>
      <c r="Q131">
        <f t="shared" si="53"/>
        <v>0.48029762864213754</v>
      </c>
      <c r="R131">
        <v>1.1338044389999999</v>
      </c>
      <c r="S131">
        <v>1.139326034</v>
      </c>
    </row>
    <row r="132" spans="1:19" x14ac:dyDescent="0.25">
      <c r="A132">
        <v>85</v>
      </c>
      <c r="B132">
        <v>1.2</v>
      </c>
      <c r="C132">
        <v>7.5</v>
      </c>
      <c r="D132">
        <v>2</v>
      </c>
      <c r="E132">
        <v>0.40860000000000002</v>
      </c>
      <c r="F132">
        <v>0.73260000000000003</v>
      </c>
      <c r="G132">
        <v>1.1412</v>
      </c>
      <c r="H132">
        <v>0.62527872070000001</v>
      </c>
      <c r="I132">
        <v>0.60714216499999996</v>
      </c>
      <c r="J132">
        <v>0.59055953059999999</v>
      </c>
      <c r="K132">
        <v>0.49010444600000003</v>
      </c>
      <c r="L132">
        <v>0.68816205220000004</v>
      </c>
      <c r="M132">
        <v>0.44876574860000001</v>
      </c>
      <c r="N132">
        <f t="shared" si="50"/>
        <v>0.62219055058445139</v>
      </c>
      <c r="O132">
        <f t="shared" si="51"/>
        <v>0.51161388782340012</v>
      </c>
      <c r="P132">
        <f t="shared" si="52"/>
        <v>0.65902840458619505</v>
      </c>
      <c r="Q132">
        <f t="shared" si="53"/>
        <v>0.48029762864213754</v>
      </c>
      <c r="R132">
        <v>1.1338044389999999</v>
      </c>
      <c r="S132">
        <v>1.139326034</v>
      </c>
    </row>
    <row r="133" spans="1:19" x14ac:dyDescent="0.25">
      <c r="A133">
        <v>85</v>
      </c>
      <c r="B133">
        <v>1.2</v>
      </c>
      <c r="C133">
        <v>7.5</v>
      </c>
      <c r="D133">
        <v>2</v>
      </c>
      <c r="E133">
        <v>0.4194</v>
      </c>
      <c r="F133">
        <v>0.72360000000000002</v>
      </c>
      <c r="G133">
        <v>1.143</v>
      </c>
      <c r="H133">
        <v>0.62527872070000001</v>
      </c>
      <c r="I133">
        <v>0.60714216499999996</v>
      </c>
      <c r="J133">
        <v>0.59055953059999999</v>
      </c>
      <c r="K133">
        <v>0.49010444600000003</v>
      </c>
      <c r="L133">
        <v>0.68816205220000004</v>
      </c>
      <c r="M133">
        <v>0.44876574860000001</v>
      </c>
      <c r="N133">
        <f t="shared" si="50"/>
        <v>0.62219055058445139</v>
      </c>
      <c r="O133">
        <f t="shared" si="51"/>
        <v>0.51161388782340012</v>
      </c>
      <c r="P133">
        <f t="shared" si="52"/>
        <v>0.65902840458619505</v>
      </c>
      <c r="Q133">
        <f t="shared" si="53"/>
        <v>0.48029762864213754</v>
      </c>
      <c r="R133">
        <v>1.1338044389999999</v>
      </c>
      <c r="S133">
        <v>1.139326034</v>
      </c>
    </row>
    <row r="134" spans="1:19" x14ac:dyDescent="0.25">
      <c r="A134">
        <v>85</v>
      </c>
      <c r="B134">
        <v>1.2</v>
      </c>
      <c r="C134">
        <v>7.5</v>
      </c>
      <c r="D134">
        <v>2</v>
      </c>
      <c r="E134">
        <v>0.40500000000000003</v>
      </c>
      <c r="F134">
        <v>0.73260000000000003</v>
      </c>
      <c r="G134">
        <v>1.1375999999999999</v>
      </c>
      <c r="H134">
        <v>0.62527872070000001</v>
      </c>
      <c r="I134">
        <v>0.60714216499999996</v>
      </c>
      <c r="J134">
        <v>0.59055953059999999</v>
      </c>
      <c r="K134">
        <v>0.49010444600000003</v>
      </c>
      <c r="L134">
        <v>0.68816205220000004</v>
      </c>
      <c r="M134">
        <v>0.44876574860000001</v>
      </c>
      <c r="N134">
        <f t="shared" si="50"/>
        <v>0.62219055058445139</v>
      </c>
      <c r="O134">
        <f t="shared" si="51"/>
        <v>0.51161388782340012</v>
      </c>
      <c r="P134">
        <f t="shared" si="52"/>
        <v>0.65902840458619505</v>
      </c>
      <c r="Q134">
        <f t="shared" si="53"/>
        <v>0.48029762864213754</v>
      </c>
      <c r="R134">
        <v>1.1338044389999999</v>
      </c>
      <c r="S134">
        <v>1.139326034</v>
      </c>
    </row>
    <row r="135" spans="1:19" x14ac:dyDescent="0.25">
      <c r="A135">
        <v>85</v>
      </c>
      <c r="B135">
        <v>1.2</v>
      </c>
      <c r="C135">
        <v>7.5</v>
      </c>
      <c r="D135">
        <v>2</v>
      </c>
      <c r="E135">
        <v>0.41760000000000003</v>
      </c>
      <c r="F135">
        <v>0.72360000000000002</v>
      </c>
      <c r="G135">
        <v>1.1412</v>
      </c>
      <c r="H135">
        <v>0.62527872070000001</v>
      </c>
      <c r="I135">
        <v>0.60714216499999996</v>
      </c>
      <c r="J135">
        <v>0.59055953059999999</v>
      </c>
      <c r="K135">
        <v>0.49010444600000003</v>
      </c>
      <c r="L135">
        <v>0.68816205220000004</v>
      </c>
      <c r="M135">
        <v>0.44876574860000001</v>
      </c>
      <c r="N135">
        <f t="shared" si="50"/>
        <v>0.62219055058445139</v>
      </c>
      <c r="O135">
        <f t="shared" si="51"/>
        <v>0.51161388782340012</v>
      </c>
      <c r="P135">
        <f t="shared" si="52"/>
        <v>0.65902840458619505</v>
      </c>
      <c r="Q135">
        <f t="shared" si="53"/>
        <v>0.48029762864213754</v>
      </c>
      <c r="R135">
        <v>1.1338044389999999</v>
      </c>
      <c r="S135">
        <v>1.139326034</v>
      </c>
    </row>
    <row r="136" spans="1:19" x14ac:dyDescent="0.25">
      <c r="A136">
        <v>85</v>
      </c>
      <c r="B136">
        <v>1.2</v>
      </c>
      <c r="C136">
        <v>7.5</v>
      </c>
      <c r="D136">
        <v>2</v>
      </c>
      <c r="E136">
        <v>0.45540000000000003</v>
      </c>
      <c r="F136">
        <v>0.72360000000000002</v>
      </c>
      <c r="G136">
        <v>1.179</v>
      </c>
      <c r="H136">
        <v>0.62527872070000001</v>
      </c>
      <c r="I136">
        <v>0.60714216499999996</v>
      </c>
      <c r="J136">
        <v>0.59055953059999999</v>
      </c>
      <c r="K136">
        <v>0.49010444600000003</v>
      </c>
      <c r="L136">
        <v>0.68816205220000004</v>
      </c>
      <c r="M136">
        <v>0.44876574860000001</v>
      </c>
      <c r="N136">
        <f t="shared" si="50"/>
        <v>0.62219055058445139</v>
      </c>
      <c r="O136">
        <f t="shared" si="51"/>
        <v>0.51161388782340012</v>
      </c>
      <c r="P136">
        <f t="shared" si="52"/>
        <v>0.65902840458619505</v>
      </c>
      <c r="Q136">
        <f t="shared" si="53"/>
        <v>0.48029762864213754</v>
      </c>
      <c r="R136">
        <v>1.1338044389999999</v>
      </c>
      <c r="S136">
        <v>1.139326034</v>
      </c>
    </row>
    <row r="137" spans="1:19" x14ac:dyDescent="0.25">
      <c r="A137">
        <v>85</v>
      </c>
      <c r="B137">
        <v>1.2</v>
      </c>
      <c r="C137">
        <v>7.5</v>
      </c>
      <c r="D137">
        <v>2</v>
      </c>
      <c r="E137">
        <v>0.4158</v>
      </c>
      <c r="F137">
        <v>0.74880000000000002</v>
      </c>
      <c r="G137">
        <v>1.1646000000000001</v>
      </c>
      <c r="H137">
        <v>0.62527872070000001</v>
      </c>
      <c r="I137">
        <v>0.60714216499999996</v>
      </c>
      <c r="J137">
        <v>0.59055953059999999</v>
      </c>
      <c r="K137">
        <v>0.49010444600000003</v>
      </c>
      <c r="L137">
        <v>0.68816205220000004</v>
      </c>
      <c r="M137">
        <v>0.44876574860000001</v>
      </c>
      <c r="N137">
        <f t="shared" si="50"/>
        <v>0.62219055058445139</v>
      </c>
      <c r="O137">
        <f t="shared" si="51"/>
        <v>0.51161388782340012</v>
      </c>
      <c r="P137">
        <f t="shared" si="52"/>
        <v>0.65902840458619505</v>
      </c>
      <c r="Q137">
        <f t="shared" si="53"/>
        <v>0.48029762864213754</v>
      </c>
      <c r="R137">
        <v>1.1338044389999999</v>
      </c>
      <c r="S137">
        <v>1.139326034</v>
      </c>
    </row>
    <row r="138" spans="1:19" x14ac:dyDescent="0.25">
      <c r="A138">
        <v>85</v>
      </c>
      <c r="B138">
        <v>1.2</v>
      </c>
      <c r="C138">
        <v>7.5</v>
      </c>
      <c r="D138">
        <v>2</v>
      </c>
      <c r="E138">
        <v>0.42659999999999998</v>
      </c>
      <c r="F138">
        <v>0.72</v>
      </c>
      <c r="G138">
        <v>1.1466000000000001</v>
      </c>
      <c r="H138">
        <v>0.62527872070000001</v>
      </c>
      <c r="I138">
        <v>0.60714216499999996</v>
      </c>
      <c r="J138">
        <v>0.59055953059999999</v>
      </c>
      <c r="K138">
        <v>0.49010444600000003</v>
      </c>
      <c r="L138">
        <v>0.68816205220000004</v>
      </c>
      <c r="M138">
        <v>0.44876574860000001</v>
      </c>
      <c r="N138">
        <f t="shared" si="50"/>
        <v>0.62219055058445139</v>
      </c>
      <c r="O138">
        <f t="shared" si="51"/>
        <v>0.51161388782340012</v>
      </c>
      <c r="P138">
        <f t="shared" si="52"/>
        <v>0.65902840458619505</v>
      </c>
      <c r="Q138">
        <f t="shared" si="53"/>
        <v>0.48029762864213754</v>
      </c>
      <c r="R138">
        <v>1.1338044389999999</v>
      </c>
      <c r="S138">
        <v>1.139326034</v>
      </c>
    </row>
    <row r="139" spans="1:19" x14ac:dyDescent="0.25">
      <c r="A139">
        <v>85</v>
      </c>
      <c r="B139">
        <v>1.2</v>
      </c>
      <c r="C139">
        <v>7.5</v>
      </c>
      <c r="D139">
        <v>2</v>
      </c>
      <c r="E139">
        <v>0.40860000000000002</v>
      </c>
      <c r="F139">
        <v>0.74339999999999995</v>
      </c>
      <c r="G139">
        <v>1.1519999999999999</v>
      </c>
      <c r="H139">
        <v>0.62527872070000001</v>
      </c>
      <c r="I139">
        <v>0.60714216499999996</v>
      </c>
      <c r="J139">
        <v>0.59055953059999999</v>
      </c>
      <c r="K139">
        <v>0.49010444600000003</v>
      </c>
      <c r="L139">
        <v>0.68816205220000004</v>
      </c>
      <c r="M139">
        <v>0.44876574860000001</v>
      </c>
      <c r="N139">
        <f t="shared" si="50"/>
        <v>0.62219055058445139</v>
      </c>
      <c r="O139">
        <f t="shared" si="51"/>
        <v>0.51161388782340012</v>
      </c>
      <c r="P139">
        <f t="shared" si="52"/>
        <v>0.65902840458619505</v>
      </c>
      <c r="Q139">
        <f t="shared" si="53"/>
        <v>0.48029762864213754</v>
      </c>
      <c r="R139">
        <v>1.1338044389999999</v>
      </c>
      <c r="S139">
        <v>1.139326034</v>
      </c>
    </row>
    <row r="140" spans="1:19" x14ac:dyDescent="0.25">
      <c r="A140">
        <v>85</v>
      </c>
      <c r="B140">
        <v>1.2</v>
      </c>
      <c r="C140">
        <v>7.5</v>
      </c>
      <c r="D140">
        <v>2</v>
      </c>
      <c r="E140">
        <v>0.42299999999999999</v>
      </c>
      <c r="F140">
        <v>0.72540000000000004</v>
      </c>
      <c r="G140">
        <v>1.1484000000000001</v>
      </c>
      <c r="H140">
        <v>0.62527872070000001</v>
      </c>
      <c r="I140">
        <v>0.60714216499999996</v>
      </c>
      <c r="J140">
        <v>0.59055953059999999</v>
      </c>
      <c r="K140">
        <v>0.49010444600000003</v>
      </c>
      <c r="L140">
        <v>0.68816205220000004</v>
      </c>
      <c r="M140">
        <v>0.44876574860000001</v>
      </c>
      <c r="N140">
        <f t="shared" si="50"/>
        <v>0.62219055058445139</v>
      </c>
      <c r="O140">
        <f t="shared" si="51"/>
        <v>0.51161388782340012</v>
      </c>
      <c r="P140">
        <f t="shared" si="52"/>
        <v>0.65902840458619505</v>
      </c>
      <c r="Q140">
        <f t="shared" si="53"/>
        <v>0.48029762864213754</v>
      </c>
      <c r="R140">
        <v>1.1338044389999999</v>
      </c>
      <c r="S140">
        <v>1.139326034</v>
      </c>
    </row>
    <row r="141" spans="1:19" x14ac:dyDescent="0.25">
      <c r="A141">
        <v>85</v>
      </c>
      <c r="B141">
        <v>1.2</v>
      </c>
      <c r="C141">
        <v>7.5</v>
      </c>
      <c r="D141">
        <v>2</v>
      </c>
      <c r="E141">
        <v>0.43020000000000003</v>
      </c>
      <c r="F141">
        <v>0.72899999999999998</v>
      </c>
      <c r="G141">
        <v>1.1592</v>
      </c>
      <c r="H141">
        <v>0.62527872070000001</v>
      </c>
      <c r="I141">
        <v>0.60714216499999996</v>
      </c>
      <c r="J141">
        <v>0.59055953059999999</v>
      </c>
      <c r="K141">
        <v>0.49010444600000003</v>
      </c>
      <c r="L141">
        <v>0.68816205220000004</v>
      </c>
      <c r="M141">
        <v>0.44876574860000001</v>
      </c>
      <c r="N141">
        <f t="shared" si="50"/>
        <v>0.62219055058445139</v>
      </c>
      <c r="O141">
        <f t="shared" si="51"/>
        <v>0.51161388782340012</v>
      </c>
      <c r="P141">
        <f t="shared" si="52"/>
        <v>0.65902840458619505</v>
      </c>
      <c r="Q141">
        <f t="shared" si="53"/>
        <v>0.48029762864213754</v>
      </c>
      <c r="R141">
        <v>1.1338044389999999</v>
      </c>
      <c r="S141">
        <v>1.139326034</v>
      </c>
    </row>
    <row r="142" spans="1:19" x14ac:dyDescent="0.25">
      <c r="A142">
        <v>85</v>
      </c>
      <c r="B142">
        <v>1.2</v>
      </c>
      <c r="C142">
        <v>7.5</v>
      </c>
      <c r="D142">
        <v>2</v>
      </c>
      <c r="E142">
        <v>0.4158</v>
      </c>
      <c r="F142">
        <v>0.73619999999999997</v>
      </c>
      <c r="G142">
        <v>1.1519999999999999</v>
      </c>
      <c r="H142">
        <v>0.62527872070000001</v>
      </c>
      <c r="I142">
        <v>0.60714216499999996</v>
      </c>
      <c r="J142">
        <v>0.59055953059999999</v>
      </c>
      <c r="K142">
        <v>0.49010444600000003</v>
      </c>
      <c r="L142">
        <v>0.68816205220000004</v>
      </c>
      <c r="M142">
        <v>0.44876574860000001</v>
      </c>
      <c r="N142">
        <f t="shared" si="50"/>
        <v>0.62219055058445139</v>
      </c>
      <c r="O142">
        <f t="shared" si="51"/>
        <v>0.51161388782340012</v>
      </c>
      <c r="P142">
        <f t="shared" si="52"/>
        <v>0.65902840458619505</v>
      </c>
      <c r="Q142">
        <f t="shared" si="53"/>
        <v>0.48029762864213754</v>
      </c>
      <c r="R142">
        <v>1.1338044389999999</v>
      </c>
      <c r="S142">
        <v>1.139326034</v>
      </c>
    </row>
    <row r="143" spans="1:19" x14ac:dyDescent="0.25">
      <c r="A143">
        <v>85</v>
      </c>
      <c r="B143">
        <v>1.2</v>
      </c>
      <c r="C143">
        <v>7.5</v>
      </c>
      <c r="D143">
        <v>2</v>
      </c>
      <c r="E143">
        <v>0.41760000000000003</v>
      </c>
      <c r="F143">
        <v>0.747</v>
      </c>
      <c r="G143">
        <v>1.1646000000000001</v>
      </c>
      <c r="H143">
        <v>0.62527872070000001</v>
      </c>
      <c r="I143">
        <v>0.60714216499999996</v>
      </c>
      <c r="J143">
        <v>0.59055953059999999</v>
      </c>
      <c r="K143">
        <v>0.49010444600000003</v>
      </c>
      <c r="L143">
        <v>0.68816205220000004</v>
      </c>
      <c r="M143">
        <v>0.44876574860000001</v>
      </c>
      <c r="N143">
        <f t="shared" si="50"/>
        <v>0.62219055058445139</v>
      </c>
      <c r="O143">
        <f t="shared" si="51"/>
        <v>0.51161388782340012</v>
      </c>
      <c r="P143">
        <f t="shared" si="52"/>
        <v>0.65902840458619505</v>
      </c>
      <c r="Q143">
        <f t="shared" si="53"/>
        <v>0.48029762864213754</v>
      </c>
      <c r="R143">
        <v>1.1338044389999999</v>
      </c>
      <c r="S143">
        <v>1.139326034</v>
      </c>
    </row>
    <row r="144" spans="1:19" x14ac:dyDescent="0.25">
      <c r="A144">
        <v>85</v>
      </c>
      <c r="B144">
        <v>1.2</v>
      </c>
      <c r="C144">
        <v>7.5</v>
      </c>
      <c r="D144">
        <v>2</v>
      </c>
      <c r="E144">
        <v>0.38700000000000001</v>
      </c>
      <c r="F144">
        <v>0.73260000000000003</v>
      </c>
      <c r="G144">
        <v>1.1195999999999999</v>
      </c>
      <c r="H144">
        <v>0.62527872070000001</v>
      </c>
      <c r="I144">
        <v>0.60714216499999996</v>
      </c>
      <c r="J144">
        <v>0.59055953059999999</v>
      </c>
      <c r="K144">
        <v>0.49010444600000003</v>
      </c>
      <c r="L144">
        <v>0.68816205220000004</v>
      </c>
      <c r="M144">
        <v>0.44876574860000001</v>
      </c>
      <c r="N144">
        <f t="shared" si="50"/>
        <v>0.62219055058445139</v>
      </c>
      <c r="O144">
        <f t="shared" si="51"/>
        <v>0.51161388782340012</v>
      </c>
      <c r="P144">
        <f t="shared" si="52"/>
        <v>0.65902840458619505</v>
      </c>
      <c r="Q144">
        <f t="shared" si="53"/>
        <v>0.48029762864213754</v>
      </c>
      <c r="R144">
        <v>1.1338044389999999</v>
      </c>
      <c r="S144">
        <v>1.139326034</v>
      </c>
    </row>
    <row r="145" spans="1:19" x14ac:dyDescent="0.25">
      <c r="A145">
        <v>85</v>
      </c>
      <c r="B145">
        <v>1.2</v>
      </c>
      <c r="C145">
        <v>7.5</v>
      </c>
      <c r="D145">
        <v>2</v>
      </c>
      <c r="E145">
        <v>0.41760000000000003</v>
      </c>
      <c r="F145">
        <v>0.77400000000000002</v>
      </c>
      <c r="G145">
        <v>1.1916</v>
      </c>
      <c r="H145">
        <v>0.62527872070000001</v>
      </c>
      <c r="I145">
        <v>0.60714216499999996</v>
      </c>
      <c r="J145">
        <v>0.59055953059999999</v>
      </c>
      <c r="K145">
        <v>0.49010444600000003</v>
      </c>
      <c r="L145">
        <v>0.68816205220000004</v>
      </c>
      <c r="M145">
        <v>0.44876574860000001</v>
      </c>
      <c r="N145">
        <f t="shared" si="50"/>
        <v>0.62219055058445139</v>
      </c>
      <c r="O145">
        <f t="shared" si="51"/>
        <v>0.51161388782340012</v>
      </c>
      <c r="P145">
        <f t="shared" si="52"/>
        <v>0.65902840458619505</v>
      </c>
      <c r="Q145">
        <f t="shared" si="53"/>
        <v>0.48029762864213754</v>
      </c>
      <c r="R145">
        <v>1.1338044389999999</v>
      </c>
      <c r="S145">
        <v>1.139326034</v>
      </c>
    </row>
    <row r="146" spans="1:19" x14ac:dyDescent="0.25">
      <c r="A146">
        <v>85</v>
      </c>
      <c r="B146">
        <v>1.2</v>
      </c>
      <c r="C146">
        <v>7.5</v>
      </c>
      <c r="D146">
        <v>2</v>
      </c>
      <c r="E146">
        <v>0.39240000000000003</v>
      </c>
      <c r="F146">
        <v>0.75060000000000004</v>
      </c>
      <c r="G146">
        <v>1.143</v>
      </c>
      <c r="H146">
        <v>0.62527872070000001</v>
      </c>
      <c r="I146">
        <v>0.60714216499999996</v>
      </c>
      <c r="J146">
        <v>0.59055953059999999</v>
      </c>
      <c r="K146">
        <v>0.49010444600000003</v>
      </c>
      <c r="L146">
        <v>0.68816205220000004</v>
      </c>
      <c r="M146">
        <v>0.44876574860000001</v>
      </c>
      <c r="N146">
        <f t="shared" si="50"/>
        <v>0.62219055058445139</v>
      </c>
      <c r="O146">
        <f t="shared" si="51"/>
        <v>0.51161388782340012</v>
      </c>
      <c r="P146">
        <f t="shared" si="52"/>
        <v>0.65902840458619505</v>
      </c>
      <c r="Q146">
        <f t="shared" si="53"/>
        <v>0.48029762864213754</v>
      </c>
      <c r="R146">
        <v>1.1338044389999999</v>
      </c>
      <c r="S146">
        <v>1.139326034</v>
      </c>
    </row>
    <row r="147" spans="1:19" x14ac:dyDescent="0.25">
      <c r="A147">
        <v>85</v>
      </c>
      <c r="B147">
        <v>1.2</v>
      </c>
      <c r="C147">
        <v>7.5</v>
      </c>
      <c r="D147">
        <v>2</v>
      </c>
      <c r="E147">
        <v>0.38340000000000002</v>
      </c>
      <c r="F147">
        <v>0.76680000000000004</v>
      </c>
      <c r="G147">
        <v>1.1501999999999999</v>
      </c>
      <c r="H147">
        <v>0.62527872070000001</v>
      </c>
      <c r="I147">
        <v>0.60714216499999996</v>
      </c>
      <c r="J147">
        <v>0.59055953059999999</v>
      </c>
      <c r="K147">
        <v>0.49010444600000003</v>
      </c>
      <c r="L147">
        <v>0.68816205220000004</v>
      </c>
      <c r="M147">
        <v>0.44876574860000001</v>
      </c>
      <c r="N147">
        <f t="shared" si="50"/>
        <v>0.62219055058445139</v>
      </c>
      <c r="O147">
        <f t="shared" si="51"/>
        <v>0.51161388782340012</v>
      </c>
      <c r="P147">
        <f t="shared" si="52"/>
        <v>0.65902840458619505</v>
      </c>
      <c r="Q147">
        <f t="shared" si="53"/>
        <v>0.48029762864213754</v>
      </c>
      <c r="R147">
        <v>1.1338044389999999</v>
      </c>
      <c r="S147">
        <v>1.139326034</v>
      </c>
    </row>
    <row r="148" spans="1:19" x14ac:dyDescent="0.25">
      <c r="A148">
        <v>85</v>
      </c>
      <c r="B148">
        <v>1.2</v>
      </c>
      <c r="C148">
        <v>7.5</v>
      </c>
      <c r="D148">
        <v>2</v>
      </c>
      <c r="E148">
        <v>0.40860000000000002</v>
      </c>
      <c r="F148">
        <v>0.75780000000000003</v>
      </c>
      <c r="G148">
        <v>1.1664000000000001</v>
      </c>
      <c r="H148">
        <v>0.62527872070000001</v>
      </c>
      <c r="I148">
        <v>0.60714216499999996</v>
      </c>
      <c r="J148">
        <v>0.59055953059999999</v>
      </c>
      <c r="K148">
        <v>0.49010444600000003</v>
      </c>
      <c r="L148">
        <v>0.68816205220000004</v>
      </c>
      <c r="M148">
        <v>0.44876574860000001</v>
      </c>
      <c r="N148">
        <f t="shared" si="50"/>
        <v>0.62219055058445139</v>
      </c>
      <c r="O148">
        <f t="shared" si="51"/>
        <v>0.51161388782340012</v>
      </c>
      <c r="P148">
        <f t="shared" si="52"/>
        <v>0.65902840458619505</v>
      </c>
      <c r="Q148">
        <f t="shared" si="53"/>
        <v>0.48029762864213754</v>
      </c>
      <c r="R148">
        <v>1.1338044389999999</v>
      </c>
      <c r="S148">
        <v>1.139326034</v>
      </c>
    </row>
    <row r="149" spans="1:19" x14ac:dyDescent="0.25">
      <c r="A149">
        <v>85</v>
      </c>
      <c r="B149">
        <v>1.2</v>
      </c>
      <c r="C149">
        <v>7.5</v>
      </c>
      <c r="D149">
        <v>2</v>
      </c>
      <c r="E149">
        <v>0.34379999999999999</v>
      </c>
      <c r="F149">
        <v>0.80459999999999998</v>
      </c>
      <c r="G149">
        <v>1.1484000000000001</v>
      </c>
      <c r="H149">
        <v>0.62527872070000001</v>
      </c>
      <c r="I149">
        <v>0.60714216499999996</v>
      </c>
      <c r="J149">
        <v>0.59055953059999999</v>
      </c>
      <c r="K149">
        <v>0.49010444600000003</v>
      </c>
      <c r="L149">
        <v>0.68816205220000004</v>
      </c>
      <c r="M149">
        <v>0.44876574860000001</v>
      </c>
      <c r="N149">
        <f t="shared" si="50"/>
        <v>0.62219055058445139</v>
      </c>
      <c r="O149">
        <f t="shared" si="51"/>
        <v>0.51161388782340012</v>
      </c>
      <c r="P149">
        <f t="shared" si="52"/>
        <v>0.65902840458619505</v>
      </c>
      <c r="Q149">
        <f t="shared" si="53"/>
        <v>0.48029762864213754</v>
      </c>
      <c r="R149">
        <v>1.1338044389999999</v>
      </c>
      <c r="S149">
        <v>1.139326034</v>
      </c>
    </row>
    <row r="150" spans="1:19" x14ac:dyDescent="0.25">
      <c r="A150">
        <v>85</v>
      </c>
      <c r="B150">
        <v>1.2</v>
      </c>
      <c r="C150">
        <v>7.5</v>
      </c>
      <c r="D150">
        <v>2</v>
      </c>
      <c r="E150">
        <v>0.30599999999999999</v>
      </c>
      <c r="F150">
        <v>0.82620000000000005</v>
      </c>
      <c r="G150">
        <v>1.1322000000000001</v>
      </c>
      <c r="H150">
        <v>0.62527872070000001</v>
      </c>
      <c r="I150">
        <v>0.60714216499999996</v>
      </c>
      <c r="J150">
        <v>0.59055953059999999</v>
      </c>
      <c r="K150">
        <v>0.49010444600000003</v>
      </c>
      <c r="L150">
        <v>0.68816205220000004</v>
      </c>
      <c r="M150">
        <v>0.44876574860000001</v>
      </c>
      <c r="N150">
        <f t="shared" si="50"/>
        <v>0.62219055058445139</v>
      </c>
      <c r="O150">
        <f t="shared" si="51"/>
        <v>0.51161388782340012</v>
      </c>
      <c r="P150">
        <f t="shared" si="52"/>
        <v>0.65902840458619505</v>
      </c>
      <c r="Q150">
        <f t="shared" si="53"/>
        <v>0.48029762864213754</v>
      </c>
      <c r="R150">
        <v>1.1338044389999999</v>
      </c>
      <c r="S150">
        <v>1.139326034</v>
      </c>
    </row>
    <row r="151" spans="1:19" x14ac:dyDescent="0.25">
      <c r="A151">
        <v>85</v>
      </c>
      <c r="B151">
        <v>1.2</v>
      </c>
      <c r="C151">
        <v>7.5</v>
      </c>
      <c r="D151">
        <v>2</v>
      </c>
      <c r="E151">
        <v>0.34560000000000002</v>
      </c>
      <c r="F151">
        <v>0.78300000000000003</v>
      </c>
      <c r="G151">
        <v>1.1286</v>
      </c>
      <c r="H151">
        <v>0.62527872070000001</v>
      </c>
      <c r="I151">
        <v>0.60714216499999996</v>
      </c>
      <c r="J151">
        <v>0.59055953059999999</v>
      </c>
      <c r="K151">
        <v>0.49010444600000003</v>
      </c>
      <c r="L151">
        <v>0.68816205220000004</v>
      </c>
      <c r="M151">
        <v>0.44876574860000001</v>
      </c>
      <c r="N151">
        <f t="shared" si="50"/>
        <v>0.62219055058445139</v>
      </c>
      <c r="O151">
        <f t="shared" si="51"/>
        <v>0.51161388782340012</v>
      </c>
      <c r="P151">
        <f t="shared" si="52"/>
        <v>0.65902840458619505</v>
      </c>
      <c r="Q151">
        <f t="shared" si="53"/>
        <v>0.48029762864213754</v>
      </c>
      <c r="R151">
        <v>1.1338044389999999</v>
      </c>
      <c r="S151">
        <v>1.139326034</v>
      </c>
    </row>
    <row r="152" spans="1:19" x14ac:dyDescent="0.25">
      <c r="A152">
        <v>85</v>
      </c>
      <c r="B152">
        <v>1.2</v>
      </c>
      <c r="C152">
        <v>7.5</v>
      </c>
      <c r="D152">
        <v>2</v>
      </c>
      <c r="E152">
        <v>0.315</v>
      </c>
      <c r="F152">
        <v>0.81899999999999995</v>
      </c>
      <c r="G152">
        <v>1.1339999999999999</v>
      </c>
      <c r="H152">
        <v>0.62527872070000001</v>
      </c>
      <c r="I152">
        <v>0.60714216499999996</v>
      </c>
      <c r="J152">
        <v>0.59055953059999999</v>
      </c>
      <c r="K152">
        <v>0.49010444600000003</v>
      </c>
      <c r="L152">
        <v>0.68816205220000004</v>
      </c>
      <c r="M152">
        <v>0.44876574860000001</v>
      </c>
      <c r="N152">
        <f t="shared" si="50"/>
        <v>0.62219055058445139</v>
      </c>
      <c r="O152">
        <f t="shared" si="51"/>
        <v>0.51161388782340012</v>
      </c>
      <c r="P152">
        <f t="shared" si="52"/>
        <v>0.65902840458619505</v>
      </c>
      <c r="Q152">
        <f t="shared" si="53"/>
        <v>0.48029762864213754</v>
      </c>
      <c r="R152">
        <v>1.1338044389999999</v>
      </c>
      <c r="S152">
        <v>1.139326034</v>
      </c>
    </row>
    <row r="153" spans="1:19" x14ac:dyDescent="0.25">
      <c r="A153">
        <v>85</v>
      </c>
      <c r="B153">
        <v>1.2</v>
      </c>
      <c r="C153">
        <v>7.5</v>
      </c>
      <c r="D153">
        <v>2</v>
      </c>
      <c r="E153">
        <v>0.37259999999999999</v>
      </c>
      <c r="F153">
        <v>0.74339999999999995</v>
      </c>
      <c r="G153">
        <v>1.1160000000000001</v>
      </c>
      <c r="H153">
        <v>0.62527872070000001</v>
      </c>
      <c r="I153">
        <v>0.60714216499999996</v>
      </c>
      <c r="J153">
        <v>0.59055953059999999</v>
      </c>
      <c r="K153">
        <v>0.49010444600000003</v>
      </c>
      <c r="L153">
        <v>0.68816205220000004</v>
      </c>
      <c r="M153">
        <v>0.44876574860000001</v>
      </c>
      <c r="N153">
        <f t="shared" si="50"/>
        <v>0.62219055058445139</v>
      </c>
      <c r="O153">
        <f t="shared" si="51"/>
        <v>0.51161388782340012</v>
      </c>
      <c r="P153">
        <f t="shared" si="52"/>
        <v>0.65902840458619505</v>
      </c>
      <c r="Q153">
        <f t="shared" si="53"/>
        <v>0.48029762864213754</v>
      </c>
      <c r="R153">
        <v>1.1338044389999999</v>
      </c>
      <c r="S153">
        <v>1.139326034</v>
      </c>
    </row>
    <row r="154" spans="1:19" x14ac:dyDescent="0.25">
      <c r="A154">
        <v>85</v>
      </c>
      <c r="B154">
        <v>1.2</v>
      </c>
      <c r="C154">
        <v>7.5</v>
      </c>
      <c r="D154">
        <v>2</v>
      </c>
      <c r="E154">
        <v>0.3906</v>
      </c>
      <c r="F154">
        <v>0.76319999999999999</v>
      </c>
      <c r="G154">
        <v>1.1537999999999999</v>
      </c>
      <c r="H154">
        <v>0.62527872070000001</v>
      </c>
      <c r="I154">
        <v>0.60714216499999996</v>
      </c>
      <c r="J154">
        <v>0.59055953059999999</v>
      </c>
      <c r="K154">
        <v>0.49010444600000003</v>
      </c>
      <c r="L154">
        <v>0.68816205220000004</v>
      </c>
      <c r="M154">
        <v>0.44876574860000001</v>
      </c>
      <c r="N154">
        <f t="shared" si="50"/>
        <v>0.62219055058445139</v>
      </c>
      <c r="O154">
        <f t="shared" si="51"/>
        <v>0.51161388782340012</v>
      </c>
      <c r="P154">
        <f t="shared" si="52"/>
        <v>0.65902840458619505</v>
      </c>
      <c r="Q154">
        <f t="shared" si="53"/>
        <v>0.48029762864213754</v>
      </c>
      <c r="R154">
        <v>1.1338044389999999</v>
      </c>
      <c r="S154">
        <v>1.139326034</v>
      </c>
    </row>
    <row r="155" spans="1:19" x14ac:dyDescent="0.25">
      <c r="A155">
        <v>85</v>
      </c>
      <c r="B155">
        <v>1.2</v>
      </c>
      <c r="C155">
        <v>7.5</v>
      </c>
      <c r="D155">
        <v>2</v>
      </c>
      <c r="E155">
        <v>0.38340000000000002</v>
      </c>
      <c r="F155">
        <v>0.76859999999999995</v>
      </c>
      <c r="G155">
        <v>1.1519999999999999</v>
      </c>
      <c r="H155">
        <v>0.62527872070000001</v>
      </c>
      <c r="I155">
        <v>0.60714216499999996</v>
      </c>
      <c r="J155">
        <v>0.59055953059999999</v>
      </c>
      <c r="K155">
        <v>0.49010444600000003</v>
      </c>
      <c r="L155">
        <v>0.68816205220000004</v>
      </c>
      <c r="M155">
        <v>0.44876574860000001</v>
      </c>
      <c r="N155">
        <f t="shared" si="50"/>
        <v>0.62219055058445139</v>
      </c>
      <c r="O155">
        <f t="shared" si="51"/>
        <v>0.51161388782340012</v>
      </c>
      <c r="P155">
        <f t="shared" si="52"/>
        <v>0.65902840458619505</v>
      </c>
      <c r="Q155">
        <f t="shared" si="53"/>
        <v>0.48029762864213754</v>
      </c>
      <c r="R155">
        <v>1.1338044389999999</v>
      </c>
      <c r="S155">
        <v>1.139326034</v>
      </c>
    </row>
    <row r="156" spans="1:19" x14ac:dyDescent="0.25">
      <c r="A156">
        <v>85</v>
      </c>
      <c r="B156">
        <v>1.2</v>
      </c>
      <c r="C156">
        <v>7.5</v>
      </c>
      <c r="D156">
        <v>2</v>
      </c>
      <c r="E156">
        <v>0.378</v>
      </c>
      <c r="F156">
        <v>0.75419999999999998</v>
      </c>
      <c r="G156">
        <v>1.1322000000000001</v>
      </c>
      <c r="H156">
        <v>0.62527872070000001</v>
      </c>
      <c r="I156">
        <v>0.60714216499999996</v>
      </c>
      <c r="J156">
        <v>0.59055953059999999</v>
      </c>
      <c r="K156">
        <v>0.49010444600000003</v>
      </c>
      <c r="L156">
        <v>0.68816205220000004</v>
      </c>
      <c r="M156">
        <v>0.44876574860000001</v>
      </c>
      <c r="N156">
        <f t="shared" si="50"/>
        <v>0.62219055058445139</v>
      </c>
      <c r="O156">
        <f t="shared" si="51"/>
        <v>0.51161388782340012</v>
      </c>
      <c r="P156">
        <f t="shared" si="52"/>
        <v>0.65902840458619505</v>
      </c>
      <c r="Q156">
        <f t="shared" si="53"/>
        <v>0.48029762864213754</v>
      </c>
      <c r="R156">
        <v>1.1338044389999999</v>
      </c>
      <c r="S156">
        <v>1.139326034</v>
      </c>
    </row>
    <row r="157" spans="1:19" x14ac:dyDescent="0.25">
      <c r="A157">
        <v>85</v>
      </c>
      <c r="B157">
        <v>1.2</v>
      </c>
      <c r="C157">
        <v>7.5</v>
      </c>
      <c r="D157">
        <v>2</v>
      </c>
      <c r="E157">
        <v>0.3276</v>
      </c>
      <c r="F157">
        <v>0.79200000000000004</v>
      </c>
      <c r="G157">
        <v>1.1195999999999999</v>
      </c>
      <c r="H157">
        <v>0.62527872070000001</v>
      </c>
      <c r="I157">
        <v>0.60714216499999996</v>
      </c>
      <c r="J157">
        <v>0.59055953059999999</v>
      </c>
      <c r="K157">
        <v>0.49010444600000003</v>
      </c>
      <c r="L157">
        <v>0.68816205220000004</v>
      </c>
      <c r="M157">
        <v>0.44876574860000001</v>
      </c>
      <c r="N157">
        <f t="shared" si="50"/>
        <v>0.62219055058445139</v>
      </c>
      <c r="O157">
        <f t="shared" si="51"/>
        <v>0.51161388782340012</v>
      </c>
      <c r="P157">
        <f t="shared" si="52"/>
        <v>0.65902840458619505</v>
      </c>
      <c r="Q157">
        <f t="shared" si="53"/>
        <v>0.48029762864213754</v>
      </c>
      <c r="R157">
        <v>1.1338044389999999</v>
      </c>
      <c r="S157">
        <v>1.139326034</v>
      </c>
    </row>
    <row r="158" spans="1:19" x14ac:dyDescent="0.25">
      <c r="A158">
        <v>85</v>
      </c>
      <c r="B158">
        <v>1.2</v>
      </c>
      <c r="C158">
        <v>7.5</v>
      </c>
      <c r="D158">
        <v>2</v>
      </c>
      <c r="E158">
        <v>0.33479999999999999</v>
      </c>
      <c r="F158">
        <v>0.81899999999999995</v>
      </c>
      <c r="G158">
        <v>1.1537999999999999</v>
      </c>
      <c r="H158">
        <v>0.62527872070000001</v>
      </c>
      <c r="I158">
        <v>0.60714216499999996</v>
      </c>
      <c r="J158">
        <v>0.59055953059999999</v>
      </c>
      <c r="K158">
        <v>0.49010444600000003</v>
      </c>
      <c r="L158">
        <v>0.68816205220000004</v>
      </c>
      <c r="M158">
        <v>0.44876574860000001</v>
      </c>
      <c r="N158">
        <f t="shared" si="50"/>
        <v>0.62219055058445139</v>
      </c>
      <c r="O158">
        <f t="shared" si="51"/>
        <v>0.51161388782340012</v>
      </c>
      <c r="P158">
        <f t="shared" si="52"/>
        <v>0.65902840458619505</v>
      </c>
      <c r="Q158">
        <f t="shared" si="53"/>
        <v>0.48029762864213754</v>
      </c>
      <c r="R158">
        <v>1.1338044389999999</v>
      </c>
      <c r="S158">
        <v>1.139326034</v>
      </c>
    </row>
    <row r="159" spans="1:19" x14ac:dyDescent="0.25">
      <c r="A159">
        <v>85</v>
      </c>
      <c r="B159">
        <v>1.2</v>
      </c>
      <c r="C159">
        <v>7.5</v>
      </c>
      <c r="D159">
        <v>2</v>
      </c>
      <c r="E159">
        <v>0.31859999999999999</v>
      </c>
      <c r="F159">
        <v>0.79559999999999997</v>
      </c>
      <c r="G159">
        <v>1.1142000000000001</v>
      </c>
      <c r="H159">
        <v>0.62527872070000001</v>
      </c>
      <c r="I159">
        <v>0.60714216499999996</v>
      </c>
      <c r="J159">
        <v>0.59055953059999999</v>
      </c>
      <c r="K159">
        <v>0.49010444600000003</v>
      </c>
      <c r="L159">
        <v>0.68816205220000004</v>
      </c>
      <c r="M159">
        <v>0.44876574860000001</v>
      </c>
      <c r="N159">
        <f t="shared" si="50"/>
        <v>0.62219055058445139</v>
      </c>
      <c r="O159">
        <f t="shared" si="51"/>
        <v>0.51161388782340012</v>
      </c>
      <c r="P159">
        <f t="shared" si="52"/>
        <v>0.65902840458619505</v>
      </c>
      <c r="Q159">
        <f t="shared" si="53"/>
        <v>0.48029762864213754</v>
      </c>
      <c r="R159">
        <v>1.1338044389999999</v>
      </c>
      <c r="S159">
        <v>1.139326034</v>
      </c>
    </row>
    <row r="160" spans="1:19" x14ac:dyDescent="0.25">
      <c r="A160">
        <v>85</v>
      </c>
      <c r="B160">
        <v>1.2</v>
      </c>
      <c r="C160">
        <v>7.5</v>
      </c>
      <c r="D160">
        <v>2</v>
      </c>
      <c r="E160">
        <v>0.27360000000000001</v>
      </c>
      <c r="F160">
        <v>0.81540000000000001</v>
      </c>
      <c r="G160">
        <v>1.089</v>
      </c>
      <c r="H160">
        <v>0.62527872070000001</v>
      </c>
      <c r="I160">
        <v>0.60714216499999996</v>
      </c>
      <c r="J160">
        <v>0.59055953059999999</v>
      </c>
      <c r="K160">
        <v>0.49010444600000003</v>
      </c>
      <c r="L160">
        <v>0.68816205220000004</v>
      </c>
      <c r="M160">
        <v>0.44876574860000001</v>
      </c>
      <c r="N160">
        <f t="shared" si="50"/>
        <v>0.62219055058445139</v>
      </c>
      <c r="O160">
        <f t="shared" si="51"/>
        <v>0.51161388782340012</v>
      </c>
      <c r="P160">
        <f t="shared" si="52"/>
        <v>0.65902840458619505</v>
      </c>
      <c r="Q160">
        <f t="shared" si="53"/>
        <v>0.48029762864213754</v>
      </c>
      <c r="R160">
        <v>1.1338044389999999</v>
      </c>
      <c r="S160">
        <v>1.139326034</v>
      </c>
    </row>
    <row r="161" spans="1:19" x14ac:dyDescent="0.25">
      <c r="A161">
        <v>85</v>
      </c>
      <c r="B161">
        <v>1.2</v>
      </c>
      <c r="C161">
        <v>7.5</v>
      </c>
      <c r="D161">
        <v>2</v>
      </c>
      <c r="E161">
        <v>0.38340000000000002</v>
      </c>
      <c r="F161">
        <v>0.72</v>
      </c>
      <c r="G161">
        <v>1.1033999999999999</v>
      </c>
      <c r="H161">
        <v>0.62527872070000001</v>
      </c>
      <c r="I161">
        <v>0.60714216499999996</v>
      </c>
      <c r="J161">
        <v>0.59055953059999999</v>
      </c>
      <c r="K161">
        <v>0.49010444600000003</v>
      </c>
      <c r="L161">
        <v>0.68816205220000004</v>
      </c>
      <c r="M161">
        <v>0.44876574860000001</v>
      </c>
      <c r="N161">
        <f t="shared" si="50"/>
        <v>0.62219055058445139</v>
      </c>
      <c r="O161">
        <f t="shared" si="51"/>
        <v>0.51161388782340012</v>
      </c>
      <c r="P161">
        <f t="shared" si="52"/>
        <v>0.65902840458619505</v>
      </c>
      <c r="Q161">
        <f t="shared" si="53"/>
        <v>0.48029762864213754</v>
      </c>
      <c r="R161">
        <v>1.1338044389999999</v>
      </c>
      <c r="S161">
        <v>1.139326034</v>
      </c>
    </row>
    <row r="162" spans="1:19" x14ac:dyDescent="0.25">
      <c r="A162">
        <v>85</v>
      </c>
      <c r="B162">
        <v>1.2</v>
      </c>
      <c r="C162">
        <v>7.5</v>
      </c>
      <c r="D162">
        <v>2</v>
      </c>
      <c r="E162">
        <v>0.37440000000000001</v>
      </c>
      <c r="F162">
        <v>0.78659999999999997</v>
      </c>
      <c r="G162">
        <v>1.161</v>
      </c>
      <c r="H162">
        <v>0.62527872070000001</v>
      </c>
      <c r="I162">
        <v>0.60714216499999996</v>
      </c>
      <c r="J162">
        <v>0.59055953059999999</v>
      </c>
      <c r="K162">
        <v>0.49010444600000003</v>
      </c>
      <c r="L162">
        <v>0.68816205220000004</v>
      </c>
      <c r="M162">
        <v>0.44876574860000001</v>
      </c>
      <c r="N162">
        <f t="shared" si="50"/>
        <v>0.62219055058445139</v>
      </c>
      <c r="O162">
        <f t="shared" si="51"/>
        <v>0.51161388782340012</v>
      </c>
      <c r="P162">
        <f t="shared" si="52"/>
        <v>0.65902840458619505</v>
      </c>
      <c r="Q162">
        <f t="shared" si="53"/>
        <v>0.48029762864213754</v>
      </c>
      <c r="R162">
        <v>1.1338044389999999</v>
      </c>
      <c r="S162">
        <v>1.139326034</v>
      </c>
    </row>
    <row r="163" spans="1:19" x14ac:dyDescent="0.25">
      <c r="A163">
        <v>85</v>
      </c>
      <c r="B163">
        <v>1.2</v>
      </c>
      <c r="C163">
        <v>7.5</v>
      </c>
      <c r="D163">
        <v>2</v>
      </c>
      <c r="E163">
        <v>0.3906</v>
      </c>
      <c r="F163">
        <v>0.76139999999999997</v>
      </c>
      <c r="G163">
        <v>1.1519999999999999</v>
      </c>
      <c r="H163">
        <v>0.62527872070000001</v>
      </c>
      <c r="I163">
        <v>0.60714216499999996</v>
      </c>
      <c r="J163">
        <v>0.59055953059999999</v>
      </c>
      <c r="K163">
        <v>0.49010444600000003</v>
      </c>
      <c r="L163">
        <v>0.68816205220000004</v>
      </c>
      <c r="M163">
        <v>0.44876574860000001</v>
      </c>
      <c r="N163">
        <f t="shared" si="50"/>
        <v>0.62219055058445139</v>
      </c>
      <c r="O163">
        <f t="shared" si="51"/>
        <v>0.51161388782340012</v>
      </c>
      <c r="P163">
        <f t="shared" si="52"/>
        <v>0.65902840458619505</v>
      </c>
      <c r="Q163">
        <f t="shared" si="53"/>
        <v>0.48029762864213754</v>
      </c>
      <c r="R163">
        <v>1.1338044389999999</v>
      </c>
      <c r="S163">
        <v>1.139326034</v>
      </c>
    </row>
    <row r="164" spans="1:19" x14ac:dyDescent="0.25">
      <c r="A164">
        <v>85</v>
      </c>
      <c r="B164">
        <v>1.2</v>
      </c>
      <c r="C164">
        <v>7.5</v>
      </c>
      <c r="D164">
        <v>2</v>
      </c>
      <c r="E164">
        <v>0.37619999999999998</v>
      </c>
      <c r="F164">
        <v>0.80279999999999996</v>
      </c>
      <c r="G164">
        <v>1.179</v>
      </c>
      <c r="H164">
        <v>0.62527872070000001</v>
      </c>
      <c r="I164">
        <v>0.60714216499999996</v>
      </c>
      <c r="J164">
        <v>0.59055953059999999</v>
      </c>
      <c r="K164">
        <v>0.49010444600000003</v>
      </c>
      <c r="L164">
        <v>0.68816205220000004</v>
      </c>
      <c r="M164">
        <v>0.44876574860000001</v>
      </c>
      <c r="N164">
        <f t="shared" si="50"/>
        <v>0.62219055058445139</v>
      </c>
      <c r="O164">
        <f t="shared" si="51"/>
        <v>0.51161388782340012</v>
      </c>
      <c r="P164">
        <f t="shared" si="52"/>
        <v>0.65902840458619505</v>
      </c>
      <c r="Q164">
        <f t="shared" si="53"/>
        <v>0.48029762864213754</v>
      </c>
      <c r="R164">
        <v>1.1338044389999999</v>
      </c>
      <c r="S164">
        <v>1.139326034</v>
      </c>
    </row>
    <row r="166" spans="1:19" x14ac:dyDescent="0.25">
      <c r="A166">
        <v>85</v>
      </c>
      <c r="B166">
        <v>1</v>
      </c>
      <c r="C166">
        <v>7.5</v>
      </c>
      <c r="D166">
        <v>2</v>
      </c>
      <c r="E166">
        <v>0.55979999999999996</v>
      </c>
      <c r="F166">
        <v>0.43919999999999998</v>
      </c>
      <c r="G166">
        <v>0.999</v>
      </c>
      <c r="H166">
        <v>0.43267872070000002</v>
      </c>
      <c r="I166">
        <v>0.41034216499999998</v>
      </c>
      <c r="J166">
        <v>0.59055953059999999</v>
      </c>
      <c r="K166">
        <v>0.49010444600000003</v>
      </c>
      <c r="L166">
        <v>0.48747917219999998</v>
      </c>
      <c r="M166">
        <v>0.44876574860000001</v>
      </c>
      <c r="N166">
        <f t="shared" ref="N166:N205" si="54">$W$27+$W$28*B166+$W$29*(C166-$V$16)*(D166-$V$18)+$W$30*A166+$W$31*D166+$W$32*(C166-$V$16)*(A166-$V$20)+$W$33*C166+$W$34*(B166-$V$22)*(D166-$V$18)+$W$35*(A166-$V$20)*(D166-$V$18)</f>
        <v>0.41168124741645162</v>
      </c>
      <c r="O166">
        <f t="shared" ref="O166:O205" si="55">$W$40+$W$41*D166+$W$42*(C166-$V$17)*(D166-$V$19)+$W$43*A166+$W$44*(A166-$V$21)*(D166-$V$19)+$W$45*C166+$W$46*(A166-$V$21)*(C166-$V$17)+$W$47*(B166-$V$23)*(D166-$V$19)+$W$48*(B166-$V$23)*(C166-$V$17)+$W$49*B166</f>
        <v>0.53770612721720001</v>
      </c>
      <c r="P166">
        <f t="shared" ref="P166:P205" si="56">$Z$27+$Z$28*B166+$Z$29*A166+$Z$30*C166+$Z$31*(D166-$V$18)^2+$Z$32*(D166-$V$18)*(C166-$V$16)+$Z$33*(A166-$V$20)*(D166-$V$18)+$Z$34*(D166)+$Z$35*(B166-$V$22)*(D166-$V$18)+$Z$36*(C166-$V$16)^2+$Z$37*(B166-$V$22)*(C166-$V$16)</f>
        <v>0.44376240799219474</v>
      </c>
      <c r="Q166">
        <f t="shared" ref="Q166:Q205" si="57">$Z$40+$Z$41*A166+$Z$42*C166+$Z$43*(D166-$V$19)^2+$Z$44*(C166-$V$17)*(D166-$V$19)+$Z$45*D166+$Z$46*(A166-$V$21)*(D166-$V$19)+$Z$47*(C166-$V$17)^2+$Z$48*(B166-$V$23)*(D166-$V$19)+$Z$49*(B166-$V$23)*(C166-$V$17)+$Z$50*B166</f>
        <v>0.50623077305533759</v>
      </c>
      <c r="R166">
        <v>0.94938737399999995</v>
      </c>
      <c r="S166">
        <v>0.94999318099999996</v>
      </c>
    </row>
    <row r="167" spans="1:19" x14ac:dyDescent="0.25">
      <c r="A167">
        <v>85</v>
      </c>
      <c r="B167">
        <v>1</v>
      </c>
      <c r="C167">
        <v>7.5</v>
      </c>
      <c r="D167">
        <v>2</v>
      </c>
      <c r="E167">
        <v>0.58499999999999996</v>
      </c>
      <c r="F167">
        <v>0.36720000000000003</v>
      </c>
      <c r="G167">
        <v>0.95220000000000005</v>
      </c>
      <c r="H167">
        <v>0.43267872070000002</v>
      </c>
      <c r="I167">
        <v>0.41034216499999998</v>
      </c>
      <c r="J167">
        <v>0.59055953059999999</v>
      </c>
      <c r="K167">
        <v>0.49010444600000003</v>
      </c>
      <c r="L167">
        <v>0.48747917219999998</v>
      </c>
      <c r="M167">
        <v>0.44876574860000001</v>
      </c>
      <c r="N167">
        <f t="shared" si="54"/>
        <v>0.41168124741645162</v>
      </c>
      <c r="O167">
        <f t="shared" si="55"/>
        <v>0.53770612721720001</v>
      </c>
      <c r="P167">
        <f t="shared" si="56"/>
        <v>0.44376240799219474</v>
      </c>
      <c r="Q167">
        <f t="shared" si="57"/>
        <v>0.50623077305533759</v>
      </c>
      <c r="R167">
        <v>0.94938737399999995</v>
      </c>
      <c r="S167">
        <v>0.94999318099999996</v>
      </c>
    </row>
    <row r="168" spans="1:19" x14ac:dyDescent="0.25">
      <c r="A168">
        <v>85</v>
      </c>
      <c r="B168">
        <v>1</v>
      </c>
      <c r="C168">
        <v>7.5</v>
      </c>
      <c r="D168">
        <v>2</v>
      </c>
      <c r="E168">
        <v>0.64439999999999997</v>
      </c>
      <c r="F168">
        <v>0.30420000000000003</v>
      </c>
      <c r="G168">
        <v>0.9486</v>
      </c>
      <c r="H168">
        <v>0.43267872070000002</v>
      </c>
      <c r="I168">
        <v>0.41034216499999998</v>
      </c>
      <c r="J168">
        <v>0.59055953059999999</v>
      </c>
      <c r="K168">
        <v>0.49010444600000003</v>
      </c>
      <c r="L168">
        <v>0.48747917219999998</v>
      </c>
      <c r="M168">
        <v>0.44876574860000001</v>
      </c>
      <c r="N168">
        <f t="shared" si="54"/>
        <v>0.41168124741645162</v>
      </c>
      <c r="O168">
        <f t="shared" si="55"/>
        <v>0.53770612721720001</v>
      </c>
      <c r="P168">
        <f t="shared" si="56"/>
        <v>0.44376240799219474</v>
      </c>
      <c r="Q168">
        <f t="shared" si="57"/>
        <v>0.50623077305533759</v>
      </c>
      <c r="R168">
        <v>0.94938737399999995</v>
      </c>
      <c r="S168">
        <v>0.94999318099999996</v>
      </c>
    </row>
    <row r="169" spans="1:19" x14ac:dyDescent="0.25">
      <c r="A169">
        <v>85</v>
      </c>
      <c r="B169">
        <v>1</v>
      </c>
      <c r="C169">
        <v>7.5</v>
      </c>
      <c r="D169">
        <v>2</v>
      </c>
      <c r="E169">
        <v>0.62280000000000002</v>
      </c>
      <c r="F169">
        <v>0.3402</v>
      </c>
      <c r="G169">
        <v>0.96299999999999997</v>
      </c>
      <c r="H169">
        <v>0.43267872070000002</v>
      </c>
      <c r="I169">
        <v>0.41034216499999998</v>
      </c>
      <c r="J169">
        <v>0.59055953059999999</v>
      </c>
      <c r="K169">
        <v>0.49010444600000003</v>
      </c>
      <c r="L169">
        <v>0.48747917219999998</v>
      </c>
      <c r="M169">
        <v>0.44876574860000001</v>
      </c>
      <c r="N169">
        <f t="shared" si="54"/>
        <v>0.41168124741645162</v>
      </c>
      <c r="O169">
        <f t="shared" si="55"/>
        <v>0.53770612721720001</v>
      </c>
      <c r="P169">
        <f t="shared" si="56"/>
        <v>0.44376240799219474</v>
      </c>
      <c r="Q169">
        <f t="shared" si="57"/>
        <v>0.50623077305533759</v>
      </c>
      <c r="R169">
        <v>0.94938737399999995</v>
      </c>
      <c r="S169">
        <v>0.94999318099999996</v>
      </c>
    </row>
    <row r="170" spans="1:19" x14ac:dyDescent="0.25">
      <c r="A170">
        <v>85</v>
      </c>
      <c r="B170">
        <v>1</v>
      </c>
      <c r="C170">
        <v>7.5</v>
      </c>
      <c r="D170">
        <v>2</v>
      </c>
      <c r="E170">
        <v>0.40139999999999998</v>
      </c>
      <c r="F170">
        <v>0.54179999999999995</v>
      </c>
      <c r="G170">
        <v>0.94320000000000004</v>
      </c>
      <c r="H170">
        <v>0.43267872070000002</v>
      </c>
      <c r="I170">
        <v>0.41034216499999998</v>
      </c>
      <c r="J170">
        <v>0.59055953059999999</v>
      </c>
      <c r="K170">
        <v>0.49010444600000003</v>
      </c>
      <c r="L170">
        <v>0.48747917219999998</v>
      </c>
      <c r="M170">
        <v>0.44876574860000001</v>
      </c>
      <c r="N170">
        <f t="shared" si="54"/>
        <v>0.41168124741645162</v>
      </c>
      <c r="O170">
        <f t="shared" si="55"/>
        <v>0.53770612721720001</v>
      </c>
      <c r="P170">
        <f t="shared" si="56"/>
        <v>0.44376240799219474</v>
      </c>
      <c r="Q170">
        <f t="shared" si="57"/>
        <v>0.50623077305533759</v>
      </c>
      <c r="R170">
        <v>0.94938737399999995</v>
      </c>
      <c r="S170">
        <v>0.94999318099999996</v>
      </c>
    </row>
    <row r="171" spans="1:19" x14ac:dyDescent="0.25">
      <c r="A171">
        <v>85</v>
      </c>
      <c r="B171">
        <v>1</v>
      </c>
      <c r="C171">
        <v>7.5</v>
      </c>
      <c r="D171">
        <v>2</v>
      </c>
      <c r="E171">
        <v>0.41399999999999998</v>
      </c>
      <c r="F171">
        <v>0.52559999999999996</v>
      </c>
      <c r="G171">
        <v>0.93959999999999999</v>
      </c>
      <c r="H171">
        <v>0.43267872070000002</v>
      </c>
      <c r="I171">
        <v>0.41034216499999998</v>
      </c>
      <c r="J171">
        <v>0.59055953059999999</v>
      </c>
      <c r="K171">
        <v>0.49010444600000003</v>
      </c>
      <c r="L171">
        <v>0.48747917219999998</v>
      </c>
      <c r="M171">
        <v>0.44876574860000001</v>
      </c>
      <c r="N171">
        <f t="shared" si="54"/>
        <v>0.41168124741645162</v>
      </c>
      <c r="O171">
        <f t="shared" si="55"/>
        <v>0.53770612721720001</v>
      </c>
      <c r="P171">
        <f t="shared" si="56"/>
        <v>0.44376240799219474</v>
      </c>
      <c r="Q171">
        <f t="shared" si="57"/>
        <v>0.50623077305533759</v>
      </c>
      <c r="R171">
        <v>0.94938737399999995</v>
      </c>
      <c r="S171">
        <v>0.94999318099999996</v>
      </c>
    </row>
    <row r="172" spans="1:19" x14ac:dyDescent="0.25">
      <c r="A172">
        <v>85</v>
      </c>
      <c r="B172">
        <v>1</v>
      </c>
      <c r="C172">
        <v>7.5</v>
      </c>
      <c r="D172">
        <v>2</v>
      </c>
      <c r="E172">
        <v>0.4662</v>
      </c>
      <c r="F172">
        <v>0.47699999999999998</v>
      </c>
      <c r="G172">
        <v>0.94320000000000004</v>
      </c>
      <c r="H172">
        <v>0.43267872070000002</v>
      </c>
      <c r="I172">
        <v>0.41034216499999998</v>
      </c>
      <c r="J172">
        <v>0.59055953059999999</v>
      </c>
      <c r="K172">
        <v>0.49010444600000003</v>
      </c>
      <c r="L172">
        <v>0.48747917219999998</v>
      </c>
      <c r="M172">
        <v>0.44876574860000001</v>
      </c>
      <c r="N172">
        <f t="shared" si="54"/>
        <v>0.41168124741645162</v>
      </c>
      <c r="O172">
        <f t="shared" si="55"/>
        <v>0.53770612721720001</v>
      </c>
      <c r="P172">
        <f t="shared" si="56"/>
        <v>0.44376240799219474</v>
      </c>
      <c r="Q172">
        <f t="shared" si="57"/>
        <v>0.50623077305533759</v>
      </c>
      <c r="R172">
        <v>0.94938737399999995</v>
      </c>
      <c r="S172">
        <v>0.94999318099999996</v>
      </c>
    </row>
    <row r="173" spans="1:19" x14ac:dyDescent="0.25">
      <c r="A173">
        <v>85</v>
      </c>
      <c r="B173">
        <v>1</v>
      </c>
      <c r="C173">
        <v>7.5</v>
      </c>
      <c r="D173">
        <v>2</v>
      </c>
      <c r="E173">
        <v>0.4536</v>
      </c>
      <c r="F173">
        <v>0.48780000000000001</v>
      </c>
      <c r="G173">
        <v>0.94140000000000001</v>
      </c>
      <c r="H173">
        <v>0.43267872070000002</v>
      </c>
      <c r="I173">
        <v>0.41034216499999998</v>
      </c>
      <c r="J173">
        <v>0.59055953059999999</v>
      </c>
      <c r="K173">
        <v>0.49010444600000003</v>
      </c>
      <c r="L173">
        <v>0.48747917219999998</v>
      </c>
      <c r="M173">
        <v>0.44876574860000001</v>
      </c>
      <c r="N173">
        <f t="shared" si="54"/>
        <v>0.41168124741645162</v>
      </c>
      <c r="O173">
        <f t="shared" si="55"/>
        <v>0.53770612721720001</v>
      </c>
      <c r="P173">
        <f t="shared" si="56"/>
        <v>0.44376240799219474</v>
      </c>
      <c r="Q173">
        <f t="shared" si="57"/>
        <v>0.50623077305533759</v>
      </c>
      <c r="R173">
        <v>0.94938737399999995</v>
      </c>
      <c r="S173">
        <v>0.94999318099999996</v>
      </c>
    </row>
    <row r="174" spans="1:19" x14ac:dyDescent="0.25">
      <c r="A174">
        <v>85</v>
      </c>
      <c r="B174">
        <v>1</v>
      </c>
      <c r="C174">
        <v>7.5</v>
      </c>
      <c r="D174">
        <v>2</v>
      </c>
      <c r="E174">
        <v>0.4284</v>
      </c>
      <c r="F174">
        <v>0.51300000000000001</v>
      </c>
      <c r="G174">
        <v>0.94140000000000001</v>
      </c>
      <c r="H174">
        <v>0.43267872070000002</v>
      </c>
      <c r="I174">
        <v>0.41034216499999998</v>
      </c>
      <c r="J174">
        <v>0.59055953059999999</v>
      </c>
      <c r="K174">
        <v>0.49010444600000003</v>
      </c>
      <c r="L174">
        <v>0.48747917219999998</v>
      </c>
      <c r="M174">
        <v>0.44876574860000001</v>
      </c>
      <c r="N174">
        <f t="shared" si="54"/>
        <v>0.41168124741645162</v>
      </c>
      <c r="O174">
        <f t="shared" si="55"/>
        <v>0.53770612721720001</v>
      </c>
      <c r="P174">
        <f t="shared" si="56"/>
        <v>0.44376240799219474</v>
      </c>
      <c r="Q174">
        <f t="shared" si="57"/>
        <v>0.50623077305533759</v>
      </c>
      <c r="R174">
        <v>0.94938737399999995</v>
      </c>
      <c r="S174">
        <v>0.94999318099999996</v>
      </c>
    </row>
    <row r="175" spans="1:19" x14ac:dyDescent="0.25">
      <c r="A175">
        <v>85</v>
      </c>
      <c r="B175">
        <v>1</v>
      </c>
      <c r="C175">
        <v>7.5</v>
      </c>
      <c r="D175">
        <v>2</v>
      </c>
      <c r="E175">
        <v>0.43919999999999998</v>
      </c>
      <c r="F175">
        <v>0.50939999999999996</v>
      </c>
      <c r="G175">
        <v>0.9486</v>
      </c>
      <c r="H175">
        <v>0.43267872070000002</v>
      </c>
      <c r="I175">
        <v>0.41034216499999998</v>
      </c>
      <c r="J175">
        <v>0.59055953059999999</v>
      </c>
      <c r="K175">
        <v>0.49010444600000003</v>
      </c>
      <c r="L175">
        <v>0.48747917219999998</v>
      </c>
      <c r="M175">
        <v>0.44876574860000001</v>
      </c>
      <c r="N175">
        <f t="shared" si="54"/>
        <v>0.41168124741645162</v>
      </c>
      <c r="O175">
        <f t="shared" si="55"/>
        <v>0.53770612721720001</v>
      </c>
      <c r="P175">
        <f t="shared" si="56"/>
        <v>0.44376240799219474</v>
      </c>
      <c r="Q175">
        <f t="shared" si="57"/>
        <v>0.50623077305533759</v>
      </c>
      <c r="R175">
        <v>0.94938737399999995</v>
      </c>
      <c r="S175">
        <v>0.94999318099999996</v>
      </c>
    </row>
    <row r="176" spans="1:19" x14ac:dyDescent="0.25">
      <c r="A176">
        <v>85</v>
      </c>
      <c r="B176">
        <v>1</v>
      </c>
      <c r="C176">
        <v>7.5</v>
      </c>
      <c r="D176">
        <v>2</v>
      </c>
      <c r="E176">
        <v>0.47339999999999999</v>
      </c>
      <c r="F176">
        <v>0.47699999999999998</v>
      </c>
      <c r="G176">
        <v>0.95040000000000002</v>
      </c>
      <c r="H176">
        <v>0.43267872070000002</v>
      </c>
      <c r="I176">
        <v>0.41034216499999998</v>
      </c>
      <c r="J176">
        <v>0.59055953059999999</v>
      </c>
      <c r="K176">
        <v>0.49010444600000003</v>
      </c>
      <c r="L176">
        <v>0.48747917219999998</v>
      </c>
      <c r="M176">
        <v>0.44876574860000001</v>
      </c>
      <c r="N176">
        <f t="shared" si="54"/>
        <v>0.41168124741645162</v>
      </c>
      <c r="O176">
        <f t="shared" si="55"/>
        <v>0.53770612721720001</v>
      </c>
      <c r="P176">
        <f t="shared" si="56"/>
        <v>0.44376240799219474</v>
      </c>
      <c r="Q176">
        <f t="shared" si="57"/>
        <v>0.50623077305533759</v>
      </c>
      <c r="R176">
        <v>0.94938737399999995</v>
      </c>
      <c r="S176">
        <v>0.94999318099999996</v>
      </c>
    </row>
    <row r="177" spans="1:19" x14ac:dyDescent="0.25">
      <c r="A177">
        <v>85</v>
      </c>
      <c r="B177">
        <v>1</v>
      </c>
      <c r="C177">
        <v>7.5</v>
      </c>
      <c r="D177">
        <v>2</v>
      </c>
      <c r="E177">
        <v>0.45900000000000002</v>
      </c>
      <c r="F177">
        <v>0.4824</v>
      </c>
      <c r="G177">
        <v>0.94140000000000001</v>
      </c>
      <c r="H177">
        <v>0.43267872070000002</v>
      </c>
      <c r="I177">
        <v>0.41034216499999998</v>
      </c>
      <c r="J177">
        <v>0.59055953059999999</v>
      </c>
      <c r="K177">
        <v>0.49010444600000003</v>
      </c>
      <c r="L177">
        <v>0.48747917219999998</v>
      </c>
      <c r="M177">
        <v>0.44876574860000001</v>
      </c>
      <c r="N177">
        <f t="shared" si="54"/>
        <v>0.41168124741645162</v>
      </c>
      <c r="O177">
        <f t="shared" si="55"/>
        <v>0.53770612721720001</v>
      </c>
      <c r="P177">
        <f t="shared" si="56"/>
        <v>0.44376240799219474</v>
      </c>
      <c r="Q177">
        <f t="shared" si="57"/>
        <v>0.50623077305533759</v>
      </c>
      <c r="R177">
        <v>0.94938737399999995</v>
      </c>
      <c r="S177">
        <v>0.94999318099999996</v>
      </c>
    </row>
    <row r="178" spans="1:19" x14ac:dyDescent="0.25">
      <c r="A178">
        <v>85</v>
      </c>
      <c r="B178">
        <v>1</v>
      </c>
      <c r="C178">
        <v>7.5</v>
      </c>
      <c r="D178">
        <v>2</v>
      </c>
      <c r="E178">
        <v>0.41039999999999999</v>
      </c>
      <c r="F178">
        <v>0.52739999999999998</v>
      </c>
      <c r="G178">
        <v>0.93779999999999997</v>
      </c>
      <c r="H178">
        <v>0.43267872070000002</v>
      </c>
      <c r="I178">
        <v>0.41034216499999998</v>
      </c>
      <c r="J178">
        <v>0.59055953059999999</v>
      </c>
      <c r="K178">
        <v>0.49010444600000003</v>
      </c>
      <c r="L178">
        <v>0.48747917219999998</v>
      </c>
      <c r="M178">
        <v>0.44876574860000001</v>
      </c>
      <c r="N178">
        <f t="shared" si="54"/>
        <v>0.41168124741645162</v>
      </c>
      <c r="O178">
        <f t="shared" si="55"/>
        <v>0.53770612721720001</v>
      </c>
      <c r="P178">
        <f t="shared" si="56"/>
        <v>0.44376240799219474</v>
      </c>
      <c r="Q178">
        <f t="shared" si="57"/>
        <v>0.50623077305533759</v>
      </c>
      <c r="R178">
        <v>0.94938737399999995</v>
      </c>
      <c r="S178">
        <v>0.94999318099999996</v>
      </c>
    </row>
    <row r="179" spans="1:19" x14ac:dyDescent="0.25">
      <c r="A179">
        <v>85</v>
      </c>
      <c r="B179">
        <v>1</v>
      </c>
      <c r="C179">
        <v>7.5</v>
      </c>
      <c r="D179">
        <v>2</v>
      </c>
      <c r="E179">
        <v>0.42120000000000002</v>
      </c>
      <c r="F179">
        <v>0.53100000000000003</v>
      </c>
      <c r="G179">
        <v>0.95220000000000005</v>
      </c>
      <c r="H179">
        <v>0.43267872070000002</v>
      </c>
      <c r="I179">
        <v>0.41034216499999998</v>
      </c>
      <c r="J179">
        <v>0.59055953059999999</v>
      </c>
      <c r="K179">
        <v>0.49010444600000003</v>
      </c>
      <c r="L179">
        <v>0.48747917219999998</v>
      </c>
      <c r="M179">
        <v>0.44876574860000001</v>
      </c>
      <c r="N179">
        <f t="shared" si="54"/>
        <v>0.41168124741645162</v>
      </c>
      <c r="O179">
        <f t="shared" si="55"/>
        <v>0.53770612721720001</v>
      </c>
      <c r="P179">
        <f t="shared" si="56"/>
        <v>0.44376240799219474</v>
      </c>
      <c r="Q179">
        <f t="shared" si="57"/>
        <v>0.50623077305533759</v>
      </c>
      <c r="R179">
        <v>0.94938737399999995</v>
      </c>
      <c r="S179">
        <v>0.94999318099999996</v>
      </c>
    </row>
    <row r="180" spans="1:19" x14ac:dyDescent="0.25">
      <c r="A180">
        <v>85</v>
      </c>
      <c r="B180">
        <v>1</v>
      </c>
      <c r="C180">
        <v>7.5</v>
      </c>
      <c r="D180">
        <v>2</v>
      </c>
      <c r="E180">
        <v>0.43380000000000002</v>
      </c>
      <c r="F180">
        <v>0.51300000000000001</v>
      </c>
      <c r="G180">
        <v>0.94679999999999997</v>
      </c>
      <c r="H180">
        <v>0.43267872070000002</v>
      </c>
      <c r="I180">
        <v>0.41034216499999998</v>
      </c>
      <c r="J180">
        <v>0.59055953059999999</v>
      </c>
      <c r="K180">
        <v>0.49010444600000003</v>
      </c>
      <c r="L180">
        <v>0.48747917219999998</v>
      </c>
      <c r="M180">
        <v>0.44876574860000001</v>
      </c>
      <c r="N180">
        <f t="shared" si="54"/>
        <v>0.41168124741645162</v>
      </c>
      <c r="O180">
        <f t="shared" si="55"/>
        <v>0.53770612721720001</v>
      </c>
      <c r="P180">
        <f t="shared" si="56"/>
        <v>0.44376240799219474</v>
      </c>
      <c r="Q180">
        <f t="shared" si="57"/>
        <v>0.50623077305533759</v>
      </c>
      <c r="R180">
        <v>0.94938737399999995</v>
      </c>
      <c r="S180">
        <v>0.94999318099999996</v>
      </c>
    </row>
    <row r="181" spans="1:19" x14ac:dyDescent="0.25">
      <c r="A181">
        <v>85</v>
      </c>
      <c r="B181">
        <v>1</v>
      </c>
      <c r="C181">
        <v>7.5</v>
      </c>
      <c r="D181">
        <v>2</v>
      </c>
      <c r="E181">
        <v>0.4536</v>
      </c>
      <c r="F181">
        <v>0.48420000000000002</v>
      </c>
      <c r="G181">
        <v>0.93779999999999997</v>
      </c>
      <c r="H181">
        <v>0.43267872070000002</v>
      </c>
      <c r="I181">
        <v>0.41034216499999998</v>
      </c>
      <c r="J181">
        <v>0.59055953059999999</v>
      </c>
      <c r="K181">
        <v>0.49010444600000003</v>
      </c>
      <c r="L181">
        <v>0.48747917219999998</v>
      </c>
      <c r="M181">
        <v>0.44876574860000001</v>
      </c>
      <c r="N181">
        <f t="shared" si="54"/>
        <v>0.41168124741645162</v>
      </c>
      <c r="O181">
        <f t="shared" si="55"/>
        <v>0.53770612721720001</v>
      </c>
      <c r="P181">
        <f t="shared" si="56"/>
        <v>0.44376240799219474</v>
      </c>
      <c r="Q181">
        <f t="shared" si="57"/>
        <v>0.50623077305533759</v>
      </c>
      <c r="R181">
        <v>0.94938737399999995</v>
      </c>
      <c r="S181">
        <v>0.94999318099999996</v>
      </c>
    </row>
    <row r="182" spans="1:19" x14ac:dyDescent="0.25">
      <c r="A182">
        <v>85</v>
      </c>
      <c r="B182">
        <v>1</v>
      </c>
      <c r="C182">
        <v>7.5</v>
      </c>
      <c r="D182">
        <v>2</v>
      </c>
      <c r="E182">
        <v>0.43740000000000001</v>
      </c>
      <c r="F182">
        <v>0.51300000000000001</v>
      </c>
      <c r="G182">
        <v>0.95040000000000002</v>
      </c>
      <c r="H182">
        <v>0.43267872070000002</v>
      </c>
      <c r="I182">
        <v>0.41034216499999998</v>
      </c>
      <c r="J182">
        <v>0.59055953059999999</v>
      </c>
      <c r="K182">
        <v>0.49010444600000003</v>
      </c>
      <c r="L182">
        <v>0.48747917219999998</v>
      </c>
      <c r="M182">
        <v>0.44876574860000001</v>
      </c>
      <c r="N182">
        <f t="shared" si="54"/>
        <v>0.41168124741645162</v>
      </c>
      <c r="O182">
        <f t="shared" si="55"/>
        <v>0.53770612721720001</v>
      </c>
      <c r="P182">
        <f t="shared" si="56"/>
        <v>0.44376240799219474</v>
      </c>
      <c r="Q182">
        <f t="shared" si="57"/>
        <v>0.50623077305533759</v>
      </c>
      <c r="R182">
        <v>0.94938737399999995</v>
      </c>
      <c r="S182">
        <v>0.94999318099999996</v>
      </c>
    </row>
    <row r="183" spans="1:19" x14ac:dyDescent="0.25">
      <c r="A183">
        <v>85</v>
      </c>
      <c r="B183">
        <v>1</v>
      </c>
      <c r="C183">
        <v>7.5</v>
      </c>
      <c r="D183">
        <v>2</v>
      </c>
      <c r="E183">
        <v>0.43559999999999999</v>
      </c>
      <c r="F183">
        <v>0.48959999999999998</v>
      </c>
      <c r="G183">
        <v>0.92520000000000002</v>
      </c>
      <c r="H183">
        <v>0.43267872070000002</v>
      </c>
      <c r="I183">
        <v>0.41034216499999998</v>
      </c>
      <c r="J183">
        <v>0.59055953059999999</v>
      </c>
      <c r="K183">
        <v>0.49010444600000003</v>
      </c>
      <c r="L183">
        <v>0.48747917219999998</v>
      </c>
      <c r="M183">
        <v>0.44876574860000001</v>
      </c>
      <c r="N183">
        <f t="shared" si="54"/>
        <v>0.41168124741645162</v>
      </c>
      <c r="O183">
        <f t="shared" si="55"/>
        <v>0.53770612721720001</v>
      </c>
      <c r="P183">
        <f t="shared" si="56"/>
        <v>0.44376240799219474</v>
      </c>
      <c r="Q183">
        <f t="shared" si="57"/>
        <v>0.50623077305533759</v>
      </c>
      <c r="R183">
        <v>0.94938737399999995</v>
      </c>
      <c r="S183">
        <v>0.94999318099999996</v>
      </c>
    </row>
    <row r="184" spans="1:19" x14ac:dyDescent="0.25">
      <c r="A184">
        <v>85</v>
      </c>
      <c r="B184">
        <v>1</v>
      </c>
      <c r="C184">
        <v>7.5</v>
      </c>
      <c r="D184">
        <v>2</v>
      </c>
      <c r="E184">
        <v>0.4536</v>
      </c>
      <c r="F184">
        <v>0.48780000000000001</v>
      </c>
      <c r="G184">
        <v>0.94140000000000001</v>
      </c>
      <c r="H184">
        <v>0.43267872070000002</v>
      </c>
      <c r="I184">
        <v>0.41034216499999998</v>
      </c>
      <c r="J184">
        <v>0.59055953059999999</v>
      </c>
      <c r="K184">
        <v>0.49010444600000003</v>
      </c>
      <c r="L184">
        <v>0.48747917219999998</v>
      </c>
      <c r="M184">
        <v>0.44876574860000001</v>
      </c>
      <c r="N184">
        <f t="shared" si="54"/>
        <v>0.41168124741645162</v>
      </c>
      <c r="O184">
        <f t="shared" si="55"/>
        <v>0.53770612721720001</v>
      </c>
      <c r="P184">
        <f t="shared" si="56"/>
        <v>0.44376240799219474</v>
      </c>
      <c r="Q184">
        <f t="shared" si="57"/>
        <v>0.50623077305533759</v>
      </c>
      <c r="R184">
        <v>0.94938737399999995</v>
      </c>
      <c r="S184">
        <v>0.94999318099999996</v>
      </c>
    </row>
    <row r="185" spans="1:19" x14ac:dyDescent="0.25">
      <c r="A185">
        <v>85</v>
      </c>
      <c r="B185">
        <v>1</v>
      </c>
      <c r="C185">
        <v>7.5</v>
      </c>
      <c r="D185">
        <v>2</v>
      </c>
      <c r="E185">
        <v>0.4446</v>
      </c>
      <c r="F185">
        <v>0.48599999999999999</v>
      </c>
      <c r="G185">
        <v>0.93059999999999998</v>
      </c>
      <c r="H185">
        <v>0.43267872070000002</v>
      </c>
      <c r="I185">
        <v>0.41034216499999998</v>
      </c>
      <c r="J185">
        <v>0.59055953059999999</v>
      </c>
      <c r="K185">
        <v>0.49010444600000003</v>
      </c>
      <c r="L185">
        <v>0.48747917219999998</v>
      </c>
      <c r="M185">
        <v>0.44876574860000001</v>
      </c>
      <c r="N185">
        <f t="shared" si="54"/>
        <v>0.41168124741645162</v>
      </c>
      <c r="O185">
        <f t="shared" si="55"/>
        <v>0.53770612721720001</v>
      </c>
      <c r="P185">
        <f t="shared" si="56"/>
        <v>0.44376240799219474</v>
      </c>
      <c r="Q185">
        <f t="shared" si="57"/>
        <v>0.50623077305533759</v>
      </c>
      <c r="R185">
        <v>0.94938737399999995</v>
      </c>
      <c r="S185">
        <v>0.94999318099999996</v>
      </c>
    </row>
    <row r="186" spans="1:19" x14ac:dyDescent="0.25">
      <c r="A186">
        <v>85</v>
      </c>
      <c r="B186">
        <v>1</v>
      </c>
      <c r="C186">
        <v>7.5</v>
      </c>
      <c r="D186">
        <v>2</v>
      </c>
      <c r="E186">
        <v>0.40500000000000003</v>
      </c>
      <c r="F186">
        <v>0.54900000000000004</v>
      </c>
      <c r="G186">
        <v>0.95399999999999996</v>
      </c>
      <c r="H186">
        <v>0.43267872070000002</v>
      </c>
      <c r="I186">
        <v>0.41034216499999998</v>
      </c>
      <c r="J186">
        <v>0.59055953059999999</v>
      </c>
      <c r="K186">
        <v>0.49010444600000003</v>
      </c>
      <c r="L186">
        <v>0.48747917219999998</v>
      </c>
      <c r="M186">
        <v>0.44876574860000001</v>
      </c>
      <c r="N186">
        <f t="shared" si="54"/>
        <v>0.41168124741645162</v>
      </c>
      <c r="O186">
        <f t="shared" si="55"/>
        <v>0.53770612721720001</v>
      </c>
      <c r="P186">
        <f t="shared" si="56"/>
        <v>0.44376240799219474</v>
      </c>
      <c r="Q186">
        <f t="shared" si="57"/>
        <v>0.50623077305533759</v>
      </c>
      <c r="R186">
        <v>0.94938737399999995</v>
      </c>
      <c r="S186">
        <v>0.94999318099999996</v>
      </c>
    </row>
    <row r="187" spans="1:19" x14ac:dyDescent="0.25">
      <c r="A187">
        <v>85</v>
      </c>
      <c r="B187">
        <v>1</v>
      </c>
      <c r="C187">
        <v>7.5</v>
      </c>
      <c r="D187">
        <v>2</v>
      </c>
      <c r="E187">
        <v>0.39960000000000001</v>
      </c>
      <c r="F187">
        <v>0.5454</v>
      </c>
      <c r="G187">
        <v>0.94499999999999995</v>
      </c>
      <c r="H187">
        <v>0.43267872070000002</v>
      </c>
      <c r="I187">
        <v>0.41034216499999998</v>
      </c>
      <c r="J187">
        <v>0.59055953059999999</v>
      </c>
      <c r="K187">
        <v>0.49010444600000003</v>
      </c>
      <c r="L187">
        <v>0.48747917219999998</v>
      </c>
      <c r="M187">
        <v>0.44876574860000001</v>
      </c>
      <c r="N187">
        <f t="shared" si="54"/>
        <v>0.41168124741645162</v>
      </c>
      <c r="O187">
        <f t="shared" si="55"/>
        <v>0.53770612721720001</v>
      </c>
      <c r="P187">
        <f t="shared" si="56"/>
        <v>0.44376240799219474</v>
      </c>
      <c r="Q187">
        <f t="shared" si="57"/>
        <v>0.50623077305533759</v>
      </c>
      <c r="R187">
        <v>0.94938737399999995</v>
      </c>
      <c r="S187">
        <v>0.94999318099999996</v>
      </c>
    </row>
    <row r="188" spans="1:19" x14ac:dyDescent="0.25">
      <c r="A188">
        <v>85</v>
      </c>
      <c r="B188">
        <v>1</v>
      </c>
      <c r="C188">
        <v>7.5</v>
      </c>
      <c r="D188">
        <v>2</v>
      </c>
      <c r="E188">
        <v>0.41760000000000003</v>
      </c>
      <c r="F188">
        <v>0.51839999999999997</v>
      </c>
      <c r="G188">
        <v>0.93600000000000005</v>
      </c>
      <c r="H188">
        <v>0.43267872070000002</v>
      </c>
      <c r="I188">
        <v>0.41034216499999998</v>
      </c>
      <c r="J188">
        <v>0.59055953059999999</v>
      </c>
      <c r="K188">
        <v>0.49010444600000003</v>
      </c>
      <c r="L188">
        <v>0.48747917219999998</v>
      </c>
      <c r="M188">
        <v>0.44876574860000001</v>
      </c>
      <c r="N188">
        <f t="shared" si="54"/>
        <v>0.41168124741645162</v>
      </c>
      <c r="O188">
        <f t="shared" si="55"/>
        <v>0.53770612721720001</v>
      </c>
      <c r="P188">
        <f t="shared" si="56"/>
        <v>0.44376240799219474</v>
      </c>
      <c r="Q188">
        <f t="shared" si="57"/>
        <v>0.50623077305533759</v>
      </c>
      <c r="R188">
        <v>0.94938737399999995</v>
      </c>
      <c r="S188">
        <v>0.94999318099999996</v>
      </c>
    </row>
    <row r="189" spans="1:19" x14ac:dyDescent="0.25">
      <c r="A189">
        <v>85</v>
      </c>
      <c r="B189">
        <v>1</v>
      </c>
      <c r="C189">
        <v>7.5</v>
      </c>
      <c r="D189">
        <v>2</v>
      </c>
      <c r="E189">
        <v>0.42299999999999999</v>
      </c>
      <c r="F189">
        <v>0.50580000000000003</v>
      </c>
      <c r="G189">
        <v>0.92879999999999996</v>
      </c>
      <c r="H189">
        <v>0.43267872070000002</v>
      </c>
      <c r="I189">
        <v>0.41034216499999998</v>
      </c>
      <c r="J189">
        <v>0.59055953059999999</v>
      </c>
      <c r="K189">
        <v>0.49010444600000003</v>
      </c>
      <c r="L189">
        <v>0.48747917219999998</v>
      </c>
      <c r="M189">
        <v>0.44876574860000001</v>
      </c>
      <c r="N189">
        <f t="shared" si="54"/>
        <v>0.41168124741645162</v>
      </c>
      <c r="O189">
        <f t="shared" si="55"/>
        <v>0.53770612721720001</v>
      </c>
      <c r="P189">
        <f t="shared" si="56"/>
        <v>0.44376240799219474</v>
      </c>
      <c r="Q189">
        <f t="shared" si="57"/>
        <v>0.50623077305533759</v>
      </c>
      <c r="R189">
        <v>0.94938737399999995</v>
      </c>
      <c r="S189">
        <v>0.94999318099999996</v>
      </c>
    </row>
    <row r="190" spans="1:19" x14ac:dyDescent="0.25">
      <c r="A190">
        <v>85</v>
      </c>
      <c r="B190">
        <v>1</v>
      </c>
      <c r="C190">
        <v>7.5</v>
      </c>
      <c r="D190">
        <v>2</v>
      </c>
      <c r="E190">
        <v>0.3906</v>
      </c>
      <c r="F190">
        <v>0.54720000000000002</v>
      </c>
      <c r="G190">
        <v>0.93779999999999997</v>
      </c>
      <c r="H190">
        <v>0.43267872070000002</v>
      </c>
      <c r="I190">
        <v>0.41034216499999998</v>
      </c>
      <c r="J190">
        <v>0.59055953059999999</v>
      </c>
      <c r="K190">
        <v>0.49010444600000003</v>
      </c>
      <c r="L190">
        <v>0.48747917219999998</v>
      </c>
      <c r="M190">
        <v>0.44876574860000001</v>
      </c>
      <c r="N190">
        <f t="shared" si="54"/>
        <v>0.41168124741645162</v>
      </c>
      <c r="O190">
        <f t="shared" si="55"/>
        <v>0.53770612721720001</v>
      </c>
      <c r="P190">
        <f t="shared" si="56"/>
        <v>0.44376240799219474</v>
      </c>
      <c r="Q190">
        <f t="shared" si="57"/>
        <v>0.50623077305533759</v>
      </c>
      <c r="R190">
        <v>0.94938737399999995</v>
      </c>
      <c r="S190">
        <v>0.94999318099999996</v>
      </c>
    </row>
    <row r="191" spans="1:19" x14ac:dyDescent="0.25">
      <c r="A191">
        <v>85</v>
      </c>
      <c r="B191">
        <v>1</v>
      </c>
      <c r="C191">
        <v>7.5</v>
      </c>
      <c r="D191">
        <v>2</v>
      </c>
      <c r="E191">
        <v>0.41760000000000003</v>
      </c>
      <c r="F191">
        <v>0.53100000000000003</v>
      </c>
      <c r="G191">
        <v>0.9486</v>
      </c>
      <c r="H191">
        <v>0.43267872070000002</v>
      </c>
      <c r="I191">
        <v>0.41034216499999998</v>
      </c>
      <c r="J191">
        <v>0.59055953059999999</v>
      </c>
      <c r="K191">
        <v>0.49010444600000003</v>
      </c>
      <c r="L191">
        <v>0.48747917219999998</v>
      </c>
      <c r="M191">
        <v>0.44876574860000001</v>
      </c>
      <c r="N191">
        <f t="shared" si="54"/>
        <v>0.41168124741645162</v>
      </c>
      <c r="O191">
        <f t="shared" si="55"/>
        <v>0.53770612721720001</v>
      </c>
      <c r="P191">
        <f t="shared" si="56"/>
        <v>0.44376240799219474</v>
      </c>
      <c r="Q191">
        <f t="shared" si="57"/>
        <v>0.50623077305533759</v>
      </c>
      <c r="R191">
        <v>0.94938737399999995</v>
      </c>
      <c r="S191">
        <v>0.94999318099999996</v>
      </c>
    </row>
    <row r="192" spans="1:19" x14ac:dyDescent="0.25">
      <c r="A192">
        <v>85</v>
      </c>
      <c r="B192">
        <v>1</v>
      </c>
      <c r="C192">
        <v>7.5</v>
      </c>
      <c r="D192">
        <v>2</v>
      </c>
      <c r="E192">
        <v>0.41220000000000001</v>
      </c>
      <c r="F192">
        <v>0.53459999999999996</v>
      </c>
      <c r="G192">
        <v>0.94679999999999997</v>
      </c>
      <c r="H192">
        <v>0.43267872070000002</v>
      </c>
      <c r="I192">
        <v>0.41034216499999998</v>
      </c>
      <c r="J192">
        <v>0.59055953059999999</v>
      </c>
      <c r="K192">
        <v>0.49010444600000003</v>
      </c>
      <c r="L192">
        <v>0.48747917219999998</v>
      </c>
      <c r="M192">
        <v>0.44876574860000001</v>
      </c>
      <c r="N192">
        <f t="shared" si="54"/>
        <v>0.41168124741645162</v>
      </c>
      <c r="O192">
        <f t="shared" si="55"/>
        <v>0.53770612721720001</v>
      </c>
      <c r="P192">
        <f t="shared" si="56"/>
        <v>0.44376240799219474</v>
      </c>
      <c r="Q192">
        <f t="shared" si="57"/>
        <v>0.50623077305533759</v>
      </c>
      <c r="R192">
        <v>0.94938737399999995</v>
      </c>
      <c r="S192">
        <v>0.94999318099999996</v>
      </c>
    </row>
    <row r="193" spans="1:19" x14ac:dyDescent="0.25">
      <c r="A193">
        <v>85</v>
      </c>
      <c r="B193">
        <v>1</v>
      </c>
      <c r="C193">
        <v>7.5</v>
      </c>
      <c r="D193">
        <v>2</v>
      </c>
      <c r="E193">
        <v>0.4284</v>
      </c>
      <c r="F193">
        <v>0.48780000000000001</v>
      </c>
      <c r="G193">
        <v>0.91620000000000001</v>
      </c>
      <c r="H193">
        <v>0.43267872070000002</v>
      </c>
      <c r="I193">
        <v>0.41034216499999998</v>
      </c>
      <c r="J193">
        <v>0.59055953059999999</v>
      </c>
      <c r="K193">
        <v>0.49010444600000003</v>
      </c>
      <c r="L193">
        <v>0.48747917219999998</v>
      </c>
      <c r="M193">
        <v>0.44876574860000001</v>
      </c>
      <c r="N193">
        <f t="shared" si="54"/>
        <v>0.41168124741645162</v>
      </c>
      <c r="O193">
        <f t="shared" si="55"/>
        <v>0.53770612721720001</v>
      </c>
      <c r="P193">
        <f t="shared" si="56"/>
        <v>0.44376240799219474</v>
      </c>
      <c r="Q193">
        <f t="shared" si="57"/>
        <v>0.50623077305533759</v>
      </c>
      <c r="R193">
        <v>0.94938737399999995</v>
      </c>
      <c r="S193">
        <v>0.94999318099999996</v>
      </c>
    </row>
    <row r="194" spans="1:19" x14ac:dyDescent="0.25">
      <c r="A194">
        <v>85</v>
      </c>
      <c r="B194">
        <v>1</v>
      </c>
      <c r="C194">
        <v>7.5</v>
      </c>
      <c r="D194">
        <v>2</v>
      </c>
      <c r="E194">
        <v>0.41039999999999999</v>
      </c>
      <c r="F194">
        <v>0.53639999999999999</v>
      </c>
      <c r="G194">
        <v>0.94679999999999997</v>
      </c>
      <c r="H194">
        <v>0.43267872070000002</v>
      </c>
      <c r="I194">
        <v>0.41034216499999998</v>
      </c>
      <c r="J194">
        <v>0.59055953059999999</v>
      </c>
      <c r="K194">
        <v>0.49010444600000003</v>
      </c>
      <c r="L194">
        <v>0.48747917219999998</v>
      </c>
      <c r="M194">
        <v>0.44876574860000001</v>
      </c>
      <c r="N194">
        <f t="shared" si="54"/>
        <v>0.41168124741645162</v>
      </c>
      <c r="O194">
        <f t="shared" si="55"/>
        <v>0.53770612721720001</v>
      </c>
      <c r="P194">
        <f t="shared" si="56"/>
        <v>0.44376240799219474</v>
      </c>
      <c r="Q194">
        <f t="shared" si="57"/>
        <v>0.50623077305533759</v>
      </c>
      <c r="R194">
        <v>0.94938737399999995</v>
      </c>
      <c r="S194">
        <v>0.94999318099999996</v>
      </c>
    </row>
    <row r="195" spans="1:19" x14ac:dyDescent="0.25">
      <c r="A195">
        <v>85</v>
      </c>
      <c r="B195">
        <v>1</v>
      </c>
      <c r="C195">
        <v>7.5</v>
      </c>
      <c r="D195">
        <v>2</v>
      </c>
      <c r="E195">
        <v>0.37080000000000002</v>
      </c>
      <c r="F195">
        <v>0.56879999999999997</v>
      </c>
      <c r="G195">
        <v>0.93959999999999999</v>
      </c>
      <c r="H195">
        <v>0.43267872070000002</v>
      </c>
      <c r="I195">
        <v>0.41034216499999998</v>
      </c>
      <c r="J195">
        <v>0.59055953059999999</v>
      </c>
      <c r="K195">
        <v>0.49010444600000003</v>
      </c>
      <c r="L195">
        <v>0.48747917219999998</v>
      </c>
      <c r="M195">
        <v>0.44876574860000001</v>
      </c>
      <c r="N195">
        <f t="shared" si="54"/>
        <v>0.41168124741645162</v>
      </c>
      <c r="O195">
        <f t="shared" si="55"/>
        <v>0.53770612721720001</v>
      </c>
      <c r="P195">
        <f t="shared" si="56"/>
        <v>0.44376240799219474</v>
      </c>
      <c r="Q195">
        <f t="shared" si="57"/>
        <v>0.50623077305533759</v>
      </c>
      <c r="R195">
        <v>0.94938737399999995</v>
      </c>
      <c r="S195">
        <v>0.94999318099999996</v>
      </c>
    </row>
    <row r="196" spans="1:19" x14ac:dyDescent="0.25">
      <c r="A196">
        <v>85</v>
      </c>
      <c r="B196">
        <v>1</v>
      </c>
      <c r="C196">
        <v>7.5</v>
      </c>
      <c r="D196">
        <v>2</v>
      </c>
      <c r="E196">
        <v>0.41039999999999999</v>
      </c>
      <c r="F196">
        <v>0.54359999999999997</v>
      </c>
      <c r="G196">
        <v>0.95399999999999996</v>
      </c>
      <c r="H196">
        <v>0.43267872070000002</v>
      </c>
      <c r="I196">
        <v>0.41034216499999998</v>
      </c>
      <c r="J196">
        <v>0.59055953059999999</v>
      </c>
      <c r="K196">
        <v>0.49010444600000003</v>
      </c>
      <c r="L196">
        <v>0.48747917219999998</v>
      </c>
      <c r="M196">
        <v>0.44876574860000001</v>
      </c>
      <c r="N196">
        <f t="shared" si="54"/>
        <v>0.41168124741645162</v>
      </c>
      <c r="O196">
        <f t="shared" si="55"/>
        <v>0.53770612721720001</v>
      </c>
      <c r="P196">
        <f t="shared" si="56"/>
        <v>0.44376240799219474</v>
      </c>
      <c r="Q196">
        <f t="shared" si="57"/>
        <v>0.50623077305533759</v>
      </c>
      <c r="R196">
        <v>0.94938737399999995</v>
      </c>
      <c r="S196">
        <v>0.94999318099999996</v>
      </c>
    </row>
    <row r="197" spans="1:19" x14ac:dyDescent="0.25">
      <c r="A197">
        <v>85</v>
      </c>
      <c r="B197">
        <v>1</v>
      </c>
      <c r="C197">
        <v>7.5</v>
      </c>
      <c r="D197">
        <v>2</v>
      </c>
      <c r="E197">
        <v>0.432</v>
      </c>
      <c r="F197">
        <v>0.48959999999999998</v>
      </c>
      <c r="G197">
        <v>0.92159999999999997</v>
      </c>
      <c r="H197">
        <v>0.43267872070000002</v>
      </c>
      <c r="I197">
        <v>0.41034216499999998</v>
      </c>
      <c r="J197">
        <v>0.59055953059999999</v>
      </c>
      <c r="K197">
        <v>0.49010444600000003</v>
      </c>
      <c r="L197">
        <v>0.48747917219999998</v>
      </c>
      <c r="M197">
        <v>0.44876574860000001</v>
      </c>
      <c r="N197">
        <f t="shared" si="54"/>
        <v>0.41168124741645162</v>
      </c>
      <c r="O197">
        <f t="shared" si="55"/>
        <v>0.53770612721720001</v>
      </c>
      <c r="P197">
        <f t="shared" si="56"/>
        <v>0.44376240799219474</v>
      </c>
      <c r="Q197">
        <f t="shared" si="57"/>
        <v>0.50623077305533759</v>
      </c>
      <c r="R197">
        <v>0.94938737399999995</v>
      </c>
      <c r="S197">
        <v>0.94999318099999996</v>
      </c>
    </row>
    <row r="198" spans="1:19" x14ac:dyDescent="0.25">
      <c r="A198">
        <v>85</v>
      </c>
      <c r="B198">
        <v>1</v>
      </c>
      <c r="C198">
        <v>7.5</v>
      </c>
      <c r="D198">
        <v>2</v>
      </c>
      <c r="E198">
        <v>0.36</v>
      </c>
      <c r="F198">
        <v>0.56879999999999997</v>
      </c>
      <c r="G198">
        <v>0.92879999999999996</v>
      </c>
      <c r="H198">
        <v>0.43267872070000002</v>
      </c>
      <c r="I198">
        <v>0.41034216499999998</v>
      </c>
      <c r="J198">
        <v>0.59055953059999999</v>
      </c>
      <c r="K198">
        <v>0.49010444600000003</v>
      </c>
      <c r="L198">
        <v>0.48747917219999998</v>
      </c>
      <c r="M198">
        <v>0.44876574860000001</v>
      </c>
      <c r="N198">
        <f t="shared" si="54"/>
        <v>0.41168124741645162</v>
      </c>
      <c r="O198">
        <f t="shared" si="55"/>
        <v>0.53770612721720001</v>
      </c>
      <c r="P198">
        <f t="shared" si="56"/>
        <v>0.44376240799219474</v>
      </c>
      <c r="Q198">
        <f t="shared" si="57"/>
        <v>0.50623077305533759</v>
      </c>
      <c r="R198">
        <v>0.94938737399999995</v>
      </c>
      <c r="S198">
        <v>0.94999318099999996</v>
      </c>
    </row>
    <row r="199" spans="1:19" x14ac:dyDescent="0.25">
      <c r="A199">
        <v>85</v>
      </c>
      <c r="B199">
        <v>1</v>
      </c>
      <c r="C199">
        <v>7.5</v>
      </c>
      <c r="D199">
        <v>2</v>
      </c>
      <c r="E199">
        <v>0.35639999999999999</v>
      </c>
      <c r="F199">
        <v>0.55259999999999998</v>
      </c>
      <c r="G199">
        <v>0.90900000000000003</v>
      </c>
      <c r="H199">
        <v>0.43267872070000002</v>
      </c>
      <c r="I199">
        <v>0.41034216499999998</v>
      </c>
      <c r="J199">
        <v>0.59055953059999999</v>
      </c>
      <c r="K199">
        <v>0.49010444600000003</v>
      </c>
      <c r="L199">
        <v>0.48747917219999998</v>
      </c>
      <c r="M199">
        <v>0.44876574860000001</v>
      </c>
      <c r="N199">
        <f t="shared" si="54"/>
        <v>0.41168124741645162</v>
      </c>
      <c r="O199">
        <f t="shared" si="55"/>
        <v>0.53770612721720001</v>
      </c>
      <c r="P199">
        <f t="shared" si="56"/>
        <v>0.44376240799219474</v>
      </c>
      <c r="Q199">
        <f t="shared" si="57"/>
        <v>0.50623077305533759</v>
      </c>
      <c r="R199">
        <v>0.94938737399999995</v>
      </c>
      <c r="S199">
        <v>0.94999318099999996</v>
      </c>
    </row>
    <row r="200" spans="1:19" x14ac:dyDescent="0.25">
      <c r="A200">
        <v>85</v>
      </c>
      <c r="B200">
        <v>1</v>
      </c>
      <c r="C200">
        <v>7.5</v>
      </c>
      <c r="D200">
        <v>2</v>
      </c>
      <c r="E200">
        <v>0.42120000000000002</v>
      </c>
      <c r="F200">
        <v>0.49859999999999999</v>
      </c>
      <c r="G200">
        <v>0.91979999999999995</v>
      </c>
      <c r="H200">
        <v>0.43267872070000002</v>
      </c>
      <c r="I200">
        <v>0.41034216499999998</v>
      </c>
      <c r="J200">
        <v>0.59055953059999999</v>
      </c>
      <c r="K200">
        <v>0.49010444600000003</v>
      </c>
      <c r="L200">
        <v>0.48747917219999998</v>
      </c>
      <c r="M200">
        <v>0.44876574860000001</v>
      </c>
      <c r="N200">
        <f t="shared" si="54"/>
        <v>0.41168124741645162</v>
      </c>
      <c r="O200">
        <f t="shared" si="55"/>
        <v>0.53770612721720001</v>
      </c>
      <c r="P200">
        <f t="shared" si="56"/>
        <v>0.44376240799219474</v>
      </c>
      <c r="Q200">
        <f t="shared" si="57"/>
        <v>0.50623077305533759</v>
      </c>
      <c r="R200">
        <v>0.94938737399999995</v>
      </c>
      <c r="S200">
        <v>0.94999318099999996</v>
      </c>
    </row>
    <row r="201" spans="1:19" x14ac:dyDescent="0.25">
      <c r="A201">
        <v>85</v>
      </c>
      <c r="B201">
        <v>1</v>
      </c>
      <c r="C201">
        <v>7.5</v>
      </c>
      <c r="D201">
        <v>2</v>
      </c>
      <c r="E201">
        <v>0.40679999999999999</v>
      </c>
      <c r="F201">
        <v>0.49859999999999999</v>
      </c>
      <c r="G201">
        <v>0.90539999999999998</v>
      </c>
      <c r="H201">
        <v>0.43267872070000002</v>
      </c>
      <c r="I201">
        <v>0.41034216499999998</v>
      </c>
      <c r="J201">
        <v>0.59055953059999999</v>
      </c>
      <c r="K201">
        <v>0.49010444600000003</v>
      </c>
      <c r="L201">
        <v>0.48747917219999998</v>
      </c>
      <c r="M201">
        <v>0.44876574860000001</v>
      </c>
      <c r="N201">
        <f t="shared" si="54"/>
        <v>0.41168124741645162</v>
      </c>
      <c r="O201">
        <f t="shared" si="55"/>
        <v>0.53770612721720001</v>
      </c>
      <c r="P201">
        <f t="shared" si="56"/>
        <v>0.44376240799219474</v>
      </c>
      <c r="Q201">
        <f t="shared" si="57"/>
        <v>0.50623077305533759</v>
      </c>
      <c r="R201">
        <v>0.94938737399999995</v>
      </c>
      <c r="S201">
        <v>0.94999318099999996</v>
      </c>
    </row>
    <row r="202" spans="1:19" x14ac:dyDescent="0.25">
      <c r="A202">
        <v>85</v>
      </c>
      <c r="B202">
        <v>1</v>
      </c>
      <c r="C202">
        <v>7.5</v>
      </c>
      <c r="D202">
        <v>2</v>
      </c>
      <c r="E202">
        <v>0.37440000000000001</v>
      </c>
      <c r="F202">
        <v>0.58320000000000005</v>
      </c>
      <c r="G202">
        <v>0.95760000000000001</v>
      </c>
      <c r="H202">
        <v>0.43267872070000002</v>
      </c>
      <c r="I202">
        <v>0.41034216499999998</v>
      </c>
      <c r="J202">
        <v>0.59055953059999999</v>
      </c>
      <c r="K202">
        <v>0.49010444600000003</v>
      </c>
      <c r="L202">
        <v>0.48747917219999998</v>
      </c>
      <c r="M202">
        <v>0.44876574860000001</v>
      </c>
      <c r="N202">
        <f t="shared" si="54"/>
        <v>0.41168124741645162</v>
      </c>
      <c r="O202">
        <f t="shared" si="55"/>
        <v>0.53770612721720001</v>
      </c>
      <c r="P202">
        <f t="shared" si="56"/>
        <v>0.44376240799219474</v>
      </c>
      <c r="Q202">
        <f t="shared" si="57"/>
        <v>0.50623077305533759</v>
      </c>
      <c r="R202">
        <v>0.94938737399999995</v>
      </c>
      <c r="S202">
        <v>0.94999318099999996</v>
      </c>
    </row>
    <row r="203" spans="1:19" x14ac:dyDescent="0.25">
      <c r="A203">
        <v>85</v>
      </c>
      <c r="B203">
        <v>1</v>
      </c>
      <c r="C203">
        <v>7.5</v>
      </c>
      <c r="D203">
        <v>2</v>
      </c>
      <c r="E203">
        <v>0.36</v>
      </c>
      <c r="F203">
        <v>0.56340000000000001</v>
      </c>
      <c r="G203">
        <v>0.9234</v>
      </c>
      <c r="H203">
        <v>0.43267872070000002</v>
      </c>
      <c r="I203">
        <v>0.41034216499999998</v>
      </c>
      <c r="J203">
        <v>0.59055953059999999</v>
      </c>
      <c r="K203">
        <v>0.49010444600000003</v>
      </c>
      <c r="L203">
        <v>0.48747917219999998</v>
      </c>
      <c r="M203">
        <v>0.44876574860000001</v>
      </c>
      <c r="N203">
        <f t="shared" si="54"/>
        <v>0.41168124741645162</v>
      </c>
      <c r="O203">
        <f t="shared" si="55"/>
        <v>0.53770612721720001</v>
      </c>
      <c r="P203">
        <f t="shared" si="56"/>
        <v>0.44376240799219474</v>
      </c>
      <c r="Q203">
        <f t="shared" si="57"/>
        <v>0.50623077305533759</v>
      </c>
      <c r="R203">
        <v>0.94938737399999995</v>
      </c>
      <c r="S203">
        <v>0.94999318099999996</v>
      </c>
    </row>
    <row r="204" spans="1:19" x14ac:dyDescent="0.25">
      <c r="A204">
        <v>85</v>
      </c>
      <c r="B204">
        <v>1</v>
      </c>
      <c r="C204">
        <v>7.5</v>
      </c>
      <c r="D204">
        <v>2</v>
      </c>
      <c r="E204">
        <v>0.33119999999999999</v>
      </c>
      <c r="F204">
        <v>0.5706</v>
      </c>
      <c r="G204">
        <v>0.90180000000000005</v>
      </c>
      <c r="H204">
        <v>0.43267872070000002</v>
      </c>
      <c r="I204">
        <v>0.41034216499999998</v>
      </c>
      <c r="J204">
        <v>0.59055953059999999</v>
      </c>
      <c r="K204">
        <v>0.49010444600000003</v>
      </c>
      <c r="L204">
        <v>0.48747917219999998</v>
      </c>
      <c r="M204">
        <v>0.44876574860000001</v>
      </c>
      <c r="N204">
        <f t="shared" si="54"/>
        <v>0.41168124741645162</v>
      </c>
      <c r="O204">
        <f t="shared" si="55"/>
        <v>0.53770612721720001</v>
      </c>
      <c r="P204">
        <f t="shared" si="56"/>
        <v>0.44376240799219474</v>
      </c>
      <c r="Q204">
        <f t="shared" si="57"/>
        <v>0.50623077305533759</v>
      </c>
      <c r="R204">
        <v>0.94938737399999995</v>
      </c>
      <c r="S204">
        <v>0.94999318099999996</v>
      </c>
    </row>
    <row r="205" spans="1:19" x14ac:dyDescent="0.25">
      <c r="A205">
        <v>85</v>
      </c>
      <c r="B205">
        <v>1</v>
      </c>
      <c r="C205">
        <v>7.5</v>
      </c>
      <c r="D205">
        <v>2</v>
      </c>
      <c r="E205">
        <v>0.45</v>
      </c>
      <c r="F205">
        <v>0.58140000000000003</v>
      </c>
      <c r="G205">
        <v>1.0314000000000001</v>
      </c>
      <c r="H205">
        <v>0.43267872070000002</v>
      </c>
      <c r="I205">
        <v>0.41034216499999998</v>
      </c>
      <c r="J205">
        <v>0.59055953059999999</v>
      </c>
      <c r="K205">
        <v>0.49010444600000003</v>
      </c>
      <c r="L205">
        <v>0.48747917219999998</v>
      </c>
      <c r="M205">
        <v>0.44876574860000001</v>
      </c>
      <c r="N205">
        <f t="shared" si="54"/>
        <v>0.41168124741645162</v>
      </c>
      <c r="O205">
        <f t="shared" si="55"/>
        <v>0.53770612721720001</v>
      </c>
      <c r="P205">
        <f t="shared" si="56"/>
        <v>0.44376240799219474</v>
      </c>
      <c r="Q205">
        <f t="shared" si="57"/>
        <v>0.50623077305533759</v>
      </c>
      <c r="R205">
        <v>0.94938737399999995</v>
      </c>
      <c r="S205">
        <v>0.94999318099999996</v>
      </c>
    </row>
    <row r="207" spans="1:19" x14ac:dyDescent="0.25">
      <c r="A207">
        <v>85</v>
      </c>
      <c r="B207">
        <v>0.8</v>
      </c>
      <c r="C207">
        <v>7.5</v>
      </c>
      <c r="D207">
        <v>2</v>
      </c>
      <c r="E207">
        <v>0.46439999999999998</v>
      </c>
      <c r="F207">
        <v>0.29399999999999998</v>
      </c>
      <c r="G207">
        <v>0.75839999999999996</v>
      </c>
      <c r="H207">
        <v>0.2400787207</v>
      </c>
      <c r="I207">
        <v>0.21354216500000001</v>
      </c>
      <c r="J207">
        <v>0.59055953059999999</v>
      </c>
      <c r="K207">
        <v>0.49010444600000003</v>
      </c>
      <c r="L207">
        <v>0.28679629220000002</v>
      </c>
      <c r="M207">
        <v>0.44876574860000001</v>
      </c>
      <c r="N207">
        <f t="shared" ref="N207:N246" si="58">$W$27+$W$28*B207+$W$29*(C207-$V$16)*(D207-$V$18)+$W$30*A207+$W$31*D207+$W$32*(C207-$V$16)*(A207-$V$20)+$W$33*C207+$W$34*(B207-$V$22)*(D207-$V$18)+$W$35*(A207-$V$20)*(D207-$V$18)</f>
        <v>0.20117194424845164</v>
      </c>
      <c r="O207">
        <f t="shared" ref="O207:O246" si="59">$W$40+$W$41*D207+$W$42*(C207-$V$17)*(D207-$V$19)+$W$43*A207+$W$44*(A207-$V$21)*(D207-$V$19)+$W$45*C207+$W$46*(A207-$V$21)*(C207-$V$17)+$W$47*(B207-$V$23)*(D207-$V$19)+$W$48*(B207-$V$23)*(C207-$V$17)+$W$49*B207</f>
        <v>0.56379836661100002</v>
      </c>
      <c r="P207">
        <f t="shared" ref="P207:P246" si="60">$Z$27+$Z$28*B207+$Z$29*A207+$Z$30*C207+$Z$31*(D207-$V$18)^2+$Z$32*(D207-$V$18)*(C207-$V$16)+$Z$33*(A207-$V$20)*(D207-$V$18)+$Z$34*(D207)+$Z$35*(B207-$V$22)*(D207-$V$18)+$Z$36*(C207-$V$16)^2+$Z$37*(B207-$V$22)*(C207-$V$16)</f>
        <v>0.22849641139819526</v>
      </c>
      <c r="Q207">
        <f t="shared" ref="Q207:Q246" si="61">$Z$40+$Z$41*A207+$Z$42*C207+$Z$43*(D207-$V$19)^2+$Z$44*(C207-$V$17)*(D207-$V$19)+$Z$45*D207+$Z$46*(A207-$V$21)*(D207-$V$19)+$Z$47*(C207-$V$17)^2+$Z$48*(B207-$V$23)*(D207-$V$19)+$Z$49*(B207-$V$23)*(C207-$V$17)+$Z$50*B207</f>
        <v>0.53216391746853753</v>
      </c>
      <c r="R207">
        <v>0.76497031100000001</v>
      </c>
      <c r="S207">
        <v>0.76066032800000005</v>
      </c>
    </row>
    <row r="208" spans="1:19" x14ac:dyDescent="0.25">
      <c r="A208">
        <v>85</v>
      </c>
      <c r="B208">
        <v>0.8</v>
      </c>
      <c r="C208">
        <v>7.5</v>
      </c>
      <c r="D208">
        <v>2</v>
      </c>
      <c r="E208">
        <v>0.44519999999999998</v>
      </c>
      <c r="F208">
        <v>0.31440000000000001</v>
      </c>
      <c r="G208">
        <v>0.75960000000000005</v>
      </c>
      <c r="H208">
        <v>0.2400787207</v>
      </c>
      <c r="I208">
        <v>0.21354216500000001</v>
      </c>
      <c r="J208">
        <v>0.59055953059999999</v>
      </c>
      <c r="K208">
        <v>0.49010444600000003</v>
      </c>
      <c r="L208">
        <v>0.28679629220000002</v>
      </c>
      <c r="M208">
        <v>0.44876574860000001</v>
      </c>
      <c r="N208">
        <f t="shared" si="58"/>
        <v>0.20117194424845164</v>
      </c>
      <c r="O208">
        <f t="shared" si="59"/>
        <v>0.56379836661100002</v>
      </c>
      <c r="P208">
        <f t="shared" si="60"/>
        <v>0.22849641139819526</v>
      </c>
      <c r="Q208">
        <f t="shared" si="61"/>
        <v>0.53216391746853753</v>
      </c>
      <c r="R208">
        <v>0.76497031100000001</v>
      </c>
      <c r="S208">
        <v>0.76066032800000005</v>
      </c>
    </row>
    <row r="209" spans="1:19" x14ac:dyDescent="0.25">
      <c r="A209">
        <v>85</v>
      </c>
      <c r="B209">
        <v>0.8</v>
      </c>
      <c r="C209">
        <v>7.5</v>
      </c>
      <c r="D209">
        <v>2</v>
      </c>
      <c r="E209">
        <v>0.4536</v>
      </c>
      <c r="F209">
        <v>0.31319999999999998</v>
      </c>
      <c r="G209">
        <v>0.76680000000000004</v>
      </c>
      <c r="H209">
        <v>0.2400787207</v>
      </c>
      <c r="I209">
        <v>0.21354216500000001</v>
      </c>
      <c r="J209">
        <v>0.59055953059999999</v>
      </c>
      <c r="K209">
        <v>0.49010444600000003</v>
      </c>
      <c r="L209">
        <v>0.28679629220000002</v>
      </c>
      <c r="M209">
        <v>0.44876574860000001</v>
      </c>
      <c r="N209">
        <f t="shared" si="58"/>
        <v>0.20117194424845164</v>
      </c>
      <c r="O209">
        <f t="shared" si="59"/>
        <v>0.56379836661100002</v>
      </c>
      <c r="P209">
        <f t="shared" si="60"/>
        <v>0.22849641139819526</v>
      </c>
      <c r="Q209">
        <f t="shared" si="61"/>
        <v>0.53216391746853753</v>
      </c>
      <c r="R209">
        <v>0.76497031100000001</v>
      </c>
      <c r="S209">
        <v>0.76066032800000005</v>
      </c>
    </row>
    <row r="210" spans="1:19" x14ac:dyDescent="0.25">
      <c r="A210">
        <v>85</v>
      </c>
      <c r="B210">
        <v>0.8</v>
      </c>
      <c r="C210">
        <v>7.5</v>
      </c>
      <c r="D210">
        <v>2</v>
      </c>
      <c r="E210">
        <v>0.52559999999999996</v>
      </c>
      <c r="F210">
        <v>0.2364</v>
      </c>
      <c r="G210">
        <v>0.76200000000000001</v>
      </c>
      <c r="H210">
        <v>0.2400787207</v>
      </c>
      <c r="I210">
        <v>0.21354216500000001</v>
      </c>
      <c r="J210">
        <v>0.59055953059999999</v>
      </c>
      <c r="K210">
        <v>0.49010444600000003</v>
      </c>
      <c r="L210">
        <v>0.28679629220000002</v>
      </c>
      <c r="M210">
        <v>0.44876574860000001</v>
      </c>
      <c r="N210">
        <f t="shared" si="58"/>
        <v>0.20117194424845164</v>
      </c>
      <c r="O210">
        <f t="shared" si="59"/>
        <v>0.56379836661100002</v>
      </c>
      <c r="P210">
        <f t="shared" si="60"/>
        <v>0.22849641139819526</v>
      </c>
      <c r="Q210">
        <f t="shared" si="61"/>
        <v>0.53216391746853753</v>
      </c>
      <c r="R210">
        <v>0.76497031100000001</v>
      </c>
      <c r="S210">
        <v>0.76066032800000005</v>
      </c>
    </row>
    <row r="211" spans="1:19" x14ac:dyDescent="0.25">
      <c r="A211">
        <v>85</v>
      </c>
      <c r="B211">
        <v>0.8</v>
      </c>
      <c r="C211">
        <v>7.5</v>
      </c>
      <c r="D211">
        <v>2</v>
      </c>
      <c r="E211">
        <v>0.42659999999999998</v>
      </c>
      <c r="F211">
        <v>0.32219999999999999</v>
      </c>
      <c r="G211">
        <v>0.74880000000000002</v>
      </c>
      <c r="H211">
        <v>0.2400787207</v>
      </c>
      <c r="I211">
        <v>0.21354216500000001</v>
      </c>
      <c r="J211">
        <v>0.59055953059999999</v>
      </c>
      <c r="K211">
        <v>0.49010444600000003</v>
      </c>
      <c r="L211">
        <v>0.28679629220000002</v>
      </c>
      <c r="M211">
        <v>0.44876574860000001</v>
      </c>
      <c r="N211">
        <f t="shared" si="58"/>
        <v>0.20117194424845164</v>
      </c>
      <c r="O211">
        <f t="shared" si="59"/>
        <v>0.56379836661100002</v>
      </c>
      <c r="P211">
        <f t="shared" si="60"/>
        <v>0.22849641139819526</v>
      </c>
      <c r="Q211">
        <f t="shared" si="61"/>
        <v>0.53216391746853753</v>
      </c>
      <c r="R211">
        <v>0.76497031100000001</v>
      </c>
      <c r="S211">
        <v>0.76066032800000005</v>
      </c>
    </row>
    <row r="212" spans="1:19" x14ac:dyDescent="0.25">
      <c r="A212">
        <v>85</v>
      </c>
      <c r="B212">
        <v>0.8</v>
      </c>
      <c r="C212">
        <v>7.5</v>
      </c>
      <c r="D212">
        <v>2</v>
      </c>
      <c r="E212">
        <v>0.4194</v>
      </c>
      <c r="F212">
        <v>0.33660000000000001</v>
      </c>
      <c r="G212">
        <v>0.75600000000000001</v>
      </c>
      <c r="H212">
        <v>0.2400787207</v>
      </c>
      <c r="I212">
        <v>0.21354216500000001</v>
      </c>
      <c r="J212">
        <v>0.59055953059999999</v>
      </c>
      <c r="K212">
        <v>0.49010444600000003</v>
      </c>
      <c r="L212">
        <v>0.28679629220000002</v>
      </c>
      <c r="M212">
        <v>0.44876574860000001</v>
      </c>
      <c r="N212">
        <f t="shared" si="58"/>
        <v>0.20117194424845164</v>
      </c>
      <c r="O212">
        <f t="shared" si="59"/>
        <v>0.56379836661100002</v>
      </c>
      <c r="P212">
        <f t="shared" si="60"/>
        <v>0.22849641139819526</v>
      </c>
      <c r="Q212">
        <f t="shared" si="61"/>
        <v>0.53216391746853753</v>
      </c>
      <c r="R212">
        <v>0.76497031100000001</v>
      </c>
      <c r="S212">
        <v>0.76066032800000005</v>
      </c>
    </row>
    <row r="213" spans="1:19" x14ac:dyDescent="0.25">
      <c r="A213">
        <v>85</v>
      </c>
      <c r="B213">
        <v>0.8</v>
      </c>
      <c r="C213">
        <v>7.5</v>
      </c>
      <c r="D213">
        <v>2</v>
      </c>
      <c r="E213">
        <v>0.41760000000000003</v>
      </c>
      <c r="F213">
        <v>0.33300000000000002</v>
      </c>
      <c r="G213">
        <v>0.75060000000000004</v>
      </c>
      <c r="H213">
        <v>0.2400787207</v>
      </c>
      <c r="I213">
        <v>0.21354216500000001</v>
      </c>
      <c r="J213">
        <v>0.59055953059999999</v>
      </c>
      <c r="K213">
        <v>0.49010444600000003</v>
      </c>
      <c r="L213">
        <v>0.28679629220000002</v>
      </c>
      <c r="M213">
        <v>0.44876574860000001</v>
      </c>
      <c r="N213">
        <f t="shared" si="58"/>
        <v>0.20117194424845164</v>
      </c>
      <c r="O213">
        <f t="shared" si="59"/>
        <v>0.56379836661100002</v>
      </c>
      <c r="P213">
        <f t="shared" si="60"/>
        <v>0.22849641139819526</v>
      </c>
      <c r="Q213">
        <f t="shared" si="61"/>
        <v>0.53216391746853753</v>
      </c>
      <c r="R213">
        <v>0.76497031100000001</v>
      </c>
      <c r="S213">
        <v>0.76066032800000005</v>
      </c>
    </row>
    <row r="214" spans="1:19" x14ac:dyDescent="0.25">
      <c r="A214">
        <v>85</v>
      </c>
      <c r="B214">
        <v>0.8</v>
      </c>
      <c r="C214">
        <v>7.5</v>
      </c>
      <c r="D214">
        <v>2</v>
      </c>
      <c r="E214">
        <v>0.504</v>
      </c>
      <c r="F214">
        <v>0.23219999999999999</v>
      </c>
      <c r="G214">
        <v>0.73619999999999997</v>
      </c>
      <c r="H214">
        <v>0.2400787207</v>
      </c>
      <c r="I214">
        <v>0.21354216500000001</v>
      </c>
      <c r="J214">
        <v>0.59055953059999999</v>
      </c>
      <c r="K214">
        <v>0.49010444600000003</v>
      </c>
      <c r="L214">
        <v>0.28679629220000002</v>
      </c>
      <c r="M214">
        <v>0.44876574860000001</v>
      </c>
      <c r="N214">
        <f t="shared" si="58"/>
        <v>0.20117194424845164</v>
      </c>
      <c r="O214">
        <f t="shared" si="59"/>
        <v>0.56379836661100002</v>
      </c>
      <c r="P214">
        <f t="shared" si="60"/>
        <v>0.22849641139819526</v>
      </c>
      <c r="Q214">
        <f t="shared" si="61"/>
        <v>0.53216391746853753</v>
      </c>
      <c r="R214">
        <v>0.76497031100000001</v>
      </c>
      <c r="S214">
        <v>0.76066032800000005</v>
      </c>
    </row>
    <row r="215" spans="1:19" x14ac:dyDescent="0.25">
      <c r="A215">
        <v>85</v>
      </c>
      <c r="B215">
        <v>0.8</v>
      </c>
      <c r="C215">
        <v>7.5</v>
      </c>
      <c r="D215">
        <v>2</v>
      </c>
      <c r="E215">
        <v>0.45479999999999998</v>
      </c>
      <c r="F215">
        <v>0.30599999999999999</v>
      </c>
      <c r="G215">
        <v>0.76080000000000003</v>
      </c>
      <c r="H215">
        <v>0.2400787207</v>
      </c>
      <c r="I215">
        <v>0.21354216500000001</v>
      </c>
      <c r="J215">
        <v>0.59055953059999999</v>
      </c>
      <c r="K215">
        <v>0.49010444600000003</v>
      </c>
      <c r="L215">
        <v>0.28679629220000002</v>
      </c>
      <c r="M215">
        <v>0.44876574860000001</v>
      </c>
      <c r="N215">
        <f t="shared" si="58"/>
        <v>0.20117194424845164</v>
      </c>
      <c r="O215">
        <f t="shared" si="59"/>
        <v>0.56379836661100002</v>
      </c>
      <c r="P215">
        <f t="shared" si="60"/>
        <v>0.22849641139819526</v>
      </c>
      <c r="Q215">
        <f t="shared" si="61"/>
        <v>0.53216391746853753</v>
      </c>
      <c r="R215">
        <v>0.76497031100000001</v>
      </c>
      <c r="S215">
        <v>0.76066032800000005</v>
      </c>
    </row>
    <row r="216" spans="1:19" x14ac:dyDescent="0.25">
      <c r="A216">
        <v>85</v>
      </c>
      <c r="B216">
        <v>0.8</v>
      </c>
      <c r="C216">
        <v>7.5</v>
      </c>
      <c r="D216">
        <v>2</v>
      </c>
      <c r="E216">
        <v>0.47160000000000002</v>
      </c>
      <c r="F216">
        <v>0.3024</v>
      </c>
      <c r="G216">
        <v>0.77400000000000002</v>
      </c>
      <c r="H216">
        <v>0.2400787207</v>
      </c>
      <c r="I216">
        <v>0.21354216500000001</v>
      </c>
      <c r="J216">
        <v>0.59055953059999999</v>
      </c>
      <c r="K216">
        <v>0.49010444600000003</v>
      </c>
      <c r="L216">
        <v>0.28679629220000002</v>
      </c>
      <c r="M216">
        <v>0.44876574860000001</v>
      </c>
      <c r="N216">
        <f t="shared" si="58"/>
        <v>0.20117194424845164</v>
      </c>
      <c r="O216">
        <f t="shared" si="59"/>
        <v>0.56379836661100002</v>
      </c>
      <c r="P216">
        <f t="shared" si="60"/>
        <v>0.22849641139819526</v>
      </c>
      <c r="Q216">
        <f t="shared" si="61"/>
        <v>0.53216391746853753</v>
      </c>
      <c r="R216">
        <v>0.76497031100000001</v>
      </c>
      <c r="S216">
        <v>0.76066032800000005</v>
      </c>
    </row>
    <row r="217" spans="1:19" x14ac:dyDescent="0.25">
      <c r="A217">
        <v>85</v>
      </c>
      <c r="B217">
        <v>0.8</v>
      </c>
      <c r="C217">
        <v>7.5</v>
      </c>
      <c r="D217">
        <v>2</v>
      </c>
      <c r="E217">
        <v>0.47520000000000001</v>
      </c>
      <c r="F217">
        <v>0.30120000000000002</v>
      </c>
      <c r="G217">
        <v>0.77639999999999998</v>
      </c>
      <c r="H217">
        <v>0.2400787207</v>
      </c>
      <c r="I217">
        <v>0.21354216500000001</v>
      </c>
      <c r="J217">
        <v>0.59055953059999999</v>
      </c>
      <c r="K217">
        <v>0.49010444600000003</v>
      </c>
      <c r="L217">
        <v>0.28679629220000002</v>
      </c>
      <c r="M217">
        <v>0.44876574860000001</v>
      </c>
      <c r="N217">
        <f t="shared" si="58"/>
        <v>0.20117194424845164</v>
      </c>
      <c r="O217">
        <f t="shared" si="59"/>
        <v>0.56379836661100002</v>
      </c>
      <c r="P217">
        <f t="shared" si="60"/>
        <v>0.22849641139819526</v>
      </c>
      <c r="Q217">
        <f t="shared" si="61"/>
        <v>0.53216391746853753</v>
      </c>
      <c r="R217">
        <v>0.76497031100000001</v>
      </c>
      <c r="S217">
        <v>0.76066032800000005</v>
      </c>
    </row>
    <row r="218" spans="1:19" x14ac:dyDescent="0.25">
      <c r="A218">
        <v>85</v>
      </c>
      <c r="B218">
        <v>0.8</v>
      </c>
      <c r="C218">
        <v>7.5</v>
      </c>
      <c r="D218">
        <v>2</v>
      </c>
      <c r="E218">
        <v>0.48480000000000001</v>
      </c>
      <c r="F218">
        <v>0.2712</v>
      </c>
      <c r="G218">
        <v>0.75600000000000001</v>
      </c>
      <c r="H218">
        <v>0.2400787207</v>
      </c>
      <c r="I218">
        <v>0.21354216500000001</v>
      </c>
      <c r="J218">
        <v>0.59055953059999999</v>
      </c>
      <c r="K218">
        <v>0.49010444600000003</v>
      </c>
      <c r="L218">
        <v>0.28679629220000002</v>
      </c>
      <c r="M218">
        <v>0.44876574860000001</v>
      </c>
      <c r="N218">
        <f t="shared" si="58"/>
        <v>0.20117194424845164</v>
      </c>
      <c r="O218">
        <f t="shared" si="59"/>
        <v>0.56379836661100002</v>
      </c>
      <c r="P218">
        <f t="shared" si="60"/>
        <v>0.22849641139819526</v>
      </c>
      <c r="Q218">
        <f t="shared" si="61"/>
        <v>0.53216391746853753</v>
      </c>
      <c r="R218">
        <v>0.76497031100000001</v>
      </c>
      <c r="S218">
        <v>0.76066032800000005</v>
      </c>
    </row>
    <row r="219" spans="1:19" x14ac:dyDescent="0.25">
      <c r="A219">
        <v>85</v>
      </c>
      <c r="B219">
        <v>0.8</v>
      </c>
      <c r="C219">
        <v>7.5</v>
      </c>
      <c r="D219">
        <v>2</v>
      </c>
      <c r="E219">
        <v>0.44280000000000003</v>
      </c>
      <c r="F219">
        <v>0.30959999999999999</v>
      </c>
      <c r="G219">
        <v>0.75239999999999996</v>
      </c>
      <c r="H219">
        <v>0.2400787207</v>
      </c>
      <c r="I219">
        <v>0.21354216500000001</v>
      </c>
      <c r="J219">
        <v>0.59055953059999999</v>
      </c>
      <c r="K219">
        <v>0.49010444600000003</v>
      </c>
      <c r="L219">
        <v>0.28679629220000002</v>
      </c>
      <c r="M219">
        <v>0.44876574860000001</v>
      </c>
      <c r="N219">
        <f t="shared" si="58"/>
        <v>0.20117194424845164</v>
      </c>
      <c r="O219">
        <f t="shared" si="59"/>
        <v>0.56379836661100002</v>
      </c>
      <c r="P219">
        <f t="shared" si="60"/>
        <v>0.22849641139819526</v>
      </c>
      <c r="Q219">
        <f t="shared" si="61"/>
        <v>0.53216391746853753</v>
      </c>
      <c r="R219">
        <v>0.76497031100000001</v>
      </c>
      <c r="S219">
        <v>0.76066032800000005</v>
      </c>
    </row>
    <row r="220" spans="1:19" x14ac:dyDescent="0.25">
      <c r="A220">
        <v>85</v>
      </c>
      <c r="B220">
        <v>0.8</v>
      </c>
      <c r="C220">
        <v>7.5</v>
      </c>
      <c r="D220">
        <v>2</v>
      </c>
      <c r="E220">
        <v>0.4884</v>
      </c>
      <c r="F220">
        <v>0.26400000000000001</v>
      </c>
      <c r="G220">
        <v>0.75239999999999996</v>
      </c>
      <c r="H220">
        <v>0.2400787207</v>
      </c>
      <c r="I220">
        <v>0.21354216500000001</v>
      </c>
      <c r="J220">
        <v>0.59055953059999999</v>
      </c>
      <c r="K220">
        <v>0.49010444600000003</v>
      </c>
      <c r="L220">
        <v>0.28679629220000002</v>
      </c>
      <c r="M220">
        <v>0.44876574860000001</v>
      </c>
      <c r="N220">
        <f t="shared" si="58"/>
        <v>0.20117194424845164</v>
      </c>
      <c r="O220">
        <f t="shared" si="59"/>
        <v>0.56379836661100002</v>
      </c>
      <c r="P220">
        <f t="shared" si="60"/>
        <v>0.22849641139819526</v>
      </c>
      <c r="Q220">
        <f t="shared" si="61"/>
        <v>0.53216391746853753</v>
      </c>
      <c r="R220">
        <v>0.76497031100000001</v>
      </c>
      <c r="S220">
        <v>0.76066032800000005</v>
      </c>
    </row>
    <row r="221" spans="1:19" x14ac:dyDescent="0.25">
      <c r="A221">
        <v>85</v>
      </c>
      <c r="B221">
        <v>0.8</v>
      </c>
      <c r="C221">
        <v>7.5</v>
      </c>
      <c r="D221">
        <v>2</v>
      </c>
      <c r="E221">
        <v>0.47639999999999999</v>
      </c>
      <c r="F221">
        <v>0.27</v>
      </c>
      <c r="G221">
        <v>0.74639999999999995</v>
      </c>
      <c r="H221">
        <v>0.2400787207</v>
      </c>
      <c r="I221">
        <v>0.21354216500000001</v>
      </c>
      <c r="J221">
        <v>0.59055953059999999</v>
      </c>
      <c r="K221">
        <v>0.49010444600000003</v>
      </c>
      <c r="L221">
        <v>0.28679629220000002</v>
      </c>
      <c r="M221">
        <v>0.44876574860000001</v>
      </c>
      <c r="N221">
        <f t="shared" si="58"/>
        <v>0.20117194424845164</v>
      </c>
      <c r="O221">
        <f t="shared" si="59"/>
        <v>0.56379836661100002</v>
      </c>
      <c r="P221">
        <f t="shared" si="60"/>
        <v>0.22849641139819526</v>
      </c>
      <c r="Q221">
        <f t="shared" si="61"/>
        <v>0.53216391746853753</v>
      </c>
      <c r="R221">
        <v>0.76497031100000001</v>
      </c>
      <c r="S221">
        <v>0.76066032800000005</v>
      </c>
    </row>
    <row r="222" spans="1:19" x14ac:dyDescent="0.25">
      <c r="A222">
        <v>85</v>
      </c>
      <c r="B222">
        <v>0.8</v>
      </c>
      <c r="C222">
        <v>7.5</v>
      </c>
      <c r="D222">
        <v>2</v>
      </c>
      <c r="E222">
        <v>0.5484</v>
      </c>
      <c r="F222">
        <v>0.2616</v>
      </c>
      <c r="G222">
        <v>0.81</v>
      </c>
      <c r="H222">
        <v>0.2400787207</v>
      </c>
      <c r="I222">
        <v>0.21354216500000001</v>
      </c>
      <c r="J222">
        <v>0.59055953059999999</v>
      </c>
      <c r="K222">
        <v>0.49010444600000003</v>
      </c>
      <c r="L222">
        <v>0.28679629220000002</v>
      </c>
      <c r="M222">
        <v>0.44876574860000001</v>
      </c>
      <c r="N222">
        <f t="shared" si="58"/>
        <v>0.20117194424845164</v>
      </c>
      <c r="O222">
        <f t="shared" si="59"/>
        <v>0.56379836661100002</v>
      </c>
      <c r="P222">
        <f t="shared" si="60"/>
        <v>0.22849641139819526</v>
      </c>
      <c r="Q222">
        <f t="shared" si="61"/>
        <v>0.53216391746853753</v>
      </c>
      <c r="R222">
        <v>0.76497031100000001</v>
      </c>
      <c r="S222">
        <v>0.76066032800000005</v>
      </c>
    </row>
    <row r="223" spans="1:19" x14ac:dyDescent="0.25">
      <c r="A223">
        <v>85</v>
      </c>
      <c r="B223">
        <v>0.8</v>
      </c>
      <c r="C223">
        <v>7.5</v>
      </c>
      <c r="D223">
        <v>2</v>
      </c>
      <c r="E223">
        <v>0.48</v>
      </c>
      <c r="F223">
        <v>0.2676</v>
      </c>
      <c r="G223">
        <v>0.74760000000000004</v>
      </c>
      <c r="H223">
        <v>0.2400787207</v>
      </c>
      <c r="I223">
        <v>0.21354216500000001</v>
      </c>
      <c r="J223">
        <v>0.59055953059999999</v>
      </c>
      <c r="K223">
        <v>0.49010444600000003</v>
      </c>
      <c r="L223">
        <v>0.28679629220000002</v>
      </c>
      <c r="M223">
        <v>0.44876574860000001</v>
      </c>
      <c r="N223">
        <f t="shared" si="58"/>
        <v>0.20117194424845164</v>
      </c>
      <c r="O223">
        <f t="shared" si="59"/>
        <v>0.56379836661100002</v>
      </c>
      <c r="P223">
        <f t="shared" si="60"/>
        <v>0.22849641139819526</v>
      </c>
      <c r="Q223">
        <f t="shared" si="61"/>
        <v>0.53216391746853753</v>
      </c>
      <c r="R223">
        <v>0.76497031100000001</v>
      </c>
      <c r="S223">
        <v>0.76066032800000005</v>
      </c>
    </row>
    <row r="224" spans="1:19" x14ac:dyDescent="0.25">
      <c r="A224">
        <v>85</v>
      </c>
      <c r="B224">
        <v>0.8</v>
      </c>
      <c r="C224">
        <v>7.5</v>
      </c>
      <c r="D224">
        <v>2</v>
      </c>
      <c r="E224">
        <v>0.48480000000000001</v>
      </c>
      <c r="F224">
        <v>0.25679999999999997</v>
      </c>
      <c r="G224">
        <v>0.74160000000000004</v>
      </c>
      <c r="H224">
        <v>0.2400787207</v>
      </c>
      <c r="I224">
        <v>0.21354216500000001</v>
      </c>
      <c r="J224">
        <v>0.59055953059999999</v>
      </c>
      <c r="K224">
        <v>0.49010444600000003</v>
      </c>
      <c r="L224">
        <v>0.28679629220000002</v>
      </c>
      <c r="M224">
        <v>0.44876574860000001</v>
      </c>
      <c r="N224">
        <f t="shared" si="58"/>
        <v>0.20117194424845164</v>
      </c>
      <c r="O224">
        <f t="shared" si="59"/>
        <v>0.56379836661100002</v>
      </c>
      <c r="P224">
        <f t="shared" si="60"/>
        <v>0.22849641139819526</v>
      </c>
      <c r="Q224">
        <f t="shared" si="61"/>
        <v>0.53216391746853753</v>
      </c>
      <c r="R224">
        <v>0.76497031100000001</v>
      </c>
      <c r="S224">
        <v>0.76066032800000005</v>
      </c>
    </row>
    <row r="225" spans="1:19" x14ac:dyDescent="0.25">
      <c r="A225">
        <v>85</v>
      </c>
      <c r="B225">
        <v>0.8</v>
      </c>
      <c r="C225">
        <v>7.5</v>
      </c>
      <c r="D225">
        <v>2</v>
      </c>
      <c r="E225">
        <v>0.51359999999999995</v>
      </c>
      <c r="F225">
        <v>0.24840000000000001</v>
      </c>
      <c r="G225">
        <v>0.76200000000000001</v>
      </c>
      <c r="H225">
        <v>0.2400787207</v>
      </c>
      <c r="I225">
        <v>0.21354216500000001</v>
      </c>
      <c r="J225">
        <v>0.59055953059999999</v>
      </c>
      <c r="K225">
        <v>0.49010444600000003</v>
      </c>
      <c r="L225">
        <v>0.28679629220000002</v>
      </c>
      <c r="M225">
        <v>0.44876574860000001</v>
      </c>
      <c r="N225">
        <f t="shared" si="58"/>
        <v>0.20117194424845164</v>
      </c>
      <c r="O225">
        <f t="shared" si="59"/>
        <v>0.56379836661100002</v>
      </c>
      <c r="P225">
        <f t="shared" si="60"/>
        <v>0.22849641139819526</v>
      </c>
      <c r="Q225">
        <f t="shared" si="61"/>
        <v>0.53216391746853753</v>
      </c>
      <c r="R225">
        <v>0.76497031100000001</v>
      </c>
      <c r="S225">
        <v>0.76066032800000005</v>
      </c>
    </row>
    <row r="226" spans="1:19" x14ac:dyDescent="0.25">
      <c r="A226">
        <v>85</v>
      </c>
      <c r="B226">
        <v>0.8</v>
      </c>
      <c r="C226">
        <v>7.5</v>
      </c>
      <c r="D226">
        <v>2</v>
      </c>
      <c r="E226">
        <v>0.49440000000000001</v>
      </c>
      <c r="F226">
        <v>0.246</v>
      </c>
      <c r="G226">
        <v>0.74039999999999995</v>
      </c>
      <c r="H226">
        <v>0.2400787207</v>
      </c>
      <c r="I226">
        <v>0.21354216500000001</v>
      </c>
      <c r="J226">
        <v>0.59055953059999999</v>
      </c>
      <c r="K226">
        <v>0.49010444600000003</v>
      </c>
      <c r="L226">
        <v>0.28679629220000002</v>
      </c>
      <c r="M226">
        <v>0.44876574860000001</v>
      </c>
      <c r="N226">
        <f t="shared" si="58"/>
        <v>0.20117194424845164</v>
      </c>
      <c r="O226">
        <f t="shared" si="59"/>
        <v>0.56379836661100002</v>
      </c>
      <c r="P226">
        <f t="shared" si="60"/>
        <v>0.22849641139819526</v>
      </c>
      <c r="Q226">
        <f t="shared" si="61"/>
        <v>0.53216391746853753</v>
      </c>
      <c r="R226">
        <v>0.76497031100000001</v>
      </c>
      <c r="S226">
        <v>0.76066032800000005</v>
      </c>
    </row>
    <row r="227" spans="1:19" x14ac:dyDescent="0.25">
      <c r="A227">
        <v>85</v>
      </c>
      <c r="B227">
        <v>0.8</v>
      </c>
      <c r="C227">
        <v>7.5</v>
      </c>
      <c r="D227">
        <v>2</v>
      </c>
      <c r="E227">
        <v>0.49440000000000001</v>
      </c>
      <c r="F227">
        <v>0.27</v>
      </c>
      <c r="G227">
        <v>0.76439999999999997</v>
      </c>
      <c r="H227">
        <v>0.2400787207</v>
      </c>
      <c r="I227">
        <v>0.21354216500000001</v>
      </c>
      <c r="J227">
        <v>0.59055953059999999</v>
      </c>
      <c r="K227">
        <v>0.49010444600000003</v>
      </c>
      <c r="L227">
        <v>0.28679629220000002</v>
      </c>
      <c r="M227">
        <v>0.44876574860000001</v>
      </c>
      <c r="N227">
        <f t="shared" si="58"/>
        <v>0.20117194424845164</v>
      </c>
      <c r="O227">
        <f t="shared" si="59"/>
        <v>0.56379836661100002</v>
      </c>
      <c r="P227">
        <f t="shared" si="60"/>
        <v>0.22849641139819526</v>
      </c>
      <c r="Q227">
        <f t="shared" si="61"/>
        <v>0.53216391746853753</v>
      </c>
      <c r="R227">
        <v>0.76497031100000001</v>
      </c>
      <c r="S227">
        <v>0.76066032800000005</v>
      </c>
    </row>
    <row r="228" spans="1:19" x14ac:dyDescent="0.25">
      <c r="A228">
        <v>85</v>
      </c>
      <c r="B228">
        <v>0.8</v>
      </c>
      <c r="C228">
        <v>7.5</v>
      </c>
      <c r="D228">
        <v>2</v>
      </c>
      <c r="E228">
        <v>0.47039999999999998</v>
      </c>
      <c r="F228">
        <v>0.26640000000000003</v>
      </c>
      <c r="G228">
        <v>0.73680000000000001</v>
      </c>
      <c r="H228">
        <v>0.2400787207</v>
      </c>
      <c r="I228">
        <v>0.21354216500000001</v>
      </c>
      <c r="J228">
        <v>0.59055953059999999</v>
      </c>
      <c r="K228">
        <v>0.49010444600000003</v>
      </c>
      <c r="L228">
        <v>0.28679629220000002</v>
      </c>
      <c r="M228">
        <v>0.44876574860000001</v>
      </c>
      <c r="N228">
        <f t="shared" si="58"/>
        <v>0.20117194424845164</v>
      </c>
      <c r="O228">
        <f t="shared" si="59"/>
        <v>0.56379836661100002</v>
      </c>
      <c r="P228">
        <f t="shared" si="60"/>
        <v>0.22849641139819526</v>
      </c>
      <c r="Q228">
        <f t="shared" si="61"/>
        <v>0.53216391746853753</v>
      </c>
      <c r="R228">
        <v>0.76497031100000001</v>
      </c>
      <c r="S228">
        <v>0.76066032800000005</v>
      </c>
    </row>
    <row r="229" spans="1:19" x14ac:dyDescent="0.25">
      <c r="A229">
        <v>85</v>
      </c>
      <c r="B229">
        <v>0.8</v>
      </c>
      <c r="C229">
        <v>7.5</v>
      </c>
      <c r="D229">
        <v>2</v>
      </c>
      <c r="E229">
        <v>0.504</v>
      </c>
      <c r="F229">
        <v>0.25679999999999997</v>
      </c>
      <c r="G229">
        <v>0.76080000000000003</v>
      </c>
      <c r="H229">
        <v>0.2400787207</v>
      </c>
      <c r="I229">
        <v>0.21354216500000001</v>
      </c>
      <c r="J229">
        <v>0.59055953059999999</v>
      </c>
      <c r="K229">
        <v>0.49010444600000003</v>
      </c>
      <c r="L229">
        <v>0.28679629220000002</v>
      </c>
      <c r="M229">
        <v>0.44876574860000001</v>
      </c>
      <c r="N229">
        <f t="shared" si="58"/>
        <v>0.20117194424845164</v>
      </c>
      <c r="O229">
        <f t="shared" si="59"/>
        <v>0.56379836661100002</v>
      </c>
      <c r="P229">
        <f t="shared" si="60"/>
        <v>0.22849641139819526</v>
      </c>
      <c r="Q229">
        <f t="shared" si="61"/>
        <v>0.53216391746853753</v>
      </c>
      <c r="R229">
        <v>0.76497031100000001</v>
      </c>
      <c r="S229">
        <v>0.76066032800000005</v>
      </c>
    </row>
    <row r="230" spans="1:19" x14ac:dyDescent="0.25">
      <c r="A230">
        <v>85</v>
      </c>
      <c r="B230">
        <v>0.8</v>
      </c>
      <c r="C230">
        <v>7.5</v>
      </c>
      <c r="D230">
        <v>2</v>
      </c>
      <c r="E230">
        <v>0.55679999999999996</v>
      </c>
      <c r="F230">
        <v>0.26279999999999998</v>
      </c>
      <c r="G230">
        <v>0.8196</v>
      </c>
      <c r="H230">
        <v>0.2400787207</v>
      </c>
      <c r="I230">
        <v>0.21354216500000001</v>
      </c>
      <c r="J230">
        <v>0.59055953059999999</v>
      </c>
      <c r="K230">
        <v>0.49010444600000003</v>
      </c>
      <c r="L230">
        <v>0.28679629220000002</v>
      </c>
      <c r="M230">
        <v>0.44876574860000001</v>
      </c>
      <c r="N230">
        <f t="shared" si="58"/>
        <v>0.20117194424845164</v>
      </c>
      <c r="O230">
        <f t="shared" si="59"/>
        <v>0.56379836661100002</v>
      </c>
      <c r="P230">
        <f t="shared" si="60"/>
        <v>0.22849641139819526</v>
      </c>
      <c r="Q230">
        <f t="shared" si="61"/>
        <v>0.53216391746853753</v>
      </c>
      <c r="R230">
        <v>0.76497031100000001</v>
      </c>
      <c r="S230">
        <v>0.76066032800000005</v>
      </c>
    </row>
    <row r="231" spans="1:19" x14ac:dyDescent="0.25">
      <c r="A231">
        <v>85</v>
      </c>
      <c r="B231">
        <v>0.8</v>
      </c>
      <c r="C231">
        <v>7.5</v>
      </c>
      <c r="D231">
        <v>2</v>
      </c>
      <c r="E231">
        <v>0.47399999999999998</v>
      </c>
      <c r="F231">
        <v>0.2772</v>
      </c>
      <c r="G231">
        <v>0.75119999999999998</v>
      </c>
      <c r="H231">
        <v>0.2400787207</v>
      </c>
      <c r="I231">
        <v>0.21354216500000001</v>
      </c>
      <c r="J231">
        <v>0.59055953059999999</v>
      </c>
      <c r="K231">
        <v>0.49010444600000003</v>
      </c>
      <c r="L231">
        <v>0.28679629220000002</v>
      </c>
      <c r="M231">
        <v>0.44876574860000001</v>
      </c>
      <c r="N231">
        <f t="shared" si="58"/>
        <v>0.20117194424845164</v>
      </c>
      <c r="O231">
        <f t="shared" si="59"/>
        <v>0.56379836661100002</v>
      </c>
      <c r="P231">
        <f t="shared" si="60"/>
        <v>0.22849641139819526</v>
      </c>
      <c r="Q231">
        <f t="shared" si="61"/>
        <v>0.53216391746853753</v>
      </c>
      <c r="R231">
        <v>0.76497031100000001</v>
      </c>
      <c r="S231">
        <v>0.76066032800000005</v>
      </c>
    </row>
    <row r="232" spans="1:19" x14ac:dyDescent="0.25">
      <c r="A232">
        <v>85</v>
      </c>
      <c r="B232">
        <v>0.8</v>
      </c>
      <c r="C232">
        <v>7.5</v>
      </c>
      <c r="D232">
        <v>2</v>
      </c>
      <c r="E232">
        <v>0.49199999999999999</v>
      </c>
      <c r="F232">
        <v>0.2712</v>
      </c>
      <c r="G232">
        <v>0.76319999999999999</v>
      </c>
      <c r="H232">
        <v>0.2400787207</v>
      </c>
      <c r="I232">
        <v>0.21354216500000001</v>
      </c>
      <c r="J232">
        <v>0.59055953059999999</v>
      </c>
      <c r="K232">
        <v>0.49010444600000003</v>
      </c>
      <c r="L232">
        <v>0.28679629220000002</v>
      </c>
      <c r="M232">
        <v>0.44876574860000001</v>
      </c>
      <c r="N232">
        <f t="shared" si="58"/>
        <v>0.20117194424845164</v>
      </c>
      <c r="O232">
        <f t="shared" si="59"/>
        <v>0.56379836661100002</v>
      </c>
      <c r="P232">
        <f t="shared" si="60"/>
        <v>0.22849641139819526</v>
      </c>
      <c r="Q232">
        <f t="shared" si="61"/>
        <v>0.53216391746853753</v>
      </c>
      <c r="R232">
        <v>0.76497031100000001</v>
      </c>
      <c r="S232">
        <v>0.76066032800000005</v>
      </c>
    </row>
    <row r="233" spans="1:19" x14ac:dyDescent="0.25">
      <c r="A233">
        <v>85</v>
      </c>
      <c r="B233">
        <v>0.8</v>
      </c>
      <c r="C233">
        <v>7.5</v>
      </c>
      <c r="D233">
        <v>2</v>
      </c>
      <c r="E233">
        <v>0.49440000000000001</v>
      </c>
      <c r="F233">
        <v>0.26519999999999999</v>
      </c>
      <c r="G233">
        <v>0.75960000000000005</v>
      </c>
      <c r="H233">
        <v>0.2400787207</v>
      </c>
      <c r="I233">
        <v>0.21354216500000001</v>
      </c>
      <c r="J233">
        <v>0.59055953059999999</v>
      </c>
      <c r="K233">
        <v>0.49010444600000003</v>
      </c>
      <c r="L233">
        <v>0.28679629220000002</v>
      </c>
      <c r="M233">
        <v>0.44876574860000001</v>
      </c>
      <c r="N233">
        <f t="shared" si="58"/>
        <v>0.20117194424845164</v>
      </c>
      <c r="O233">
        <f t="shared" si="59"/>
        <v>0.56379836661100002</v>
      </c>
      <c r="P233">
        <f t="shared" si="60"/>
        <v>0.22849641139819526</v>
      </c>
      <c r="Q233">
        <f t="shared" si="61"/>
        <v>0.53216391746853753</v>
      </c>
      <c r="R233">
        <v>0.76497031100000001</v>
      </c>
      <c r="S233">
        <v>0.76066032800000005</v>
      </c>
    </row>
    <row r="234" spans="1:19" x14ac:dyDescent="0.25">
      <c r="A234">
        <v>85</v>
      </c>
      <c r="B234">
        <v>0.8</v>
      </c>
      <c r="C234">
        <v>7.5</v>
      </c>
      <c r="D234">
        <v>2</v>
      </c>
      <c r="E234">
        <v>0.51959999999999995</v>
      </c>
      <c r="F234">
        <v>0.23280000000000001</v>
      </c>
      <c r="G234">
        <v>0.75239999999999996</v>
      </c>
      <c r="H234">
        <v>0.2400787207</v>
      </c>
      <c r="I234">
        <v>0.21354216500000001</v>
      </c>
      <c r="J234">
        <v>0.59055953059999999</v>
      </c>
      <c r="K234">
        <v>0.49010444600000003</v>
      </c>
      <c r="L234">
        <v>0.28679629220000002</v>
      </c>
      <c r="M234">
        <v>0.44876574860000001</v>
      </c>
      <c r="N234">
        <f t="shared" si="58"/>
        <v>0.20117194424845164</v>
      </c>
      <c r="O234">
        <f t="shared" si="59"/>
        <v>0.56379836661100002</v>
      </c>
      <c r="P234">
        <f t="shared" si="60"/>
        <v>0.22849641139819526</v>
      </c>
      <c r="Q234">
        <f t="shared" si="61"/>
        <v>0.53216391746853753</v>
      </c>
      <c r="R234">
        <v>0.76497031100000001</v>
      </c>
      <c r="S234">
        <v>0.76066032800000005</v>
      </c>
    </row>
    <row r="235" spans="1:19" x14ac:dyDescent="0.25">
      <c r="A235">
        <v>85</v>
      </c>
      <c r="B235">
        <v>0.8</v>
      </c>
      <c r="C235">
        <v>7.5</v>
      </c>
      <c r="D235">
        <v>2</v>
      </c>
      <c r="E235">
        <v>0.44280000000000003</v>
      </c>
      <c r="F235">
        <v>0.30599999999999999</v>
      </c>
      <c r="G235">
        <v>0.74880000000000002</v>
      </c>
      <c r="H235">
        <v>0.2400787207</v>
      </c>
      <c r="I235">
        <v>0.21354216500000001</v>
      </c>
      <c r="J235">
        <v>0.59055953059999999</v>
      </c>
      <c r="K235">
        <v>0.49010444600000003</v>
      </c>
      <c r="L235">
        <v>0.28679629220000002</v>
      </c>
      <c r="M235">
        <v>0.44876574860000001</v>
      </c>
      <c r="N235">
        <f t="shared" si="58"/>
        <v>0.20117194424845164</v>
      </c>
      <c r="O235">
        <f t="shared" si="59"/>
        <v>0.56379836661100002</v>
      </c>
      <c r="P235">
        <f t="shared" si="60"/>
        <v>0.22849641139819526</v>
      </c>
      <c r="Q235">
        <f t="shared" si="61"/>
        <v>0.53216391746853753</v>
      </c>
      <c r="R235">
        <v>0.76497031100000001</v>
      </c>
      <c r="S235">
        <v>0.76066032800000005</v>
      </c>
    </row>
    <row r="236" spans="1:19" x14ac:dyDescent="0.25">
      <c r="A236">
        <v>85</v>
      </c>
      <c r="B236">
        <v>0.8</v>
      </c>
      <c r="C236">
        <v>7.5</v>
      </c>
      <c r="D236">
        <v>2</v>
      </c>
      <c r="E236">
        <v>0.49080000000000001</v>
      </c>
      <c r="F236">
        <v>0.27839999999999998</v>
      </c>
      <c r="G236">
        <v>0.76919999999999999</v>
      </c>
      <c r="H236">
        <v>0.2400787207</v>
      </c>
      <c r="I236">
        <v>0.21354216500000001</v>
      </c>
      <c r="J236">
        <v>0.59055953059999999</v>
      </c>
      <c r="K236">
        <v>0.49010444600000003</v>
      </c>
      <c r="L236">
        <v>0.28679629220000002</v>
      </c>
      <c r="M236">
        <v>0.44876574860000001</v>
      </c>
      <c r="N236">
        <f t="shared" si="58"/>
        <v>0.20117194424845164</v>
      </c>
      <c r="O236">
        <f t="shared" si="59"/>
        <v>0.56379836661100002</v>
      </c>
      <c r="P236">
        <f t="shared" si="60"/>
        <v>0.22849641139819526</v>
      </c>
      <c r="Q236">
        <f t="shared" si="61"/>
        <v>0.53216391746853753</v>
      </c>
      <c r="R236">
        <v>0.76497031100000001</v>
      </c>
      <c r="S236">
        <v>0.76066032800000005</v>
      </c>
    </row>
    <row r="237" spans="1:19" x14ac:dyDescent="0.25">
      <c r="A237">
        <v>85</v>
      </c>
      <c r="B237">
        <v>0.8</v>
      </c>
      <c r="C237">
        <v>7.5</v>
      </c>
      <c r="D237">
        <v>2</v>
      </c>
      <c r="E237">
        <v>0.48480000000000001</v>
      </c>
      <c r="F237">
        <v>0.28199999999999997</v>
      </c>
      <c r="G237">
        <v>0.76680000000000004</v>
      </c>
      <c r="H237">
        <v>0.2400787207</v>
      </c>
      <c r="I237">
        <v>0.21354216500000001</v>
      </c>
      <c r="J237">
        <v>0.59055953059999999</v>
      </c>
      <c r="K237">
        <v>0.49010444600000003</v>
      </c>
      <c r="L237">
        <v>0.28679629220000002</v>
      </c>
      <c r="M237">
        <v>0.44876574860000001</v>
      </c>
      <c r="N237">
        <f t="shared" si="58"/>
        <v>0.20117194424845164</v>
      </c>
      <c r="O237">
        <f t="shared" si="59"/>
        <v>0.56379836661100002</v>
      </c>
      <c r="P237">
        <f t="shared" si="60"/>
        <v>0.22849641139819526</v>
      </c>
      <c r="Q237">
        <f t="shared" si="61"/>
        <v>0.53216391746853753</v>
      </c>
      <c r="R237">
        <v>0.76497031100000001</v>
      </c>
      <c r="S237">
        <v>0.76066032800000005</v>
      </c>
    </row>
    <row r="238" spans="1:19" x14ac:dyDescent="0.25">
      <c r="A238">
        <v>85</v>
      </c>
      <c r="B238">
        <v>0.8</v>
      </c>
      <c r="C238">
        <v>7.5</v>
      </c>
      <c r="D238">
        <v>2</v>
      </c>
      <c r="E238">
        <v>0.53639999999999999</v>
      </c>
      <c r="F238">
        <v>0.26519999999999999</v>
      </c>
      <c r="G238">
        <v>0.80159999999999998</v>
      </c>
      <c r="H238">
        <v>0.2400787207</v>
      </c>
      <c r="I238">
        <v>0.21354216500000001</v>
      </c>
      <c r="J238">
        <v>0.59055953059999999</v>
      </c>
      <c r="K238">
        <v>0.49010444600000003</v>
      </c>
      <c r="L238">
        <v>0.28679629220000002</v>
      </c>
      <c r="M238">
        <v>0.44876574860000001</v>
      </c>
      <c r="N238">
        <f t="shared" si="58"/>
        <v>0.20117194424845164</v>
      </c>
      <c r="O238">
        <f t="shared" si="59"/>
        <v>0.56379836661100002</v>
      </c>
      <c r="P238">
        <f t="shared" si="60"/>
        <v>0.22849641139819526</v>
      </c>
      <c r="Q238">
        <f t="shared" si="61"/>
        <v>0.53216391746853753</v>
      </c>
      <c r="R238">
        <v>0.76497031100000001</v>
      </c>
      <c r="S238">
        <v>0.76066032800000005</v>
      </c>
    </row>
    <row r="239" spans="1:19" x14ac:dyDescent="0.25">
      <c r="A239">
        <v>85</v>
      </c>
      <c r="B239">
        <v>0.8</v>
      </c>
      <c r="C239">
        <v>7.5</v>
      </c>
      <c r="D239">
        <v>2</v>
      </c>
      <c r="E239">
        <v>0.45</v>
      </c>
      <c r="F239">
        <v>0.30719999999999997</v>
      </c>
      <c r="G239">
        <v>0.75719999999999998</v>
      </c>
      <c r="H239">
        <v>0.2400787207</v>
      </c>
      <c r="I239">
        <v>0.21354216500000001</v>
      </c>
      <c r="J239">
        <v>0.59055953059999999</v>
      </c>
      <c r="K239">
        <v>0.49010444600000003</v>
      </c>
      <c r="L239">
        <v>0.28679629220000002</v>
      </c>
      <c r="M239">
        <v>0.44876574860000001</v>
      </c>
      <c r="N239">
        <f t="shared" si="58"/>
        <v>0.20117194424845164</v>
      </c>
      <c r="O239">
        <f t="shared" si="59"/>
        <v>0.56379836661100002</v>
      </c>
      <c r="P239">
        <f t="shared" si="60"/>
        <v>0.22849641139819526</v>
      </c>
      <c r="Q239">
        <f t="shared" si="61"/>
        <v>0.53216391746853753</v>
      </c>
      <c r="R239">
        <v>0.76497031100000001</v>
      </c>
      <c r="S239">
        <v>0.76066032800000005</v>
      </c>
    </row>
    <row r="240" spans="1:19" x14ac:dyDescent="0.25">
      <c r="A240">
        <v>85</v>
      </c>
      <c r="B240">
        <v>0.8</v>
      </c>
      <c r="C240">
        <v>7.5</v>
      </c>
      <c r="D240">
        <v>2</v>
      </c>
      <c r="E240">
        <v>0.46800000000000003</v>
      </c>
      <c r="F240">
        <v>0.30959999999999999</v>
      </c>
      <c r="G240">
        <v>0.77759999999999996</v>
      </c>
      <c r="H240">
        <v>0.2400787207</v>
      </c>
      <c r="I240">
        <v>0.21354216500000001</v>
      </c>
      <c r="J240">
        <v>0.59055953059999999</v>
      </c>
      <c r="K240">
        <v>0.49010444600000003</v>
      </c>
      <c r="L240">
        <v>0.28679629220000002</v>
      </c>
      <c r="M240">
        <v>0.44876574860000001</v>
      </c>
      <c r="N240">
        <f t="shared" si="58"/>
        <v>0.20117194424845164</v>
      </c>
      <c r="O240">
        <f t="shared" si="59"/>
        <v>0.56379836661100002</v>
      </c>
      <c r="P240">
        <f t="shared" si="60"/>
        <v>0.22849641139819526</v>
      </c>
      <c r="Q240">
        <f t="shared" si="61"/>
        <v>0.53216391746853753</v>
      </c>
      <c r="R240">
        <v>0.76497031100000001</v>
      </c>
      <c r="S240">
        <v>0.76066032800000005</v>
      </c>
    </row>
    <row r="241" spans="1:19" x14ac:dyDescent="0.25">
      <c r="A241">
        <v>85</v>
      </c>
      <c r="B241">
        <v>0.8</v>
      </c>
      <c r="C241">
        <v>7.5</v>
      </c>
      <c r="D241">
        <v>2</v>
      </c>
      <c r="E241">
        <v>0.49559999999999998</v>
      </c>
      <c r="F241">
        <v>0.25679999999999997</v>
      </c>
      <c r="G241">
        <v>0.75239999999999996</v>
      </c>
      <c r="H241">
        <v>0.2400787207</v>
      </c>
      <c r="I241">
        <v>0.21354216500000001</v>
      </c>
      <c r="J241">
        <v>0.59055953059999999</v>
      </c>
      <c r="K241">
        <v>0.49010444600000003</v>
      </c>
      <c r="L241">
        <v>0.28679629220000002</v>
      </c>
      <c r="M241">
        <v>0.44876574860000001</v>
      </c>
      <c r="N241">
        <f t="shared" si="58"/>
        <v>0.20117194424845164</v>
      </c>
      <c r="O241">
        <f t="shared" si="59"/>
        <v>0.56379836661100002</v>
      </c>
      <c r="P241">
        <f t="shared" si="60"/>
        <v>0.22849641139819526</v>
      </c>
      <c r="Q241">
        <f t="shared" si="61"/>
        <v>0.53216391746853753</v>
      </c>
      <c r="R241">
        <v>0.76497031100000001</v>
      </c>
      <c r="S241">
        <v>0.76066032800000005</v>
      </c>
    </row>
    <row r="242" spans="1:19" x14ac:dyDescent="0.25">
      <c r="A242">
        <v>85</v>
      </c>
      <c r="B242">
        <v>0.8</v>
      </c>
      <c r="C242">
        <v>7.5</v>
      </c>
      <c r="D242">
        <v>2</v>
      </c>
      <c r="E242">
        <v>0.46439999999999998</v>
      </c>
      <c r="F242">
        <v>0.27960000000000002</v>
      </c>
      <c r="G242">
        <v>0.74399999999999999</v>
      </c>
      <c r="H242">
        <v>0.2400787207</v>
      </c>
      <c r="I242">
        <v>0.21354216500000001</v>
      </c>
      <c r="J242">
        <v>0.59055953059999999</v>
      </c>
      <c r="K242">
        <v>0.49010444600000003</v>
      </c>
      <c r="L242">
        <v>0.28679629220000002</v>
      </c>
      <c r="M242">
        <v>0.44876574860000001</v>
      </c>
      <c r="N242">
        <f t="shared" si="58"/>
        <v>0.20117194424845164</v>
      </c>
      <c r="O242">
        <f t="shared" si="59"/>
        <v>0.56379836661100002</v>
      </c>
      <c r="P242">
        <f t="shared" si="60"/>
        <v>0.22849641139819526</v>
      </c>
      <c r="Q242">
        <f t="shared" si="61"/>
        <v>0.53216391746853753</v>
      </c>
      <c r="R242">
        <v>0.76497031100000001</v>
      </c>
      <c r="S242">
        <v>0.76066032800000005</v>
      </c>
    </row>
    <row r="243" spans="1:19" x14ac:dyDescent="0.25">
      <c r="A243">
        <v>85</v>
      </c>
      <c r="B243">
        <v>0.8</v>
      </c>
      <c r="C243">
        <v>7.5</v>
      </c>
      <c r="D243">
        <v>2</v>
      </c>
      <c r="E243">
        <v>0.38700000000000001</v>
      </c>
      <c r="F243">
        <v>0.33839999999999998</v>
      </c>
      <c r="G243">
        <v>0.72540000000000004</v>
      </c>
      <c r="H243">
        <v>0.2400787207</v>
      </c>
      <c r="I243">
        <v>0.21354216500000001</v>
      </c>
      <c r="J243">
        <v>0.59055953059999999</v>
      </c>
      <c r="K243">
        <v>0.49010444600000003</v>
      </c>
      <c r="L243">
        <v>0.28679629220000002</v>
      </c>
      <c r="M243">
        <v>0.44876574860000001</v>
      </c>
      <c r="N243">
        <f t="shared" si="58"/>
        <v>0.20117194424845164</v>
      </c>
      <c r="O243">
        <f t="shared" si="59"/>
        <v>0.56379836661100002</v>
      </c>
      <c r="P243">
        <f t="shared" si="60"/>
        <v>0.22849641139819526</v>
      </c>
      <c r="Q243">
        <f t="shared" si="61"/>
        <v>0.53216391746853753</v>
      </c>
      <c r="R243">
        <v>0.76497031100000001</v>
      </c>
      <c r="S243">
        <v>0.76066032800000005</v>
      </c>
    </row>
    <row r="244" spans="1:19" x14ac:dyDescent="0.25">
      <c r="A244">
        <v>85</v>
      </c>
      <c r="B244">
        <v>0.8</v>
      </c>
      <c r="C244">
        <v>7.5</v>
      </c>
      <c r="D244">
        <v>2</v>
      </c>
      <c r="E244">
        <v>0.36</v>
      </c>
      <c r="F244">
        <v>0.36</v>
      </c>
      <c r="G244">
        <v>0.72</v>
      </c>
      <c r="H244">
        <v>0.2400787207</v>
      </c>
      <c r="I244">
        <v>0.21354216500000001</v>
      </c>
      <c r="J244">
        <v>0.59055953059999999</v>
      </c>
      <c r="K244">
        <v>0.49010444600000003</v>
      </c>
      <c r="L244">
        <v>0.28679629220000002</v>
      </c>
      <c r="M244">
        <v>0.44876574860000001</v>
      </c>
      <c r="N244">
        <f t="shared" si="58"/>
        <v>0.20117194424845164</v>
      </c>
      <c r="O244">
        <f t="shared" si="59"/>
        <v>0.56379836661100002</v>
      </c>
      <c r="P244">
        <f t="shared" si="60"/>
        <v>0.22849641139819526</v>
      </c>
      <c r="Q244">
        <f t="shared" si="61"/>
        <v>0.53216391746853753</v>
      </c>
      <c r="R244">
        <v>0.76497031100000001</v>
      </c>
      <c r="S244">
        <v>0.76066032800000005</v>
      </c>
    </row>
    <row r="245" spans="1:19" x14ac:dyDescent="0.25">
      <c r="A245">
        <v>85</v>
      </c>
      <c r="B245">
        <v>0.8</v>
      </c>
      <c r="C245">
        <v>7.5</v>
      </c>
      <c r="D245">
        <v>2</v>
      </c>
      <c r="E245">
        <v>0.4158</v>
      </c>
      <c r="F245">
        <v>0.33119999999999999</v>
      </c>
      <c r="G245">
        <v>0.747</v>
      </c>
      <c r="H245">
        <v>0.2400787207</v>
      </c>
      <c r="I245">
        <v>0.21354216500000001</v>
      </c>
      <c r="J245">
        <v>0.59055953059999999</v>
      </c>
      <c r="K245">
        <v>0.49010444600000003</v>
      </c>
      <c r="L245">
        <v>0.28679629220000002</v>
      </c>
      <c r="M245">
        <v>0.44876574860000001</v>
      </c>
      <c r="N245">
        <f t="shared" si="58"/>
        <v>0.20117194424845164</v>
      </c>
      <c r="O245">
        <f t="shared" si="59"/>
        <v>0.56379836661100002</v>
      </c>
      <c r="P245">
        <f t="shared" si="60"/>
        <v>0.22849641139819526</v>
      </c>
      <c r="Q245">
        <f t="shared" si="61"/>
        <v>0.53216391746853753</v>
      </c>
      <c r="R245">
        <v>0.76497031100000001</v>
      </c>
      <c r="S245">
        <v>0.76066032800000005</v>
      </c>
    </row>
    <row r="246" spans="1:19" x14ac:dyDescent="0.25">
      <c r="A246">
        <v>85</v>
      </c>
      <c r="B246">
        <v>0.8</v>
      </c>
      <c r="C246">
        <v>7.5</v>
      </c>
      <c r="D246">
        <v>2</v>
      </c>
      <c r="E246">
        <v>0.46079999999999999</v>
      </c>
      <c r="F246">
        <v>0.34560000000000002</v>
      </c>
      <c r="G246">
        <v>0.80640000000000001</v>
      </c>
      <c r="H246">
        <v>0.2400787207</v>
      </c>
      <c r="I246">
        <v>0.21354216500000001</v>
      </c>
      <c r="J246">
        <v>0.59055953059999999</v>
      </c>
      <c r="K246">
        <v>0.49010444600000003</v>
      </c>
      <c r="L246">
        <v>0.28679629220000002</v>
      </c>
      <c r="M246">
        <v>0.44876574860000001</v>
      </c>
      <c r="N246">
        <f t="shared" si="58"/>
        <v>0.20117194424845164</v>
      </c>
      <c r="O246">
        <f t="shared" si="59"/>
        <v>0.56379836661100002</v>
      </c>
      <c r="P246">
        <f t="shared" si="60"/>
        <v>0.22849641139819526</v>
      </c>
      <c r="Q246">
        <f t="shared" si="61"/>
        <v>0.53216391746853753</v>
      </c>
      <c r="R246">
        <v>0.76497031100000001</v>
      </c>
      <c r="S246">
        <v>0.76066032800000005</v>
      </c>
    </row>
    <row r="248" spans="1:19" x14ac:dyDescent="0.25">
      <c r="A248">
        <v>85</v>
      </c>
      <c r="B248">
        <v>1.2</v>
      </c>
      <c r="C248">
        <v>10</v>
      </c>
      <c r="D248">
        <v>2</v>
      </c>
      <c r="E248">
        <v>0.45179999999999998</v>
      </c>
      <c r="F248">
        <v>0.68759999999999999</v>
      </c>
      <c r="G248">
        <v>1.1394</v>
      </c>
      <c r="H248">
        <v>0.62968742069999994</v>
      </c>
      <c r="I248">
        <v>0.59702466499999995</v>
      </c>
      <c r="J248">
        <v>0.51181995560000004</v>
      </c>
      <c r="K248">
        <v>0.49865944600000001</v>
      </c>
      <c r="L248">
        <v>0.55446089990000003</v>
      </c>
      <c r="M248">
        <v>0.60002539099999996</v>
      </c>
      <c r="N248">
        <f t="shared" ref="N248:N287" si="62">$W$27+$W$28*B248+$W$29*(C248-$V$16)*(D248-$V$18)+$W$30*A248+$W$31*D248+$W$32*(C248-$V$16)*(A248-$V$20)+$W$33*C248+$W$34*(B248-$V$22)*(D248-$V$18)+$W$35*(A248-$V$20)*(D248-$V$18)</f>
        <v>0.61421554535945155</v>
      </c>
      <c r="O248">
        <f t="shared" ref="O248:O287" si="63">$W$40+$W$41*D248+$W$42*(C248-$V$17)*(D248-$V$19)+$W$43*A248+$W$44*(A248-$V$21)*(D248-$V$19)+$W$45*C248+$W$46*(A248-$V$21)*(C248-$V$17)+$W$47*(B248-$V$23)*(D248-$V$19)+$W$48*(B248-$V$23)*(C248-$V$17)+$W$49*B248</f>
        <v>0.53381480810090032</v>
      </c>
      <c r="P248">
        <f t="shared" ref="P248:P287" si="64">$Z$27+$Z$28*B248+$Z$29*A248+$Z$30*C248+$Z$31*(D248-$V$18)^2+$Z$32*(D248-$V$18)*(C248-$V$16)+$Z$33*(A248-$V$20)*(D248-$V$18)+$Z$34*(D248)+$Z$35*(B248-$V$22)*(D248-$V$18)+$Z$36*(C248-$V$16)^2+$Z$37*(B248-$V$22)*(C248-$V$16)</f>
        <v>0.64875554778119504</v>
      </c>
      <c r="Q248">
        <f t="shared" ref="Q248:Q287" si="65">$Z$40+$Z$41*A248+$Z$42*C248+$Z$43*(D248-$V$19)^2+$Z$44*(C248-$V$17)*(D248-$V$19)+$Z$45*D248+$Z$46*(A248-$V$21)*(D248-$V$19)+$Z$47*(C248-$V$17)^2+$Z$48*(B248-$V$23)*(D248-$V$19)+$Z$49*(B248-$V$23)*(C248-$V$17)+$Z$50*B248</f>
        <v>0.4968111487371375</v>
      </c>
      <c r="R248">
        <v>1.148030353</v>
      </c>
      <c r="S248">
        <v>1.145566697</v>
      </c>
    </row>
    <row r="249" spans="1:19" x14ac:dyDescent="0.25">
      <c r="A249">
        <v>85</v>
      </c>
      <c r="B249">
        <v>1.2</v>
      </c>
      <c r="C249">
        <v>10</v>
      </c>
      <c r="D249">
        <v>2</v>
      </c>
      <c r="E249">
        <v>0.67679999999999996</v>
      </c>
      <c r="F249">
        <v>0.48599999999999999</v>
      </c>
      <c r="G249">
        <v>1.1628000000000001</v>
      </c>
      <c r="H249">
        <v>0.62968742069999994</v>
      </c>
      <c r="I249">
        <v>0.59702466499999995</v>
      </c>
      <c r="J249">
        <v>0.51181995560000004</v>
      </c>
      <c r="K249">
        <v>0.49865944600000001</v>
      </c>
      <c r="L249">
        <v>0.55446089990000003</v>
      </c>
      <c r="M249">
        <v>0.60002539099999996</v>
      </c>
      <c r="N249">
        <f t="shared" si="62"/>
        <v>0.61421554535945155</v>
      </c>
      <c r="O249">
        <f t="shared" si="63"/>
        <v>0.53381480810090032</v>
      </c>
      <c r="P249">
        <f t="shared" si="64"/>
        <v>0.64875554778119504</v>
      </c>
      <c r="Q249">
        <f t="shared" si="65"/>
        <v>0.4968111487371375</v>
      </c>
      <c r="R249">
        <v>1.148030353</v>
      </c>
      <c r="S249">
        <v>1.145566697</v>
      </c>
    </row>
    <row r="250" spans="1:19" x14ac:dyDescent="0.25">
      <c r="A250">
        <v>85</v>
      </c>
      <c r="B250">
        <v>1.2</v>
      </c>
      <c r="C250">
        <v>10</v>
      </c>
      <c r="D250">
        <v>2</v>
      </c>
      <c r="E250">
        <v>0.75060000000000004</v>
      </c>
      <c r="F250">
        <v>0.39240000000000003</v>
      </c>
      <c r="G250">
        <v>1.143</v>
      </c>
      <c r="H250">
        <v>0.62968742069999994</v>
      </c>
      <c r="I250">
        <v>0.59702466499999995</v>
      </c>
      <c r="J250">
        <v>0.51181995560000004</v>
      </c>
      <c r="K250">
        <v>0.49865944600000001</v>
      </c>
      <c r="L250">
        <v>0.55446089990000003</v>
      </c>
      <c r="M250">
        <v>0.60002539099999996</v>
      </c>
      <c r="N250">
        <f t="shared" si="62"/>
        <v>0.61421554535945155</v>
      </c>
      <c r="O250">
        <f t="shared" si="63"/>
        <v>0.53381480810090032</v>
      </c>
      <c r="P250">
        <f t="shared" si="64"/>
        <v>0.64875554778119504</v>
      </c>
      <c r="Q250">
        <f t="shared" si="65"/>
        <v>0.4968111487371375</v>
      </c>
      <c r="R250">
        <v>1.148030353</v>
      </c>
      <c r="S250">
        <v>1.145566697</v>
      </c>
    </row>
    <row r="251" spans="1:19" x14ac:dyDescent="0.25">
      <c r="A251">
        <v>85</v>
      </c>
      <c r="B251">
        <v>1.2</v>
      </c>
      <c r="C251">
        <v>10</v>
      </c>
      <c r="D251">
        <v>2</v>
      </c>
      <c r="E251">
        <v>0.81540000000000001</v>
      </c>
      <c r="F251">
        <v>0.36359999999999998</v>
      </c>
      <c r="G251">
        <v>1.179</v>
      </c>
      <c r="H251">
        <v>0.62968742069999994</v>
      </c>
      <c r="I251">
        <v>0.59702466499999995</v>
      </c>
      <c r="J251">
        <v>0.51181995560000004</v>
      </c>
      <c r="K251">
        <v>0.49865944600000001</v>
      </c>
      <c r="L251">
        <v>0.55446089990000003</v>
      </c>
      <c r="M251">
        <v>0.60002539099999996</v>
      </c>
      <c r="N251">
        <f t="shared" si="62"/>
        <v>0.61421554535945155</v>
      </c>
      <c r="O251">
        <f t="shared" si="63"/>
        <v>0.53381480810090032</v>
      </c>
      <c r="P251">
        <f t="shared" si="64"/>
        <v>0.64875554778119504</v>
      </c>
      <c r="Q251">
        <f t="shared" si="65"/>
        <v>0.4968111487371375</v>
      </c>
      <c r="R251">
        <v>1.148030353</v>
      </c>
      <c r="S251">
        <v>1.145566697</v>
      </c>
    </row>
    <row r="252" spans="1:19" x14ac:dyDescent="0.25">
      <c r="A252">
        <v>85</v>
      </c>
      <c r="B252">
        <v>1.2</v>
      </c>
      <c r="C252">
        <v>10</v>
      </c>
      <c r="D252">
        <v>2</v>
      </c>
      <c r="E252">
        <v>0.81540000000000001</v>
      </c>
      <c r="F252">
        <v>0.35099999999999998</v>
      </c>
      <c r="G252">
        <v>1.1664000000000001</v>
      </c>
      <c r="H252">
        <v>0.62968742069999994</v>
      </c>
      <c r="I252">
        <v>0.59702466499999995</v>
      </c>
      <c r="J252">
        <v>0.51181995560000004</v>
      </c>
      <c r="K252">
        <v>0.49865944600000001</v>
      </c>
      <c r="L252">
        <v>0.55446089990000003</v>
      </c>
      <c r="M252">
        <v>0.60002539099999996</v>
      </c>
      <c r="N252">
        <f t="shared" si="62"/>
        <v>0.61421554535945155</v>
      </c>
      <c r="O252">
        <f t="shared" si="63"/>
        <v>0.53381480810090032</v>
      </c>
      <c r="P252">
        <f t="shared" si="64"/>
        <v>0.64875554778119504</v>
      </c>
      <c r="Q252">
        <f t="shared" si="65"/>
        <v>0.4968111487371375</v>
      </c>
      <c r="R252">
        <v>1.148030353</v>
      </c>
      <c r="S252">
        <v>1.145566697</v>
      </c>
    </row>
    <row r="253" spans="1:19" x14ac:dyDescent="0.25">
      <c r="A253">
        <v>85</v>
      </c>
      <c r="B253">
        <v>1.2</v>
      </c>
      <c r="C253">
        <v>10</v>
      </c>
      <c r="D253">
        <v>2</v>
      </c>
      <c r="E253">
        <v>0.60840000000000005</v>
      </c>
      <c r="F253">
        <v>0.55259999999999998</v>
      </c>
      <c r="G253">
        <v>1.161</v>
      </c>
      <c r="H253">
        <v>0.62968742069999994</v>
      </c>
      <c r="I253">
        <v>0.59702466499999995</v>
      </c>
      <c r="J253">
        <v>0.51181995560000004</v>
      </c>
      <c r="K253">
        <v>0.49865944600000001</v>
      </c>
      <c r="L253">
        <v>0.55446089990000003</v>
      </c>
      <c r="M253">
        <v>0.60002539099999996</v>
      </c>
      <c r="N253">
        <f t="shared" si="62"/>
        <v>0.61421554535945155</v>
      </c>
      <c r="O253">
        <f t="shared" si="63"/>
        <v>0.53381480810090032</v>
      </c>
      <c r="P253">
        <f t="shared" si="64"/>
        <v>0.64875554778119504</v>
      </c>
      <c r="Q253">
        <f t="shared" si="65"/>
        <v>0.4968111487371375</v>
      </c>
      <c r="R253">
        <v>1.148030353</v>
      </c>
      <c r="S253">
        <v>1.145566697</v>
      </c>
    </row>
    <row r="254" spans="1:19" x14ac:dyDescent="0.25">
      <c r="A254">
        <v>85</v>
      </c>
      <c r="B254">
        <v>1.2</v>
      </c>
      <c r="C254">
        <v>10</v>
      </c>
      <c r="D254">
        <v>2</v>
      </c>
      <c r="E254">
        <v>0.68940000000000001</v>
      </c>
      <c r="F254">
        <v>0.4788</v>
      </c>
      <c r="G254">
        <v>1.1681999999999999</v>
      </c>
      <c r="H254">
        <v>0.62968742069999994</v>
      </c>
      <c r="I254">
        <v>0.59702466499999995</v>
      </c>
      <c r="J254">
        <v>0.51181995560000004</v>
      </c>
      <c r="K254">
        <v>0.49865944600000001</v>
      </c>
      <c r="L254">
        <v>0.55446089990000003</v>
      </c>
      <c r="M254">
        <v>0.60002539099999996</v>
      </c>
      <c r="N254">
        <f t="shared" si="62"/>
        <v>0.61421554535945155</v>
      </c>
      <c r="O254">
        <f t="shared" si="63"/>
        <v>0.53381480810090032</v>
      </c>
      <c r="P254">
        <f t="shared" si="64"/>
        <v>0.64875554778119504</v>
      </c>
      <c r="Q254">
        <f t="shared" si="65"/>
        <v>0.4968111487371375</v>
      </c>
      <c r="R254">
        <v>1.148030353</v>
      </c>
      <c r="S254">
        <v>1.145566697</v>
      </c>
    </row>
    <row r="255" spans="1:19" x14ac:dyDescent="0.25">
      <c r="A255">
        <v>85</v>
      </c>
      <c r="B255">
        <v>1.2</v>
      </c>
      <c r="C255">
        <v>10</v>
      </c>
      <c r="D255">
        <v>2</v>
      </c>
      <c r="E255">
        <v>0.65159999999999996</v>
      </c>
      <c r="F255">
        <v>0.504</v>
      </c>
      <c r="G255">
        <v>1.1556</v>
      </c>
      <c r="H255">
        <v>0.62968742069999994</v>
      </c>
      <c r="I255">
        <v>0.59702466499999995</v>
      </c>
      <c r="J255">
        <v>0.51181995560000004</v>
      </c>
      <c r="K255">
        <v>0.49865944600000001</v>
      </c>
      <c r="L255">
        <v>0.55446089990000003</v>
      </c>
      <c r="M255">
        <v>0.60002539099999996</v>
      </c>
      <c r="N255">
        <f t="shared" si="62"/>
        <v>0.61421554535945155</v>
      </c>
      <c r="O255">
        <f t="shared" si="63"/>
        <v>0.53381480810090032</v>
      </c>
      <c r="P255">
        <f t="shared" si="64"/>
        <v>0.64875554778119504</v>
      </c>
      <c r="Q255">
        <f t="shared" si="65"/>
        <v>0.4968111487371375</v>
      </c>
      <c r="R255">
        <v>1.148030353</v>
      </c>
      <c r="S255">
        <v>1.145566697</v>
      </c>
    </row>
    <row r="256" spans="1:19" x14ac:dyDescent="0.25">
      <c r="A256">
        <v>85</v>
      </c>
      <c r="B256">
        <v>1.2</v>
      </c>
      <c r="C256">
        <v>10</v>
      </c>
      <c r="D256">
        <v>2</v>
      </c>
      <c r="E256">
        <v>0.83340000000000003</v>
      </c>
      <c r="F256">
        <v>0.29699999999999999</v>
      </c>
      <c r="G256">
        <v>1.1304000000000001</v>
      </c>
      <c r="H256">
        <v>0.62968742069999994</v>
      </c>
      <c r="I256">
        <v>0.59702466499999995</v>
      </c>
      <c r="J256">
        <v>0.51181995560000004</v>
      </c>
      <c r="K256">
        <v>0.49865944600000001</v>
      </c>
      <c r="L256">
        <v>0.55446089990000003</v>
      </c>
      <c r="M256">
        <v>0.60002539099999996</v>
      </c>
      <c r="N256">
        <f t="shared" si="62"/>
        <v>0.61421554535945155</v>
      </c>
      <c r="O256">
        <f t="shared" si="63"/>
        <v>0.53381480810090032</v>
      </c>
      <c r="P256">
        <f t="shared" si="64"/>
        <v>0.64875554778119504</v>
      </c>
      <c r="Q256">
        <f t="shared" si="65"/>
        <v>0.4968111487371375</v>
      </c>
      <c r="R256">
        <v>1.148030353</v>
      </c>
      <c r="S256">
        <v>1.145566697</v>
      </c>
    </row>
    <row r="257" spans="1:19" x14ac:dyDescent="0.25">
      <c r="A257">
        <v>85</v>
      </c>
      <c r="B257">
        <v>1.2</v>
      </c>
      <c r="C257">
        <v>10</v>
      </c>
      <c r="D257">
        <v>2</v>
      </c>
      <c r="E257">
        <v>0.61019999999999996</v>
      </c>
      <c r="F257">
        <v>0.53100000000000003</v>
      </c>
      <c r="G257">
        <v>1.1412</v>
      </c>
      <c r="H257">
        <v>0.62968742069999994</v>
      </c>
      <c r="I257">
        <v>0.59702466499999995</v>
      </c>
      <c r="J257">
        <v>0.51181995560000004</v>
      </c>
      <c r="K257">
        <v>0.49865944600000001</v>
      </c>
      <c r="L257">
        <v>0.55446089990000003</v>
      </c>
      <c r="M257">
        <v>0.60002539099999996</v>
      </c>
      <c r="N257">
        <f t="shared" si="62"/>
        <v>0.61421554535945155</v>
      </c>
      <c r="O257">
        <f t="shared" si="63"/>
        <v>0.53381480810090032</v>
      </c>
      <c r="P257">
        <f t="shared" si="64"/>
        <v>0.64875554778119504</v>
      </c>
      <c r="Q257">
        <f t="shared" si="65"/>
        <v>0.4968111487371375</v>
      </c>
      <c r="R257">
        <v>1.148030353</v>
      </c>
      <c r="S257">
        <v>1.145566697</v>
      </c>
    </row>
    <row r="258" spans="1:19" x14ac:dyDescent="0.25">
      <c r="A258">
        <v>85</v>
      </c>
      <c r="B258">
        <v>1.2</v>
      </c>
      <c r="C258">
        <v>10</v>
      </c>
      <c r="D258">
        <v>2</v>
      </c>
      <c r="E258">
        <v>0.64080000000000004</v>
      </c>
      <c r="F258">
        <v>0.52739999999999998</v>
      </c>
      <c r="G258">
        <v>1.1681999999999999</v>
      </c>
      <c r="H258">
        <v>0.62968742069999994</v>
      </c>
      <c r="I258">
        <v>0.59702466499999995</v>
      </c>
      <c r="J258">
        <v>0.51181995560000004</v>
      </c>
      <c r="K258">
        <v>0.49865944600000001</v>
      </c>
      <c r="L258">
        <v>0.55446089990000003</v>
      </c>
      <c r="M258">
        <v>0.60002539099999996</v>
      </c>
      <c r="N258">
        <f t="shared" si="62"/>
        <v>0.61421554535945155</v>
      </c>
      <c r="O258">
        <f t="shared" si="63"/>
        <v>0.53381480810090032</v>
      </c>
      <c r="P258">
        <f t="shared" si="64"/>
        <v>0.64875554778119504</v>
      </c>
      <c r="Q258">
        <f t="shared" si="65"/>
        <v>0.4968111487371375</v>
      </c>
      <c r="R258">
        <v>1.148030353</v>
      </c>
      <c r="S258">
        <v>1.145566697</v>
      </c>
    </row>
    <row r="259" spans="1:19" x14ac:dyDescent="0.25">
      <c r="A259">
        <v>85</v>
      </c>
      <c r="B259">
        <v>1.2</v>
      </c>
      <c r="C259">
        <v>10</v>
      </c>
      <c r="D259">
        <v>2</v>
      </c>
      <c r="E259">
        <v>0.65339999999999998</v>
      </c>
      <c r="F259">
        <v>0.49680000000000002</v>
      </c>
      <c r="G259">
        <v>1.1501999999999999</v>
      </c>
      <c r="H259">
        <v>0.62968742069999994</v>
      </c>
      <c r="I259">
        <v>0.59702466499999995</v>
      </c>
      <c r="J259">
        <v>0.51181995560000004</v>
      </c>
      <c r="K259">
        <v>0.49865944600000001</v>
      </c>
      <c r="L259">
        <v>0.55446089990000003</v>
      </c>
      <c r="M259">
        <v>0.60002539099999996</v>
      </c>
      <c r="N259">
        <f t="shared" si="62"/>
        <v>0.61421554535945155</v>
      </c>
      <c r="O259">
        <f t="shared" si="63"/>
        <v>0.53381480810090032</v>
      </c>
      <c r="P259">
        <f t="shared" si="64"/>
        <v>0.64875554778119504</v>
      </c>
      <c r="Q259">
        <f t="shared" si="65"/>
        <v>0.4968111487371375</v>
      </c>
      <c r="R259">
        <v>1.148030353</v>
      </c>
      <c r="S259">
        <v>1.145566697</v>
      </c>
    </row>
    <row r="260" spans="1:19" x14ac:dyDescent="0.25">
      <c r="A260">
        <v>85</v>
      </c>
      <c r="B260">
        <v>1.2</v>
      </c>
      <c r="C260">
        <v>10</v>
      </c>
      <c r="D260">
        <v>2</v>
      </c>
      <c r="E260">
        <v>0.68400000000000005</v>
      </c>
      <c r="F260">
        <v>0.46260000000000001</v>
      </c>
      <c r="G260">
        <v>1.1466000000000001</v>
      </c>
      <c r="H260">
        <v>0.62968742069999994</v>
      </c>
      <c r="I260">
        <v>0.59702466499999995</v>
      </c>
      <c r="J260">
        <v>0.51181995560000004</v>
      </c>
      <c r="K260">
        <v>0.49865944600000001</v>
      </c>
      <c r="L260">
        <v>0.55446089990000003</v>
      </c>
      <c r="M260">
        <v>0.60002539099999996</v>
      </c>
      <c r="N260">
        <f t="shared" si="62"/>
        <v>0.61421554535945155</v>
      </c>
      <c r="O260">
        <f t="shared" si="63"/>
        <v>0.53381480810090032</v>
      </c>
      <c r="P260">
        <f t="shared" si="64"/>
        <v>0.64875554778119504</v>
      </c>
      <c r="Q260">
        <f t="shared" si="65"/>
        <v>0.4968111487371375</v>
      </c>
      <c r="R260">
        <v>1.148030353</v>
      </c>
      <c r="S260">
        <v>1.145566697</v>
      </c>
    </row>
    <row r="261" spans="1:19" x14ac:dyDescent="0.25">
      <c r="A261">
        <v>85</v>
      </c>
      <c r="B261">
        <v>1.2</v>
      </c>
      <c r="C261">
        <v>10</v>
      </c>
      <c r="D261">
        <v>2</v>
      </c>
      <c r="E261">
        <v>0.61380000000000001</v>
      </c>
      <c r="F261">
        <v>0.55620000000000003</v>
      </c>
      <c r="G261">
        <v>1.17</v>
      </c>
      <c r="H261">
        <v>0.62968742069999994</v>
      </c>
      <c r="I261">
        <v>0.59702466499999995</v>
      </c>
      <c r="J261">
        <v>0.51181995560000004</v>
      </c>
      <c r="K261">
        <v>0.49865944600000001</v>
      </c>
      <c r="L261">
        <v>0.55446089990000003</v>
      </c>
      <c r="M261">
        <v>0.60002539099999996</v>
      </c>
      <c r="N261">
        <f t="shared" si="62"/>
        <v>0.61421554535945155</v>
      </c>
      <c r="O261">
        <f t="shared" si="63"/>
        <v>0.53381480810090032</v>
      </c>
      <c r="P261">
        <f t="shared" si="64"/>
        <v>0.64875554778119504</v>
      </c>
      <c r="Q261">
        <f t="shared" si="65"/>
        <v>0.4968111487371375</v>
      </c>
      <c r="R261">
        <v>1.148030353</v>
      </c>
      <c r="S261">
        <v>1.145566697</v>
      </c>
    </row>
    <row r="262" spans="1:19" x14ac:dyDescent="0.25">
      <c r="A262">
        <v>85</v>
      </c>
      <c r="B262">
        <v>1.2</v>
      </c>
      <c r="C262">
        <v>10</v>
      </c>
      <c r="D262">
        <v>2</v>
      </c>
      <c r="E262">
        <v>0.64259999999999995</v>
      </c>
      <c r="F262">
        <v>0.50760000000000005</v>
      </c>
      <c r="G262">
        <v>1.1501999999999999</v>
      </c>
      <c r="H262">
        <v>0.62968742069999994</v>
      </c>
      <c r="I262">
        <v>0.59702466499999995</v>
      </c>
      <c r="J262">
        <v>0.51181995560000004</v>
      </c>
      <c r="K262">
        <v>0.49865944600000001</v>
      </c>
      <c r="L262">
        <v>0.55446089990000003</v>
      </c>
      <c r="M262">
        <v>0.60002539099999996</v>
      </c>
      <c r="N262">
        <f t="shared" si="62"/>
        <v>0.61421554535945155</v>
      </c>
      <c r="O262">
        <f t="shared" si="63"/>
        <v>0.53381480810090032</v>
      </c>
      <c r="P262">
        <f t="shared" si="64"/>
        <v>0.64875554778119504</v>
      </c>
      <c r="Q262">
        <f t="shared" si="65"/>
        <v>0.4968111487371375</v>
      </c>
      <c r="R262">
        <v>1.148030353</v>
      </c>
      <c r="S262">
        <v>1.145566697</v>
      </c>
    </row>
    <row r="263" spans="1:19" x14ac:dyDescent="0.25">
      <c r="A263">
        <v>85</v>
      </c>
      <c r="B263">
        <v>1.2</v>
      </c>
      <c r="C263">
        <v>10</v>
      </c>
      <c r="D263">
        <v>2</v>
      </c>
      <c r="E263">
        <v>0.66059999999999997</v>
      </c>
      <c r="F263">
        <v>0.52200000000000002</v>
      </c>
      <c r="G263">
        <v>1.1826000000000001</v>
      </c>
      <c r="H263">
        <v>0.62968742069999994</v>
      </c>
      <c r="I263">
        <v>0.59702466499999995</v>
      </c>
      <c r="J263">
        <v>0.51181995560000004</v>
      </c>
      <c r="K263">
        <v>0.49865944600000001</v>
      </c>
      <c r="L263">
        <v>0.55446089990000003</v>
      </c>
      <c r="M263">
        <v>0.60002539099999996</v>
      </c>
      <c r="N263">
        <f t="shared" si="62"/>
        <v>0.61421554535945155</v>
      </c>
      <c r="O263">
        <f t="shared" si="63"/>
        <v>0.53381480810090032</v>
      </c>
      <c r="P263">
        <f t="shared" si="64"/>
        <v>0.64875554778119504</v>
      </c>
      <c r="Q263">
        <f t="shared" si="65"/>
        <v>0.4968111487371375</v>
      </c>
      <c r="R263">
        <v>1.148030353</v>
      </c>
      <c r="S263">
        <v>1.145566697</v>
      </c>
    </row>
    <row r="264" spans="1:19" x14ac:dyDescent="0.25">
      <c r="A264">
        <v>85</v>
      </c>
      <c r="B264">
        <v>1.2</v>
      </c>
      <c r="C264">
        <v>10</v>
      </c>
      <c r="D264">
        <v>2</v>
      </c>
      <c r="E264">
        <v>0.70740000000000003</v>
      </c>
      <c r="F264">
        <v>0.4662</v>
      </c>
      <c r="G264">
        <v>1.1736</v>
      </c>
      <c r="H264">
        <v>0.62968742069999994</v>
      </c>
      <c r="I264">
        <v>0.59702466499999995</v>
      </c>
      <c r="J264">
        <v>0.51181995560000004</v>
      </c>
      <c r="K264">
        <v>0.49865944600000001</v>
      </c>
      <c r="L264">
        <v>0.55446089990000003</v>
      </c>
      <c r="M264">
        <v>0.60002539099999996</v>
      </c>
      <c r="N264">
        <f t="shared" si="62"/>
        <v>0.61421554535945155</v>
      </c>
      <c r="O264">
        <f t="shared" si="63"/>
        <v>0.53381480810090032</v>
      </c>
      <c r="P264">
        <f t="shared" si="64"/>
        <v>0.64875554778119504</v>
      </c>
      <c r="Q264">
        <f t="shared" si="65"/>
        <v>0.4968111487371375</v>
      </c>
      <c r="R264">
        <v>1.148030353</v>
      </c>
      <c r="S264">
        <v>1.145566697</v>
      </c>
    </row>
    <row r="265" spans="1:19" x14ac:dyDescent="0.25">
      <c r="A265">
        <v>85</v>
      </c>
      <c r="B265">
        <v>1.2</v>
      </c>
      <c r="C265">
        <v>10</v>
      </c>
      <c r="D265">
        <v>2</v>
      </c>
      <c r="E265">
        <v>0.61380000000000001</v>
      </c>
      <c r="F265">
        <v>0.55620000000000003</v>
      </c>
      <c r="G265">
        <v>1.17</v>
      </c>
      <c r="H265">
        <v>0.62968742069999994</v>
      </c>
      <c r="I265">
        <v>0.59702466499999995</v>
      </c>
      <c r="J265">
        <v>0.51181995560000004</v>
      </c>
      <c r="K265">
        <v>0.49865944600000001</v>
      </c>
      <c r="L265">
        <v>0.55446089990000003</v>
      </c>
      <c r="M265">
        <v>0.60002539099999996</v>
      </c>
      <c r="N265">
        <f t="shared" si="62"/>
        <v>0.61421554535945155</v>
      </c>
      <c r="O265">
        <f t="shared" si="63"/>
        <v>0.53381480810090032</v>
      </c>
      <c r="P265">
        <f t="shared" si="64"/>
        <v>0.64875554778119504</v>
      </c>
      <c r="Q265">
        <f t="shared" si="65"/>
        <v>0.4968111487371375</v>
      </c>
      <c r="R265">
        <v>1.148030353</v>
      </c>
      <c r="S265">
        <v>1.145566697</v>
      </c>
    </row>
    <row r="266" spans="1:19" x14ac:dyDescent="0.25">
      <c r="A266">
        <v>85</v>
      </c>
      <c r="B266">
        <v>1.2</v>
      </c>
      <c r="C266">
        <v>10</v>
      </c>
      <c r="D266">
        <v>2</v>
      </c>
      <c r="E266">
        <v>0.64080000000000004</v>
      </c>
      <c r="F266">
        <v>0.53820000000000001</v>
      </c>
      <c r="G266">
        <v>1.179</v>
      </c>
      <c r="H266">
        <v>0.62968742069999994</v>
      </c>
      <c r="I266">
        <v>0.59702466499999995</v>
      </c>
      <c r="J266">
        <v>0.51181995560000004</v>
      </c>
      <c r="K266">
        <v>0.49865944600000001</v>
      </c>
      <c r="L266">
        <v>0.55446089990000003</v>
      </c>
      <c r="M266">
        <v>0.60002539099999996</v>
      </c>
      <c r="N266">
        <f t="shared" si="62"/>
        <v>0.61421554535945155</v>
      </c>
      <c r="O266">
        <f t="shared" si="63"/>
        <v>0.53381480810090032</v>
      </c>
      <c r="P266">
        <f t="shared" si="64"/>
        <v>0.64875554778119504</v>
      </c>
      <c r="Q266">
        <f t="shared" si="65"/>
        <v>0.4968111487371375</v>
      </c>
      <c r="R266">
        <v>1.148030353</v>
      </c>
      <c r="S266">
        <v>1.145566697</v>
      </c>
    </row>
    <row r="267" spans="1:19" x14ac:dyDescent="0.25">
      <c r="A267">
        <v>85</v>
      </c>
      <c r="B267">
        <v>1.2</v>
      </c>
      <c r="C267">
        <v>10</v>
      </c>
      <c r="D267">
        <v>2</v>
      </c>
      <c r="E267">
        <v>0.66239999999999999</v>
      </c>
      <c r="F267">
        <v>0.4824</v>
      </c>
      <c r="G267">
        <v>1.1448</v>
      </c>
      <c r="H267">
        <v>0.62968742069999994</v>
      </c>
      <c r="I267">
        <v>0.59702466499999995</v>
      </c>
      <c r="J267">
        <v>0.51181995560000004</v>
      </c>
      <c r="K267">
        <v>0.49865944600000001</v>
      </c>
      <c r="L267">
        <v>0.55446089990000003</v>
      </c>
      <c r="M267">
        <v>0.60002539099999996</v>
      </c>
      <c r="N267">
        <f t="shared" si="62"/>
        <v>0.61421554535945155</v>
      </c>
      <c r="O267">
        <f t="shared" si="63"/>
        <v>0.53381480810090032</v>
      </c>
      <c r="P267">
        <f t="shared" si="64"/>
        <v>0.64875554778119504</v>
      </c>
      <c r="Q267">
        <f t="shared" si="65"/>
        <v>0.4968111487371375</v>
      </c>
      <c r="R267">
        <v>1.148030353</v>
      </c>
      <c r="S267">
        <v>1.145566697</v>
      </c>
    </row>
    <row r="268" spans="1:19" x14ac:dyDescent="0.25">
      <c r="A268">
        <v>85</v>
      </c>
      <c r="B268">
        <v>1.2</v>
      </c>
      <c r="C268">
        <v>10</v>
      </c>
      <c r="D268">
        <v>2</v>
      </c>
      <c r="E268">
        <v>0.60840000000000005</v>
      </c>
      <c r="F268">
        <v>0.5202</v>
      </c>
      <c r="G268">
        <v>1.1286</v>
      </c>
      <c r="H268">
        <v>0.62968742069999994</v>
      </c>
      <c r="I268">
        <v>0.59702466499999995</v>
      </c>
      <c r="J268">
        <v>0.51181995560000004</v>
      </c>
      <c r="K268">
        <v>0.49865944600000001</v>
      </c>
      <c r="L268">
        <v>0.55446089990000003</v>
      </c>
      <c r="M268">
        <v>0.60002539099999996</v>
      </c>
      <c r="N268">
        <f t="shared" si="62"/>
        <v>0.61421554535945155</v>
      </c>
      <c r="O268">
        <f t="shared" si="63"/>
        <v>0.53381480810090032</v>
      </c>
      <c r="P268">
        <f t="shared" si="64"/>
        <v>0.64875554778119504</v>
      </c>
      <c r="Q268">
        <f t="shared" si="65"/>
        <v>0.4968111487371375</v>
      </c>
      <c r="R268">
        <v>1.148030353</v>
      </c>
      <c r="S268">
        <v>1.145566697</v>
      </c>
    </row>
    <row r="269" spans="1:19" x14ac:dyDescent="0.25">
      <c r="A269">
        <v>85</v>
      </c>
      <c r="B269">
        <v>1.2</v>
      </c>
      <c r="C269">
        <v>10</v>
      </c>
      <c r="D269">
        <v>2</v>
      </c>
      <c r="E269">
        <v>0.59940000000000004</v>
      </c>
      <c r="F269">
        <v>0.52559999999999996</v>
      </c>
      <c r="G269">
        <v>1.125</v>
      </c>
      <c r="H269">
        <v>0.62968742069999994</v>
      </c>
      <c r="I269">
        <v>0.59702466499999995</v>
      </c>
      <c r="J269">
        <v>0.51181995560000004</v>
      </c>
      <c r="K269">
        <v>0.49865944600000001</v>
      </c>
      <c r="L269">
        <v>0.55446089990000003</v>
      </c>
      <c r="M269">
        <v>0.60002539099999996</v>
      </c>
      <c r="N269">
        <f t="shared" si="62"/>
        <v>0.61421554535945155</v>
      </c>
      <c r="O269">
        <f t="shared" si="63"/>
        <v>0.53381480810090032</v>
      </c>
      <c r="P269">
        <f t="shared" si="64"/>
        <v>0.64875554778119504</v>
      </c>
      <c r="Q269">
        <f t="shared" si="65"/>
        <v>0.4968111487371375</v>
      </c>
      <c r="R269">
        <v>1.148030353</v>
      </c>
      <c r="S269">
        <v>1.145566697</v>
      </c>
    </row>
    <row r="270" spans="1:19" x14ac:dyDescent="0.25">
      <c r="A270">
        <v>85</v>
      </c>
      <c r="B270">
        <v>1.2</v>
      </c>
      <c r="C270">
        <v>10</v>
      </c>
      <c r="D270">
        <v>2</v>
      </c>
      <c r="E270">
        <v>0.61199999999999999</v>
      </c>
      <c r="F270">
        <v>0.504</v>
      </c>
      <c r="G270">
        <v>1.1160000000000001</v>
      </c>
      <c r="H270">
        <v>0.62968742069999994</v>
      </c>
      <c r="I270">
        <v>0.59702466499999995</v>
      </c>
      <c r="J270">
        <v>0.51181995560000004</v>
      </c>
      <c r="K270">
        <v>0.49865944600000001</v>
      </c>
      <c r="L270">
        <v>0.55446089990000003</v>
      </c>
      <c r="M270">
        <v>0.60002539099999996</v>
      </c>
      <c r="N270">
        <f t="shared" si="62"/>
        <v>0.61421554535945155</v>
      </c>
      <c r="O270">
        <f t="shared" si="63"/>
        <v>0.53381480810090032</v>
      </c>
      <c r="P270">
        <f t="shared" si="64"/>
        <v>0.64875554778119504</v>
      </c>
      <c r="Q270">
        <f t="shared" si="65"/>
        <v>0.4968111487371375</v>
      </c>
      <c r="R270">
        <v>1.148030353</v>
      </c>
      <c r="S270">
        <v>1.145566697</v>
      </c>
    </row>
    <row r="271" spans="1:19" x14ac:dyDescent="0.25">
      <c r="A271">
        <v>85</v>
      </c>
      <c r="B271">
        <v>1.2</v>
      </c>
      <c r="C271">
        <v>10</v>
      </c>
      <c r="D271">
        <v>2</v>
      </c>
      <c r="E271">
        <v>0.61380000000000001</v>
      </c>
      <c r="F271">
        <v>0.50939999999999996</v>
      </c>
      <c r="G271">
        <v>1.1232</v>
      </c>
      <c r="H271">
        <v>0.62968742069999994</v>
      </c>
      <c r="I271">
        <v>0.59702466499999995</v>
      </c>
      <c r="J271">
        <v>0.51181995560000004</v>
      </c>
      <c r="K271">
        <v>0.49865944600000001</v>
      </c>
      <c r="L271">
        <v>0.55446089990000003</v>
      </c>
      <c r="M271">
        <v>0.60002539099999996</v>
      </c>
      <c r="N271">
        <f t="shared" si="62"/>
        <v>0.61421554535945155</v>
      </c>
      <c r="O271">
        <f t="shared" si="63"/>
        <v>0.53381480810090032</v>
      </c>
      <c r="P271">
        <f t="shared" si="64"/>
        <v>0.64875554778119504</v>
      </c>
      <c r="Q271">
        <f t="shared" si="65"/>
        <v>0.4968111487371375</v>
      </c>
      <c r="R271">
        <v>1.148030353</v>
      </c>
      <c r="S271">
        <v>1.145566697</v>
      </c>
    </row>
    <row r="272" spans="1:19" x14ac:dyDescent="0.25">
      <c r="A272">
        <v>85</v>
      </c>
      <c r="B272">
        <v>1.2</v>
      </c>
      <c r="C272">
        <v>10</v>
      </c>
      <c r="D272">
        <v>2</v>
      </c>
      <c r="E272">
        <v>0.67320000000000002</v>
      </c>
      <c r="F272">
        <v>0.49320000000000003</v>
      </c>
      <c r="G272">
        <v>1.1664000000000001</v>
      </c>
      <c r="H272">
        <v>0.62968742069999994</v>
      </c>
      <c r="I272">
        <v>0.59702466499999995</v>
      </c>
      <c r="J272">
        <v>0.51181995560000004</v>
      </c>
      <c r="K272">
        <v>0.49865944600000001</v>
      </c>
      <c r="L272">
        <v>0.55446089990000003</v>
      </c>
      <c r="M272">
        <v>0.60002539099999996</v>
      </c>
      <c r="N272">
        <f t="shared" si="62"/>
        <v>0.61421554535945155</v>
      </c>
      <c r="O272">
        <f t="shared" si="63"/>
        <v>0.53381480810090032</v>
      </c>
      <c r="P272">
        <f t="shared" si="64"/>
        <v>0.64875554778119504</v>
      </c>
      <c r="Q272">
        <f t="shared" si="65"/>
        <v>0.4968111487371375</v>
      </c>
      <c r="R272">
        <v>1.148030353</v>
      </c>
      <c r="S272">
        <v>1.145566697</v>
      </c>
    </row>
    <row r="273" spans="1:19" x14ac:dyDescent="0.25">
      <c r="A273">
        <v>85</v>
      </c>
      <c r="B273">
        <v>1.2</v>
      </c>
      <c r="C273">
        <v>10</v>
      </c>
      <c r="D273">
        <v>2</v>
      </c>
      <c r="E273">
        <v>0.58860000000000001</v>
      </c>
      <c r="F273">
        <v>0.56879999999999997</v>
      </c>
      <c r="G273">
        <v>1.1574</v>
      </c>
      <c r="H273">
        <v>0.62968742069999994</v>
      </c>
      <c r="I273">
        <v>0.59702466499999995</v>
      </c>
      <c r="J273">
        <v>0.51181995560000004</v>
      </c>
      <c r="K273">
        <v>0.49865944600000001</v>
      </c>
      <c r="L273">
        <v>0.55446089990000003</v>
      </c>
      <c r="M273">
        <v>0.60002539099999996</v>
      </c>
      <c r="N273">
        <f t="shared" si="62"/>
        <v>0.61421554535945155</v>
      </c>
      <c r="O273">
        <f t="shared" si="63"/>
        <v>0.53381480810090032</v>
      </c>
      <c r="P273">
        <f t="shared" si="64"/>
        <v>0.64875554778119504</v>
      </c>
      <c r="Q273">
        <f t="shared" si="65"/>
        <v>0.4968111487371375</v>
      </c>
      <c r="R273">
        <v>1.148030353</v>
      </c>
      <c r="S273">
        <v>1.145566697</v>
      </c>
    </row>
    <row r="274" spans="1:19" x14ac:dyDescent="0.25">
      <c r="A274">
        <v>85</v>
      </c>
      <c r="B274">
        <v>1.2</v>
      </c>
      <c r="C274">
        <v>10</v>
      </c>
      <c r="D274">
        <v>2</v>
      </c>
      <c r="E274">
        <v>0.55620000000000003</v>
      </c>
      <c r="F274">
        <v>0.55800000000000005</v>
      </c>
      <c r="G274">
        <v>1.1142000000000001</v>
      </c>
      <c r="H274">
        <v>0.62968742069999994</v>
      </c>
      <c r="I274">
        <v>0.59702466499999995</v>
      </c>
      <c r="J274">
        <v>0.51181995560000004</v>
      </c>
      <c r="K274">
        <v>0.49865944600000001</v>
      </c>
      <c r="L274">
        <v>0.55446089990000003</v>
      </c>
      <c r="M274">
        <v>0.60002539099999996</v>
      </c>
      <c r="N274">
        <f t="shared" si="62"/>
        <v>0.61421554535945155</v>
      </c>
      <c r="O274">
        <f t="shared" si="63"/>
        <v>0.53381480810090032</v>
      </c>
      <c r="P274">
        <f t="shared" si="64"/>
        <v>0.64875554778119504</v>
      </c>
      <c r="Q274">
        <f t="shared" si="65"/>
        <v>0.4968111487371375</v>
      </c>
      <c r="R274">
        <v>1.148030353</v>
      </c>
      <c r="S274">
        <v>1.145566697</v>
      </c>
    </row>
    <row r="275" spans="1:19" x14ac:dyDescent="0.25">
      <c r="A275">
        <v>85</v>
      </c>
      <c r="B275">
        <v>1.2</v>
      </c>
      <c r="C275">
        <v>10</v>
      </c>
      <c r="D275">
        <v>2</v>
      </c>
      <c r="H275">
        <v>0.62968742069999994</v>
      </c>
      <c r="I275">
        <v>0.59702466499999995</v>
      </c>
      <c r="J275">
        <v>0.51181995560000004</v>
      </c>
      <c r="K275">
        <v>0.49865944600000001</v>
      </c>
      <c r="L275">
        <v>0.55446089990000003</v>
      </c>
      <c r="M275">
        <v>0.60002539099999996</v>
      </c>
      <c r="N275">
        <f t="shared" si="62"/>
        <v>0.61421554535945155</v>
      </c>
      <c r="O275">
        <f t="shared" si="63"/>
        <v>0.53381480810090032</v>
      </c>
      <c r="P275">
        <f t="shared" si="64"/>
        <v>0.64875554778119504</v>
      </c>
      <c r="Q275">
        <f t="shared" si="65"/>
        <v>0.4968111487371375</v>
      </c>
      <c r="R275">
        <v>1.148030353</v>
      </c>
      <c r="S275">
        <v>1.145566697</v>
      </c>
    </row>
    <row r="276" spans="1:19" x14ac:dyDescent="0.25">
      <c r="A276">
        <v>85</v>
      </c>
      <c r="B276">
        <v>1.2</v>
      </c>
      <c r="C276">
        <v>10</v>
      </c>
      <c r="D276">
        <v>2</v>
      </c>
      <c r="H276">
        <v>0.62968742069999994</v>
      </c>
      <c r="I276">
        <v>0.59702466499999995</v>
      </c>
      <c r="J276">
        <v>0.51181995560000004</v>
      </c>
      <c r="K276">
        <v>0.49865944600000001</v>
      </c>
      <c r="L276">
        <v>0.55446089990000003</v>
      </c>
      <c r="M276">
        <v>0.60002539099999996</v>
      </c>
      <c r="N276">
        <f t="shared" si="62"/>
        <v>0.61421554535945155</v>
      </c>
      <c r="O276">
        <f t="shared" si="63"/>
        <v>0.53381480810090032</v>
      </c>
      <c r="P276">
        <f t="shared" si="64"/>
        <v>0.64875554778119504</v>
      </c>
      <c r="Q276">
        <f t="shared" si="65"/>
        <v>0.4968111487371375</v>
      </c>
      <c r="R276">
        <v>1.148030353</v>
      </c>
      <c r="S276">
        <v>1.145566697</v>
      </c>
    </row>
    <row r="277" spans="1:19" x14ac:dyDescent="0.25">
      <c r="A277">
        <v>85</v>
      </c>
      <c r="B277">
        <v>1.2</v>
      </c>
      <c r="C277">
        <v>10</v>
      </c>
      <c r="D277">
        <v>2</v>
      </c>
      <c r="H277">
        <v>0.62968742069999994</v>
      </c>
      <c r="I277">
        <v>0.59702466499999995</v>
      </c>
      <c r="J277">
        <v>0.51181995560000004</v>
      </c>
      <c r="K277">
        <v>0.49865944600000001</v>
      </c>
      <c r="L277">
        <v>0.55446089990000003</v>
      </c>
      <c r="M277">
        <v>0.60002539099999996</v>
      </c>
      <c r="N277">
        <f t="shared" si="62"/>
        <v>0.61421554535945155</v>
      </c>
      <c r="O277">
        <f t="shared" si="63"/>
        <v>0.53381480810090032</v>
      </c>
      <c r="P277">
        <f t="shared" si="64"/>
        <v>0.64875554778119504</v>
      </c>
      <c r="Q277">
        <f t="shared" si="65"/>
        <v>0.4968111487371375</v>
      </c>
      <c r="R277">
        <v>1.148030353</v>
      </c>
      <c r="S277">
        <v>1.145566697</v>
      </c>
    </row>
    <row r="278" spans="1:19" x14ac:dyDescent="0.25">
      <c r="A278">
        <v>85</v>
      </c>
      <c r="B278">
        <v>1.2</v>
      </c>
      <c r="C278">
        <v>10</v>
      </c>
      <c r="D278">
        <v>2</v>
      </c>
      <c r="H278">
        <v>0.62968742069999994</v>
      </c>
      <c r="I278">
        <v>0.59702466499999995</v>
      </c>
      <c r="J278">
        <v>0.51181995560000004</v>
      </c>
      <c r="K278">
        <v>0.49865944600000001</v>
      </c>
      <c r="L278">
        <v>0.55446089990000003</v>
      </c>
      <c r="M278">
        <v>0.60002539099999996</v>
      </c>
      <c r="N278">
        <f t="shared" si="62"/>
        <v>0.61421554535945155</v>
      </c>
      <c r="O278">
        <f t="shared" si="63"/>
        <v>0.53381480810090032</v>
      </c>
      <c r="P278">
        <f t="shared" si="64"/>
        <v>0.64875554778119504</v>
      </c>
      <c r="Q278">
        <f t="shared" si="65"/>
        <v>0.4968111487371375</v>
      </c>
      <c r="R278">
        <v>1.148030353</v>
      </c>
      <c r="S278">
        <v>1.145566697</v>
      </c>
    </row>
    <row r="279" spans="1:19" x14ac:dyDescent="0.25">
      <c r="A279">
        <v>85</v>
      </c>
      <c r="B279">
        <v>1.2</v>
      </c>
      <c r="C279">
        <v>10</v>
      </c>
      <c r="D279">
        <v>2</v>
      </c>
      <c r="H279">
        <v>0.62968742069999994</v>
      </c>
      <c r="I279">
        <v>0.59702466499999995</v>
      </c>
      <c r="J279">
        <v>0.51181995560000004</v>
      </c>
      <c r="K279">
        <v>0.49865944600000001</v>
      </c>
      <c r="L279">
        <v>0.55446089990000003</v>
      </c>
      <c r="M279">
        <v>0.60002539099999996</v>
      </c>
      <c r="N279">
        <f t="shared" si="62"/>
        <v>0.61421554535945155</v>
      </c>
      <c r="O279">
        <f t="shared" si="63"/>
        <v>0.53381480810090032</v>
      </c>
      <c r="P279">
        <f t="shared" si="64"/>
        <v>0.64875554778119504</v>
      </c>
      <c r="Q279">
        <f t="shared" si="65"/>
        <v>0.4968111487371375</v>
      </c>
      <c r="R279">
        <v>1.148030353</v>
      </c>
      <c r="S279">
        <v>1.145566697</v>
      </c>
    </row>
    <row r="280" spans="1:19" x14ac:dyDescent="0.25">
      <c r="A280">
        <v>85</v>
      </c>
      <c r="B280">
        <v>1.2</v>
      </c>
      <c r="C280">
        <v>10</v>
      </c>
      <c r="D280">
        <v>2</v>
      </c>
      <c r="H280">
        <v>0.62968742069999994</v>
      </c>
      <c r="I280">
        <v>0.59702466499999995</v>
      </c>
      <c r="J280">
        <v>0.51181995560000004</v>
      </c>
      <c r="K280">
        <v>0.49865944600000001</v>
      </c>
      <c r="L280">
        <v>0.55446089990000003</v>
      </c>
      <c r="M280">
        <v>0.60002539099999996</v>
      </c>
      <c r="N280">
        <f t="shared" si="62"/>
        <v>0.61421554535945155</v>
      </c>
      <c r="O280">
        <f t="shared" si="63"/>
        <v>0.53381480810090032</v>
      </c>
      <c r="P280">
        <f t="shared" si="64"/>
        <v>0.64875554778119504</v>
      </c>
      <c r="Q280">
        <f t="shared" si="65"/>
        <v>0.4968111487371375</v>
      </c>
      <c r="R280">
        <v>1.148030353</v>
      </c>
      <c r="S280">
        <v>1.145566697</v>
      </c>
    </row>
    <row r="281" spans="1:19" x14ac:dyDescent="0.25">
      <c r="A281">
        <v>85</v>
      </c>
      <c r="B281">
        <v>1.2</v>
      </c>
      <c r="C281">
        <v>10</v>
      </c>
      <c r="D281">
        <v>2</v>
      </c>
      <c r="H281">
        <v>0.62968742069999994</v>
      </c>
      <c r="I281">
        <v>0.59702466499999995</v>
      </c>
      <c r="J281">
        <v>0.51181995560000004</v>
      </c>
      <c r="K281">
        <v>0.49865944600000001</v>
      </c>
      <c r="L281">
        <v>0.55446089990000003</v>
      </c>
      <c r="M281">
        <v>0.60002539099999996</v>
      </c>
      <c r="N281">
        <f t="shared" si="62"/>
        <v>0.61421554535945155</v>
      </c>
      <c r="O281">
        <f t="shared" si="63"/>
        <v>0.53381480810090032</v>
      </c>
      <c r="P281">
        <f t="shared" si="64"/>
        <v>0.64875554778119504</v>
      </c>
      <c r="Q281">
        <f t="shared" si="65"/>
        <v>0.4968111487371375</v>
      </c>
      <c r="R281">
        <v>1.148030353</v>
      </c>
      <c r="S281">
        <v>1.145566697</v>
      </c>
    </row>
    <row r="282" spans="1:19" x14ac:dyDescent="0.25">
      <c r="A282">
        <v>85</v>
      </c>
      <c r="B282">
        <v>1.2</v>
      </c>
      <c r="C282">
        <v>10</v>
      </c>
      <c r="D282">
        <v>2</v>
      </c>
      <c r="H282">
        <v>0.62968742069999994</v>
      </c>
      <c r="I282">
        <v>0.59702466499999995</v>
      </c>
      <c r="J282">
        <v>0.51181995560000004</v>
      </c>
      <c r="K282">
        <v>0.49865944600000001</v>
      </c>
      <c r="L282">
        <v>0.55446089990000003</v>
      </c>
      <c r="M282">
        <v>0.60002539099999996</v>
      </c>
      <c r="N282">
        <f t="shared" si="62"/>
        <v>0.61421554535945155</v>
      </c>
      <c r="O282">
        <f t="shared" si="63"/>
        <v>0.53381480810090032</v>
      </c>
      <c r="P282">
        <f t="shared" si="64"/>
        <v>0.64875554778119504</v>
      </c>
      <c r="Q282">
        <f t="shared" si="65"/>
        <v>0.4968111487371375</v>
      </c>
      <c r="R282">
        <v>1.148030353</v>
      </c>
      <c r="S282">
        <v>1.145566697</v>
      </c>
    </row>
    <row r="283" spans="1:19" x14ac:dyDescent="0.25">
      <c r="A283">
        <v>85</v>
      </c>
      <c r="B283">
        <v>1.2</v>
      </c>
      <c r="C283">
        <v>10</v>
      </c>
      <c r="D283">
        <v>2</v>
      </c>
      <c r="H283">
        <v>0.62968742069999994</v>
      </c>
      <c r="I283">
        <v>0.59702466499999995</v>
      </c>
      <c r="J283">
        <v>0.51181995560000004</v>
      </c>
      <c r="K283">
        <v>0.49865944600000001</v>
      </c>
      <c r="L283">
        <v>0.55446089990000003</v>
      </c>
      <c r="M283">
        <v>0.60002539099999996</v>
      </c>
      <c r="N283">
        <f t="shared" si="62"/>
        <v>0.61421554535945155</v>
      </c>
      <c r="O283">
        <f t="shared" si="63"/>
        <v>0.53381480810090032</v>
      </c>
      <c r="P283">
        <f t="shared" si="64"/>
        <v>0.64875554778119504</v>
      </c>
      <c r="Q283">
        <f t="shared" si="65"/>
        <v>0.4968111487371375</v>
      </c>
      <c r="R283">
        <v>1.148030353</v>
      </c>
      <c r="S283">
        <v>1.145566697</v>
      </c>
    </row>
    <row r="284" spans="1:19" x14ac:dyDescent="0.25">
      <c r="A284">
        <v>85</v>
      </c>
      <c r="B284">
        <v>1.2</v>
      </c>
      <c r="C284">
        <v>10</v>
      </c>
      <c r="D284">
        <v>2</v>
      </c>
      <c r="H284">
        <v>0.62968742069999994</v>
      </c>
      <c r="I284">
        <v>0.59702466499999995</v>
      </c>
      <c r="J284">
        <v>0.51181995560000004</v>
      </c>
      <c r="K284">
        <v>0.49865944600000001</v>
      </c>
      <c r="L284">
        <v>0.55446089990000003</v>
      </c>
      <c r="M284">
        <v>0.60002539099999996</v>
      </c>
      <c r="N284">
        <f t="shared" si="62"/>
        <v>0.61421554535945155</v>
      </c>
      <c r="O284">
        <f t="shared" si="63"/>
        <v>0.53381480810090032</v>
      </c>
      <c r="P284">
        <f t="shared" si="64"/>
        <v>0.64875554778119504</v>
      </c>
      <c r="Q284">
        <f t="shared" si="65"/>
        <v>0.4968111487371375</v>
      </c>
      <c r="R284">
        <v>1.148030353</v>
      </c>
      <c r="S284">
        <v>1.145566697</v>
      </c>
    </row>
    <row r="285" spans="1:19" x14ac:dyDescent="0.25">
      <c r="A285">
        <v>85</v>
      </c>
      <c r="B285">
        <v>1.2</v>
      </c>
      <c r="C285">
        <v>10</v>
      </c>
      <c r="D285">
        <v>2</v>
      </c>
      <c r="H285">
        <v>0.62968742069999994</v>
      </c>
      <c r="I285">
        <v>0.59702466499999995</v>
      </c>
      <c r="J285">
        <v>0.51181995560000004</v>
      </c>
      <c r="K285">
        <v>0.49865944600000001</v>
      </c>
      <c r="L285">
        <v>0.55446089990000003</v>
      </c>
      <c r="M285">
        <v>0.60002539099999996</v>
      </c>
      <c r="N285">
        <f t="shared" si="62"/>
        <v>0.61421554535945155</v>
      </c>
      <c r="O285">
        <f t="shared" si="63"/>
        <v>0.53381480810090032</v>
      </c>
      <c r="P285">
        <f t="shared" si="64"/>
        <v>0.64875554778119504</v>
      </c>
      <c r="Q285">
        <f t="shared" si="65"/>
        <v>0.4968111487371375</v>
      </c>
      <c r="R285">
        <v>1.148030353</v>
      </c>
      <c r="S285">
        <v>1.145566697</v>
      </c>
    </row>
    <row r="286" spans="1:19" x14ac:dyDescent="0.25">
      <c r="A286">
        <v>85</v>
      </c>
      <c r="B286">
        <v>1.2</v>
      </c>
      <c r="C286">
        <v>10</v>
      </c>
      <c r="D286">
        <v>2</v>
      </c>
      <c r="H286">
        <v>0.62968742069999994</v>
      </c>
      <c r="I286">
        <v>0.59702466499999995</v>
      </c>
      <c r="J286">
        <v>0.51181995560000004</v>
      </c>
      <c r="K286">
        <v>0.49865944600000001</v>
      </c>
      <c r="L286">
        <v>0.55446089990000003</v>
      </c>
      <c r="M286">
        <v>0.60002539099999996</v>
      </c>
      <c r="N286">
        <f t="shared" si="62"/>
        <v>0.61421554535945155</v>
      </c>
      <c r="O286">
        <f t="shared" si="63"/>
        <v>0.53381480810090032</v>
      </c>
      <c r="P286">
        <f t="shared" si="64"/>
        <v>0.64875554778119504</v>
      </c>
      <c r="Q286">
        <f t="shared" si="65"/>
        <v>0.4968111487371375</v>
      </c>
      <c r="R286">
        <v>1.148030353</v>
      </c>
      <c r="S286">
        <v>1.145566697</v>
      </c>
    </row>
    <row r="287" spans="1:19" x14ac:dyDescent="0.25">
      <c r="A287">
        <v>85</v>
      </c>
      <c r="B287">
        <v>1.2</v>
      </c>
      <c r="C287">
        <v>10</v>
      </c>
      <c r="D287">
        <v>2</v>
      </c>
      <c r="H287">
        <v>0.62968742069999994</v>
      </c>
      <c r="I287">
        <v>0.59702466499999995</v>
      </c>
      <c r="J287">
        <v>0.51181995560000004</v>
      </c>
      <c r="K287">
        <v>0.49865944600000001</v>
      </c>
      <c r="L287">
        <v>0.55446089990000003</v>
      </c>
      <c r="M287">
        <v>0.60002539099999996</v>
      </c>
      <c r="N287">
        <f t="shared" si="62"/>
        <v>0.61421554535945155</v>
      </c>
      <c r="O287">
        <f t="shared" si="63"/>
        <v>0.53381480810090032</v>
      </c>
      <c r="P287">
        <f t="shared" si="64"/>
        <v>0.64875554778119504</v>
      </c>
      <c r="Q287">
        <f t="shared" si="65"/>
        <v>0.4968111487371375</v>
      </c>
      <c r="R287">
        <v>1.148030353</v>
      </c>
      <c r="S287">
        <v>1.145566697</v>
      </c>
    </row>
    <row r="289" spans="1:19" x14ac:dyDescent="0.25">
      <c r="A289">
        <v>85</v>
      </c>
      <c r="B289">
        <v>1</v>
      </c>
      <c r="C289">
        <v>10</v>
      </c>
      <c r="D289">
        <v>2</v>
      </c>
      <c r="E289">
        <v>0.49859999999999999</v>
      </c>
      <c r="F289">
        <v>0.40500000000000003</v>
      </c>
      <c r="G289">
        <v>0.90359999999999996</v>
      </c>
      <c r="H289">
        <v>0.43708742070000001</v>
      </c>
      <c r="I289">
        <v>0.40022466499999998</v>
      </c>
      <c r="J289">
        <v>0.51181995560000004</v>
      </c>
      <c r="K289">
        <v>0.49865944600000001</v>
      </c>
      <c r="L289">
        <v>0.35377801990000002</v>
      </c>
      <c r="M289">
        <v>0.60002539099999996</v>
      </c>
      <c r="N289">
        <f t="shared" ref="N289:N328" si="66">$W$27+$W$28*B289+$W$29*(C289-$V$16)*(D289-$V$18)+$W$30*A289+$W$31*D289+$W$32*(C289-$V$16)*(A289-$V$20)+$W$33*C289+$W$34*(B289-$V$22)*(D289-$V$18)+$W$35*(A289-$V$20)*(D289-$V$18)</f>
        <v>0.40370624219145168</v>
      </c>
      <c r="O289">
        <f t="shared" ref="O289:O328" si="67">$W$40+$W$41*D289+$W$42*(C289-$V$17)*(D289-$V$19)+$W$43*A289+$W$44*(A289-$V$21)*(D289-$V$19)+$W$45*C289+$W$46*(A289-$V$21)*(C289-$V$17)+$W$47*(B289-$V$23)*(D289-$V$19)+$W$48*(B289-$V$23)*(C289-$V$17)+$W$49*B289</f>
        <v>0.55349899749470022</v>
      </c>
      <c r="P289">
        <f t="shared" ref="P289:P328" si="68">$Z$27+$Z$28*B289+$Z$29*A289+$Z$30*C289+$Z$31*(D289-$V$18)^2+$Z$32*(D289-$V$18)*(C289-$V$16)+$Z$33*(A289-$V$20)*(D289-$V$18)+$Z$34*(D289)+$Z$35*(B289-$V$22)*(D289-$V$18)+$Z$36*(C289-$V$16)^2+$Z$37*(B289-$V$22)*(C289-$V$16)</f>
        <v>0.44020805118719469</v>
      </c>
      <c r="Q289">
        <f t="shared" ref="Q289:Q328" si="69">$Z$40+$Z$41*A289+$Z$42*C289+$Z$43*(D289-$V$19)^2+$Z$44*(C289-$V$17)*(D289-$V$19)+$Z$45*D289+$Z$46*(A289-$V$21)*(D289-$V$19)+$Z$47*(C289-$V$17)^2+$Z$48*(B289-$V$23)*(D289-$V$19)+$Z$49*(B289-$V$23)*(C289-$V$17)+$Z$50*B289</f>
        <v>0.51387579315033749</v>
      </c>
      <c r="R289">
        <v>0.95720523899999999</v>
      </c>
      <c r="S289">
        <v>0.95408384400000001</v>
      </c>
    </row>
    <row r="290" spans="1:19" x14ac:dyDescent="0.25">
      <c r="A290">
        <v>85</v>
      </c>
      <c r="B290">
        <v>1</v>
      </c>
      <c r="C290">
        <v>10</v>
      </c>
      <c r="D290">
        <v>2</v>
      </c>
      <c r="E290">
        <v>0.73619999999999997</v>
      </c>
      <c r="F290">
        <v>0.2034</v>
      </c>
      <c r="G290">
        <v>0.93959999999999999</v>
      </c>
      <c r="H290">
        <v>0.43708742070000001</v>
      </c>
      <c r="I290">
        <v>0.40022466499999998</v>
      </c>
      <c r="J290">
        <v>0.51181995560000004</v>
      </c>
      <c r="K290">
        <v>0.49865944600000001</v>
      </c>
      <c r="L290">
        <v>0.35377801990000002</v>
      </c>
      <c r="M290">
        <v>0.60002539099999996</v>
      </c>
      <c r="N290">
        <f t="shared" si="66"/>
        <v>0.40370624219145168</v>
      </c>
      <c r="O290">
        <f t="shared" si="67"/>
        <v>0.55349899749470022</v>
      </c>
      <c r="P290">
        <f t="shared" si="68"/>
        <v>0.44020805118719469</v>
      </c>
      <c r="Q290">
        <f t="shared" si="69"/>
        <v>0.51387579315033749</v>
      </c>
      <c r="R290">
        <v>0.95720523899999999</v>
      </c>
      <c r="S290">
        <v>0.95408384400000001</v>
      </c>
    </row>
    <row r="291" spans="1:19" x14ac:dyDescent="0.25">
      <c r="A291">
        <v>85</v>
      </c>
      <c r="B291">
        <v>1</v>
      </c>
      <c r="C291">
        <v>10</v>
      </c>
      <c r="D291">
        <v>2</v>
      </c>
      <c r="E291">
        <v>0.80100000000000005</v>
      </c>
      <c r="F291">
        <v>0.17280000000000001</v>
      </c>
      <c r="G291">
        <v>0.9738</v>
      </c>
      <c r="H291">
        <v>0.43708742070000001</v>
      </c>
      <c r="I291">
        <v>0.40022466499999998</v>
      </c>
      <c r="J291">
        <v>0.51181995560000004</v>
      </c>
      <c r="K291">
        <v>0.49865944600000001</v>
      </c>
      <c r="L291">
        <v>0.35377801990000002</v>
      </c>
      <c r="M291">
        <v>0.60002539099999996</v>
      </c>
      <c r="N291">
        <f t="shared" si="66"/>
        <v>0.40370624219145168</v>
      </c>
      <c r="O291">
        <f t="shared" si="67"/>
        <v>0.55349899749470022</v>
      </c>
      <c r="P291">
        <f t="shared" si="68"/>
        <v>0.44020805118719469</v>
      </c>
      <c r="Q291">
        <f t="shared" si="69"/>
        <v>0.51387579315033749</v>
      </c>
      <c r="R291">
        <v>0.95720523899999999</v>
      </c>
      <c r="S291">
        <v>0.95408384400000001</v>
      </c>
    </row>
    <row r="292" spans="1:19" x14ac:dyDescent="0.25">
      <c r="A292">
        <v>85</v>
      </c>
      <c r="B292">
        <v>1</v>
      </c>
      <c r="C292">
        <v>10</v>
      </c>
      <c r="D292">
        <v>2</v>
      </c>
      <c r="E292">
        <v>0.69479999999999997</v>
      </c>
      <c r="F292">
        <v>0.27179999999999999</v>
      </c>
      <c r="G292">
        <v>0.96660000000000001</v>
      </c>
      <c r="H292">
        <v>0.43708742070000001</v>
      </c>
      <c r="I292">
        <v>0.40022466499999998</v>
      </c>
      <c r="J292">
        <v>0.51181995560000004</v>
      </c>
      <c r="K292">
        <v>0.49865944600000001</v>
      </c>
      <c r="L292">
        <v>0.35377801990000002</v>
      </c>
      <c r="M292">
        <v>0.60002539099999996</v>
      </c>
      <c r="N292">
        <f t="shared" si="66"/>
        <v>0.40370624219145168</v>
      </c>
      <c r="O292">
        <f t="shared" si="67"/>
        <v>0.55349899749470022</v>
      </c>
      <c r="P292">
        <f t="shared" si="68"/>
        <v>0.44020805118719469</v>
      </c>
      <c r="Q292">
        <f t="shared" si="69"/>
        <v>0.51387579315033749</v>
      </c>
      <c r="R292">
        <v>0.95720523899999999</v>
      </c>
      <c r="S292">
        <v>0.95408384400000001</v>
      </c>
    </row>
    <row r="293" spans="1:19" x14ac:dyDescent="0.25">
      <c r="A293">
        <v>85</v>
      </c>
      <c r="B293">
        <v>1</v>
      </c>
      <c r="C293">
        <v>10</v>
      </c>
      <c r="D293">
        <v>2</v>
      </c>
      <c r="E293">
        <v>0.72540000000000004</v>
      </c>
      <c r="F293">
        <v>0.26640000000000003</v>
      </c>
      <c r="G293">
        <v>0.99180000000000001</v>
      </c>
      <c r="H293">
        <v>0.43708742070000001</v>
      </c>
      <c r="I293">
        <v>0.40022466499999998</v>
      </c>
      <c r="J293">
        <v>0.51181995560000004</v>
      </c>
      <c r="K293">
        <v>0.49865944600000001</v>
      </c>
      <c r="L293">
        <v>0.35377801990000002</v>
      </c>
      <c r="M293">
        <v>0.60002539099999996</v>
      </c>
      <c r="N293">
        <f t="shared" si="66"/>
        <v>0.40370624219145168</v>
      </c>
      <c r="O293">
        <f t="shared" si="67"/>
        <v>0.55349899749470022</v>
      </c>
      <c r="P293">
        <f t="shared" si="68"/>
        <v>0.44020805118719469</v>
      </c>
      <c r="Q293">
        <f t="shared" si="69"/>
        <v>0.51387579315033749</v>
      </c>
      <c r="R293">
        <v>0.95720523899999999</v>
      </c>
      <c r="S293">
        <v>0.95408384400000001</v>
      </c>
    </row>
    <row r="294" spans="1:19" x14ac:dyDescent="0.25">
      <c r="A294">
        <v>85</v>
      </c>
      <c r="B294">
        <v>1</v>
      </c>
      <c r="C294">
        <v>10</v>
      </c>
      <c r="D294">
        <v>2</v>
      </c>
      <c r="E294">
        <v>0.77580000000000005</v>
      </c>
      <c r="F294">
        <v>0.19800000000000001</v>
      </c>
      <c r="G294">
        <v>0.9738</v>
      </c>
      <c r="H294">
        <v>0.43708742070000001</v>
      </c>
      <c r="I294">
        <v>0.40022466499999998</v>
      </c>
      <c r="J294">
        <v>0.51181995560000004</v>
      </c>
      <c r="K294">
        <v>0.49865944600000001</v>
      </c>
      <c r="L294">
        <v>0.35377801990000002</v>
      </c>
      <c r="M294">
        <v>0.60002539099999996</v>
      </c>
      <c r="N294">
        <f t="shared" si="66"/>
        <v>0.40370624219145168</v>
      </c>
      <c r="O294">
        <f t="shared" si="67"/>
        <v>0.55349899749470022</v>
      </c>
      <c r="P294">
        <f t="shared" si="68"/>
        <v>0.44020805118719469</v>
      </c>
      <c r="Q294">
        <f t="shared" si="69"/>
        <v>0.51387579315033749</v>
      </c>
      <c r="R294">
        <v>0.95720523899999999</v>
      </c>
      <c r="S294">
        <v>0.95408384400000001</v>
      </c>
    </row>
    <row r="295" spans="1:19" x14ac:dyDescent="0.25">
      <c r="A295">
        <v>85</v>
      </c>
      <c r="B295">
        <v>1</v>
      </c>
      <c r="C295">
        <v>10</v>
      </c>
      <c r="D295">
        <v>2</v>
      </c>
      <c r="E295">
        <v>0.76680000000000004</v>
      </c>
      <c r="F295">
        <v>0.23760000000000001</v>
      </c>
      <c r="G295">
        <v>1.0044</v>
      </c>
      <c r="H295">
        <v>0.43708742070000001</v>
      </c>
      <c r="I295">
        <v>0.40022466499999998</v>
      </c>
      <c r="J295">
        <v>0.51181995560000004</v>
      </c>
      <c r="K295">
        <v>0.49865944600000001</v>
      </c>
      <c r="L295">
        <v>0.35377801990000002</v>
      </c>
      <c r="M295">
        <v>0.60002539099999996</v>
      </c>
      <c r="N295">
        <f t="shared" si="66"/>
        <v>0.40370624219145168</v>
      </c>
      <c r="O295">
        <f t="shared" si="67"/>
        <v>0.55349899749470022</v>
      </c>
      <c r="P295">
        <f t="shared" si="68"/>
        <v>0.44020805118719469</v>
      </c>
      <c r="Q295">
        <f t="shared" si="69"/>
        <v>0.51387579315033749</v>
      </c>
      <c r="R295">
        <v>0.95720523899999999</v>
      </c>
      <c r="S295">
        <v>0.95408384400000001</v>
      </c>
    </row>
    <row r="296" spans="1:19" x14ac:dyDescent="0.25">
      <c r="A296">
        <v>85</v>
      </c>
      <c r="B296">
        <v>1</v>
      </c>
      <c r="C296">
        <v>10</v>
      </c>
      <c r="D296">
        <v>2</v>
      </c>
      <c r="E296">
        <v>0.64980000000000004</v>
      </c>
      <c r="F296">
        <v>0.29520000000000002</v>
      </c>
      <c r="G296">
        <v>0.94499999999999995</v>
      </c>
      <c r="H296">
        <v>0.43708742070000001</v>
      </c>
      <c r="I296">
        <v>0.40022466499999998</v>
      </c>
      <c r="J296">
        <v>0.51181995560000004</v>
      </c>
      <c r="K296">
        <v>0.49865944600000001</v>
      </c>
      <c r="L296">
        <v>0.35377801990000002</v>
      </c>
      <c r="M296">
        <v>0.60002539099999996</v>
      </c>
      <c r="N296">
        <f t="shared" si="66"/>
        <v>0.40370624219145168</v>
      </c>
      <c r="O296">
        <f t="shared" si="67"/>
        <v>0.55349899749470022</v>
      </c>
      <c r="P296">
        <f t="shared" si="68"/>
        <v>0.44020805118719469</v>
      </c>
      <c r="Q296">
        <f t="shared" si="69"/>
        <v>0.51387579315033749</v>
      </c>
      <c r="R296">
        <v>0.95720523899999999</v>
      </c>
      <c r="S296">
        <v>0.95408384400000001</v>
      </c>
    </row>
    <row r="297" spans="1:19" x14ac:dyDescent="0.25">
      <c r="A297">
        <v>85</v>
      </c>
      <c r="B297">
        <v>1</v>
      </c>
      <c r="C297">
        <v>10</v>
      </c>
      <c r="D297">
        <v>2</v>
      </c>
      <c r="E297">
        <v>0.66959999999999997</v>
      </c>
      <c r="F297">
        <v>0.30959999999999999</v>
      </c>
      <c r="G297">
        <v>0.97919999999999996</v>
      </c>
      <c r="H297">
        <v>0.43708742070000001</v>
      </c>
      <c r="I297">
        <v>0.40022466499999998</v>
      </c>
      <c r="J297">
        <v>0.51181995560000004</v>
      </c>
      <c r="K297">
        <v>0.49865944600000001</v>
      </c>
      <c r="L297">
        <v>0.35377801990000002</v>
      </c>
      <c r="M297">
        <v>0.60002539099999996</v>
      </c>
      <c r="N297">
        <f t="shared" si="66"/>
        <v>0.40370624219145168</v>
      </c>
      <c r="O297">
        <f t="shared" si="67"/>
        <v>0.55349899749470022</v>
      </c>
      <c r="P297">
        <f t="shared" si="68"/>
        <v>0.44020805118719469</v>
      </c>
      <c r="Q297">
        <f t="shared" si="69"/>
        <v>0.51387579315033749</v>
      </c>
      <c r="R297">
        <v>0.95720523899999999</v>
      </c>
      <c r="S297">
        <v>0.95408384400000001</v>
      </c>
    </row>
    <row r="298" spans="1:19" x14ac:dyDescent="0.25">
      <c r="A298">
        <v>85</v>
      </c>
      <c r="B298">
        <v>1</v>
      </c>
      <c r="C298">
        <v>10</v>
      </c>
      <c r="D298">
        <v>2</v>
      </c>
      <c r="E298">
        <v>0.73260000000000003</v>
      </c>
      <c r="F298">
        <v>0.24299999999999999</v>
      </c>
      <c r="G298">
        <v>0.97560000000000002</v>
      </c>
      <c r="H298">
        <v>0.43708742070000001</v>
      </c>
      <c r="I298">
        <v>0.40022466499999998</v>
      </c>
      <c r="J298">
        <v>0.51181995560000004</v>
      </c>
      <c r="K298">
        <v>0.49865944600000001</v>
      </c>
      <c r="L298">
        <v>0.35377801990000002</v>
      </c>
      <c r="M298">
        <v>0.60002539099999996</v>
      </c>
      <c r="N298">
        <f t="shared" si="66"/>
        <v>0.40370624219145168</v>
      </c>
      <c r="O298">
        <f t="shared" si="67"/>
        <v>0.55349899749470022</v>
      </c>
      <c r="P298">
        <f t="shared" si="68"/>
        <v>0.44020805118719469</v>
      </c>
      <c r="Q298">
        <f t="shared" si="69"/>
        <v>0.51387579315033749</v>
      </c>
      <c r="R298">
        <v>0.95720523899999999</v>
      </c>
      <c r="S298">
        <v>0.95408384400000001</v>
      </c>
    </row>
    <row r="299" spans="1:19" x14ac:dyDescent="0.25">
      <c r="A299">
        <v>85</v>
      </c>
      <c r="B299">
        <v>1</v>
      </c>
      <c r="C299">
        <v>10</v>
      </c>
      <c r="D299">
        <v>2</v>
      </c>
      <c r="E299">
        <v>0.6714</v>
      </c>
      <c r="F299">
        <v>0.252</v>
      </c>
      <c r="G299">
        <v>0.9234</v>
      </c>
      <c r="H299">
        <v>0.43708742070000001</v>
      </c>
      <c r="I299">
        <v>0.40022466499999998</v>
      </c>
      <c r="J299">
        <v>0.51181995560000004</v>
      </c>
      <c r="K299">
        <v>0.49865944600000001</v>
      </c>
      <c r="L299">
        <v>0.35377801990000002</v>
      </c>
      <c r="M299">
        <v>0.60002539099999996</v>
      </c>
      <c r="N299">
        <f t="shared" si="66"/>
        <v>0.40370624219145168</v>
      </c>
      <c r="O299">
        <f t="shared" si="67"/>
        <v>0.55349899749470022</v>
      </c>
      <c r="P299">
        <f t="shared" si="68"/>
        <v>0.44020805118719469</v>
      </c>
      <c r="Q299">
        <f t="shared" si="69"/>
        <v>0.51387579315033749</v>
      </c>
      <c r="R299">
        <v>0.95720523899999999</v>
      </c>
      <c r="S299">
        <v>0.95408384400000001</v>
      </c>
    </row>
    <row r="300" spans="1:19" x14ac:dyDescent="0.25">
      <c r="A300">
        <v>85</v>
      </c>
      <c r="B300">
        <v>1</v>
      </c>
      <c r="C300">
        <v>10</v>
      </c>
      <c r="D300">
        <v>2</v>
      </c>
      <c r="E300">
        <v>0.6048</v>
      </c>
      <c r="F300">
        <v>0.35099999999999998</v>
      </c>
      <c r="G300">
        <v>0.95579999999999998</v>
      </c>
      <c r="H300">
        <v>0.43708742070000001</v>
      </c>
      <c r="I300">
        <v>0.40022466499999998</v>
      </c>
      <c r="J300">
        <v>0.51181995560000004</v>
      </c>
      <c r="K300">
        <v>0.49865944600000001</v>
      </c>
      <c r="L300">
        <v>0.35377801990000002</v>
      </c>
      <c r="M300">
        <v>0.60002539099999996</v>
      </c>
      <c r="N300">
        <f t="shared" si="66"/>
        <v>0.40370624219145168</v>
      </c>
      <c r="O300">
        <f t="shared" si="67"/>
        <v>0.55349899749470022</v>
      </c>
      <c r="P300">
        <f t="shared" si="68"/>
        <v>0.44020805118719469</v>
      </c>
      <c r="Q300">
        <f t="shared" si="69"/>
        <v>0.51387579315033749</v>
      </c>
      <c r="R300">
        <v>0.95720523899999999</v>
      </c>
      <c r="S300">
        <v>0.95408384400000001</v>
      </c>
    </row>
    <row r="301" spans="1:19" x14ac:dyDescent="0.25">
      <c r="A301">
        <v>85</v>
      </c>
      <c r="B301">
        <v>1</v>
      </c>
      <c r="C301">
        <v>10</v>
      </c>
      <c r="D301">
        <v>2</v>
      </c>
      <c r="E301">
        <v>0.62639999999999996</v>
      </c>
      <c r="F301">
        <v>0.36899999999999999</v>
      </c>
      <c r="G301">
        <v>0.99539999999999995</v>
      </c>
      <c r="H301">
        <v>0.43708742070000001</v>
      </c>
      <c r="I301">
        <v>0.40022466499999998</v>
      </c>
      <c r="J301">
        <v>0.51181995560000004</v>
      </c>
      <c r="K301">
        <v>0.49865944600000001</v>
      </c>
      <c r="L301">
        <v>0.35377801990000002</v>
      </c>
      <c r="M301">
        <v>0.60002539099999996</v>
      </c>
      <c r="N301">
        <f t="shared" si="66"/>
        <v>0.40370624219145168</v>
      </c>
      <c r="O301">
        <f t="shared" si="67"/>
        <v>0.55349899749470022</v>
      </c>
      <c r="P301">
        <f t="shared" si="68"/>
        <v>0.44020805118719469</v>
      </c>
      <c r="Q301">
        <f t="shared" si="69"/>
        <v>0.51387579315033749</v>
      </c>
      <c r="R301">
        <v>0.95720523899999999</v>
      </c>
      <c r="S301">
        <v>0.95408384400000001</v>
      </c>
    </row>
    <row r="302" spans="1:19" x14ac:dyDescent="0.25">
      <c r="A302">
        <v>85</v>
      </c>
      <c r="B302">
        <v>1</v>
      </c>
      <c r="C302">
        <v>10</v>
      </c>
      <c r="D302">
        <v>2</v>
      </c>
      <c r="E302">
        <v>0.7056</v>
      </c>
      <c r="F302">
        <v>0.30420000000000003</v>
      </c>
      <c r="G302">
        <v>1.0098</v>
      </c>
      <c r="H302">
        <v>0.43708742070000001</v>
      </c>
      <c r="I302">
        <v>0.40022466499999998</v>
      </c>
      <c r="J302">
        <v>0.51181995560000004</v>
      </c>
      <c r="K302">
        <v>0.49865944600000001</v>
      </c>
      <c r="L302">
        <v>0.35377801990000002</v>
      </c>
      <c r="M302">
        <v>0.60002539099999996</v>
      </c>
      <c r="N302">
        <f t="shared" si="66"/>
        <v>0.40370624219145168</v>
      </c>
      <c r="O302">
        <f t="shared" si="67"/>
        <v>0.55349899749470022</v>
      </c>
      <c r="P302">
        <f t="shared" si="68"/>
        <v>0.44020805118719469</v>
      </c>
      <c r="Q302">
        <f t="shared" si="69"/>
        <v>0.51387579315033749</v>
      </c>
      <c r="R302">
        <v>0.95720523899999999</v>
      </c>
      <c r="S302">
        <v>0.95408384400000001</v>
      </c>
    </row>
    <row r="303" spans="1:19" x14ac:dyDescent="0.25">
      <c r="A303">
        <v>85</v>
      </c>
      <c r="B303">
        <v>1</v>
      </c>
      <c r="C303">
        <v>10</v>
      </c>
      <c r="D303">
        <v>2</v>
      </c>
      <c r="E303">
        <v>0.6714</v>
      </c>
      <c r="F303">
        <v>0.31140000000000001</v>
      </c>
      <c r="G303">
        <v>0.98280000000000001</v>
      </c>
      <c r="H303">
        <v>0.43708742070000001</v>
      </c>
      <c r="I303">
        <v>0.40022466499999998</v>
      </c>
      <c r="J303">
        <v>0.51181995560000004</v>
      </c>
      <c r="K303">
        <v>0.49865944600000001</v>
      </c>
      <c r="L303">
        <v>0.35377801990000002</v>
      </c>
      <c r="M303">
        <v>0.60002539099999996</v>
      </c>
      <c r="N303">
        <f t="shared" si="66"/>
        <v>0.40370624219145168</v>
      </c>
      <c r="O303">
        <f t="shared" si="67"/>
        <v>0.55349899749470022</v>
      </c>
      <c r="P303">
        <f t="shared" si="68"/>
        <v>0.44020805118719469</v>
      </c>
      <c r="Q303">
        <f t="shared" si="69"/>
        <v>0.51387579315033749</v>
      </c>
      <c r="R303">
        <v>0.95720523899999999</v>
      </c>
      <c r="S303">
        <v>0.95408384400000001</v>
      </c>
    </row>
    <row r="304" spans="1:19" x14ac:dyDescent="0.25">
      <c r="A304">
        <v>85</v>
      </c>
      <c r="B304">
        <v>1</v>
      </c>
      <c r="C304">
        <v>10</v>
      </c>
      <c r="D304">
        <v>2</v>
      </c>
      <c r="E304">
        <v>0.66600000000000004</v>
      </c>
      <c r="F304">
        <v>0.34560000000000002</v>
      </c>
      <c r="G304">
        <v>1.0116000000000001</v>
      </c>
      <c r="H304">
        <v>0.43708742070000001</v>
      </c>
      <c r="I304">
        <v>0.40022466499999998</v>
      </c>
      <c r="J304">
        <v>0.51181995560000004</v>
      </c>
      <c r="K304">
        <v>0.49865944600000001</v>
      </c>
      <c r="L304">
        <v>0.35377801990000002</v>
      </c>
      <c r="M304">
        <v>0.60002539099999996</v>
      </c>
      <c r="N304">
        <f t="shared" si="66"/>
        <v>0.40370624219145168</v>
      </c>
      <c r="O304">
        <f t="shared" si="67"/>
        <v>0.55349899749470022</v>
      </c>
      <c r="P304">
        <f t="shared" si="68"/>
        <v>0.44020805118719469</v>
      </c>
      <c r="Q304">
        <f t="shared" si="69"/>
        <v>0.51387579315033749</v>
      </c>
      <c r="R304">
        <v>0.95720523899999999</v>
      </c>
      <c r="S304">
        <v>0.95408384400000001</v>
      </c>
    </row>
    <row r="305" spans="1:19" x14ac:dyDescent="0.25">
      <c r="A305">
        <v>85</v>
      </c>
      <c r="B305">
        <v>1</v>
      </c>
      <c r="C305">
        <v>10</v>
      </c>
      <c r="D305">
        <v>2</v>
      </c>
      <c r="E305">
        <v>0.71099999999999997</v>
      </c>
      <c r="F305">
        <v>0.26640000000000003</v>
      </c>
      <c r="G305">
        <v>0.97740000000000005</v>
      </c>
      <c r="H305">
        <v>0.43708742070000001</v>
      </c>
      <c r="I305">
        <v>0.40022466499999998</v>
      </c>
      <c r="J305">
        <v>0.51181995560000004</v>
      </c>
      <c r="K305">
        <v>0.49865944600000001</v>
      </c>
      <c r="L305">
        <v>0.35377801990000002</v>
      </c>
      <c r="M305">
        <v>0.60002539099999996</v>
      </c>
      <c r="N305">
        <f t="shared" si="66"/>
        <v>0.40370624219145168</v>
      </c>
      <c r="O305">
        <f t="shared" si="67"/>
        <v>0.55349899749470022</v>
      </c>
      <c r="P305">
        <f t="shared" si="68"/>
        <v>0.44020805118719469</v>
      </c>
      <c r="Q305">
        <f t="shared" si="69"/>
        <v>0.51387579315033749</v>
      </c>
      <c r="R305">
        <v>0.95720523899999999</v>
      </c>
      <c r="S305">
        <v>0.95408384400000001</v>
      </c>
    </row>
    <row r="306" spans="1:19" x14ac:dyDescent="0.25">
      <c r="A306">
        <v>85</v>
      </c>
      <c r="B306">
        <v>1</v>
      </c>
      <c r="C306">
        <v>10</v>
      </c>
      <c r="D306">
        <v>2</v>
      </c>
      <c r="E306">
        <v>0.6552</v>
      </c>
      <c r="F306">
        <v>0.2646</v>
      </c>
      <c r="G306">
        <v>0.91979999999999995</v>
      </c>
      <c r="H306">
        <v>0.43708742070000001</v>
      </c>
      <c r="I306">
        <v>0.40022466499999998</v>
      </c>
      <c r="J306">
        <v>0.51181995560000004</v>
      </c>
      <c r="K306">
        <v>0.49865944600000001</v>
      </c>
      <c r="L306">
        <v>0.35377801990000002</v>
      </c>
      <c r="M306">
        <v>0.60002539099999996</v>
      </c>
      <c r="N306">
        <f t="shared" si="66"/>
        <v>0.40370624219145168</v>
      </c>
      <c r="O306">
        <f t="shared" si="67"/>
        <v>0.55349899749470022</v>
      </c>
      <c r="P306">
        <f t="shared" si="68"/>
        <v>0.44020805118719469</v>
      </c>
      <c r="Q306">
        <f t="shared" si="69"/>
        <v>0.51387579315033749</v>
      </c>
      <c r="R306">
        <v>0.95720523899999999</v>
      </c>
      <c r="S306">
        <v>0.95408384400000001</v>
      </c>
    </row>
    <row r="307" spans="1:19" x14ac:dyDescent="0.25">
      <c r="A307">
        <v>85</v>
      </c>
      <c r="B307">
        <v>1</v>
      </c>
      <c r="C307">
        <v>10</v>
      </c>
      <c r="D307">
        <v>2</v>
      </c>
      <c r="E307">
        <v>0.66059999999999997</v>
      </c>
      <c r="F307">
        <v>0.26100000000000001</v>
      </c>
      <c r="G307">
        <v>0.92159999999999997</v>
      </c>
      <c r="H307">
        <v>0.43708742070000001</v>
      </c>
      <c r="I307">
        <v>0.40022466499999998</v>
      </c>
      <c r="J307">
        <v>0.51181995560000004</v>
      </c>
      <c r="K307">
        <v>0.49865944600000001</v>
      </c>
      <c r="L307">
        <v>0.35377801990000002</v>
      </c>
      <c r="M307">
        <v>0.60002539099999996</v>
      </c>
      <c r="N307">
        <f t="shared" si="66"/>
        <v>0.40370624219145168</v>
      </c>
      <c r="O307">
        <f t="shared" si="67"/>
        <v>0.55349899749470022</v>
      </c>
      <c r="P307">
        <f t="shared" si="68"/>
        <v>0.44020805118719469</v>
      </c>
      <c r="Q307">
        <f t="shared" si="69"/>
        <v>0.51387579315033749</v>
      </c>
      <c r="R307">
        <v>0.95720523899999999</v>
      </c>
      <c r="S307">
        <v>0.95408384400000001</v>
      </c>
    </row>
    <row r="308" spans="1:19" x14ac:dyDescent="0.25">
      <c r="A308">
        <v>85</v>
      </c>
      <c r="B308">
        <v>1</v>
      </c>
      <c r="C308">
        <v>10</v>
      </c>
      <c r="D308">
        <v>2</v>
      </c>
      <c r="E308">
        <v>0.66420000000000001</v>
      </c>
      <c r="F308">
        <v>0.32040000000000002</v>
      </c>
      <c r="G308">
        <v>0.98460000000000003</v>
      </c>
      <c r="H308">
        <v>0.43708742070000001</v>
      </c>
      <c r="I308">
        <v>0.40022466499999998</v>
      </c>
      <c r="J308">
        <v>0.51181995560000004</v>
      </c>
      <c r="K308">
        <v>0.49865944600000001</v>
      </c>
      <c r="L308">
        <v>0.35377801990000002</v>
      </c>
      <c r="M308">
        <v>0.60002539099999996</v>
      </c>
      <c r="N308">
        <f t="shared" si="66"/>
        <v>0.40370624219145168</v>
      </c>
      <c r="O308">
        <f t="shared" si="67"/>
        <v>0.55349899749470022</v>
      </c>
      <c r="P308">
        <f t="shared" si="68"/>
        <v>0.44020805118719469</v>
      </c>
      <c r="Q308">
        <f t="shared" si="69"/>
        <v>0.51387579315033749</v>
      </c>
      <c r="R308">
        <v>0.95720523899999999</v>
      </c>
      <c r="S308">
        <v>0.95408384400000001</v>
      </c>
    </row>
    <row r="309" spans="1:19" x14ac:dyDescent="0.25">
      <c r="A309">
        <v>85</v>
      </c>
      <c r="B309">
        <v>1</v>
      </c>
      <c r="C309">
        <v>10</v>
      </c>
      <c r="D309">
        <v>2</v>
      </c>
      <c r="E309">
        <v>0.71640000000000004</v>
      </c>
      <c r="F309">
        <v>0.26279999999999998</v>
      </c>
      <c r="G309">
        <v>0.97919999999999996</v>
      </c>
      <c r="H309">
        <v>0.43708742070000001</v>
      </c>
      <c r="I309">
        <v>0.40022466499999998</v>
      </c>
      <c r="J309">
        <v>0.51181995560000004</v>
      </c>
      <c r="K309">
        <v>0.49865944600000001</v>
      </c>
      <c r="L309">
        <v>0.35377801990000002</v>
      </c>
      <c r="M309">
        <v>0.60002539099999996</v>
      </c>
      <c r="N309">
        <f t="shared" si="66"/>
        <v>0.40370624219145168</v>
      </c>
      <c r="O309">
        <f t="shared" si="67"/>
        <v>0.55349899749470022</v>
      </c>
      <c r="P309">
        <f t="shared" si="68"/>
        <v>0.44020805118719469</v>
      </c>
      <c r="Q309">
        <f t="shared" si="69"/>
        <v>0.51387579315033749</v>
      </c>
      <c r="R309">
        <v>0.95720523899999999</v>
      </c>
      <c r="S309">
        <v>0.95408384400000001</v>
      </c>
    </row>
    <row r="310" spans="1:19" x14ac:dyDescent="0.25">
      <c r="A310">
        <v>85</v>
      </c>
      <c r="B310">
        <v>1</v>
      </c>
      <c r="C310">
        <v>10</v>
      </c>
      <c r="D310">
        <v>2</v>
      </c>
      <c r="E310">
        <v>0.67500000000000004</v>
      </c>
      <c r="F310">
        <v>0.3024</v>
      </c>
      <c r="G310">
        <v>0.97740000000000005</v>
      </c>
      <c r="H310">
        <v>0.43708742070000001</v>
      </c>
      <c r="I310">
        <v>0.40022466499999998</v>
      </c>
      <c r="J310">
        <v>0.51181995560000004</v>
      </c>
      <c r="K310">
        <v>0.49865944600000001</v>
      </c>
      <c r="L310">
        <v>0.35377801990000002</v>
      </c>
      <c r="M310">
        <v>0.60002539099999996</v>
      </c>
      <c r="N310">
        <f t="shared" si="66"/>
        <v>0.40370624219145168</v>
      </c>
      <c r="O310">
        <f t="shared" si="67"/>
        <v>0.55349899749470022</v>
      </c>
      <c r="P310">
        <f t="shared" si="68"/>
        <v>0.44020805118719469</v>
      </c>
      <c r="Q310">
        <f t="shared" si="69"/>
        <v>0.51387579315033749</v>
      </c>
      <c r="R310">
        <v>0.95720523899999999</v>
      </c>
      <c r="S310">
        <v>0.95408384400000001</v>
      </c>
    </row>
    <row r="311" spans="1:19" x14ac:dyDescent="0.25">
      <c r="A311">
        <v>85</v>
      </c>
      <c r="B311">
        <v>1</v>
      </c>
      <c r="C311">
        <v>10</v>
      </c>
      <c r="D311">
        <v>2</v>
      </c>
      <c r="E311">
        <v>0.65339999999999998</v>
      </c>
      <c r="F311">
        <v>0.33300000000000002</v>
      </c>
      <c r="G311">
        <v>0.98640000000000005</v>
      </c>
      <c r="H311">
        <v>0.43708742070000001</v>
      </c>
      <c r="I311">
        <v>0.40022466499999998</v>
      </c>
      <c r="J311">
        <v>0.51181995560000004</v>
      </c>
      <c r="K311">
        <v>0.49865944600000001</v>
      </c>
      <c r="L311">
        <v>0.35377801990000002</v>
      </c>
      <c r="M311">
        <v>0.60002539099999996</v>
      </c>
      <c r="N311">
        <f t="shared" si="66"/>
        <v>0.40370624219145168</v>
      </c>
      <c r="O311">
        <f t="shared" si="67"/>
        <v>0.55349899749470022</v>
      </c>
      <c r="P311">
        <f t="shared" si="68"/>
        <v>0.44020805118719469</v>
      </c>
      <c r="Q311">
        <f t="shared" si="69"/>
        <v>0.51387579315033749</v>
      </c>
      <c r="R311">
        <v>0.95720523899999999</v>
      </c>
      <c r="S311">
        <v>0.95408384400000001</v>
      </c>
    </row>
    <row r="312" spans="1:19" x14ac:dyDescent="0.25">
      <c r="A312">
        <v>85</v>
      </c>
      <c r="B312">
        <v>1</v>
      </c>
      <c r="C312">
        <v>10</v>
      </c>
      <c r="D312">
        <v>2</v>
      </c>
      <c r="E312">
        <v>0.66600000000000004</v>
      </c>
      <c r="F312">
        <v>0.35639999999999999</v>
      </c>
      <c r="G312">
        <v>1.0224</v>
      </c>
      <c r="H312">
        <v>0.43708742070000001</v>
      </c>
      <c r="I312">
        <v>0.40022466499999998</v>
      </c>
      <c r="J312">
        <v>0.51181995560000004</v>
      </c>
      <c r="K312">
        <v>0.49865944600000001</v>
      </c>
      <c r="L312">
        <v>0.35377801990000002</v>
      </c>
      <c r="M312">
        <v>0.60002539099999996</v>
      </c>
      <c r="N312">
        <f t="shared" si="66"/>
        <v>0.40370624219145168</v>
      </c>
      <c r="O312">
        <f t="shared" si="67"/>
        <v>0.55349899749470022</v>
      </c>
      <c r="P312">
        <f t="shared" si="68"/>
        <v>0.44020805118719469</v>
      </c>
      <c r="Q312">
        <f t="shared" si="69"/>
        <v>0.51387579315033749</v>
      </c>
      <c r="R312">
        <v>0.95720523899999999</v>
      </c>
      <c r="S312">
        <v>0.95408384400000001</v>
      </c>
    </row>
    <row r="313" spans="1:19" x14ac:dyDescent="0.25">
      <c r="A313">
        <v>85</v>
      </c>
      <c r="B313">
        <v>1</v>
      </c>
      <c r="C313">
        <v>10</v>
      </c>
      <c r="D313">
        <v>2</v>
      </c>
      <c r="H313">
        <v>0.43708742070000001</v>
      </c>
      <c r="I313">
        <v>0.40022466499999998</v>
      </c>
      <c r="J313">
        <v>0.51181995560000004</v>
      </c>
      <c r="K313">
        <v>0.49865944600000001</v>
      </c>
      <c r="L313">
        <v>0.35377801990000002</v>
      </c>
      <c r="M313">
        <v>0.60002539099999996</v>
      </c>
      <c r="N313">
        <f t="shared" si="66"/>
        <v>0.40370624219145168</v>
      </c>
      <c r="O313">
        <f t="shared" si="67"/>
        <v>0.55349899749470022</v>
      </c>
      <c r="P313">
        <f t="shared" si="68"/>
        <v>0.44020805118719469</v>
      </c>
      <c r="Q313">
        <f t="shared" si="69"/>
        <v>0.51387579315033749</v>
      </c>
      <c r="R313">
        <v>0.95720523899999999</v>
      </c>
      <c r="S313">
        <v>0.95408384400000001</v>
      </c>
    </row>
    <row r="314" spans="1:19" x14ac:dyDescent="0.25">
      <c r="A314">
        <v>85</v>
      </c>
      <c r="B314">
        <v>1</v>
      </c>
      <c r="C314">
        <v>10</v>
      </c>
      <c r="D314">
        <v>2</v>
      </c>
      <c r="H314">
        <v>0.43708742070000001</v>
      </c>
      <c r="I314">
        <v>0.40022466499999998</v>
      </c>
      <c r="J314">
        <v>0.51181995560000004</v>
      </c>
      <c r="K314">
        <v>0.49865944600000001</v>
      </c>
      <c r="L314">
        <v>0.35377801990000002</v>
      </c>
      <c r="M314">
        <v>0.60002539099999996</v>
      </c>
      <c r="N314">
        <f t="shared" si="66"/>
        <v>0.40370624219145168</v>
      </c>
      <c r="O314">
        <f t="shared" si="67"/>
        <v>0.55349899749470022</v>
      </c>
      <c r="P314">
        <f t="shared" si="68"/>
        <v>0.44020805118719469</v>
      </c>
      <c r="Q314">
        <f t="shared" si="69"/>
        <v>0.51387579315033749</v>
      </c>
      <c r="R314">
        <v>0.95720523899999999</v>
      </c>
      <c r="S314">
        <v>0.95408384400000001</v>
      </c>
    </row>
    <row r="315" spans="1:19" x14ac:dyDescent="0.25">
      <c r="A315">
        <v>85</v>
      </c>
      <c r="B315">
        <v>1</v>
      </c>
      <c r="C315">
        <v>10</v>
      </c>
      <c r="D315">
        <v>2</v>
      </c>
      <c r="H315">
        <v>0.43708742070000001</v>
      </c>
      <c r="I315">
        <v>0.40022466499999998</v>
      </c>
      <c r="J315">
        <v>0.51181995560000004</v>
      </c>
      <c r="K315">
        <v>0.49865944600000001</v>
      </c>
      <c r="L315">
        <v>0.35377801990000002</v>
      </c>
      <c r="M315">
        <v>0.60002539099999996</v>
      </c>
      <c r="N315">
        <f t="shared" si="66"/>
        <v>0.40370624219145168</v>
      </c>
      <c r="O315">
        <f t="shared" si="67"/>
        <v>0.55349899749470022</v>
      </c>
      <c r="P315">
        <f t="shared" si="68"/>
        <v>0.44020805118719469</v>
      </c>
      <c r="Q315">
        <f t="shared" si="69"/>
        <v>0.51387579315033749</v>
      </c>
      <c r="R315">
        <v>0.95720523899999999</v>
      </c>
      <c r="S315">
        <v>0.95408384400000001</v>
      </c>
    </row>
    <row r="316" spans="1:19" x14ac:dyDescent="0.25">
      <c r="A316">
        <v>85</v>
      </c>
      <c r="B316">
        <v>1</v>
      </c>
      <c r="C316">
        <v>10</v>
      </c>
      <c r="D316">
        <v>2</v>
      </c>
      <c r="H316">
        <v>0.43708742070000001</v>
      </c>
      <c r="I316">
        <v>0.40022466499999998</v>
      </c>
      <c r="J316">
        <v>0.51181995560000004</v>
      </c>
      <c r="K316">
        <v>0.49865944600000001</v>
      </c>
      <c r="L316">
        <v>0.35377801990000002</v>
      </c>
      <c r="M316">
        <v>0.60002539099999996</v>
      </c>
      <c r="N316">
        <f t="shared" si="66"/>
        <v>0.40370624219145168</v>
      </c>
      <c r="O316">
        <f t="shared" si="67"/>
        <v>0.55349899749470022</v>
      </c>
      <c r="P316">
        <f t="shared" si="68"/>
        <v>0.44020805118719469</v>
      </c>
      <c r="Q316">
        <f t="shared" si="69"/>
        <v>0.51387579315033749</v>
      </c>
      <c r="R316">
        <v>0.95720523899999999</v>
      </c>
      <c r="S316">
        <v>0.95408384400000001</v>
      </c>
    </row>
    <row r="317" spans="1:19" x14ac:dyDescent="0.25">
      <c r="A317">
        <v>85</v>
      </c>
      <c r="B317">
        <v>1</v>
      </c>
      <c r="C317">
        <v>10</v>
      </c>
      <c r="D317">
        <v>2</v>
      </c>
      <c r="H317">
        <v>0.43708742070000001</v>
      </c>
      <c r="I317">
        <v>0.40022466499999998</v>
      </c>
      <c r="J317">
        <v>0.51181995560000004</v>
      </c>
      <c r="K317">
        <v>0.49865944600000001</v>
      </c>
      <c r="L317">
        <v>0.35377801990000002</v>
      </c>
      <c r="M317">
        <v>0.60002539099999996</v>
      </c>
      <c r="N317">
        <f t="shared" si="66"/>
        <v>0.40370624219145168</v>
      </c>
      <c r="O317">
        <f t="shared" si="67"/>
        <v>0.55349899749470022</v>
      </c>
      <c r="P317">
        <f t="shared" si="68"/>
        <v>0.44020805118719469</v>
      </c>
      <c r="Q317">
        <f t="shared" si="69"/>
        <v>0.51387579315033749</v>
      </c>
      <c r="R317">
        <v>0.95720523899999999</v>
      </c>
      <c r="S317">
        <v>0.95408384400000001</v>
      </c>
    </row>
    <row r="318" spans="1:19" x14ac:dyDescent="0.25">
      <c r="A318">
        <v>85</v>
      </c>
      <c r="B318">
        <v>1</v>
      </c>
      <c r="C318">
        <v>10</v>
      </c>
      <c r="D318">
        <v>2</v>
      </c>
      <c r="H318">
        <v>0.43708742070000001</v>
      </c>
      <c r="I318">
        <v>0.40022466499999998</v>
      </c>
      <c r="J318">
        <v>0.51181995560000004</v>
      </c>
      <c r="K318">
        <v>0.49865944600000001</v>
      </c>
      <c r="L318">
        <v>0.35377801990000002</v>
      </c>
      <c r="M318">
        <v>0.60002539099999996</v>
      </c>
      <c r="N318">
        <f t="shared" si="66"/>
        <v>0.40370624219145168</v>
      </c>
      <c r="O318">
        <f t="shared" si="67"/>
        <v>0.55349899749470022</v>
      </c>
      <c r="P318">
        <f t="shared" si="68"/>
        <v>0.44020805118719469</v>
      </c>
      <c r="Q318">
        <f t="shared" si="69"/>
        <v>0.51387579315033749</v>
      </c>
      <c r="R318">
        <v>0.95720523899999999</v>
      </c>
      <c r="S318">
        <v>0.95408384400000001</v>
      </c>
    </row>
    <row r="319" spans="1:19" x14ac:dyDescent="0.25">
      <c r="A319">
        <v>85</v>
      </c>
      <c r="B319">
        <v>1</v>
      </c>
      <c r="C319">
        <v>10</v>
      </c>
      <c r="D319">
        <v>2</v>
      </c>
      <c r="H319">
        <v>0.43708742070000001</v>
      </c>
      <c r="I319">
        <v>0.40022466499999998</v>
      </c>
      <c r="J319">
        <v>0.51181995560000004</v>
      </c>
      <c r="K319">
        <v>0.49865944600000001</v>
      </c>
      <c r="L319">
        <v>0.35377801990000002</v>
      </c>
      <c r="M319">
        <v>0.60002539099999996</v>
      </c>
      <c r="N319">
        <f t="shared" si="66"/>
        <v>0.40370624219145168</v>
      </c>
      <c r="O319">
        <f t="shared" si="67"/>
        <v>0.55349899749470022</v>
      </c>
      <c r="P319">
        <f t="shared" si="68"/>
        <v>0.44020805118719469</v>
      </c>
      <c r="Q319">
        <f t="shared" si="69"/>
        <v>0.51387579315033749</v>
      </c>
      <c r="R319">
        <v>0.95720523899999999</v>
      </c>
      <c r="S319">
        <v>0.95408384400000001</v>
      </c>
    </row>
    <row r="320" spans="1:19" x14ac:dyDescent="0.25">
      <c r="A320">
        <v>85</v>
      </c>
      <c r="B320">
        <v>1</v>
      </c>
      <c r="C320">
        <v>10</v>
      </c>
      <c r="D320">
        <v>2</v>
      </c>
      <c r="H320">
        <v>0.43708742070000001</v>
      </c>
      <c r="I320">
        <v>0.40022466499999998</v>
      </c>
      <c r="J320">
        <v>0.51181995560000004</v>
      </c>
      <c r="K320">
        <v>0.49865944600000001</v>
      </c>
      <c r="L320">
        <v>0.35377801990000002</v>
      </c>
      <c r="M320">
        <v>0.60002539099999996</v>
      </c>
      <c r="N320">
        <f t="shared" si="66"/>
        <v>0.40370624219145168</v>
      </c>
      <c r="O320">
        <f t="shared" si="67"/>
        <v>0.55349899749470022</v>
      </c>
      <c r="P320">
        <f t="shared" si="68"/>
        <v>0.44020805118719469</v>
      </c>
      <c r="Q320">
        <f t="shared" si="69"/>
        <v>0.51387579315033749</v>
      </c>
      <c r="R320">
        <v>0.95720523899999999</v>
      </c>
      <c r="S320">
        <v>0.95408384400000001</v>
      </c>
    </row>
    <row r="321" spans="1:19" x14ac:dyDescent="0.25">
      <c r="A321">
        <v>85</v>
      </c>
      <c r="B321">
        <v>1</v>
      </c>
      <c r="C321">
        <v>10</v>
      </c>
      <c r="D321">
        <v>2</v>
      </c>
      <c r="H321">
        <v>0.43708742070000001</v>
      </c>
      <c r="I321">
        <v>0.40022466499999998</v>
      </c>
      <c r="J321">
        <v>0.51181995560000004</v>
      </c>
      <c r="K321">
        <v>0.49865944600000001</v>
      </c>
      <c r="L321">
        <v>0.35377801990000002</v>
      </c>
      <c r="M321">
        <v>0.60002539099999996</v>
      </c>
      <c r="N321">
        <f t="shared" si="66"/>
        <v>0.40370624219145168</v>
      </c>
      <c r="O321">
        <f t="shared" si="67"/>
        <v>0.55349899749470022</v>
      </c>
      <c r="P321">
        <f t="shared" si="68"/>
        <v>0.44020805118719469</v>
      </c>
      <c r="Q321">
        <f t="shared" si="69"/>
        <v>0.51387579315033749</v>
      </c>
      <c r="R321">
        <v>0.95720523899999999</v>
      </c>
      <c r="S321">
        <v>0.95408384400000001</v>
      </c>
    </row>
    <row r="322" spans="1:19" x14ac:dyDescent="0.25">
      <c r="A322">
        <v>85</v>
      </c>
      <c r="B322">
        <v>1</v>
      </c>
      <c r="C322">
        <v>10</v>
      </c>
      <c r="D322">
        <v>2</v>
      </c>
      <c r="H322">
        <v>0.43708742070000001</v>
      </c>
      <c r="I322">
        <v>0.40022466499999998</v>
      </c>
      <c r="J322">
        <v>0.51181995560000004</v>
      </c>
      <c r="K322">
        <v>0.49865944600000001</v>
      </c>
      <c r="L322">
        <v>0.35377801990000002</v>
      </c>
      <c r="M322">
        <v>0.60002539099999996</v>
      </c>
      <c r="N322">
        <f t="shared" si="66"/>
        <v>0.40370624219145168</v>
      </c>
      <c r="O322">
        <f t="shared" si="67"/>
        <v>0.55349899749470022</v>
      </c>
      <c r="P322">
        <f t="shared" si="68"/>
        <v>0.44020805118719469</v>
      </c>
      <c r="Q322">
        <f t="shared" si="69"/>
        <v>0.51387579315033749</v>
      </c>
      <c r="R322">
        <v>0.95720523899999999</v>
      </c>
      <c r="S322">
        <v>0.95408384400000001</v>
      </c>
    </row>
    <row r="323" spans="1:19" x14ac:dyDescent="0.25">
      <c r="A323">
        <v>85</v>
      </c>
      <c r="B323">
        <v>1</v>
      </c>
      <c r="C323">
        <v>10</v>
      </c>
      <c r="D323">
        <v>2</v>
      </c>
      <c r="H323">
        <v>0.43708742070000001</v>
      </c>
      <c r="I323">
        <v>0.40022466499999998</v>
      </c>
      <c r="J323">
        <v>0.51181995560000004</v>
      </c>
      <c r="K323">
        <v>0.49865944600000001</v>
      </c>
      <c r="L323">
        <v>0.35377801990000002</v>
      </c>
      <c r="M323">
        <v>0.60002539099999996</v>
      </c>
      <c r="N323">
        <f t="shared" si="66"/>
        <v>0.40370624219145168</v>
      </c>
      <c r="O323">
        <f t="shared" si="67"/>
        <v>0.55349899749470022</v>
      </c>
      <c r="P323">
        <f t="shared" si="68"/>
        <v>0.44020805118719469</v>
      </c>
      <c r="Q323">
        <f t="shared" si="69"/>
        <v>0.51387579315033749</v>
      </c>
      <c r="R323">
        <v>0.95720523899999999</v>
      </c>
      <c r="S323">
        <v>0.95408384400000001</v>
      </c>
    </row>
    <row r="324" spans="1:19" x14ac:dyDescent="0.25">
      <c r="A324">
        <v>85</v>
      </c>
      <c r="B324">
        <v>1</v>
      </c>
      <c r="C324">
        <v>10</v>
      </c>
      <c r="D324">
        <v>2</v>
      </c>
      <c r="H324">
        <v>0.43708742070000001</v>
      </c>
      <c r="I324">
        <v>0.40022466499999998</v>
      </c>
      <c r="J324">
        <v>0.51181995560000004</v>
      </c>
      <c r="K324">
        <v>0.49865944600000001</v>
      </c>
      <c r="L324">
        <v>0.35377801990000002</v>
      </c>
      <c r="M324">
        <v>0.60002539099999996</v>
      </c>
      <c r="N324">
        <f t="shared" si="66"/>
        <v>0.40370624219145168</v>
      </c>
      <c r="O324">
        <f t="shared" si="67"/>
        <v>0.55349899749470022</v>
      </c>
      <c r="P324">
        <f t="shared" si="68"/>
        <v>0.44020805118719469</v>
      </c>
      <c r="Q324">
        <f t="shared" si="69"/>
        <v>0.51387579315033749</v>
      </c>
      <c r="R324">
        <v>0.95720523899999999</v>
      </c>
      <c r="S324">
        <v>0.95408384400000001</v>
      </c>
    </row>
    <row r="325" spans="1:19" x14ac:dyDescent="0.25">
      <c r="A325">
        <v>85</v>
      </c>
      <c r="B325">
        <v>1</v>
      </c>
      <c r="C325">
        <v>10</v>
      </c>
      <c r="D325">
        <v>2</v>
      </c>
      <c r="H325">
        <v>0.43708742070000001</v>
      </c>
      <c r="I325">
        <v>0.40022466499999998</v>
      </c>
      <c r="J325">
        <v>0.51181995560000004</v>
      </c>
      <c r="K325">
        <v>0.49865944600000001</v>
      </c>
      <c r="L325">
        <v>0.35377801990000002</v>
      </c>
      <c r="M325">
        <v>0.60002539099999996</v>
      </c>
      <c r="N325">
        <f t="shared" si="66"/>
        <v>0.40370624219145168</v>
      </c>
      <c r="O325">
        <f t="shared" si="67"/>
        <v>0.55349899749470022</v>
      </c>
      <c r="P325">
        <f t="shared" si="68"/>
        <v>0.44020805118719469</v>
      </c>
      <c r="Q325">
        <f t="shared" si="69"/>
        <v>0.51387579315033749</v>
      </c>
      <c r="R325">
        <v>0.95720523899999999</v>
      </c>
      <c r="S325">
        <v>0.95408384400000001</v>
      </c>
    </row>
    <row r="326" spans="1:19" x14ac:dyDescent="0.25">
      <c r="A326">
        <v>85</v>
      </c>
      <c r="B326">
        <v>1</v>
      </c>
      <c r="C326">
        <v>10</v>
      </c>
      <c r="D326">
        <v>2</v>
      </c>
      <c r="H326">
        <v>0.43708742070000001</v>
      </c>
      <c r="I326">
        <v>0.40022466499999998</v>
      </c>
      <c r="J326">
        <v>0.51181995560000004</v>
      </c>
      <c r="K326">
        <v>0.49865944600000001</v>
      </c>
      <c r="L326">
        <v>0.35377801990000002</v>
      </c>
      <c r="M326">
        <v>0.60002539099999996</v>
      </c>
      <c r="N326">
        <f t="shared" si="66"/>
        <v>0.40370624219145168</v>
      </c>
      <c r="O326">
        <f t="shared" si="67"/>
        <v>0.55349899749470022</v>
      </c>
      <c r="P326">
        <f t="shared" si="68"/>
        <v>0.44020805118719469</v>
      </c>
      <c r="Q326">
        <f t="shared" si="69"/>
        <v>0.51387579315033749</v>
      </c>
      <c r="R326">
        <v>0.95720523899999999</v>
      </c>
      <c r="S326">
        <v>0.95408384400000001</v>
      </c>
    </row>
    <row r="327" spans="1:19" x14ac:dyDescent="0.25">
      <c r="A327">
        <v>85</v>
      </c>
      <c r="B327">
        <v>1</v>
      </c>
      <c r="C327">
        <v>10</v>
      </c>
      <c r="D327">
        <v>2</v>
      </c>
      <c r="H327">
        <v>0.43708742070000001</v>
      </c>
      <c r="I327">
        <v>0.40022466499999998</v>
      </c>
      <c r="J327">
        <v>0.51181995560000004</v>
      </c>
      <c r="K327">
        <v>0.49865944600000001</v>
      </c>
      <c r="L327">
        <v>0.35377801990000002</v>
      </c>
      <c r="M327">
        <v>0.60002539099999996</v>
      </c>
      <c r="N327">
        <f t="shared" si="66"/>
        <v>0.40370624219145168</v>
      </c>
      <c r="O327">
        <f t="shared" si="67"/>
        <v>0.55349899749470022</v>
      </c>
      <c r="P327">
        <f t="shared" si="68"/>
        <v>0.44020805118719469</v>
      </c>
      <c r="Q327">
        <f t="shared" si="69"/>
        <v>0.51387579315033749</v>
      </c>
      <c r="R327">
        <v>0.95720523899999999</v>
      </c>
      <c r="S327">
        <v>0.95408384400000001</v>
      </c>
    </row>
    <row r="328" spans="1:19" x14ac:dyDescent="0.25">
      <c r="A328">
        <v>85</v>
      </c>
      <c r="B328">
        <v>1</v>
      </c>
      <c r="C328">
        <v>10</v>
      </c>
      <c r="D328">
        <v>2</v>
      </c>
      <c r="H328">
        <v>0.43708742070000001</v>
      </c>
      <c r="I328">
        <v>0.40022466499999998</v>
      </c>
      <c r="J328">
        <v>0.51181995560000004</v>
      </c>
      <c r="K328">
        <v>0.49865944600000001</v>
      </c>
      <c r="L328">
        <v>0.35377801990000002</v>
      </c>
      <c r="M328">
        <v>0.60002539099999996</v>
      </c>
      <c r="N328">
        <f t="shared" si="66"/>
        <v>0.40370624219145168</v>
      </c>
      <c r="O328">
        <f t="shared" si="67"/>
        <v>0.55349899749470022</v>
      </c>
      <c r="P328">
        <f t="shared" si="68"/>
        <v>0.44020805118719469</v>
      </c>
      <c r="Q328">
        <f t="shared" si="69"/>
        <v>0.51387579315033749</v>
      </c>
      <c r="R328">
        <v>0.95720523899999999</v>
      </c>
      <c r="S328">
        <v>0.95408384400000001</v>
      </c>
    </row>
    <row r="330" spans="1:19" x14ac:dyDescent="0.25">
      <c r="A330">
        <v>85</v>
      </c>
      <c r="B330">
        <v>0.8</v>
      </c>
      <c r="C330">
        <v>10</v>
      </c>
      <c r="D330">
        <v>2</v>
      </c>
      <c r="E330">
        <v>0.63180000000000003</v>
      </c>
      <c r="F330">
        <v>0.14760000000000001</v>
      </c>
      <c r="G330">
        <v>0.77939999999999998</v>
      </c>
      <c r="H330">
        <v>0.24448742070000001</v>
      </c>
      <c r="I330">
        <v>0.203424665</v>
      </c>
      <c r="J330">
        <v>0.51181995560000004</v>
      </c>
      <c r="K330">
        <v>0.49865944600000001</v>
      </c>
      <c r="L330">
        <v>0.15309513990000001</v>
      </c>
      <c r="M330">
        <v>0.60002539099999996</v>
      </c>
      <c r="N330">
        <f t="shared" ref="N330:N369" si="70">$W$27+$W$28*B330+$W$29*(C330-$V$16)*(D330-$V$18)+$W$30*A330+$W$31*D330+$W$32*(C330-$V$16)*(A330-$V$20)+$W$33*C330+$W$34*(B330-$V$22)*(D330-$V$18)+$W$35*(A330-$V$20)*(D330-$V$18)</f>
        <v>0.19319693902345172</v>
      </c>
      <c r="O330">
        <f t="shared" ref="O330:O369" si="71">$W$40+$W$41*D330+$W$42*(C330-$V$17)*(D330-$V$19)+$W$43*A330+$W$44*(A330-$V$21)*(D330-$V$19)+$W$45*C330+$W$46*(A330-$V$21)*(C330-$V$17)+$W$47*(B330-$V$23)*(D330-$V$19)+$W$48*(B330-$V$23)*(C330-$V$17)+$W$49*B330</f>
        <v>0.57318318688850023</v>
      </c>
      <c r="P330">
        <f t="shared" ref="P330:P369" si="72">$Z$27+$Z$28*B330+$Z$29*A330+$Z$30*C330+$Z$31*(D330-$V$18)^2+$Z$32*(D330-$V$18)*(C330-$V$16)+$Z$33*(A330-$V$20)*(D330-$V$18)+$Z$34*(D330)+$Z$35*(B330-$V$22)*(D330-$V$18)+$Z$36*(C330-$V$16)^2+$Z$37*(B330-$V$22)*(C330-$V$16)</f>
        <v>0.23166055459319529</v>
      </c>
      <c r="Q330">
        <f t="shared" ref="Q330:Q369" si="73">$Z$40+$Z$41*A330+$Z$42*C330+$Z$43*(D330-$V$19)^2+$Z$44*(C330-$V$17)*(D330-$V$19)+$Z$45*D330+$Z$46*(A330-$V$21)*(D330-$V$19)+$Z$47*(C330-$V$17)^2+$Z$48*(B330-$V$23)*(D330-$V$19)+$Z$49*(B330-$V$23)*(C330-$V$17)+$Z$50*B330</f>
        <v>0.53094043756353748</v>
      </c>
      <c r="R330">
        <v>0.76638012600000005</v>
      </c>
      <c r="S330">
        <v>0.76260099299999995</v>
      </c>
    </row>
    <row r="331" spans="1:19" x14ac:dyDescent="0.25">
      <c r="A331">
        <v>85</v>
      </c>
      <c r="B331">
        <v>0.8</v>
      </c>
      <c r="C331">
        <v>10</v>
      </c>
      <c r="D331">
        <v>2</v>
      </c>
      <c r="E331">
        <v>0.62639999999999996</v>
      </c>
      <c r="F331">
        <v>0.1386</v>
      </c>
      <c r="G331">
        <v>0.76500000000000001</v>
      </c>
      <c r="H331">
        <v>0.24448742070000001</v>
      </c>
      <c r="I331">
        <v>0.203424665</v>
      </c>
      <c r="J331">
        <v>0.51181995560000004</v>
      </c>
      <c r="K331">
        <v>0.49865944600000001</v>
      </c>
      <c r="L331">
        <v>0.15309513990000001</v>
      </c>
      <c r="M331">
        <v>0.60002539099999996</v>
      </c>
      <c r="N331">
        <f t="shared" si="70"/>
        <v>0.19319693902345172</v>
      </c>
      <c r="O331">
        <f t="shared" si="71"/>
        <v>0.57318318688850023</v>
      </c>
      <c r="P331">
        <f t="shared" si="72"/>
        <v>0.23166055459319529</v>
      </c>
      <c r="Q331">
        <f t="shared" si="73"/>
        <v>0.53094043756353748</v>
      </c>
      <c r="R331">
        <v>0.76638012600000005</v>
      </c>
      <c r="S331">
        <v>0.76260099299999995</v>
      </c>
    </row>
    <row r="332" spans="1:19" x14ac:dyDescent="0.25">
      <c r="A332">
        <v>85</v>
      </c>
      <c r="B332">
        <v>0.8</v>
      </c>
      <c r="C332">
        <v>10</v>
      </c>
      <c r="D332">
        <v>2</v>
      </c>
      <c r="E332">
        <v>0.63539999999999996</v>
      </c>
      <c r="F332">
        <v>0.14580000000000001</v>
      </c>
      <c r="G332">
        <v>0.78120000000000001</v>
      </c>
      <c r="H332">
        <v>0.24448742070000001</v>
      </c>
      <c r="I332">
        <v>0.203424665</v>
      </c>
      <c r="J332">
        <v>0.51181995560000004</v>
      </c>
      <c r="K332">
        <v>0.49865944600000001</v>
      </c>
      <c r="L332">
        <v>0.15309513990000001</v>
      </c>
      <c r="M332">
        <v>0.60002539099999996</v>
      </c>
      <c r="N332">
        <f t="shared" si="70"/>
        <v>0.19319693902345172</v>
      </c>
      <c r="O332">
        <f t="shared" si="71"/>
        <v>0.57318318688850023</v>
      </c>
      <c r="P332">
        <f t="shared" si="72"/>
        <v>0.23166055459319529</v>
      </c>
      <c r="Q332">
        <f t="shared" si="73"/>
        <v>0.53094043756353748</v>
      </c>
      <c r="R332">
        <v>0.76638012600000005</v>
      </c>
      <c r="S332">
        <v>0.76260099299999995</v>
      </c>
    </row>
    <row r="333" spans="1:19" x14ac:dyDescent="0.25">
      <c r="A333">
        <v>85</v>
      </c>
      <c r="B333">
        <v>0.8</v>
      </c>
      <c r="C333">
        <v>10</v>
      </c>
      <c r="D333">
        <v>2</v>
      </c>
      <c r="E333">
        <v>0.60119999999999996</v>
      </c>
      <c r="F333">
        <v>0.1404</v>
      </c>
      <c r="G333">
        <v>0.74160000000000004</v>
      </c>
      <c r="H333">
        <v>0.24448742070000001</v>
      </c>
      <c r="I333">
        <v>0.203424665</v>
      </c>
      <c r="J333">
        <v>0.51181995560000004</v>
      </c>
      <c r="K333">
        <v>0.49865944600000001</v>
      </c>
      <c r="L333">
        <v>0.15309513990000001</v>
      </c>
      <c r="M333">
        <v>0.60002539099999996</v>
      </c>
      <c r="N333">
        <f t="shared" si="70"/>
        <v>0.19319693902345172</v>
      </c>
      <c r="O333">
        <f t="shared" si="71"/>
        <v>0.57318318688850023</v>
      </c>
      <c r="P333">
        <f t="shared" si="72"/>
        <v>0.23166055459319529</v>
      </c>
      <c r="Q333">
        <f t="shared" si="73"/>
        <v>0.53094043756353748</v>
      </c>
      <c r="R333">
        <v>0.76638012600000005</v>
      </c>
      <c r="S333">
        <v>0.76260099299999995</v>
      </c>
    </row>
    <row r="334" spans="1:19" x14ac:dyDescent="0.25">
      <c r="A334">
        <v>85</v>
      </c>
      <c r="B334">
        <v>0.8</v>
      </c>
      <c r="C334">
        <v>10</v>
      </c>
      <c r="D334">
        <v>2</v>
      </c>
      <c r="F334">
        <v>0</v>
      </c>
      <c r="H334">
        <v>0.24448742070000001</v>
      </c>
      <c r="I334">
        <v>0.203424665</v>
      </c>
      <c r="J334">
        <v>0.51181995560000004</v>
      </c>
      <c r="K334">
        <v>0.49865944600000001</v>
      </c>
      <c r="L334">
        <v>0.15309513990000001</v>
      </c>
      <c r="M334">
        <v>0.60002539099999996</v>
      </c>
      <c r="N334">
        <f t="shared" si="70"/>
        <v>0.19319693902345172</v>
      </c>
      <c r="O334">
        <f t="shared" si="71"/>
        <v>0.57318318688850023</v>
      </c>
      <c r="P334">
        <f t="shared" si="72"/>
        <v>0.23166055459319529</v>
      </c>
      <c r="Q334">
        <f t="shared" si="73"/>
        <v>0.53094043756353748</v>
      </c>
      <c r="R334">
        <v>0.76638012600000005</v>
      </c>
      <c r="S334">
        <v>0.76260099299999995</v>
      </c>
    </row>
    <row r="335" spans="1:19" x14ac:dyDescent="0.25">
      <c r="A335">
        <v>85</v>
      </c>
      <c r="B335">
        <v>0.8</v>
      </c>
      <c r="C335">
        <v>10</v>
      </c>
      <c r="D335">
        <v>2</v>
      </c>
      <c r="F335">
        <v>0</v>
      </c>
      <c r="H335">
        <v>0.24448742070000001</v>
      </c>
      <c r="I335">
        <v>0.203424665</v>
      </c>
      <c r="J335">
        <v>0.51181995560000004</v>
      </c>
      <c r="K335">
        <v>0.49865944600000001</v>
      </c>
      <c r="L335">
        <v>0.15309513990000001</v>
      </c>
      <c r="M335">
        <v>0.60002539099999996</v>
      </c>
      <c r="N335">
        <f t="shared" si="70"/>
        <v>0.19319693902345172</v>
      </c>
      <c r="O335">
        <f t="shared" si="71"/>
        <v>0.57318318688850023</v>
      </c>
      <c r="P335">
        <f t="shared" si="72"/>
        <v>0.23166055459319529</v>
      </c>
      <c r="Q335">
        <f t="shared" si="73"/>
        <v>0.53094043756353748</v>
      </c>
      <c r="R335">
        <v>0.76638012600000005</v>
      </c>
      <c r="S335">
        <v>0.76260099299999995</v>
      </c>
    </row>
    <row r="336" spans="1:19" x14ac:dyDescent="0.25">
      <c r="A336">
        <v>85</v>
      </c>
      <c r="B336">
        <v>0.8</v>
      </c>
      <c r="C336">
        <v>10</v>
      </c>
      <c r="D336">
        <v>2</v>
      </c>
      <c r="F336">
        <v>0</v>
      </c>
      <c r="H336">
        <v>0.24448742070000001</v>
      </c>
      <c r="I336">
        <v>0.203424665</v>
      </c>
      <c r="J336">
        <v>0.51181995560000004</v>
      </c>
      <c r="K336">
        <v>0.49865944600000001</v>
      </c>
      <c r="L336">
        <v>0.15309513990000001</v>
      </c>
      <c r="M336">
        <v>0.60002539099999996</v>
      </c>
      <c r="N336">
        <f t="shared" si="70"/>
        <v>0.19319693902345172</v>
      </c>
      <c r="O336">
        <f t="shared" si="71"/>
        <v>0.57318318688850023</v>
      </c>
      <c r="P336">
        <f t="shared" si="72"/>
        <v>0.23166055459319529</v>
      </c>
      <c r="Q336">
        <f t="shared" si="73"/>
        <v>0.53094043756353748</v>
      </c>
      <c r="R336">
        <v>0.76638012600000005</v>
      </c>
      <c r="S336">
        <v>0.76260099299999995</v>
      </c>
    </row>
    <row r="337" spans="1:19" x14ac:dyDescent="0.25">
      <c r="A337">
        <v>85</v>
      </c>
      <c r="B337">
        <v>0.8</v>
      </c>
      <c r="C337">
        <v>10</v>
      </c>
      <c r="D337">
        <v>2</v>
      </c>
      <c r="F337">
        <v>0</v>
      </c>
      <c r="H337">
        <v>0.24448742070000001</v>
      </c>
      <c r="I337">
        <v>0.203424665</v>
      </c>
      <c r="J337">
        <v>0.51181995560000004</v>
      </c>
      <c r="K337">
        <v>0.49865944600000001</v>
      </c>
      <c r="L337">
        <v>0.15309513990000001</v>
      </c>
      <c r="M337">
        <v>0.60002539099999996</v>
      </c>
      <c r="N337">
        <f t="shared" si="70"/>
        <v>0.19319693902345172</v>
      </c>
      <c r="O337">
        <f t="shared" si="71"/>
        <v>0.57318318688850023</v>
      </c>
      <c r="P337">
        <f t="shared" si="72"/>
        <v>0.23166055459319529</v>
      </c>
      <c r="Q337">
        <f t="shared" si="73"/>
        <v>0.53094043756353748</v>
      </c>
      <c r="R337">
        <v>0.76638012600000005</v>
      </c>
      <c r="S337">
        <v>0.76260099299999995</v>
      </c>
    </row>
    <row r="338" spans="1:19" x14ac:dyDescent="0.25">
      <c r="A338">
        <v>85</v>
      </c>
      <c r="B338">
        <v>0.8</v>
      </c>
      <c r="C338">
        <v>10</v>
      </c>
      <c r="D338">
        <v>2</v>
      </c>
      <c r="F338">
        <v>0</v>
      </c>
      <c r="H338">
        <v>0.24448742070000001</v>
      </c>
      <c r="I338">
        <v>0.203424665</v>
      </c>
      <c r="J338">
        <v>0.51181995560000004</v>
      </c>
      <c r="K338">
        <v>0.49865944600000001</v>
      </c>
      <c r="L338">
        <v>0.15309513990000001</v>
      </c>
      <c r="M338">
        <v>0.60002539099999996</v>
      </c>
      <c r="N338">
        <f t="shared" si="70"/>
        <v>0.19319693902345172</v>
      </c>
      <c r="O338">
        <f t="shared" si="71"/>
        <v>0.57318318688850023</v>
      </c>
      <c r="P338">
        <f t="shared" si="72"/>
        <v>0.23166055459319529</v>
      </c>
      <c r="Q338">
        <f t="shared" si="73"/>
        <v>0.53094043756353748</v>
      </c>
      <c r="R338">
        <v>0.76638012600000005</v>
      </c>
      <c r="S338">
        <v>0.76260099299999995</v>
      </c>
    </row>
    <row r="339" spans="1:19" x14ac:dyDescent="0.25">
      <c r="A339">
        <v>85</v>
      </c>
      <c r="B339">
        <v>0.8</v>
      </c>
      <c r="C339">
        <v>10</v>
      </c>
      <c r="D339">
        <v>2</v>
      </c>
      <c r="F339">
        <v>0</v>
      </c>
      <c r="H339">
        <v>0.24448742070000001</v>
      </c>
      <c r="I339">
        <v>0.203424665</v>
      </c>
      <c r="J339">
        <v>0.51181995560000004</v>
      </c>
      <c r="K339">
        <v>0.49865944600000001</v>
      </c>
      <c r="L339">
        <v>0.15309513990000001</v>
      </c>
      <c r="M339">
        <v>0.60002539099999996</v>
      </c>
      <c r="N339">
        <f t="shared" si="70"/>
        <v>0.19319693902345172</v>
      </c>
      <c r="O339">
        <f t="shared" si="71"/>
        <v>0.57318318688850023</v>
      </c>
      <c r="P339">
        <f t="shared" si="72"/>
        <v>0.23166055459319529</v>
      </c>
      <c r="Q339">
        <f t="shared" si="73"/>
        <v>0.53094043756353748</v>
      </c>
      <c r="R339">
        <v>0.76638012600000005</v>
      </c>
      <c r="S339">
        <v>0.76260099299999995</v>
      </c>
    </row>
    <row r="340" spans="1:19" x14ac:dyDescent="0.25">
      <c r="A340">
        <v>85</v>
      </c>
      <c r="B340">
        <v>0.8</v>
      </c>
      <c r="C340">
        <v>10</v>
      </c>
      <c r="D340">
        <v>2</v>
      </c>
      <c r="F340">
        <v>0</v>
      </c>
      <c r="H340">
        <v>0.24448742070000001</v>
      </c>
      <c r="I340">
        <v>0.203424665</v>
      </c>
      <c r="J340">
        <v>0.51181995560000004</v>
      </c>
      <c r="K340">
        <v>0.49865944600000001</v>
      </c>
      <c r="L340">
        <v>0.15309513990000001</v>
      </c>
      <c r="M340">
        <v>0.60002539099999996</v>
      </c>
      <c r="N340">
        <f t="shared" si="70"/>
        <v>0.19319693902345172</v>
      </c>
      <c r="O340">
        <f t="shared" si="71"/>
        <v>0.57318318688850023</v>
      </c>
      <c r="P340">
        <f t="shared" si="72"/>
        <v>0.23166055459319529</v>
      </c>
      <c r="Q340">
        <f t="shared" si="73"/>
        <v>0.53094043756353748</v>
      </c>
      <c r="R340">
        <v>0.76638012600000005</v>
      </c>
      <c r="S340">
        <v>0.76260099299999995</v>
      </c>
    </row>
    <row r="341" spans="1:19" x14ac:dyDescent="0.25">
      <c r="A341">
        <v>85</v>
      </c>
      <c r="B341">
        <v>0.8</v>
      </c>
      <c r="C341">
        <v>10</v>
      </c>
      <c r="D341">
        <v>2</v>
      </c>
      <c r="F341">
        <v>0</v>
      </c>
      <c r="H341">
        <v>0.24448742070000001</v>
      </c>
      <c r="I341">
        <v>0.203424665</v>
      </c>
      <c r="J341">
        <v>0.51181995560000004</v>
      </c>
      <c r="K341">
        <v>0.49865944600000001</v>
      </c>
      <c r="L341">
        <v>0.15309513990000001</v>
      </c>
      <c r="M341">
        <v>0.60002539099999996</v>
      </c>
      <c r="N341">
        <f t="shared" si="70"/>
        <v>0.19319693902345172</v>
      </c>
      <c r="O341">
        <f t="shared" si="71"/>
        <v>0.57318318688850023</v>
      </c>
      <c r="P341">
        <f t="shared" si="72"/>
        <v>0.23166055459319529</v>
      </c>
      <c r="Q341">
        <f t="shared" si="73"/>
        <v>0.53094043756353748</v>
      </c>
      <c r="R341">
        <v>0.76638012600000005</v>
      </c>
      <c r="S341">
        <v>0.76260099299999995</v>
      </c>
    </row>
    <row r="342" spans="1:19" x14ac:dyDescent="0.25">
      <c r="A342">
        <v>85</v>
      </c>
      <c r="B342">
        <v>0.8</v>
      </c>
      <c r="C342">
        <v>10</v>
      </c>
      <c r="D342">
        <v>2</v>
      </c>
      <c r="F342">
        <v>0</v>
      </c>
      <c r="H342">
        <v>0.24448742070000001</v>
      </c>
      <c r="I342">
        <v>0.203424665</v>
      </c>
      <c r="J342">
        <v>0.51181995560000004</v>
      </c>
      <c r="K342">
        <v>0.49865944600000001</v>
      </c>
      <c r="L342">
        <v>0.15309513990000001</v>
      </c>
      <c r="M342">
        <v>0.60002539099999996</v>
      </c>
      <c r="N342">
        <f t="shared" si="70"/>
        <v>0.19319693902345172</v>
      </c>
      <c r="O342">
        <f t="shared" si="71"/>
        <v>0.57318318688850023</v>
      </c>
      <c r="P342">
        <f t="shared" si="72"/>
        <v>0.23166055459319529</v>
      </c>
      <c r="Q342">
        <f t="shared" si="73"/>
        <v>0.53094043756353748</v>
      </c>
      <c r="R342">
        <v>0.76638012600000005</v>
      </c>
      <c r="S342">
        <v>0.76260099299999995</v>
      </c>
    </row>
    <row r="343" spans="1:19" x14ac:dyDescent="0.25">
      <c r="A343">
        <v>85</v>
      </c>
      <c r="B343">
        <v>0.8</v>
      </c>
      <c r="C343">
        <v>10</v>
      </c>
      <c r="D343">
        <v>2</v>
      </c>
      <c r="F343">
        <v>0</v>
      </c>
      <c r="H343">
        <v>0.24448742070000001</v>
      </c>
      <c r="I343">
        <v>0.203424665</v>
      </c>
      <c r="J343">
        <v>0.51181995560000004</v>
      </c>
      <c r="K343">
        <v>0.49865944600000001</v>
      </c>
      <c r="L343">
        <v>0.15309513990000001</v>
      </c>
      <c r="M343">
        <v>0.60002539099999996</v>
      </c>
      <c r="N343">
        <f t="shared" si="70"/>
        <v>0.19319693902345172</v>
      </c>
      <c r="O343">
        <f t="shared" si="71"/>
        <v>0.57318318688850023</v>
      </c>
      <c r="P343">
        <f t="shared" si="72"/>
        <v>0.23166055459319529</v>
      </c>
      <c r="Q343">
        <f t="shared" si="73"/>
        <v>0.53094043756353748</v>
      </c>
      <c r="R343">
        <v>0.76638012600000005</v>
      </c>
      <c r="S343">
        <v>0.76260099299999995</v>
      </c>
    </row>
    <row r="344" spans="1:19" x14ac:dyDescent="0.25">
      <c r="A344">
        <v>85</v>
      </c>
      <c r="B344">
        <v>0.8</v>
      </c>
      <c r="C344">
        <v>10</v>
      </c>
      <c r="D344">
        <v>2</v>
      </c>
      <c r="F344">
        <v>0</v>
      </c>
      <c r="H344">
        <v>0.24448742070000001</v>
      </c>
      <c r="I344">
        <v>0.203424665</v>
      </c>
      <c r="J344">
        <v>0.51181995560000004</v>
      </c>
      <c r="K344">
        <v>0.49865944600000001</v>
      </c>
      <c r="L344">
        <v>0.15309513990000001</v>
      </c>
      <c r="M344">
        <v>0.60002539099999996</v>
      </c>
      <c r="N344">
        <f t="shared" si="70"/>
        <v>0.19319693902345172</v>
      </c>
      <c r="O344">
        <f t="shared" si="71"/>
        <v>0.57318318688850023</v>
      </c>
      <c r="P344">
        <f t="shared" si="72"/>
        <v>0.23166055459319529</v>
      </c>
      <c r="Q344">
        <f t="shared" si="73"/>
        <v>0.53094043756353748</v>
      </c>
      <c r="R344">
        <v>0.76638012600000005</v>
      </c>
      <c r="S344">
        <v>0.76260099299999995</v>
      </c>
    </row>
    <row r="345" spans="1:19" x14ac:dyDescent="0.25">
      <c r="A345">
        <v>85</v>
      </c>
      <c r="B345">
        <v>0.8</v>
      </c>
      <c r="C345">
        <v>10</v>
      </c>
      <c r="D345">
        <v>2</v>
      </c>
      <c r="F345">
        <v>0</v>
      </c>
      <c r="H345">
        <v>0.24448742070000001</v>
      </c>
      <c r="I345">
        <v>0.203424665</v>
      </c>
      <c r="J345">
        <v>0.51181995560000004</v>
      </c>
      <c r="K345">
        <v>0.49865944600000001</v>
      </c>
      <c r="L345">
        <v>0.15309513990000001</v>
      </c>
      <c r="M345">
        <v>0.60002539099999996</v>
      </c>
      <c r="N345">
        <f t="shared" si="70"/>
        <v>0.19319693902345172</v>
      </c>
      <c r="O345">
        <f t="shared" si="71"/>
        <v>0.57318318688850023</v>
      </c>
      <c r="P345">
        <f t="shared" si="72"/>
        <v>0.23166055459319529</v>
      </c>
      <c r="Q345">
        <f t="shared" si="73"/>
        <v>0.53094043756353748</v>
      </c>
      <c r="R345">
        <v>0.76638012600000005</v>
      </c>
      <c r="S345">
        <v>0.76260099299999995</v>
      </c>
    </row>
    <row r="346" spans="1:19" x14ac:dyDescent="0.25">
      <c r="A346">
        <v>85</v>
      </c>
      <c r="B346">
        <v>0.8</v>
      </c>
      <c r="C346">
        <v>10</v>
      </c>
      <c r="D346">
        <v>2</v>
      </c>
      <c r="F346">
        <v>0</v>
      </c>
      <c r="H346">
        <v>0.24448742070000001</v>
      </c>
      <c r="I346">
        <v>0.203424665</v>
      </c>
      <c r="J346">
        <v>0.51181995560000004</v>
      </c>
      <c r="K346">
        <v>0.49865944600000001</v>
      </c>
      <c r="L346">
        <v>0.15309513990000001</v>
      </c>
      <c r="M346">
        <v>0.60002539099999996</v>
      </c>
      <c r="N346">
        <f t="shared" si="70"/>
        <v>0.19319693902345172</v>
      </c>
      <c r="O346">
        <f t="shared" si="71"/>
        <v>0.57318318688850023</v>
      </c>
      <c r="P346">
        <f t="shared" si="72"/>
        <v>0.23166055459319529</v>
      </c>
      <c r="Q346">
        <f t="shared" si="73"/>
        <v>0.53094043756353748</v>
      </c>
      <c r="R346">
        <v>0.76638012600000005</v>
      </c>
      <c r="S346">
        <v>0.76260099299999995</v>
      </c>
    </row>
    <row r="347" spans="1:19" x14ac:dyDescent="0.25">
      <c r="A347">
        <v>85</v>
      </c>
      <c r="B347">
        <v>0.8</v>
      </c>
      <c r="C347">
        <v>10</v>
      </c>
      <c r="D347">
        <v>2</v>
      </c>
      <c r="F347">
        <v>0</v>
      </c>
      <c r="H347">
        <v>0.24448742070000001</v>
      </c>
      <c r="I347">
        <v>0.203424665</v>
      </c>
      <c r="J347">
        <v>0.51181995560000004</v>
      </c>
      <c r="K347">
        <v>0.49865944600000001</v>
      </c>
      <c r="L347">
        <v>0.15309513990000001</v>
      </c>
      <c r="M347">
        <v>0.60002539099999996</v>
      </c>
      <c r="N347">
        <f t="shared" si="70"/>
        <v>0.19319693902345172</v>
      </c>
      <c r="O347">
        <f t="shared" si="71"/>
        <v>0.57318318688850023</v>
      </c>
      <c r="P347">
        <f t="shared" si="72"/>
        <v>0.23166055459319529</v>
      </c>
      <c r="Q347">
        <f t="shared" si="73"/>
        <v>0.53094043756353748</v>
      </c>
      <c r="R347">
        <v>0.76638012600000005</v>
      </c>
      <c r="S347">
        <v>0.76260099299999995</v>
      </c>
    </row>
    <row r="348" spans="1:19" x14ac:dyDescent="0.25">
      <c r="A348">
        <v>85</v>
      </c>
      <c r="B348">
        <v>0.8</v>
      </c>
      <c r="C348">
        <v>10</v>
      </c>
      <c r="D348">
        <v>2</v>
      </c>
      <c r="F348">
        <v>0</v>
      </c>
      <c r="H348">
        <v>0.24448742070000001</v>
      </c>
      <c r="I348">
        <v>0.203424665</v>
      </c>
      <c r="J348">
        <v>0.51181995560000004</v>
      </c>
      <c r="K348">
        <v>0.49865944600000001</v>
      </c>
      <c r="L348">
        <v>0.15309513990000001</v>
      </c>
      <c r="M348">
        <v>0.60002539099999996</v>
      </c>
      <c r="N348">
        <f t="shared" si="70"/>
        <v>0.19319693902345172</v>
      </c>
      <c r="O348">
        <f t="shared" si="71"/>
        <v>0.57318318688850023</v>
      </c>
      <c r="P348">
        <f t="shared" si="72"/>
        <v>0.23166055459319529</v>
      </c>
      <c r="Q348">
        <f t="shared" si="73"/>
        <v>0.53094043756353748</v>
      </c>
      <c r="R348">
        <v>0.76638012600000005</v>
      </c>
      <c r="S348">
        <v>0.76260099299999995</v>
      </c>
    </row>
    <row r="349" spans="1:19" x14ac:dyDescent="0.25">
      <c r="A349">
        <v>85</v>
      </c>
      <c r="B349">
        <v>0.8</v>
      </c>
      <c r="C349">
        <v>10</v>
      </c>
      <c r="D349">
        <v>2</v>
      </c>
      <c r="F349">
        <v>0</v>
      </c>
      <c r="H349">
        <v>0.24448742070000001</v>
      </c>
      <c r="I349">
        <v>0.203424665</v>
      </c>
      <c r="J349">
        <v>0.51181995560000004</v>
      </c>
      <c r="K349">
        <v>0.49865944600000001</v>
      </c>
      <c r="L349">
        <v>0.15309513990000001</v>
      </c>
      <c r="M349">
        <v>0.60002539099999996</v>
      </c>
      <c r="N349">
        <f t="shared" si="70"/>
        <v>0.19319693902345172</v>
      </c>
      <c r="O349">
        <f t="shared" si="71"/>
        <v>0.57318318688850023</v>
      </c>
      <c r="P349">
        <f t="shared" si="72"/>
        <v>0.23166055459319529</v>
      </c>
      <c r="Q349">
        <f t="shared" si="73"/>
        <v>0.53094043756353748</v>
      </c>
      <c r="R349">
        <v>0.76638012600000005</v>
      </c>
      <c r="S349">
        <v>0.76260099299999995</v>
      </c>
    </row>
    <row r="350" spans="1:19" x14ac:dyDescent="0.25">
      <c r="A350">
        <v>85</v>
      </c>
      <c r="B350">
        <v>0.8</v>
      </c>
      <c r="C350">
        <v>10</v>
      </c>
      <c r="D350">
        <v>2</v>
      </c>
      <c r="F350">
        <v>0</v>
      </c>
      <c r="H350">
        <v>0.24448742070000001</v>
      </c>
      <c r="I350">
        <v>0.203424665</v>
      </c>
      <c r="J350">
        <v>0.51181995560000004</v>
      </c>
      <c r="K350">
        <v>0.49865944600000001</v>
      </c>
      <c r="L350">
        <v>0.15309513990000001</v>
      </c>
      <c r="M350">
        <v>0.60002539099999996</v>
      </c>
      <c r="N350">
        <f t="shared" si="70"/>
        <v>0.19319693902345172</v>
      </c>
      <c r="O350">
        <f t="shared" si="71"/>
        <v>0.57318318688850023</v>
      </c>
      <c r="P350">
        <f t="shared" si="72"/>
        <v>0.23166055459319529</v>
      </c>
      <c r="Q350">
        <f t="shared" si="73"/>
        <v>0.53094043756353748</v>
      </c>
      <c r="R350">
        <v>0.76638012600000005</v>
      </c>
      <c r="S350">
        <v>0.76260099299999995</v>
      </c>
    </row>
    <row r="351" spans="1:19" x14ac:dyDescent="0.25">
      <c r="A351">
        <v>85</v>
      </c>
      <c r="B351">
        <v>0.8</v>
      </c>
      <c r="C351">
        <v>10</v>
      </c>
      <c r="D351">
        <v>2</v>
      </c>
      <c r="F351">
        <v>0</v>
      </c>
      <c r="H351">
        <v>0.24448742070000001</v>
      </c>
      <c r="I351">
        <v>0.203424665</v>
      </c>
      <c r="J351">
        <v>0.51181995560000004</v>
      </c>
      <c r="K351">
        <v>0.49865944600000001</v>
      </c>
      <c r="L351">
        <v>0.15309513990000001</v>
      </c>
      <c r="M351">
        <v>0.60002539099999996</v>
      </c>
      <c r="N351">
        <f t="shared" si="70"/>
        <v>0.19319693902345172</v>
      </c>
      <c r="O351">
        <f t="shared" si="71"/>
        <v>0.57318318688850023</v>
      </c>
      <c r="P351">
        <f t="shared" si="72"/>
        <v>0.23166055459319529</v>
      </c>
      <c r="Q351">
        <f t="shared" si="73"/>
        <v>0.53094043756353748</v>
      </c>
      <c r="R351">
        <v>0.76638012600000005</v>
      </c>
      <c r="S351">
        <v>0.76260099299999995</v>
      </c>
    </row>
    <row r="352" spans="1:19" x14ac:dyDescent="0.25">
      <c r="A352">
        <v>85</v>
      </c>
      <c r="B352">
        <v>0.8</v>
      </c>
      <c r="C352">
        <v>10</v>
      </c>
      <c r="D352">
        <v>2</v>
      </c>
      <c r="F352">
        <v>0</v>
      </c>
      <c r="H352">
        <v>0.24448742070000001</v>
      </c>
      <c r="I352">
        <v>0.203424665</v>
      </c>
      <c r="J352">
        <v>0.51181995560000004</v>
      </c>
      <c r="K352">
        <v>0.49865944600000001</v>
      </c>
      <c r="L352">
        <v>0.15309513990000001</v>
      </c>
      <c r="M352">
        <v>0.60002539099999996</v>
      </c>
      <c r="N352">
        <f t="shared" si="70"/>
        <v>0.19319693902345172</v>
      </c>
      <c r="O352">
        <f t="shared" si="71"/>
        <v>0.57318318688850023</v>
      </c>
      <c r="P352">
        <f t="shared" si="72"/>
        <v>0.23166055459319529</v>
      </c>
      <c r="Q352">
        <f t="shared" si="73"/>
        <v>0.53094043756353748</v>
      </c>
      <c r="R352">
        <v>0.76638012600000005</v>
      </c>
      <c r="S352">
        <v>0.76260099299999995</v>
      </c>
    </row>
    <row r="353" spans="1:19" x14ac:dyDescent="0.25">
      <c r="A353">
        <v>85</v>
      </c>
      <c r="B353">
        <v>0.8</v>
      </c>
      <c r="C353">
        <v>10</v>
      </c>
      <c r="D353">
        <v>2</v>
      </c>
      <c r="F353">
        <v>0</v>
      </c>
      <c r="H353">
        <v>0.24448742070000001</v>
      </c>
      <c r="I353">
        <v>0.203424665</v>
      </c>
      <c r="J353">
        <v>0.51181995560000004</v>
      </c>
      <c r="K353">
        <v>0.49865944600000001</v>
      </c>
      <c r="L353">
        <v>0.15309513990000001</v>
      </c>
      <c r="M353">
        <v>0.60002539099999996</v>
      </c>
      <c r="N353">
        <f t="shared" si="70"/>
        <v>0.19319693902345172</v>
      </c>
      <c r="O353">
        <f t="shared" si="71"/>
        <v>0.57318318688850023</v>
      </c>
      <c r="P353">
        <f t="shared" si="72"/>
        <v>0.23166055459319529</v>
      </c>
      <c r="Q353">
        <f t="shared" si="73"/>
        <v>0.53094043756353748</v>
      </c>
      <c r="R353">
        <v>0.76638012600000005</v>
      </c>
      <c r="S353">
        <v>0.76260099299999995</v>
      </c>
    </row>
    <row r="354" spans="1:19" x14ac:dyDescent="0.25">
      <c r="A354">
        <v>85</v>
      </c>
      <c r="B354">
        <v>0.8</v>
      </c>
      <c r="C354">
        <v>10</v>
      </c>
      <c r="D354">
        <v>2</v>
      </c>
      <c r="H354">
        <v>0.24448742070000001</v>
      </c>
      <c r="I354">
        <v>0.203424665</v>
      </c>
      <c r="J354">
        <v>0.51181995560000004</v>
      </c>
      <c r="K354">
        <v>0.49865944600000001</v>
      </c>
      <c r="L354">
        <v>0.15309513990000001</v>
      </c>
      <c r="M354">
        <v>0.60002539099999996</v>
      </c>
      <c r="N354">
        <f t="shared" si="70"/>
        <v>0.19319693902345172</v>
      </c>
      <c r="O354">
        <f t="shared" si="71"/>
        <v>0.57318318688850023</v>
      </c>
      <c r="P354">
        <f t="shared" si="72"/>
        <v>0.23166055459319529</v>
      </c>
      <c r="Q354">
        <f t="shared" si="73"/>
        <v>0.53094043756353748</v>
      </c>
      <c r="R354">
        <v>0.76638012600000005</v>
      </c>
      <c r="S354">
        <v>0.76260099299999995</v>
      </c>
    </row>
    <row r="355" spans="1:19" x14ac:dyDescent="0.25">
      <c r="A355">
        <v>85</v>
      </c>
      <c r="B355">
        <v>0.8</v>
      </c>
      <c r="C355">
        <v>10</v>
      </c>
      <c r="D355">
        <v>2</v>
      </c>
      <c r="H355">
        <v>0.24448742070000001</v>
      </c>
      <c r="I355">
        <v>0.203424665</v>
      </c>
      <c r="J355">
        <v>0.51181995560000004</v>
      </c>
      <c r="K355">
        <v>0.49865944600000001</v>
      </c>
      <c r="L355">
        <v>0.15309513990000001</v>
      </c>
      <c r="M355">
        <v>0.60002539099999996</v>
      </c>
      <c r="N355">
        <f t="shared" si="70"/>
        <v>0.19319693902345172</v>
      </c>
      <c r="O355">
        <f t="shared" si="71"/>
        <v>0.57318318688850023</v>
      </c>
      <c r="P355">
        <f t="shared" si="72"/>
        <v>0.23166055459319529</v>
      </c>
      <c r="Q355">
        <f t="shared" si="73"/>
        <v>0.53094043756353748</v>
      </c>
      <c r="R355">
        <v>0.76638012600000005</v>
      </c>
      <c r="S355">
        <v>0.76260099299999995</v>
      </c>
    </row>
    <row r="356" spans="1:19" x14ac:dyDescent="0.25">
      <c r="A356">
        <v>85</v>
      </c>
      <c r="B356">
        <v>0.8</v>
      </c>
      <c r="C356">
        <v>10</v>
      </c>
      <c r="D356">
        <v>2</v>
      </c>
      <c r="H356">
        <v>0.24448742070000001</v>
      </c>
      <c r="I356">
        <v>0.203424665</v>
      </c>
      <c r="J356">
        <v>0.51181995560000004</v>
      </c>
      <c r="K356">
        <v>0.49865944600000001</v>
      </c>
      <c r="L356">
        <v>0.15309513990000001</v>
      </c>
      <c r="M356">
        <v>0.60002539099999996</v>
      </c>
      <c r="N356">
        <f t="shared" si="70"/>
        <v>0.19319693902345172</v>
      </c>
      <c r="O356">
        <f t="shared" si="71"/>
        <v>0.57318318688850023</v>
      </c>
      <c r="P356">
        <f t="shared" si="72"/>
        <v>0.23166055459319529</v>
      </c>
      <c r="Q356">
        <f t="shared" si="73"/>
        <v>0.53094043756353748</v>
      </c>
      <c r="R356">
        <v>0.76638012600000005</v>
      </c>
      <c r="S356">
        <v>0.76260099299999995</v>
      </c>
    </row>
    <row r="357" spans="1:19" x14ac:dyDescent="0.25">
      <c r="A357">
        <v>85</v>
      </c>
      <c r="B357">
        <v>0.8</v>
      </c>
      <c r="C357">
        <v>10</v>
      </c>
      <c r="D357">
        <v>2</v>
      </c>
      <c r="H357">
        <v>0.24448742070000001</v>
      </c>
      <c r="I357">
        <v>0.203424665</v>
      </c>
      <c r="J357">
        <v>0.51181995560000004</v>
      </c>
      <c r="K357">
        <v>0.49865944600000001</v>
      </c>
      <c r="L357">
        <v>0.15309513990000001</v>
      </c>
      <c r="M357">
        <v>0.60002539099999996</v>
      </c>
      <c r="N357">
        <f t="shared" si="70"/>
        <v>0.19319693902345172</v>
      </c>
      <c r="O357">
        <f t="shared" si="71"/>
        <v>0.57318318688850023</v>
      </c>
      <c r="P357">
        <f t="shared" si="72"/>
        <v>0.23166055459319529</v>
      </c>
      <c r="Q357">
        <f t="shared" si="73"/>
        <v>0.53094043756353748</v>
      </c>
      <c r="R357">
        <v>0.76638012600000005</v>
      </c>
      <c r="S357">
        <v>0.76260099299999995</v>
      </c>
    </row>
    <row r="358" spans="1:19" x14ac:dyDescent="0.25">
      <c r="A358">
        <v>85</v>
      </c>
      <c r="B358">
        <v>0.8</v>
      </c>
      <c r="C358">
        <v>10</v>
      </c>
      <c r="D358">
        <v>2</v>
      </c>
      <c r="H358">
        <v>0.24448742070000001</v>
      </c>
      <c r="I358">
        <v>0.203424665</v>
      </c>
      <c r="J358">
        <v>0.51181995560000004</v>
      </c>
      <c r="K358">
        <v>0.49865944600000001</v>
      </c>
      <c r="L358">
        <v>0.15309513990000001</v>
      </c>
      <c r="M358">
        <v>0.60002539099999996</v>
      </c>
      <c r="N358">
        <f t="shared" si="70"/>
        <v>0.19319693902345172</v>
      </c>
      <c r="O358">
        <f t="shared" si="71"/>
        <v>0.57318318688850023</v>
      </c>
      <c r="P358">
        <f t="shared" si="72"/>
        <v>0.23166055459319529</v>
      </c>
      <c r="Q358">
        <f t="shared" si="73"/>
        <v>0.53094043756353748</v>
      </c>
      <c r="R358">
        <v>0.76638012600000005</v>
      </c>
      <c r="S358">
        <v>0.76260099299999995</v>
      </c>
    </row>
    <row r="359" spans="1:19" x14ac:dyDescent="0.25">
      <c r="A359">
        <v>85</v>
      </c>
      <c r="B359">
        <v>0.8</v>
      </c>
      <c r="C359">
        <v>10</v>
      </c>
      <c r="D359">
        <v>2</v>
      </c>
      <c r="H359">
        <v>0.24448742070000001</v>
      </c>
      <c r="I359">
        <v>0.203424665</v>
      </c>
      <c r="J359">
        <v>0.51181995560000004</v>
      </c>
      <c r="K359">
        <v>0.49865944600000001</v>
      </c>
      <c r="L359">
        <v>0.15309513990000001</v>
      </c>
      <c r="M359">
        <v>0.60002539099999996</v>
      </c>
      <c r="N359">
        <f t="shared" si="70"/>
        <v>0.19319693902345172</v>
      </c>
      <c r="O359">
        <f t="shared" si="71"/>
        <v>0.57318318688850023</v>
      </c>
      <c r="P359">
        <f t="shared" si="72"/>
        <v>0.23166055459319529</v>
      </c>
      <c r="Q359">
        <f t="shared" si="73"/>
        <v>0.53094043756353748</v>
      </c>
      <c r="R359">
        <v>0.76638012600000005</v>
      </c>
      <c r="S359">
        <v>0.76260099299999995</v>
      </c>
    </row>
    <row r="360" spans="1:19" x14ac:dyDescent="0.25">
      <c r="A360">
        <v>85</v>
      </c>
      <c r="B360">
        <v>0.8</v>
      </c>
      <c r="C360">
        <v>10</v>
      </c>
      <c r="D360">
        <v>2</v>
      </c>
      <c r="H360">
        <v>0.24448742070000001</v>
      </c>
      <c r="I360">
        <v>0.203424665</v>
      </c>
      <c r="J360">
        <v>0.51181995560000004</v>
      </c>
      <c r="K360">
        <v>0.49865944600000001</v>
      </c>
      <c r="L360">
        <v>0.15309513990000001</v>
      </c>
      <c r="M360">
        <v>0.60002539099999996</v>
      </c>
      <c r="N360">
        <f t="shared" si="70"/>
        <v>0.19319693902345172</v>
      </c>
      <c r="O360">
        <f t="shared" si="71"/>
        <v>0.57318318688850023</v>
      </c>
      <c r="P360">
        <f t="shared" si="72"/>
        <v>0.23166055459319529</v>
      </c>
      <c r="Q360">
        <f t="shared" si="73"/>
        <v>0.53094043756353748</v>
      </c>
      <c r="R360">
        <v>0.76638012600000005</v>
      </c>
      <c r="S360">
        <v>0.76260099299999995</v>
      </c>
    </row>
    <row r="361" spans="1:19" x14ac:dyDescent="0.25">
      <c r="A361">
        <v>85</v>
      </c>
      <c r="B361">
        <v>0.8</v>
      </c>
      <c r="C361">
        <v>10</v>
      </c>
      <c r="D361">
        <v>2</v>
      </c>
      <c r="H361">
        <v>0.24448742070000001</v>
      </c>
      <c r="I361">
        <v>0.203424665</v>
      </c>
      <c r="J361">
        <v>0.51181995560000004</v>
      </c>
      <c r="K361">
        <v>0.49865944600000001</v>
      </c>
      <c r="L361">
        <v>0.15309513990000001</v>
      </c>
      <c r="M361">
        <v>0.60002539099999996</v>
      </c>
      <c r="N361">
        <f t="shared" si="70"/>
        <v>0.19319693902345172</v>
      </c>
      <c r="O361">
        <f t="shared" si="71"/>
        <v>0.57318318688850023</v>
      </c>
      <c r="P361">
        <f t="shared" si="72"/>
        <v>0.23166055459319529</v>
      </c>
      <c r="Q361">
        <f t="shared" si="73"/>
        <v>0.53094043756353748</v>
      </c>
      <c r="R361">
        <v>0.76638012600000005</v>
      </c>
      <c r="S361">
        <v>0.76260099299999995</v>
      </c>
    </row>
    <row r="362" spans="1:19" x14ac:dyDescent="0.25">
      <c r="A362">
        <v>85</v>
      </c>
      <c r="B362">
        <v>0.8</v>
      </c>
      <c r="C362">
        <v>10</v>
      </c>
      <c r="D362">
        <v>2</v>
      </c>
      <c r="H362">
        <v>0.24448742070000001</v>
      </c>
      <c r="I362">
        <v>0.203424665</v>
      </c>
      <c r="J362">
        <v>0.51181995560000004</v>
      </c>
      <c r="K362">
        <v>0.49865944600000001</v>
      </c>
      <c r="L362">
        <v>0.15309513990000001</v>
      </c>
      <c r="M362">
        <v>0.60002539099999996</v>
      </c>
      <c r="N362">
        <f t="shared" si="70"/>
        <v>0.19319693902345172</v>
      </c>
      <c r="O362">
        <f t="shared" si="71"/>
        <v>0.57318318688850023</v>
      </c>
      <c r="P362">
        <f t="shared" si="72"/>
        <v>0.23166055459319529</v>
      </c>
      <c r="Q362">
        <f t="shared" si="73"/>
        <v>0.53094043756353748</v>
      </c>
      <c r="R362">
        <v>0.76638012600000005</v>
      </c>
      <c r="S362">
        <v>0.76260099299999995</v>
      </c>
    </row>
    <row r="363" spans="1:19" x14ac:dyDescent="0.25">
      <c r="A363">
        <v>85</v>
      </c>
      <c r="B363">
        <v>0.8</v>
      </c>
      <c r="C363">
        <v>10</v>
      </c>
      <c r="D363">
        <v>2</v>
      </c>
      <c r="H363">
        <v>0.24448742070000001</v>
      </c>
      <c r="I363">
        <v>0.203424665</v>
      </c>
      <c r="J363">
        <v>0.51181995560000004</v>
      </c>
      <c r="K363">
        <v>0.49865944600000001</v>
      </c>
      <c r="L363">
        <v>0.15309513990000001</v>
      </c>
      <c r="M363">
        <v>0.60002539099999996</v>
      </c>
      <c r="N363">
        <f t="shared" si="70"/>
        <v>0.19319693902345172</v>
      </c>
      <c r="O363">
        <f t="shared" si="71"/>
        <v>0.57318318688850023</v>
      </c>
      <c r="P363">
        <f t="shared" si="72"/>
        <v>0.23166055459319529</v>
      </c>
      <c r="Q363">
        <f t="shared" si="73"/>
        <v>0.53094043756353748</v>
      </c>
      <c r="R363">
        <v>0.76638012600000005</v>
      </c>
      <c r="S363">
        <v>0.76260099299999995</v>
      </c>
    </row>
    <row r="364" spans="1:19" x14ac:dyDescent="0.25">
      <c r="A364">
        <v>85</v>
      </c>
      <c r="B364">
        <v>0.8</v>
      </c>
      <c r="C364">
        <v>10</v>
      </c>
      <c r="D364">
        <v>2</v>
      </c>
      <c r="H364">
        <v>0.24448742070000001</v>
      </c>
      <c r="I364">
        <v>0.203424665</v>
      </c>
      <c r="J364">
        <v>0.51181995560000004</v>
      </c>
      <c r="K364">
        <v>0.49865944600000001</v>
      </c>
      <c r="L364">
        <v>0.15309513990000001</v>
      </c>
      <c r="M364">
        <v>0.60002539099999996</v>
      </c>
      <c r="N364">
        <f t="shared" si="70"/>
        <v>0.19319693902345172</v>
      </c>
      <c r="O364">
        <f t="shared" si="71"/>
        <v>0.57318318688850023</v>
      </c>
      <c r="P364">
        <f t="shared" si="72"/>
        <v>0.23166055459319529</v>
      </c>
      <c r="Q364">
        <f t="shared" si="73"/>
        <v>0.53094043756353748</v>
      </c>
      <c r="R364">
        <v>0.76638012600000005</v>
      </c>
      <c r="S364">
        <v>0.76260099299999995</v>
      </c>
    </row>
    <row r="365" spans="1:19" x14ac:dyDescent="0.25">
      <c r="A365">
        <v>85</v>
      </c>
      <c r="B365">
        <v>0.8</v>
      </c>
      <c r="C365">
        <v>10</v>
      </c>
      <c r="D365">
        <v>2</v>
      </c>
      <c r="H365">
        <v>0.24448742070000001</v>
      </c>
      <c r="I365">
        <v>0.203424665</v>
      </c>
      <c r="J365">
        <v>0.51181995560000004</v>
      </c>
      <c r="K365">
        <v>0.49865944600000001</v>
      </c>
      <c r="L365">
        <v>0.15309513990000001</v>
      </c>
      <c r="M365">
        <v>0.60002539099999996</v>
      </c>
      <c r="N365">
        <f t="shared" si="70"/>
        <v>0.19319693902345172</v>
      </c>
      <c r="O365">
        <f t="shared" si="71"/>
        <v>0.57318318688850023</v>
      </c>
      <c r="P365">
        <f t="shared" si="72"/>
        <v>0.23166055459319529</v>
      </c>
      <c r="Q365">
        <f t="shared" si="73"/>
        <v>0.53094043756353748</v>
      </c>
      <c r="R365">
        <v>0.76638012600000005</v>
      </c>
      <c r="S365">
        <v>0.76260099299999995</v>
      </c>
    </row>
    <row r="366" spans="1:19" x14ac:dyDescent="0.25">
      <c r="A366">
        <v>85</v>
      </c>
      <c r="B366">
        <v>0.8</v>
      </c>
      <c r="C366">
        <v>10</v>
      </c>
      <c r="D366">
        <v>2</v>
      </c>
      <c r="H366">
        <v>0.24448742070000001</v>
      </c>
      <c r="I366">
        <v>0.203424665</v>
      </c>
      <c r="J366">
        <v>0.51181995560000004</v>
      </c>
      <c r="K366">
        <v>0.49865944600000001</v>
      </c>
      <c r="L366">
        <v>0.15309513990000001</v>
      </c>
      <c r="M366">
        <v>0.60002539099999996</v>
      </c>
      <c r="N366">
        <f t="shared" si="70"/>
        <v>0.19319693902345172</v>
      </c>
      <c r="O366">
        <f t="shared" si="71"/>
        <v>0.57318318688850023</v>
      </c>
      <c r="P366">
        <f t="shared" si="72"/>
        <v>0.23166055459319529</v>
      </c>
      <c r="Q366">
        <f t="shared" si="73"/>
        <v>0.53094043756353748</v>
      </c>
      <c r="R366">
        <v>0.76638012600000005</v>
      </c>
      <c r="S366">
        <v>0.76260099299999995</v>
      </c>
    </row>
    <row r="367" spans="1:19" x14ac:dyDescent="0.25">
      <c r="A367">
        <v>85</v>
      </c>
      <c r="B367">
        <v>0.8</v>
      </c>
      <c r="C367">
        <v>10</v>
      </c>
      <c r="D367">
        <v>2</v>
      </c>
      <c r="H367">
        <v>0.24448742070000001</v>
      </c>
      <c r="I367">
        <v>0.203424665</v>
      </c>
      <c r="J367">
        <v>0.51181995560000004</v>
      </c>
      <c r="K367">
        <v>0.49865944600000001</v>
      </c>
      <c r="L367">
        <v>0.15309513990000001</v>
      </c>
      <c r="M367">
        <v>0.60002539099999996</v>
      </c>
      <c r="N367">
        <f t="shared" si="70"/>
        <v>0.19319693902345172</v>
      </c>
      <c r="O367">
        <f t="shared" si="71"/>
        <v>0.57318318688850023</v>
      </c>
      <c r="P367">
        <f t="shared" si="72"/>
        <v>0.23166055459319529</v>
      </c>
      <c r="Q367">
        <f t="shared" si="73"/>
        <v>0.53094043756353748</v>
      </c>
      <c r="R367">
        <v>0.76638012600000005</v>
      </c>
      <c r="S367">
        <v>0.76260099299999995</v>
      </c>
    </row>
    <row r="368" spans="1:19" x14ac:dyDescent="0.25">
      <c r="A368">
        <v>85</v>
      </c>
      <c r="B368">
        <v>0.8</v>
      </c>
      <c r="C368">
        <v>10</v>
      </c>
      <c r="D368">
        <v>2</v>
      </c>
      <c r="H368">
        <v>0.24448742070000001</v>
      </c>
      <c r="I368">
        <v>0.203424665</v>
      </c>
      <c r="J368">
        <v>0.51181995560000004</v>
      </c>
      <c r="K368">
        <v>0.49865944600000001</v>
      </c>
      <c r="L368">
        <v>0.15309513990000001</v>
      </c>
      <c r="M368">
        <v>0.60002539099999996</v>
      </c>
      <c r="N368">
        <f t="shared" si="70"/>
        <v>0.19319693902345172</v>
      </c>
      <c r="O368">
        <f t="shared" si="71"/>
        <v>0.57318318688850023</v>
      </c>
      <c r="P368">
        <f t="shared" si="72"/>
        <v>0.23166055459319529</v>
      </c>
      <c r="Q368">
        <f t="shared" si="73"/>
        <v>0.53094043756353748</v>
      </c>
      <c r="R368">
        <v>0.76638012600000005</v>
      </c>
      <c r="S368">
        <v>0.76260099299999995</v>
      </c>
    </row>
    <row r="369" spans="1:19" x14ac:dyDescent="0.25">
      <c r="A369">
        <v>85</v>
      </c>
      <c r="B369">
        <v>0.8</v>
      </c>
      <c r="C369">
        <v>10</v>
      </c>
      <c r="D369">
        <v>2</v>
      </c>
      <c r="H369">
        <v>0.24448742070000001</v>
      </c>
      <c r="I369">
        <v>0.203424665</v>
      </c>
      <c r="J369">
        <v>0.51181995560000004</v>
      </c>
      <c r="K369">
        <v>0.49865944600000001</v>
      </c>
      <c r="L369">
        <v>0.15309513990000001</v>
      </c>
      <c r="M369">
        <v>0.60002539099999996</v>
      </c>
      <c r="N369">
        <f t="shared" si="70"/>
        <v>0.19319693902345172</v>
      </c>
      <c r="O369">
        <f t="shared" si="71"/>
        <v>0.57318318688850023</v>
      </c>
      <c r="P369">
        <f t="shared" si="72"/>
        <v>0.23166055459319529</v>
      </c>
      <c r="Q369">
        <f t="shared" si="73"/>
        <v>0.53094043756353748</v>
      </c>
      <c r="R369">
        <v>0.76638012600000005</v>
      </c>
      <c r="S369">
        <v>0.76260099299999995</v>
      </c>
    </row>
    <row r="371" spans="1:19" x14ac:dyDescent="0.25">
      <c r="A371">
        <v>85</v>
      </c>
      <c r="B371">
        <v>1.2</v>
      </c>
      <c r="C371">
        <v>15</v>
      </c>
      <c r="D371">
        <v>2</v>
      </c>
      <c r="E371">
        <v>0.74339999999999995</v>
      </c>
      <c r="F371">
        <v>0.42299999999999999</v>
      </c>
      <c r="G371">
        <v>1.1664000000000001</v>
      </c>
      <c r="H371">
        <v>0.63850482070000003</v>
      </c>
      <c r="I371">
        <v>0.57678966499999995</v>
      </c>
      <c r="J371">
        <v>0.35434080559999998</v>
      </c>
      <c r="K371">
        <v>0.55326944600000005</v>
      </c>
      <c r="L371">
        <v>0.59299151719999998</v>
      </c>
      <c r="M371">
        <v>0.58610811350000003</v>
      </c>
      <c r="N371">
        <f t="shared" ref="N371:N410" si="74">$W$27+$W$28*B371+$W$29*(C371-$V$16)*(D371-$V$18)+$W$30*A371+$W$31*D371+$W$32*(C371-$V$16)*(A371-$V$20)+$W$33*C371+$W$34*(B371-$V$22)*(D371-$V$18)+$W$35*(A371-$V$20)*(D371-$V$18)</f>
        <v>0.59826553490945167</v>
      </c>
      <c r="O371">
        <f t="shared" ref="O371:O410" si="75">$W$40+$W$41*D371+$W$42*(C371-$V$17)*(D371-$V$19)+$W$43*A371+$W$44*(A371-$V$21)*(D371-$V$19)+$W$45*C371+$W$46*(A371-$V$21)*(C371-$V$17)+$W$47*(B371-$V$23)*(D371-$V$19)+$W$48*(B371-$V$23)*(C371-$V$17)+$W$49*B371</f>
        <v>0.57821664865590028</v>
      </c>
      <c r="P371">
        <f t="shared" ref="P371:P410" si="76">$Z$27+$Z$28*B371+$Z$29*A371+$Z$30*C371+$Z$31*(D371-$V$18)^2+$Z$32*(D371-$V$18)*(C371-$V$16)+$Z$33*(A371-$V$20)*(D371-$V$18)+$Z$34*(D371)+$Z$35*(B371-$V$22)*(D371-$V$18)+$Z$36*(C371-$V$16)^2+$Z$37*(B371-$V$22)*(C371-$V$16)</f>
        <v>0.60679733417119508</v>
      </c>
      <c r="Q371">
        <f t="shared" ref="Q371:Q410" si="77">$Z$40+$Z$41*A371+$Z$42*C371+$Z$43*(D371-$V$19)^2+$Z$44*(C371-$V$17)*(D371-$V$19)+$Z$45*D371+$Z$46*(A371-$V$21)*(D371-$V$19)+$Z$47*(C371-$V$17)^2+$Z$48*(B371-$V$23)*(D371-$V$19)+$Z$49*(B371-$V$23)*(C371-$V$17)+$Z$50*B371</f>
        <v>0.56220818892713753</v>
      </c>
      <c r="R371">
        <v>1.1764821839999999</v>
      </c>
      <c r="S371">
        <v>1.169005523</v>
      </c>
    </row>
    <row r="372" spans="1:19" x14ac:dyDescent="0.25">
      <c r="A372">
        <v>85</v>
      </c>
      <c r="B372">
        <v>1.2</v>
      </c>
      <c r="C372">
        <v>15</v>
      </c>
      <c r="D372">
        <v>2</v>
      </c>
      <c r="E372">
        <v>0.70199999999999996</v>
      </c>
      <c r="F372">
        <v>0.45900000000000002</v>
      </c>
      <c r="G372">
        <v>1.161</v>
      </c>
      <c r="H372">
        <v>0.63850482070000003</v>
      </c>
      <c r="I372">
        <v>0.57678966499999995</v>
      </c>
      <c r="J372">
        <v>0.35434080559999998</v>
      </c>
      <c r="K372">
        <v>0.55326944600000005</v>
      </c>
      <c r="L372">
        <v>0.59299151719999998</v>
      </c>
      <c r="M372">
        <v>0.58610811350000003</v>
      </c>
      <c r="N372">
        <f t="shared" si="74"/>
        <v>0.59826553490945167</v>
      </c>
      <c r="O372">
        <f t="shared" si="75"/>
        <v>0.57821664865590028</v>
      </c>
      <c r="P372">
        <f t="shared" si="76"/>
        <v>0.60679733417119508</v>
      </c>
      <c r="Q372">
        <f t="shared" si="77"/>
        <v>0.56220818892713753</v>
      </c>
      <c r="R372">
        <v>1.1764821839999999</v>
      </c>
      <c r="S372">
        <v>1.169005523</v>
      </c>
    </row>
    <row r="373" spans="1:19" x14ac:dyDescent="0.25">
      <c r="A373">
        <v>85</v>
      </c>
      <c r="B373">
        <v>1.2</v>
      </c>
      <c r="C373">
        <v>15</v>
      </c>
      <c r="D373">
        <v>2</v>
      </c>
      <c r="E373">
        <v>0.68220000000000003</v>
      </c>
      <c r="F373">
        <v>0.48959999999999998</v>
      </c>
      <c r="G373">
        <v>1.1718</v>
      </c>
      <c r="H373">
        <v>0.63850482070000003</v>
      </c>
      <c r="I373">
        <v>0.57678966499999995</v>
      </c>
      <c r="J373">
        <v>0.35434080559999998</v>
      </c>
      <c r="K373">
        <v>0.55326944600000005</v>
      </c>
      <c r="L373">
        <v>0.59299151719999998</v>
      </c>
      <c r="M373">
        <v>0.58610811350000003</v>
      </c>
      <c r="N373">
        <f t="shared" si="74"/>
        <v>0.59826553490945167</v>
      </c>
      <c r="O373">
        <f t="shared" si="75"/>
        <v>0.57821664865590028</v>
      </c>
      <c r="P373">
        <f t="shared" si="76"/>
        <v>0.60679733417119508</v>
      </c>
      <c r="Q373">
        <f t="shared" si="77"/>
        <v>0.56220818892713753</v>
      </c>
      <c r="R373">
        <v>1.1764821839999999</v>
      </c>
      <c r="S373">
        <v>1.169005523</v>
      </c>
    </row>
    <row r="374" spans="1:19" x14ac:dyDescent="0.25">
      <c r="A374">
        <v>85</v>
      </c>
      <c r="B374">
        <v>1.2</v>
      </c>
      <c r="C374">
        <v>15</v>
      </c>
      <c r="D374">
        <v>2</v>
      </c>
      <c r="E374">
        <v>0.5796</v>
      </c>
      <c r="F374">
        <v>0.5796</v>
      </c>
      <c r="G374">
        <v>1.1592</v>
      </c>
      <c r="H374">
        <v>0.63850482070000003</v>
      </c>
      <c r="I374">
        <v>0.57678966499999995</v>
      </c>
      <c r="J374">
        <v>0.35434080559999998</v>
      </c>
      <c r="K374">
        <v>0.55326944600000005</v>
      </c>
      <c r="L374">
        <v>0.59299151719999998</v>
      </c>
      <c r="M374">
        <v>0.58610811350000003</v>
      </c>
      <c r="N374">
        <f t="shared" si="74"/>
        <v>0.59826553490945167</v>
      </c>
      <c r="O374">
        <f t="shared" si="75"/>
        <v>0.57821664865590028</v>
      </c>
      <c r="P374">
        <f t="shared" si="76"/>
        <v>0.60679733417119508</v>
      </c>
      <c r="Q374">
        <f t="shared" si="77"/>
        <v>0.56220818892713753</v>
      </c>
      <c r="R374">
        <v>1.1764821839999999</v>
      </c>
      <c r="S374">
        <v>1.169005523</v>
      </c>
    </row>
    <row r="375" spans="1:19" x14ac:dyDescent="0.25">
      <c r="A375">
        <v>85</v>
      </c>
      <c r="B375">
        <v>1.2</v>
      </c>
      <c r="C375">
        <v>15</v>
      </c>
      <c r="D375">
        <v>2</v>
      </c>
      <c r="E375">
        <v>0.495</v>
      </c>
      <c r="F375">
        <v>0.64080000000000004</v>
      </c>
      <c r="G375">
        <v>1.1357999999999999</v>
      </c>
      <c r="H375">
        <v>0.63850482070000003</v>
      </c>
      <c r="I375">
        <v>0.57678966499999995</v>
      </c>
      <c r="J375">
        <v>0.35434080559999998</v>
      </c>
      <c r="K375">
        <v>0.55326944600000005</v>
      </c>
      <c r="L375">
        <v>0.59299151719999998</v>
      </c>
      <c r="M375">
        <v>0.58610811350000003</v>
      </c>
      <c r="N375">
        <f t="shared" si="74"/>
        <v>0.59826553490945167</v>
      </c>
      <c r="O375">
        <f t="shared" si="75"/>
        <v>0.57821664865590028</v>
      </c>
      <c r="P375">
        <f t="shared" si="76"/>
        <v>0.60679733417119508</v>
      </c>
      <c r="Q375">
        <f t="shared" si="77"/>
        <v>0.56220818892713753</v>
      </c>
      <c r="R375">
        <v>1.1764821839999999</v>
      </c>
      <c r="S375">
        <v>1.169005523</v>
      </c>
    </row>
    <row r="376" spans="1:19" x14ac:dyDescent="0.25">
      <c r="A376">
        <v>85</v>
      </c>
      <c r="B376">
        <v>1.2</v>
      </c>
      <c r="C376">
        <v>15</v>
      </c>
      <c r="D376">
        <v>2</v>
      </c>
      <c r="E376">
        <v>0.50760000000000005</v>
      </c>
      <c r="F376">
        <v>0.63180000000000003</v>
      </c>
      <c r="G376">
        <v>1.1394</v>
      </c>
      <c r="H376">
        <v>0.63850482070000003</v>
      </c>
      <c r="I376">
        <v>0.57678966499999995</v>
      </c>
      <c r="J376">
        <v>0.35434080559999998</v>
      </c>
      <c r="K376">
        <v>0.55326944600000005</v>
      </c>
      <c r="L376">
        <v>0.59299151719999998</v>
      </c>
      <c r="M376">
        <v>0.58610811350000003</v>
      </c>
      <c r="N376">
        <f t="shared" si="74"/>
        <v>0.59826553490945167</v>
      </c>
      <c r="O376">
        <f t="shared" si="75"/>
        <v>0.57821664865590028</v>
      </c>
      <c r="P376">
        <f t="shared" si="76"/>
        <v>0.60679733417119508</v>
      </c>
      <c r="Q376">
        <f t="shared" si="77"/>
        <v>0.56220818892713753</v>
      </c>
      <c r="R376">
        <v>1.1764821839999999</v>
      </c>
      <c r="S376">
        <v>1.169005523</v>
      </c>
    </row>
    <row r="377" spans="1:19" x14ac:dyDescent="0.25">
      <c r="A377">
        <v>85</v>
      </c>
      <c r="B377">
        <v>1.2</v>
      </c>
      <c r="C377">
        <v>15</v>
      </c>
      <c r="D377">
        <v>2</v>
      </c>
      <c r="E377">
        <v>0.51300000000000001</v>
      </c>
      <c r="F377">
        <v>0.61019999999999996</v>
      </c>
      <c r="G377">
        <v>1.1232</v>
      </c>
      <c r="H377">
        <v>0.63850482070000003</v>
      </c>
      <c r="I377">
        <v>0.57678966499999995</v>
      </c>
      <c r="J377">
        <v>0.35434080559999998</v>
      </c>
      <c r="K377">
        <v>0.55326944600000005</v>
      </c>
      <c r="L377">
        <v>0.59299151719999998</v>
      </c>
      <c r="M377">
        <v>0.58610811350000003</v>
      </c>
      <c r="N377">
        <f t="shared" si="74"/>
        <v>0.59826553490945167</v>
      </c>
      <c r="O377">
        <f t="shared" si="75"/>
        <v>0.57821664865590028</v>
      </c>
      <c r="P377">
        <f t="shared" si="76"/>
        <v>0.60679733417119508</v>
      </c>
      <c r="Q377">
        <f t="shared" si="77"/>
        <v>0.56220818892713753</v>
      </c>
      <c r="R377">
        <v>1.1764821839999999</v>
      </c>
      <c r="S377">
        <v>1.169005523</v>
      </c>
    </row>
    <row r="378" spans="1:19" x14ac:dyDescent="0.25">
      <c r="A378">
        <v>85</v>
      </c>
      <c r="B378">
        <v>1.2</v>
      </c>
      <c r="C378">
        <v>15</v>
      </c>
      <c r="D378">
        <v>2</v>
      </c>
      <c r="E378">
        <v>0.5958</v>
      </c>
      <c r="F378">
        <v>0.54900000000000004</v>
      </c>
      <c r="G378">
        <v>1.1448</v>
      </c>
      <c r="H378">
        <v>0.63850482070000003</v>
      </c>
      <c r="I378">
        <v>0.57678966499999995</v>
      </c>
      <c r="J378">
        <v>0.35434080559999998</v>
      </c>
      <c r="K378">
        <v>0.55326944600000005</v>
      </c>
      <c r="L378">
        <v>0.59299151719999998</v>
      </c>
      <c r="M378">
        <v>0.58610811350000003</v>
      </c>
      <c r="N378">
        <f t="shared" si="74"/>
        <v>0.59826553490945167</v>
      </c>
      <c r="O378">
        <f t="shared" si="75"/>
        <v>0.57821664865590028</v>
      </c>
      <c r="P378">
        <f t="shared" si="76"/>
        <v>0.60679733417119508</v>
      </c>
      <c r="Q378">
        <f t="shared" si="77"/>
        <v>0.56220818892713753</v>
      </c>
      <c r="R378">
        <v>1.1764821839999999</v>
      </c>
      <c r="S378">
        <v>1.169005523</v>
      </c>
    </row>
    <row r="379" spans="1:19" x14ac:dyDescent="0.25">
      <c r="A379">
        <v>85</v>
      </c>
      <c r="B379">
        <v>1.2</v>
      </c>
      <c r="C379">
        <v>15</v>
      </c>
      <c r="D379">
        <v>2</v>
      </c>
      <c r="E379">
        <v>0.5202</v>
      </c>
      <c r="F379">
        <v>0.64080000000000004</v>
      </c>
      <c r="G379">
        <v>1.161</v>
      </c>
      <c r="H379">
        <v>0.63850482070000003</v>
      </c>
      <c r="I379">
        <v>0.57678966499999995</v>
      </c>
      <c r="J379">
        <v>0.35434080559999998</v>
      </c>
      <c r="K379">
        <v>0.55326944600000005</v>
      </c>
      <c r="L379">
        <v>0.59299151719999998</v>
      </c>
      <c r="M379">
        <v>0.58610811350000003</v>
      </c>
      <c r="N379">
        <f t="shared" si="74"/>
        <v>0.59826553490945167</v>
      </c>
      <c r="O379">
        <f t="shared" si="75"/>
        <v>0.57821664865590028</v>
      </c>
      <c r="P379">
        <f t="shared" si="76"/>
        <v>0.60679733417119508</v>
      </c>
      <c r="Q379">
        <f t="shared" si="77"/>
        <v>0.56220818892713753</v>
      </c>
      <c r="R379">
        <v>1.1764821839999999</v>
      </c>
      <c r="S379">
        <v>1.169005523</v>
      </c>
    </row>
    <row r="380" spans="1:19" x14ac:dyDescent="0.25">
      <c r="A380">
        <v>85</v>
      </c>
      <c r="B380">
        <v>1.2</v>
      </c>
      <c r="C380">
        <v>15</v>
      </c>
      <c r="D380">
        <v>2</v>
      </c>
      <c r="E380">
        <v>0.51839999999999997</v>
      </c>
      <c r="F380">
        <v>0.64439999999999997</v>
      </c>
      <c r="G380">
        <v>1.1628000000000001</v>
      </c>
      <c r="H380">
        <v>0.63850482070000003</v>
      </c>
      <c r="I380">
        <v>0.57678966499999995</v>
      </c>
      <c r="J380">
        <v>0.35434080559999998</v>
      </c>
      <c r="K380">
        <v>0.55326944600000005</v>
      </c>
      <c r="L380">
        <v>0.59299151719999998</v>
      </c>
      <c r="M380">
        <v>0.58610811350000003</v>
      </c>
      <c r="N380">
        <f t="shared" si="74"/>
        <v>0.59826553490945167</v>
      </c>
      <c r="O380">
        <f t="shared" si="75"/>
        <v>0.57821664865590028</v>
      </c>
      <c r="P380">
        <f t="shared" si="76"/>
        <v>0.60679733417119508</v>
      </c>
      <c r="Q380">
        <f t="shared" si="77"/>
        <v>0.56220818892713753</v>
      </c>
      <c r="R380">
        <v>1.1764821839999999</v>
      </c>
      <c r="S380">
        <v>1.169005523</v>
      </c>
    </row>
    <row r="381" spans="1:19" x14ac:dyDescent="0.25">
      <c r="A381">
        <v>85</v>
      </c>
      <c r="B381">
        <v>1.2</v>
      </c>
      <c r="C381">
        <v>15</v>
      </c>
      <c r="D381">
        <v>2</v>
      </c>
      <c r="E381">
        <v>0.48060000000000003</v>
      </c>
      <c r="F381">
        <v>0.68940000000000001</v>
      </c>
      <c r="G381">
        <v>1.17</v>
      </c>
      <c r="H381">
        <v>0.63850482070000003</v>
      </c>
      <c r="I381">
        <v>0.57678966499999995</v>
      </c>
      <c r="J381">
        <v>0.35434080559999998</v>
      </c>
      <c r="K381">
        <v>0.55326944600000005</v>
      </c>
      <c r="L381">
        <v>0.59299151719999998</v>
      </c>
      <c r="M381">
        <v>0.58610811350000003</v>
      </c>
      <c r="N381">
        <f t="shared" si="74"/>
        <v>0.59826553490945167</v>
      </c>
      <c r="O381">
        <f t="shared" si="75"/>
        <v>0.57821664865590028</v>
      </c>
      <c r="P381">
        <f t="shared" si="76"/>
        <v>0.60679733417119508</v>
      </c>
      <c r="Q381">
        <f t="shared" si="77"/>
        <v>0.56220818892713753</v>
      </c>
      <c r="R381">
        <v>1.1764821839999999</v>
      </c>
      <c r="S381">
        <v>1.169005523</v>
      </c>
    </row>
    <row r="382" spans="1:19" x14ac:dyDescent="0.25">
      <c r="A382">
        <v>85</v>
      </c>
      <c r="B382">
        <v>1.2</v>
      </c>
      <c r="C382">
        <v>15</v>
      </c>
      <c r="D382">
        <v>2</v>
      </c>
      <c r="E382">
        <v>0.43559999999999999</v>
      </c>
      <c r="F382">
        <v>0.62639999999999996</v>
      </c>
      <c r="G382">
        <v>1.0620000000000001</v>
      </c>
      <c r="H382">
        <v>0.63850482070000003</v>
      </c>
      <c r="I382">
        <v>0.57678966499999995</v>
      </c>
      <c r="J382">
        <v>0.35434080559999998</v>
      </c>
      <c r="K382">
        <v>0.55326944600000005</v>
      </c>
      <c r="L382">
        <v>0.59299151719999998</v>
      </c>
      <c r="M382">
        <v>0.58610811350000003</v>
      </c>
      <c r="N382">
        <f t="shared" si="74"/>
        <v>0.59826553490945167</v>
      </c>
      <c r="O382">
        <f t="shared" si="75"/>
        <v>0.57821664865590028</v>
      </c>
      <c r="P382">
        <f t="shared" si="76"/>
        <v>0.60679733417119508</v>
      </c>
      <c r="Q382">
        <f t="shared" si="77"/>
        <v>0.56220818892713753</v>
      </c>
      <c r="R382">
        <v>1.1764821839999999</v>
      </c>
      <c r="S382">
        <v>1.169005523</v>
      </c>
    </row>
    <row r="383" spans="1:19" x14ac:dyDescent="0.25">
      <c r="A383">
        <v>85</v>
      </c>
      <c r="B383">
        <v>1.2</v>
      </c>
      <c r="C383">
        <v>15</v>
      </c>
      <c r="D383">
        <v>2</v>
      </c>
      <c r="E383">
        <v>0.45179999999999998</v>
      </c>
      <c r="F383">
        <v>0.69840000000000002</v>
      </c>
      <c r="G383">
        <v>1.1501999999999999</v>
      </c>
      <c r="H383">
        <v>0.63850482070000003</v>
      </c>
      <c r="I383">
        <v>0.57678966499999995</v>
      </c>
      <c r="J383">
        <v>0.35434080559999998</v>
      </c>
      <c r="K383">
        <v>0.55326944600000005</v>
      </c>
      <c r="L383">
        <v>0.59299151719999998</v>
      </c>
      <c r="M383">
        <v>0.58610811350000003</v>
      </c>
      <c r="N383">
        <f t="shared" si="74"/>
        <v>0.59826553490945167</v>
      </c>
      <c r="O383">
        <f t="shared" si="75"/>
        <v>0.57821664865590028</v>
      </c>
      <c r="P383">
        <f t="shared" si="76"/>
        <v>0.60679733417119508</v>
      </c>
      <c r="Q383">
        <f t="shared" si="77"/>
        <v>0.56220818892713753</v>
      </c>
      <c r="R383">
        <v>1.1764821839999999</v>
      </c>
      <c r="S383">
        <v>1.169005523</v>
      </c>
    </row>
    <row r="384" spans="1:19" x14ac:dyDescent="0.25">
      <c r="A384">
        <v>85</v>
      </c>
      <c r="B384">
        <v>1.2</v>
      </c>
      <c r="C384">
        <v>15</v>
      </c>
      <c r="D384">
        <v>2</v>
      </c>
      <c r="E384">
        <v>0.49320000000000003</v>
      </c>
      <c r="F384">
        <v>0.64800000000000002</v>
      </c>
      <c r="G384">
        <v>1.1412</v>
      </c>
      <c r="H384">
        <v>0.63850482070000003</v>
      </c>
      <c r="I384">
        <v>0.57678966499999995</v>
      </c>
      <c r="J384">
        <v>0.35434080559999998</v>
      </c>
      <c r="K384">
        <v>0.55326944600000005</v>
      </c>
      <c r="L384">
        <v>0.59299151719999998</v>
      </c>
      <c r="M384">
        <v>0.58610811350000003</v>
      </c>
      <c r="N384">
        <f t="shared" si="74"/>
        <v>0.59826553490945167</v>
      </c>
      <c r="O384">
        <f t="shared" si="75"/>
        <v>0.57821664865590028</v>
      </c>
      <c r="P384">
        <f t="shared" si="76"/>
        <v>0.60679733417119508</v>
      </c>
      <c r="Q384">
        <f t="shared" si="77"/>
        <v>0.56220818892713753</v>
      </c>
      <c r="R384">
        <v>1.1764821839999999</v>
      </c>
      <c r="S384">
        <v>1.169005523</v>
      </c>
    </row>
    <row r="385" spans="1:19" x14ac:dyDescent="0.25">
      <c r="A385">
        <v>85</v>
      </c>
      <c r="B385">
        <v>1.2</v>
      </c>
      <c r="C385">
        <v>15</v>
      </c>
      <c r="D385">
        <v>2</v>
      </c>
      <c r="E385">
        <v>0.46079999999999999</v>
      </c>
      <c r="F385">
        <v>0.6804</v>
      </c>
      <c r="G385">
        <v>1.1412</v>
      </c>
      <c r="H385">
        <v>0.63850482070000003</v>
      </c>
      <c r="I385">
        <v>0.57678966499999995</v>
      </c>
      <c r="J385">
        <v>0.35434080559999998</v>
      </c>
      <c r="K385">
        <v>0.55326944600000005</v>
      </c>
      <c r="L385">
        <v>0.59299151719999998</v>
      </c>
      <c r="M385">
        <v>0.58610811350000003</v>
      </c>
      <c r="N385">
        <f t="shared" si="74"/>
        <v>0.59826553490945167</v>
      </c>
      <c r="O385">
        <f t="shared" si="75"/>
        <v>0.57821664865590028</v>
      </c>
      <c r="P385">
        <f t="shared" si="76"/>
        <v>0.60679733417119508</v>
      </c>
      <c r="Q385">
        <f t="shared" si="77"/>
        <v>0.56220818892713753</v>
      </c>
      <c r="R385">
        <v>1.1764821839999999</v>
      </c>
      <c r="S385">
        <v>1.169005523</v>
      </c>
    </row>
    <row r="386" spans="1:19" x14ac:dyDescent="0.25">
      <c r="A386">
        <v>85</v>
      </c>
      <c r="B386">
        <v>1.2</v>
      </c>
      <c r="C386">
        <v>15</v>
      </c>
      <c r="D386">
        <v>2</v>
      </c>
      <c r="E386">
        <v>0.55079999999999996</v>
      </c>
      <c r="F386">
        <v>0.61380000000000001</v>
      </c>
      <c r="G386">
        <v>1.1646000000000001</v>
      </c>
      <c r="H386">
        <v>0.63850482070000003</v>
      </c>
      <c r="I386">
        <v>0.57678966499999995</v>
      </c>
      <c r="J386">
        <v>0.35434080559999998</v>
      </c>
      <c r="K386">
        <v>0.55326944600000005</v>
      </c>
      <c r="L386">
        <v>0.59299151719999998</v>
      </c>
      <c r="M386">
        <v>0.58610811350000003</v>
      </c>
      <c r="N386">
        <f t="shared" si="74"/>
        <v>0.59826553490945167</v>
      </c>
      <c r="O386">
        <f t="shared" si="75"/>
        <v>0.57821664865590028</v>
      </c>
      <c r="P386">
        <f t="shared" si="76"/>
        <v>0.60679733417119508</v>
      </c>
      <c r="Q386">
        <f t="shared" si="77"/>
        <v>0.56220818892713753</v>
      </c>
      <c r="R386">
        <v>1.1764821839999999</v>
      </c>
      <c r="S386">
        <v>1.169005523</v>
      </c>
    </row>
    <row r="387" spans="1:19" x14ac:dyDescent="0.25">
      <c r="A387">
        <v>85</v>
      </c>
      <c r="B387">
        <v>1.2</v>
      </c>
      <c r="C387">
        <v>15</v>
      </c>
      <c r="D387">
        <v>2</v>
      </c>
      <c r="E387">
        <v>0.51839999999999997</v>
      </c>
      <c r="F387">
        <v>0.65159999999999996</v>
      </c>
      <c r="G387">
        <v>1.17</v>
      </c>
      <c r="H387">
        <v>0.63850482070000003</v>
      </c>
      <c r="I387">
        <v>0.57678966499999995</v>
      </c>
      <c r="J387">
        <v>0.35434080559999998</v>
      </c>
      <c r="K387">
        <v>0.55326944600000005</v>
      </c>
      <c r="L387">
        <v>0.59299151719999998</v>
      </c>
      <c r="M387">
        <v>0.58610811350000003</v>
      </c>
      <c r="N387">
        <f t="shared" si="74"/>
        <v>0.59826553490945167</v>
      </c>
      <c r="O387">
        <f t="shared" si="75"/>
        <v>0.57821664865590028</v>
      </c>
      <c r="P387">
        <f t="shared" si="76"/>
        <v>0.60679733417119508</v>
      </c>
      <c r="Q387">
        <f t="shared" si="77"/>
        <v>0.56220818892713753</v>
      </c>
      <c r="R387">
        <v>1.1764821839999999</v>
      </c>
      <c r="S387">
        <v>1.169005523</v>
      </c>
    </row>
    <row r="388" spans="1:19" x14ac:dyDescent="0.25">
      <c r="A388">
        <v>85</v>
      </c>
      <c r="B388">
        <v>1.2</v>
      </c>
      <c r="C388">
        <v>15</v>
      </c>
      <c r="D388">
        <v>2</v>
      </c>
      <c r="E388">
        <v>0.48599999999999999</v>
      </c>
      <c r="F388">
        <v>0.6714</v>
      </c>
      <c r="G388">
        <v>1.1574</v>
      </c>
      <c r="H388">
        <v>0.63850482070000003</v>
      </c>
      <c r="I388">
        <v>0.57678966499999995</v>
      </c>
      <c r="J388">
        <v>0.35434080559999998</v>
      </c>
      <c r="K388">
        <v>0.55326944600000005</v>
      </c>
      <c r="L388">
        <v>0.59299151719999998</v>
      </c>
      <c r="M388">
        <v>0.58610811350000003</v>
      </c>
      <c r="N388">
        <f t="shared" si="74"/>
        <v>0.59826553490945167</v>
      </c>
      <c r="O388">
        <f t="shared" si="75"/>
        <v>0.57821664865590028</v>
      </c>
      <c r="P388">
        <f t="shared" si="76"/>
        <v>0.60679733417119508</v>
      </c>
      <c r="Q388">
        <f t="shared" si="77"/>
        <v>0.56220818892713753</v>
      </c>
      <c r="R388">
        <v>1.1764821839999999</v>
      </c>
      <c r="S388">
        <v>1.169005523</v>
      </c>
    </row>
    <row r="389" spans="1:19" x14ac:dyDescent="0.25">
      <c r="A389">
        <v>85</v>
      </c>
      <c r="B389">
        <v>1.2</v>
      </c>
      <c r="C389">
        <v>15</v>
      </c>
      <c r="D389">
        <v>2</v>
      </c>
      <c r="E389">
        <v>0.46439999999999998</v>
      </c>
      <c r="F389">
        <v>0.69120000000000004</v>
      </c>
      <c r="G389">
        <v>1.1556</v>
      </c>
      <c r="H389">
        <v>0.63850482070000003</v>
      </c>
      <c r="I389">
        <v>0.57678966499999995</v>
      </c>
      <c r="J389">
        <v>0.35434080559999998</v>
      </c>
      <c r="K389">
        <v>0.55326944600000005</v>
      </c>
      <c r="L389">
        <v>0.59299151719999998</v>
      </c>
      <c r="M389">
        <v>0.58610811350000003</v>
      </c>
      <c r="N389">
        <f t="shared" si="74"/>
        <v>0.59826553490945167</v>
      </c>
      <c r="O389">
        <f t="shared" si="75"/>
        <v>0.57821664865590028</v>
      </c>
      <c r="P389">
        <f t="shared" si="76"/>
        <v>0.60679733417119508</v>
      </c>
      <c r="Q389">
        <f t="shared" si="77"/>
        <v>0.56220818892713753</v>
      </c>
      <c r="R389">
        <v>1.1764821839999999</v>
      </c>
      <c r="S389">
        <v>1.169005523</v>
      </c>
    </row>
    <row r="390" spans="1:19" x14ac:dyDescent="0.25">
      <c r="A390">
        <v>85</v>
      </c>
      <c r="B390">
        <v>1.2</v>
      </c>
      <c r="C390">
        <v>15</v>
      </c>
      <c r="D390">
        <v>2</v>
      </c>
      <c r="E390">
        <v>0.4194</v>
      </c>
      <c r="F390">
        <v>0.71640000000000004</v>
      </c>
      <c r="G390">
        <v>1.1357999999999999</v>
      </c>
      <c r="H390">
        <v>0.63850482070000003</v>
      </c>
      <c r="I390">
        <v>0.57678966499999995</v>
      </c>
      <c r="J390">
        <v>0.35434080559999998</v>
      </c>
      <c r="K390">
        <v>0.55326944600000005</v>
      </c>
      <c r="L390">
        <v>0.59299151719999998</v>
      </c>
      <c r="M390">
        <v>0.58610811350000003</v>
      </c>
      <c r="N390">
        <f t="shared" si="74"/>
        <v>0.59826553490945167</v>
      </c>
      <c r="O390">
        <f t="shared" si="75"/>
        <v>0.57821664865590028</v>
      </c>
      <c r="P390">
        <f t="shared" si="76"/>
        <v>0.60679733417119508</v>
      </c>
      <c r="Q390">
        <f t="shared" si="77"/>
        <v>0.56220818892713753</v>
      </c>
      <c r="R390">
        <v>1.1764821839999999</v>
      </c>
      <c r="S390">
        <v>1.169005523</v>
      </c>
    </row>
    <row r="391" spans="1:19" x14ac:dyDescent="0.25">
      <c r="A391">
        <v>85</v>
      </c>
      <c r="B391">
        <v>1.2</v>
      </c>
      <c r="C391">
        <v>15</v>
      </c>
      <c r="D391">
        <v>2</v>
      </c>
      <c r="E391">
        <v>0.4446</v>
      </c>
      <c r="F391">
        <v>0.68759999999999999</v>
      </c>
      <c r="G391">
        <v>1.1322000000000001</v>
      </c>
      <c r="H391">
        <v>0.63850482070000003</v>
      </c>
      <c r="I391">
        <v>0.57678966499999995</v>
      </c>
      <c r="J391">
        <v>0.35434080559999998</v>
      </c>
      <c r="K391">
        <v>0.55326944600000005</v>
      </c>
      <c r="L391">
        <v>0.59299151719999998</v>
      </c>
      <c r="M391">
        <v>0.58610811350000003</v>
      </c>
      <c r="N391">
        <f t="shared" si="74"/>
        <v>0.59826553490945167</v>
      </c>
      <c r="O391">
        <f t="shared" si="75"/>
        <v>0.57821664865590028</v>
      </c>
      <c r="P391">
        <f t="shared" si="76"/>
        <v>0.60679733417119508</v>
      </c>
      <c r="Q391">
        <f t="shared" si="77"/>
        <v>0.56220818892713753</v>
      </c>
      <c r="R391">
        <v>1.1764821839999999</v>
      </c>
      <c r="S391">
        <v>1.169005523</v>
      </c>
    </row>
    <row r="392" spans="1:19" x14ac:dyDescent="0.25">
      <c r="A392">
        <v>85</v>
      </c>
      <c r="B392">
        <v>1.2</v>
      </c>
      <c r="C392">
        <v>15</v>
      </c>
      <c r="D392">
        <v>2</v>
      </c>
      <c r="E392">
        <v>0.43020000000000003</v>
      </c>
      <c r="H392">
        <v>0.63850482070000003</v>
      </c>
      <c r="I392">
        <v>0.57678966499999995</v>
      </c>
      <c r="J392">
        <v>0.35434080559999998</v>
      </c>
      <c r="K392">
        <v>0.55326944600000005</v>
      </c>
      <c r="L392">
        <v>0.59299151719999998</v>
      </c>
      <c r="M392">
        <v>0.58610811350000003</v>
      </c>
      <c r="N392">
        <f t="shared" si="74"/>
        <v>0.59826553490945167</v>
      </c>
      <c r="O392">
        <f t="shared" si="75"/>
        <v>0.57821664865590028</v>
      </c>
      <c r="P392">
        <f t="shared" si="76"/>
        <v>0.60679733417119508</v>
      </c>
      <c r="Q392">
        <f t="shared" si="77"/>
        <v>0.56220818892713753</v>
      </c>
      <c r="R392">
        <v>1.1764821839999999</v>
      </c>
      <c r="S392">
        <v>1.169005523</v>
      </c>
    </row>
    <row r="393" spans="1:19" x14ac:dyDescent="0.25">
      <c r="A393">
        <v>85</v>
      </c>
      <c r="B393">
        <v>1.2</v>
      </c>
      <c r="C393">
        <v>15</v>
      </c>
      <c r="D393">
        <v>2</v>
      </c>
      <c r="E393">
        <v>0.24299999999999999</v>
      </c>
      <c r="F393">
        <v>0.89100000000000001</v>
      </c>
      <c r="G393">
        <v>1.1339999999999999</v>
      </c>
      <c r="H393">
        <v>0.63850482070000003</v>
      </c>
      <c r="I393">
        <v>0.57678966499999995</v>
      </c>
      <c r="J393">
        <v>0.35434080559999998</v>
      </c>
      <c r="K393">
        <v>0.55326944600000005</v>
      </c>
      <c r="L393">
        <v>0.59299151719999998</v>
      </c>
      <c r="M393">
        <v>0.58610811350000003</v>
      </c>
      <c r="N393">
        <f t="shared" si="74"/>
        <v>0.59826553490945167</v>
      </c>
      <c r="O393">
        <f t="shared" si="75"/>
        <v>0.57821664865590028</v>
      </c>
      <c r="P393">
        <f t="shared" si="76"/>
        <v>0.60679733417119508</v>
      </c>
      <c r="Q393">
        <f t="shared" si="77"/>
        <v>0.56220818892713753</v>
      </c>
      <c r="R393">
        <v>1.1764821839999999</v>
      </c>
      <c r="S393">
        <v>1.169005523</v>
      </c>
    </row>
    <row r="394" spans="1:19" x14ac:dyDescent="0.25">
      <c r="A394">
        <v>85</v>
      </c>
      <c r="B394">
        <v>1.2</v>
      </c>
      <c r="C394">
        <v>15</v>
      </c>
      <c r="D394">
        <v>2</v>
      </c>
      <c r="H394">
        <v>0.63850482070000003</v>
      </c>
      <c r="I394">
        <v>0.57678966499999995</v>
      </c>
      <c r="J394">
        <v>0.35434080559999998</v>
      </c>
      <c r="K394">
        <v>0.55326944600000005</v>
      </c>
      <c r="L394">
        <v>0.59299151719999998</v>
      </c>
      <c r="M394">
        <v>0.58610811350000003</v>
      </c>
      <c r="N394">
        <f t="shared" si="74"/>
        <v>0.59826553490945167</v>
      </c>
      <c r="O394">
        <f t="shared" si="75"/>
        <v>0.57821664865590028</v>
      </c>
      <c r="P394">
        <f t="shared" si="76"/>
        <v>0.60679733417119508</v>
      </c>
      <c r="Q394">
        <f t="shared" si="77"/>
        <v>0.56220818892713753</v>
      </c>
      <c r="R394">
        <v>1.1764821839999999</v>
      </c>
      <c r="S394">
        <v>1.169005523</v>
      </c>
    </row>
    <row r="395" spans="1:19" x14ac:dyDescent="0.25">
      <c r="A395">
        <v>85</v>
      </c>
      <c r="B395">
        <v>1.2</v>
      </c>
      <c r="C395">
        <v>15</v>
      </c>
      <c r="D395">
        <v>2</v>
      </c>
      <c r="H395">
        <v>0.63850482070000003</v>
      </c>
      <c r="I395">
        <v>0.57678966499999995</v>
      </c>
      <c r="J395">
        <v>0.35434080559999998</v>
      </c>
      <c r="K395">
        <v>0.55326944600000005</v>
      </c>
      <c r="L395">
        <v>0.59299151719999998</v>
      </c>
      <c r="M395">
        <v>0.58610811350000003</v>
      </c>
      <c r="N395">
        <f t="shared" si="74"/>
        <v>0.59826553490945167</v>
      </c>
      <c r="O395">
        <f t="shared" si="75"/>
        <v>0.57821664865590028</v>
      </c>
      <c r="P395">
        <f t="shared" si="76"/>
        <v>0.60679733417119508</v>
      </c>
      <c r="Q395">
        <f t="shared" si="77"/>
        <v>0.56220818892713753</v>
      </c>
      <c r="R395">
        <v>1.1764821839999999</v>
      </c>
      <c r="S395">
        <v>1.169005523</v>
      </c>
    </row>
    <row r="396" spans="1:19" x14ac:dyDescent="0.25">
      <c r="A396">
        <v>85</v>
      </c>
      <c r="B396">
        <v>1.2</v>
      </c>
      <c r="C396">
        <v>15</v>
      </c>
      <c r="D396">
        <v>2</v>
      </c>
      <c r="H396">
        <v>0.63850482070000003</v>
      </c>
      <c r="I396">
        <v>0.57678966499999995</v>
      </c>
      <c r="J396">
        <v>0.35434080559999998</v>
      </c>
      <c r="K396">
        <v>0.55326944600000005</v>
      </c>
      <c r="L396">
        <v>0.59299151719999998</v>
      </c>
      <c r="M396">
        <v>0.58610811350000003</v>
      </c>
      <c r="N396">
        <f t="shared" si="74"/>
        <v>0.59826553490945167</v>
      </c>
      <c r="O396">
        <f t="shared" si="75"/>
        <v>0.57821664865590028</v>
      </c>
      <c r="P396">
        <f t="shared" si="76"/>
        <v>0.60679733417119508</v>
      </c>
      <c r="Q396">
        <f t="shared" si="77"/>
        <v>0.56220818892713753</v>
      </c>
      <c r="R396">
        <v>1.1764821839999999</v>
      </c>
      <c r="S396">
        <v>1.169005523</v>
      </c>
    </row>
    <row r="397" spans="1:19" x14ac:dyDescent="0.25">
      <c r="A397">
        <v>85</v>
      </c>
      <c r="B397">
        <v>1.2</v>
      </c>
      <c r="C397">
        <v>15</v>
      </c>
      <c r="D397">
        <v>2</v>
      </c>
      <c r="H397">
        <v>0.63850482070000003</v>
      </c>
      <c r="I397">
        <v>0.57678966499999995</v>
      </c>
      <c r="J397">
        <v>0.35434080559999998</v>
      </c>
      <c r="K397">
        <v>0.55326944600000005</v>
      </c>
      <c r="L397">
        <v>0.59299151719999998</v>
      </c>
      <c r="M397">
        <v>0.58610811350000003</v>
      </c>
      <c r="N397">
        <f t="shared" si="74"/>
        <v>0.59826553490945167</v>
      </c>
      <c r="O397">
        <f t="shared" si="75"/>
        <v>0.57821664865590028</v>
      </c>
      <c r="P397">
        <f t="shared" si="76"/>
        <v>0.60679733417119508</v>
      </c>
      <c r="Q397">
        <f t="shared" si="77"/>
        <v>0.56220818892713753</v>
      </c>
      <c r="R397">
        <v>1.1764821839999999</v>
      </c>
      <c r="S397">
        <v>1.169005523</v>
      </c>
    </row>
    <row r="398" spans="1:19" x14ac:dyDescent="0.25">
      <c r="A398">
        <v>85</v>
      </c>
      <c r="B398">
        <v>1.2</v>
      </c>
      <c r="C398">
        <v>15</v>
      </c>
      <c r="D398">
        <v>2</v>
      </c>
      <c r="H398">
        <v>0.63850482070000003</v>
      </c>
      <c r="I398">
        <v>0.57678966499999995</v>
      </c>
      <c r="J398">
        <v>0.35434080559999998</v>
      </c>
      <c r="K398">
        <v>0.55326944600000005</v>
      </c>
      <c r="L398">
        <v>0.59299151719999998</v>
      </c>
      <c r="M398">
        <v>0.58610811350000003</v>
      </c>
      <c r="N398">
        <f t="shared" si="74"/>
        <v>0.59826553490945167</v>
      </c>
      <c r="O398">
        <f t="shared" si="75"/>
        <v>0.57821664865590028</v>
      </c>
      <c r="P398">
        <f t="shared" si="76"/>
        <v>0.60679733417119508</v>
      </c>
      <c r="Q398">
        <f t="shared" si="77"/>
        <v>0.56220818892713753</v>
      </c>
      <c r="R398">
        <v>1.1764821839999999</v>
      </c>
      <c r="S398">
        <v>1.169005523</v>
      </c>
    </row>
    <row r="399" spans="1:19" x14ac:dyDescent="0.25">
      <c r="A399">
        <v>85</v>
      </c>
      <c r="B399">
        <v>1.2</v>
      </c>
      <c r="C399">
        <v>15</v>
      </c>
      <c r="D399">
        <v>2</v>
      </c>
      <c r="E399">
        <v>0.54720000000000002</v>
      </c>
      <c r="F399">
        <v>0.61380000000000001</v>
      </c>
      <c r="G399">
        <v>1.161</v>
      </c>
      <c r="H399">
        <v>0.63850482070000003</v>
      </c>
      <c r="I399">
        <v>0.57678966499999995</v>
      </c>
      <c r="J399">
        <v>0.35434080559999998</v>
      </c>
      <c r="K399">
        <v>0.55326944600000005</v>
      </c>
      <c r="L399">
        <v>0.59299151719999998</v>
      </c>
      <c r="M399">
        <v>0.58610811350000003</v>
      </c>
      <c r="N399">
        <f t="shared" si="74"/>
        <v>0.59826553490945167</v>
      </c>
      <c r="O399">
        <f t="shared" si="75"/>
        <v>0.57821664865590028</v>
      </c>
      <c r="P399">
        <f t="shared" si="76"/>
        <v>0.60679733417119508</v>
      </c>
      <c r="Q399">
        <f t="shared" si="77"/>
        <v>0.56220818892713753</v>
      </c>
      <c r="R399">
        <v>1.1764821839999999</v>
      </c>
      <c r="S399">
        <v>1.169005523</v>
      </c>
    </row>
    <row r="400" spans="1:19" x14ac:dyDescent="0.25">
      <c r="A400">
        <v>85</v>
      </c>
      <c r="B400">
        <v>1.2</v>
      </c>
      <c r="C400">
        <v>15</v>
      </c>
      <c r="D400">
        <v>2</v>
      </c>
      <c r="E400">
        <v>0.51480000000000004</v>
      </c>
      <c r="F400">
        <v>0.68940000000000001</v>
      </c>
      <c r="G400">
        <v>1.2041999999999999</v>
      </c>
      <c r="H400">
        <v>0.63850482070000003</v>
      </c>
      <c r="I400">
        <v>0.57678966499999995</v>
      </c>
      <c r="J400">
        <v>0.35434080559999998</v>
      </c>
      <c r="K400">
        <v>0.55326944600000005</v>
      </c>
      <c r="L400">
        <v>0.59299151719999998</v>
      </c>
      <c r="M400">
        <v>0.58610811350000003</v>
      </c>
      <c r="N400">
        <f t="shared" si="74"/>
        <v>0.59826553490945167</v>
      </c>
      <c r="O400">
        <f t="shared" si="75"/>
        <v>0.57821664865590028</v>
      </c>
      <c r="P400">
        <f t="shared" si="76"/>
        <v>0.60679733417119508</v>
      </c>
      <c r="Q400">
        <f t="shared" si="77"/>
        <v>0.56220818892713753</v>
      </c>
      <c r="R400">
        <v>1.1764821839999999</v>
      </c>
      <c r="S400">
        <v>1.169005523</v>
      </c>
    </row>
    <row r="401" spans="1:19" x14ac:dyDescent="0.25">
      <c r="A401">
        <v>85</v>
      </c>
      <c r="B401">
        <v>1.2</v>
      </c>
      <c r="C401">
        <v>15</v>
      </c>
      <c r="D401">
        <v>2</v>
      </c>
      <c r="E401">
        <v>0.56340000000000001</v>
      </c>
      <c r="F401">
        <v>0.63719999999999999</v>
      </c>
      <c r="G401">
        <v>1.2005999999999999</v>
      </c>
      <c r="H401">
        <v>0.63850482070000003</v>
      </c>
      <c r="I401">
        <v>0.57678966499999995</v>
      </c>
      <c r="J401">
        <v>0.35434080559999998</v>
      </c>
      <c r="K401">
        <v>0.55326944600000005</v>
      </c>
      <c r="L401">
        <v>0.59299151719999998</v>
      </c>
      <c r="M401">
        <v>0.58610811350000003</v>
      </c>
      <c r="N401">
        <f t="shared" si="74"/>
        <v>0.59826553490945167</v>
      </c>
      <c r="O401">
        <f t="shared" si="75"/>
        <v>0.57821664865590028</v>
      </c>
      <c r="P401">
        <f t="shared" si="76"/>
        <v>0.60679733417119508</v>
      </c>
      <c r="Q401">
        <f t="shared" si="77"/>
        <v>0.56220818892713753</v>
      </c>
      <c r="R401">
        <v>1.1764821839999999</v>
      </c>
      <c r="S401">
        <v>1.169005523</v>
      </c>
    </row>
    <row r="402" spans="1:19" x14ac:dyDescent="0.25">
      <c r="A402">
        <v>85</v>
      </c>
      <c r="B402">
        <v>1.2</v>
      </c>
      <c r="C402">
        <v>15</v>
      </c>
      <c r="D402">
        <v>2</v>
      </c>
      <c r="E402">
        <v>0.55620000000000003</v>
      </c>
      <c r="F402">
        <v>0.75600000000000001</v>
      </c>
      <c r="G402">
        <v>1.3122</v>
      </c>
      <c r="H402">
        <v>0.63850482070000003</v>
      </c>
      <c r="I402">
        <v>0.57678966499999995</v>
      </c>
      <c r="J402">
        <v>0.35434080559999998</v>
      </c>
      <c r="K402">
        <v>0.55326944600000005</v>
      </c>
      <c r="L402">
        <v>0.59299151719999998</v>
      </c>
      <c r="M402">
        <v>0.58610811350000003</v>
      </c>
      <c r="N402">
        <f t="shared" si="74"/>
        <v>0.59826553490945167</v>
      </c>
      <c r="O402">
        <f t="shared" si="75"/>
        <v>0.57821664865590028</v>
      </c>
      <c r="P402">
        <f t="shared" si="76"/>
        <v>0.60679733417119508</v>
      </c>
      <c r="Q402">
        <f t="shared" si="77"/>
        <v>0.56220818892713753</v>
      </c>
      <c r="R402">
        <v>1.1764821839999999</v>
      </c>
      <c r="S402">
        <v>1.169005523</v>
      </c>
    </row>
    <row r="403" spans="1:19" x14ac:dyDescent="0.25">
      <c r="A403">
        <v>85</v>
      </c>
      <c r="B403">
        <v>1.2</v>
      </c>
      <c r="C403">
        <v>15</v>
      </c>
      <c r="D403">
        <v>2</v>
      </c>
      <c r="E403">
        <v>0.57779999999999998</v>
      </c>
      <c r="F403">
        <v>0.55800000000000005</v>
      </c>
      <c r="G403">
        <v>1.1357999999999999</v>
      </c>
      <c r="H403">
        <v>0.63850482070000003</v>
      </c>
      <c r="I403">
        <v>0.57678966499999995</v>
      </c>
      <c r="J403">
        <v>0.35434080559999998</v>
      </c>
      <c r="K403">
        <v>0.55326944600000005</v>
      </c>
      <c r="L403">
        <v>0.59299151719999998</v>
      </c>
      <c r="M403">
        <v>0.58610811350000003</v>
      </c>
      <c r="N403">
        <f t="shared" si="74"/>
        <v>0.59826553490945167</v>
      </c>
      <c r="O403">
        <f t="shared" si="75"/>
        <v>0.57821664865590028</v>
      </c>
      <c r="P403">
        <f t="shared" si="76"/>
        <v>0.60679733417119508</v>
      </c>
      <c r="Q403">
        <f t="shared" si="77"/>
        <v>0.56220818892713753</v>
      </c>
      <c r="R403">
        <v>1.1764821839999999</v>
      </c>
      <c r="S403">
        <v>1.169005523</v>
      </c>
    </row>
    <row r="404" spans="1:19" x14ac:dyDescent="0.25">
      <c r="A404">
        <v>85</v>
      </c>
      <c r="B404">
        <v>1.2</v>
      </c>
      <c r="C404">
        <v>15</v>
      </c>
      <c r="D404">
        <v>2</v>
      </c>
      <c r="E404">
        <v>0.68400000000000005</v>
      </c>
      <c r="F404">
        <v>0.5454</v>
      </c>
      <c r="G404">
        <v>1.2294</v>
      </c>
      <c r="H404">
        <v>0.63850482070000003</v>
      </c>
      <c r="I404">
        <v>0.57678966499999995</v>
      </c>
      <c r="J404">
        <v>0.35434080559999998</v>
      </c>
      <c r="K404">
        <v>0.55326944600000005</v>
      </c>
      <c r="L404">
        <v>0.59299151719999998</v>
      </c>
      <c r="M404">
        <v>0.58610811350000003</v>
      </c>
      <c r="N404">
        <f t="shared" si="74"/>
        <v>0.59826553490945167</v>
      </c>
      <c r="O404">
        <f t="shared" si="75"/>
        <v>0.57821664865590028</v>
      </c>
      <c r="P404">
        <f t="shared" si="76"/>
        <v>0.60679733417119508</v>
      </c>
      <c r="Q404">
        <f t="shared" si="77"/>
        <v>0.56220818892713753</v>
      </c>
      <c r="R404">
        <v>1.1764821839999999</v>
      </c>
      <c r="S404">
        <v>1.169005523</v>
      </c>
    </row>
    <row r="405" spans="1:19" x14ac:dyDescent="0.25">
      <c r="A405">
        <v>85</v>
      </c>
      <c r="B405">
        <v>1.2</v>
      </c>
      <c r="C405">
        <v>15</v>
      </c>
      <c r="D405">
        <v>2</v>
      </c>
      <c r="E405">
        <v>0.55979999999999996</v>
      </c>
      <c r="F405">
        <v>0.55259999999999998</v>
      </c>
      <c r="G405">
        <v>1.1124000000000001</v>
      </c>
      <c r="H405">
        <v>0.63850482070000003</v>
      </c>
      <c r="I405">
        <v>0.57678966499999995</v>
      </c>
      <c r="J405">
        <v>0.35434080559999998</v>
      </c>
      <c r="K405">
        <v>0.55326944600000005</v>
      </c>
      <c r="L405">
        <v>0.59299151719999998</v>
      </c>
      <c r="M405">
        <v>0.58610811350000003</v>
      </c>
      <c r="N405">
        <f t="shared" si="74"/>
        <v>0.59826553490945167</v>
      </c>
      <c r="O405">
        <f t="shared" si="75"/>
        <v>0.57821664865590028</v>
      </c>
      <c r="P405">
        <f t="shared" si="76"/>
        <v>0.60679733417119508</v>
      </c>
      <c r="Q405">
        <f t="shared" si="77"/>
        <v>0.56220818892713753</v>
      </c>
      <c r="R405">
        <v>1.1764821839999999</v>
      </c>
      <c r="S405">
        <v>1.169005523</v>
      </c>
    </row>
    <row r="406" spans="1:19" x14ac:dyDescent="0.25">
      <c r="A406">
        <v>85</v>
      </c>
      <c r="B406">
        <v>1.2</v>
      </c>
      <c r="C406">
        <v>15</v>
      </c>
      <c r="D406">
        <v>2</v>
      </c>
      <c r="E406">
        <v>0.65339999999999998</v>
      </c>
      <c r="F406">
        <v>0.68220000000000003</v>
      </c>
      <c r="G406">
        <v>1.3355999999999999</v>
      </c>
      <c r="H406">
        <v>0.63850482070000003</v>
      </c>
      <c r="I406">
        <v>0.57678966499999995</v>
      </c>
      <c r="J406">
        <v>0.35434080559999998</v>
      </c>
      <c r="K406">
        <v>0.55326944600000005</v>
      </c>
      <c r="L406">
        <v>0.59299151719999998</v>
      </c>
      <c r="M406">
        <v>0.58610811350000003</v>
      </c>
      <c r="N406">
        <f t="shared" si="74"/>
        <v>0.59826553490945167</v>
      </c>
      <c r="O406">
        <f t="shared" si="75"/>
        <v>0.57821664865590028</v>
      </c>
      <c r="P406">
        <f t="shared" si="76"/>
        <v>0.60679733417119508</v>
      </c>
      <c r="Q406">
        <f t="shared" si="77"/>
        <v>0.56220818892713753</v>
      </c>
      <c r="R406">
        <v>1.1764821839999999</v>
      </c>
      <c r="S406">
        <v>1.169005523</v>
      </c>
    </row>
    <row r="407" spans="1:19" x14ac:dyDescent="0.25">
      <c r="A407">
        <v>85</v>
      </c>
      <c r="B407">
        <v>1.2</v>
      </c>
      <c r="C407">
        <v>15</v>
      </c>
      <c r="D407">
        <v>2</v>
      </c>
      <c r="E407">
        <v>0.57420000000000004</v>
      </c>
      <c r="F407">
        <v>0.55800000000000005</v>
      </c>
      <c r="G407">
        <v>1.1322000000000001</v>
      </c>
      <c r="H407">
        <v>0.63850482070000003</v>
      </c>
      <c r="I407">
        <v>0.57678966499999995</v>
      </c>
      <c r="J407">
        <v>0.35434080559999998</v>
      </c>
      <c r="K407">
        <v>0.55326944600000005</v>
      </c>
      <c r="L407">
        <v>0.59299151719999998</v>
      </c>
      <c r="M407">
        <v>0.58610811350000003</v>
      </c>
      <c r="N407">
        <f t="shared" si="74"/>
        <v>0.59826553490945167</v>
      </c>
      <c r="O407">
        <f t="shared" si="75"/>
        <v>0.57821664865590028</v>
      </c>
      <c r="P407">
        <f t="shared" si="76"/>
        <v>0.60679733417119508</v>
      </c>
      <c r="Q407">
        <f t="shared" si="77"/>
        <v>0.56220818892713753</v>
      </c>
      <c r="R407">
        <v>1.1764821839999999</v>
      </c>
      <c r="S407">
        <v>1.169005523</v>
      </c>
    </row>
    <row r="408" spans="1:19" x14ac:dyDescent="0.25">
      <c r="A408">
        <v>85</v>
      </c>
      <c r="B408">
        <v>1.2</v>
      </c>
      <c r="C408">
        <v>15</v>
      </c>
      <c r="D408">
        <v>2</v>
      </c>
      <c r="E408">
        <v>0.58499999999999996</v>
      </c>
      <c r="F408">
        <v>0.5202</v>
      </c>
      <c r="G408">
        <v>1.1052</v>
      </c>
      <c r="H408">
        <v>0.63850482070000003</v>
      </c>
      <c r="I408">
        <v>0.57678966499999995</v>
      </c>
      <c r="J408">
        <v>0.35434080559999998</v>
      </c>
      <c r="K408">
        <v>0.55326944600000005</v>
      </c>
      <c r="L408">
        <v>0.59299151719999998</v>
      </c>
      <c r="M408">
        <v>0.58610811350000003</v>
      </c>
      <c r="N408">
        <f t="shared" si="74"/>
        <v>0.59826553490945167</v>
      </c>
      <c r="O408">
        <f t="shared" si="75"/>
        <v>0.57821664865590028</v>
      </c>
      <c r="P408">
        <f t="shared" si="76"/>
        <v>0.60679733417119508</v>
      </c>
      <c r="Q408">
        <f t="shared" si="77"/>
        <v>0.56220818892713753</v>
      </c>
      <c r="R408">
        <v>1.1764821839999999</v>
      </c>
      <c r="S408">
        <v>1.169005523</v>
      </c>
    </row>
    <row r="409" spans="1:19" x14ac:dyDescent="0.25">
      <c r="A409">
        <v>85</v>
      </c>
      <c r="B409">
        <v>1.2</v>
      </c>
      <c r="C409">
        <v>15</v>
      </c>
      <c r="D409">
        <v>2</v>
      </c>
      <c r="E409">
        <v>0.66239999999999999</v>
      </c>
      <c r="F409">
        <v>0.54179999999999995</v>
      </c>
      <c r="G409">
        <v>1.2041999999999999</v>
      </c>
      <c r="H409">
        <v>0.63850482070000003</v>
      </c>
      <c r="I409">
        <v>0.57678966499999995</v>
      </c>
      <c r="J409">
        <v>0.35434080559999998</v>
      </c>
      <c r="K409">
        <v>0.55326944600000005</v>
      </c>
      <c r="L409">
        <v>0.59299151719999998</v>
      </c>
      <c r="M409">
        <v>0.58610811350000003</v>
      </c>
      <c r="N409">
        <f t="shared" si="74"/>
        <v>0.59826553490945167</v>
      </c>
      <c r="O409">
        <f t="shared" si="75"/>
        <v>0.57821664865590028</v>
      </c>
      <c r="P409">
        <f t="shared" si="76"/>
        <v>0.60679733417119508</v>
      </c>
      <c r="Q409">
        <f t="shared" si="77"/>
        <v>0.56220818892713753</v>
      </c>
      <c r="R409">
        <v>1.1764821839999999</v>
      </c>
      <c r="S409">
        <v>1.169005523</v>
      </c>
    </row>
    <row r="410" spans="1:19" x14ac:dyDescent="0.25">
      <c r="A410">
        <v>85</v>
      </c>
      <c r="B410">
        <v>1.2</v>
      </c>
      <c r="C410">
        <v>15</v>
      </c>
      <c r="D410">
        <v>2</v>
      </c>
      <c r="E410">
        <v>0.68220000000000003</v>
      </c>
      <c r="F410">
        <v>0.59219999999999995</v>
      </c>
      <c r="G410">
        <v>1.2744</v>
      </c>
      <c r="H410">
        <v>0.63850482070000003</v>
      </c>
      <c r="I410">
        <v>0.57678966499999995</v>
      </c>
      <c r="J410">
        <v>0.35434080559999998</v>
      </c>
      <c r="K410">
        <v>0.55326944600000005</v>
      </c>
      <c r="L410">
        <v>0.59299151719999998</v>
      </c>
      <c r="M410">
        <v>0.58610811350000003</v>
      </c>
      <c r="N410">
        <f t="shared" si="74"/>
        <v>0.59826553490945167</v>
      </c>
      <c r="O410">
        <f t="shared" si="75"/>
        <v>0.57821664865590028</v>
      </c>
      <c r="P410">
        <f t="shared" si="76"/>
        <v>0.60679733417119508</v>
      </c>
      <c r="Q410">
        <f t="shared" si="77"/>
        <v>0.56220818892713753</v>
      </c>
      <c r="R410">
        <v>1.1764821839999999</v>
      </c>
      <c r="S410">
        <v>1.169005523</v>
      </c>
    </row>
    <row r="412" spans="1:19" x14ac:dyDescent="0.25">
      <c r="A412">
        <v>85</v>
      </c>
      <c r="B412">
        <v>1</v>
      </c>
      <c r="C412">
        <v>15</v>
      </c>
      <c r="D412">
        <v>2</v>
      </c>
      <c r="E412">
        <v>0.54</v>
      </c>
      <c r="F412">
        <v>0.42120000000000002</v>
      </c>
      <c r="G412">
        <v>0.96120000000000005</v>
      </c>
      <c r="H412">
        <v>0.44590482069999998</v>
      </c>
      <c r="I412">
        <v>0.37998966499999998</v>
      </c>
      <c r="J412">
        <v>0.35434080559999998</v>
      </c>
      <c r="K412">
        <v>0.55326944600000005</v>
      </c>
      <c r="L412">
        <v>0.39230863719999998</v>
      </c>
      <c r="M412">
        <v>0.58610811350000003</v>
      </c>
      <c r="N412">
        <f t="shared" ref="N412:N451" si="78">$W$27+$W$28*B412+$W$29*(C412-$V$16)*(D412-$V$18)+$W$30*A412+$W$31*D412+$W$32*(C412-$V$16)*(A412-$V$20)+$W$33*C412+$W$34*(B412-$V$22)*(D412-$V$18)+$W$35*(A412-$V$20)*(D412-$V$18)</f>
        <v>0.38775623174145185</v>
      </c>
      <c r="O412">
        <f t="shared" ref="O412:O451" si="79">$W$40+$W$41*D412+$W$42*(C412-$V$17)*(D412-$V$19)+$W$43*A412+$W$44*(A412-$V$21)*(D412-$V$19)+$W$45*C412+$W$46*(A412-$V$21)*(C412-$V$17)+$W$47*(B412-$V$23)*(D412-$V$19)+$W$48*(B412-$V$23)*(C412-$V$17)+$W$49*B412</f>
        <v>0.58508473804970018</v>
      </c>
      <c r="P412">
        <f t="shared" ref="P412:P451" si="80">$Z$27+$Z$28*B412+$Z$29*A412+$Z$30*C412+$Z$31*(D412-$V$18)^2+$Z$32*(D412-$V$18)*(C412-$V$16)+$Z$33*(A412-$V$20)*(D412-$V$18)+$Z$34*(D412)+$Z$35*(B412-$V$22)*(D412-$V$18)+$Z$36*(C412-$V$16)^2+$Z$37*(B412-$V$22)*(C412-$V$16)</f>
        <v>0.41168683757719465</v>
      </c>
      <c r="Q412">
        <f t="shared" ref="Q412:Q451" si="81">$Z$40+$Z$41*A412+$Z$42*C412+$Z$43*(D412-$V$19)^2+$Z$44*(C412-$V$17)*(D412-$V$19)+$Z$45*D412+$Z$46*(A412-$V$21)*(D412-$V$19)+$Z$47*(C412-$V$17)^2+$Z$48*(B412-$V$23)*(D412-$V$19)+$Z$49*(B412-$V$23)*(C412-$V$17)+$Z$50*B412</f>
        <v>0.56153583334033752</v>
      </c>
      <c r="R412">
        <v>0.97284097000000003</v>
      </c>
      <c r="S412">
        <v>0.97322267100000004</v>
      </c>
    </row>
    <row r="413" spans="1:19" x14ac:dyDescent="0.25">
      <c r="A413">
        <v>85</v>
      </c>
      <c r="B413">
        <v>1</v>
      </c>
      <c r="C413">
        <v>15</v>
      </c>
      <c r="D413">
        <v>2</v>
      </c>
      <c r="E413">
        <v>0.61019999999999996</v>
      </c>
      <c r="F413">
        <v>0.34560000000000002</v>
      </c>
      <c r="G413">
        <v>0.95579999999999998</v>
      </c>
      <c r="H413">
        <v>0.44590482069999998</v>
      </c>
      <c r="I413">
        <v>0.37998966499999998</v>
      </c>
      <c r="J413">
        <v>0.35434080559999998</v>
      </c>
      <c r="K413">
        <v>0.55326944600000005</v>
      </c>
      <c r="L413">
        <v>0.39230863719999998</v>
      </c>
      <c r="M413">
        <v>0.58610811350000003</v>
      </c>
      <c r="N413">
        <f t="shared" si="78"/>
        <v>0.38775623174145185</v>
      </c>
      <c r="O413">
        <f t="shared" si="79"/>
        <v>0.58508473804970018</v>
      </c>
      <c r="P413">
        <f t="shared" si="80"/>
        <v>0.41168683757719465</v>
      </c>
      <c r="Q413">
        <f t="shared" si="81"/>
        <v>0.56153583334033752</v>
      </c>
      <c r="R413">
        <v>0.97284097000000003</v>
      </c>
      <c r="S413">
        <v>0.97322267100000004</v>
      </c>
    </row>
    <row r="414" spans="1:19" x14ac:dyDescent="0.25">
      <c r="A414">
        <v>85</v>
      </c>
      <c r="B414">
        <v>1</v>
      </c>
      <c r="C414">
        <v>15</v>
      </c>
      <c r="D414">
        <v>2</v>
      </c>
      <c r="E414">
        <v>0.6552</v>
      </c>
      <c r="F414">
        <v>0.30059999999999998</v>
      </c>
      <c r="G414">
        <v>0.95579999999999998</v>
      </c>
      <c r="H414">
        <v>0.44590482069999998</v>
      </c>
      <c r="I414">
        <v>0.37998966499999998</v>
      </c>
      <c r="J414">
        <v>0.35434080559999998</v>
      </c>
      <c r="K414">
        <v>0.55326944600000005</v>
      </c>
      <c r="L414">
        <v>0.39230863719999998</v>
      </c>
      <c r="M414">
        <v>0.58610811350000003</v>
      </c>
      <c r="N414">
        <f t="shared" si="78"/>
        <v>0.38775623174145185</v>
      </c>
      <c r="O414">
        <f t="shared" si="79"/>
        <v>0.58508473804970018</v>
      </c>
      <c r="P414">
        <f t="shared" si="80"/>
        <v>0.41168683757719465</v>
      </c>
      <c r="Q414">
        <f t="shared" si="81"/>
        <v>0.56153583334033752</v>
      </c>
      <c r="R414">
        <v>0.97284097000000003</v>
      </c>
      <c r="S414">
        <v>0.97322267100000004</v>
      </c>
    </row>
    <row r="415" spans="1:19" x14ac:dyDescent="0.25">
      <c r="A415">
        <v>85</v>
      </c>
      <c r="B415">
        <v>1</v>
      </c>
      <c r="C415">
        <v>15</v>
      </c>
      <c r="D415">
        <v>2</v>
      </c>
      <c r="E415">
        <v>0.39779999999999999</v>
      </c>
      <c r="F415">
        <v>0.55259999999999998</v>
      </c>
      <c r="G415">
        <v>0.95040000000000002</v>
      </c>
      <c r="H415">
        <v>0.44590482069999998</v>
      </c>
      <c r="I415">
        <v>0.37998966499999998</v>
      </c>
      <c r="J415">
        <v>0.35434080559999998</v>
      </c>
      <c r="K415">
        <v>0.55326944600000005</v>
      </c>
      <c r="L415">
        <v>0.39230863719999998</v>
      </c>
      <c r="M415">
        <v>0.58610811350000003</v>
      </c>
      <c r="N415">
        <f t="shared" si="78"/>
        <v>0.38775623174145185</v>
      </c>
      <c r="O415">
        <f t="shared" si="79"/>
        <v>0.58508473804970018</v>
      </c>
      <c r="P415">
        <f t="shared" si="80"/>
        <v>0.41168683757719465</v>
      </c>
      <c r="Q415">
        <f t="shared" si="81"/>
        <v>0.56153583334033752</v>
      </c>
      <c r="R415">
        <v>0.97284097000000003</v>
      </c>
      <c r="S415">
        <v>0.97322267100000004</v>
      </c>
    </row>
    <row r="416" spans="1:19" x14ac:dyDescent="0.25">
      <c r="A416">
        <v>85</v>
      </c>
      <c r="B416">
        <v>1</v>
      </c>
      <c r="C416">
        <v>15</v>
      </c>
      <c r="D416">
        <v>2</v>
      </c>
      <c r="E416">
        <v>0.5706</v>
      </c>
      <c r="F416">
        <v>0.36720000000000003</v>
      </c>
      <c r="G416">
        <v>0.93779999999999997</v>
      </c>
      <c r="H416">
        <v>0.44590482069999998</v>
      </c>
      <c r="I416">
        <v>0.37998966499999998</v>
      </c>
      <c r="J416">
        <v>0.35434080559999998</v>
      </c>
      <c r="K416">
        <v>0.55326944600000005</v>
      </c>
      <c r="L416">
        <v>0.39230863719999998</v>
      </c>
      <c r="M416">
        <v>0.58610811350000003</v>
      </c>
      <c r="N416">
        <f t="shared" si="78"/>
        <v>0.38775623174145185</v>
      </c>
      <c r="O416">
        <f t="shared" si="79"/>
        <v>0.58508473804970018</v>
      </c>
      <c r="P416">
        <f t="shared" si="80"/>
        <v>0.41168683757719465</v>
      </c>
      <c r="Q416">
        <f t="shared" si="81"/>
        <v>0.56153583334033752</v>
      </c>
      <c r="R416">
        <v>0.97284097000000003</v>
      </c>
      <c r="S416">
        <v>0.97322267100000004</v>
      </c>
    </row>
    <row r="417" spans="1:19" x14ac:dyDescent="0.25">
      <c r="A417">
        <v>85</v>
      </c>
      <c r="B417">
        <v>1</v>
      </c>
      <c r="C417">
        <v>15</v>
      </c>
      <c r="D417">
        <v>2</v>
      </c>
      <c r="E417">
        <v>0.55259999999999998</v>
      </c>
      <c r="F417">
        <v>0.40860000000000002</v>
      </c>
      <c r="G417">
        <v>0.96120000000000005</v>
      </c>
      <c r="H417">
        <v>0.44590482069999998</v>
      </c>
      <c r="I417">
        <v>0.37998966499999998</v>
      </c>
      <c r="J417">
        <v>0.35434080559999998</v>
      </c>
      <c r="K417">
        <v>0.55326944600000005</v>
      </c>
      <c r="L417">
        <v>0.39230863719999998</v>
      </c>
      <c r="M417">
        <v>0.58610811350000003</v>
      </c>
      <c r="N417">
        <f t="shared" si="78"/>
        <v>0.38775623174145185</v>
      </c>
      <c r="O417">
        <f t="shared" si="79"/>
        <v>0.58508473804970018</v>
      </c>
      <c r="P417">
        <f t="shared" si="80"/>
        <v>0.41168683757719465</v>
      </c>
      <c r="Q417">
        <f t="shared" si="81"/>
        <v>0.56153583334033752</v>
      </c>
      <c r="R417">
        <v>0.97284097000000003</v>
      </c>
      <c r="S417">
        <v>0.97322267100000004</v>
      </c>
    </row>
    <row r="418" spans="1:19" x14ac:dyDescent="0.25">
      <c r="A418">
        <v>85</v>
      </c>
      <c r="B418">
        <v>1</v>
      </c>
      <c r="C418">
        <v>15</v>
      </c>
      <c r="D418">
        <v>2</v>
      </c>
      <c r="E418">
        <v>0.65159999999999996</v>
      </c>
      <c r="F418">
        <v>0.30959999999999999</v>
      </c>
      <c r="G418">
        <v>0.96120000000000005</v>
      </c>
      <c r="H418">
        <v>0.44590482069999998</v>
      </c>
      <c r="I418">
        <v>0.37998966499999998</v>
      </c>
      <c r="J418">
        <v>0.35434080559999998</v>
      </c>
      <c r="K418">
        <v>0.55326944600000005</v>
      </c>
      <c r="L418">
        <v>0.39230863719999998</v>
      </c>
      <c r="M418">
        <v>0.58610811350000003</v>
      </c>
      <c r="N418">
        <f t="shared" si="78"/>
        <v>0.38775623174145185</v>
      </c>
      <c r="O418">
        <f t="shared" si="79"/>
        <v>0.58508473804970018</v>
      </c>
      <c r="P418">
        <f t="shared" si="80"/>
        <v>0.41168683757719465</v>
      </c>
      <c r="Q418">
        <f t="shared" si="81"/>
        <v>0.56153583334033752</v>
      </c>
      <c r="R418">
        <v>0.97284097000000003</v>
      </c>
      <c r="S418">
        <v>0.97322267100000004</v>
      </c>
    </row>
    <row r="419" spans="1:19" x14ac:dyDescent="0.25">
      <c r="A419">
        <v>85</v>
      </c>
      <c r="B419">
        <v>1</v>
      </c>
      <c r="C419">
        <v>15</v>
      </c>
      <c r="D419">
        <v>2</v>
      </c>
      <c r="E419">
        <v>0.45540000000000003</v>
      </c>
      <c r="F419">
        <v>0.51300000000000001</v>
      </c>
      <c r="G419">
        <v>0.96840000000000004</v>
      </c>
      <c r="H419">
        <v>0.44590482069999998</v>
      </c>
      <c r="I419">
        <v>0.37998966499999998</v>
      </c>
      <c r="J419">
        <v>0.35434080559999998</v>
      </c>
      <c r="K419">
        <v>0.55326944600000005</v>
      </c>
      <c r="L419">
        <v>0.39230863719999998</v>
      </c>
      <c r="M419">
        <v>0.58610811350000003</v>
      </c>
      <c r="N419">
        <f t="shared" si="78"/>
        <v>0.38775623174145185</v>
      </c>
      <c r="O419">
        <f t="shared" si="79"/>
        <v>0.58508473804970018</v>
      </c>
      <c r="P419">
        <f t="shared" si="80"/>
        <v>0.41168683757719465</v>
      </c>
      <c r="Q419">
        <f t="shared" si="81"/>
        <v>0.56153583334033752</v>
      </c>
      <c r="R419">
        <v>0.97284097000000003</v>
      </c>
      <c r="S419">
        <v>0.97322267100000004</v>
      </c>
    </row>
    <row r="420" spans="1:19" x14ac:dyDescent="0.25">
      <c r="A420">
        <v>85</v>
      </c>
      <c r="B420">
        <v>1</v>
      </c>
      <c r="C420">
        <v>15</v>
      </c>
      <c r="D420">
        <v>2</v>
      </c>
      <c r="E420">
        <v>0.56340000000000001</v>
      </c>
      <c r="F420">
        <v>0.39779999999999999</v>
      </c>
      <c r="G420">
        <v>0.96120000000000005</v>
      </c>
      <c r="H420">
        <v>0.44590482069999998</v>
      </c>
      <c r="I420">
        <v>0.37998966499999998</v>
      </c>
      <c r="J420">
        <v>0.35434080559999998</v>
      </c>
      <c r="K420">
        <v>0.55326944600000005</v>
      </c>
      <c r="L420">
        <v>0.39230863719999998</v>
      </c>
      <c r="M420">
        <v>0.58610811350000003</v>
      </c>
      <c r="N420">
        <f t="shared" si="78"/>
        <v>0.38775623174145185</v>
      </c>
      <c r="O420">
        <f t="shared" si="79"/>
        <v>0.58508473804970018</v>
      </c>
      <c r="P420">
        <f t="shared" si="80"/>
        <v>0.41168683757719465</v>
      </c>
      <c r="Q420">
        <f t="shared" si="81"/>
        <v>0.56153583334033752</v>
      </c>
      <c r="R420">
        <v>0.97284097000000003</v>
      </c>
      <c r="S420">
        <v>0.97322267100000004</v>
      </c>
    </row>
    <row r="421" spans="1:19" x14ac:dyDescent="0.25">
      <c r="A421">
        <v>85</v>
      </c>
      <c r="B421">
        <v>1</v>
      </c>
      <c r="C421">
        <v>15</v>
      </c>
      <c r="D421">
        <v>2</v>
      </c>
      <c r="E421">
        <v>0.53280000000000005</v>
      </c>
      <c r="F421">
        <v>0.43380000000000002</v>
      </c>
      <c r="G421">
        <v>0.96660000000000001</v>
      </c>
      <c r="H421">
        <v>0.44590482069999998</v>
      </c>
      <c r="I421">
        <v>0.37998966499999998</v>
      </c>
      <c r="J421">
        <v>0.35434080559999998</v>
      </c>
      <c r="K421">
        <v>0.55326944600000005</v>
      </c>
      <c r="L421">
        <v>0.39230863719999998</v>
      </c>
      <c r="M421">
        <v>0.58610811350000003</v>
      </c>
      <c r="N421">
        <f t="shared" si="78"/>
        <v>0.38775623174145185</v>
      </c>
      <c r="O421">
        <f t="shared" si="79"/>
        <v>0.58508473804970018</v>
      </c>
      <c r="P421">
        <f t="shared" si="80"/>
        <v>0.41168683757719465</v>
      </c>
      <c r="Q421">
        <f t="shared" si="81"/>
        <v>0.56153583334033752</v>
      </c>
      <c r="R421">
        <v>0.97284097000000003</v>
      </c>
      <c r="S421">
        <v>0.97322267100000004</v>
      </c>
    </row>
    <row r="422" spans="1:19" x14ac:dyDescent="0.25">
      <c r="A422">
        <v>85</v>
      </c>
      <c r="B422">
        <v>1</v>
      </c>
      <c r="C422">
        <v>15</v>
      </c>
      <c r="D422">
        <v>2</v>
      </c>
      <c r="E422">
        <v>0.52200000000000002</v>
      </c>
      <c r="F422">
        <v>0.42659999999999998</v>
      </c>
      <c r="G422">
        <v>0.9486</v>
      </c>
      <c r="H422">
        <v>0.44590482069999998</v>
      </c>
      <c r="I422">
        <v>0.37998966499999998</v>
      </c>
      <c r="J422">
        <v>0.35434080559999998</v>
      </c>
      <c r="K422">
        <v>0.55326944600000005</v>
      </c>
      <c r="L422">
        <v>0.39230863719999998</v>
      </c>
      <c r="M422">
        <v>0.58610811350000003</v>
      </c>
      <c r="N422">
        <f t="shared" si="78"/>
        <v>0.38775623174145185</v>
      </c>
      <c r="O422">
        <f t="shared" si="79"/>
        <v>0.58508473804970018</v>
      </c>
      <c r="P422">
        <f t="shared" si="80"/>
        <v>0.41168683757719465</v>
      </c>
      <c r="Q422">
        <f t="shared" si="81"/>
        <v>0.56153583334033752</v>
      </c>
      <c r="R422">
        <v>0.97284097000000003</v>
      </c>
      <c r="S422">
        <v>0.97322267100000004</v>
      </c>
    </row>
    <row r="423" spans="1:19" x14ac:dyDescent="0.25">
      <c r="A423">
        <v>85</v>
      </c>
      <c r="B423">
        <v>1</v>
      </c>
      <c r="C423">
        <v>15</v>
      </c>
      <c r="D423">
        <v>2</v>
      </c>
      <c r="E423">
        <v>0.56699999999999995</v>
      </c>
      <c r="F423">
        <v>0.38340000000000002</v>
      </c>
      <c r="G423">
        <v>0.95040000000000002</v>
      </c>
      <c r="H423">
        <v>0.44590482069999998</v>
      </c>
      <c r="I423">
        <v>0.37998966499999998</v>
      </c>
      <c r="J423">
        <v>0.35434080559999998</v>
      </c>
      <c r="K423">
        <v>0.55326944600000005</v>
      </c>
      <c r="L423">
        <v>0.39230863719999998</v>
      </c>
      <c r="M423">
        <v>0.58610811350000003</v>
      </c>
      <c r="N423">
        <f t="shared" si="78"/>
        <v>0.38775623174145185</v>
      </c>
      <c r="O423">
        <f t="shared" si="79"/>
        <v>0.58508473804970018</v>
      </c>
      <c r="P423">
        <f t="shared" si="80"/>
        <v>0.41168683757719465</v>
      </c>
      <c r="Q423">
        <f t="shared" si="81"/>
        <v>0.56153583334033752</v>
      </c>
      <c r="R423">
        <v>0.97284097000000003</v>
      </c>
      <c r="S423">
        <v>0.97322267100000004</v>
      </c>
    </row>
    <row r="424" spans="1:19" x14ac:dyDescent="0.25">
      <c r="A424">
        <v>85</v>
      </c>
      <c r="B424">
        <v>1</v>
      </c>
      <c r="C424">
        <v>15</v>
      </c>
      <c r="D424">
        <v>2</v>
      </c>
      <c r="E424">
        <v>0.504</v>
      </c>
      <c r="F424">
        <v>0.45179999999999998</v>
      </c>
      <c r="G424">
        <v>0.95579999999999998</v>
      </c>
      <c r="H424">
        <v>0.44590482069999998</v>
      </c>
      <c r="I424">
        <v>0.37998966499999998</v>
      </c>
      <c r="J424">
        <v>0.35434080559999998</v>
      </c>
      <c r="K424">
        <v>0.55326944600000005</v>
      </c>
      <c r="L424">
        <v>0.39230863719999998</v>
      </c>
      <c r="M424">
        <v>0.58610811350000003</v>
      </c>
      <c r="N424">
        <f t="shared" si="78"/>
        <v>0.38775623174145185</v>
      </c>
      <c r="O424">
        <f t="shared" si="79"/>
        <v>0.58508473804970018</v>
      </c>
      <c r="P424">
        <f t="shared" si="80"/>
        <v>0.41168683757719465</v>
      </c>
      <c r="Q424">
        <f t="shared" si="81"/>
        <v>0.56153583334033752</v>
      </c>
      <c r="R424">
        <v>0.97284097000000003</v>
      </c>
      <c r="S424">
        <v>0.97322267100000004</v>
      </c>
    </row>
    <row r="425" spans="1:19" x14ac:dyDescent="0.25">
      <c r="A425">
        <v>85</v>
      </c>
      <c r="B425">
        <v>1</v>
      </c>
      <c r="C425">
        <v>15</v>
      </c>
      <c r="D425">
        <v>2</v>
      </c>
      <c r="E425">
        <v>0.56699999999999995</v>
      </c>
      <c r="F425">
        <v>0.41399999999999998</v>
      </c>
      <c r="G425">
        <v>0.98099999999999998</v>
      </c>
      <c r="H425">
        <v>0.44590482069999998</v>
      </c>
      <c r="I425">
        <v>0.37998966499999998</v>
      </c>
      <c r="J425">
        <v>0.35434080559999998</v>
      </c>
      <c r="K425">
        <v>0.55326944600000005</v>
      </c>
      <c r="L425">
        <v>0.39230863719999998</v>
      </c>
      <c r="M425">
        <v>0.58610811350000003</v>
      </c>
      <c r="N425">
        <f t="shared" si="78"/>
        <v>0.38775623174145185</v>
      </c>
      <c r="O425">
        <f t="shared" si="79"/>
        <v>0.58508473804970018</v>
      </c>
      <c r="P425">
        <f t="shared" si="80"/>
        <v>0.41168683757719465</v>
      </c>
      <c r="Q425">
        <f t="shared" si="81"/>
        <v>0.56153583334033752</v>
      </c>
      <c r="R425">
        <v>0.97284097000000003</v>
      </c>
      <c r="S425">
        <v>0.97322267100000004</v>
      </c>
    </row>
    <row r="426" spans="1:19" x14ac:dyDescent="0.25">
      <c r="A426">
        <v>85</v>
      </c>
      <c r="B426">
        <v>1</v>
      </c>
      <c r="C426">
        <v>15</v>
      </c>
      <c r="D426">
        <v>2</v>
      </c>
      <c r="E426">
        <v>0.54900000000000004</v>
      </c>
      <c r="F426">
        <v>0.40139999999999998</v>
      </c>
      <c r="G426">
        <v>0.95040000000000002</v>
      </c>
      <c r="H426">
        <v>0.44590482069999998</v>
      </c>
      <c r="I426">
        <v>0.37998966499999998</v>
      </c>
      <c r="J426">
        <v>0.35434080559999998</v>
      </c>
      <c r="K426">
        <v>0.55326944600000005</v>
      </c>
      <c r="L426">
        <v>0.39230863719999998</v>
      </c>
      <c r="M426">
        <v>0.58610811350000003</v>
      </c>
      <c r="N426">
        <f t="shared" si="78"/>
        <v>0.38775623174145185</v>
      </c>
      <c r="O426">
        <f t="shared" si="79"/>
        <v>0.58508473804970018</v>
      </c>
      <c r="P426">
        <f t="shared" si="80"/>
        <v>0.41168683757719465</v>
      </c>
      <c r="Q426">
        <f t="shared" si="81"/>
        <v>0.56153583334033752</v>
      </c>
      <c r="R426">
        <v>0.97284097000000003</v>
      </c>
      <c r="S426">
        <v>0.97322267100000004</v>
      </c>
    </row>
    <row r="427" spans="1:19" x14ac:dyDescent="0.25">
      <c r="A427">
        <v>85</v>
      </c>
      <c r="B427">
        <v>1</v>
      </c>
      <c r="C427">
        <v>15</v>
      </c>
      <c r="D427">
        <v>2</v>
      </c>
      <c r="E427">
        <v>0.62280000000000002</v>
      </c>
      <c r="F427">
        <v>0.32400000000000001</v>
      </c>
      <c r="G427">
        <v>0.94679999999999997</v>
      </c>
      <c r="H427">
        <v>0.44590482069999998</v>
      </c>
      <c r="I427">
        <v>0.37998966499999998</v>
      </c>
      <c r="J427">
        <v>0.35434080559999998</v>
      </c>
      <c r="K427">
        <v>0.55326944600000005</v>
      </c>
      <c r="L427">
        <v>0.39230863719999998</v>
      </c>
      <c r="M427">
        <v>0.58610811350000003</v>
      </c>
      <c r="N427">
        <f t="shared" si="78"/>
        <v>0.38775623174145185</v>
      </c>
      <c r="O427">
        <f t="shared" si="79"/>
        <v>0.58508473804970018</v>
      </c>
      <c r="P427">
        <f t="shared" si="80"/>
        <v>0.41168683757719465</v>
      </c>
      <c r="Q427">
        <f t="shared" si="81"/>
        <v>0.56153583334033752</v>
      </c>
      <c r="R427">
        <v>0.97284097000000003</v>
      </c>
      <c r="S427">
        <v>0.97322267100000004</v>
      </c>
    </row>
    <row r="428" spans="1:19" x14ac:dyDescent="0.25">
      <c r="A428">
        <v>85</v>
      </c>
      <c r="B428">
        <v>1</v>
      </c>
      <c r="C428">
        <v>15</v>
      </c>
      <c r="D428">
        <v>2</v>
      </c>
      <c r="E428">
        <v>0.54359999999999997</v>
      </c>
      <c r="F428">
        <v>0.41760000000000003</v>
      </c>
      <c r="G428">
        <v>0.96120000000000005</v>
      </c>
      <c r="H428">
        <v>0.44590482069999998</v>
      </c>
      <c r="I428">
        <v>0.37998966499999998</v>
      </c>
      <c r="J428">
        <v>0.35434080559999998</v>
      </c>
      <c r="K428">
        <v>0.55326944600000005</v>
      </c>
      <c r="L428">
        <v>0.39230863719999998</v>
      </c>
      <c r="M428">
        <v>0.58610811350000003</v>
      </c>
      <c r="N428">
        <f t="shared" si="78"/>
        <v>0.38775623174145185</v>
      </c>
      <c r="O428">
        <f t="shared" si="79"/>
        <v>0.58508473804970018</v>
      </c>
      <c r="P428">
        <f t="shared" si="80"/>
        <v>0.41168683757719465</v>
      </c>
      <c r="Q428">
        <f t="shared" si="81"/>
        <v>0.56153583334033752</v>
      </c>
      <c r="R428">
        <v>0.97284097000000003</v>
      </c>
      <c r="S428">
        <v>0.97322267100000004</v>
      </c>
    </row>
    <row r="429" spans="1:19" x14ac:dyDescent="0.25">
      <c r="A429">
        <v>85</v>
      </c>
      <c r="B429">
        <v>1</v>
      </c>
      <c r="C429">
        <v>15</v>
      </c>
      <c r="D429">
        <v>2</v>
      </c>
      <c r="E429">
        <v>0.5454</v>
      </c>
      <c r="F429">
        <v>0.43020000000000003</v>
      </c>
      <c r="G429">
        <v>0.97560000000000002</v>
      </c>
      <c r="H429">
        <v>0.44590482069999998</v>
      </c>
      <c r="I429">
        <v>0.37998966499999998</v>
      </c>
      <c r="J429">
        <v>0.35434080559999998</v>
      </c>
      <c r="K429">
        <v>0.55326944600000005</v>
      </c>
      <c r="L429">
        <v>0.39230863719999998</v>
      </c>
      <c r="M429">
        <v>0.58610811350000003</v>
      </c>
      <c r="N429">
        <f t="shared" si="78"/>
        <v>0.38775623174145185</v>
      </c>
      <c r="O429">
        <f t="shared" si="79"/>
        <v>0.58508473804970018</v>
      </c>
      <c r="P429">
        <f t="shared" si="80"/>
        <v>0.41168683757719465</v>
      </c>
      <c r="Q429">
        <f t="shared" si="81"/>
        <v>0.56153583334033752</v>
      </c>
      <c r="R429">
        <v>0.97284097000000003</v>
      </c>
      <c r="S429">
        <v>0.97322267100000004</v>
      </c>
    </row>
    <row r="430" spans="1:19" x14ac:dyDescent="0.25">
      <c r="A430">
        <v>85</v>
      </c>
      <c r="B430">
        <v>1</v>
      </c>
      <c r="C430">
        <v>15</v>
      </c>
      <c r="D430">
        <v>2</v>
      </c>
      <c r="E430">
        <v>0.5292</v>
      </c>
      <c r="F430">
        <v>0.41760000000000003</v>
      </c>
      <c r="G430">
        <v>0.94679999999999997</v>
      </c>
      <c r="H430">
        <v>0.44590482069999998</v>
      </c>
      <c r="I430">
        <v>0.37998966499999998</v>
      </c>
      <c r="J430">
        <v>0.35434080559999998</v>
      </c>
      <c r="K430">
        <v>0.55326944600000005</v>
      </c>
      <c r="L430">
        <v>0.39230863719999998</v>
      </c>
      <c r="M430">
        <v>0.58610811350000003</v>
      </c>
      <c r="N430">
        <f t="shared" si="78"/>
        <v>0.38775623174145185</v>
      </c>
      <c r="O430">
        <f t="shared" si="79"/>
        <v>0.58508473804970018</v>
      </c>
      <c r="P430">
        <f t="shared" si="80"/>
        <v>0.41168683757719465</v>
      </c>
      <c r="Q430">
        <f t="shared" si="81"/>
        <v>0.56153583334033752</v>
      </c>
      <c r="R430">
        <v>0.97284097000000003</v>
      </c>
      <c r="S430">
        <v>0.97322267100000004</v>
      </c>
    </row>
    <row r="431" spans="1:19" x14ac:dyDescent="0.25">
      <c r="A431">
        <v>85</v>
      </c>
      <c r="B431">
        <v>1</v>
      </c>
      <c r="C431">
        <v>15</v>
      </c>
      <c r="D431">
        <v>2</v>
      </c>
      <c r="E431">
        <v>0.55979999999999996</v>
      </c>
      <c r="F431">
        <v>0.37080000000000002</v>
      </c>
      <c r="G431">
        <v>0.93059999999999998</v>
      </c>
      <c r="H431">
        <v>0.44590482069999998</v>
      </c>
      <c r="I431">
        <v>0.37998966499999998</v>
      </c>
      <c r="J431">
        <v>0.35434080559999998</v>
      </c>
      <c r="K431">
        <v>0.55326944600000005</v>
      </c>
      <c r="L431">
        <v>0.39230863719999998</v>
      </c>
      <c r="M431">
        <v>0.58610811350000003</v>
      </c>
      <c r="N431">
        <f t="shared" si="78"/>
        <v>0.38775623174145185</v>
      </c>
      <c r="O431">
        <f t="shared" si="79"/>
        <v>0.58508473804970018</v>
      </c>
      <c r="P431">
        <f t="shared" si="80"/>
        <v>0.41168683757719465</v>
      </c>
      <c r="Q431">
        <f t="shared" si="81"/>
        <v>0.56153583334033752</v>
      </c>
      <c r="R431">
        <v>0.97284097000000003</v>
      </c>
      <c r="S431">
        <v>0.97322267100000004</v>
      </c>
    </row>
    <row r="432" spans="1:19" x14ac:dyDescent="0.25">
      <c r="A432">
        <v>85</v>
      </c>
      <c r="B432">
        <v>1</v>
      </c>
      <c r="C432">
        <v>15</v>
      </c>
      <c r="D432">
        <v>2</v>
      </c>
      <c r="E432">
        <v>0.41399999999999998</v>
      </c>
      <c r="F432">
        <v>0.59219999999999995</v>
      </c>
      <c r="G432">
        <v>1.0062</v>
      </c>
      <c r="H432">
        <v>0.44590482069999998</v>
      </c>
      <c r="I432">
        <v>0.37998966499999998</v>
      </c>
      <c r="J432">
        <v>0.35434080559999998</v>
      </c>
      <c r="K432">
        <v>0.55326944600000005</v>
      </c>
      <c r="L432">
        <v>0.39230863719999998</v>
      </c>
      <c r="M432">
        <v>0.58610811350000003</v>
      </c>
      <c r="N432">
        <f t="shared" si="78"/>
        <v>0.38775623174145185</v>
      </c>
      <c r="O432">
        <f t="shared" si="79"/>
        <v>0.58508473804970018</v>
      </c>
      <c r="P432">
        <f t="shared" si="80"/>
        <v>0.41168683757719465</v>
      </c>
      <c r="Q432">
        <f t="shared" si="81"/>
        <v>0.56153583334033752</v>
      </c>
      <c r="R432">
        <v>0.97284097000000003</v>
      </c>
      <c r="S432">
        <v>0.97322267100000004</v>
      </c>
    </row>
    <row r="433" spans="1:19" x14ac:dyDescent="0.25">
      <c r="A433">
        <v>85</v>
      </c>
      <c r="B433">
        <v>1</v>
      </c>
      <c r="C433">
        <v>15</v>
      </c>
      <c r="D433">
        <v>2</v>
      </c>
      <c r="E433">
        <v>0.39240000000000003</v>
      </c>
      <c r="F433">
        <v>0.6048</v>
      </c>
      <c r="G433">
        <v>0.99719999999999998</v>
      </c>
      <c r="H433">
        <v>0.44590482069999998</v>
      </c>
      <c r="I433">
        <v>0.37998966499999998</v>
      </c>
      <c r="J433">
        <v>0.35434080559999998</v>
      </c>
      <c r="K433">
        <v>0.55326944600000005</v>
      </c>
      <c r="L433">
        <v>0.39230863719999998</v>
      </c>
      <c r="M433">
        <v>0.58610811350000003</v>
      </c>
      <c r="N433">
        <f t="shared" si="78"/>
        <v>0.38775623174145185</v>
      </c>
      <c r="O433">
        <f t="shared" si="79"/>
        <v>0.58508473804970018</v>
      </c>
      <c r="P433">
        <f t="shared" si="80"/>
        <v>0.41168683757719465</v>
      </c>
      <c r="Q433">
        <f t="shared" si="81"/>
        <v>0.56153583334033752</v>
      </c>
      <c r="R433">
        <v>0.97284097000000003</v>
      </c>
      <c r="S433">
        <v>0.97322267100000004</v>
      </c>
    </row>
    <row r="434" spans="1:19" x14ac:dyDescent="0.25">
      <c r="A434">
        <v>85</v>
      </c>
      <c r="B434">
        <v>1</v>
      </c>
      <c r="C434">
        <v>15</v>
      </c>
      <c r="D434">
        <v>2</v>
      </c>
      <c r="E434">
        <v>0.39600000000000002</v>
      </c>
      <c r="F434">
        <v>0.53459999999999996</v>
      </c>
      <c r="G434">
        <v>0.93059999999999998</v>
      </c>
      <c r="H434">
        <v>0.44590482069999998</v>
      </c>
      <c r="I434">
        <v>0.37998966499999998</v>
      </c>
      <c r="J434">
        <v>0.35434080559999998</v>
      </c>
      <c r="K434">
        <v>0.55326944600000005</v>
      </c>
      <c r="L434">
        <v>0.39230863719999998</v>
      </c>
      <c r="M434">
        <v>0.58610811350000003</v>
      </c>
      <c r="N434">
        <f t="shared" si="78"/>
        <v>0.38775623174145185</v>
      </c>
      <c r="O434">
        <f t="shared" si="79"/>
        <v>0.58508473804970018</v>
      </c>
      <c r="P434">
        <f t="shared" si="80"/>
        <v>0.41168683757719465</v>
      </c>
      <c r="Q434">
        <f t="shared" si="81"/>
        <v>0.56153583334033752</v>
      </c>
      <c r="R434">
        <v>0.97284097000000003</v>
      </c>
      <c r="S434">
        <v>0.97322267100000004</v>
      </c>
    </row>
    <row r="435" spans="1:19" x14ac:dyDescent="0.25">
      <c r="A435">
        <v>85</v>
      </c>
      <c r="B435">
        <v>1</v>
      </c>
      <c r="C435">
        <v>15</v>
      </c>
      <c r="D435">
        <v>2</v>
      </c>
      <c r="E435">
        <v>0.47520000000000001</v>
      </c>
      <c r="F435">
        <v>0.5544</v>
      </c>
      <c r="G435">
        <v>1.0296000000000001</v>
      </c>
      <c r="H435">
        <v>0.44590482069999998</v>
      </c>
      <c r="I435">
        <v>0.37998966499999998</v>
      </c>
      <c r="J435">
        <v>0.35434080559999998</v>
      </c>
      <c r="K435">
        <v>0.55326944600000005</v>
      </c>
      <c r="L435">
        <v>0.39230863719999998</v>
      </c>
      <c r="M435">
        <v>0.58610811350000003</v>
      </c>
      <c r="N435">
        <f t="shared" si="78"/>
        <v>0.38775623174145185</v>
      </c>
      <c r="O435">
        <f t="shared" si="79"/>
        <v>0.58508473804970018</v>
      </c>
      <c r="P435">
        <f t="shared" si="80"/>
        <v>0.41168683757719465</v>
      </c>
      <c r="Q435">
        <f t="shared" si="81"/>
        <v>0.56153583334033752</v>
      </c>
      <c r="R435">
        <v>0.97284097000000003</v>
      </c>
      <c r="S435">
        <v>0.97322267100000004</v>
      </c>
    </row>
    <row r="436" spans="1:19" x14ac:dyDescent="0.25">
      <c r="A436">
        <v>85</v>
      </c>
      <c r="B436">
        <v>1</v>
      </c>
      <c r="C436">
        <v>15</v>
      </c>
      <c r="D436">
        <v>2</v>
      </c>
      <c r="E436">
        <v>0.53459999999999996</v>
      </c>
      <c r="F436">
        <v>0.48959999999999998</v>
      </c>
      <c r="G436">
        <v>1.0242</v>
      </c>
      <c r="H436">
        <v>0.44590482069999998</v>
      </c>
      <c r="I436">
        <v>0.37998966499999998</v>
      </c>
      <c r="J436">
        <v>0.35434080559999998</v>
      </c>
      <c r="K436">
        <v>0.55326944600000005</v>
      </c>
      <c r="L436">
        <v>0.39230863719999998</v>
      </c>
      <c r="M436">
        <v>0.58610811350000003</v>
      </c>
      <c r="N436">
        <f t="shared" si="78"/>
        <v>0.38775623174145185</v>
      </c>
      <c r="O436">
        <f t="shared" si="79"/>
        <v>0.58508473804970018</v>
      </c>
      <c r="P436">
        <f t="shared" si="80"/>
        <v>0.41168683757719465</v>
      </c>
      <c r="Q436">
        <f t="shared" si="81"/>
        <v>0.56153583334033752</v>
      </c>
      <c r="R436">
        <v>0.97284097000000003</v>
      </c>
      <c r="S436">
        <v>0.97322267100000004</v>
      </c>
    </row>
    <row r="437" spans="1:19" x14ac:dyDescent="0.25">
      <c r="A437">
        <v>85</v>
      </c>
      <c r="B437">
        <v>1</v>
      </c>
      <c r="C437">
        <v>15</v>
      </c>
      <c r="D437">
        <v>2</v>
      </c>
      <c r="E437">
        <v>0.52739999999999998</v>
      </c>
      <c r="F437">
        <v>0.4194</v>
      </c>
      <c r="G437">
        <v>0.94679999999999997</v>
      </c>
      <c r="H437">
        <v>0.44590482069999998</v>
      </c>
      <c r="I437">
        <v>0.37998966499999998</v>
      </c>
      <c r="J437">
        <v>0.35434080559999998</v>
      </c>
      <c r="K437">
        <v>0.55326944600000005</v>
      </c>
      <c r="L437">
        <v>0.39230863719999998</v>
      </c>
      <c r="M437">
        <v>0.58610811350000003</v>
      </c>
      <c r="N437">
        <f t="shared" si="78"/>
        <v>0.38775623174145185</v>
      </c>
      <c r="O437">
        <f t="shared" si="79"/>
        <v>0.58508473804970018</v>
      </c>
      <c r="P437">
        <f t="shared" si="80"/>
        <v>0.41168683757719465</v>
      </c>
      <c r="Q437">
        <f t="shared" si="81"/>
        <v>0.56153583334033752</v>
      </c>
      <c r="R437">
        <v>0.97284097000000003</v>
      </c>
      <c r="S437">
        <v>0.97322267100000004</v>
      </c>
    </row>
    <row r="438" spans="1:19" x14ac:dyDescent="0.25">
      <c r="A438">
        <v>85</v>
      </c>
      <c r="B438">
        <v>1</v>
      </c>
      <c r="C438">
        <v>15</v>
      </c>
      <c r="D438">
        <v>2</v>
      </c>
      <c r="E438">
        <v>0.50039999999999996</v>
      </c>
      <c r="F438">
        <v>0.40679999999999999</v>
      </c>
      <c r="G438">
        <v>0.90720000000000001</v>
      </c>
      <c r="H438">
        <v>0.44590482069999998</v>
      </c>
      <c r="I438">
        <v>0.37998966499999998</v>
      </c>
      <c r="J438">
        <v>0.35434080559999998</v>
      </c>
      <c r="K438">
        <v>0.55326944600000005</v>
      </c>
      <c r="L438">
        <v>0.39230863719999998</v>
      </c>
      <c r="M438">
        <v>0.58610811350000003</v>
      </c>
      <c r="N438">
        <f t="shared" si="78"/>
        <v>0.38775623174145185</v>
      </c>
      <c r="O438">
        <f t="shared" si="79"/>
        <v>0.58508473804970018</v>
      </c>
      <c r="P438">
        <f t="shared" si="80"/>
        <v>0.41168683757719465</v>
      </c>
      <c r="Q438">
        <f t="shared" si="81"/>
        <v>0.56153583334033752</v>
      </c>
      <c r="R438">
        <v>0.97284097000000003</v>
      </c>
      <c r="S438">
        <v>0.97322267100000004</v>
      </c>
    </row>
    <row r="439" spans="1:19" x14ac:dyDescent="0.25">
      <c r="A439">
        <v>85</v>
      </c>
      <c r="B439">
        <v>1</v>
      </c>
      <c r="C439">
        <v>15</v>
      </c>
      <c r="D439">
        <v>2</v>
      </c>
      <c r="E439">
        <v>0.45900000000000002</v>
      </c>
      <c r="F439">
        <v>0.47520000000000001</v>
      </c>
      <c r="G439">
        <v>0.93420000000000003</v>
      </c>
      <c r="H439">
        <v>0.44590482069999998</v>
      </c>
      <c r="I439">
        <v>0.37998966499999998</v>
      </c>
      <c r="J439">
        <v>0.35434080559999998</v>
      </c>
      <c r="K439">
        <v>0.55326944600000005</v>
      </c>
      <c r="L439">
        <v>0.39230863719999998</v>
      </c>
      <c r="M439">
        <v>0.58610811350000003</v>
      </c>
      <c r="N439">
        <f t="shared" si="78"/>
        <v>0.38775623174145185</v>
      </c>
      <c r="O439">
        <f t="shared" si="79"/>
        <v>0.58508473804970018</v>
      </c>
      <c r="P439">
        <f t="shared" si="80"/>
        <v>0.41168683757719465</v>
      </c>
      <c r="Q439">
        <f t="shared" si="81"/>
        <v>0.56153583334033752</v>
      </c>
      <c r="R439">
        <v>0.97284097000000003</v>
      </c>
      <c r="S439">
        <v>0.97322267100000004</v>
      </c>
    </row>
    <row r="440" spans="1:19" x14ac:dyDescent="0.25">
      <c r="A440">
        <v>85</v>
      </c>
      <c r="B440">
        <v>1</v>
      </c>
      <c r="C440">
        <v>15</v>
      </c>
      <c r="D440">
        <v>2</v>
      </c>
      <c r="E440">
        <v>0.54720000000000002</v>
      </c>
      <c r="F440">
        <v>0.43919999999999998</v>
      </c>
      <c r="G440">
        <v>0.98640000000000005</v>
      </c>
      <c r="H440">
        <v>0.44590482069999998</v>
      </c>
      <c r="I440">
        <v>0.37998966499999998</v>
      </c>
      <c r="J440">
        <v>0.35434080559999998</v>
      </c>
      <c r="K440">
        <v>0.55326944600000005</v>
      </c>
      <c r="L440">
        <v>0.39230863719999998</v>
      </c>
      <c r="M440">
        <v>0.58610811350000003</v>
      </c>
      <c r="N440">
        <f t="shared" si="78"/>
        <v>0.38775623174145185</v>
      </c>
      <c r="O440">
        <f t="shared" si="79"/>
        <v>0.58508473804970018</v>
      </c>
      <c r="P440">
        <f t="shared" si="80"/>
        <v>0.41168683757719465</v>
      </c>
      <c r="Q440">
        <f t="shared" si="81"/>
        <v>0.56153583334033752</v>
      </c>
      <c r="R440">
        <v>0.97284097000000003</v>
      </c>
      <c r="S440">
        <v>0.97322267100000004</v>
      </c>
    </row>
    <row r="441" spans="1:19" x14ac:dyDescent="0.25">
      <c r="A441">
        <v>85</v>
      </c>
      <c r="B441">
        <v>1</v>
      </c>
      <c r="C441">
        <v>15</v>
      </c>
      <c r="D441">
        <v>2</v>
      </c>
      <c r="E441">
        <v>0.54359999999999997</v>
      </c>
      <c r="F441">
        <v>0.42659999999999998</v>
      </c>
      <c r="G441">
        <v>0.97019999999999995</v>
      </c>
      <c r="H441">
        <v>0.44590482069999998</v>
      </c>
      <c r="I441">
        <v>0.37998966499999998</v>
      </c>
      <c r="J441">
        <v>0.35434080559999998</v>
      </c>
      <c r="K441">
        <v>0.55326944600000005</v>
      </c>
      <c r="L441">
        <v>0.39230863719999998</v>
      </c>
      <c r="M441">
        <v>0.58610811350000003</v>
      </c>
      <c r="N441">
        <f t="shared" si="78"/>
        <v>0.38775623174145185</v>
      </c>
      <c r="O441">
        <f t="shared" si="79"/>
        <v>0.58508473804970018</v>
      </c>
      <c r="P441">
        <f t="shared" si="80"/>
        <v>0.41168683757719465</v>
      </c>
      <c r="Q441">
        <f t="shared" si="81"/>
        <v>0.56153583334033752</v>
      </c>
      <c r="R441">
        <v>0.97284097000000003</v>
      </c>
      <c r="S441">
        <v>0.97322267100000004</v>
      </c>
    </row>
    <row r="442" spans="1:19" x14ac:dyDescent="0.25">
      <c r="A442">
        <v>85</v>
      </c>
      <c r="B442">
        <v>1</v>
      </c>
      <c r="C442">
        <v>15</v>
      </c>
      <c r="D442">
        <v>2</v>
      </c>
      <c r="E442">
        <v>0.44640000000000002</v>
      </c>
      <c r="F442">
        <v>0.43740000000000001</v>
      </c>
      <c r="G442">
        <v>0.88380000000000003</v>
      </c>
      <c r="H442">
        <v>0.44590482069999998</v>
      </c>
      <c r="I442">
        <v>0.37998966499999998</v>
      </c>
      <c r="J442">
        <v>0.35434080559999998</v>
      </c>
      <c r="K442">
        <v>0.55326944600000005</v>
      </c>
      <c r="L442">
        <v>0.39230863719999998</v>
      </c>
      <c r="M442">
        <v>0.58610811350000003</v>
      </c>
      <c r="N442">
        <f t="shared" si="78"/>
        <v>0.38775623174145185</v>
      </c>
      <c r="O442">
        <f t="shared" si="79"/>
        <v>0.58508473804970018</v>
      </c>
      <c r="P442">
        <f t="shared" si="80"/>
        <v>0.41168683757719465</v>
      </c>
      <c r="Q442">
        <f t="shared" si="81"/>
        <v>0.56153583334033752</v>
      </c>
      <c r="R442">
        <v>0.97284097000000003</v>
      </c>
      <c r="S442">
        <v>0.97322267100000004</v>
      </c>
    </row>
    <row r="443" spans="1:19" x14ac:dyDescent="0.25">
      <c r="A443">
        <v>85</v>
      </c>
      <c r="B443">
        <v>1</v>
      </c>
      <c r="C443">
        <v>15</v>
      </c>
      <c r="D443">
        <v>2</v>
      </c>
      <c r="E443">
        <v>0.46439999999999998</v>
      </c>
      <c r="F443">
        <v>0.50760000000000005</v>
      </c>
      <c r="G443">
        <v>0.97199999999999998</v>
      </c>
      <c r="H443">
        <v>0.44590482069999998</v>
      </c>
      <c r="I443">
        <v>0.37998966499999998</v>
      </c>
      <c r="J443">
        <v>0.35434080559999998</v>
      </c>
      <c r="K443">
        <v>0.55326944600000005</v>
      </c>
      <c r="L443">
        <v>0.39230863719999998</v>
      </c>
      <c r="M443">
        <v>0.58610811350000003</v>
      </c>
      <c r="N443">
        <f t="shared" si="78"/>
        <v>0.38775623174145185</v>
      </c>
      <c r="O443">
        <f t="shared" si="79"/>
        <v>0.58508473804970018</v>
      </c>
      <c r="P443">
        <f t="shared" si="80"/>
        <v>0.41168683757719465</v>
      </c>
      <c r="Q443">
        <f t="shared" si="81"/>
        <v>0.56153583334033752</v>
      </c>
      <c r="R443">
        <v>0.97284097000000003</v>
      </c>
      <c r="S443">
        <v>0.97322267100000004</v>
      </c>
    </row>
    <row r="444" spans="1:19" x14ac:dyDescent="0.25">
      <c r="A444">
        <v>85</v>
      </c>
      <c r="B444">
        <v>1</v>
      </c>
      <c r="C444">
        <v>15</v>
      </c>
      <c r="D444">
        <v>2</v>
      </c>
      <c r="E444">
        <v>0.58679999999999999</v>
      </c>
      <c r="F444">
        <v>0.38159999999999999</v>
      </c>
      <c r="G444">
        <v>0.96840000000000004</v>
      </c>
      <c r="H444">
        <v>0.44590482069999998</v>
      </c>
      <c r="I444">
        <v>0.37998966499999998</v>
      </c>
      <c r="J444">
        <v>0.35434080559999998</v>
      </c>
      <c r="K444">
        <v>0.55326944600000005</v>
      </c>
      <c r="L444">
        <v>0.39230863719999998</v>
      </c>
      <c r="M444">
        <v>0.58610811350000003</v>
      </c>
      <c r="N444">
        <f t="shared" si="78"/>
        <v>0.38775623174145185</v>
      </c>
      <c r="O444">
        <f t="shared" si="79"/>
        <v>0.58508473804970018</v>
      </c>
      <c r="P444">
        <f t="shared" si="80"/>
        <v>0.41168683757719465</v>
      </c>
      <c r="Q444">
        <f t="shared" si="81"/>
        <v>0.56153583334033752</v>
      </c>
      <c r="R444">
        <v>0.97284097000000003</v>
      </c>
      <c r="S444">
        <v>0.97322267100000004</v>
      </c>
    </row>
    <row r="445" spans="1:19" x14ac:dyDescent="0.25">
      <c r="A445">
        <v>85</v>
      </c>
      <c r="B445">
        <v>1</v>
      </c>
      <c r="C445">
        <v>15</v>
      </c>
      <c r="D445">
        <v>2</v>
      </c>
      <c r="E445">
        <v>0.5454</v>
      </c>
      <c r="F445">
        <v>0.41220000000000001</v>
      </c>
      <c r="G445">
        <v>0.95760000000000001</v>
      </c>
      <c r="H445">
        <v>0.44590482069999998</v>
      </c>
      <c r="I445">
        <v>0.37998966499999998</v>
      </c>
      <c r="J445">
        <v>0.35434080559999998</v>
      </c>
      <c r="K445">
        <v>0.55326944600000005</v>
      </c>
      <c r="L445">
        <v>0.39230863719999998</v>
      </c>
      <c r="M445">
        <v>0.58610811350000003</v>
      </c>
      <c r="N445">
        <f t="shared" si="78"/>
        <v>0.38775623174145185</v>
      </c>
      <c r="O445">
        <f t="shared" si="79"/>
        <v>0.58508473804970018</v>
      </c>
      <c r="P445">
        <f t="shared" si="80"/>
        <v>0.41168683757719465</v>
      </c>
      <c r="Q445">
        <f t="shared" si="81"/>
        <v>0.56153583334033752</v>
      </c>
      <c r="R445">
        <v>0.97284097000000003</v>
      </c>
      <c r="S445">
        <v>0.97322267100000004</v>
      </c>
    </row>
    <row r="446" spans="1:19" x14ac:dyDescent="0.25">
      <c r="A446">
        <v>85</v>
      </c>
      <c r="B446">
        <v>1</v>
      </c>
      <c r="C446">
        <v>15</v>
      </c>
      <c r="D446">
        <v>2</v>
      </c>
      <c r="E446">
        <v>0.47520000000000001</v>
      </c>
      <c r="F446">
        <v>0.45900000000000002</v>
      </c>
      <c r="G446">
        <v>0.93420000000000003</v>
      </c>
      <c r="H446">
        <v>0.44590482069999998</v>
      </c>
      <c r="I446">
        <v>0.37998966499999998</v>
      </c>
      <c r="J446">
        <v>0.35434080559999998</v>
      </c>
      <c r="K446">
        <v>0.55326944600000005</v>
      </c>
      <c r="L446">
        <v>0.39230863719999998</v>
      </c>
      <c r="M446">
        <v>0.58610811350000003</v>
      </c>
      <c r="N446">
        <f t="shared" si="78"/>
        <v>0.38775623174145185</v>
      </c>
      <c r="O446">
        <f t="shared" si="79"/>
        <v>0.58508473804970018</v>
      </c>
      <c r="P446">
        <f t="shared" si="80"/>
        <v>0.41168683757719465</v>
      </c>
      <c r="Q446">
        <f t="shared" si="81"/>
        <v>0.56153583334033752</v>
      </c>
      <c r="R446">
        <v>0.97284097000000003</v>
      </c>
      <c r="S446">
        <v>0.97322267100000004</v>
      </c>
    </row>
    <row r="447" spans="1:19" x14ac:dyDescent="0.25">
      <c r="A447">
        <v>85</v>
      </c>
      <c r="B447">
        <v>1</v>
      </c>
      <c r="C447">
        <v>15</v>
      </c>
      <c r="D447">
        <v>2</v>
      </c>
      <c r="E447">
        <v>0.50580000000000003</v>
      </c>
      <c r="F447">
        <v>0.4914</v>
      </c>
      <c r="G447">
        <v>0.99719999999999998</v>
      </c>
      <c r="H447">
        <v>0.44590482069999998</v>
      </c>
      <c r="I447">
        <v>0.37998966499999998</v>
      </c>
      <c r="J447">
        <v>0.35434080559999998</v>
      </c>
      <c r="K447">
        <v>0.55326944600000005</v>
      </c>
      <c r="L447">
        <v>0.39230863719999998</v>
      </c>
      <c r="M447">
        <v>0.58610811350000003</v>
      </c>
      <c r="N447">
        <f t="shared" si="78"/>
        <v>0.38775623174145185</v>
      </c>
      <c r="O447">
        <f t="shared" si="79"/>
        <v>0.58508473804970018</v>
      </c>
      <c r="P447">
        <f t="shared" si="80"/>
        <v>0.41168683757719465</v>
      </c>
      <c r="Q447">
        <f t="shared" si="81"/>
        <v>0.56153583334033752</v>
      </c>
      <c r="R447">
        <v>0.97284097000000003</v>
      </c>
      <c r="S447">
        <v>0.97322267100000004</v>
      </c>
    </row>
    <row r="448" spans="1:19" x14ac:dyDescent="0.25">
      <c r="A448">
        <v>85</v>
      </c>
      <c r="B448">
        <v>1</v>
      </c>
      <c r="C448">
        <v>15</v>
      </c>
      <c r="D448">
        <v>2</v>
      </c>
      <c r="E448">
        <v>0.58679999999999999</v>
      </c>
      <c r="F448">
        <v>0.36720000000000003</v>
      </c>
      <c r="G448">
        <v>0.95399999999999996</v>
      </c>
      <c r="H448">
        <v>0.44590482069999998</v>
      </c>
      <c r="I448">
        <v>0.37998966499999998</v>
      </c>
      <c r="J448">
        <v>0.35434080559999998</v>
      </c>
      <c r="K448">
        <v>0.55326944600000005</v>
      </c>
      <c r="L448">
        <v>0.39230863719999998</v>
      </c>
      <c r="M448">
        <v>0.58610811350000003</v>
      </c>
      <c r="N448">
        <f t="shared" si="78"/>
        <v>0.38775623174145185</v>
      </c>
      <c r="O448">
        <f t="shared" si="79"/>
        <v>0.58508473804970018</v>
      </c>
      <c r="P448">
        <f t="shared" si="80"/>
        <v>0.41168683757719465</v>
      </c>
      <c r="Q448">
        <f t="shared" si="81"/>
        <v>0.56153583334033752</v>
      </c>
      <c r="R448">
        <v>0.97284097000000003</v>
      </c>
      <c r="S448">
        <v>0.97322267100000004</v>
      </c>
    </row>
    <row r="449" spans="1:19" x14ac:dyDescent="0.25">
      <c r="A449">
        <v>85</v>
      </c>
      <c r="B449">
        <v>1</v>
      </c>
      <c r="C449">
        <v>15</v>
      </c>
      <c r="D449">
        <v>2</v>
      </c>
      <c r="E449">
        <v>0.4824</v>
      </c>
      <c r="F449">
        <v>0.4446</v>
      </c>
      <c r="G449">
        <v>0.92700000000000005</v>
      </c>
      <c r="H449">
        <v>0.44590482069999998</v>
      </c>
      <c r="I449">
        <v>0.37998966499999998</v>
      </c>
      <c r="J449">
        <v>0.35434080559999998</v>
      </c>
      <c r="K449">
        <v>0.55326944600000005</v>
      </c>
      <c r="L449">
        <v>0.39230863719999998</v>
      </c>
      <c r="M449">
        <v>0.58610811350000003</v>
      </c>
      <c r="N449">
        <f t="shared" si="78"/>
        <v>0.38775623174145185</v>
      </c>
      <c r="O449">
        <f t="shared" si="79"/>
        <v>0.58508473804970018</v>
      </c>
      <c r="P449">
        <f t="shared" si="80"/>
        <v>0.41168683757719465</v>
      </c>
      <c r="Q449">
        <f t="shared" si="81"/>
        <v>0.56153583334033752</v>
      </c>
      <c r="R449">
        <v>0.97284097000000003</v>
      </c>
      <c r="S449">
        <v>0.97322267100000004</v>
      </c>
    </row>
    <row r="450" spans="1:19" x14ac:dyDescent="0.25">
      <c r="A450">
        <v>85</v>
      </c>
      <c r="B450">
        <v>1</v>
      </c>
      <c r="C450">
        <v>15</v>
      </c>
      <c r="D450">
        <v>2</v>
      </c>
      <c r="E450">
        <v>0.48060000000000003</v>
      </c>
      <c r="F450">
        <v>0.432</v>
      </c>
      <c r="G450">
        <v>0.91259999999999997</v>
      </c>
      <c r="H450">
        <v>0.44590482069999998</v>
      </c>
      <c r="I450">
        <v>0.37998966499999998</v>
      </c>
      <c r="J450">
        <v>0.35434080559999998</v>
      </c>
      <c r="K450">
        <v>0.55326944600000005</v>
      </c>
      <c r="L450">
        <v>0.39230863719999998</v>
      </c>
      <c r="M450">
        <v>0.58610811350000003</v>
      </c>
      <c r="N450">
        <f t="shared" si="78"/>
        <v>0.38775623174145185</v>
      </c>
      <c r="O450">
        <f t="shared" si="79"/>
        <v>0.58508473804970018</v>
      </c>
      <c r="P450">
        <f t="shared" si="80"/>
        <v>0.41168683757719465</v>
      </c>
      <c r="Q450">
        <f t="shared" si="81"/>
        <v>0.56153583334033752</v>
      </c>
      <c r="R450">
        <v>0.97284097000000003</v>
      </c>
      <c r="S450">
        <v>0.97322267100000004</v>
      </c>
    </row>
    <row r="451" spans="1:19" x14ac:dyDescent="0.25">
      <c r="A451">
        <v>85</v>
      </c>
      <c r="B451">
        <v>1</v>
      </c>
      <c r="C451">
        <v>15</v>
      </c>
      <c r="D451">
        <v>2</v>
      </c>
      <c r="E451">
        <v>0.56520000000000004</v>
      </c>
      <c r="F451">
        <v>0.4032</v>
      </c>
      <c r="G451">
        <v>0.96840000000000004</v>
      </c>
      <c r="H451">
        <v>0.44590482069999998</v>
      </c>
      <c r="I451">
        <v>0.37998966499999998</v>
      </c>
      <c r="J451">
        <v>0.35434080559999998</v>
      </c>
      <c r="K451">
        <v>0.55326944600000005</v>
      </c>
      <c r="L451">
        <v>0.39230863719999998</v>
      </c>
      <c r="M451">
        <v>0.58610811350000003</v>
      </c>
      <c r="N451">
        <f t="shared" si="78"/>
        <v>0.38775623174145185</v>
      </c>
      <c r="O451">
        <f t="shared" si="79"/>
        <v>0.58508473804970018</v>
      </c>
      <c r="P451">
        <f t="shared" si="80"/>
        <v>0.41168683757719465</v>
      </c>
      <c r="Q451">
        <f t="shared" si="81"/>
        <v>0.56153583334033752</v>
      </c>
      <c r="R451">
        <v>0.97284097000000003</v>
      </c>
      <c r="S451">
        <v>0.97322267100000004</v>
      </c>
    </row>
    <row r="453" spans="1:19" x14ac:dyDescent="0.25">
      <c r="A453">
        <v>85</v>
      </c>
      <c r="B453">
        <v>0.8</v>
      </c>
      <c r="C453">
        <v>15</v>
      </c>
      <c r="D453">
        <v>2</v>
      </c>
      <c r="E453">
        <v>0.61739999999999995</v>
      </c>
      <c r="F453">
        <v>0.1404</v>
      </c>
      <c r="G453">
        <v>0.75780000000000003</v>
      </c>
      <c r="H453">
        <v>0.25330482069999999</v>
      </c>
      <c r="I453">
        <v>0.183189665</v>
      </c>
      <c r="J453">
        <v>0.35434080559999998</v>
      </c>
      <c r="K453">
        <v>0.55326944600000005</v>
      </c>
      <c r="L453">
        <v>0.1916257572</v>
      </c>
      <c r="M453">
        <v>0.58610811350000003</v>
      </c>
      <c r="N453">
        <f t="shared" ref="N453:N492" si="82">$W$27+$W$28*B453+$W$29*(C453-$V$16)*(D453-$V$18)+$W$30*A453+$W$31*D453+$W$32*(C453-$V$16)*(A453-$V$20)+$W$33*C453+$W$34*(B453-$V$22)*(D453-$V$18)+$W$35*(A453-$V$20)*(D453-$V$18)</f>
        <v>0.17724692857345184</v>
      </c>
      <c r="O453">
        <f t="shared" ref="O453:O492" si="83">$W$40+$W$41*D453+$W$42*(C453-$V$17)*(D453-$V$19)+$W$43*A453+$W$44*(A453-$V$21)*(D453-$V$19)+$W$45*C453+$W$46*(A453-$V$21)*(C453-$V$17)+$W$47*(B453-$V$23)*(D453-$V$19)+$W$48*(B453-$V$23)*(C453-$V$17)+$W$49*B453</f>
        <v>0.5919528274435002</v>
      </c>
      <c r="P453">
        <f t="shared" ref="P453:P492" si="84">$Z$27+$Z$28*B453+$Z$29*A453+$Z$30*C453+$Z$31*(D453-$V$18)^2+$Z$32*(D453-$V$18)*(C453-$V$16)+$Z$33*(A453-$V$20)*(D453-$V$18)+$Z$34*(D453)+$Z$35*(B453-$V$22)*(D453-$V$18)+$Z$36*(C453-$V$16)^2+$Z$37*(B453-$V$22)*(C453-$V$16)</f>
        <v>0.21657634098319525</v>
      </c>
      <c r="Q453">
        <f t="shared" ref="Q453:Q492" si="85">$Z$40+$Z$41*A453+$Z$42*C453+$Z$43*(D453-$V$19)^2+$Z$44*(C453-$V$17)*(D453-$V$19)+$Z$45*D453+$Z$46*(A453-$V$21)*(D453-$V$19)+$Z$47*(C453-$V$17)^2+$Z$48*(B453-$V$23)*(D453-$V$19)+$Z$49*(B453-$V$23)*(C453-$V$17)+$Z$50*B453</f>
        <v>0.56086347775353751</v>
      </c>
      <c r="R453">
        <v>0.76919975600000001</v>
      </c>
      <c r="S453">
        <v>0.77743981900000003</v>
      </c>
    </row>
    <row r="454" spans="1:19" x14ac:dyDescent="0.25">
      <c r="A454">
        <v>85</v>
      </c>
      <c r="B454">
        <v>0.8</v>
      </c>
      <c r="C454">
        <v>15</v>
      </c>
      <c r="D454">
        <v>2</v>
      </c>
      <c r="E454">
        <v>0.58140000000000003</v>
      </c>
      <c r="F454">
        <v>0.2016</v>
      </c>
      <c r="G454">
        <v>0.78300000000000003</v>
      </c>
      <c r="H454">
        <v>0.25330482069999999</v>
      </c>
      <c r="I454">
        <v>0.183189665</v>
      </c>
      <c r="J454">
        <v>0.35434080559999998</v>
      </c>
      <c r="K454">
        <v>0.55326944600000005</v>
      </c>
      <c r="L454">
        <v>0.1916257572</v>
      </c>
      <c r="M454">
        <v>0.58610811350000003</v>
      </c>
      <c r="N454">
        <f t="shared" si="82"/>
        <v>0.17724692857345184</v>
      </c>
      <c r="O454">
        <f t="shared" si="83"/>
        <v>0.5919528274435002</v>
      </c>
      <c r="P454">
        <f t="shared" si="84"/>
        <v>0.21657634098319525</v>
      </c>
      <c r="Q454">
        <f t="shared" si="85"/>
        <v>0.56086347775353751</v>
      </c>
      <c r="R454">
        <v>0.76919975600000001</v>
      </c>
      <c r="S454">
        <v>0.77743981900000003</v>
      </c>
    </row>
    <row r="455" spans="1:19" x14ac:dyDescent="0.25">
      <c r="A455">
        <v>85</v>
      </c>
      <c r="B455">
        <v>0.8</v>
      </c>
      <c r="C455">
        <v>15</v>
      </c>
      <c r="D455">
        <v>2</v>
      </c>
      <c r="E455">
        <v>0.55079999999999996</v>
      </c>
      <c r="F455">
        <v>0.21959999999999999</v>
      </c>
      <c r="G455">
        <v>0.77039999999999997</v>
      </c>
      <c r="H455">
        <v>0.25330482069999999</v>
      </c>
      <c r="I455">
        <v>0.183189665</v>
      </c>
      <c r="J455">
        <v>0.35434080559999998</v>
      </c>
      <c r="K455">
        <v>0.55326944600000005</v>
      </c>
      <c r="L455">
        <v>0.1916257572</v>
      </c>
      <c r="M455">
        <v>0.58610811350000003</v>
      </c>
      <c r="N455">
        <f t="shared" si="82"/>
        <v>0.17724692857345184</v>
      </c>
      <c r="O455">
        <f t="shared" si="83"/>
        <v>0.5919528274435002</v>
      </c>
      <c r="P455">
        <f t="shared" si="84"/>
        <v>0.21657634098319525</v>
      </c>
      <c r="Q455">
        <f t="shared" si="85"/>
        <v>0.56086347775353751</v>
      </c>
      <c r="R455">
        <v>0.76919975600000001</v>
      </c>
      <c r="S455">
        <v>0.77743981900000003</v>
      </c>
    </row>
    <row r="456" spans="1:19" x14ac:dyDescent="0.25">
      <c r="A456">
        <v>85</v>
      </c>
      <c r="B456">
        <v>0.8</v>
      </c>
      <c r="C456">
        <v>15</v>
      </c>
      <c r="D456">
        <v>2</v>
      </c>
      <c r="E456">
        <v>0.57240000000000002</v>
      </c>
      <c r="F456">
        <v>0.23219999999999999</v>
      </c>
      <c r="G456">
        <v>0.80459999999999998</v>
      </c>
      <c r="H456">
        <v>0.25330482069999999</v>
      </c>
      <c r="I456">
        <v>0.183189665</v>
      </c>
      <c r="J456">
        <v>0.35434080559999998</v>
      </c>
      <c r="K456">
        <v>0.55326944600000005</v>
      </c>
      <c r="L456">
        <v>0.1916257572</v>
      </c>
      <c r="M456">
        <v>0.58610811350000003</v>
      </c>
      <c r="N456">
        <f t="shared" si="82"/>
        <v>0.17724692857345184</v>
      </c>
      <c r="O456">
        <f t="shared" si="83"/>
        <v>0.5919528274435002</v>
      </c>
      <c r="P456">
        <f t="shared" si="84"/>
        <v>0.21657634098319525</v>
      </c>
      <c r="Q456">
        <f t="shared" si="85"/>
        <v>0.56086347775353751</v>
      </c>
      <c r="R456">
        <v>0.76919975600000001</v>
      </c>
      <c r="S456">
        <v>0.77743981900000003</v>
      </c>
    </row>
    <row r="457" spans="1:19" x14ac:dyDescent="0.25">
      <c r="A457">
        <v>85</v>
      </c>
      <c r="B457">
        <v>0.8</v>
      </c>
      <c r="C457">
        <v>15</v>
      </c>
      <c r="D457">
        <v>2</v>
      </c>
      <c r="E457">
        <v>0.5958</v>
      </c>
      <c r="F457">
        <v>0.1656</v>
      </c>
      <c r="G457">
        <v>0.76139999999999997</v>
      </c>
      <c r="H457">
        <v>0.25330482069999999</v>
      </c>
      <c r="I457">
        <v>0.183189665</v>
      </c>
      <c r="J457">
        <v>0.35434080559999998</v>
      </c>
      <c r="K457">
        <v>0.55326944600000005</v>
      </c>
      <c r="L457">
        <v>0.1916257572</v>
      </c>
      <c r="M457">
        <v>0.58610811350000003</v>
      </c>
      <c r="N457">
        <f t="shared" si="82"/>
        <v>0.17724692857345184</v>
      </c>
      <c r="O457">
        <f t="shared" si="83"/>
        <v>0.5919528274435002</v>
      </c>
      <c r="P457">
        <f t="shared" si="84"/>
        <v>0.21657634098319525</v>
      </c>
      <c r="Q457">
        <f t="shared" si="85"/>
        <v>0.56086347775353751</v>
      </c>
      <c r="R457">
        <v>0.76919975600000001</v>
      </c>
      <c r="S457">
        <v>0.77743981900000003</v>
      </c>
    </row>
    <row r="458" spans="1:19" x14ac:dyDescent="0.25">
      <c r="A458">
        <v>85</v>
      </c>
      <c r="B458">
        <v>0.8</v>
      </c>
      <c r="C458">
        <v>15</v>
      </c>
      <c r="D458">
        <v>2</v>
      </c>
      <c r="E458">
        <v>0.56159999999999999</v>
      </c>
      <c r="F458">
        <v>0.19259999999999999</v>
      </c>
      <c r="G458">
        <v>0.75419999999999998</v>
      </c>
      <c r="H458">
        <v>0.25330482069999999</v>
      </c>
      <c r="I458">
        <v>0.183189665</v>
      </c>
      <c r="J458">
        <v>0.35434080559999998</v>
      </c>
      <c r="K458">
        <v>0.55326944600000005</v>
      </c>
      <c r="L458">
        <v>0.1916257572</v>
      </c>
      <c r="M458">
        <v>0.58610811350000003</v>
      </c>
      <c r="N458">
        <f t="shared" si="82"/>
        <v>0.17724692857345184</v>
      </c>
      <c r="O458">
        <f t="shared" si="83"/>
        <v>0.5919528274435002</v>
      </c>
      <c r="P458">
        <f t="shared" si="84"/>
        <v>0.21657634098319525</v>
      </c>
      <c r="Q458">
        <f t="shared" si="85"/>
        <v>0.56086347775353751</v>
      </c>
      <c r="R458">
        <v>0.76919975600000001</v>
      </c>
      <c r="S458">
        <v>0.77743981900000003</v>
      </c>
    </row>
    <row r="459" spans="1:19" x14ac:dyDescent="0.25">
      <c r="A459">
        <v>85</v>
      </c>
      <c r="B459">
        <v>0.8</v>
      </c>
      <c r="C459">
        <v>15</v>
      </c>
      <c r="D459">
        <v>2</v>
      </c>
      <c r="E459">
        <v>0.55620000000000003</v>
      </c>
      <c r="F459">
        <v>0.24479999999999999</v>
      </c>
      <c r="G459">
        <v>0.80100000000000005</v>
      </c>
      <c r="H459">
        <v>0.25330482069999999</v>
      </c>
      <c r="I459">
        <v>0.183189665</v>
      </c>
      <c r="J459">
        <v>0.35434080559999998</v>
      </c>
      <c r="K459">
        <v>0.55326944600000005</v>
      </c>
      <c r="L459">
        <v>0.1916257572</v>
      </c>
      <c r="M459">
        <v>0.58610811350000003</v>
      </c>
      <c r="N459">
        <f t="shared" si="82"/>
        <v>0.17724692857345184</v>
      </c>
      <c r="O459">
        <f t="shared" si="83"/>
        <v>0.5919528274435002</v>
      </c>
      <c r="P459">
        <f t="shared" si="84"/>
        <v>0.21657634098319525</v>
      </c>
      <c r="Q459">
        <f t="shared" si="85"/>
        <v>0.56086347775353751</v>
      </c>
      <c r="R459">
        <v>0.76919975600000001</v>
      </c>
      <c r="S459">
        <v>0.77743981900000003</v>
      </c>
    </row>
    <row r="460" spans="1:19" x14ac:dyDescent="0.25">
      <c r="A460">
        <v>85</v>
      </c>
      <c r="B460">
        <v>0.8</v>
      </c>
      <c r="C460">
        <v>15</v>
      </c>
      <c r="D460">
        <v>2</v>
      </c>
      <c r="E460">
        <v>0.55079999999999996</v>
      </c>
      <c r="F460">
        <v>0.23580000000000001</v>
      </c>
      <c r="G460">
        <v>0.78659999999999997</v>
      </c>
      <c r="H460">
        <v>0.25330482069999999</v>
      </c>
      <c r="I460">
        <v>0.183189665</v>
      </c>
      <c r="J460">
        <v>0.35434080559999998</v>
      </c>
      <c r="K460">
        <v>0.55326944600000005</v>
      </c>
      <c r="L460">
        <v>0.1916257572</v>
      </c>
      <c r="M460">
        <v>0.58610811350000003</v>
      </c>
      <c r="N460">
        <f t="shared" si="82"/>
        <v>0.17724692857345184</v>
      </c>
      <c r="O460">
        <f t="shared" si="83"/>
        <v>0.5919528274435002</v>
      </c>
      <c r="P460">
        <f t="shared" si="84"/>
        <v>0.21657634098319525</v>
      </c>
      <c r="Q460">
        <f t="shared" si="85"/>
        <v>0.56086347775353751</v>
      </c>
      <c r="R460">
        <v>0.76919975600000001</v>
      </c>
      <c r="S460">
        <v>0.77743981900000003</v>
      </c>
    </row>
    <row r="461" spans="1:19" x14ac:dyDescent="0.25">
      <c r="A461">
        <v>85</v>
      </c>
      <c r="B461">
        <v>0.8</v>
      </c>
      <c r="C461">
        <v>15</v>
      </c>
      <c r="D461">
        <v>2</v>
      </c>
      <c r="E461">
        <v>0.56159999999999999</v>
      </c>
      <c r="F461">
        <v>0.18540000000000001</v>
      </c>
      <c r="G461">
        <v>0.747</v>
      </c>
      <c r="H461">
        <v>0.25330482069999999</v>
      </c>
      <c r="I461">
        <v>0.183189665</v>
      </c>
      <c r="J461">
        <v>0.35434080559999998</v>
      </c>
      <c r="K461">
        <v>0.55326944600000005</v>
      </c>
      <c r="L461">
        <v>0.1916257572</v>
      </c>
      <c r="M461">
        <v>0.58610811350000003</v>
      </c>
      <c r="N461">
        <f t="shared" si="82"/>
        <v>0.17724692857345184</v>
      </c>
      <c r="O461">
        <f t="shared" si="83"/>
        <v>0.5919528274435002</v>
      </c>
      <c r="P461">
        <f t="shared" si="84"/>
        <v>0.21657634098319525</v>
      </c>
      <c r="Q461">
        <f t="shared" si="85"/>
        <v>0.56086347775353751</v>
      </c>
      <c r="R461">
        <v>0.76919975600000001</v>
      </c>
      <c r="S461">
        <v>0.77743981900000003</v>
      </c>
    </row>
    <row r="462" spans="1:19" x14ac:dyDescent="0.25">
      <c r="A462">
        <v>85</v>
      </c>
      <c r="B462">
        <v>0.8</v>
      </c>
      <c r="C462">
        <v>15</v>
      </c>
      <c r="D462">
        <v>2</v>
      </c>
      <c r="E462">
        <v>0.55620000000000003</v>
      </c>
      <c r="F462">
        <v>0.19439999999999999</v>
      </c>
      <c r="G462">
        <v>0.75060000000000004</v>
      </c>
      <c r="H462">
        <v>0.25330482069999999</v>
      </c>
      <c r="I462">
        <v>0.183189665</v>
      </c>
      <c r="J462">
        <v>0.35434080559999998</v>
      </c>
      <c r="K462">
        <v>0.55326944600000005</v>
      </c>
      <c r="L462">
        <v>0.1916257572</v>
      </c>
      <c r="M462">
        <v>0.58610811350000003</v>
      </c>
      <c r="N462">
        <f t="shared" si="82"/>
        <v>0.17724692857345184</v>
      </c>
      <c r="O462">
        <f t="shared" si="83"/>
        <v>0.5919528274435002</v>
      </c>
      <c r="P462">
        <f t="shared" si="84"/>
        <v>0.21657634098319525</v>
      </c>
      <c r="Q462">
        <f t="shared" si="85"/>
        <v>0.56086347775353751</v>
      </c>
      <c r="R462">
        <v>0.76919975600000001</v>
      </c>
      <c r="S462">
        <v>0.77743981900000003</v>
      </c>
    </row>
    <row r="463" spans="1:19" x14ac:dyDescent="0.25">
      <c r="A463">
        <v>85</v>
      </c>
      <c r="B463">
        <v>0.8</v>
      </c>
      <c r="C463">
        <v>15</v>
      </c>
      <c r="D463">
        <v>2</v>
      </c>
      <c r="E463">
        <v>0.54359999999999997</v>
      </c>
      <c r="F463">
        <v>0.2142</v>
      </c>
      <c r="G463">
        <v>0.75780000000000003</v>
      </c>
      <c r="H463">
        <v>0.25330482069999999</v>
      </c>
      <c r="I463">
        <v>0.183189665</v>
      </c>
      <c r="J463">
        <v>0.35434080559999998</v>
      </c>
      <c r="K463">
        <v>0.55326944600000005</v>
      </c>
      <c r="L463">
        <v>0.1916257572</v>
      </c>
      <c r="M463">
        <v>0.58610811350000003</v>
      </c>
      <c r="N463">
        <f t="shared" si="82"/>
        <v>0.17724692857345184</v>
      </c>
      <c r="O463">
        <f t="shared" si="83"/>
        <v>0.5919528274435002</v>
      </c>
      <c r="P463">
        <f t="shared" si="84"/>
        <v>0.21657634098319525</v>
      </c>
      <c r="Q463">
        <f t="shared" si="85"/>
        <v>0.56086347775353751</v>
      </c>
      <c r="R463">
        <v>0.76919975600000001</v>
      </c>
      <c r="S463">
        <v>0.77743981900000003</v>
      </c>
    </row>
    <row r="464" spans="1:19" x14ac:dyDescent="0.25">
      <c r="A464">
        <v>85</v>
      </c>
      <c r="B464">
        <v>0.8</v>
      </c>
      <c r="C464">
        <v>15</v>
      </c>
      <c r="D464">
        <v>2</v>
      </c>
      <c r="E464">
        <v>0.55979999999999996</v>
      </c>
      <c r="F464">
        <v>0.23400000000000001</v>
      </c>
      <c r="G464">
        <v>0.79379999999999995</v>
      </c>
      <c r="H464">
        <v>0.25330482069999999</v>
      </c>
      <c r="I464">
        <v>0.183189665</v>
      </c>
      <c r="J464">
        <v>0.35434080559999998</v>
      </c>
      <c r="K464">
        <v>0.55326944600000005</v>
      </c>
      <c r="L464">
        <v>0.1916257572</v>
      </c>
      <c r="M464">
        <v>0.58610811350000003</v>
      </c>
      <c r="N464">
        <f t="shared" si="82"/>
        <v>0.17724692857345184</v>
      </c>
      <c r="O464">
        <f t="shared" si="83"/>
        <v>0.5919528274435002</v>
      </c>
      <c r="P464">
        <f t="shared" si="84"/>
        <v>0.21657634098319525</v>
      </c>
      <c r="Q464">
        <f t="shared" si="85"/>
        <v>0.56086347775353751</v>
      </c>
      <c r="R464">
        <v>0.76919975600000001</v>
      </c>
      <c r="S464">
        <v>0.77743981900000003</v>
      </c>
    </row>
    <row r="465" spans="1:19" x14ac:dyDescent="0.25">
      <c r="A465">
        <v>85</v>
      </c>
      <c r="B465">
        <v>0.8</v>
      </c>
      <c r="C465">
        <v>15</v>
      </c>
      <c r="D465">
        <v>2</v>
      </c>
      <c r="E465">
        <v>0.59040000000000004</v>
      </c>
      <c r="F465">
        <v>0.19439999999999999</v>
      </c>
      <c r="G465">
        <v>0.78480000000000005</v>
      </c>
      <c r="H465">
        <v>0.25330482069999999</v>
      </c>
      <c r="I465">
        <v>0.183189665</v>
      </c>
      <c r="J465">
        <v>0.35434080559999998</v>
      </c>
      <c r="K465">
        <v>0.55326944600000005</v>
      </c>
      <c r="L465">
        <v>0.1916257572</v>
      </c>
      <c r="M465">
        <v>0.58610811350000003</v>
      </c>
      <c r="N465">
        <f t="shared" si="82"/>
        <v>0.17724692857345184</v>
      </c>
      <c r="O465">
        <f t="shared" si="83"/>
        <v>0.5919528274435002</v>
      </c>
      <c r="P465">
        <f t="shared" si="84"/>
        <v>0.21657634098319525</v>
      </c>
      <c r="Q465">
        <f t="shared" si="85"/>
        <v>0.56086347775353751</v>
      </c>
      <c r="R465">
        <v>0.76919975600000001</v>
      </c>
      <c r="S465">
        <v>0.77743981900000003</v>
      </c>
    </row>
    <row r="466" spans="1:19" x14ac:dyDescent="0.25">
      <c r="A466">
        <v>85</v>
      </c>
      <c r="B466">
        <v>0.8</v>
      </c>
      <c r="C466">
        <v>15</v>
      </c>
      <c r="D466">
        <v>2</v>
      </c>
      <c r="E466">
        <v>0.59399999999999997</v>
      </c>
      <c r="F466">
        <v>0.2016</v>
      </c>
      <c r="G466">
        <v>0.79559999999999997</v>
      </c>
      <c r="H466">
        <v>0.25330482069999999</v>
      </c>
      <c r="I466">
        <v>0.183189665</v>
      </c>
      <c r="J466">
        <v>0.35434080559999998</v>
      </c>
      <c r="K466">
        <v>0.55326944600000005</v>
      </c>
      <c r="L466">
        <v>0.1916257572</v>
      </c>
      <c r="M466">
        <v>0.58610811350000003</v>
      </c>
      <c r="N466">
        <f t="shared" si="82"/>
        <v>0.17724692857345184</v>
      </c>
      <c r="O466">
        <f t="shared" si="83"/>
        <v>0.5919528274435002</v>
      </c>
      <c r="P466">
        <f t="shared" si="84"/>
        <v>0.21657634098319525</v>
      </c>
      <c r="Q466">
        <f t="shared" si="85"/>
        <v>0.56086347775353751</v>
      </c>
      <c r="R466">
        <v>0.76919975600000001</v>
      </c>
      <c r="S466">
        <v>0.77743981900000003</v>
      </c>
    </row>
    <row r="467" spans="1:19" x14ac:dyDescent="0.25">
      <c r="A467">
        <v>85</v>
      </c>
      <c r="B467">
        <v>0.8</v>
      </c>
      <c r="C467">
        <v>15</v>
      </c>
      <c r="D467">
        <v>2</v>
      </c>
      <c r="E467">
        <v>0.6048</v>
      </c>
      <c r="F467">
        <v>0.19259999999999999</v>
      </c>
      <c r="G467">
        <v>0.7974</v>
      </c>
      <c r="H467">
        <v>0.25330482069999999</v>
      </c>
      <c r="I467">
        <v>0.183189665</v>
      </c>
      <c r="J467">
        <v>0.35434080559999998</v>
      </c>
      <c r="K467">
        <v>0.55326944600000005</v>
      </c>
      <c r="L467">
        <v>0.1916257572</v>
      </c>
      <c r="M467">
        <v>0.58610811350000003</v>
      </c>
      <c r="N467">
        <f t="shared" si="82"/>
        <v>0.17724692857345184</v>
      </c>
      <c r="O467">
        <f t="shared" si="83"/>
        <v>0.5919528274435002</v>
      </c>
      <c r="P467">
        <f t="shared" si="84"/>
        <v>0.21657634098319525</v>
      </c>
      <c r="Q467">
        <f t="shared" si="85"/>
        <v>0.56086347775353751</v>
      </c>
      <c r="R467">
        <v>0.76919975600000001</v>
      </c>
      <c r="S467">
        <v>0.77743981900000003</v>
      </c>
    </row>
    <row r="468" spans="1:19" x14ac:dyDescent="0.25">
      <c r="A468">
        <v>85</v>
      </c>
      <c r="B468">
        <v>0.8</v>
      </c>
      <c r="C468">
        <v>15</v>
      </c>
      <c r="D468">
        <v>2</v>
      </c>
      <c r="E468">
        <v>0.5796</v>
      </c>
      <c r="F468">
        <v>0.22500000000000001</v>
      </c>
      <c r="G468">
        <v>0.80459999999999998</v>
      </c>
      <c r="H468">
        <v>0.25330482069999999</v>
      </c>
      <c r="I468">
        <v>0.183189665</v>
      </c>
      <c r="J468">
        <v>0.35434080559999998</v>
      </c>
      <c r="K468">
        <v>0.55326944600000005</v>
      </c>
      <c r="L468">
        <v>0.1916257572</v>
      </c>
      <c r="M468">
        <v>0.58610811350000003</v>
      </c>
      <c r="N468">
        <f t="shared" si="82"/>
        <v>0.17724692857345184</v>
      </c>
      <c r="O468">
        <f t="shared" si="83"/>
        <v>0.5919528274435002</v>
      </c>
      <c r="P468">
        <f t="shared" si="84"/>
        <v>0.21657634098319525</v>
      </c>
      <c r="Q468">
        <f t="shared" si="85"/>
        <v>0.56086347775353751</v>
      </c>
      <c r="R468">
        <v>0.76919975600000001</v>
      </c>
      <c r="S468">
        <v>0.77743981900000003</v>
      </c>
    </row>
    <row r="469" spans="1:19" x14ac:dyDescent="0.25">
      <c r="A469">
        <v>85</v>
      </c>
      <c r="B469">
        <v>0.8</v>
      </c>
      <c r="C469">
        <v>15</v>
      </c>
      <c r="D469">
        <v>2</v>
      </c>
      <c r="E469">
        <v>0.55259999999999998</v>
      </c>
      <c r="F469">
        <v>0.19620000000000001</v>
      </c>
      <c r="G469">
        <v>0.74880000000000002</v>
      </c>
      <c r="H469">
        <v>0.25330482069999999</v>
      </c>
      <c r="I469">
        <v>0.183189665</v>
      </c>
      <c r="J469">
        <v>0.35434080559999998</v>
      </c>
      <c r="K469">
        <v>0.55326944600000005</v>
      </c>
      <c r="L469">
        <v>0.1916257572</v>
      </c>
      <c r="M469">
        <v>0.58610811350000003</v>
      </c>
      <c r="N469">
        <f t="shared" si="82"/>
        <v>0.17724692857345184</v>
      </c>
      <c r="O469">
        <f t="shared" si="83"/>
        <v>0.5919528274435002</v>
      </c>
      <c r="P469">
        <f t="shared" si="84"/>
        <v>0.21657634098319525</v>
      </c>
      <c r="Q469">
        <f t="shared" si="85"/>
        <v>0.56086347775353751</v>
      </c>
      <c r="R469">
        <v>0.76919975600000001</v>
      </c>
      <c r="S469">
        <v>0.77743981900000003</v>
      </c>
    </row>
    <row r="470" spans="1:19" x14ac:dyDescent="0.25">
      <c r="A470">
        <v>85</v>
      </c>
      <c r="B470">
        <v>0.8</v>
      </c>
      <c r="C470">
        <v>15</v>
      </c>
      <c r="D470">
        <v>2</v>
      </c>
      <c r="E470">
        <v>0.55800000000000005</v>
      </c>
      <c r="F470">
        <v>0.16020000000000001</v>
      </c>
      <c r="G470">
        <v>0.71819999999999995</v>
      </c>
      <c r="H470">
        <v>0.25330482069999999</v>
      </c>
      <c r="I470">
        <v>0.183189665</v>
      </c>
      <c r="J470">
        <v>0.35434080559999998</v>
      </c>
      <c r="K470">
        <v>0.55326944600000005</v>
      </c>
      <c r="L470">
        <v>0.1916257572</v>
      </c>
      <c r="M470">
        <v>0.58610811350000003</v>
      </c>
      <c r="N470">
        <f t="shared" si="82"/>
        <v>0.17724692857345184</v>
      </c>
      <c r="O470">
        <f t="shared" si="83"/>
        <v>0.5919528274435002</v>
      </c>
      <c r="P470">
        <f t="shared" si="84"/>
        <v>0.21657634098319525</v>
      </c>
      <c r="Q470">
        <f t="shared" si="85"/>
        <v>0.56086347775353751</v>
      </c>
      <c r="R470">
        <v>0.76919975600000001</v>
      </c>
      <c r="S470">
        <v>0.77743981900000003</v>
      </c>
    </row>
    <row r="471" spans="1:19" x14ac:dyDescent="0.25">
      <c r="A471">
        <v>85</v>
      </c>
      <c r="B471">
        <v>0.8</v>
      </c>
      <c r="C471">
        <v>15</v>
      </c>
      <c r="D471">
        <v>2</v>
      </c>
      <c r="E471">
        <v>0.5544</v>
      </c>
      <c r="F471">
        <v>0.23039999999999999</v>
      </c>
      <c r="G471">
        <v>0.78480000000000005</v>
      </c>
      <c r="H471">
        <v>0.25330482069999999</v>
      </c>
      <c r="I471">
        <v>0.183189665</v>
      </c>
      <c r="J471">
        <v>0.35434080559999998</v>
      </c>
      <c r="K471">
        <v>0.55326944600000005</v>
      </c>
      <c r="L471">
        <v>0.1916257572</v>
      </c>
      <c r="M471">
        <v>0.58610811350000003</v>
      </c>
      <c r="N471">
        <f t="shared" si="82"/>
        <v>0.17724692857345184</v>
      </c>
      <c r="O471">
        <f t="shared" si="83"/>
        <v>0.5919528274435002</v>
      </c>
      <c r="P471">
        <f t="shared" si="84"/>
        <v>0.21657634098319525</v>
      </c>
      <c r="Q471">
        <f t="shared" si="85"/>
        <v>0.56086347775353751</v>
      </c>
      <c r="R471">
        <v>0.76919975600000001</v>
      </c>
      <c r="S471">
        <v>0.77743981900000003</v>
      </c>
    </row>
    <row r="472" spans="1:19" x14ac:dyDescent="0.25">
      <c r="A472">
        <v>85</v>
      </c>
      <c r="B472">
        <v>0.8</v>
      </c>
      <c r="C472">
        <v>15</v>
      </c>
      <c r="D472">
        <v>2</v>
      </c>
      <c r="E472">
        <v>0.53280000000000005</v>
      </c>
      <c r="F472">
        <v>0.19800000000000001</v>
      </c>
      <c r="G472">
        <v>0.73080000000000001</v>
      </c>
      <c r="H472">
        <v>0.25330482069999999</v>
      </c>
      <c r="I472">
        <v>0.183189665</v>
      </c>
      <c r="J472">
        <v>0.35434080559999998</v>
      </c>
      <c r="K472">
        <v>0.55326944600000005</v>
      </c>
      <c r="L472">
        <v>0.1916257572</v>
      </c>
      <c r="M472">
        <v>0.58610811350000003</v>
      </c>
      <c r="N472">
        <f t="shared" si="82"/>
        <v>0.17724692857345184</v>
      </c>
      <c r="O472">
        <f t="shared" si="83"/>
        <v>0.5919528274435002</v>
      </c>
      <c r="P472">
        <f t="shared" si="84"/>
        <v>0.21657634098319525</v>
      </c>
      <c r="Q472">
        <f t="shared" si="85"/>
        <v>0.56086347775353751</v>
      </c>
      <c r="R472">
        <v>0.76919975600000001</v>
      </c>
      <c r="S472">
        <v>0.77743981900000003</v>
      </c>
    </row>
    <row r="473" spans="1:19" x14ac:dyDescent="0.25">
      <c r="A473">
        <v>85</v>
      </c>
      <c r="B473">
        <v>0.8</v>
      </c>
      <c r="C473">
        <v>15</v>
      </c>
      <c r="D473">
        <v>2</v>
      </c>
      <c r="E473">
        <v>0.30599999999999999</v>
      </c>
      <c r="F473">
        <v>0.49859999999999999</v>
      </c>
      <c r="G473">
        <v>0.80459999999999998</v>
      </c>
      <c r="H473">
        <v>0.25330482069999999</v>
      </c>
      <c r="I473">
        <v>0.183189665</v>
      </c>
      <c r="J473">
        <v>0.35434080559999998</v>
      </c>
      <c r="K473">
        <v>0.55326944600000005</v>
      </c>
      <c r="L473">
        <v>0.1916257572</v>
      </c>
      <c r="M473">
        <v>0.58610811350000003</v>
      </c>
      <c r="N473">
        <f t="shared" si="82"/>
        <v>0.17724692857345184</v>
      </c>
      <c r="O473">
        <f t="shared" si="83"/>
        <v>0.5919528274435002</v>
      </c>
      <c r="P473">
        <f t="shared" si="84"/>
        <v>0.21657634098319525</v>
      </c>
      <c r="Q473">
        <f t="shared" si="85"/>
        <v>0.56086347775353751</v>
      </c>
      <c r="R473">
        <v>0.76919975600000001</v>
      </c>
      <c r="S473">
        <v>0.77743981900000003</v>
      </c>
    </row>
    <row r="474" spans="1:19" x14ac:dyDescent="0.25">
      <c r="A474">
        <v>85</v>
      </c>
      <c r="B474">
        <v>0.8</v>
      </c>
      <c r="C474">
        <v>15</v>
      </c>
      <c r="D474">
        <v>2</v>
      </c>
      <c r="E474">
        <v>0.378</v>
      </c>
      <c r="F474">
        <v>0.35639999999999999</v>
      </c>
      <c r="G474">
        <v>0.73440000000000005</v>
      </c>
      <c r="H474">
        <v>0.25330482069999999</v>
      </c>
      <c r="I474">
        <v>0.183189665</v>
      </c>
      <c r="J474">
        <v>0.35434080559999998</v>
      </c>
      <c r="K474">
        <v>0.55326944600000005</v>
      </c>
      <c r="L474">
        <v>0.1916257572</v>
      </c>
      <c r="M474">
        <v>0.58610811350000003</v>
      </c>
      <c r="N474">
        <f t="shared" si="82"/>
        <v>0.17724692857345184</v>
      </c>
      <c r="O474">
        <f t="shared" si="83"/>
        <v>0.5919528274435002</v>
      </c>
      <c r="P474">
        <f t="shared" si="84"/>
        <v>0.21657634098319525</v>
      </c>
      <c r="Q474">
        <f t="shared" si="85"/>
        <v>0.56086347775353751</v>
      </c>
      <c r="R474">
        <v>0.76919975600000001</v>
      </c>
      <c r="S474">
        <v>0.77743981900000003</v>
      </c>
    </row>
    <row r="475" spans="1:19" x14ac:dyDescent="0.25">
      <c r="A475">
        <v>85</v>
      </c>
      <c r="B475">
        <v>0.8</v>
      </c>
      <c r="C475">
        <v>15</v>
      </c>
      <c r="D475">
        <v>2</v>
      </c>
      <c r="E475">
        <v>0.40860000000000002</v>
      </c>
      <c r="F475">
        <v>0.33300000000000002</v>
      </c>
      <c r="G475">
        <v>0.74160000000000004</v>
      </c>
      <c r="H475">
        <v>0.25330482069999999</v>
      </c>
      <c r="I475">
        <v>0.183189665</v>
      </c>
      <c r="J475">
        <v>0.35434080559999998</v>
      </c>
      <c r="K475">
        <v>0.55326944600000005</v>
      </c>
      <c r="L475">
        <v>0.1916257572</v>
      </c>
      <c r="M475">
        <v>0.58610811350000003</v>
      </c>
      <c r="N475">
        <f t="shared" si="82"/>
        <v>0.17724692857345184</v>
      </c>
      <c r="O475">
        <f t="shared" si="83"/>
        <v>0.5919528274435002</v>
      </c>
      <c r="P475">
        <f t="shared" si="84"/>
        <v>0.21657634098319525</v>
      </c>
      <c r="Q475">
        <f t="shared" si="85"/>
        <v>0.56086347775353751</v>
      </c>
      <c r="R475">
        <v>0.76919975600000001</v>
      </c>
      <c r="S475">
        <v>0.77743981900000003</v>
      </c>
    </row>
    <row r="476" spans="1:19" x14ac:dyDescent="0.25">
      <c r="A476">
        <v>85</v>
      </c>
      <c r="B476">
        <v>0.8</v>
      </c>
      <c r="C476">
        <v>15</v>
      </c>
      <c r="D476">
        <v>2</v>
      </c>
      <c r="E476">
        <v>0.48420000000000002</v>
      </c>
      <c r="F476">
        <v>0.28620000000000001</v>
      </c>
      <c r="G476">
        <v>0.77039999999999997</v>
      </c>
      <c r="H476">
        <v>0.25330482069999999</v>
      </c>
      <c r="I476">
        <v>0.183189665</v>
      </c>
      <c r="J476">
        <v>0.35434080559999998</v>
      </c>
      <c r="K476">
        <v>0.55326944600000005</v>
      </c>
      <c r="L476">
        <v>0.1916257572</v>
      </c>
      <c r="M476">
        <v>0.58610811350000003</v>
      </c>
      <c r="N476">
        <f t="shared" si="82"/>
        <v>0.17724692857345184</v>
      </c>
      <c r="O476">
        <f t="shared" si="83"/>
        <v>0.5919528274435002</v>
      </c>
      <c r="P476">
        <f t="shared" si="84"/>
        <v>0.21657634098319525</v>
      </c>
      <c r="Q476">
        <f t="shared" si="85"/>
        <v>0.56086347775353751</v>
      </c>
      <c r="R476">
        <v>0.76919975600000001</v>
      </c>
      <c r="S476">
        <v>0.77743981900000003</v>
      </c>
    </row>
    <row r="477" spans="1:19" x14ac:dyDescent="0.25">
      <c r="A477">
        <v>85</v>
      </c>
      <c r="B477">
        <v>0.8</v>
      </c>
      <c r="C477">
        <v>15</v>
      </c>
      <c r="D477">
        <v>2</v>
      </c>
      <c r="E477">
        <v>0.495</v>
      </c>
      <c r="F477">
        <v>0.27179999999999999</v>
      </c>
      <c r="G477">
        <v>0.76680000000000004</v>
      </c>
      <c r="H477">
        <v>0.25330482069999999</v>
      </c>
      <c r="I477">
        <v>0.183189665</v>
      </c>
      <c r="J477">
        <v>0.35434080559999998</v>
      </c>
      <c r="K477">
        <v>0.55326944600000005</v>
      </c>
      <c r="L477">
        <v>0.1916257572</v>
      </c>
      <c r="M477">
        <v>0.58610811350000003</v>
      </c>
      <c r="N477">
        <f t="shared" si="82"/>
        <v>0.17724692857345184</v>
      </c>
      <c r="O477">
        <f t="shared" si="83"/>
        <v>0.5919528274435002</v>
      </c>
      <c r="P477">
        <f t="shared" si="84"/>
        <v>0.21657634098319525</v>
      </c>
      <c r="Q477">
        <f t="shared" si="85"/>
        <v>0.56086347775353751</v>
      </c>
      <c r="R477">
        <v>0.76919975600000001</v>
      </c>
      <c r="S477">
        <v>0.77743981900000003</v>
      </c>
    </row>
    <row r="478" spans="1:19" x14ac:dyDescent="0.25">
      <c r="A478">
        <v>85</v>
      </c>
      <c r="B478">
        <v>0.8</v>
      </c>
      <c r="C478">
        <v>15</v>
      </c>
      <c r="D478">
        <v>2</v>
      </c>
      <c r="E478">
        <v>0.4572</v>
      </c>
      <c r="F478">
        <v>0.4572</v>
      </c>
      <c r="G478">
        <v>0.91439999999999999</v>
      </c>
      <c r="H478">
        <v>0.25330482069999999</v>
      </c>
      <c r="I478">
        <v>0.183189665</v>
      </c>
      <c r="J478">
        <v>0.35434080559999998</v>
      </c>
      <c r="K478">
        <v>0.55326944600000005</v>
      </c>
      <c r="L478">
        <v>0.1916257572</v>
      </c>
      <c r="M478">
        <v>0.58610811350000003</v>
      </c>
      <c r="N478">
        <f t="shared" si="82"/>
        <v>0.17724692857345184</v>
      </c>
      <c r="O478">
        <f t="shared" si="83"/>
        <v>0.5919528274435002</v>
      </c>
      <c r="P478">
        <f t="shared" si="84"/>
        <v>0.21657634098319525</v>
      </c>
      <c r="Q478">
        <f t="shared" si="85"/>
        <v>0.56086347775353751</v>
      </c>
      <c r="R478">
        <v>0.76919975600000001</v>
      </c>
      <c r="S478">
        <v>0.77743981900000003</v>
      </c>
    </row>
    <row r="479" spans="1:19" x14ac:dyDescent="0.25">
      <c r="A479">
        <v>85</v>
      </c>
      <c r="B479">
        <v>0.8</v>
      </c>
      <c r="C479">
        <v>15</v>
      </c>
      <c r="D479">
        <v>2</v>
      </c>
      <c r="E479">
        <v>0.47160000000000002</v>
      </c>
      <c r="F479">
        <v>0.2412</v>
      </c>
      <c r="G479">
        <v>0.71279999999999999</v>
      </c>
      <c r="H479">
        <v>0.25330482069999999</v>
      </c>
      <c r="I479">
        <v>0.183189665</v>
      </c>
      <c r="J479">
        <v>0.35434080559999998</v>
      </c>
      <c r="K479">
        <v>0.55326944600000005</v>
      </c>
      <c r="L479">
        <v>0.1916257572</v>
      </c>
      <c r="M479">
        <v>0.58610811350000003</v>
      </c>
      <c r="N479">
        <f t="shared" si="82"/>
        <v>0.17724692857345184</v>
      </c>
      <c r="O479">
        <f t="shared" si="83"/>
        <v>0.5919528274435002</v>
      </c>
      <c r="P479">
        <f t="shared" si="84"/>
        <v>0.21657634098319525</v>
      </c>
      <c r="Q479">
        <f t="shared" si="85"/>
        <v>0.56086347775353751</v>
      </c>
      <c r="R479">
        <v>0.76919975600000001</v>
      </c>
      <c r="S479">
        <v>0.77743981900000003</v>
      </c>
    </row>
    <row r="480" spans="1:19" x14ac:dyDescent="0.25">
      <c r="A480">
        <v>85</v>
      </c>
      <c r="B480">
        <v>0.8</v>
      </c>
      <c r="C480">
        <v>15</v>
      </c>
      <c r="D480">
        <v>2</v>
      </c>
      <c r="E480">
        <v>0.45</v>
      </c>
      <c r="F480">
        <v>0.27360000000000001</v>
      </c>
      <c r="G480">
        <v>0.72360000000000002</v>
      </c>
      <c r="H480">
        <v>0.25330482069999999</v>
      </c>
      <c r="I480">
        <v>0.183189665</v>
      </c>
      <c r="J480">
        <v>0.35434080559999998</v>
      </c>
      <c r="K480">
        <v>0.55326944600000005</v>
      </c>
      <c r="L480">
        <v>0.1916257572</v>
      </c>
      <c r="M480">
        <v>0.58610811350000003</v>
      </c>
      <c r="N480">
        <f t="shared" si="82"/>
        <v>0.17724692857345184</v>
      </c>
      <c r="O480">
        <f t="shared" si="83"/>
        <v>0.5919528274435002</v>
      </c>
      <c r="P480">
        <f t="shared" si="84"/>
        <v>0.21657634098319525</v>
      </c>
      <c r="Q480">
        <f t="shared" si="85"/>
        <v>0.56086347775353751</v>
      </c>
      <c r="R480">
        <v>0.76919975600000001</v>
      </c>
      <c r="S480">
        <v>0.77743981900000003</v>
      </c>
    </row>
    <row r="481" spans="1:19" x14ac:dyDescent="0.25">
      <c r="A481">
        <v>85</v>
      </c>
      <c r="B481">
        <v>0.8</v>
      </c>
      <c r="C481">
        <v>15</v>
      </c>
      <c r="D481">
        <v>2</v>
      </c>
      <c r="E481">
        <v>0.45900000000000002</v>
      </c>
      <c r="F481">
        <v>0.25019999999999998</v>
      </c>
      <c r="G481">
        <v>0.70920000000000005</v>
      </c>
      <c r="H481">
        <v>0.25330482069999999</v>
      </c>
      <c r="I481">
        <v>0.183189665</v>
      </c>
      <c r="J481">
        <v>0.35434080559999998</v>
      </c>
      <c r="K481">
        <v>0.55326944600000005</v>
      </c>
      <c r="L481">
        <v>0.1916257572</v>
      </c>
      <c r="M481">
        <v>0.58610811350000003</v>
      </c>
      <c r="N481">
        <f t="shared" si="82"/>
        <v>0.17724692857345184</v>
      </c>
      <c r="O481">
        <f t="shared" si="83"/>
        <v>0.5919528274435002</v>
      </c>
      <c r="P481">
        <f t="shared" si="84"/>
        <v>0.21657634098319525</v>
      </c>
      <c r="Q481">
        <f t="shared" si="85"/>
        <v>0.56086347775353751</v>
      </c>
      <c r="R481">
        <v>0.76919975600000001</v>
      </c>
      <c r="S481">
        <v>0.77743981900000003</v>
      </c>
    </row>
    <row r="482" spans="1:19" x14ac:dyDescent="0.25">
      <c r="A482">
        <v>85</v>
      </c>
      <c r="B482">
        <v>0.8</v>
      </c>
      <c r="C482">
        <v>15</v>
      </c>
      <c r="D482">
        <v>2</v>
      </c>
      <c r="E482">
        <v>0.52200000000000002</v>
      </c>
      <c r="F482">
        <v>0.25380000000000003</v>
      </c>
      <c r="G482">
        <v>0.77580000000000005</v>
      </c>
      <c r="H482">
        <v>0.25330482069999999</v>
      </c>
      <c r="I482">
        <v>0.183189665</v>
      </c>
      <c r="J482">
        <v>0.35434080559999998</v>
      </c>
      <c r="K482">
        <v>0.55326944600000005</v>
      </c>
      <c r="L482">
        <v>0.1916257572</v>
      </c>
      <c r="M482">
        <v>0.58610811350000003</v>
      </c>
      <c r="N482">
        <f t="shared" si="82"/>
        <v>0.17724692857345184</v>
      </c>
      <c r="O482">
        <f t="shared" si="83"/>
        <v>0.5919528274435002</v>
      </c>
      <c r="P482">
        <f t="shared" si="84"/>
        <v>0.21657634098319525</v>
      </c>
      <c r="Q482">
        <f t="shared" si="85"/>
        <v>0.56086347775353751</v>
      </c>
      <c r="R482">
        <v>0.76919975600000001</v>
      </c>
      <c r="S482">
        <v>0.77743981900000003</v>
      </c>
    </row>
    <row r="483" spans="1:19" x14ac:dyDescent="0.25">
      <c r="A483">
        <v>85</v>
      </c>
      <c r="B483">
        <v>0.8</v>
      </c>
      <c r="C483">
        <v>15</v>
      </c>
      <c r="D483">
        <v>2</v>
      </c>
      <c r="E483">
        <v>0.4914</v>
      </c>
      <c r="F483">
        <v>0.315</v>
      </c>
      <c r="G483">
        <v>0.80640000000000001</v>
      </c>
      <c r="H483">
        <v>0.25330482069999999</v>
      </c>
      <c r="I483">
        <v>0.183189665</v>
      </c>
      <c r="J483">
        <v>0.35434080559999998</v>
      </c>
      <c r="K483">
        <v>0.55326944600000005</v>
      </c>
      <c r="L483">
        <v>0.1916257572</v>
      </c>
      <c r="M483">
        <v>0.58610811350000003</v>
      </c>
      <c r="N483">
        <f t="shared" si="82"/>
        <v>0.17724692857345184</v>
      </c>
      <c r="O483">
        <f t="shared" si="83"/>
        <v>0.5919528274435002</v>
      </c>
      <c r="P483">
        <f t="shared" si="84"/>
        <v>0.21657634098319525</v>
      </c>
      <c r="Q483">
        <f t="shared" si="85"/>
        <v>0.56086347775353751</v>
      </c>
      <c r="R483">
        <v>0.76919975600000001</v>
      </c>
      <c r="S483">
        <v>0.77743981900000003</v>
      </c>
    </row>
    <row r="484" spans="1:19" x14ac:dyDescent="0.25">
      <c r="A484">
        <v>85</v>
      </c>
      <c r="B484">
        <v>0.8</v>
      </c>
      <c r="C484">
        <v>15</v>
      </c>
      <c r="D484">
        <v>2</v>
      </c>
      <c r="E484">
        <v>0.56699999999999995</v>
      </c>
      <c r="F484">
        <v>0.19980000000000001</v>
      </c>
      <c r="G484">
        <v>0.76680000000000004</v>
      </c>
      <c r="H484">
        <v>0.25330482069999999</v>
      </c>
      <c r="I484">
        <v>0.183189665</v>
      </c>
      <c r="J484">
        <v>0.35434080559999998</v>
      </c>
      <c r="K484">
        <v>0.55326944600000005</v>
      </c>
      <c r="L484">
        <v>0.1916257572</v>
      </c>
      <c r="M484">
        <v>0.58610811350000003</v>
      </c>
      <c r="N484">
        <f t="shared" si="82"/>
        <v>0.17724692857345184</v>
      </c>
      <c r="O484">
        <f t="shared" si="83"/>
        <v>0.5919528274435002</v>
      </c>
      <c r="P484">
        <f t="shared" si="84"/>
        <v>0.21657634098319525</v>
      </c>
      <c r="Q484">
        <f t="shared" si="85"/>
        <v>0.56086347775353751</v>
      </c>
      <c r="R484">
        <v>0.76919975600000001</v>
      </c>
      <c r="S484">
        <v>0.77743981900000003</v>
      </c>
    </row>
    <row r="485" spans="1:19" x14ac:dyDescent="0.25">
      <c r="A485">
        <v>85</v>
      </c>
      <c r="B485">
        <v>0.8</v>
      </c>
      <c r="C485">
        <v>15</v>
      </c>
      <c r="D485">
        <v>2</v>
      </c>
      <c r="E485">
        <v>0.46800000000000003</v>
      </c>
      <c r="F485">
        <v>0.27179999999999999</v>
      </c>
      <c r="G485">
        <v>0.73980000000000001</v>
      </c>
      <c r="H485">
        <v>0.25330482069999999</v>
      </c>
      <c r="I485">
        <v>0.183189665</v>
      </c>
      <c r="J485">
        <v>0.35434080559999998</v>
      </c>
      <c r="K485">
        <v>0.55326944600000005</v>
      </c>
      <c r="L485">
        <v>0.1916257572</v>
      </c>
      <c r="M485">
        <v>0.58610811350000003</v>
      </c>
      <c r="N485">
        <f t="shared" si="82"/>
        <v>0.17724692857345184</v>
      </c>
      <c r="O485">
        <f t="shared" si="83"/>
        <v>0.5919528274435002</v>
      </c>
      <c r="P485">
        <f t="shared" si="84"/>
        <v>0.21657634098319525</v>
      </c>
      <c r="Q485">
        <f t="shared" si="85"/>
        <v>0.56086347775353751</v>
      </c>
      <c r="R485">
        <v>0.76919975600000001</v>
      </c>
      <c r="S485">
        <v>0.77743981900000003</v>
      </c>
    </row>
    <row r="486" spans="1:19" x14ac:dyDescent="0.25">
      <c r="A486">
        <v>85</v>
      </c>
      <c r="B486">
        <v>0.8</v>
      </c>
      <c r="C486">
        <v>15</v>
      </c>
      <c r="D486">
        <v>2</v>
      </c>
      <c r="E486">
        <v>0.54720000000000002</v>
      </c>
      <c r="F486">
        <v>0.35639999999999999</v>
      </c>
      <c r="G486">
        <v>0.90359999999999996</v>
      </c>
      <c r="H486">
        <v>0.25330482069999999</v>
      </c>
      <c r="I486">
        <v>0.183189665</v>
      </c>
      <c r="J486">
        <v>0.35434080559999998</v>
      </c>
      <c r="K486">
        <v>0.55326944600000005</v>
      </c>
      <c r="L486">
        <v>0.1916257572</v>
      </c>
      <c r="M486">
        <v>0.58610811350000003</v>
      </c>
      <c r="N486">
        <f t="shared" si="82"/>
        <v>0.17724692857345184</v>
      </c>
      <c r="O486">
        <f t="shared" si="83"/>
        <v>0.5919528274435002</v>
      </c>
      <c r="P486">
        <f t="shared" si="84"/>
        <v>0.21657634098319525</v>
      </c>
      <c r="Q486">
        <f t="shared" si="85"/>
        <v>0.56086347775353751</v>
      </c>
      <c r="R486">
        <v>0.76919975600000001</v>
      </c>
      <c r="S486">
        <v>0.77743981900000003</v>
      </c>
    </row>
    <row r="487" spans="1:19" x14ac:dyDescent="0.25">
      <c r="A487">
        <v>85</v>
      </c>
      <c r="B487">
        <v>0.8</v>
      </c>
      <c r="C487">
        <v>15</v>
      </c>
      <c r="D487">
        <v>2</v>
      </c>
      <c r="E487">
        <v>0.48599999999999999</v>
      </c>
      <c r="F487">
        <v>0.32940000000000003</v>
      </c>
      <c r="G487">
        <v>0.81540000000000001</v>
      </c>
      <c r="H487">
        <v>0.25330482069999999</v>
      </c>
      <c r="I487">
        <v>0.183189665</v>
      </c>
      <c r="J487">
        <v>0.35434080559999998</v>
      </c>
      <c r="K487">
        <v>0.55326944600000005</v>
      </c>
      <c r="L487">
        <v>0.1916257572</v>
      </c>
      <c r="M487">
        <v>0.58610811350000003</v>
      </c>
      <c r="N487">
        <f t="shared" si="82"/>
        <v>0.17724692857345184</v>
      </c>
      <c r="O487">
        <f t="shared" si="83"/>
        <v>0.5919528274435002</v>
      </c>
      <c r="P487">
        <f t="shared" si="84"/>
        <v>0.21657634098319525</v>
      </c>
      <c r="Q487">
        <f t="shared" si="85"/>
        <v>0.56086347775353751</v>
      </c>
      <c r="R487">
        <v>0.76919975600000001</v>
      </c>
      <c r="S487">
        <v>0.77743981900000003</v>
      </c>
    </row>
    <row r="488" spans="1:19" x14ac:dyDescent="0.25">
      <c r="A488">
        <v>85</v>
      </c>
      <c r="B488">
        <v>0.8</v>
      </c>
      <c r="C488">
        <v>15</v>
      </c>
      <c r="D488">
        <v>2</v>
      </c>
      <c r="E488">
        <v>0.46800000000000003</v>
      </c>
      <c r="F488">
        <v>0.252</v>
      </c>
      <c r="G488">
        <v>0.72</v>
      </c>
      <c r="H488">
        <v>0.25330482069999999</v>
      </c>
      <c r="I488">
        <v>0.183189665</v>
      </c>
      <c r="J488">
        <v>0.35434080559999998</v>
      </c>
      <c r="K488">
        <v>0.55326944600000005</v>
      </c>
      <c r="L488">
        <v>0.1916257572</v>
      </c>
      <c r="M488">
        <v>0.58610811350000003</v>
      </c>
      <c r="N488">
        <f t="shared" si="82"/>
        <v>0.17724692857345184</v>
      </c>
      <c r="O488">
        <f t="shared" si="83"/>
        <v>0.5919528274435002</v>
      </c>
      <c r="P488">
        <f t="shared" si="84"/>
        <v>0.21657634098319525</v>
      </c>
      <c r="Q488">
        <f t="shared" si="85"/>
        <v>0.56086347775353751</v>
      </c>
      <c r="R488">
        <v>0.76919975600000001</v>
      </c>
      <c r="S488">
        <v>0.77743981900000003</v>
      </c>
    </row>
    <row r="489" spans="1:19" x14ac:dyDescent="0.25">
      <c r="A489">
        <v>85</v>
      </c>
      <c r="B489">
        <v>0.8</v>
      </c>
      <c r="C489">
        <v>15</v>
      </c>
      <c r="D489">
        <v>2</v>
      </c>
      <c r="E489">
        <v>0.621</v>
      </c>
      <c r="F489">
        <v>0.23580000000000001</v>
      </c>
      <c r="G489">
        <v>0.85680000000000001</v>
      </c>
      <c r="H489">
        <v>0.25330482069999999</v>
      </c>
      <c r="I489">
        <v>0.183189665</v>
      </c>
      <c r="J489">
        <v>0.35434080559999998</v>
      </c>
      <c r="K489">
        <v>0.55326944600000005</v>
      </c>
      <c r="L489">
        <v>0.1916257572</v>
      </c>
      <c r="M489">
        <v>0.58610811350000003</v>
      </c>
      <c r="N489">
        <f t="shared" si="82"/>
        <v>0.17724692857345184</v>
      </c>
      <c r="O489">
        <f t="shared" si="83"/>
        <v>0.5919528274435002</v>
      </c>
      <c r="P489">
        <f t="shared" si="84"/>
        <v>0.21657634098319525</v>
      </c>
      <c r="Q489">
        <f t="shared" si="85"/>
        <v>0.56086347775353751</v>
      </c>
      <c r="R489">
        <v>0.76919975600000001</v>
      </c>
      <c r="S489">
        <v>0.77743981900000003</v>
      </c>
    </row>
    <row r="490" spans="1:19" x14ac:dyDescent="0.25">
      <c r="A490">
        <v>85</v>
      </c>
      <c r="B490">
        <v>0.8</v>
      </c>
      <c r="C490">
        <v>15</v>
      </c>
      <c r="D490">
        <v>2</v>
      </c>
      <c r="E490">
        <v>0.56699999999999995</v>
      </c>
      <c r="F490">
        <v>0.32400000000000001</v>
      </c>
      <c r="G490">
        <v>0.89100000000000001</v>
      </c>
      <c r="H490">
        <v>0.25330482069999999</v>
      </c>
      <c r="I490">
        <v>0.183189665</v>
      </c>
      <c r="J490">
        <v>0.35434080559999998</v>
      </c>
      <c r="K490">
        <v>0.55326944600000005</v>
      </c>
      <c r="L490">
        <v>0.1916257572</v>
      </c>
      <c r="M490">
        <v>0.58610811350000003</v>
      </c>
      <c r="N490">
        <f t="shared" si="82"/>
        <v>0.17724692857345184</v>
      </c>
      <c r="O490">
        <f t="shared" si="83"/>
        <v>0.5919528274435002</v>
      </c>
      <c r="P490">
        <f t="shared" si="84"/>
        <v>0.21657634098319525</v>
      </c>
      <c r="Q490">
        <f t="shared" si="85"/>
        <v>0.56086347775353751</v>
      </c>
      <c r="R490">
        <v>0.76919975600000001</v>
      </c>
      <c r="S490">
        <v>0.77743981900000003</v>
      </c>
    </row>
    <row r="491" spans="1:19" x14ac:dyDescent="0.25">
      <c r="A491">
        <v>85</v>
      </c>
      <c r="B491">
        <v>0.8</v>
      </c>
      <c r="C491">
        <v>15</v>
      </c>
      <c r="D491">
        <v>2</v>
      </c>
      <c r="E491">
        <v>0.47160000000000002</v>
      </c>
      <c r="F491">
        <v>0.32579999999999998</v>
      </c>
      <c r="G491">
        <v>0.7974</v>
      </c>
      <c r="H491">
        <v>0.25330482069999999</v>
      </c>
      <c r="I491">
        <v>0.183189665</v>
      </c>
      <c r="J491">
        <v>0.35434080559999998</v>
      </c>
      <c r="K491">
        <v>0.55326944600000005</v>
      </c>
      <c r="L491">
        <v>0.1916257572</v>
      </c>
      <c r="M491">
        <v>0.58610811350000003</v>
      </c>
      <c r="N491">
        <f t="shared" si="82"/>
        <v>0.17724692857345184</v>
      </c>
      <c r="O491">
        <f t="shared" si="83"/>
        <v>0.5919528274435002</v>
      </c>
      <c r="P491">
        <f t="shared" si="84"/>
        <v>0.21657634098319525</v>
      </c>
      <c r="Q491">
        <f t="shared" si="85"/>
        <v>0.56086347775353751</v>
      </c>
      <c r="R491">
        <v>0.76919975600000001</v>
      </c>
      <c r="S491">
        <v>0.77743981900000003</v>
      </c>
    </row>
    <row r="492" spans="1:19" x14ac:dyDescent="0.25">
      <c r="A492">
        <v>85</v>
      </c>
      <c r="B492">
        <v>0.8</v>
      </c>
      <c r="C492">
        <v>15</v>
      </c>
      <c r="D492">
        <v>2</v>
      </c>
      <c r="E492">
        <v>0.68579999999999997</v>
      </c>
      <c r="F492">
        <v>0.28260000000000002</v>
      </c>
      <c r="G492">
        <v>0.96840000000000004</v>
      </c>
      <c r="H492">
        <v>0.25330482069999999</v>
      </c>
      <c r="I492">
        <v>0.183189665</v>
      </c>
      <c r="J492">
        <v>0.35434080559999998</v>
      </c>
      <c r="K492">
        <v>0.55326944600000005</v>
      </c>
      <c r="L492">
        <v>0.1916257572</v>
      </c>
      <c r="M492">
        <v>0.58610811350000003</v>
      </c>
      <c r="N492">
        <f t="shared" si="82"/>
        <v>0.17724692857345184</v>
      </c>
      <c r="O492">
        <f t="shared" si="83"/>
        <v>0.5919528274435002</v>
      </c>
      <c r="P492">
        <f t="shared" si="84"/>
        <v>0.21657634098319525</v>
      </c>
      <c r="Q492">
        <f t="shared" si="85"/>
        <v>0.56086347775353751</v>
      </c>
      <c r="R492">
        <v>0.76919975600000001</v>
      </c>
      <c r="S492">
        <v>0.77743981900000003</v>
      </c>
    </row>
    <row r="494" spans="1:19" x14ac:dyDescent="0.25">
      <c r="A494">
        <v>85</v>
      </c>
      <c r="B494">
        <v>1.2</v>
      </c>
      <c r="C494">
        <v>5</v>
      </c>
      <c r="D494">
        <v>2.5</v>
      </c>
      <c r="E494">
        <v>0.55079999999999996</v>
      </c>
      <c r="F494">
        <v>0.59399999999999997</v>
      </c>
      <c r="G494">
        <v>1.1448</v>
      </c>
      <c r="H494">
        <v>0.63111911070000004</v>
      </c>
      <c r="I494">
        <v>0.50475066499999999</v>
      </c>
      <c r="J494">
        <v>0.59666158560000004</v>
      </c>
      <c r="K494">
        <v>0.59784644600000003</v>
      </c>
      <c r="L494">
        <v>0.54461230760000001</v>
      </c>
      <c r="M494">
        <v>0.61071210050000002</v>
      </c>
      <c r="N494">
        <f t="shared" ref="N494:N533" si="86">$W$27+$W$28*B494+$W$29*(C494-$V$16)*(D494-$V$18)+$W$30*A494+$W$31*D494+$W$32*(C494-$V$16)*(A494-$V$20)+$W$33*C494+$W$34*(B494-$V$22)*(D494-$V$18)+$W$35*(A494-$V$20)*(D494-$V$18)</f>
        <v>0.5978068911019514</v>
      </c>
      <c r="O494">
        <f t="shared" ref="O494:O533" si="87">$W$40+$W$41*D494+$W$42*(C494-$V$17)*(D494-$V$19)+$W$43*A494+$W$44*(A494-$V$21)*(D494-$V$19)+$W$45*C494+$W$46*(A494-$V$21)*(C494-$V$17)+$W$47*(B494-$V$23)*(D494-$V$19)+$W$48*(B494-$V$23)*(C494-$V$17)+$W$49*B494</f>
        <v>0.52601666052540019</v>
      </c>
      <c r="P494">
        <f t="shared" ref="P494:P533" si="88">$Z$27+$Z$28*B494+$Z$29*A494+$Z$30*C494+$Z$31*(D494-$V$18)^2+$Z$32*(D494-$V$18)*(C494-$V$16)+$Z$33*(A494-$V$20)*(D494-$V$18)+$Z$34*(D494)+$Z$35*(B494-$V$22)*(D494-$V$18)+$Z$36*(C494-$V$16)^2+$Z$37*(B494-$V$22)*(C494-$V$16)</f>
        <v>0.54179815305669521</v>
      </c>
      <c r="Q494">
        <f t="shared" ref="Q494:Q533" si="89">$Z$40+$Z$41*A494+$Z$42*C494+$Z$43*(D494-$V$19)^2+$Z$44*(C494-$V$17)*(D494-$V$19)+$Z$45*D494+$Z$46*(A494-$V$21)*(D494-$V$19)+$Z$47*(C494-$V$17)^2+$Z$48*(B494-$V$23)*(D494-$V$19)+$Z$49*(B494-$V$23)*(C494-$V$17)+$Z$50*B494</f>
        <v>0.58918472446413761</v>
      </c>
      <c r="R494">
        <v>1.1238235519999999</v>
      </c>
      <c r="S494">
        <v>1.1309828770000001</v>
      </c>
    </row>
    <row r="495" spans="1:19" x14ac:dyDescent="0.25">
      <c r="A495">
        <v>85</v>
      </c>
      <c r="B495">
        <v>1.2</v>
      </c>
      <c r="C495">
        <v>5</v>
      </c>
      <c r="D495">
        <v>2.5</v>
      </c>
      <c r="E495">
        <v>0.50039999999999996</v>
      </c>
      <c r="F495">
        <v>0.63360000000000005</v>
      </c>
      <c r="G495">
        <v>1.1339999999999999</v>
      </c>
      <c r="H495">
        <v>0.63111911070000004</v>
      </c>
      <c r="I495">
        <v>0.50475066499999999</v>
      </c>
      <c r="J495">
        <v>0.59666158560000004</v>
      </c>
      <c r="K495">
        <v>0.59784644600000003</v>
      </c>
      <c r="L495">
        <v>0.54461230760000001</v>
      </c>
      <c r="M495">
        <v>0.61071210050000002</v>
      </c>
      <c r="N495">
        <f t="shared" si="86"/>
        <v>0.5978068911019514</v>
      </c>
      <c r="O495">
        <f t="shared" si="87"/>
        <v>0.52601666052540019</v>
      </c>
      <c r="P495">
        <f t="shared" si="88"/>
        <v>0.54179815305669521</v>
      </c>
      <c r="Q495">
        <f t="shared" si="89"/>
        <v>0.58918472446413761</v>
      </c>
      <c r="R495">
        <v>1.1238235519999999</v>
      </c>
      <c r="S495">
        <v>1.1309828770000001</v>
      </c>
    </row>
    <row r="496" spans="1:19" x14ac:dyDescent="0.25">
      <c r="A496">
        <v>85</v>
      </c>
      <c r="B496">
        <v>1.2</v>
      </c>
      <c r="C496">
        <v>5</v>
      </c>
      <c r="D496">
        <v>2.5</v>
      </c>
      <c r="E496">
        <v>0.5292</v>
      </c>
      <c r="F496">
        <v>0.59760000000000002</v>
      </c>
      <c r="G496">
        <v>1.1268</v>
      </c>
      <c r="H496">
        <v>0.63111911070000004</v>
      </c>
      <c r="I496">
        <v>0.50475066499999999</v>
      </c>
      <c r="J496">
        <v>0.59666158560000004</v>
      </c>
      <c r="K496">
        <v>0.59784644600000003</v>
      </c>
      <c r="L496">
        <v>0.54461230760000001</v>
      </c>
      <c r="M496">
        <v>0.61071210050000002</v>
      </c>
      <c r="N496">
        <f t="shared" si="86"/>
        <v>0.5978068911019514</v>
      </c>
      <c r="O496">
        <f t="shared" si="87"/>
        <v>0.52601666052540019</v>
      </c>
      <c r="P496">
        <f t="shared" si="88"/>
        <v>0.54179815305669521</v>
      </c>
      <c r="Q496">
        <f t="shared" si="89"/>
        <v>0.58918472446413761</v>
      </c>
      <c r="R496">
        <v>1.1238235519999999</v>
      </c>
      <c r="S496">
        <v>1.1309828770000001</v>
      </c>
    </row>
    <row r="497" spans="1:19" x14ac:dyDescent="0.25">
      <c r="A497">
        <v>85</v>
      </c>
      <c r="B497">
        <v>1.2</v>
      </c>
      <c r="C497">
        <v>5</v>
      </c>
      <c r="D497">
        <v>2.5</v>
      </c>
      <c r="E497">
        <v>0.51119999999999999</v>
      </c>
      <c r="F497">
        <v>0.66959999999999997</v>
      </c>
      <c r="G497">
        <v>1.1808000000000001</v>
      </c>
      <c r="H497">
        <v>0.63111911070000004</v>
      </c>
      <c r="I497">
        <v>0.50475066499999999</v>
      </c>
      <c r="J497">
        <v>0.59666158560000004</v>
      </c>
      <c r="K497">
        <v>0.59784644600000003</v>
      </c>
      <c r="L497">
        <v>0.54461230760000001</v>
      </c>
      <c r="M497">
        <v>0.61071210050000002</v>
      </c>
      <c r="N497">
        <f t="shared" si="86"/>
        <v>0.5978068911019514</v>
      </c>
      <c r="O497">
        <f t="shared" si="87"/>
        <v>0.52601666052540019</v>
      </c>
      <c r="P497">
        <f t="shared" si="88"/>
        <v>0.54179815305669521</v>
      </c>
      <c r="Q497">
        <f t="shared" si="89"/>
        <v>0.58918472446413761</v>
      </c>
      <c r="R497">
        <v>1.1238235519999999</v>
      </c>
      <c r="S497">
        <v>1.1309828770000001</v>
      </c>
    </row>
    <row r="498" spans="1:19" x14ac:dyDescent="0.25">
      <c r="A498">
        <v>85</v>
      </c>
      <c r="B498">
        <v>1.2</v>
      </c>
      <c r="C498">
        <v>5</v>
      </c>
      <c r="D498">
        <v>2.5</v>
      </c>
      <c r="E498">
        <v>0.48959999999999998</v>
      </c>
      <c r="F498">
        <v>0.68220000000000003</v>
      </c>
      <c r="G498">
        <v>1.1718</v>
      </c>
      <c r="H498">
        <v>0.63111911070000004</v>
      </c>
      <c r="I498">
        <v>0.50475066499999999</v>
      </c>
      <c r="J498">
        <v>0.59666158560000004</v>
      </c>
      <c r="K498">
        <v>0.59784644600000003</v>
      </c>
      <c r="L498">
        <v>0.54461230760000001</v>
      </c>
      <c r="M498">
        <v>0.61071210050000002</v>
      </c>
      <c r="N498">
        <f t="shared" si="86"/>
        <v>0.5978068911019514</v>
      </c>
      <c r="O498">
        <f t="shared" si="87"/>
        <v>0.52601666052540019</v>
      </c>
      <c r="P498">
        <f t="shared" si="88"/>
        <v>0.54179815305669521</v>
      </c>
      <c r="Q498">
        <f t="shared" si="89"/>
        <v>0.58918472446413761</v>
      </c>
      <c r="R498">
        <v>1.1238235519999999</v>
      </c>
      <c r="S498">
        <v>1.1309828770000001</v>
      </c>
    </row>
    <row r="499" spans="1:19" x14ac:dyDescent="0.25">
      <c r="A499">
        <v>85</v>
      </c>
      <c r="B499">
        <v>1.2</v>
      </c>
      <c r="C499">
        <v>5</v>
      </c>
      <c r="D499">
        <v>2.5</v>
      </c>
      <c r="E499">
        <v>0.45</v>
      </c>
      <c r="F499">
        <v>0.6714</v>
      </c>
      <c r="G499">
        <v>1.1214</v>
      </c>
      <c r="H499">
        <v>0.63111911070000004</v>
      </c>
      <c r="I499">
        <v>0.50475066499999999</v>
      </c>
      <c r="J499">
        <v>0.59666158560000004</v>
      </c>
      <c r="K499">
        <v>0.59784644600000003</v>
      </c>
      <c r="L499">
        <v>0.54461230760000001</v>
      </c>
      <c r="M499">
        <v>0.61071210050000002</v>
      </c>
      <c r="N499">
        <f t="shared" si="86"/>
        <v>0.5978068911019514</v>
      </c>
      <c r="O499">
        <f t="shared" si="87"/>
        <v>0.52601666052540019</v>
      </c>
      <c r="P499">
        <f t="shared" si="88"/>
        <v>0.54179815305669521</v>
      </c>
      <c r="Q499">
        <f t="shared" si="89"/>
        <v>0.58918472446413761</v>
      </c>
      <c r="R499">
        <v>1.1238235519999999</v>
      </c>
      <c r="S499">
        <v>1.1309828770000001</v>
      </c>
    </row>
    <row r="500" spans="1:19" x14ac:dyDescent="0.25">
      <c r="A500">
        <v>85</v>
      </c>
      <c r="B500">
        <v>1.2</v>
      </c>
      <c r="C500">
        <v>5</v>
      </c>
      <c r="D500">
        <v>2.5</v>
      </c>
      <c r="E500">
        <v>0.46079999999999999</v>
      </c>
      <c r="F500">
        <v>0.67500000000000004</v>
      </c>
      <c r="G500">
        <v>1.1357999999999999</v>
      </c>
      <c r="H500">
        <v>0.63111911070000004</v>
      </c>
      <c r="I500">
        <v>0.50475066499999999</v>
      </c>
      <c r="J500">
        <v>0.59666158560000004</v>
      </c>
      <c r="K500">
        <v>0.59784644600000003</v>
      </c>
      <c r="L500">
        <v>0.54461230760000001</v>
      </c>
      <c r="M500">
        <v>0.61071210050000002</v>
      </c>
      <c r="N500">
        <f t="shared" si="86"/>
        <v>0.5978068911019514</v>
      </c>
      <c r="O500">
        <f t="shared" si="87"/>
        <v>0.52601666052540019</v>
      </c>
      <c r="P500">
        <f t="shared" si="88"/>
        <v>0.54179815305669521</v>
      </c>
      <c r="Q500">
        <f t="shared" si="89"/>
        <v>0.58918472446413761</v>
      </c>
      <c r="R500">
        <v>1.1238235519999999</v>
      </c>
      <c r="S500">
        <v>1.1309828770000001</v>
      </c>
    </row>
    <row r="501" spans="1:19" x14ac:dyDescent="0.25">
      <c r="A501">
        <v>85</v>
      </c>
      <c r="B501">
        <v>1.2</v>
      </c>
      <c r="C501">
        <v>5</v>
      </c>
      <c r="D501">
        <v>2.5</v>
      </c>
      <c r="E501">
        <v>0.50039999999999996</v>
      </c>
      <c r="F501">
        <v>0.6552</v>
      </c>
      <c r="G501">
        <v>1.1556</v>
      </c>
      <c r="H501">
        <v>0.63111911070000004</v>
      </c>
      <c r="I501">
        <v>0.50475066499999999</v>
      </c>
      <c r="J501">
        <v>0.59666158560000004</v>
      </c>
      <c r="K501">
        <v>0.59784644600000003</v>
      </c>
      <c r="L501">
        <v>0.54461230760000001</v>
      </c>
      <c r="M501">
        <v>0.61071210050000002</v>
      </c>
      <c r="N501">
        <f t="shared" si="86"/>
        <v>0.5978068911019514</v>
      </c>
      <c r="O501">
        <f t="shared" si="87"/>
        <v>0.52601666052540019</v>
      </c>
      <c r="P501">
        <f t="shared" si="88"/>
        <v>0.54179815305669521</v>
      </c>
      <c r="Q501">
        <f t="shared" si="89"/>
        <v>0.58918472446413761</v>
      </c>
      <c r="R501">
        <v>1.1238235519999999</v>
      </c>
      <c r="S501">
        <v>1.1309828770000001</v>
      </c>
    </row>
    <row r="502" spans="1:19" x14ac:dyDescent="0.25">
      <c r="A502">
        <v>85</v>
      </c>
      <c r="B502">
        <v>1.2</v>
      </c>
      <c r="C502">
        <v>5</v>
      </c>
      <c r="D502">
        <v>2.5</v>
      </c>
      <c r="E502">
        <v>0.51480000000000004</v>
      </c>
      <c r="F502">
        <v>0.63</v>
      </c>
      <c r="G502">
        <v>1.1448</v>
      </c>
      <c r="H502">
        <v>0.63111911070000004</v>
      </c>
      <c r="I502">
        <v>0.50475066499999999</v>
      </c>
      <c r="J502">
        <v>0.59666158560000004</v>
      </c>
      <c r="K502">
        <v>0.59784644600000003</v>
      </c>
      <c r="L502">
        <v>0.54461230760000001</v>
      </c>
      <c r="M502">
        <v>0.61071210050000002</v>
      </c>
      <c r="N502">
        <f t="shared" si="86"/>
        <v>0.5978068911019514</v>
      </c>
      <c r="O502">
        <f t="shared" si="87"/>
        <v>0.52601666052540019</v>
      </c>
      <c r="P502">
        <f t="shared" si="88"/>
        <v>0.54179815305669521</v>
      </c>
      <c r="Q502">
        <f t="shared" si="89"/>
        <v>0.58918472446413761</v>
      </c>
      <c r="R502">
        <v>1.1238235519999999</v>
      </c>
      <c r="S502">
        <v>1.1309828770000001</v>
      </c>
    </row>
    <row r="503" spans="1:19" x14ac:dyDescent="0.25">
      <c r="A503">
        <v>85</v>
      </c>
      <c r="B503">
        <v>1.2</v>
      </c>
      <c r="C503">
        <v>5</v>
      </c>
      <c r="D503">
        <v>2.5</v>
      </c>
      <c r="E503">
        <v>0.4698</v>
      </c>
      <c r="F503">
        <v>0.67320000000000002</v>
      </c>
      <c r="G503">
        <v>1.143</v>
      </c>
      <c r="H503">
        <v>0.63111911070000004</v>
      </c>
      <c r="I503">
        <v>0.50475066499999999</v>
      </c>
      <c r="J503">
        <v>0.59666158560000004</v>
      </c>
      <c r="K503">
        <v>0.59784644600000003</v>
      </c>
      <c r="L503">
        <v>0.54461230760000001</v>
      </c>
      <c r="M503">
        <v>0.61071210050000002</v>
      </c>
      <c r="N503">
        <f t="shared" si="86"/>
        <v>0.5978068911019514</v>
      </c>
      <c r="O503">
        <f t="shared" si="87"/>
        <v>0.52601666052540019</v>
      </c>
      <c r="P503">
        <f t="shared" si="88"/>
        <v>0.54179815305669521</v>
      </c>
      <c r="Q503">
        <f t="shared" si="89"/>
        <v>0.58918472446413761</v>
      </c>
      <c r="R503">
        <v>1.1238235519999999</v>
      </c>
      <c r="S503">
        <v>1.1309828770000001</v>
      </c>
    </row>
    <row r="504" spans="1:19" x14ac:dyDescent="0.25">
      <c r="A504">
        <v>85</v>
      </c>
      <c r="B504">
        <v>1.2</v>
      </c>
      <c r="C504">
        <v>5</v>
      </c>
      <c r="D504">
        <v>2.5</v>
      </c>
      <c r="E504">
        <v>0.4788</v>
      </c>
      <c r="F504">
        <v>0.66420000000000001</v>
      </c>
      <c r="G504">
        <v>1.143</v>
      </c>
      <c r="H504">
        <v>0.63111911070000004</v>
      </c>
      <c r="I504">
        <v>0.50475066499999999</v>
      </c>
      <c r="J504">
        <v>0.59666158560000004</v>
      </c>
      <c r="K504">
        <v>0.59784644600000003</v>
      </c>
      <c r="L504">
        <v>0.54461230760000001</v>
      </c>
      <c r="M504">
        <v>0.61071210050000002</v>
      </c>
      <c r="N504">
        <f t="shared" si="86"/>
        <v>0.5978068911019514</v>
      </c>
      <c r="O504">
        <f t="shared" si="87"/>
        <v>0.52601666052540019</v>
      </c>
      <c r="P504">
        <f t="shared" si="88"/>
        <v>0.54179815305669521</v>
      </c>
      <c r="Q504">
        <f t="shared" si="89"/>
        <v>0.58918472446413761</v>
      </c>
      <c r="R504">
        <v>1.1238235519999999</v>
      </c>
      <c r="S504">
        <v>1.1309828770000001</v>
      </c>
    </row>
    <row r="505" spans="1:19" x14ac:dyDescent="0.25">
      <c r="A505">
        <v>85</v>
      </c>
      <c r="B505">
        <v>1.2</v>
      </c>
      <c r="C505">
        <v>5</v>
      </c>
      <c r="D505">
        <v>2.5</v>
      </c>
      <c r="E505">
        <v>0.504</v>
      </c>
      <c r="F505">
        <v>0.68400000000000005</v>
      </c>
      <c r="G505">
        <v>1.1879999999999999</v>
      </c>
      <c r="H505">
        <v>0.63111911070000004</v>
      </c>
      <c r="I505">
        <v>0.50475066499999999</v>
      </c>
      <c r="J505">
        <v>0.59666158560000004</v>
      </c>
      <c r="K505">
        <v>0.59784644600000003</v>
      </c>
      <c r="L505">
        <v>0.54461230760000001</v>
      </c>
      <c r="M505">
        <v>0.61071210050000002</v>
      </c>
      <c r="N505">
        <f t="shared" si="86"/>
        <v>0.5978068911019514</v>
      </c>
      <c r="O505">
        <f t="shared" si="87"/>
        <v>0.52601666052540019</v>
      </c>
      <c r="P505">
        <f t="shared" si="88"/>
        <v>0.54179815305669521</v>
      </c>
      <c r="Q505">
        <f t="shared" si="89"/>
        <v>0.58918472446413761</v>
      </c>
      <c r="R505">
        <v>1.1238235519999999</v>
      </c>
      <c r="S505">
        <v>1.1309828770000001</v>
      </c>
    </row>
    <row r="506" spans="1:19" x14ac:dyDescent="0.25">
      <c r="A506">
        <v>85</v>
      </c>
      <c r="B506">
        <v>1.2</v>
      </c>
      <c r="C506">
        <v>5</v>
      </c>
      <c r="D506">
        <v>2.5</v>
      </c>
      <c r="E506">
        <v>0.50939999999999996</v>
      </c>
      <c r="F506">
        <v>0.68759999999999999</v>
      </c>
      <c r="G506">
        <v>1.1970000000000001</v>
      </c>
      <c r="H506">
        <v>0.63111911070000004</v>
      </c>
      <c r="I506">
        <v>0.50475066499999999</v>
      </c>
      <c r="J506">
        <v>0.59666158560000004</v>
      </c>
      <c r="K506">
        <v>0.59784644600000003</v>
      </c>
      <c r="L506">
        <v>0.54461230760000001</v>
      </c>
      <c r="M506">
        <v>0.61071210050000002</v>
      </c>
      <c r="N506">
        <f t="shared" si="86"/>
        <v>0.5978068911019514</v>
      </c>
      <c r="O506">
        <f t="shared" si="87"/>
        <v>0.52601666052540019</v>
      </c>
      <c r="P506">
        <f t="shared" si="88"/>
        <v>0.54179815305669521</v>
      </c>
      <c r="Q506">
        <f t="shared" si="89"/>
        <v>0.58918472446413761</v>
      </c>
      <c r="R506">
        <v>1.1238235519999999</v>
      </c>
      <c r="S506">
        <v>1.1309828770000001</v>
      </c>
    </row>
    <row r="507" spans="1:19" x14ac:dyDescent="0.25">
      <c r="A507">
        <v>85</v>
      </c>
      <c r="B507">
        <v>1.2</v>
      </c>
      <c r="C507">
        <v>5</v>
      </c>
      <c r="D507">
        <v>2.5</v>
      </c>
      <c r="E507">
        <v>0.47160000000000002</v>
      </c>
      <c r="F507">
        <v>0.66779999999999995</v>
      </c>
      <c r="G507">
        <v>1.1394</v>
      </c>
      <c r="H507">
        <v>0.63111911070000004</v>
      </c>
      <c r="I507">
        <v>0.50475066499999999</v>
      </c>
      <c r="J507">
        <v>0.59666158560000004</v>
      </c>
      <c r="K507">
        <v>0.59784644600000003</v>
      </c>
      <c r="L507">
        <v>0.54461230760000001</v>
      </c>
      <c r="M507">
        <v>0.61071210050000002</v>
      </c>
      <c r="N507">
        <f t="shared" si="86"/>
        <v>0.5978068911019514</v>
      </c>
      <c r="O507">
        <f t="shared" si="87"/>
        <v>0.52601666052540019</v>
      </c>
      <c r="P507">
        <f t="shared" si="88"/>
        <v>0.54179815305669521</v>
      </c>
      <c r="Q507">
        <f t="shared" si="89"/>
        <v>0.58918472446413761</v>
      </c>
      <c r="R507">
        <v>1.1238235519999999</v>
      </c>
      <c r="S507">
        <v>1.1309828770000001</v>
      </c>
    </row>
    <row r="508" spans="1:19" x14ac:dyDescent="0.25">
      <c r="A508">
        <v>85</v>
      </c>
      <c r="B508">
        <v>1.2</v>
      </c>
      <c r="C508">
        <v>5</v>
      </c>
      <c r="D508">
        <v>2.5</v>
      </c>
      <c r="E508">
        <v>0.4788</v>
      </c>
      <c r="F508">
        <v>0.63900000000000001</v>
      </c>
      <c r="G508">
        <v>1.1177999999999999</v>
      </c>
      <c r="H508">
        <v>0.63111911070000004</v>
      </c>
      <c r="I508">
        <v>0.50475066499999999</v>
      </c>
      <c r="J508">
        <v>0.59666158560000004</v>
      </c>
      <c r="K508">
        <v>0.59784644600000003</v>
      </c>
      <c r="L508">
        <v>0.54461230760000001</v>
      </c>
      <c r="M508">
        <v>0.61071210050000002</v>
      </c>
      <c r="N508">
        <f t="shared" si="86"/>
        <v>0.5978068911019514</v>
      </c>
      <c r="O508">
        <f t="shared" si="87"/>
        <v>0.52601666052540019</v>
      </c>
      <c r="P508">
        <f t="shared" si="88"/>
        <v>0.54179815305669521</v>
      </c>
      <c r="Q508">
        <f t="shared" si="89"/>
        <v>0.58918472446413761</v>
      </c>
      <c r="R508">
        <v>1.1238235519999999</v>
      </c>
      <c r="S508">
        <v>1.1309828770000001</v>
      </c>
    </row>
    <row r="509" spans="1:19" x14ac:dyDescent="0.25">
      <c r="A509">
        <v>85</v>
      </c>
      <c r="B509">
        <v>1.2</v>
      </c>
      <c r="C509">
        <v>5</v>
      </c>
      <c r="D509">
        <v>2.5</v>
      </c>
      <c r="E509">
        <v>0.51480000000000004</v>
      </c>
      <c r="F509">
        <v>0.66959999999999997</v>
      </c>
      <c r="G509">
        <v>1.1843999999999999</v>
      </c>
      <c r="H509">
        <v>0.63111911070000004</v>
      </c>
      <c r="I509">
        <v>0.50475066499999999</v>
      </c>
      <c r="J509">
        <v>0.59666158560000004</v>
      </c>
      <c r="K509">
        <v>0.59784644600000003</v>
      </c>
      <c r="L509">
        <v>0.54461230760000001</v>
      </c>
      <c r="M509">
        <v>0.61071210050000002</v>
      </c>
      <c r="N509">
        <f t="shared" si="86"/>
        <v>0.5978068911019514</v>
      </c>
      <c r="O509">
        <f t="shared" si="87"/>
        <v>0.52601666052540019</v>
      </c>
      <c r="P509">
        <f t="shared" si="88"/>
        <v>0.54179815305669521</v>
      </c>
      <c r="Q509">
        <f t="shared" si="89"/>
        <v>0.58918472446413761</v>
      </c>
      <c r="R509">
        <v>1.1238235519999999</v>
      </c>
      <c r="S509">
        <v>1.1309828770000001</v>
      </c>
    </row>
    <row r="510" spans="1:19" x14ac:dyDescent="0.25">
      <c r="A510">
        <v>85</v>
      </c>
      <c r="B510">
        <v>1.2</v>
      </c>
      <c r="C510">
        <v>5</v>
      </c>
      <c r="D510">
        <v>2.5</v>
      </c>
      <c r="E510">
        <v>0.46260000000000001</v>
      </c>
      <c r="F510">
        <v>0.70379999999999998</v>
      </c>
      <c r="G510">
        <v>1.1664000000000001</v>
      </c>
      <c r="H510">
        <v>0.63111911070000004</v>
      </c>
      <c r="I510">
        <v>0.50475066499999999</v>
      </c>
      <c r="J510">
        <v>0.59666158560000004</v>
      </c>
      <c r="K510">
        <v>0.59784644600000003</v>
      </c>
      <c r="L510">
        <v>0.54461230760000001</v>
      </c>
      <c r="M510">
        <v>0.61071210050000002</v>
      </c>
      <c r="N510">
        <f t="shared" si="86"/>
        <v>0.5978068911019514</v>
      </c>
      <c r="O510">
        <f t="shared" si="87"/>
        <v>0.52601666052540019</v>
      </c>
      <c r="P510">
        <f t="shared" si="88"/>
        <v>0.54179815305669521</v>
      </c>
      <c r="Q510">
        <f t="shared" si="89"/>
        <v>0.58918472446413761</v>
      </c>
      <c r="R510">
        <v>1.1238235519999999</v>
      </c>
      <c r="S510">
        <v>1.1309828770000001</v>
      </c>
    </row>
    <row r="511" spans="1:19" x14ac:dyDescent="0.25">
      <c r="A511">
        <v>85</v>
      </c>
      <c r="B511">
        <v>1.2</v>
      </c>
      <c r="C511">
        <v>5</v>
      </c>
      <c r="D511">
        <v>2.5</v>
      </c>
      <c r="E511">
        <v>0.45</v>
      </c>
      <c r="F511">
        <v>0.68759999999999999</v>
      </c>
      <c r="G511">
        <v>1.1375999999999999</v>
      </c>
      <c r="H511">
        <v>0.63111911070000004</v>
      </c>
      <c r="I511">
        <v>0.50475066499999999</v>
      </c>
      <c r="J511">
        <v>0.59666158560000004</v>
      </c>
      <c r="K511">
        <v>0.59784644600000003</v>
      </c>
      <c r="L511">
        <v>0.54461230760000001</v>
      </c>
      <c r="M511">
        <v>0.61071210050000002</v>
      </c>
      <c r="N511">
        <f t="shared" si="86"/>
        <v>0.5978068911019514</v>
      </c>
      <c r="O511">
        <f t="shared" si="87"/>
        <v>0.52601666052540019</v>
      </c>
      <c r="P511">
        <f t="shared" si="88"/>
        <v>0.54179815305669521</v>
      </c>
      <c r="Q511">
        <f t="shared" si="89"/>
        <v>0.58918472446413761</v>
      </c>
      <c r="R511">
        <v>1.1238235519999999</v>
      </c>
      <c r="S511">
        <v>1.1309828770000001</v>
      </c>
    </row>
    <row r="512" spans="1:19" x14ac:dyDescent="0.25">
      <c r="A512">
        <v>85</v>
      </c>
      <c r="B512">
        <v>1.2</v>
      </c>
      <c r="C512">
        <v>5</v>
      </c>
      <c r="D512">
        <v>2.5</v>
      </c>
      <c r="E512">
        <v>0.4158</v>
      </c>
      <c r="F512">
        <v>0.71099999999999997</v>
      </c>
      <c r="G512">
        <v>1.1268</v>
      </c>
      <c r="H512">
        <v>0.63111911070000004</v>
      </c>
      <c r="I512">
        <v>0.50475066499999999</v>
      </c>
      <c r="J512">
        <v>0.59666158560000004</v>
      </c>
      <c r="K512">
        <v>0.59784644600000003</v>
      </c>
      <c r="L512">
        <v>0.54461230760000001</v>
      </c>
      <c r="M512">
        <v>0.61071210050000002</v>
      </c>
      <c r="N512">
        <f t="shared" si="86"/>
        <v>0.5978068911019514</v>
      </c>
      <c r="O512">
        <f t="shared" si="87"/>
        <v>0.52601666052540019</v>
      </c>
      <c r="P512">
        <f t="shared" si="88"/>
        <v>0.54179815305669521</v>
      </c>
      <c r="Q512">
        <f t="shared" si="89"/>
        <v>0.58918472446413761</v>
      </c>
      <c r="R512">
        <v>1.1238235519999999</v>
      </c>
      <c r="S512">
        <v>1.1309828770000001</v>
      </c>
    </row>
    <row r="513" spans="1:19" x14ac:dyDescent="0.25">
      <c r="A513">
        <v>85</v>
      </c>
      <c r="B513">
        <v>1.2</v>
      </c>
      <c r="C513">
        <v>5</v>
      </c>
      <c r="D513">
        <v>2.5</v>
      </c>
      <c r="E513">
        <v>0.42299999999999999</v>
      </c>
      <c r="F513">
        <v>0.70920000000000005</v>
      </c>
      <c r="G513">
        <v>1.1322000000000001</v>
      </c>
      <c r="H513">
        <v>0.63111911070000004</v>
      </c>
      <c r="I513">
        <v>0.50475066499999999</v>
      </c>
      <c r="J513">
        <v>0.59666158560000004</v>
      </c>
      <c r="K513">
        <v>0.59784644600000003</v>
      </c>
      <c r="L513">
        <v>0.54461230760000001</v>
      </c>
      <c r="M513">
        <v>0.61071210050000002</v>
      </c>
      <c r="N513">
        <f t="shared" si="86"/>
        <v>0.5978068911019514</v>
      </c>
      <c r="O513">
        <f t="shared" si="87"/>
        <v>0.52601666052540019</v>
      </c>
      <c r="P513">
        <f t="shared" si="88"/>
        <v>0.54179815305669521</v>
      </c>
      <c r="Q513">
        <f t="shared" si="89"/>
        <v>0.58918472446413761</v>
      </c>
      <c r="R513">
        <v>1.1238235519999999</v>
      </c>
      <c r="S513">
        <v>1.1309828770000001</v>
      </c>
    </row>
    <row r="514" spans="1:19" x14ac:dyDescent="0.25">
      <c r="A514">
        <v>85</v>
      </c>
      <c r="B514">
        <v>1.2</v>
      </c>
      <c r="C514">
        <v>5</v>
      </c>
      <c r="D514">
        <v>2.5</v>
      </c>
      <c r="E514">
        <v>0.43380000000000002</v>
      </c>
      <c r="F514">
        <v>0.72540000000000004</v>
      </c>
      <c r="G514">
        <v>1.1592</v>
      </c>
      <c r="H514">
        <v>0.63111911070000004</v>
      </c>
      <c r="I514">
        <v>0.50475066499999999</v>
      </c>
      <c r="J514">
        <v>0.59666158560000004</v>
      </c>
      <c r="K514">
        <v>0.59784644600000003</v>
      </c>
      <c r="L514">
        <v>0.54461230760000001</v>
      </c>
      <c r="M514">
        <v>0.61071210050000002</v>
      </c>
      <c r="N514">
        <f t="shared" si="86"/>
        <v>0.5978068911019514</v>
      </c>
      <c r="O514">
        <f t="shared" si="87"/>
        <v>0.52601666052540019</v>
      </c>
      <c r="P514">
        <f t="shared" si="88"/>
        <v>0.54179815305669521</v>
      </c>
      <c r="Q514">
        <f t="shared" si="89"/>
        <v>0.58918472446413761</v>
      </c>
      <c r="R514">
        <v>1.1238235519999999</v>
      </c>
      <c r="S514">
        <v>1.1309828770000001</v>
      </c>
    </row>
    <row r="515" spans="1:19" x14ac:dyDescent="0.25">
      <c r="A515">
        <v>85</v>
      </c>
      <c r="B515">
        <v>1.2</v>
      </c>
      <c r="C515">
        <v>5</v>
      </c>
      <c r="D515">
        <v>2.5</v>
      </c>
      <c r="E515">
        <v>0.43559999999999999</v>
      </c>
      <c r="F515">
        <v>0.71460000000000001</v>
      </c>
      <c r="G515">
        <v>1.1501999999999999</v>
      </c>
      <c r="H515">
        <v>0.63111911070000004</v>
      </c>
      <c r="I515">
        <v>0.50475066499999999</v>
      </c>
      <c r="J515">
        <v>0.59666158560000004</v>
      </c>
      <c r="K515">
        <v>0.59784644600000003</v>
      </c>
      <c r="L515">
        <v>0.54461230760000001</v>
      </c>
      <c r="M515">
        <v>0.61071210050000002</v>
      </c>
      <c r="N515">
        <f t="shared" si="86"/>
        <v>0.5978068911019514</v>
      </c>
      <c r="O515">
        <f t="shared" si="87"/>
        <v>0.52601666052540019</v>
      </c>
      <c r="P515">
        <f t="shared" si="88"/>
        <v>0.54179815305669521</v>
      </c>
      <c r="Q515">
        <f t="shared" si="89"/>
        <v>0.58918472446413761</v>
      </c>
      <c r="R515">
        <v>1.1238235519999999</v>
      </c>
      <c r="S515">
        <v>1.1309828770000001</v>
      </c>
    </row>
    <row r="516" spans="1:19" x14ac:dyDescent="0.25">
      <c r="A516">
        <v>85</v>
      </c>
      <c r="B516">
        <v>1.2</v>
      </c>
      <c r="C516">
        <v>5</v>
      </c>
      <c r="D516">
        <v>2.5</v>
      </c>
      <c r="E516">
        <v>0.43020000000000003</v>
      </c>
      <c r="F516">
        <v>0.70920000000000005</v>
      </c>
      <c r="G516">
        <v>1.1394</v>
      </c>
      <c r="H516">
        <v>0.63111911070000004</v>
      </c>
      <c r="I516">
        <v>0.50475066499999999</v>
      </c>
      <c r="J516">
        <v>0.59666158560000004</v>
      </c>
      <c r="K516">
        <v>0.59784644600000003</v>
      </c>
      <c r="L516">
        <v>0.54461230760000001</v>
      </c>
      <c r="M516">
        <v>0.61071210050000002</v>
      </c>
      <c r="N516">
        <f t="shared" si="86"/>
        <v>0.5978068911019514</v>
      </c>
      <c r="O516">
        <f t="shared" si="87"/>
        <v>0.52601666052540019</v>
      </c>
      <c r="P516">
        <f t="shared" si="88"/>
        <v>0.54179815305669521</v>
      </c>
      <c r="Q516">
        <f t="shared" si="89"/>
        <v>0.58918472446413761</v>
      </c>
      <c r="R516">
        <v>1.1238235519999999</v>
      </c>
      <c r="S516">
        <v>1.1309828770000001</v>
      </c>
    </row>
    <row r="517" spans="1:19" x14ac:dyDescent="0.25">
      <c r="A517">
        <v>85</v>
      </c>
      <c r="B517">
        <v>1.2</v>
      </c>
      <c r="C517">
        <v>5</v>
      </c>
      <c r="D517">
        <v>2.5</v>
      </c>
      <c r="E517">
        <v>0.46079999999999999</v>
      </c>
      <c r="F517">
        <v>0.66600000000000004</v>
      </c>
      <c r="G517">
        <v>1.1268</v>
      </c>
      <c r="H517">
        <v>0.63111911070000004</v>
      </c>
      <c r="I517">
        <v>0.50475066499999999</v>
      </c>
      <c r="J517">
        <v>0.59666158560000004</v>
      </c>
      <c r="K517">
        <v>0.59784644600000003</v>
      </c>
      <c r="L517">
        <v>0.54461230760000001</v>
      </c>
      <c r="M517">
        <v>0.61071210050000002</v>
      </c>
      <c r="N517">
        <f t="shared" si="86"/>
        <v>0.5978068911019514</v>
      </c>
      <c r="O517">
        <f t="shared" si="87"/>
        <v>0.52601666052540019</v>
      </c>
      <c r="P517">
        <f t="shared" si="88"/>
        <v>0.54179815305669521</v>
      </c>
      <c r="Q517">
        <f t="shared" si="89"/>
        <v>0.58918472446413761</v>
      </c>
      <c r="R517">
        <v>1.1238235519999999</v>
      </c>
      <c r="S517">
        <v>1.1309828770000001</v>
      </c>
    </row>
    <row r="518" spans="1:19" x14ac:dyDescent="0.25">
      <c r="A518">
        <v>85</v>
      </c>
      <c r="B518">
        <v>1.2</v>
      </c>
      <c r="C518">
        <v>5</v>
      </c>
      <c r="D518">
        <v>2.5</v>
      </c>
      <c r="E518">
        <v>0.35820000000000002</v>
      </c>
      <c r="F518">
        <v>0.73619999999999997</v>
      </c>
      <c r="G518">
        <v>1.0944</v>
      </c>
      <c r="H518">
        <v>0.63111911070000004</v>
      </c>
      <c r="I518">
        <v>0.50475066499999999</v>
      </c>
      <c r="J518">
        <v>0.59666158560000004</v>
      </c>
      <c r="K518">
        <v>0.59784644600000003</v>
      </c>
      <c r="L518">
        <v>0.54461230760000001</v>
      </c>
      <c r="M518">
        <v>0.61071210050000002</v>
      </c>
      <c r="N518">
        <f t="shared" si="86"/>
        <v>0.5978068911019514</v>
      </c>
      <c r="O518">
        <f t="shared" si="87"/>
        <v>0.52601666052540019</v>
      </c>
      <c r="P518">
        <f t="shared" si="88"/>
        <v>0.54179815305669521</v>
      </c>
      <c r="Q518">
        <f t="shared" si="89"/>
        <v>0.58918472446413761</v>
      </c>
      <c r="R518">
        <v>1.1238235519999999</v>
      </c>
      <c r="S518">
        <v>1.1309828770000001</v>
      </c>
    </row>
    <row r="519" spans="1:19" x14ac:dyDescent="0.25">
      <c r="A519">
        <v>85</v>
      </c>
      <c r="B519">
        <v>1.2</v>
      </c>
      <c r="C519">
        <v>5</v>
      </c>
      <c r="D519">
        <v>2.5</v>
      </c>
      <c r="E519">
        <v>0.42659999999999998</v>
      </c>
      <c r="F519">
        <v>0.66779999999999995</v>
      </c>
      <c r="G519">
        <v>1.0944</v>
      </c>
      <c r="H519">
        <v>0.63111911070000004</v>
      </c>
      <c r="I519">
        <v>0.50475066499999999</v>
      </c>
      <c r="J519">
        <v>0.59666158560000004</v>
      </c>
      <c r="K519">
        <v>0.59784644600000003</v>
      </c>
      <c r="L519">
        <v>0.54461230760000001</v>
      </c>
      <c r="M519">
        <v>0.61071210050000002</v>
      </c>
      <c r="N519">
        <f t="shared" si="86"/>
        <v>0.5978068911019514</v>
      </c>
      <c r="O519">
        <f t="shared" si="87"/>
        <v>0.52601666052540019</v>
      </c>
      <c r="P519">
        <f t="shared" si="88"/>
        <v>0.54179815305669521</v>
      </c>
      <c r="Q519">
        <f t="shared" si="89"/>
        <v>0.58918472446413761</v>
      </c>
      <c r="R519">
        <v>1.1238235519999999</v>
      </c>
      <c r="S519">
        <v>1.1309828770000001</v>
      </c>
    </row>
    <row r="520" spans="1:19" x14ac:dyDescent="0.25">
      <c r="A520">
        <v>85</v>
      </c>
      <c r="B520">
        <v>1.2</v>
      </c>
      <c r="C520">
        <v>5</v>
      </c>
      <c r="D520">
        <v>2.5</v>
      </c>
      <c r="E520">
        <v>0.4698</v>
      </c>
      <c r="F520">
        <v>0.70920000000000005</v>
      </c>
      <c r="G520">
        <v>1.179</v>
      </c>
      <c r="H520">
        <v>0.63111911070000004</v>
      </c>
      <c r="I520">
        <v>0.50475066499999999</v>
      </c>
      <c r="J520">
        <v>0.59666158560000004</v>
      </c>
      <c r="K520">
        <v>0.59784644600000003</v>
      </c>
      <c r="L520">
        <v>0.54461230760000001</v>
      </c>
      <c r="M520">
        <v>0.61071210050000002</v>
      </c>
      <c r="N520">
        <f t="shared" si="86"/>
        <v>0.5978068911019514</v>
      </c>
      <c r="O520">
        <f t="shared" si="87"/>
        <v>0.52601666052540019</v>
      </c>
      <c r="P520">
        <f t="shared" si="88"/>
        <v>0.54179815305669521</v>
      </c>
      <c r="Q520">
        <f t="shared" si="89"/>
        <v>0.58918472446413761</v>
      </c>
      <c r="R520">
        <v>1.1238235519999999</v>
      </c>
      <c r="S520">
        <v>1.1309828770000001</v>
      </c>
    </row>
    <row r="521" spans="1:19" x14ac:dyDescent="0.25">
      <c r="A521">
        <v>85</v>
      </c>
      <c r="B521">
        <v>1.2</v>
      </c>
      <c r="C521">
        <v>5</v>
      </c>
      <c r="D521">
        <v>2.5</v>
      </c>
      <c r="E521">
        <v>0.44640000000000002</v>
      </c>
      <c r="F521">
        <v>0.64800000000000002</v>
      </c>
      <c r="G521">
        <v>1.0944</v>
      </c>
      <c r="H521">
        <v>0.63111911070000004</v>
      </c>
      <c r="I521">
        <v>0.50475066499999999</v>
      </c>
      <c r="J521">
        <v>0.59666158560000004</v>
      </c>
      <c r="K521">
        <v>0.59784644600000003</v>
      </c>
      <c r="L521">
        <v>0.54461230760000001</v>
      </c>
      <c r="M521">
        <v>0.61071210050000002</v>
      </c>
      <c r="N521">
        <f t="shared" si="86"/>
        <v>0.5978068911019514</v>
      </c>
      <c r="O521">
        <f t="shared" si="87"/>
        <v>0.52601666052540019</v>
      </c>
      <c r="P521">
        <f t="shared" si="88"/>
        <v>0.54179815305669521</v>
      </c>
      <c r="Q521">
        <f t="shared" si="89"/>
        <v>0.58918472446413761</v>
      </c>
      <c r="R521">
        <v>1.1238235519999999</v>
      </c>
      <c r="S521">
        <v>1.1309828770000001</v>
      </c>
    </row>
    <row r="522" spans="1:19" x14ac:dyDescent="0.25">
      <c r="A522">
        <v>85</v>
      </c>
      <c r="B522">
        <v>1.2</v>
      </c>
      <c r="C522">
        <v>5</v>
      </c>
      <c r="D522">
        <v>2.5</v>
      </c>
      <c r="E522">
        <v>0.4284</v>
      </c>
      <c r="F522">
        <v>0.71640000000000004</v>
      </c>
      <c r="G522">
        <v>1.1448</v>
      </c>
      <c r="H522">
        <v>0.63111911070000004</v>
      </c>
      <c r="I522">
        <v>0.50475066499999999</v>
      </c>
      <c r="J522">
        <v>0.59666158560000004</v>
      </c>
      <c r="K522">
        <v>0.59784644600000003</v>
      </c>
      <c r="L522">
        <v>0.54461230760000001</v>
      </c>
      <c r="M522">
        <v>0.61071210050000002</v>
      </c>
      <c r="N522">
        <f t="shared" si="86"/>
        <v>0.5978068911019514</v>
      </c>
      <c r="O522">
        <f t="shared" si="87"/>
        <v>0.52601666052540019</v>
      </c>
      <c r="P522">
        <f t="shared" si="88"/>
        <v>0.54179815305669521</v>
      </c>
      <c r="Q522">
        <f t="shared" si="89"/>
        <v>0.58918472446413761</v>
      </c>
      <c r="R522">
        <v>1.1238235519999999</v>
      </c>
      <c r="S522">
        <v>1.1309828770000001</v>
      </c>
    </row>
    <row r="523" spans="1:19" x14ac:dyDescent="0.25">
      <c r="A523">
        <v>85</v>
      </c>
      <c r="B523">
        <v>1.2</v>
      </c>
      <c r="C523">
        <v>5</v>
      </c>
      <c r="D523">
        <v>2.5</v>
      </c>
      <c r="E523">
        <v>0.42480000000000001</v>
      </c>
      <c r="F523">
        <v>0.7056</v>
      </c>
      <c r="G523">
        <v>1.1304000000000001</v>
      </c>
      <c r="H523">
        <v>0.63111911070000004</v>
      </c>
      <c r="I523">
        <v>0.50475066499999999</v>
      </c>
      <c r="J523">
        <v>0.59666158560000004</v>
      </c>
      <c r="K523">
        <v>0.59784644600000003</v>
      </c>
      <c r="L523">
        <v>0.54461230760000001</v>
      </c>
      <c r="M523">
        <v>0.61071210050000002</v>
      </c>
      <c r="N523">
        <f t="shared" si="86"/>
        <v>0.5978068911019514</v>
      </c>
      <c r="O523">
        <f t="shared" si="87"/>
        <v>0.52601666052540019</v>
      </c>
      <c r="P523">
        <f t="shared" si="88"/>
        <v>0.54179815305669521</v>
      </c>
      <c r="Q523">
        <f t="shared" si="89"/>
        <v>0.58918472446413761</v>
      </c>
      <c r="R523">
        <v>1.1238235519999999</v>
      </c>
      <c r="S523">
        <v>1.1309828770000001</v>
      </c>
    </row>
    <row r="524" spans="1:19" x14ac:dyDescent="0.25">
      <c r="A524">
        <v>85</v>
      </c>
      <c r="B524">
        <v>1.2</v>
      </c>
      <c r="C524">
        <v>5</v>
      </c>
      <c r="D524">
        <v>2.5</v>
      </c>
      <c r="E524">
        <v>0.42659999999999998</v>
      </c>
      <c r="F524">
        <v>0.73260000000000003</v>
      </c>
      <c r="G524">
        <v>1.1592</v>
      </c>
      <c r="H524">
        <v>0.63111911070000004</v>
      </c>
      <c r="I524">
        <v>0.50475066499999999</v>
      </c>
      <c r="J524">
        <v>0.59666158560000004</v>
      </c>
      <c r="K524">
        <v>0.59784644600000003</v>
      </c>
      <c r="L524">
        <v>0.54461230760000001</v>
      </c>
      <c r="M524">
        <v>0.61071210050000002</v>
      </c>
      <c r="N524">
        <f t="shared" si="86"/>
        <v>0.5978068911019514</v>
      </c>
      <c r="O524">
        <f t="shared" si="87"/>
        <v>0.52601666052540019</v>
      </c>
      <c r="P524">
        <f t="shared" si="88"/>
        <v>0.54179815305669521</v>
      </c>
      <c r="Q524">
        <f t="shared" si="89"/>
        <v>0.58918472446413761</v>
      </c>
      <c r="R524">
        <v>1.1238235519999999</v>
      </c>
      <c r="S524">
        <v>1.1309828770000001</v>
      </c>
    </row>
    <row r="525" spans="1:19" x14ac:dyDescent="0.25">
      <c r="A525">
        <v>85</v>
      </c>
      <c r="B525">
        <v>1.2</v>
      </c>
      <c r="C525">
        <v>5</v>
      </c>
      <c r="D525">
        <v>2.5</v>
      </c>
      <c r="E525">
        <v>0.45540000000000003</v>
      </c>
      <c r="F525">
        <v>0.67320000000000002</v>
      </c>
      <c r="G525">
        <v>1.1286</v>
      </c>
      <c r="H525">
        <v>0.63111911070000004</v>
      </c>
      <c r="I525">
        <v>0.50475066499999999</v>
      </c>
      <c r="J525">
        <v>0.59666158560000004</v>
      </c>
      <c r="K525">
        <v>0.59784644600000003</v>
      </c>
      <c r="L525">
        <v>0.54461230760000001</v>
      </c>
      <c r="M525">
        <v>0.61071210050000002</v>
      </c>
      <c r="N525">
        <f t="shared" si="86"/>
        <v>0.5978068911019514</v>
      </c>
      <c r="O525">
        <f t="shared" si="87"/>
        <v>0.52601666052540019</v>
      </c>
      <c r="P525">
        <f t="shared" si="88"/>
        <v>0.54179815305669521</v>
      </c>
      <c r="Q525">
        <f t="shared" si="89"/>
        <v>0.58918472446413761</v>
      </c>
      <c r="R525">
        <v>1.1238235519999999</v>
      </c>
      <c r="S525">
        <v>1.1309828770000001</v>
      </c>
    </row>
    <row r="526" spans="1:19" x14ac:dyDescent="0.25">
      <c r="A526">
        <v>85</v>
      </c>
      <c r="B526">
        <v>1.2</v>
      </c>
      <c r="C526">
        <v>5</v>
      </c>
      <c r="D526">
        <v>2.5</v>
      </c>
      <c r="E526">
        <v>0.39779999999999999</v>
      </c>
      <c r="F526">
        <v>0.72</v>
      </c>
      <c r="G526">
        <v>1.1177999999999999</v>
      </c>
      <c r="H526">
        <v>0.63111911070000004</v>
      </c>
      <c r="I526">
        <v>0.50475066499999999</v>
      </c>
      <c r="J526">
        <v>0.59666158560000004</v>
      </c>
      <c r="K526">
        <v>0.59784644600000003</v>
      </c>
      <c r="L526">
        <v>0.54461230760000001</v>
      </c>
      <c r="M526">
        <v>0.61071210050000002</v>
      </c>
      <c r="N526">
        <f t="shared" si="86"/>
        <v>0.5978068911019514</v>
      </c>
      <c r="O526">
        <f t="shared" si="87"/>
        <v>0.52601666052540019</v>
      </c>
      <c r="P526">
        <f t="shared" si="88"/>
        <v>0.54179815305669521</v>
      </c>
      <c r="Q526">
        <f t="shared" si="89"/>
        <v>0.58918472446413761</v>
      </c>
      <c r="R526">
        <v>1.1238235519999999</v>
      </c>
      <c r="S526">
        <v>1.1309828770000001</v>
      </c>
    </row>
    <row r="527" spans="1:19" x14ac:dyDescent="0.25">
      <c r="A527">
        <v>85</v>
      </c>
      <c r="B527">
        <v>1.2</v>
      </c>
      <c r="C527">
        <v>5</v>
      </c>
      <c r="D527">
        <v>2.5</v>
      </c>
      <c r="E527">
        <v>0.4194</v>
      </c>
      <c r="F527">
        <v>0.6966</v>
      </c>
      <c r="G527">
        <v>1.1160000000000001</v>
      </c>
      <c r="H527">
        <v>0.63111911070000004</v>
      </c>
      <c r="I527">
        <v>0.50475066499999999</v>
      </c>
      <c r="J527">
        <v>0.59666158560000004</v>
      </c>
      <c r="K527">
        <v>0.59784644600000003</v>
      </c>
      <c r="L527">
        <v>0.54461230760000001</v>
      </c>
      <c r="M527">
        <v>0.61071210050000002</v>
      </c>
      <c r="N527">
        <f t="shared" si="86"/>
        <v>0.5978068911019514</v>
      </c>
      <c r="O527">
        <f t="shared" si="87"/>
        <v>0.52601666052540019</v>
      </c>
      <c r="P527">
        <f t="shared" si="88"/>
        <v>0.54179815305669521</v>
      </c>
      <c r="Q527">
        <f t="shared" si="89"/>
        <v>0.58918472446413761</v>
      </c>
      <c r="R527">
        <v>1.1238235519999999</v>
      </c>
      <c r="S527">
        <v>1.1309828770000001</v>
      </c>
    </row>
    <row r="528" spans="1:19" x14ac:dyDescent="0.25">
      <c r="A528">
        <v>85</v>
      </c>
      <c r="B528">
        <v>1.2</v>
      </c>
      <c r="C528">
        <v>5</v>
      </c>
      <c r="D528">
        <v>2.5</v>
      </c>
      <c r="E528">
        <v>0.41039999999999999</v>
      </c>
      <c r="F528">
        <v>0.70740000000000003</v>
      </c>
      <c r="G528">
        <v>1.1177999999999999</v>
      </c>
      <c r="H528">
        <v>0.63111911070000004</v>
      </c>
      <c r="I528">
        <v>0.50475066499999999</v>
      </c>
      <c r="J528">
        <v>0.59666158560000004</v>
      </c>
      <c r="K528">
        <v>0.59784644600000003</v>
      </c>
      <c r="L528">
        <v>0.54461230760000001</v>
      </c>
      <c r="M528">
        <v>0.61071210050000002</v>
      </c>
      <c r="N528">
        <f t="shared" si="86"/>
        <v>0.5978068911019514</v>
      </c>
      <c r="O528">
        <f t="shared" si="87"/>
        <v>0.52601666052540019</v>
      </c>
      <c r="P528">
        <f t="shared" si="88"/>
        <v>0.54179815305669521</v>
      </c>
      <c r="Q528">
        <f t="shared" si="89"/>
        <v>0.58918472446413761</v>
      </c>
      <c r="R528">
        <v>1.1238235519999999</v>
      </c>
      <c r="S528">
        <v>1.1309828770000001</v>
      </c>
    </row>
    <row r="529" spans="1:19" x14ac:dyDescent="0.25">
      <c r="A529">
        <v>85</v>
      </c>
      <c r="B529">
        <v>1.2</v>
      </c>
      <c r="C529">
        <v>5</v>
      </c>
      <c r="D529">
        <v>2.5</v>
      </c>
      <c r="E529">
        <v>0.45179999999999998</v>
      </c>
      <c r="F529">
        <v>0.66059999999999997</v>
      </c>
      <c r="G529">
        <v>1.1124000000000001</v>
      </c>
      <c r="H529">
        <v>0.63111911070000004</v>
      </c>
      <c r="I529">
        <v>0.50475066499999999</v>
      </c>
      <c r="J529">
        <v>0.59666158560000004</v>
      </c>
      <c r="K529">
        <v>0.59784644600000003</v>
      </c>
      <c r="L529">
        <v>0.54461230760000001</v>
      </c>
      <c r="M529">
        <v>0.61071210050000002</v>
      </c>
      <c r="N529">
        <f t="shared" si="86"/>
        <v>0.5978068911019514</v>
      </c>
      <c r="O529">
        <f t="shared" si="87"/>
        <v>0.52601666052540019</v>
      </c>
      <c r="P529">
        <f t="shared" si="88"/>
        <v>0.54179815305669521</v>
      </c>
      <c r="Q529">
        <f t="shared" si="89"/>
        <v>0.58918472446413761</v>
      </c>
      <c r="R529">
        <v>1.1238235519999999</v>
      </c>
      <c r="S529">
        <v>1.1309828770000001</v>
      </c>
    </row>
    <row r="530" spans="1:19" x14ac:dyDescent="0.25">
      <c r="A530">
        <v>85</v>
      </c>
      <c r="B530">
        <v>1.2</v>
      </c>
      <c r="C530">
        <v>5</v>
      </c>
      <c r="D530">
        <v>2.5</v>
      </c>
      <c r="E530">
        <v>0.4662</v>
      </c>
      <c r="F530">
        <v>0.82440000000000002</v>
      </c>
      <c r="G530">
        <v>1.2906</v>
      </c>
      <c r="H530">
        <v>0.63111911070000004</v>
      </c>
      <c r="I530">
        <v>0.50475066499999999</v>
      </c>
      <c r="J530">
        <v>0.59666158560000004</v>
      </c>
      <c r="K530">
        <v>0.59784644600000003</v>
      </c>
      <c r="L530">
        <v>0.54461230760000001</v>
      </c>
      <c r="M530">
        <v>0.61071210050000002</v>
      </c>
      <c r="N530">
        <f t="shared" si="86"/>
        <v>0.5978068911019514</v>
      </c>
      <c r="O530">
        <f t="shared" si="87"/>
        <v>0.52601666052540019</v>
      </c>
      <c r="P530">
        <f t="shared" si="88"/>
        <v>0.54179815305669521</v>
      </c>
      <c r="Q530">
        <f t="shared" si="89"/>
        <v>0.58918472446413761</v>
      </c>
      <c r="R530">
        <v>1.1238235519999999</v>
      </c>
      <c r="S530">
        <v>1.1309828770000001</v>
      </c>
    </row>
    <row r="531" spans="1:19" x14ac:dyDescent="0.25">
      <c r="A531">
        <v>85</v>
      </c>
      <c r="B531">
        <v>1.2</v>
      </c>
      <c r="C531">
        <v>5</v>
      </c>
      <c r="D531">
        <v>2.5</v>
      </c>
      <c r="E531">
        <v>0.38879999999999998</v>
      </c>
      <c r="F531">
        <v>0.72360000000000002</v>
      </c>
      <c r="G531">
        <v>1.1124000000000001</v>
      </c>
      <c r="H531">
        <v>0.63111911070000004</v>
      </c>
      <c r="I531">
        <v>0.50475066499999999</v>
      </c>
      <c r="J531">
        <v>0.59666158560000004</v>
      </c>
      <c r="K531">
        <v>0.59784644600000003</v>
      </c>
      <c r="L531">
        <v>0.54461230760000001</v>
      </c>
      <c r="M531">
        <v>0.61071210050000002</v>
      </c>
      <c r="N531">
        <f t="shared" si="86"/>
        <v>0.5978068911019514</v>
      </c>
      <c r="O531">
        <f t="shared" si="87"/>
        <v>0.52601666052540019</v>
      </c>
      <c r="P531">
        <f t="shared" si="88"/>
        <v>0.54179815305669521</v>
      </c>
      <c r="Q531">
        <f t="shared" si="89"/>
        <v>0.58918472446413761</v>
      </c>
      <c r="R531">
        <v>1.1238235519999999</v>
      </c>
      <c r="S531">
        <v>1.1309828770000001</v>
      </c>
    </row>
    <row r="532" spans="1:19" x14ac:dyDescent="0.25">
      <c r="A532">
        <v>85</v>
      </c>
      <c r="B532">
        <v>1.2</v>
      </c>
      <c r="C532">
        <v>5</v>
      </c>
      <c r="D532">
        <v>2.5</v>
      </c>
      <c r="E532">
        <v>0.38879999999999998</v>
      </c>
      <c r="F532">
        <v>0.73080000000000001</v>
      </c>
      <c r="G532">
        <v>1.1195999999999999</v>
      </c>
      <c r="H532">
        <v>0.63111911070000004</v>
      </c>
      <c r="I532">
        <v>0.50475066499999999</v>
      </c>
      <c r="J532">
        <v>0.59666158560000004</v>
      </c>
      <c r="K532">
        <v>0.59784644600000003</v>
      </c>
      <c r="L532">
        <v>0.54461230760000001</v>
      </c>
      <c r="M532">
        <v>0.61071210050000002</v>
      </c>
      <c r="N532">
        <f t="shared" si="86"/>
        <v>0.5978068911019514</v>
      </c>
      <c r="O532">
        <f t="shared" si="87"/>
        <v>0.52601666052540019</v>
      </c>
      <c r="P532">
        <f t="shared" si="88"/>
        <v>0.54179815305669521</v>
      </c>
      <c r="Q532">
        <f t="shared" si="89"/>
        <v>0.58918472446413761</v>
      </c>
      <c r="R532">
        <v>1.1238235519999999</v>
      </c>
      <c r="S532">
        <v>1.1309828770000001</v>
      </c>
    </row>
    <row r="533" spans="1:19" x14ac:dyDescent="0.25">
      <c r="A533">
        <v>85</v>
      </c>
      <c r="B533">
        <v>1.2</v>
      </c>
      <c r="C533">
        <v>5</v>
      </c>
      <c r="D533">
        <v>2.5</v>
      </c>
      <c r="E533">
        <v>0.43020000000000003</v>
      </c>
      <c r="F533">
        <v>0.74519999999999997</v>
      </c>
      <c r="G533">
        <v>1.1754</v>
      </c>
      <c r="H533">
        <v>0.63111911070000004</v>
      </c>
      <c r="I533">
        <v>0.50475066499999999</v>
      </c>
      <c r="J533">
        <v>0.59666158560000004</v>
      </c>
      <c r="K533">
        <v>0.59784644600000003</v>
      </c>
      <c r="L533">
        <v>0.54461230760000001</v>
      </c>
      <c r="M533">
        <v>0.61071210050000002</v>
      </c>
      <c r="N533">
        <f t="shared" si="86"/>
        <v>0.5978068911019514</v>
      </c>
      <c r="O533">
        <f t="shared" si="87"/>
        <v>0.52601666052540019</v>
      </c>
      <c r="P533">
        <f t="shared" si="88"/>
        <v>0.54179815305669521</v>
      </c>
      <c r="Q533">
        <f t="shared" si="89"/>
        <v>0.58918472446413761</v>
      </c>
      <c r="R533">
        <v>1.1238235519999999</v>
      </c>
      <c r="S533">
        <v>1.1309828770000001</v>
      </c>
    </row>
    <row r="535" spans="1:19" x14ac:dyDescent="0.25">
      <c r="A535">
        <v>85</v>
      </c>
      <c r="B535">
        <v>1</v>
      </c>
      <c r="C535">
        <v>5</v>
      </c>
      <c r="D535">
        <v>2.5</v>
      </c>
      <c r="E535">
        <v>0.49680000000000002</v>
      </c>
      <c r="F535">
        <v>0.42480000000000001</v>
      </c>
      <c r="G535">
        <v>0.92159999999999997</v>
      </c>
      <c r="H535">
        <v>0.43851911069999999</v>
      </c>
      <c r="I535">
        <v>0.30795066500000001</v>
      </c>
      <c r="J535">
        <v>0.59666158560000004</v>
      </c>
      <c r="K535">
        <v>0.59784644600000003</v>
      </c>
      <c r="L535">
        <v>0.3439294276</v>
      </c>
      <c r="M535">
        <v>0.61071210050000002</v>
      </c>
      <c r="N535">
        <f t="shared" ref="N535:N574" si="90">$W$27+$W$28*B535+$W$29*(C535-$V$16)*(D535-$V$18)+$W$30*A535+$W$31*D535+$W$32*(C535-$V$16)*(A535-$V$20)+$W$33*C535+$W$34*(B535-$V$22)*(D535-$V$18)+$W$35*(A535-$V$20)*(D535-$V$18)</f>
        <v>0.39584638793395138</v>
      </c>
      <c r="O535">
        <f t="shared" ref="O535:O574" si="91">$W$40+$W$41*D535+$W$42*(C535-$V$17)*(D535-$V$19)+$W$43*A535+$W$44*(A535-$V$21)*(D535-$V$19)+$W$45*C535+$W$46*(A535-$V$21)*(C535-$V$17)+$W$47*(B535-$V$23)*(D535-$V$19)+$W$48*(B535-$V$23)*(C535-$V$17)+$W$49*B535</f>
        <v>0.54737595991920018</v>
      </c>
      <c r="P535">
        <f t="shared" ref="P535:P574" si="92">$Z$27+$Z$28*B535+$Z$29*A535+$Z$30*C535+$Z$31*(D535-$V$18)^2+$Z$32*(D535-$V$18)*(C535-$V$16)+$Z$33*(A535-$V$20)*(D535-$V$18)+$Z$34*(D535)+$Z$35*(B535-$V$22)*(D535-$V$18)+$Z$36*(C535-$V$16)^2+$Z$37*(B535-$V$22)*(C535-$V$16)</f>
        <v>0.32915485646269488</v>
      </c>
      <c r="Q535">
        <f t="shared" ref="Q535:Q574" si="93">$Z$40+$Z$41*A535+$Z$42*C535+$Z$43*(D535-$V$19)^2+$Z$44*(C535-$V$17)*(D535-$V$19)+$Z$45*D535+$Z$46*(A535-$V$21)*(D535-$V$19)+$Z$47*(C535-$V$17)^2+$Z$48*(B535-$V$23)*(D535-$V$19)+$Z$49*(B535-$V$23)*(C535-$V$17)+$Z$50*B535</f>
        <v>0.61414452887733761</v>
      </c>
      <c r="R535">
        <v>0.94322234800000004</v>
      </c>
      <c r="S535">
        <v>0.94329938499999999</v>
      </c>
    </row>
    <row r="536" spans="1:19" x14ac:dyDescent="0.25">
      <c r="A536">
        <v>85</v>
      </c>
      <c r="B536">
        <v>1</v>
      </c>
      <c r="C536">
        <v>5</v>
      </c>
      <c r="D536">
        <v>2.5</v>
      </c>
      <c r="E536">
        <v>0.47039999999999998</v>
      </c>
      <c r="F536">
        <v>0.44400000000000001</v>
      </c>
      <c r="G536">
        <v>0.91439999999999999</v>
      </c>
      <c r="H536">
        <v>0.43851911069999999</v>
      </c>
      <c r="I536">
        <v>0.30795066500000001</v>
      </c>
      <c r="J536">
        <v>0.59666158560000004</v>
      </c>
      <c r="K536">
        <v>0.59784644600000003</v>
      </c>
      <c r="L536">
        <v>0.3439294276</v>
      </c>
      <c r="M536">
        <v>0.61071210050000002</v>
      </c>
      <c r="N536">
        <f t="shared" si="90"/>
        <v>0.39584638793395138</v>
      </c>
      <c r="O536">
        <f t="shared" si="91"/>
        <v>0.54737595991920018</v>
      </c>
      <c r="P536">
        <f t="shared" si="92"/>
        <v>0.32915485646269488</v>
      </c>
      <c r="Q536">
        <f t="shared" si="93"/>
        <v>0.61414452887733761</v>
      </c>
      <c r="R536">
        <v>0.94322234800000004</v>
      </c>
      <c r="S536">
        <v>0.94329938499999999</v>
      </c>
    </row>
    <row r="537" spans="1:19" x14ac:dyDescent="0.25">
      <c r="A537">
        <v>85</v>
      </c>
      <c r="B537">
        <v>1</v>
      </c>
      <c r="C537">
        <v>5</v>
      </c>
      <c r="D537">
        <v>2.5</v>
      </c>
      <c r="E537">
        <v>0.47760000000000002</v>
      </c>
      <c r="F537">
        <v>0.43440000000000001</v>
      </c>
      <c r="G537">
        <v>0.91200000000000003</v>
      </c>
      <c r="H537">
        <v>0.43851911069999999</v>
      </c>
      <c r="I537">
        <v>0.30795066500000001</v>
      </c>
      <c r="J537">
        <v>0.59666158560000004</v>
      </c>
      <c r="K537">
        <v>0.59784644600000003</v>
      </c>
      <c r="L537">
        <v>0.3439294276</v>
      </c>
      <c r="M537">
        <v>0.61071210050000002</v>
      </c>
      <c r="N537">
        <f t="shared" si="90"/>
        <v>0.39584638793395138</v>
      </c>
      <c r="O537">
        <f t="shared" si="91"/>
        <v>0.54737595991920018</v>
      </c>
      <c r="P537">
        <f t="shared" si="92"/>
        <v>0.32915485646269488</v>
      </c>
      <c r="Q537">
        <f t="shared" si="93"/>
        <v>0.61414452887733761</v>
      </c>
      <c r="R537">
        <v>0.94322234800000004</v>
      </c>
      <c r="S537">
        <v>0.94329938499999999</v>
      </c>
    </row>
    <row r="538" spans="1:19" x14ac:dyDescent="0.25">
      <c r="A538">
        <v>85</v>
      </c>
      <c r="B538">
        <v>1</v>
      </c>
      <c r="C538">
        <v>5</v>
      </c>
      <c r="D538">
        <v>2.5</v>
      </c>
      <c r="E538">
        <v>0.47039999999999998</v>
      </c>
      <c r="F538">
        <v>0.46079999999999999</v>
      </c>
      <c r="G538">
        <v>0.93120000000000003</v>
      </c>
      <c r="H538">
        <v>0.43851911069999999</v>
      </c>
      <c r="I538">
        <v>0.30795066500000001</v>
      </c>
      <c r="J538">
        <v>0.59666158560000004</v>
      </c>
      <c r="K538">
        <v>0.59784644600000003</v>
      </c>
      <c r="L538">
        <v>0.3439294276</v>
      </c>
      <c r="M538">
        <v>0.61071210050000002</v>
      </c>
      <c r="N538">
        <f t="shared" si="90"/>
        <v>0.39584638793395138</v>
      </c>
      <c r="O538">
        <f t="shared" si="91"/>
        <v>0.54737595991920018</v>
      </c>
      <c r="P538">
        <f t="shared" si="92"/>
        <v>0.32915485646269488</v>
      </c>
      <c r="Q538">
        <f t="shared" si="93"/>
        <v>0.61414452887733761</v>
      </c>
      <c r="R538">
        <v>0.94322234800000004</v>
      </c>
      <c r="S538">
        <v>0.94329938499999999</v>
      </c>
    </row>
    <row r="539" spans="1:19" x14ac:dyDescent="0.25">
      <c r="A539">
        <v>85</v>
      </c>
      <c r="B539">
        <v>1</v>
      </c>
      <c r="C539">
        <v>5</v>
      </c>
      <c r="D539">
        <v>2.5</v>
      </c>
      <c r="E539">
        <v>0.49440000000000001</v>
      </c>
      <c r="F539">
        <v>0.46079999999999999</v>
      </c>
      <c r="G539">
        <v>0.95520000000000005</v>
      </c>
      <c r="H539">
        <v>0.43851911069999999</v>
      </c>
      <c r="I539">
        <v>0.30795066500000001</v>
      </c>
      <c r="J539">
        <v>0.59666158560000004</v>
      </c>
      <c r="K539">
        <v>0.59784644600000003</v>
      </c>
      <c r="L539">
        <v>0.3439294276</v>
      </c>
      <c r="M539">
        <v>0.61071210050000002</v>
      </c>
      <c r="N539">
        <f t="shared" si="90"/>
        <v>0.39584638793395138</v>
      </c>
      <c r="O539">
        <f t="shared" si="91"/>
        <v>0.54737595991920018</v>
      </c>
      <c r="P539">
        <f t="shared" si="92"/>
        <v>0.32915485646269488</v>
      </c>
      <c r="Q539">
        <f t="shared" si="93"/>
        <v>0.61414452887733761</v>
      </c>
      <c r="R539">
        <v>0.94322234800000004</v>
      </c>
      <c r="S539">
        <v>0.94329938499999999</v>
      </c>
    </row>
    <row r="540" spans="1:19" x14ac:dyDescent="0.25">
      <c r="A540">
        <v>85</v>
      </c>
      <c r="B540">
        <v>1</v>
      </c>
      <c r="C540">
        <v>5</v>
      </c>
      <c r="D540">
        <v>2.5</v>
      </c>
      <c r="E540">
        <v>0.50160000000000005</v>
      </c>
      <c r="F540">
        <v>0.45119999999999999</v>
      </c>
      <c r="G540">
        <v>0.95279999999999998</v>
      </c>
      <c r="H540">
        <v>0.43851911069999999</v>
      </c>
      <c r="I540">
        <v>0.30795066500000001</v>
      </c>
      <c r="J540">
        <v>0.59666158560000004</v>
      </c>
      <c r="K540">
        <v>0.59784644600000003</v>
      </c>
      <c r="L540">
        <v>0.3439294276</v>
      </c>
      <c r="M540">
        <v>0.61071210050000002</v>
      </c>
      <c r="N540">
        <f t="shared" si="90"/>
        <v>0.39584638793395138</v>
      </c>
      <c r="O540">
        <f t="shared" si="91"/>
        <v>0.54737595991920018</v>
      </c>
      <c r="P540">
        <f t="shared" si="92"/>
        <v>0.32915485646269488</v>
      </c>
      <c r="Q540">
        <f t="shared" si="93"/>
        <v>0.61414452887733761</v>
      </c>
      <c r="R540">
        <v>0.94322234800000004</v>
      </c>
      <c r="S540">
        <v>0.94329938499999999</v>
      </c>
    </row>
    <row r="541" spans="1:19" x14ac:dyDescent="0.25">
      <c r="A541">
        <v>85</v>
      </c>
      <c r="B541">
        <v>1</v>
      </c>
      <c r="C541">
        <v>5</v>
      </c>
      <c r="D541">
        <v>2.5</v>
      </c>
      <c r="E541">
        <v>0.50639999999999996</v>
      </c>
      <c r="F541">
        <v>0.41760000000000003</v>
      </c>
      <c r="G541">
        <v>0.92400000000000004</v>
      </c>
      <c r="H541">
        <v>0.43851911069999999</v>
      </c>
      <c r="I541">
        <v>0.30795066500000001</v>
      </c>
      <c r="J541">
        <v>0.59666158560000004</v>
      </c>
      <c r="K541">
        <v>0.59784644600000003</v>
      </c>
      <c r="L541">
        <v>0.3439294276</v>
      </c>
      <c r="M541">
        <v>0.61071210050000002</v>
      </c>
      <c r="N541">
        <f t="shared" si="90"/>
        <v>0.39584638793395138</v>
      </c>
      <c r="O541">
        <f t="shared" si="91"/>
        <v>0.54737595991920018</v>
      </c>
      <c r="P541">
        <f t="shared" si="92"/>
        <v>0.32915485646269488</v>
      </c>
      <c r="Q541">
        <f t="shared" si="93"/>
        <v>0.61414452887733761</v>
      </c>
      <c r="R541">
        <v>0.94322234800000004</v>
      </c>
      <c r="S541">
        <v>0.94329938499999999</v>
      </c>
    </row>
    <row r="542" spans="1:19" x14ac:dyDescent="0.25">
      <c r="A542">
        <v>85</v>
      </c>
      <c r="B542">
        <v>1</v>
      </c>
      <c r="C542">
        <v>5</v>
      </c>
      <c r="D542">
        <v>2.5</v>
      </c>
      <c r="E542">
        <v>0.51119999999999999</v>
      </c>
      <c r="F542">
        <v>0.42</v>
      </c>
      <c r="G542">
        <v>0.93120000000000003</v>
      </c>
      <c r="H542">
        <v>0.43851911069999999</v>
      </c>
      <c r="I542">
        <v>0.30795066500000001</v>
      </c>
      <c r="J542">
        <v>0.59666158560000004</v>
      </c>
      <c r="K542">
        <v>0.59784644600000003</v>
      </c>
      <c r="L542">
        <v>0.3439294276</v>
      </c>
      <c r="M542">
        <v>0.61071210050000002</v>
      </c>
      <c r="N542">
        <f t="shared" si="90"/>
        <v>0.39584638793395138</v>
      </c>
      <c r="O542">
        <f t="shared" si="91"/>
        <v>0.54737595991920018</v>
      </c>
      <c r="P542">
        <f t="shared" si="92"/>
        <v>0.32915485646269488</v>
      </c>
      <c r="Q542">
        <f t="shared" si="93"/>
        <v>0.61414452887733761</v>
      </c>
      <c r="R542">
        <v>0.94322234800000004</v>
      </c>
      <c r="S542">
        <v>0.94329938499999999</v>
      </c>
    </row>
    <row r="543" spans="1:19" x14ac:dyDescent="0.25">
      <c r="A543">
        <v>85</v>
      </c>
      <c r="B543">
        <v>1</v>
      </c>
      <c r="C543">
        <v>5</v>
      </c>
      <c r="D543">
        <v>2.5</v>
      </c>
      <c r="E543">
        <v>0.44159999999999999</v>
      </c>
      <c r="F543">
        <v>0.46560000000000001</v>
      </c>
      <c r="G543">
        <v>0.90720000000000001</v>
      </c>
      <c r="H543">
        <v>0.43851911069999999</v>
      </c>
      <c r="I543">
        <v>0.30795066500000001</v>
      </c>
      <c r="J543">
        <v>0.59666158560000004</v>
      </c>
      <c r="K543">
        <v>0.59784644600000003</v>
      </c>
      <c r="L543">
        <v>0.3439294276</v>
      </c>
      <c r="M543">
        <v>0.61071210050000002</v>
      </c>
      <c r="N543">
        <f t="shared" si="90"/>
        <v>0.39584638793395138</v>
      </c>
      <c r="O543">
        <f t="shared" si="91"/>
        <v>0.54737595991920018</v>
      </c>
      <c r="P543">
        <f t="shared" si="92"/>
        <v>0.32915485646269488</v>
      </c>
      <c r="Q543">
        <f t="shared" si="93"/>
        <v>0.61414452887733761</v>
      </c>
      <c r="R543">
        <v>0.94322234800000004</v>
      </c>
      <c r="S543">
        <v>0.94329938499999999</v>
      </c>
    </row>
    <row r="544" spans="1:19" x14ac:dyDescent="0.25">
      <c r="A544">
        <v>85</v>
      </c>
      <c r="B544">
        <v>1</v>
      </c>
      <c r="C544">
        <v>5</v>
      </c>
      <c r="D544">
        <v>2.5</v>
      </c>
      <c r="E544">
        <v>0.45600000000000002</v>
      </c>
      <c r="F544">
        <v>0.45839999999999997</v>
      </c>
      <c r="G544">
        <v>0.91439999999999999</v>
      </c>
      <c r="H544">
        <v>0.43851911069999999</v>
      </c>
      <c r="I544">
        <v>0.30795066500000001</v>
      </c>
      <c r="J544">
        <v>0.59666158560000004</v>
      </c>
      <c r="K544">
        <v>0.59784644600000003</v>
      </c>
      <c r="L544">
        <v>0.3439294276</v>
      </c>
      <c r="M544">
        <v>0.61071210050000002</v>
      </c>
      <c r="N544">
        <f t="shared" si="90"/>
        <v>0.39584638793395138</v>
      </c>
      <c r="O544">
        <f t="shared" si="91"/>
        <v>0.54737595991920018</v>
      </c>
      <c r="P544">
        <f t="shared" si="92"/>
        <v>0.32915485646269488</v>
      </c>
      <c r="Q544">
        <f t="shared" si="93"/>
        <v>0.61414452887733761</v>
      </c>
      <c r="R544">
        <v>0.94322234800000004</v>
      </c>
      <c r="S544">
        <v>0.94329938499999999</v>
      </c>
    </row>
    <row r="545" spans="1:19" x14ac:dyDescent="0.25">
      <c r="A545">
        <v>85</v>
      </c>
      <c r="B545">
        <v>1</v>
      </c>
      <c r="C545">
        <v>5</v>
      </c>
      <c r="D545">
        <v>2.5</v>
      </c>
      <c r="E545">
        <v>0.4728</v>
      </c>
      <c r="F545">
        <v>0.46560000000000001</v>
      </c>
      <c r="G545">
        <v>0.93840000000000001</v>
      </c>
      <c r="H545">
        <v>0.43851911069999999</v>
      </c>
      <c r="I545">
        <v>0.30795066500000001</v>
      </c>
      <c r="J545">
        <v>0.59666158560000004</v>
      </c>
      <c r="K545">
        <v>0.59784644600000003</v>
      </c>
      <c r="L545">
        <v>0.3439294276</v>
      </c>
      <c r="M545">
        <v>0.61071210050000002</v>
      </c>
      <c r="N545">
        <f t="shared" si="90"/>
        <v>0.39584638793395138</v>
      </c>
      <c r="O545">
        <f t="shared" si="91"/>
        <v>0.54737595991920018</v>
      </c>
      <c r="P545">
        <f t="shared" si="92"/>
        <v>0.32915485646269488</v>
      </c>
      <c r="Q545">
        <f t="shared" si="93"/>
        <v>0.61414452887733761</v>
      </c>
      <c r="R545">
        <v>0.94322234800000004</v>
      </c>
      <c r="S545">
        <v>0.94329938499999999</v>
      </c>
    </row>
    <row r="546" spans="1:19" x14ac:dyDescent="0.25">
      <c r="A546">
        <v>85</v>
      </c>
      <c r="B546">
        <v>1</v>
      </c>
      <c r="C546">
        <v>5</v>
      </c>
      <c r="D546">
        <v>2.5</v>
      </c>
      <c r="E546">
        <v>0.48060000000000003</v>
      </c>
      <c r="F546">
        <v>0.45600000000000002</v>
      </c>
      <c r="G546">
        <v>0.93659999999999999</v>
      </c>
      <c r="H546">
        <v>0.43851911069999999</v>
      </c>
      <c r="I546">
        <v>0.30795066500000001</v>
      </c>
      <c r="J546">
        <v>0.59666158560000004</v>
      </c>
      <c r="K546">
        <v>0.59784644600000003</v>
      </c>
      <c r="L546">
        <v>0.3439294276</v>
      </c>
      <c r="M546">
        <v>0.61071210050000002</v>
      </c>
      <c r="N546">
        <f t="shared" si="90"/>
        <v>0.39584638793395138</v>
      </c>
      <c r="O546">
        <f t="shared" si="91"/>
        <v>0.54737595991920018</v>
      </c>
      <c r="P546">
        <f t="shared" si="92"/>
        <v>0.32915485646269488</v>
      </c>
      <c r="Q546">
        <f t="shared" si="93"/>
        <v>0.61414452887733761</v>
      </c>
      <c r="R546">
        <v>0.94322234800000004</v>
      </c>
      <c r="S546">
        <v>0.94329938499999999</v>
      </c>
    </row>
    <row r="547" spans="1:19" x14ac:dyDescent="0.25">
      <c r="A547">
        <v>85</v>
      </c>
      <c r="B547">
        <v>1</v>
      </c>
      <c r="C547">
        <v>5</v>
      </c>
      <c r="D547">
        <v>2.5</v>
      </c>
      <c r="E547">
        <v>0.48720000000000002</v>
      </c>
      <c r="F547">
        <v>0.45600000000000002</v>
      </c>
      <c r="G547">
        <v>0.94320000000000004</v>
      </c>
      <c r="H547">
        <v>0.43851911069999999</v>
      </c>
      <c r="I547">
        <v>0.30795066500000001</v>
      </c>
      <c r="J547">
        <v>0.59666158560000004</v>
      </c>
      <c r="K547">
        <v>0.59784644600000003</v>
      </c>
      <c r="L547">
        <v>0.3439294276</v>
      </c>
      <c r="M547">
        <v>0.61071210050000002</v>
      </c>
      <c r="N547">
        <f t="shared" si="90"/>
        <v>0.39584638793395138</v>
      </c>
      <c r="O547">
        <f t="shared" si="91"/>
        <v>0.54737595991920018</v>
      </c>
      <c r="P547">
        <f t="shared" si="92"/>
        <v>0.32915485646269488</v>
      </c>
      <c r="Q547">
        <f t="shared" si="93"/>
        <v>0.61414452887733761</v>
      </c>
      <c r="R547">
        <v>0.94322234800000004</v>
      </c>
      <c r="S547">
        <v>0.94329938499999999</v>
      </c>
    </row>
    <row r="548" spans="1:19" x14ac:dyDescent="0.25">
      <c r="A548">
        <v>85</v>
      </c>
      <c r="B548">
        <v>1</v>
      </c>
      <c r="C548">
        <v>5</v>
      </c>
      <c r="D548">
        <v>2.5</v>
      </c>
      <c r="E548">
        <v>0.50880000000000003</v>
      </c>
      <c r="F548">
        <v>0.45600000000000002</v>
      </c>
      <c r="G548">
        <v>0.96479999999999999</v>
      </c>
      <c r="H548">
        <v>0.43851911069999999</v>
      </c>
      <c r="I548">
        <v>0.30795066500000001</v>
      </c>
      <c r="J548">
        <v>0.59666158560000004</v>
      </c>
      <c r="K548">
        <v>0.59784644600000003</v>
      </c>
      <c r="L548">
        <v>0.3439294276</v>
      </c>
      <c r="M548">
        <v>0.61071210050000002</v>
      </c>
      <c r="N548">
        <f t="shared" si="90"/>
        <v>0.39584638793395138</v>
      </c>
      <c r="O548">
        <f t="shared" si="91"/>
        <v>0.54737595991920018</v>
      </c>
      <c r="P548">
        <f t="shared" si="92"/>
        <v>0.32915485646269488</v>
      </c>
      <c r="Q548">
        <f t="shared" si="93"/>
        <v>0.61414452887733761</v>
      </c>
      <c r="R548">
        <v>0.94322234800000004</v>
      </c>
      <c r="S548">
        <v>0.94329938499999999</v>
      </c>
    </row>
    <row r="549" spans="1:19" x14ac:dyDescent="0.25">
      <c r="A549">
        <v>85</v>
      </c>
      <c r="B549">
        <v>1</v>
      </c>
      <c r="C549">
        <v>5</v>
      </c>
      <c r="D549">
        <v>2.5</v>
      </c>
      <c r="E549">
        <v>0.50880000000000003</v>
      </c>
      <c r="F549">
        <v>0.42959999999999998</v>
      </c>
      <c r="G549">
        <v>0.93840000000000001</v>
      </c>
      <c r="H549">
        <v>0.43851911069999999</v>
      </c>
      <c r="I549">
        <v>0.30795066500000001</v>
      </c>
      <c r="J549">
        <v>0.59666158560000004</v>
      </c>
      <c r="K549">
        <v>0.59784644600000003</v>
      </c>
      <c r="L549">
        <v>0.3439294276</v>
      </c>
      <c r="M549">
        <v>0.61071210050000002</v>
      </c>
      <c r="N549">
        <f t="shared" si="90"/>
        <v>0.39584638793395138</v>
      </c>
      <c r="O549">
        <f t="shared" si="91"/>
        <v>0.54737595991920018</v>
      </c>
      <c r="P549">
        <f t="shared" si="92"/>
        <v>0.32915485646269488</v>
      </c>
      <c r="Q549">
        <f t="shared" si="93"/>
        <v>0.61414452887733761</v>
      </c>
      <c r="R549">
        <v>0.94322234800000004</v>
      </c>
      <c r="S549">
        <v>0.94329938499999999</v>
      </c>
    </row>
    <row r="550" spans="1:19" x14ac:dyDescent="0.25">
      <c r="A550">
        <v>85</v>
      </c>
      <c r="B550">
        <v>1</v>
      </c>
      <c r="C550">
        <v>5</v>
      </c>
      <c r="D550">
        <v>2.5</v>
      </c>
      <c r="E550">
        <v>0.53039999999999998</v>
      </c>
      <c r="F550">
        <v>0.432</v>
      </c>
      <c r="G550">
        <v>0.96240000000000003</v>
      </c>
      <c r="H550">
        <v>0.43851911069999999</v>
      </c>
      <c r="I550">
        <v>0.30795066500000001</v>
      </c>
      <c r="J550">
        <v>0.59666158560000004</v>
      </c>
      <c r="K550">
        <v>0.59784644600000003</v>
      </c>
      <c r="L550">
        <v>0.3439294276</v>
      </c>
      <c r="M550">
        <v>0.61071210050000002</v>
      </c>
      <c r="N550">
        <f t="shared" si="90"/>
        <v>0.39584638793395138</v>
      </c>
      <c r="O550">
        <f t="shared" si="91"/>
        <v>0.54737595991920018</v>
      </c>
      <c r="P550">
        <f t="shared" si="92"/>
        <v>0.32915485646269488</v>
      </c>
      <c r="Q550">
        <f t="shared" si="93"/>
        <v>0.61414452887733761</v>
      </c>
      <c r="R550">
        <v>0.94322234800000004</v>
      </c>
      <c r="S550">
        <v>0.94329938499999999</v>
      </c>
    </row>
    <row r="551" spans="1:19" x14ac:dyDescent="0.25">
      <c r="A551">
        <v>85</v>
      </c>
      <c r="B551">
        <v>1</v>
      </c>
      <c r="C551">
        <v>5</v>
      </c>
      <c r="D551">
        <v>2.5</v>
      </c>
      <c r="E551">
        <v>0.48</v>
      </c>
      <c r="F551">
        <v>0.46079999999999999</v>
      </c>
      <c r="G551">
        <v>0.94079999999999997</v>
      </c>
      <c r="H551">
        <v>0.43851911069999999</v>
      </c>
      <c r="I551">
        <v>0.30795066500000001</v>
      </c>
      <c r="J551">
        <v>0.59666158560000004</v>
      </c>
      <c r="K551">
        <v>0.59784644600000003</v>
      </c>
      <c r="L551">
        <v>0.3439294276</v>
      </c>
      <c r="M551">
        <v>0.61071210050000002</v>
      </c>
      <c r="N551">
        <f t="shared" si="90"/>
        <v>0.39584638793395138</v>
      </c>
      <c r="O551">
        <f t="shared" si="91"/>
        <v>0.54737595991920018</v>
      </c>
      <c r="P551">
        <f t="shared" si="92"/>
        <v>0.32915485646269488</v>
      </c>
      <c r="Q551">
        <f t="shared" si="93"/>
        <v>0.61414452887733761</v>
      </c>
      <c r="R551">
        <v>0.94322234800000004</v>
      </c>
      <c r="S551">
        <v>0.94329938499999999</v>
      </c>
    </row>
    <row r="552" spans="1:19" x14ac:dyDescent="0.25">
      <c r="A552">
        <v>85</v>
      </c>
      <c r="B552">
        <v>1</v>
      </c>
      <c r="C552">
        <v>5</v>
      </c>
      <c r="D552">
        <v>2.5</v>
      </c>
      <c r="E552">
        <v>0.4728</v>
      </c>
      <c r="F552">
        <v>0.44400000000000001</v>
      </c>
      <c r="G552">
        <v>0.91679999999999995</v>
      </c>
      <c r="H552">
        <v>0.43851911069999999</v>
      </c>
      <c r="I552">
        <v>0.30795066500000001</v>
      </c>
      <c r="J552">
        <v>0.59666158560000004</v>
      </c>
      <c r="K552">
        <v>0.59784644600000003</v>
      </c>
      <c r="L552">
        <v>0.3439294276</v>
      </c>
      <c r="M552">
        <v>0.61071210050000002</v>
      </c>
      <c r="N552">
        <f t="shared" si="90"/>
        <v>0.39584638793395138</v>
      </c>
      <c r="O552">
        <f t="shared" si="91"/>
        <v>0.54737595991920018</v>
      </c>
      <c r="P552">
        <f t="shared" si="92"/>
        <v>0.32915485646269488</v>
      </c>
      <c r="Q552">
        <f t="shared" si="93"/>
        <v>0.61414452887733761</v>
      </c>
      <c r="R552">
        <v>0.94322234800000004</v>
      </c>
      <c r="S552">
        <v>0.94329938499999999</v>
      </c>
    </row>
    <row r="553" spans="1:19" x14ac:dyDescent="0.25">
      <c r="A553">
        <v>85</v>
      </c>
      <c r="B553">
        <v>1</v>
      </c>
      <c r="C553">
        <v>5</v>
      </c>
      <c r="D553">
        <v>2.5</v>
      </c>
      <c r="E553">
        <v>0.47039999999999998</v>
      </c>
      <c r="F553">
        <v>0.4632</v>
      </c>
      <c r="G553">
        <v>0.93359999999999999</v>
      </c>
      <c r="H553">
        <v>0.43851911069999999</v>
      </c>
      <c r="I553">
        <v>0.30795066500000001</v>
      </c>
      <c r="J553">
        <v>0.59666158560000004</v>
      </c>
      <c r="K553">
        <v>0.59784644600000003</v>
      </c>
      <c r="L553">
        <v>0.3439294276</v>
      </c>
      <c r="M553">
        <v>0.61071210050000002</v>
      </c>
      <c r="N553">
        <f t="shared" si="90"/>
        <v>0.39584638793395138</v>
      </c>
      <c r="O553">
        <f t="shared" si="91"/>
        <v>0.54737595991920018</v>
      </c>
      <c r="P553">
        <f t="shared" si="92"/>
        <v>0.32915485646269488</v>
      </c>
      <c r="Q553">
        <f t="shared" si="93"/>
        <v>0.61414452887733761</v>
      </c>
      <c r="R553">
        <v>0.94322234800000004</v>
      </c>
      <c r="S553">
        <v>0.94329938499999999</v>
      </c>
    </row>
    <row r="554" spans="1:19" x14ac:dyDescent="0.25">
      <c r="A554">
        <v>85</v>
      </c>
      <c r="B554">
        <v>1</v>
      </c>
      <c r="C554">
        <v>5</v>
      </c>
      <c r="D554">
        <v>2.5</v>
      </c>
      <c r="E554">
        <v>0.48959999999999998</v>
      </c>
      <c r="F554">
        <v>0.4728</v>
      </c>
      <c r="G554">
        <v>0.96240000000000003</v>
      </c>
      <c r="H554">
        <v>0.43851911069999999</v>
      </c>
      <c r="I554">
        <v>0.30795066500000001</v>
      </c>
      <c r="J554">
        <v>0.59666158560000004</v>
      </c>
      <c r="K554">
        <v>0.59784644600000003</v>
      </c>
      <c r="L554">
        <v>0.3439294276</v>
      </c>
      <c r="M554">
        <v>0.61071210050000002</v>
      </c>
      <c r="N554">
        <f t="shared" si="90"/>
        <v>0.39584638793395138</v>
      </c>
      <c r="O554">
        <f t="shared" si="91"/>
        <v>0.54737595991920018</v>
      </c>
      <c r="P554">
        <f t="shared" si="92"/>
        <v>0.32915485646269488</v>
      </c>
      <c r="Q554">
        <f t="shared" si="93"/>
        <v>0.61414452887733761</v>
      </c>
      <c r="R554">
        <v>0.94322234800000004</v>
      </c>
      <c r="S554">
        <v>0.94329938499999999</v>
      </c>
    </row>
    <row r="555" spans="1:19" x14ac:dyDescent="0.25">
      <c r="A555">
        <v>85</v>
      </c>
      <c r="B555">
        <v>1</v>
      </c>
      <c r="C555">
        <v>5</v>
      </c>
      <c r="D555">
        <v>2.5</v>
      </c>
      <c r="E555">
        <v>0.44879999999999998</v>
      </c>
      <c r="F555">
        <v>0.48959999999999998</v>
      </c>
      <c r="G555">
        <v>0.93840000000000001</v>
      </c>
      <c r="H555">
        <v>0.43851911069999999</v>
      </c>
      <c r="I555">
        <v>0.30795066500000001</v>
      </c>
      <c r="J555">
        <v>0.59666158560000004</v>
      </c>
      <c r="K555">
        <v>0.59784644600000003</v>
      </c>
      <c r="L555">
        <v>0.3439294276</v>
      </c>
      <c r="M555">
        <v>0.61071210050000002</v>
      </c>
      <c r="N555">
        <f t="shared" si="90"/>
        <v>0.39584638793395138</v>
      </c>
      <c r="O555">
        <f t="shared" si="91"/>
        <v>0.54737595991920018</v>
      </c>
      <c r="P555">
        <f t="shared" si="92"/>
        <v>0.32915485646269488</v>
      </c>
      <c r="Q555">
        <f t="shared" si="93"/>
        <v>0.61414452887733761</v>
      </c>
      <c r="R555">
        <v>0.94322234800000004</v>
      </c>
      <c r="S555">
        <v>0.94329938499999999</v>
      </c>
    </row>
    <row r="556" spans="1:19" x14ac:dyDescent="0.25">
      <c r="A556">
        <v>85</v>
      </c>
      <c r="B556">
        <v>1</v>
      </c>
      <c r="C556">
        <v>5</v>
      </c>
      <c r="D556">
        <v>2.5</v>
      </c>
      <c r="E556">
        <v>0.47760000000000002</v>
      </c>
      <c r="F556">
        <v>0.49199999999999999</v>
      </c>
      <c r="G556">
        <v>0.96960000000000002</v>
      </c>
      <c r="H556">
        <v>0.43851911069999999</v>
      </c>
      <c r="I556">
        <v>0.30795066500000001</v>
      </c>
      <c r="J556">
        <v>0.59666158560000004</v>
      </c>
      <c r="K556">
        <v>0.59784644600000003</v>
      </c>
      <c r="L556">
        <v>0.3439294276</v>
      </c>
      <c r="M556">
        <v>0.61071210050000002</v>
      </c>
      <c r="N556">
        <f t="shared" si="90"/>
        <v>0.39584638793395138</v>
      </c>
      <c r="O556">
        <f t="shared" si="91"/>
        <v>0.54737595991920018</v>
      </c>
      <c r="P556">
        <f t="shared" si="92"/>
        <v>0.32915485646269488</v>
      </c>
      <c r="Q556">
        <f t="shared" si="93"/>
        <v>0.61414452887733761</v>
      </c>
      <c r="R556">
        <v>0.94322234800000004</v>
      </c>
      <c r="S556">
        <v>0.94329938499999999</v>
      </c>
    </row>
    <row r="557" spans="1:19" x14ac:dyDescent="0.25">
      <c r="A557">
        <v>85</v>
      </c>
      <c r="B557">
        <v>1</v>
      </c>
      <c r="C557">
        <v>5</v>
      </c>
      <c r="D557">
        <v>2.5</v>
      </c>
      <c r="E557">
        <v>0.4632</v>
      </c>
      <c r="F557">
        <v>0.4824</v>
      </c>
      <c r="G557">
        <v>0.9456</v>
      </c>
      <c r="H557">
        <v>0.43851911069999999</v>
      </c>
      <c r="I557">
        <v>0.30795066500000001</v>
      </c>
      <c r="J557">
        <v>0.59666158560000004</v>
      </c>
      <c r="K557">
        <v>0.59784644600000003</v>
      </c>
      <c r="L557">
        <v>0.3439294276</v>
      </c>
      <c r="M557">
        <v>0.61071210050000002</v>
      </c>
      <c r="N557">
        <f t="shared" si="90"/>
        <v>0.39584638793395138</v>
      </c>
      <c r="O557">
        <f t="shared" si="91"/>
        <v>0.54737595991920018</v>
      </c>
      <c r="P557">
        <f t="shared" si="92"/>
        <v>0.32915485646269488</v>
      </c>
      <c r="Q557">
        <f t="shared" si="93"/>
        <v>0.61414452887733761</v>
      </c>
      <c r="R557">
        <v>0.94322234800000004</v>
      </c>
      <c r="S557">
        <v>0.94329938499999999</v>
      </c>
    </row>
    <row r="558" spans="1:19" x14ac:dyDescent="0.25">
      <c r="A558">
        <v>85</v>
      </c>
      <c r="B558">
        <v>1</v>
      </c>
      <c r="C558">
        <v>5</v>
      </c>
      <c r="D558">
        <v>2.5</v>
      </c>
      <c r="E558">
        <v>0.50639999999999996</v>
      </c>
      <c r="F558">
        <v>0.45119999999999999</v>
      </c>
      <c r="G558">
        <v>0.95760000000000001</v>
      </c>
      <c r="H558">
        <v>0.43851911069999999</v>
      </c>
      <c r="I558">
        <v>0.30795066500000001</v>
      </c>
      <c r="J558">
        <v>0.59666158560000004</v>
      </c>
      <c r="K558">
        <v>0.59784644600000003</v>
      </c>
      <c r="L558">
        <v>0.3439294276</v>
      </c>
      <c r="M558">
        <v>0.61071210050000002</v>
      </c>
      <c r="N558">
        <f t="shared" si="90"/>
        <v>0.39584638793395138</v>
      </c>
      <c r="O558">
        <f t="shared" si="91"/>
        <v>0.54737595991920018</v>
      </c>
      <c r="P558">
        <f t="shared" si="92"/>
        <v>0.32915485646269488</v>
      </c>
      <c r="Q558">
        <f t="shared" si="93"/>
        <v>0.61414452887733761</v>
      </c>
      <c r="R558">
        <v>0.94322234800000004</v>
      </c>
      <c r="S558">
        <v>0.94329938499999999</v>
      </c>
    </row>
    <row r="559" spans="1:19" x14ac:dyDescent="0.25">
      <c r="A559">
        <v>85</v>
      </c>
      <c r="B559">
        <v>1</v>
      </c>
      <c r="C559">
        <v>5</v>
      </c>
      <c r="D559">
        <v>2.5</v>
      </c>
      <c r="E559">
        <v>0.43919999999999998</v>
      </c>
      <c r="F559">
        <v>0.53520000000000001</v>
      </c>
      <c r="G559">
        <v>0.97440000000000004</v>
      </c>
      <c r="H559">
        <v>0.43851911069999999</v>
      </c>
      <c r="I559">
        <v>0.30795066500000001</v>
      </c>
      <c r="J559">
        <v>0.59666158560000004</v>
      </c>
      <c r="K559">
        <v>0.59784644600000003</v>
      </c>
      <c r="L559">
        <v>0.3439294276</v>
      </c>
      <c r="M559">
        <v>0.61071210050000002</v>
      </c>
      <c r="N559">
        <f t="shared" si="90"/>
        <v>0.39584638793395138</v>
      </c>
      <c r="O559">
        <f t="shared" si="91"/>
        <v>0.54737595991920018</v>
      </c>
      <c r="P559">
        <f t="shared" si="92"/>
        <v>0.32915485646269488</v>
      </c>
      <c r="Q559">
        <f t="shared" si="93"/>
        <v>0.61414452887733761</v>
      </c>
      <c r="R559">
        <v>0.94322234800000004</v>
      </c>
      <c r="S559">
        <v>0.94329938499999999</v>
      </c>
    </row>
    <row r="560" spans="1:19" x14ac:dyDescent="0.25">
      <c r="A560">
        <v>85</v>
      </c>
      <c r="B560">
        <v>1</v>
      </c>
      <c r="C560">
        <v>5</v>
      </c>
      <c r="D560">
        <v>2.5</v>
      </c>
      <c r="E560">
        <v>0.47520000000000001</v>
      </c>
      <c r="F560">
        <v>0.48720000000000002</v>
      </c>
      <c r="G560">
        <v>0.96240000000000003</v>
      </c>
      <c r="H560">
        <v>0.43851911069999999</v>
      </c>
      <c r="I560">
        <v>0.30795066500000001</v>
      </c>
      <c r="J560">
        <v>0.59666158560000004</v>
      </c>
      <c r="K560">
        <v>0.59784644600000003</v>
      </c>
      <c r="L560">
        <v>0.3439294276</v>
      </c>
      <c r="M560">
        <v>0.61071210050000002</v>
      </c>
      <c r="N560">
        <f t="shared" si="90"/>
        <v>0.39584638793395138</v>
      </c>
      <c r="O560">
        <f t="shared" si="91"/>
        <v>0.54737595991920018</v>
      </c>
      <c r="P560">
        <f t="shared" si="92"/>
        <v>0.32915485646269488</v>
      </c>
      <c r="Q560">
        <f t="shared" si="93"/>
        <v>0.61414452887733761</v>
      </c>
      <c r="R560">
        <v>0.94322234800000004</v>
      </c>
      <c r="S560">
        <v>0.94329938499999999</v>
      </c>
    </row>
    <row r="561" spans="1:19" x14ac:dyDescent="0.25">
      <c r="A561">
        <v>85</v>
      </c>
      <c r="B561">
        <v>1</v>
      </c>
      <c r="C561">
        <v>5</v>
      </c>
      <c r="D561">
        <v>2.5</v>
      </c>
      <c r="E561">
        <v>0.4824</v>
      </c>
      <c r="F561">
        <v>0.53280000000000005</v>
      </c>
      <c r="G561">
        <v>1.0152000000000001</v>
      </c>
      <c r="H561">
        <v>0.43851911069999999</v>
      </c>
      <c r="I561">
        <v>0.30795066500000001</v>
      </c>
      <c r="J561">
        <v>0.59666158560000004</v>
      </c>
      <c r="K561">
        <v>0.59784644600000003</v>
      </c>
      <c r="L561">
        <v>0.3439294276</v>
      </c>
      <c r="M561">
        <v>0.61071210050000002</v>
      </c>
      <c r="N561">
        <f t="shared" si="90"/>
        <v>0.39584638793395138</v>
      </c>
      <c r="O561">
        <f t="shared" si="91"/>
        <v>0.54737595991920018</v>
      </c>
      <c r="P561">
        <f t="shared" si="92"/>
        <v>0.32915485646269488</v>
      </c>
      <c r="Q561">
        <f t="shared" si="93"/>
        <v>0.61414452887733761</v>
      </c>
      <c r="R561">
        <v>0.94322234800000004</v>
      </c>
      <c r="S561">
        <v>0.94329938499999999</v>
      </c>
    </row>
    <row r="562" spans="1:19" x14ac:dyDescent="0.25">
      <c r="A562">
        <v>85</v>
      </c>
      <c r="B562">
        <v>1</v>
      </c>
      <c r="C562">
        <v>5</v>
      </c>
      <c r="D562">
        <v>2.5</v>
      </c>
      <c r="E562">
        <v>0.49680000000000002</v>
      </c>
      <c r="F562">
        <v>0.46560000000000001</v>
      </c>
      <c r="G562">
        <v>0.96240000000000003</v>
      </c>
      <c r="H562">
        <v>0.43851911069999999</v>
      </c>
      <c r="I562">
        <v>0.30795066500000001</v>
      </c>
      <c r="J562">
        <v>0.59666158560000004</v>
      </c>
      <c r="K562">
        <v>0.59784644600000003</v>
      </c>
      <c r="L562">
        <v>0.3439294276</v>
      </c>
      <c r="M562">
        <v>0.61071210050000002</v>
      </c>
      <c r="N562">
        <f t="shared" si="90"/>
        <v>0.39584638793395138</v>
      </c>
      <c r="O562">
        <f t="shared" si="91"/>
        <v>0.54737595991920018</v>
      </c>
      <c r="P562">
        <f t="shared" si="92"/>
        <v>0.32915485646269488</v>
      </c>
      <c r="Q562">
        <f t="shared" si="93"/>
        <v>0.61414452887733761</v>
      </c>
      <c r="R562">
        <v>0.94322234800000004</v>
      </c>
      <c r="S562">
        <v>0.94329938499999999</v>
      </c>
    </row>
    <row r="563" spans="1:19" x14ac:dyDescent="0.25">
      <c r="A563">
        <v>85</v>
      </c>
      <c r="B563">
        <v>1</v>
      </c>
      <c r="C563">
        <v>5</v>
      </c>
      <c r="D563">
        <v>2.5</v>
      </c>
      <c r="E563">
        <v>0.432</v>
      </c>
      <c r="F563">
        <v>0.50880000000000003</v>
      </c>
      <c r="G563">
        <v>0.94079999999999997</v>
      </c>
      <c r="H563">
        <v>0.43851911069999999</v>
      </c>
      <c r="I563">
        <v>0.30795066500000001</v>
      </c>
      <c r="J563">
        <v>0.59666158560000004</v>
      </c>
      <c r="K563">
        <v>0.59784644600000003</v>
      </c>
      <c r="L563">
        <v>0.3439294276</v>
      </c>
      <c r="M563">
        <v>0.61071210050000002</v>
      </c>
      <c r="N563">
        <f t="shared" si="90"/>
        <v>0.39584638793395138</v>
      </c>
      <c r="O563">
        <f t="shared" si="91"/>
        <v>0.54737595991920018</v>
      </c>
      <c r="P563">
        <f t="shared" si="92"/>
        <v>0.32915485646269488</v>
      </c>
      <c r="Q563">
        <f t="shared" si="93"/>
        <v>0.61414452887733761</v>
      </c>
      <c r="R563">
        <v>0.94322234800000004</v>
      </c>
      <c r="S563">
        <v>0.94329938499999999</v>
      </c>
    </row>
    <row r="564" spans="1:19" x14ac:dyDescent="0.25">
      <c r="A564">
        <v>85</v>
      </c>
      <c r="B564">
        <v>1</v>
      </c>
      <c r="C564">
        <v>5</v>
      </c>
      <c r="D564">
        <v>2.5</v>
      </c>
      <c r="E564">
        <v>0.4824</v>
      </c>
      <c r="F564">
        <v>0.51359999999999995</v>
      </c>
      <c r="G564">
        <v>0.996</v>
      </c>
      <c r="H564">
        <v>0.43851911069999999</v>
      </c>
      <c r="I564">
        <v>0.30795066500000001</v>
      </c>
      <c r="J564">
        <v>0.59666158560000004</v>
      </c>
      <c r="K564">
        <v>0.59784644600000003</v>
      </c>
      <c r="L564">
        <v>0.3439294276</v>
      </c>
      <c r="M564">
        <v>0.61071210050000002</v>
      </c>
      <c r="N564">
        <f t="shared" si="90"/>
        <v>0.39584638793395138</v>
      </c>
      <c r="O564">
        <f t="shared" si="91"/>
        <v>0.54737595991920018</v>
      </c>
      <c r="P564">
        <f t="shared" si="92"/>
        <v>0.32915485646269488</v>
      </c>
      <c r="Q564">
        <f t="shared" si="93"/>
        <v>0.61414452887733761</v>
      </c>
      <c r="R564">
        <v>0.94322234800000004</v>
      </c>
      <c r="S564">
        <v>0.94329938499999999</v>
      </c>
    </row>
    <row r="565" spans="1:19" x14ac:dyDescent="0.25">
      <c r="A565">
        <v>85</v>
      </c>
      <c r="B565">
        <v>1</v>
      </c>
      <c r="C565">
        <v>5</v>
      </c>
      <c r="D565">
        <v>2.5</v>
      </c>
      <c r="E565">
        <v>0.46800000000000003</v>
      </c>
      <c r="F565">
        <v>0.49680000000000002</v>
      </c>
      <c r="G565">
        <v>0.96479999999999999</v>
      </c>
      <c r="H565">
        <v>0.43851911069999999</v>
      </c>
      <c r="I565">
        <v>0.30795066500000001</v>
      </c>
      <c r="J565">
        <v>0.59666158560000004</v>
      </c>
      <c r="K565">
        <v>0.59784644600000003</v>
      </c>
      <c r="L565">
        <v>0.3439294276</v>
      </c>
      <c r="M565">
        <v>0.61071210050000002</v>
      </c>
      <c r="N565">
        <f t="shared" si="90"/>
        <v>0.39584638793395138</v>
      </c>
      <c r="O565">
        <f t="shared" si="91"/>
        <v>0.54737595991920018</v>
      </c>
      <c r="P565">
        <f t="shared" si="92"/>
        <v>0.32915485646269488</v>
      </c>
      <c r="Q565">
        <f t="shared" si="93"/>
        <v>0.61414452887733761</v>
      </c>
      <c r="R565">
        <v>0.94322234800000004</v>
      </c>
      <c r="S565">
        <v>0.94329938499999999</v>
      </c>
    </row>
    <row r="566" spans="1:19" x14ac:dyDescent="0.25">
      <c r="A566">
        <v>85</v>
      </c>
      <c r="B566">
        <v>1</v>
      </c>
      <c r="C566">
        <v>5</v>
      </c>
      <c r="D566">
        <v>2.5</v>
      </c>
      <c r="E566">
        <v>0.48</v>
      </c>
      <c r="F566">
        <v>0.4728</v>
      </c>
      <c r="G566">
        <v>0.95279999999999998</v>
      </c>
      <c r="H566">
        <v>0.43851911069999999</v>
      </c>
      <c r="I566">
        <v>0.30795066500000001</v>
      </c>
      <c r="J566">
        <v>0.59666158560000004</v>
      </c>
      <c r="K566">
        <v>0.59784644600000003</v>
      </c>
      <c r="L566">
        <v>0.3439294276</v>
      </c>
      <c r="M566">
        <v>0.61071210050000002</v>
      </c>
      <c r="N566">
        <f t="shared" si="90"/>
        <v>0.39584638793395138</v>
      </c>
      <c r="O566">
        <f t="shared" si="91"/>
        <v>0.54737595991920018</v>
      </c>
      <c r="P566">
        <f t="shared" si="92"/>
        <v>0.32915485646269488</v>
      </c>
      <c r="Q566">
        <f t="shared" si="93"/>
        <v>0.61414452887733761</v>
      </c>
      <c r="R566">
        <v>0.94322234800000004</v>
      </c>
      <c r="S566">
        <v>0.94329938499999999</v>
      </c>
    </row>
    <row r="567" spans="1:19" x14ac:dyDescent="0.25">
      <c r="A567">
        <v>85</v>
      </c>
      <c r="B567">
        <v>1</v>
      </c>
      <c r="C567">
        <v>5</v>
      </c>
      <c r="D567">
        <v>2.5</v>
      </c>
      <c r="E567">
        <v>0.43919999999999998</v>
      </c>
      <c r="F567">
        <v>0.49199999999999999</v>
      </c>
      <c r="G567">
        <v>0.93120000000000003</v>
      </c>
      <c r="H567">
        <v>0.43851911069999999</v>
      </c>
      <c r="I567">
        <v>0.30795066500000001</v>
      </c>
      <c r="J567">
        <v>0.59666158560000004</v>
      </c>
      <c r="K567">
        <v>0.59784644600000003</v>
      </c>
      <c r="L567">
        <v>0.3439294276</v>
      </c>
      <c r="M567">
        <v>0.61071210050000002</v>
      </c>
      <c r="N567">
        <f t="shared" si="90"/>
        <v>0.39584638793395138</v>
      </c>
      <c r="O567">
        <f t="shared" si="91"/>
        <v>0.54737595991920018</v>
      </c>
      <c r="P567">
        <f t="shared" si="92"/>
        <v>0.32915485646269488</v>
      </c>
      <c r="Q567">
        <f t="shared" si="93"/>
        <v>0.61414452887733761</v>
      </c>
      <c r="R567">
        <v>0.94322234800000004</v>
      </c>
      <c r="S567">
        <v>0.94329938499999999</v>
      </c>
    </row>
    <row r="568" spans="1:19" x14ac:dyDescent="0.25">
      <c r="A568">
        <v>85</v>
      </c>
      <c r="B568">
        <v>1</v>
      </c>
      <c r="C568">
        <v>5</v>
      </c>
      <c r="D568">
        <v>2.5</v>
      </c>
      <c r="E568">
        <v>0.47520000000000001</v>
      </c>
      <c r="F568">
        <v>0.48</v>
      </c>
      <c r="G568">
        <v>0.95520000000000005</v>
      </c>
      <c r="H568">
        <v>0.43851911069999999</v>
      </c>
      <c r="I568">
        <v>0.30795066500000001</v>
      </c>
      <c r="J568">
        <v>0.59666158560000004</v>
      </c>
      <c r="K568">
        <v>0.59784644600000003</v>
      </c>
      <c r="L568">
        <v>0.3439294276</v>
      </c>
      <c r="M568">
        <v>0.61071210050000002</v>
      </c>
      <c r="N568">
        <f t="shared" si="90"/>
        <v>0.39584638793395138</v>
      </c>
      <c r="O568">
        <f t="shared" si="91"/>
        <v>0.54737595991920018</v>
      </c>
      <c r="P568">
        <f t="shared" si="92"/>
        <v>0.32915485646269488</v>
      </c>
      <c r="Q568">
        <f t="shared" si="93"/>
        <v>0.61414452887733761</v>
      </c>
      <c r="R568">
        <v>0.94322234800000004</v>
      </c>
      <c r="S568">
        <v>0.94329938499999999</v>
      </c>
    </row>
    <row r="569" spans="1:19" x14ac:dyDescent="0.25">
      <c r="A569">
        <v>85</v>
      </c>
      <c r="B569">
        <v>1</v>
      </c>
      <c r="C569">
        <v>5</v>
      </c>
      <c r="D569">
        <v>2.5</v>
      </c>
      <c r="E569">
        <v>0.52559999999999996</v>
      </c>
      <c r="F569">
        <v>0.4536</v>
      </c>
      <c r="G569">
        <v>0.97919999999999996</v>
      </c>
      <c r="H569">
        <v>0.43851911069999999</v>
      </c>
      <c r="I569">
        <v>0.30795066500000001</v>
      </c>
      <c r="J569">
        <v>0.59666158560000004</v>
      </c>
      <c r="K569">
        <v>0.59784644600000003</v>
      </c>
      <c r="L569">
        <v>0.3439294276</v>
      </c>
      <c r="M569">
        <v>0.61071210050000002</v>
      </c>
      <c r="N569">
        <f t="shared" si="90"/>
        <v>0.39584638793395138</v>
      </c>
      <c r="O569">
        <f t="shared" si="91"/>
        <v>0.54737595991920018</v>
      </c>
      <c r="P569">
        <f t="shared" si="92"/>
        <v>0.32915485646269488</v>
      </c>
      <c r="Q569">
        <f t="shared" si="93"/>
        <v>0.61414452887733761</v>
      </c>
      <c r="R569">
        <v>0.94322234800000004</v>
      </c>
      <c r="S569">
        <v>0.94329938499999999</v>
      </c>
    </row>
    <row r="570" spans="1:19" x14ac:dyDescent="0.25">
      <c r="A570">
        <v>85</v>
      </c>
      <c r="B570">
        <v>1</v>
      </c>
      <c r="C570">
        <v>5</v>
      </c>
      <c r="D570">
        <v>2.5</v>
      </c>
      <c r="E570">
        <v>0.50160000000000005</v>
      </c>
      <c r="F570">
        <v>0.50639999999999996</v>
      </c>
      <c r="G570">
        <v>1.008</v>
      </c>
      <c r="H570">
        <v>0.43851911069999999</v>
      </c>
      <c r="I570">
        <v>0.30795066500000001</v>
      </c>
      <c r="J570">
        <v>0.59666158560000004</v>
      </c>
      <c r="K570">
        <v>0.59784644600000003</v>
      </c>
      <c r="L570">
        <v>0.3439294276</v>
      </c>
      <c r="M570">
        <v>0.61071210050000002</v>
      </c>
      <c r="N570">
        <f t="shared" si="90"/>
        <v>0.39584638793395138</v>
      </c>
      <c r="O570">
        <f t="shared" si="91"/>
        <v>0.54737595991920018</v>
      </c>
      <c r="P570">
        <f t="shared" si="92"/>
        <v>0.32915485646269488</v>
      </c>
      <c r="Q570">
        <f t="shared" si="93"/>
        <v>0.61414452887733761</v>
      </c>
      <c r="R570">
        <v>0.94322234800000004</v>
      </c>
      <c r="S570">
        <v>0.94329938499999999</v>
      </c>
    </row>
    <row r="571" spans="1:19" x14ac:dyDescent="0.25">
      <c r="A571">
        <v>85</v>
      </c>
      <c r="B571">
        <v>1</v>
      </c>
      <c r="C571">
        <v>5</v>
      </c>
      <c r="D571">
        <v>2.5</v>
      </c>
      <c r="E571">
        <v>0.50160000000000005</v>
      </c>
      <c r="F571">
        <v>0.51839999999999997</v>
      </c>
      <c r="G571">
        <v>1.02</v>
      </c>
      <c r="H571">
        <v>0.43851911069999999</v>
      </c>
      <c r="I571">
        <v>0.30795066500000001</v>
      </c>
      <c r="J571">
        <v>0.59666158560000004</v>
      </c>
      <c r="K571">
        <v>0.59784644600000003</v>
      </c>
      <c r="L571">
        <v>0.3439294276</v>
      </c>
      <c r="M571">
        <v>0.61071210050000002</v>
      </c>
      <c r="N571">
        <f t="shared" si="90"/>
        <v>0.39584638793395138</v>
      </c>
      <c r="O571">
        <f t="shared" si="91"/>
        <v>0.54737595991920018</v>
      </c>
      <c r="P571">
        <f t="shared" si="92"/>
        <v>0.32915485646269488</v>
      </c>
      <c r="Q571">
        <f t="shared" si="93"/>
        <v>0.61414452887733761</v>
      </c>
      <c r="R571">
        <v>0.94322234800000004</v>
      </c>
      <c r="S571">
        <v>0.94329938499999999</v>
      </c>
    </row>
    <row r="572" spans="1:19" x14ac:dyDescent="0.25">
      <c r="A572">
        <v>85</v>
      </c>
      <c r="B572">
        <v>1</v>
      </c>
      <c r="C572">
        <v>5</v>
      </c>
      <c r="D572">
        <v>2.5</v>
      </c>
      <c r="E572">
        <v>0.48720000000000002</v>
      </c>
      <c r="F572">
        <v>0.52080000000000004</v>
      </c>
      <c r="G572">
        <v>1.008</v>
      </c>
      <c r="H572">
        <v>0.43851911069999999</v>
      </c>
      <c r="I572">
        <v>0.30795066500000001</v>
      </c>
      <c r="J572">
        <v>0.59666158560000004</v>
      </c>
      <c r="K572">
        <v>0.59784644600000003</v>
      </c>
      <c r="L572">
        <v>0.3439294276</v>
      </c>
      <c r="M572">
        <v>0.61071210050000002</v>
      </c>
      <c r="N572">
        <f t="shared" si="90"/>
        <v>0.39584638793395138</v>
      </c>
      <c r="O572">
        <f t="shared" si="91"/>
        <v>0.54737595991920018</v>
      </c>
      <c r="P572">
        <f t="shared" si="92"/>
        <v>0.32915485646269488</v>
      </c>
      <c r="Q572">
        <f t="shared" si="93"/>
        <v>0.61414452887733761</v>
      </c>
      <c r="R572">
        <v>0.94322234800000004</v>
      </c>
      <c r="S572">
        <v>0.94329938499999999</v>
      </c>
    </row>
    <row r="573" spans="1:19" x14ac:dyDescent="0.25">
      <c r="A573">
        <v>85</v>
      </c>
      <c r="B573">
        <v>1</v>
      </c>
      <c r="C573">
        <v>5</v>
      </c>
      <c r="D573">
        <v>2.5</v>
      </c>
      <c r="E573">
        <v>0.48720000000000002</v>
      </c>
      <c r="F573">
        <v>0.49440000000000001</v>
      </c>
      <c r="G573">
        <v>0.98160000000000003</v>
      </c>
      <c r="H573">
        <v>0.43851911069999999</v>
      </c>
      <c r="I573">
        <v>0.30795066500000001</v>
      </c>
      <c r="J573">
        <v>0.59666158560000004</v>
      </c>
      <c r="K573">
        <v>0.59784644600000003</v>
      </c>
      <c r="L573">
        <v>0.3439294276</v>
      </c>
      <c r="M573">
        <v>0.61071210050000002</v>
      </c>
      <c r="N573">
        <f t="shared" si="90"/>
        <v>0.39584638793395138</v>
      </c>
      <c r="O573">
        <f t="shared" si="91"/>
        <v>0.54737595991920018</v>
      </c>
      <c r="P573">
        <f t="shared" si="92"/>
        <v>0.32915485646269488</v>
      </c>
      <c r="Q573">
        <f t="shared" si="93"/>
        <v>0.61414452887733761</v>
      </c>
      <c r="R573">
        <v>0.94322234800000004</v>
      </c>
      <c r="S573">
        <v>0.94329938499999999</v>
      </c>
    </row>
    <row r="574" spans="1:19" x14ac:dyDescent="0.25">
      <c r="A574">
        <v>85</v>
      </c>
      <c r="B574">
        <v>1</v>
      </c>
      <c r="C574">
        <v>5</v>
      </c>
      <c r="D574">
        <v>2.5</v>
      </c>
      <c r="E574">
        <v>0.45600000000000002</v>
      </c>
      <c r="F574">
        <v>0.4824</v>
      </c>
      <c r="G574">
        <v>0.93840000000000001</v>
      </c>
      <c r="H574">
        <v>0.43851911069999999</v>
      </c>
      <c r="I574">
        <v>0.30795066500000001</v>
      </c>
      <c r="J574">
        <v>0.59666158560000004</v>
      </c>
      <c r="K574">
        <v>0.59784644600000003</v>
      </c>
      <c r="L574">
        <v>0.3439294276</v>
      </c>
      <c r="M574">
        <v>0.61071210050000002</v>
      </c>
      <c r="N574">
        <f t="shared" si="90"/>
        <v>0.39584638793395138</v>
      </c>
      <c r="O574">
        <f t="shared" si="91"/>
        <v>0.54737595991920018</v>
      </c>
      <c r="P574">
        <f t="shared" si="92"/>
        <v>0.32915485646269488</v>
      </c>
      <c r="Q574">
        <f t="shared" si="93"/>
        <v>0.61414452887733761</v>
      </c>
      <c r="R574">
        <v>0.94322234800000004</v>
      </c>
      <c r="S574">
        <v>0.94329938499999999</v>
      </c>
    </row>
    <row r="576" spans="1:19" x14ac:dyDescent="0.25">
      <c r="A576">
        <v>85</v>
      </c>
      <c r="B576">
        <v>0.8</v>
      </c>
      <c r="C576">
        <v>5</v>
      </c>
      <c r="D576">
        <v>2.5</v>
      </c>
      <c r="E576">
        <v>0.47760000000000002</v>
      </c>
      <c r="F576">
        <v>0.28079999999999999</v>
      </c>
      <c r="G576">
        <v>0.75839999999999996</v>
      </c>
      <c r="H576">
        <v>0.2459191107</v>
      </c>
      <c r="I576">
        <v>0.111150665</v>
      </c>
      <c r="J576">
        <v>0.59666158560000004</v>
      </c>
      <c r="K576">
        <v>0.59784644600000003</v>
      </c>
      <c r="L576">
        <v>0.1432465476</v>
      </c>
      <c r="M576">
        <v>0.61071210050000002</v>
      </c>
      <c r="N576">
        <f t="shared" ref="N576:N615" si="94">$W$27+$W$28*B576+$W$29*(C576-$V$16)*(D576-$V$18)+$W$30*A576+$W$31*D576+$W$32*(C576-$V$16)*(A576-$V$20)+$W$33*C576+$W$34*(B576-$V$22)*(D576-$V$18)+$W$35*(A576-$V$20)*(D576-$V$18)</f>
        <v>0.19388588476595137</v>
      </c>
      <c r="O576">
        <f t="shared" ref="O576:O615" si="95">$W$40+$W$41*D576+$W$42*(C576-$V$17)*(D576-$V$19)+$W$43*A576+$W$44*(A576-$V$21)*(D576-$V$19)+$W$45*C576+$W$46*(A576-$V$21)*(C576-$V$17)+$W$47*(B576-$V$23)*(D576-$V$19)+$W$48*(B576-$V$23)*(C576-$V$17)+$W$49*B576</f>
        <v>0.56873525931300017</v>
      </c>
      <c r="P576">
        <f t="shared" ref="P576:P615" si="96">$Z$27+$Z$28*B576+$Z$29*A576+$Z$30*C576+$Z$31*(D576-$V$18)^2+$Z$32*(D576-$V$18)*(C576-$V$16)+$Z$33*(A576-$V$20)*(D576-$V$18)+$Z$34*(D576)+$Z$35*(B576-$V$22)*(D576-$V$18)+$Z$36*(C576-$V$16)^2+$Z$37*(B576-$V$22)*(C576-$V$16)</f>
        <v>0.11651155986869545</v>
      </c>
      <c r="Q576">
        <f t="shared" ref="Q576:Q615" si="97">$Z$40+$Z$41*A576+$Z$42*C576+$Z$43*(D576-$V$19)^2+$Z$44*(C576-$V$17)*(D576-$V$19)+$Z$45*D576+$Z$46*(A576-$V$21)*(D576-$V$19)+$Z$47*(C576-$V$17)^2+$Z$48*(B576-$V$23)*(D576-$V$19)+$Z$49*(B576-$V$23)*(C576-$V$17)+$Z$50*B576</f>
        <v>0.63910433329053751</v>
      </c>
      <c r="R576">
        <v>0.76262114400000003</v>
      </c>
      <c r="S576">
        <v>0.75561589299999998</v>
      </c>
    </row>
    <row r="577" spans="1:19" x14ac:dyDescent="0.25">
      <c r="A577">
        <v>85</v>
      </c>
      <c r="B577">
        <v>0.8</v>
      </c>
      <c r="C577">
        <v>5</v>
      </c>
      <c r="D577">
        <v>2.5</v>
      </c>
      <c r="E577">
        <v>0.47520000000000001</v>
      </c>
      <c r="F577">
        <v>0.26640000000000003</v>
      </c>
      <c r="G577">
        <v>0.74160000000000004</v>
      </c>
      <c r="H577">
        <v>0.2459191107</v>
      </c>
      <c r="I577">
        <v>0.111150665</v>
      </c>
      <c r="J577">
        <v>0.59666158560000004</v>
      </c>
      <c r="K577">
        <v>0.59784644600000003</v>
      </c>
      <c r="L577">
        <v>0.1432465476</v>
      </c>
      <c r="M577">
        <v>0.61071210050000002</v>
      </c>
      <c r="N577">
        <f t="shared" si="94"/>
        <v>0.19388588476595137</v>
      </c>
      <c r="O577">
        <f t="shared" si="95"/>
        <v>0.56873525931300017</v>
      </c>
      <c r="P577">
        <f t="shared" si="96"/>
        <v>0.11651155986869545</v>
      </c>
      <c r="Q577">
        <f t="shared" si="97"/>
        <v>0.63910433329053751</v>
      </c>
      <c r="R577">
        <v>0.76262114400000003</v>
      </c>
      <c r="S577">
        <v>0.75561589299999998</v>
      </c>
    </row>
    <row r="578" spans="1:19" x14ac:dyDescent="0.25">
      <c r="A578">
        <v>85</v>
      </c>
      <c r="B578">
        <v>0.8</v>
      </c>
      <c r="C578">
        <v>5</v>
      </c>
      <c r="D578">
        <v>2.5</v>
      </c>
      <c r="E578">
        <v>0.46079999999999999</v>
      </c>
      <c r="F578">
        <v>0.27600000000000002</v>
      </c>
      <c r="G578">
        <v>0.73680000000000001</v>
      </c>
      <c r="H578">
        <v>0.2459191107</v>
      </c>
      <c r="I578">
        <v>0.111150665</v>
      </c>
      <c r="J578">
        <v>0.59666158560000004</v>
      </c>
      <c r="K578">
        <v>0.59784644600000003</v>
      </c>
      <c r="L578">
        <v>0.1432465476</v>
      </c>
      <c r="M578">
        <v>0.61071210050000002</v>
      </c>
      <c r="N578">
        <f t="shared" si="94"/>
        <v>0.19388588476595137</v>
      </c>
      <c r="O578">
        <f t="shared" si="95"/>
        <v>0.56873525931300017</v>
      </c>
      <c r="P578">
        <f t="shared" si="96"/>
        <v>0.11651155986869545</v>
      </c>
      <c r="Q578">
        <f t="shared" si="97"/>
        <v>0.63910433329053751</v>
      </c>
      <c r="R578">
        <v>0.76262114400000003</v>
      </c>
      <c r="S578">
        <v>0.75561589299999998</v>
      </c>
    </row>
    <row r="579" spans="1:19" x14ac:dyDescent="0.25">
      <c r="A579">
        <v>85</v>
      </c>
      <c r="B579">
        <v>0.8</v>
      </c>
      <c r="C579">
        <v>5</v>
      </c>
      <c r="D579">
        <v>2.5</v>
      </c>
      <c r="E579">
        <v>0.48959999999999998</v>
      </c>
      <c r="F579">
        <v>0.48959999999999998</v>
      </c>
      <c r="G579">
        <v>0.97919999999999996</v>
      </c>
      <c r="H579">
        <v>0.2459191107</v>
      </c>
      <c r="I579">
        <v>0.111150665</v>
      </c>
      <c r="J579">
        <v>0.59666158560000004</v>
      </c>
      <c r="K579">
        <v>0.59784644600000003</v>
      </c>
      <c r="L579">
        <v>0.1432465476</v>
      </c>
      <c r="M579">
        <v>0.61071210050000002</v>
      </c>
      <c r="N579">
        <f t="shared" si="94"/>
        <v>0.19388588476595137</v>
      </c>
      <c r="O579">
        <f t="shared" si="95"/>
        <v>0.56873525931300017</v>
      </c>
      <c r="P579">
        <f t="shared" si="96"/>
        <v>0.11651155986869545</v>
      </c>
      <c r="Q579">
        <f t="shared" si="97"/>
        <v>0.63910433329053751</v>
      </c>
      <c r="R579">
        <v>0.76262114400000003</v>
      </c>
      <c r="S579">
        <v>0.75561589299999998</v>
      </c>
    </row>
    <row r="580" spans="1:19" x14ac:dyDescent="0.25">
      <c r="A580">
        <v>85</v>
      </c>
      <c r="B580">
        <v>0.8</v>
      </c>
      <c r="C580">
        <v>5</v>
      </c>
      <c r="D580">
        <v>2.5</v>
      </c>
      <c r="E580">
        <v>0.49440000000000001</v>
      </c>
      <c r="F580">
        <v>0.252</v>
      </c>
      <c r="G580">
        <v>0.74639999999999995</v>
      </c>
      <c r="H580">
        <v>0.2459191107</v>
      </c>
      <c r="I580">
        <v>0.111150665</v>
      </c>
      <c r="J580">
        <v>0.59666158560000004</v>
      </c>
      <c r="K580">
        <v>0.59784644600000003</v>
      </c>
      <c r="L580">
        <v>0.1432465476</v>
      </c>
      <c r="M580">
        <v>0.61071210050000002</v>
      </c>
      <c r="N580">
        <f t="shared" si="94"/>
        <v>0.19388588476595137</v>
      </c>
      <c r="O580">
        <f t="shared" si="95"/>
        <v>0.56873525931300017</v>
      </c>
      <c r="P580">
        <f t="shared" si="96"/>
        <v>0.11651155986869545</v>
      </c>
      <c r="Q580">
        <f t="shared" si="97"/>
        <v>0.63910433329053751</v>
      </c>
      <c r="R580">
        <v>0.76262114400000003</v>
      </c>
      <c r="S580">
        <v>0.75561589299999998</v>
      </c>
    </row>
    <row r="581" spans="1:19" x14ac:dyDescent="0.25">
      <c r="A581">
        <v>85</v>
      </c>
      <c r="B581">
        <v>0.8</v>
      </c>
      <c r="C581">
        <v>5</v>
      </c>
      <c r="D581">
        <v>2.5</v>
      </c>
      <c r="E581">
        <v>0.48</v>
      </c>
      <c r="F581">
        <v>0.26400000000000001</v>
      </c>
      <c r="G581">
        <v>0.74399999999999999</v>
      </c>
      <c r="H581">
        <v>0.2459191107</v>
      </c>
      <c r="I581">
        <v>0.111150665</v>
      </c>
      <c r="J581">
        <v>0.59666158560000004</v>
      </c>
      <c r="K581">
        <v>0.59784644600000003</v>
      </c>
      <c r="L581">
        <v>0.1432465476</v>
      </c>
      <c r="M581">
        <v>0.61071210050000002</v>
      </c>
      <c r="N581">
        <f t="shared" si="94"/>
        <v>0.19388588476595137</v>
      </c>
      <c r="O581">
        <f t="shared" si="95"/>
        <v>0.56873525931300017</v>
      </c>
      <c r="P581">
        <f t="shared" si="96"/>
        <v>0.11651155986869545</v>
      </c>
      <c r="Q581">
        <f t="shared" si="97"/>
        <v>0.63910433329053751</v>
      </c>
      <c r="R581">
        <v>0.76262114400000003</v>
      </c>
      <c r="S581">
        <v>0.75561589299999998</v>
      </c>
    </row>
    <row r="582" spans="1:19" x14ac:dyDescent="0.25">
      <c r="A582">
        <v>85</v>
      </c>
      <c r="B582">
        <v>0.8</v>
      </c>
      <c r="C582">
        <v>5</v>
      </c>
      <c r="D582">
        <v>2.5</v>
      </c>
      <c r="E582">
        <v>0.432</v>
      </c>
      <c r="F582">
        <v>0.22500000000000001</v>
      </c>
      <c r="G582">
        <v>0.65700000000000003</v>
      </c>
      <c r="H582">
        <v>0.2459191107</v>
      </c>
      <c r="I582">
        <v>0.111150665</v>
      </c>
      <c r="J582">
        <v>0.59666158560000004</v>
      </c>
      <c r="K582">
        <v>0.59784644600000003</v>
      </c>
      <c r="L582">
        <v>0.1432465476</v>
      </c>
      <c r="M582">
        <v>0.61071210050000002</v>
      </c>
      <c r="N582">
        <f t="shared" si="94"/>
        <v>0.19388588476595137</v>
      </c>
      <c r="O582">
        <f t="shared" si="95"/>
        <v>0.56873525931300017</v>
      </c>
      <c r="P582">
        <f t="shared" si="96"/>
        <v>0.11651155986869545</v>
      </c>
      <c r="Q582">
        <f t="shared" si="97"/>
        <v>0.63910433329053751</v>
      </c>
      <c r="R582">
        <v>0.76262114400000003</v>
      </c>
      <c r="S582">
        <v>0.75561589299999998</v>
      </c>
    </row>
    <row r="583" spans="1:19" x14ac:dyDescent="0.25">
      <c r="A583">
        <v>85</v>
      </c>
      <c r="B583">
        <v>0.8</v>
      </c>
      <c r="C583">
        <v>5</v>
      </c>
      <c r="D583">
        <v>2.5</v>
      </c>
      <c r="E583">
        <v>0.53280000000000005</v>
      </c>
      <c r="F583">
        <v>0.2424</v>
      </c>
      <c r="G583">
        <v>0.7752</v>
      </c>
      <c r="H583">
        <v>0.2459191107</v>
      </c>
      <c r="I583">
        <v>0.111150665</v>
      </c>
      <c r="J583">
        <v>0.59666158560000004</v>
      </c>
      <c r="K583">
        <v>0.59784644600000003</v>
      </c>
      <c r="L583">
        <v>0.1432465476</v>
      </c>
      <c r="M583">
        <v>0.61071210050000002</v>
      </c>
      <c r="N583">
        <f t="shared" si="94"/>
        <v>0.19388588476595137</v>
      </c>
      <c r="O583">
        <f t="shared" si="95"/>
        <v>0.56873525931300017</v>
      </c>
      <c r="P583">
        <f t="shared" si="96"/>
        <v>0.11651155986869545</v>
      </c>
      <c r="Q583">
        <f t="shared" si="97"/>
        <v>0.63910433329053751</v>
      </c>
      <c r="R583">
        <v>0.76262114400000003</v>
      </c>
      <c r="S583">
        <v>0.75561589299999998</v>
      </c>
    </row>
    <row r="584" spans="1:19" x14ac:dyDescent="0.25">
      <c r="A584">
        <v>85</v>
      </c>
      <c r="B584">
        <v>0.8</v>
      </c>
      <c r="C584">
        <v>5</v>
      </c>
      <c r="D584">
        <v>2.5</v>
      </c>
      <c r="E584">
        <v>0.5232</v>
      </c>
      <c r="F584">
        <v>0.26400000000000001</v>
      </c>
      <c r="G584">
        <v>0.78720000000000001</v>
      </c>
      <c r="H584">
        <v>0.2459191107</v>
      </c>
      <c r="I584">
        <v>0.111150665</v>
      </c>
      <c r="J584">
        <v>0.59666158560000004</v>
      </c>
      <c r="K584">
        <v>0.59784644600000003</v>
      </c>
      <c r="L584">
        <v>0.1432465476</v>
      </c>
      <c r="M584">
        <v>0.61071210050000002</v>
      </c>
      <c r="N584">
        <f t="shared" si="94"/>
        <v>0.19388588476595137</v>
      </c>
      <c r="O584">
        <f t="shared" si="95"/>
        <v>0.56873525931300017</v>
      </c>
      <c r="P584">
        <f t="shared" si="96"/>
        <v>0.11651155986869545</v>
      </c>
      <c r="Q584">
        <f t="shared" si="97"/>
        <v>0.63910433329053751</v>
      </c>
      <c r="R584">
        <v>0.76262114400000003</v>
      </c>
      <c r="S584">
        <v>0.75561589299999998</v>
      </c>
    </row>
    <row r="585" spans="1:19" x14ac:dyDescent="0.25">
      <c r="A585">
        <v>85</v>
      </c>
      <c r="B585">
        <v>0.8</v>
      </c>
      <c r="C585">
        <v>5</v>
      </c>
      <c r="D585">
        <v>2.5</v>
      </c>
      <c r="E585">
        <v>0.52800000000000002</v>
      </c>
      <c r="F585">
        <v>0.25679999999999997</v>
      </c>
      <c r="G585">
        <v>0.78480000000000005</v>
      </c>
      <c r="H585">
        <v>0.2459191107</v>
      </c>
      <c r="I585">
        <v>0.111150665</v>
      </c>
      <c r="J585">
        <v>0.59666158560000004</v>
      </c>
      <c r="K585">
        <v>0.59784644600000003</v>
      </c>
      <c r="L585">
        <v>0.1432465476</v>
      </c>
      <c r="M585">
        <v>0.61071210050000002</v>
      </c>
      <c r="N585">
        <f t="shared" si="94"/>
        <v>0.19388588476595137</v>
      </c>
      <c r="O585">
        <f t="shared" si="95"/>
        <v>0.56873525931300017</v>
      </c>
      <c r="P585">
        <f t="shared" si="96"/>
        <v>0.11651155986869545</v>
      </c>
      <c r="Q585">
        <f t="shared" si="97"/>
        <v>0.63910433329053751</v>
      </c>
      <c r="R585">
        <v>0.76262114400000003</v>
      </c>
      <c r="S585">
        <v>0.75561589299999998</v>
      </c>
    </row>
    <row r="586" spans="1:19" x14ac:dyDescent="0.25">
      <c r="A586">
        <v>85</v>
      </c>
      <c r="B586">
        <v>0.8</v>
      </c>
      <c r="C586">
        <v>5</v>
      </c>
      <c r="D586">
        <v>2.5</v>
      </c>
      <c r="E586">
        <v>0.504</v>
      </c>
      <c r="F586">
        <v>0.27360000000000001</v>
      </c>
      <c r="G586">
        <v>0.77759999999999996</v>
      </c>
      <c r="H586">
        <v>0.2459191107</v>
      </c>
      <c r="I586">
        <v>0.111150665</v>
      </c>
      <c r="J586">
        <v>0.59666158560000004</v>
      </c>
      <c r="K586">
        <v>0.59784644600000003</v>
      </c>
      <c r="L586">
        <v>0.1432465476</v>
      </c>
      <c r="M586">
        <v>0.61071210050000002</v>
      </c>
      <c r="N586">
        <f t="shared" si="94"/>
        <v>0.19388588476595137</v>
      </c>
      <c r="O586">
        <f t="shared" si="95"/>
        <v>0.56873525931300017</v>
      </c>
      <c r="P586">
        <f t="shared" si="96"/>
        <v>0.11651155986869545</v>
      </c>
      <c r="Q586">
        <f t="shared" si="97"/>
        <v>0.63910433329053751</v>
      </c>
      <c r="R586">
        <v>0.76262114400000003</v>
      </c>
      <c r="S586">
        <v>0.75561589299999998</v>
      </c>
    </row>
    <row r="587" spans="1:19" x14ac:dyDescent="0.25">
      <c r="A587">
        <v>85</v>
      </c>
      <c r="B587">
        <v>0.8</v>
      </c>
      <c r="C587">
        <v>5</v>
      </c>
      <c r="D587">
        <v>2.5</v>
      </c>
      <c r="E587">
        <v>0.56159999999999999</v>
      </c>
      <c r="F587">
        <v>0.27360000000000001</v>
      </c>
      <c r="G587">
        <v>0.83520000000000005</v>
      </c>
      <c r="H587">
        <v>0.2459191107</v>
      </c>
      <c r="I587">
        <v>0.111150665</v>
      </c>
      <c r="J587">
        <v>0.59666158560000004</v>
      </c>
      <c r="K587">
        <v>0.59784644600000003</v>
      </c>
      <c r="L587">
        <v>0.1432465476</v>
      </c>
      <c r="M587">
        <v>0.61071210050000002</v>
      </c>
      <c r="N587">
        <f t="shared" si="94"/>
        <v>0.19388588476595137</v>
      </c>
      <c r="O587">
        <f t="shared" si="95"/>
        <v>0.56873525931300017</v>
      </c>
      <c r="P587">
        <f t="shared" si="96"/>
        <v>0.11651155986869545</v>
      </c>
      <c r="Q587">
        <f t="shared" si="97"/>
        <v>0.63910433329053751</v>
      </c>
      <c r="R587">
        <v>0.76262114400000003</v>
      </c>
      <c r="S587">
        <v>0.75561589299999998</v>
      </c>
    </row>
    <row r="588" spans="1:19" x14ac:dyDescent="0.25">
      <c r="A588">
        <v>85</v>
      </c>
      <c r="B588">
        <v>0.8</v>
      </c>
      <c r="C588">
        <v>5</v>
      </c>
      <c r="D588">
        <v>2.5</v>
      </c>
      <c r="E588">
        <v>0.53759999999999997</v>
      </c>
      <c r="F588">
        <v>0.192</v>
      </c>
      <c r="G588">
        <v>0.72960000000000003</v>
      </c>
      <c r="H588">
        <v>0.2459191107</v>
      </c>
      <c r="I588">
        <v>0.111150665</v>
      </c>
      <c r="J588">
        <v>0.59666158560000004</v>
      </c>
      <c r="K588">
        <v>0.59784644600000003</v>
      </c>
      <c r="L588">
        <v>0.1432465476</v>
      </c>
      <c r="M588">
        <v>0.61071210050000002</v>
      </c>
      <c r="N588">
        <f t="shared" si="94"/>
        <v>0.19388588476595137</v>
      </c>
      <c r="O588">
        <f t="shared" si="95"/>
        <v>0.56873525931300017</v>
      </c>
      <c r="P588">
        <f t="shared" si="96"/>
        <v>0.11651155986869545</v>
      </c>
      <c r="Q588">
        <f t="shared" si="97"/>
        <v>0.63910433329053751</v>
      </c>
      <c r="R588">
        <v>0.76262114400000003</v>
      </c>
      <c r="S588">
        <v>0.75561589299999998</v>
      </c>
    </row>
    <row r="589" spans="1:19" x14ac:dyDescent="0.25">
      <c r="A589">
        <v>85</v>
      </c>
      <c r="B589">
        <v>0.8</v>
      </c>
      <c r="C589">
        <v>5</v>
      </c>
      <c r="D589">
        <v>2.5</v>
      </c>
      <c r="E589">
        <v>0.52080000000000004</v>
      </c>
      <c r="F589">
        <v>0.21840000000000001</v>
      </c>
      <c r="G589">
        <v>0.73919999999999997</v>
      </c>
      <c r="H589">
        <v>0.2459191107</v>
      </c>
      <c r="I589">
        <v>0.111150665</v>
      </c>
      <c r="J589">
        <v>0.59666158560000004</v>
      </c>
      <c r="K589">
        <v>0.59784644600000003</v>
      </c>
      <c r="L589">
        <v>0.1432465476</v>
      </c>
      <c r="M589">
        <v>0.61071210050000002</v>
      </c>
      <c r="N589">
        <f t="shared" si="94"/>
        <v>0.19388588476595137</v>
      </c>
      <c r="O589">
        <f t="shared" si="95"/>
        <v>0.56873525931300017</v>
      </c>
      <c r="P589">
        <f t="shared" si="96"/>
        <v>0.11651155986869545</v>
      </c>
      <c r="Q589">
        <f t="shared" si="97"/>
        <v>0.63910433329053751</v>
      </c>
      <c r="R589">
        <v>0.76262114400000003</v>
      </c>
      <c r="S589">
        <v>0.75561589299999998</v>
      </c>
    </row>
    <row r="590" spans="1:19" x14ac:dyDescent="0.25">
      <c r="A590">
        <v>85</v>
      </c>
      <c r="B590">
        <v>0.8</v>
      </c>
      <c r="C590">
        <v>5</v>
      </c>
      <c r="D590">
        <v>2.5</v>
      </c>
      <c r="E590">
        <v>0.52080000000000004</v>
      </c>
      <c r="F590">
        <v>0.216</v>
      </c>
      <c r="G590">
        <v>0.73680000000000001</v>
      </c>
      <c r="H590">
        <v>0.2459191107</v>
      </c>
      <c r="I590">
        <v>0.111150665</v>
      </c>
      <c r="J590">
        <v>0.59666158560000004</v>
      </c>
      <c r="K590">
        <v>0.59784644600000003</v>
      </c>
      <c r="L590">
        <v>0.1432465476</v>
      </c>
      <c r="M590">
        <v>0.61071210050000002</v>
      </c>
      <c r="N590">
        <f t="shared" si="94"/>
        <v>0.19388588476595137</v>
      </c>
      <c r="O590">
        <f t="shared" si="95"/>
        <v>0.56873525931300017</v>
      </c>
      <c r="P590">
        <f t="shared" si="96"/>
        <v>0.11651155986869545</v>
      </c>
      <c r="Q590">
        <f t="shared" si="97"/>
        <v>0.63910433329053751</v>
      </c>
      <c r="R590">
        <v>0.76262114400000003</v>
      </c>
      <c r="S590">
        <v>0.75561589299999998</v>
      </c>
    </row>
    <row r="591" spans="1:19" x14ac:dyDescent="0.25">
      <c r="A591">
        <v>85</v>
      </c>
      <c r="B591">
        <v>0.8</v>
      </c>
      <c r="C591">
        <v>5</v>
      </c>
      <c r="D591">
        <v>2.5</v>
      </c>
      <c r="E591">
        <v>0.5544</v>
      </c>
      <c r="F591">
        <v>0.18959999999999999</v>
      </c>
      <c r="G591">
        <v>0.74399999999999999</v>
      </c>
      <c r="H591">
        <v>0.2459191107</v>
      </c>
      <c r="I591">
        <v>0.111150665</v>
      </c>
      <c r="J591">
        <v>0.59666158560000004</v>
      </c>
      <c r="K591">
        <v>0.59784644600000003</v>
      </c>
      <c r="L591">
        <v>0.1432465476</v>
      </c>
      <c r="M591">
        <v>0.61071210050000002</v>
      </c>
      <c r="N591">
        <f t="shared" si="94"/>
        <v>0.19388588476595137</v>
      </c>
      <c r="O591">
        <f t="shared" si="95"/>
        <v>0.56873525931300017</v>
      </c>
      <c r="P591">
        <f t="shared" si="96"/>
        <v>0.11651155986869545</v>
      </c>
      <c r="Q591">
        <f t="shared" si="97"/>
        <v>0.63910433329053751</v>
      </c>
      <c r="R591">
        <v>0.76262114400000003</v>
      </c>
      <c r="S591">
        <v>0.75561589299999998</v>
      </c>
    </row>
    <row r="592" spans="1:19" x14ac:dyDescent="0.25">
      <c r="A592">
        <v>85</v>
      </c>
      <c r="B592">
        <v>0.8</v>
      </c>
      <c r="C592">
        <v>5</v>
      </c>
      <c r="D592">
        <v>2.5</v>
      </c>
      <c r="E592">
        <v>0.52800000000000002</v>
      </c>
      <c r="F592">
        <v>0.21360000000000001</v>
      </c>
      <c r="G592">
        <v>0.74160000000000004</v>
      </c>
      <c r="H592">
        <v>0.2459191107</v>
      </c>
      <c r="I592">
        <v>0.111150665</v>
      </c>
      <c r="J592">
        <v>0.59666158560000004</v>
      </c>
      <c r="K592">
        <v>0.59784644600000003</v>
      </c>
      <c r="L592">
        <v>0.1432465476</v>
      </c>
      <c r="M592">
        <v>0.61071210050000002</v>
      </c>
      <c r="N592">
        <f t="shared" si="94"/>
        <v>0.19388588476595137</v>
      </c>
      <c r="O592">
        <f t="shared" si="95"/>
        <v>0.56873525931300017</v>
      </c>
      <c r="P592">
        <f t="shared" si="96"/>
        <v>0.11651155986869545</v>
      </c>
      <c r="Q592">
        <f t="shared" si="97"/>
        <v>0.63910433329053751</v>
      </c>
      <c r="R592">
        <v>0.76262114400000003</v>
      </c>
      <c r="S592">
        <v>0.75561589299999998</v>
      </c>
    </row>
    <row r="593" spans="1:19" x14ac:dyDescent="0.25">
      <c r="A593">
        <v>85</v>
      </c>
      <c r="B593">
        <v>0.8</v>
      </c>
      <c r="C593">
        <v>5</v>
      </c>
      <c r="D593">
        <v>2.5</v>
      </c>
      <c r="E593">
        <v>0.51839999999999997</v>
      </c>
      <c r="F593">
        <v>0.22320000000000001</v>
      </c>
      <c r="G593">
        <v>0.74160000000000004</v>
      </c>
      <c r="H593">
        <v>0.2459191107</v>
      </c>
      <c r="I593">
        <v>0.111150665</v>
      </c>
      <c r="J593">
        <v>0.59666158560000004</v>
      </c>
      <c r="K593">
        <v>0.59784644600000003</v>
      </c>
      <c r="L593">
        <v>0.1432465476</v>
      </c>
      <c r="M593">
        <v>0.61071210050000002</v>
      </c>
      <c r="N593">
        <f t="shared" si="94"/>
        <v>0.19388588476595137</v>
      </c>
      <c r="O593">
        <f t="shared" si="95"/>
        <v>0.56873525931300017</v>
      </c>
      <c r="P593">
        <f t="shared" si="96"/>
        <v>0.11651155986869545</v>
      </c>
      <c r="Q593">
        <f t="shared" si="97"/>
        <v>0.63910433329053751</v>
      </c>
      <c r="R593">
        <v>0.76262114400000003</v>
      </c>
      <c r="S593">
        <v>0.75561589299999998</v>
      </c>
    </row>
    <row r="594" spans="1:19" x14ac:dyDescent="0.25">
      <c r="A594">
        <v>85</v>
      </c>
      <c r="B594">
        <v>0.8</v>
      </c>
      <c r="C594">
        <v>5</v>
      </c>
      <c r="D594">
        <v>2.5</v>
      </c>
      <c r="E594">
        <v>0.54239999999999999</v>
      </c>
      <c r="F594">
        <v>0.20880000000000001</v>
      </c>
      <c r="G594">
        <v>0.75119999999999998</v>
      </c>
      <c r="H594">
        <v>0.2459191107</v>
      </c>
      <c r="I594">
        <v>0.111150665</v>
      </c>
      <c r="J594">
        <v>0.59666158560000004</v>
      </c>
      <c r="K594">
        <v>0.59784644600000003</v>
      </c>
      <c r="L594">
        <v>0.1432465476</v>
      </c>
      <c r="M594">
        <v>0.61071210050000002</v>
      </c>
      <c r="N594">
        <f t="shared" si="94"/>
        <v>0.19388588476595137</v>
      </c>
      <c r="O594">
        <f t="shared" si="95"/>
        <v>0.56873525931300017</v>
      </c>
      <c r="P594">
        <f t="shared" si="96"/>
        <v>0.11651155986869545</v>
      </c>
      <c r="Q594">
        <f t="shared" si="97"/>
        <v>0.63910433329053751</v>
      </c>
      <c r="R594">
        <v>0.76262114400000003</v>
      </c>
      <c r="S594">
        <v>0.75561589299999998</v>
      </c>
    </row>
    <row r="595" spans="1:19" x14ac:dyDescent="0.25">
      <c r="A595">
        <v>85</v>
      </c>
      <c r="B595">
        <v>0.8</v>
      </c>
      <c r="C595">
        <v>5</v>
      </c>
      <c r="D595">
        <v>2.5</v>
      </c>
      <c r="E595">
        <v>0.55679999999999996</v>
      </c>
      <c r="F595">
        <v>0.28320000000000001</v>
      </c>
      <c r="G595">
        <v>0.84</v>
      </c>
      <c r="H595">
        <v>0.2459191107</v>
      </c>
      <c r="I595">
        <v>0.111150665</v>
      </c>
      <c r="J595">
        <v>0.59666158560000004</v>
      </c>
      <c r="K595">
        <v>0.59784644600000003</v>
      </c>
      <c r="L595">
        <v>0.1432465476</v>
      </c>
      <c r="M595">
        <v>0.61071210050000002</v>
      </c>
      <c r="N595">
        <f t="shared" si="94"/>
        <v>0.19388588476595137</v>
      </c>
      <c r="O595">
        <f t="shared" si="95"/>
        <v>0.56873525931300017</v>
      </c>
      <c r="P595">
        <f t="shared" si="96"/>
        <v>0.11651155986869545</v>
      </c>
      <c r="Q595">
        <f t="shared" si="97"/>
        <v>0.63910433329053751</v>
      </c>
      <c r="R595">
        <v>0.76262114400000003</v>
      </c>
      <c r="S595">
        <v>0.75561589299999998</v>
      </c>
    </row>
    <row r="596" spans="1:19" x14ac:dyDescent="0.25">
      <c r="A596">
        <v>85</v>
      </c>
      <c r="B596">
        <v>0.8</v>
      </c>
      <c r="C596">
        <v>5</v>
      </c>
      <c r="D596">
        <v>2.5</v>
      </c>
      <c r="E596">
        <v>0.50639999999999996</v>
      </c>
      <c r="F596">
        <v>0.24959999999999999</v>
      </c>
      <c r="G596">
        <v>0.75600000000000001</v>
      </c>
      <c r="H596">
        <v>0.2459191107</v>
      </c>
      <c r="I596">
        <v>0.111150665</v>
      </c>
      <c r="J596">
        <v>0.59666158560000004</v>
      </c>
      <c r="K596">
        <v>0.59784644600000003</v>
      </c>
      <c r="L596">
        <v>0.1432465476</v>
      </c>
      <c r="M596">
        <v>0.61071210050000002</v>
      </c>
      <c r="N596">
        <f t="shared" si="94"/>
        <v>0.19388588476595137</v>
      </c>
      <c r="O596">
        <f t="shared" si="95"/>
        <v>0.56873525931300017</v>
      </c>
      <c r="P596">
        <f t="shared" si="96"/>
        <v>0.11651155986869545</v>
      </c>
      <c r="Q596">
        <f t="shared" si="97"/>
        <v>0.63910433329053751</v>
      </c>
      <c r="R596">
        <v>0.76262114400000003</v>
      </c>
      <c r="S596">
        <v>0.75561589299999998</v>
      </c>
    </row>
    <row r="597" spans="1:19" x14ac:dyDescent="0.25">
      <c r="A597">
        <v>85</v>
      </c>
      <c r="B597">
        <v>0.8</v>
      </c>
      <c r="C597">
        <v>5</v>
      </c>
      <c r="D597">
        <v>2.5</v>
      </c>
      <c r="E597">
        <v>0.47520000000000001</v>
      </c>
      <c r="F597">
        <v>0.25919999999999999</v>
      </c>
      <c r="G597">
        <v>0.73440000000000005</v>
      </c>
      <c r="H597">
        <v>0.2459191107</v>
      </c>
      <c r="I597">
        <v>0.111150665</v>
      </c>
      <c r="J597">
        <v>0.59666158560000004</v>
      </c>
      <c r="K597">
        <v>0.59784644600000003</v>
      </c>
      <c r="L597">
        <v>0.1432465476</v>
      </c>
      <c r="M597">
        <v>0.61071210050000002</v>
      </c>
      <c r="N597">
        <f t="shared" si="94"/>
        <v>0.19388588476595137</v>
      </c>
      <c r="O597">
        <f t="shared" si="95"/>
        <v>0.56873525931300017</v>
      </c>
      <c r="P597">
        <f t="shared" si="96"/>
        <v>0.11651155986869545</v>
      </c>
      <c r="Q597">
        <f t="shared" si="97"/>
        <v>0.63910433329053751</v>
      </c>
      <c r="R597">
        <v>0.76262114400000003</v>
      </c>
      <c r="S597">
        <v>0.75561589299999998</v>
      </c>
    </row>
    <row r="598" spans="1:19" x14ac:dyDescent="0.25">
      <c r="A598">
        <v>85</v>
      </c>
      <c r="B598">
        <v>0.8</v>
      </c>
      <c r="C598">
        <v>5</v>
      </c>
      <c r="D598">
        <v>2.5</v>
      </c>
      <c r="E598">
        <v>0.48720000000000002</v>
      </c>
      <c r="F598">
        <v>0.23280000000000001</v>
      </c>
      <c r="G598">
        <v>0.72</v>
      </c>
      <c r="H598">
        <v>0.2459191107</v>
      </c>
      <c r="I598">
        <v>0.111150665</v>
      </c>
      <c r="J598">
        <v>0.59666158560000004</v>
      </c>
      <c r="K598">
        <v>0.59784644600000003</v>
      </c>
      <c r="L598">
        <v>0.1432465476</v>
      </c>
      <c r="M598">
        <v>0.61071210050000002</v>
      </c>
      <c r="N598">
        <f t="shared" si="94"/>
        <v>0.19388588476595137</v>
      </c>
      <c r="O598">
        <f t="shared" si="95"/>
        <v>0.56873525931300017</v>
      </c>
      <c r="P598">
        <f t="shared" si="96"/>
        <v>0.11651155986869545</v>
      </c>
      <c r="Q598">
        <f t="shared" si="97"/>
        <v>0.63910433329053751</v>
      </c>
      <c r="R598">
        <v>0.76262114400000003</v>
      </c>
      <c r="S598">
        <v>0.75561589299999998</v>
      </c>
    </row>
    <row r="599" spans="1:19" x14ac:dyDescent="0.25">
      <c r="A599">
        <v>85</v>
      </c>
      <c r="B599">
        <v>0.8</v>
      </c>
      <c r="C599">
        <v>5</v>
      </c>
      <c r="D599">
        <v>2.5</v>
      </c>
      <c r="E599">
        <v>0.55679999999999996</v>
      </c>
      <c r="F599">
        <v>0.19439999999999999</v>
      </c>
      <c r="G599">
        <v>0.75119999999999998</v>
      </c>
      <c r="H599">
        <v>0.2459191107</v>
      </c>
      <c r="I599">
        <v>0.111150665</v>
      </c>
      <c r="J599">
        <v>0.59666158560000004</v>
      </c>
      <c r="K599">
        <v>0.59784644600000003</v>
      </c>
      <c r="L599">
        <v>0.1432465476</v>
      </c>
      <c r="M599">
        <v>0.61071210050000002</v>
      </c>
      <c r="N599">
        <f t="shared" si="94"/>
        <v>0.19388588476595137</v>
      </c>
      <c r="O599">
        <f t="shared" si="95"/>
        <v>0.56873525931300017</v>
      </c>
      <c r="P599">
        <f t="shared" si="96"/>
        <v>0.11651155986869545</v>
      </c>
      <c r="Q599">
        <f t="shared" si="97"/>
        <v>0.63910433329053751</v>
      </c>
      <c r="R599">
        <v>0.76262114400000003</v>
      </c>
      <c r="S599">
        <v>0.75561589299999998</v>
      </c>
    </row>
    <row r="600" spans="1:19" x14ac:dyDescent="0.25">
      <c r="A600">
        <v>85</v>
      </c>
      <c r="B600">
        <v>0.8</v>
      </c>
      <c r="C600">
        <v>5</v>
      </c>
      <c r="D600">
        <v>2.5</v>
      </c>
      <c r="E600">
        <v>0.51600000000000001</v>
      </c>
      <c r="F600">
        <v>0.24959999999999999</v>
      </c>
      <c r="G600">
        <v>0.76559999999999995</v>
      </c>
      <c r="H600">
        <v>0.2459191107</v>
      </c>
      <c r="I600">
        <v>0.111150665</v>
      </c>
      <c r="J600">
        <v>0.59666158560000004</v>
      </c>
      <c r="K600">
        <v>0.59784644600000003</v>
      </c>
      <c r="L600">
        <v>0.1432465476</v>
      </c>
      <c r="M600">
        <v>0.61071210050000002</v>
      </c>
      <c r="N600">
        <f t="shared" si="94"/>
        <v>0.19388588476595137</v>
      </c>
      <c r="O600">
        <f t="shared" si="95"/>
        <v>0.56873525931300017</v>
      </c>
      <c r="P600">
        <f t="shared" si="96"/>
        <v>0.11651155986869545</v>
      </c>
      <c r="Q600">
        <f t="shared" si="97"/>
        <v>0.63910433329053751</v>
      </c>
      <c r="R600">
        <v>0.76262114400000003</v>
      </c>
      <c r="S600">
        <v>0.75561589299999998</v>
      </c>
    </row>
    <row r="601" spans="1:19" x14ac:dyDescent="0.25">
      <c r="A601">
        <v>85</v>
      </c>
      <c r="B601">
        <v>0.8</v>
      </c>
      <c r="C601">
        <v>5</v>
      </c>
      <c r="D601">
        <v>2.5</v>
      </c>
      <c r="E601">
        <v>0.51359999999999995</v>
      </c>
      <c r="F601">
        <v>0.2472</v>
      </c>
      <c r="G601">
        <v>0.76080000000000003</v>
      </c>
      <c r="H601">
        <v>0.2459191107</v>
      </c>
      <c r="I601">
        <v>0.111150665</v>
      </c>
      <c r="J601">
        <v>0.59666158560000004</v>
      </c>
      <c r="K601">
        <v>0.59784644600000003</v>
      </c>
      <c r="L601">
        <v>0.1432465476</v>
      </c>
      <c r="M601">
        <v>0.61071210050000002</v>
      </c>
      <c r="N601">
        <f t="shared" si="94"/>
        <v>0.19388588476595137</v>
      </c>
      <c r="O601">
        <f t="shared" si="95"/>
        <v>0.56873525931300017</v>
      </c>
      <c r="P601">
        <f t="shared" si="96"/>
        <v>0.11651155986869545</v>
      </c>
      <c r="Q601">
        <f t="shared" si="97"/>
        <v>0.63910433329053751</v>
      </c>
      <c r="R601">
        <v>0.76262114400000003</v>
      </c>
      <c r="S601">
        <v>0.75561589299999998</v>
      </c>
    </row>
    <row r="602" spans="1:19" x14ac:dyDescent="0.25">
      <c r="A602">
        <v>85</v>
      </c>
      <c r="B602">
        <v>0.8</v>
      </c>
      <c r="C602">
        <v>5</v>
      </c>
      <c r="D602">
        <v>2.5</v>
      </c>
      <c r="E602">
        <v>0.52080000000000004</v>
      </c>
      <c r="F602">
        <v>0.19439999999999999</v>
      </c>
      <c r="G602">
        <v>0.71519999999999995</v>
      </c>
      <c r="H602">
        <v>0.2459191107</v>
      </c>
      <c r="I602">
        <v>0.111150665</v>
      </c>
      <c r="J602">
        <v>0.59666158560000004</v>
      </c>
      <c r="K602">
        <v>0.59784644600000003</v>
      </c>
      <c r="L602">
        <v>0.1432465476</v>
      </c>
      <c r="M602">
        <v>0.61071210050000002</v>
      </c>
      <c r="N602">
        <f t="shared" si="94"/>
        <v>0.19388588476595137</v>
      </c>
      <c r="O602">
        <f t="shared" si="95"/>
        <v>0.56873525931300017</v>
      </c>
      <c r="P602">
        <f t="shared" si="96"/>
        <v>0.11651155986869545</v>
      </c>
      <c r="Q602">
        <f t="shared" si="97"/>
        <v>0.63910433329053751</v>
      </c>
      <c r="R602">
        <v>0.76262114400000003</v>
      </c>
      <c r="S602">
        <v>0.75561589299999998</v>
      </c>
    </row>
    <row r="603" spans="1:19" x14ac:dyDescent="0.25">
      <c r="A603">
        <v>85</v>
      </c>
      <c r="B603">
        <v>0.8</v>
      </c>
      <c r="C603">
        <v>5</v>
      </c>
      <c r="D603">
        <v>2.5</v>
      </c>
      <c r="E603">
        <v>0.46560000000000001</v>
      </c>
      <c r="F603">
        <v>0.22559999999999999</v>
      </c>
      <c r="G603">
        <v>0.69120000000000004</v>
      </c>
      <c r="H603">
        <v>0.2459191107</v>
      </c>
      <c r="I603">
        <v>0.111150665</v>
      </c>
      <c r="J603">
        <v>0.59666158560000004</v>
      </c>
      <c r="K603">
        <v>0.59784644600000003</v>
      </c>
      <c r="L603">
        <v>0.1432465476</v>
      </c>
      <c r="M603">
        <v>0.61071210050000002</v>
      </c>
      <c r="N603">
        <f t="shared" si="94"/>
        <v>0.19388588476595137</v>
      </c>
      <c r="O603">
        <f t="shared" si="95"/>
        <v>0.56873525931300017</v>
      </c>
      <c r="P603">
        <f t="shared" si="96"/>
        <v>0.11651155986869545</v>
      </c>
      <c r="Q603">
        <f t="shared" si="97"/>
        <v>0.63910433329053751</v>
      </c>
      <c r="R603">
        <v>0.76262114400000003</v>
      </c>
      <c r="S603">
        <v>0.75561589299999998</v>
      </c>
    </row>
    <row r="604" spans="1:19" x14ac:dyDescent="0.25">
      <c r="A604">
        <v>85</v>
      </c>
      <c r="B604">
        <v>0.8</v>
      </c>
      <c r="C604">
        <v>5</v>
      </c>
      <c r="D604">
        <v>2.5</v>
      </c>
      <c r="E604">
        <v>0.4824</v>
      </c>
      <c r="F604">
        <v>0.24479999999999999</v>
      </c>
      <c r="G604">
        <v>0.72719999999999996</v>
      </c>
      <c r="H604">
        <v>0.2459191107</v>
      </c>
      <c r="I604">
        <v>0.111150665</v>
      </c>
      <c r="J604">
        <v>0.59666158560000004</v>
      </c>
      <c r="K604">
        <v>0.59784644600000003</v>
      </c>
      <c r="L604">
        <v>0.1432465476</v>
      </c>
      <c r="M604">
        <v>0.61071210050000002</v>
      </c>
      <c r="N604">
        <f t="shared" si="94"/>
        <v>0.19388588476595137</v>
      </c>
      <c r="O604">
        <f t="shared" si="95"/>
        <v>0.56873525931300017</v>
      </c>
      <c r="P604">
        <f t="shared" si="96"/>
        <v>0.11651155986869545</v>
      </c>
      <c r="Q604">
        <f t="shared" si="97"/>
        <v>0.63910433329053751</v>
      </c>
      <c r="R604">
        <v>0.76262114400000003</v>
      </c>
      <c r="S604">
        <v>0.75561589299999998</v>
      </c>
    </row>
    <row r="605" spans="1:19" x14ac:dyDescent="0.25">
      <c r="A605">
        <v>85</v>
      </c>
      <c r="B605">
        <v>0.8</v>
      </c>
      <c r="C605">
        <v>5</v>
      </c>
      <c r="D605">
        <v>2.5</v>
      </c>
      <c r="E605">
        <v>0.48480000000000001</v>
      </c>
      <c r="F605">
        <v>0.2064</v>
      </c>
      <c r="G605">
        <v>0.69120000000000004</v>
      </c>
      <c r="H605">
        <v>0.2459191107</v>
      </c>
      <c r="I605">
        <v>0.111150665</v>
      </c>
      <c r="J605">
        <v>0.59666158560000004</v>
      </c>
      <c r="K605">
        <v>0.59784644600000003</v>
      </c>
      <c r="L605">
        <v>0.1432465476</v>
      </c>
      <c r="M605">
        <v>0.61071210050000002</v>
      </c>
      <c r="N605">
        <f t="shared" si="94"/>
        <v>0.19388588476595137</v>
      </c>
      <c r="O605">
        <f t="shared" si="95"/>
        <v>0.56873525931300017</v>
      </c>
      <c r="P605">
        <f t="shared" si="96"/>
        <v>0.11651155986869545</v>
      </c>
      <c r="Q605">
        <f t="shared" si="97"/>
        <v>0.63910433329053751</v>
      </c>
      <c r="R605">
        <v>0.76262114400000003</v>
      </c>
      <c r="S605">
        <v>0.75561589299999998</v>
      </c>
    </row>
    <row r="606" spans="1:19" x14ac:dyDescent="0.25">
      <c r="A606">
        <v>85</v>
      </c>
      <c r="B606">
        <v>0.8</v>
      </c>
      <c r="C606">
        <v>5</v>
      </c>
      <c r="D606">
        <v>2.5</v>
      </c>
      <c r="E606">
        <v>0.5232</v>
      </c>
      <c r="F606">
        <v>0.2208</v>
      </c>
      <c r="G606">
        <v>0.74399999999999999</v>
      </c>
      <c r="H606">
        <v>0.2459191107</v>
      </c>
      <c r="I606">
        <v>0.111150665</v>
      </c>
      <c r="J606">
        <v>0.59666158560000004</v>
      </c>
      <c r="K606">
        <v>0.59784644600000003</v>
      </c>
      <c r="L606">
        <v>0.1432465476</v>
      </c>
      <c r="M606">
        <v>0.61071210050000002</v>
      </c>
      <c r="N606">
        <f t="shared" si="94"/>
        <v>0.19388588476595137</v>
      </c>
      <c r="O606">
        <f t="shared" si="95"/>
        <v>0.56873525931300017</v>
      </c>
      <c r="P606">
        <f t="shared" si="96"/>
        <v>0.11651155986869545</v>
      </c>
      <c r="Q606">
        <f t="shared" si="97"/>
        <v>0.63910433329053751</v>
      </c>
      <c r="R606">
        <v>0.76262114400000003</v>
      </c>
      <c r="S606">
        <v>0.75561589299999998</v>
      </c>
    </row>
    <row r="607" spans="1:19" x14ac:dyDescent="0.25">
      <c r="A607">
        <v>85</v>
      </c>
      <c r="B607">
        <v>0.8</v>
      </c>
      <c r="C607">
        <v>5</v>
      </c>
      <c r="D607">
        <v>2.5</v>
      </c>
      <c r="E607">
        <v>0.52980000000000005</v>
      </c>
      <c r="F607">
        <v>0.19439999999999999</v>
      </c>
      <c r="G607">
        <v>0.72419999999999995</v>
      </c>
      <c r="H607">
        <v>0.2459191107</v>
      </c>
      <c r="I607">
        <v>0.111150665</v>
      </c>
      <c r="J607">
        <v>0.59666158560000004</v>
      </c>
      <c r="K607">
        <v>0.59784644600000003</v>
      </c>
      <c r="L607">
        <v>0.1432465476</v>
      </c>
      <c r="M607">
        <v>0.61071210050000002</v>
      </c>
      <c r="N607">
        <f t="shared" si="94"/>
        <v>0.19388588476595137</v>
      </c>
      <c r="O607">
        <f t="shared" si="95"/>
        <v>0.56873525931300017</v>
      </c>
      <c r="P607">
        <f t="shared" si="96"/>
        <v>0.11651155986869545</v>
      </c>
      <c r="Q607">
        <f t="shared" si="97"/>
        <v>0.63910433329053751</v>
      </c>
      <c r="R607">
        <v>0.76262114400000003</v>
      </c>
      <c r="S607">
        <v>0.75561589299999998</v>
      </c>
    </row>
    <row r="608" spans="1:19" x14ac:dyDescent="0.25">
      <c r="A608">
        <v>85</v>
      </c>
      <c r="B608">
        <v>0.8</v>
      </c>
      <c r="C608">
        <v>5</v>
      </c>
      <c r="D608">
        <v>2.5</v>
      </c>
      <c r="E608">
        <v>0.49919999999999998</v>
      </c>
      <c r="F608">
        <v>0.26640000000000003</v>
      </c>
      <c r="G608">
        <v>0.76559999999999995</v>
      </c>
      <c r="H608">
        <v>0.2459191107</v>
      </c>
      <c r="I608">
        <v>0.111150665</v>
      </c>
      <c r="J608">
        <v>0.59666158560000004</v>
      </c>
      <c r="K608">
        <v>0.59784644600000003</v>
      </c>
      <c r="L608">
        <v>0.1432465476</v>
      </c>
      <c r="M608">
        <v>0.61071210050000002</v>
      </c>
      <c r="N608">
        <f t="shared" si="94"/>
        <v>0.19388588476595137</v>
      </c>
      <c r="O608">
        <f t="shared" si="95"/>
        <v>0.56873525931300017</v>
      </c>
      <c r="P608">
        <f t="shared" si="96"/>
        <v>0.11651155986869545</v>
      </c>
      <c r="Q608">
        <f t="shared" si="97"/>
        <v>0.63910433329053751</v>
      </c>
      <c r="R608">
        <v>0.76262114400000003</v>
      </c>
      <c r="S608">
        <v>0.75561589299999998</v>
      </c>
    </row>
    <row r="609" spans="1:19" x14ac:dyDescent="0.25">
      <c r="A609">
        <v>85</v>
      </c>
      <c r="B609">
        <v>0.8</v>
      </c>
      <c r="C609">
        <v>5</v>
      </c>
      <c r="D609">
        <v>2.5</v>
      </c>
      <c r="E609">
        <v>0.46560000000000001</v>
      </c>
      <c r="F609">
        <v>0.2616</v>
      </c>
      <c r="G609">
        <v>0.72719999999999996</v>
      </c>
      <c r="H609">
        <v>0.2459191107</v>
      </c>
      <c r="I609">
        <v>0.111150665</v>
      </c>
      <c r="J609">
        <v>0.59666158560000004</v>
      </c>
      <c r="K609">
        <v>0.59784644600000003</v>
      </c>
      <c r="L609">
        <v>0.1432465476</v>
      </c>
      <c r="M609">
        <v>0.61071210050000002</v>
      </c>
      <c r="N609">
        <f t="shared" si="94"/>
        <v>0.19388588476595137</v>
      </c>
      <c r="O609">
        <f t="shared" si="95"/>
        <v>0.56873525931300017</v>
      </c>
      <c r="P609">
        <f t="shared" si="96"/>
        <v>0.11651155986869545</v>
      </c>
      <c r="Q609">
        <f t="shared" si="97"/>
        <v>0.63910433329053751</v>
      </c>
      <c r="R609">
        <v>0.76262114400000003</v>
      </c>
      <c r="S609">
        <v>0.75561589299999998</v>
      </c>
    </row>
    <row r="610" spans="1:19" x14ac:dyDescent="0.25">
      <c r="A610">
        <v>85</v>
      </c>
      <c r="B610">
        <v>0.8</v>
      </c>
      <c r="C610">
        <v>5</v>
      </c>
      <c r="D610">
        <v>2.5</v>
      </c>
      <c r="E610">
        <v>0.45839999999999997</v>
      </c>
      <c r="F610">
        <v>0.27360000000000001</v>
      </c>
      <c r="G610">
        <v>0.73199999999999998</v>
      </c>
      <c r="H610">
        <v>0.2459191107</v>
      </c>
      <c r="I610">
        <v>0.111150665</v>
      </c>
      <c r="J610">
        <v>0.59666158560000004</v>
      </c>
      <c r="K610">
        <v>0.59784644600000003</v>
      </c>
      <c r="L610">
        <v>0.1432465476</v>
      </c>
      <c r="M610">
        <v>0.61071210050000002</v>
      </c>
      <c r="N610">
        <f t="shared" si="94"/>
        <v>0.19388588476595137</v>
      </c>
      <c r="O610">
        <f t="shared" si="95"/>
        <v>0.56873525931300017</v>
      </c>
      <c r="P610">
        <f t="shared" si="96"/>
        <v>0.11651155986869545</v>
      </c>
      <c r="Q610">
        <f t="shared" si="97"/>
        <v>0.63910433329053751</v>
      </c>
      <c r="R610">
        <v>0.76262114400000003</v>
      </c>
      <c r="S610">
        <v>0.75561589299999998</v>
      </c>
    </row>
    <row r="611" spans="1:19" x14ac:dyDescent="0.25">
      <c r="A611">
        <v>85</v>
      </c>
      <c r="B611">
        <v>0.8</v>
      </c>
      <c r="C611">
        <v>5</v>
      </c>
      <c r="D611">
        <v>2.5</v>
      </c>
      <c r="E611">
        <v>0.47039999999999998</v>
      </c>
      <c r="F611">
        <v>0.29039999999999999</v>
      </c>
      <c r="G611">
        <v>0.76080000000000003</v>
      </c>
      <c r="H611">
        <v>0.2459191107</v>
      </c>
      <c r="I611">
        <v>0.111150665</v>
      </c>
      <c r="J611">
        <v>0.59666158560000004</v>
      </c>
      <c r="K611">
        <v>0.59784644600000003</v>
      </c>
      <c r="L611">
        <v>0.1432465476</v>
      </c>
      <c r="M611">
        <v>0.61071210050000002</v>
      </c>
      <c r="N611">
        <f t="shared" si="94"/>
        <v>0.19388588476595137</v>
      </c>
      <c r="O611">
        <f t="shared" si="95"/>
        <v>0.56873525931300017</v>
      </c>
      <c r="P611">
        <f t="shared" si="96"/>
        <v>0.11651155986869545</v>
      </c>
      <c r="Q611">
        <f t="shared" si="97"/>
        <v>0.63910433329053751</v>
      </c>
      <c r="R611">
        <v>0.76262114400000003</v>
      </c>
      <c r="S611">
        <v>0.75561589299999998</v>
      </c>
    </row>
    <row r="612" spans="1:19" x14ac:dyDescent="0.25">
      <c r="A612">
        <v>85</v>
      </c>
      <c r="B612">
        <v>0.8</v>
      </c>
      <c r="C612">
        <v>5</v>
      </c>
      <c r="D612">
        <v>2.5</v>
      </c>
      <c r="E612">
        <v>0.39839999999999998</v>
      </c>
      <c r="F612">
        <v>0.28799999999999998</v>
      </c>
      <c r="G612">
        <v>0.68640000000000001</v>
      </c>
      <c r="H612">
        <v>0.2459191107</v>
      </c>
      <c r="I612">
        <v>0.111150665</v>
      </c>
      <c r="J612">
        <v>0.59666158560000004</v>
      </c>
      <c r="K612">
        <v>0.59784644600000003</v>
      </c>
      <c r="L612">
        <v>0.1432465476</v>
      </c>
      <c r="M612">
        <v>0.61071210050000002</v>
      </c>
      <c r="N612">
        <f t="shared" si="94"/>
        <v>0.19388588476595137</v>
      </c>
      <c r="O612">
        <f t="shared" si="95"/>
        <v>0.56873525931300017</v>
      </c>
      <c r="P612">
        <f t="shared" si="96"/>
        <v>0.11651155986869545</v>
      </c>
      <c r="Q612">
        <f t="shared" si="97"/>
        <v>0.63910433329053751</v>
      </c>
      <c r="R612">
        <v>0.76262114400000003</v>
      </c>
      <c r="S612">
        <v>0.75561589299999998</v>
      </c>
    </row>
    <row r="613" spans="1:19" x14ac:dyDescent="0.25">
      <c r="A613">
        <v>85</v>
      </c>
      <c r="B613">
        <v>0.8</v>
      </c>
      <c r="C613">
        <v>5</v>
      </c>
      <c r="D613">
        <v>2.5</v>
      </c>
      <c r="E613">
        <v>0.40079999999999999</v>
      </c>
      <c r="F613">
        <v>0.2424</v>
      </c>
      <c r="G613">
        <v>0.64319999999999999</v>
      </c>
      <c r="H613">
        <v>0.2459191107</v>
      </c>
      <c r="I613">
        <v>0.111150665</v>
      </c>
      <c r="J613">
        <v>0.59666158560000004</v>
      </c>
      <c r="K613">
        <v>0.59784644600000003</v>
      </c>
      <c r="L613">
        <v>0.1432465476</v>
      </c>
      <c r="M613">
        <v>0.61071210050000002</v>
      </c>
      <c r="N613">
        <f t="shared" si="94"/>
        <v>0.19388588476595137</v>
      </c>
      <c r="O613">
        <f t="shared" si="95"/>
        <v>0.56873525931300017</v>
      </c>
      <c r="P613">
        <f t="shared" si="96"/>
        <v>0.11651155986869545</v>
      </c>
      <c r="Q613">
        <f t="shared" si="97"/>
        <v>0.63910433329053751</v>
      </c>
      <c r="R613">
        <v>0.76262114400000003</v>
      </c>
      <c r="S613">
        <v>0.75561589299999998</v>
      </c>
    </row>
    <row r="614" spans="1:19" x14ac:dyDescent="0.25">
      <c r="A614">
        <v>85</v>
      </c>
      <c r="B614">
        <v>0.8</v>
      </c>
      <c r="C614">
        <v>5</v>
      </c>
      <c r="D614">
        <v>2.5</v>
      </c>
      <c r="E614">
        <v>0.4536</v>
      </c>
      <c r="F614">
        <v>0.3</v>
      </c>
      <c r="G614">
        <v>0.75360000000000005</v>
      </c>
      <c r="H614">
        <v>0.2459191107</v>
      </c>
      <c r="I614">
        <v>0.111150665</v>
      </c>
      <c r="J614">
        <v>0.59666158560000004</v>
      </c>
      <c r="K614">
        <v>0.59784644600000003</v>
      </c>
      <c r="L614">
        <v>0.1432465476</v>
      </c>
      <c r="M614">
        <v>0.61071210050000002</v>
      </c>
      <c r="N614">
        <f t="shared" si="94"/>
        <v>0.19388588476595137</v>
      </c>
      <c r="O614">
        <f t="shared" si="95"/>
        <v>0.56873525931300017</v>
      </c>
      <c r="P614">
        <f t="shared" si="96"/>
        <v>0.11651155986869545</v>
      </c>
      <c r="Q614">
        <f t="shared" si="97"/>
        <v>0.63910433329053751</v>
      </c>
      <c r="R614">
        <v>0.76262114400000003</v>
      </c>
      <c r="S614">
        <v>0.75561589299999998</v>
      </c>
    </row>
    <row r="615" spans="1:19" x14ac:dyDescent="0.25">
      <c r="A615">
        <v>85</v>
      </c>
      <c r="B615">
        <v>0.8</v>
      </c>
      <c r="C615">
        <v>5</v>
      </c>
      <c r="D615">
        <v>2.5</v>
      </c>
      <c r="E615">
        <v>0.44159999999999999</v>
      </c>
      <c r="F615">
        <v>0.2712</v>
      </c>
      <c r="G615">
        <v>0.71279999999999999</v>
      </c>
      <c r="H615">
        <v>0.2459191107</v>
      </c>
      <c r="I615">
        <v>0.111150665</v>
      </c>
      <c r="J615">
        <v>0.59666158560000004</v>
      </c>
      <c r="K615">
        <v>0.59784644600000003</v>
      </c>
      <c r="L615">
        <v>0.1432465476</v>
      </c>
      <c r="M615">
        <v>0.61071210050000002</v>
      </c>
      <c r="N615">
        <f t="shared" si="94"/>
        <v>0.19388588476595137</v>
      </c>
      <c r="O615">
        <f t="shared" si="95"/>
        <v>0.56873525931300017</v>
      </c>
      <c r="P615">
        <f t="shared" si="96"/>
        <v>0.11651155986869545</v>
      </c>
      <c r="Q615">
        <f t="shared" si="97"/>
        <v>0.63910433329053751</v>
      </c>
      <c r="R615">
        <v>0.76262114400000003</v>
      </c>
      <c r="S615">
        <v>0.75561589299999998</v>
      </c>
    </row>
    <row r="617" spans="1:19" x14ac:dyDescent="0.25">
      <c r="A617">
        <v>85</v>
      </c>
      <c r="B617">
        <v>1.2</v>
      </c>
      <c r="C617">
        <v>7.5</v>
      </c>
      <c r="D617">
        <v>2.5</v>
      </c>
      <c r="E617">
        <v>0.57840000000000003</v>
      </c>
      <c r="F617">
        <v>0.53039999999999998</v>
      </c>
      <c r="G617">
        <v>1.1088</v>
      </c>
      <c r="H617">
        <v>0.65302781070000004</v>
      </c>
      <c r="I617">
        <v>0.540883165</v>
      </c>
      <c r="J617">
        <v>0.55399701059999995</v>
      </c>
      <c r="K617">
        <v>0.54640144599999996</v>
      </c>
      <c r="L617">
        <v>0.68782610450000004</v>
      </c>
      <c r="M617">
        <v>0.44271675249999998</v>
      </c>
      <c r="N617">
        <f t="shared" ref="N617:N656" si="98">$W$27+$W$28*B617+$W$29*(C617-$V$16)*(D617-$V$18)+$W$30*A617+$W$31*D617+$W$32*(C617-$V$16)*(A617-$V$20)+$W$33*C617+$W$34*(B617-$V$22)*(D617-$V$18)+$W$35*(A617-$V$20)*(D617-$V$18)</f>
        <v>0.62520126087695138</v>
      </c>
      <c r="O617">
        <f t="shared" ref="O617:O656" si="99">$W$40+$W$41*D617+$W$42*(C617-$V$17)*(D617-$V$19)+$W$43*A617+$W$44*(A617-$V$21)*(D617-$V$19)+$W$45*C617+$W$46*(A617-$V$21)*(C617-$V$17)+$W$47*(B617-$V$23)*(D617-$V$19)+$W$48*(B617-$V$23)*(C617-$V$17)+$W$49*B617</f>
        <v>0.51027383080290023</v>
      </c>
      <c r="P617">
        <f t="shared" ref="P617:P656" si="100">$Z$27+$Z$28*B617+$Z$29*A617+$Z$30*C617+$Z$31*(D617-$V$18)^2+$Z$32*(D617-$V$18)*(C617-$V$16)+$Z$33*(A617-$V$20)*(D617-$V$18)+$Z$34*(D617)+$Z$35*(B617-$V$22)*(D617-$V$18)+$Z$36*(C617-$V$16)^2+$Z$37*(B617-$V$22)*(C617-$V$16)</f>
        <v>0.58415642125169509</v>
      </c>
      <c r="Q617">
        <f t="shared" ref="Q617:Q656" si="101">$Z$40+$Z$41*A617+$Z$42*C617+$Z$43*(D617-$V$19)^2+$Z$44*(C617-$V$17)*(D617-$V$19)+$Z$45*D617+$Z$46*(A617-$V$21)*(D617-$V$19)+$Z$47*(C617-$V$17)^2+$Z$48*(B617-$V$23)*(D617-$V$19)+$Z$49*(B617-$V$23)*(C617-$V$17)+$Z$50*B617</f>
        <v>0.54690699455913783</v>
      </c>
      <c r="R617">
        <v>1.1354750920000001</v>
      </c>
      <c r="S617">
        <v>1.1310634159999999</v>
      </c>
    </row>
    <row r="618" spans="1:19" x14ac:dyDescent="0.25">
      <c r="A618">
        <v>85</v>
      </c>
      <c r="B618">
        <v>1.2</v>
      </c>
      <c r="C618">
        <v>7.5</v>
      </c>
      <c r="D618">
        <v>2.5</v>
      </c>
      <c r="E618">
        <v>0.4128</v>
      </c>
      <c r="F618">
        <v>0.71279999999999999</v>
      </c>
      <c r="G618">
        <v>1.1255999999999999</v>
      </c>
      <c r="H618">
        <v>0.65302781070000004</v>
      </c>
      <c r="I618">
        <v>0.540883165</v>
      </c>
      <c r="J618">
        <v>0.55399701059999995</v>
      </c>
      <c r="K618">
        <v>0.54640144599999996</v>
      </c>
      <c r="L618">
        <v>0.68782610450000004</v>
      </c>
      <c r="M618">
        <v>0.44271675249999998</v>
      </c>
      <c r="N618">
        <f t="shared" si="98"/>
        <v>0.62520126087695138</v>
      </c>
      <c r="O618">
        <f t="shared" si="99"/>
        <v>0.51027383080290023</v>
      </c>
      <c r="P618">
        <f t="shared" si="100"/>
        <v>0.58415642125169509</v>
      </c>
      <c r="Q618">
        <f t="shared" si="101"/>
        <v>0.54690699455913783</v>
      </c>
      <c r="R618">
        <v>1.1354750920000001</v>
      </c>
      <c r="S618">
        <v>1.1310634159999999</v>
      </c>
    </row>
    <row r="619" spans="1:19" x14ac:dyDescent="0.25">
      <c r="A619">
        <v>85</v>
      </c>
      <c r="B619">
        <v>1.2</v>
      </c>
      <c r="C619">
        <v>7.5</v>
      </c>
      <c r="D619">
        <v>2.5</v>
      </c>
      <c r="E619">
        <v>0.39360000000000001</v>
      </c>
      <c r="F619">
        <v>0.69359999999999999</v>
      </c>
      <c r="G619">
        <v>1.0871999999999999</v>
      </c>
      <c r="H619">
        <v>0.65302781070000004</v>
      </c>
      <c r="I619">
        <v>0.540883165</v>
      </c>
      <c r="J619">
        <v>0.55399701059999995</v>
      </c>
      <c r="K619">
        <v>0.54640144599999996</v>
      </c>
      <c r="L619">
        <v>0.68782610450000004</v>
      </c>
      <c r="M619">
        <v>0.44271675249999998</v>
      </c>
      <c r="N619">
        <f t="shared" si="98"/>
        <v>0.62520126087695138</v>
      </c>
      <c r="O619">
        <f t="shared" si="99"/>
        <v>0.51027383080290023</v>
      </c>
      <c r="P619">
        <f t="shared" si="100"/>
        <v>0.58415642125169509</v>
      </c>
      <c r="Q619">
        <f t="shared" si="101"/>
        <v>0.54690699455913783</v>
      </c>
      <c r="R619">
        <v>1.1354750920000001</v>
      </c>
      <c r="S619">
        <v>1.1310634159999999</v>
      </c>
    </row>
    <row r="620" spans="1:19" x14ac:dyDescent="0.25">
      <c r="A620">
        <v>85</v>
      </c>
      <c r="B620">
        <v>1.2</v>
      </c>
      <c r="C620">
        <v>7.5</v>
      </c>
      <c r="D620">
        <v>2.5</v>
      </c>
      <c r="H620">
        <v>0.65302781070000004</v>
      </c>
      <c r="I620">
        <v>0.540883165</v>
      </c>
      <c r="J620">
        <v>0.55399701059999995</v>
      </c>
      <c r="K620">
        <v>0.54640144599999996</v>
      </c>
      <c r="L620">
        <v>0.68782610450000004</v>
      </c>
      <c r="M620">
        <v>0.44271675249999998</v>
      </c>
      <c r="N620">
        <f t="shared" si="98"/>
        <v>0.62520126087695138</v>
      </c>
      <c r="O620">
        <f t="shared" si="99"/>
        <v>0.51027383080290023</v>
      </c>
      <c r="P620">
        <f t="shared" si="100"/>
        <v>0.58415642125169509</v>
      </c>
      <c r="Q620">
        <f t="shared" si="101"/>
        <v>0.54690699455913783</v>
      </c>
      <c r="R620">
        <v>1.1354750920000001</v>
      </c>
      <c r="S620">
        <v>1.1310634159999999</v>
      </c>
    </row>
    <row r="621" spans="1:19" x14ac:dyDescent="0.25">
      <c r="A621">
        <v>85</v>
      </c>
      <c r="B621">
        <v>1.2</v>
      </c>
      <c r="C621">
        <v>7.5</v>
      </c>
      <c r="D621">
        <v>2.5</v>
      </c>
      <c r="E621">
        <v>0.51359999999999995</v>
      </c>
      <c r="F621">
        <v>0.62639999999999996</v>
      </c>
      <c r="G621">
        <v>1.1399999999999999</v>
      </c>
      <c r="H621">
        <v>0.65302781070000004</v>
      </c>
      <c r="I621">
        <v>0.540883165</v>
      </c>
      <c r="J621">
        <v>0.55399701059999995</v>
      </c>
      <c r="K621">
        <v>0.54640144599999996</v>
      </c>
      <c r="L621">
        <v>0.68782610450000004</v>
      </c>
      <c r="M621">
        <v>0.44271675249999998</v>
      </c>
      <c r="N621">
        <f t="shared" si="98"/>
        <v>0.62520126087695138</v>
      </c>
      <c r="O621">
        <f t="shared" si="99"/>
        <v>0.51027383080290023</v>
      </c>
      <c r="P621">
        <f t="shared" si="100"/>
        <v>0.58415642125169509</v>
      </c>
      <c r="Q621">
        <f t="shared" si="101"/>
        <v>0.54690699455913783</v>
      </c>
      <c r="R621">
        <v>1.1354750920000001</v>
      </c>
      <c r="S621">
        <v>1.1310634159999999</v>
      </c>
    </row>
    <row r="622" spans="1:19" x14ac:dyDescent="0.25">
      <c r="A622">
        <v>85</v>
      </c>
      <c r="B622">
        <v>1.2</v>
      </c>
      <c r="C622">
        <v>7.5</v>
      </c>
      <c r="D622">
        <v>2.5</v>
      </c>
      <c r="E622">
        <v>0.4824</v>
      </c>
      <c r="F622">
        <v>0.62160000000000004</v>
      </c>
      <c r="G622">
        <v>1.1040000000000001</v>
      </c>
      <c r="H622">
        <v>0.65302781070000004</v>
      </c>
      <c r="I622">
        <v>0.540883165</v>
      </c>
      <c r="J622">
        <v>0.55399701059999995</v>
      </c>
      <c r="K622">
        <v>0.54640144599999996</v>
      </c>
      <c r="L622">
        <v>0.68782610450000004</v>
      </c>
      <c r="M622">
        <v>0.44271675249999998</v>
      </c>
      <c r="N622">
        <f t="shared" si="98"/>
        <v>0.62520126087695138</v>
      </c>
      <c r="O622">
        <f t="shared" si="99"/>
        <v>0.51027383080290023</v>
      </c>
      <c r="P622">
        <f t="shared" si="100"/>
        <v>0.58415642125169509</v>
      </c>
      <c r="Q622">
        <f t="shared" si="101"/>
        <v>0.54690699455913783</v>
      </c>
      <c r="R622">
        <v>1.1354750920000001</v>
      </c>
      <c r="S622">
        <v>1.1310634159999999</v>
      </c>
    </row>
    <row r="623" spans="1:19" x14ac:dyDescent="0.25">
      <c r="A623">
        <v>85</v>
      </c>
      <c r="B623">
        <v>1.2</v>
      </c>
      <c r="C623">
        <v>7.5</v>
      </c>
      <c r="D623">
        <v>2.5</v>
      </c>
      <c r="E623">
        <v>0.51119999999999999</v>
      </c>
      <c r="F623">
        <v>0.60719999999999996</v>
      </c>
      <c r="G623">
        <v>1.1184000000000001</v>
      </c>
      <c r="H623">
        <v>0.65302781070000004</v>
      </c>
      <c r="I623">
        <v>0.540883165</v>
      </c>
      <c r="J623">
        <v>0.55399701059999995</v>
      </c>
      <c r="K623">
        <v>0.54640144599999996</v>
      </c>
      <c r="L623">
        <v>0.68782610450000004</v>
      </c>
      <c r="M623">
        <v>0.44271675249999998</v>
      </c>
      <c r="N623">
        <f t="shared" si="98"/>
        <v>0.62520126087695138</v>
      </c>
      <c r="O623">
        <f t="shared" si="99"/>
        <v>0.51027383080290023</v>
      </c>
      <c r="P623">
        <f t="shared" si="100"/>
        <v>0.58415642125169509</v>
      </c>
      <c r="Q623">
        <f t="shared" si="101"/>
        <v>0.54690699455913783</v>
      </c>
      <c r="R623">
        <v>1.1354750920000001</v>
      </c>
      <c r="S623">
        <v>1.1310634159999999</v>
      </c>
    </row>
    <row r="624" spans="1:19" x14ac:dyDescent="0.25">
      <c r="A624">
        <v>85</v>
      </c>
      <c r="B624">
        <v>1.2</v>
      </c>
      <c r="C624">
        <v>7.5</v>
      </c>
      <c r="D624">
        <v>2.5</v>
      </c>
      <c r="E624">
        <v>0.49199999999999999</v>
      </c>
      <c r="F624">
        <v>0.6048</v>
      </c>
      <c r="G624">
        <v>1.0968</v>
      </c>
      <c r="H624">
        <v>0.65302781070000004</v>
      </c>
      <c r="I624">
        <v>0.540883165</v>
      </c>
      <c r="J624">
        <v>0.55399701059999995</v>
      </c>
      <c r="K624">
        <v>0.54640144599999996</v>
      </c>
      <c r="L624">
        <v>0.68782610450000004</v>
      </c>
      <c r="M624">
        <v>0.44271675249999998</v>
      </c>
      <c r="N624">
        <f t="shared" si="98"/>
        <v>0.62520126087695138</v>
      </c>
      <c r="O624">
        <f t="shared" si="99"/>
        <v>0.51027383080290023</v>
      </c>
      <c r="P624">
        <f t="shared" si="100"/>
        <v>0.58415642125169509</v>
      </c>
      <c r="Q624">
        <f t="shared" si="101"/>
        <v>0.54690699455913783</v>
      </c>
      <c r="R624">
        <v>1.1354750920000001</v>
      </c>
      <c r="S624">
        <v>1.1310634159999999</v>
      </c>
    </row>
    <row r="625" spans="1:19" x14ac:dyDescent="0.25">
      <c r="A625">
        <v>85</v>
      </c>
      <c r="B625">
        <v>1.2</v>
      </c>
      <c r="C625">
        <v>7.5</v>
      </c>
      <c r="D625">
        <v>2.5</v>
      </c>
      <c r="E625">
        <v>0.48</v>
      </c>
      <c r="F625">
        <v>0.64800000000000002</v>
      </c>
      <c r="G625">
        <v>1.1279999999999999</v>
      </c>
      <c r="H625">
        <v>0.65302781070000004</v>
      </c>
      <c r="I625">
        <v>0.540883165</v>
      </c>
      <c r="J625">
        <v>0.55399701059999995</v>
      </c>
      <c r="K625">
        <v>0.54640144599999996</v>
      </c>
      <c r="L625">
        <v>0.68782610450000004</v>
      </c>
      <c r="M625">
        <v>0.44271675249999998</v>
      </c>
      <c r="N625">
        <f t="shared" si="98"/>
        <v>0.62520126087695138</v>
      </c>
      <c r="O625">
        <f t="shared" si="99"/>
        <v>0.51027383080290023</v>
      </c>
      <c r="P625">
        <f t="shared" si="100"/>
        <v>0.58415642125169509</v>
      </c>
      <c r="Q625">
        <f t="shared" si="101"/>
        <v>0.54690699455913783</v>
      </c>
      <c r="R625">
        <v>1.1354750920000001</v>
      </c>
      <c r="S625">
        <v>1.1310634159999999</v>
      </c>
    </row>
    <row r="626" spans="1:19" x14ac:dyDescent="0.25">
      <c r="A626">
        <v>85</v>
      </c>
      <c r="B626">
        <v>1.2</v>
      </c>
      <c r="C626">
        <v>7.5</v>
      </c>
      <c r="D626">
        <v>2.5</v>
      </c>
      <c r="E626">
        <v>0.43440000000000001</v>
      </c>
      <c r="F626">
        <v>0.69359999999999999</v>
      </c>
      <c r="G626">
        <v>1.1279999999999999</v>
      </c>
      <c r="H626">
        <v>0.65302781070000004</v>
      </c>
      <c r="I626">
        <v>0.540883165</v>
      </c>
      <c r="J626">
        <v>0.55399701059999995</v>
      </c>
      <c r="K626">
        <v>0.54640144599999996</v>
      </c>
      <c r="L626">
        <v>0.68782610450000004</v>
      </c>
      <c r="M626">
        <v>0.44271675249999998</v>
      </c>
      <c r="N626">
        <f t="shared" si="98"/>
        <v>0.62520126087695138</v>
      </c>
      <c r="O626">
        <f t="shared" si="99"/>
        <v>0.51027383080290023</v>
      </c>
      <c r="P626">
        <f t="shared" si="100"/>
        <v>0.58415642125169509</v>
      </c>
      <c r="Q626">
        <f t="shared" si="101"/>
        <v>0.54690699455913783</v>
      </c>
      <c r="R626">
        <v>1.1354750920000001</v>
      </c>
      <c r="S626">
        <v>1.1310634159999999</v>
      </c>
    </row>
    <row r="627" spans="1:19" x14ac:dyDescent="0.25">
      <c r="A627">
        <v>85</v>
      </c>
      <c r="B627">
        <v>1.2</v>
      </c>
      <c r="C627">
        <v>7.5</v>
      </c>
      <c r="D627">
        <v>2.5</v>
      </c>
      <c r="E627">
        <v>0.46079999999999999</v>
      </c>
      <c r="F627">
        <v>0.65039999999999998</v>
      </c>
      <c r="G627">
        <v>1.1112</v>
      </c>
      <c r="H627">
        <v>0.65302781070000004</v>
      </c>
      <c r="I627">
        <v>0.540883165</v>
      </c>
      <c r="J627">
        <v>0.55399701059999995</v>
      </c>
      <c r="K627">
        <v>0.54640144599999996</v>
      </c>
      <c r="L627">
        <v>0.68782610450000004</v>
      </c>
      <c r="M627">
        <v>0.44271675249999998</v>
      </c>
      <c r="N627">
        <f t="shared" si="98"/>
        <v>0.62520126087695138</v>
      </c>
      <c r="O627">
        <f t="shared" si="99"/>
        <v>0.51027383080290023</v>
      </c>
      <c r="P627">
        <f t="shared" si="100"/>
        <v>0.58415642125169509</v>
      </c>
      <c r="Q627">
        <f t="shared" si="101"/>
        <v>0.54690699455913783</v>
      </c>
      <c r="R627">
        <v>1.1354750920000001</v>
      </c>
      <c r="S627">
        <v>1.1310634159999999</v>
      </c>
    </row>
    <row r="628" spans="1:19" x14ac:dyDescent="0.25">
      <c r="A628">
        <v>85</v>
      </c>
      <c r="B628">
        <v>1.2</v>
      </c>
      <c r="C628">
        <v>7.5</v>
      </c>
      <c r="D628">
        <v>2.5</v>
      </c>
      <c r="E628">
        <v>0.51359999999999995</v>
      </c>
      <c r="F628">
        <v>0.63360000000000005</v>
      </c>
      <c r="G628">
        <v>1.1472</v>
      </c>
      <c r="H628">
        <v>0.65302781070000004</v>
      </c>
      <c r="I628">
        <v>0.540883165</v>
      </c>
      <c r="J628">
        <v>0.55399701059999995</v>
      </c>
      <c r="K628">
        <v>0.54640144599999996</v>
      </c>
      <c r="L628">
        <v>0.68782610450000004</v>
      </c>
      <c r="M628">
        <v>0.44271675249999998</v>
      </c>
      <c r="N628">
        <f t="shared" si="98"/>
        <v>0.62520126087695138</v>
      </c>
      <c r="O628">
        <f t="shared" si="99"/>
        <v>0.51027383080290023</v>
      </c>
      <c r="P628">
        <f t="shared" si="100"/>
        <v>0.58415642125169509</v>
      </c>
      <c r="Q628">
        <f t="shared" si="101"/>
        <v>0.54690699455913783</v>
      </c>
      <c r="R628">
        <v>1.1354750920000001</v>
      </c>
      <c r="S628">
        <v>1.1310634159999999</v>
      </c>
    </row>
    <row r="629" spans="1:19" x14ac:dyDescent="0.25">
      <c r="A629">
        <v>85</v>
      </c>
      <c r="B629">
        <v>1.2</v>
      </c>
      <c r="C629">
        <v>7.5</v>
      </c>
      <c r="D629">
        <v>2.5</v>
      </c>
      <c r="E629">
        <v>0.46560000000000001</v>
      </c>
      <c r="F629">
        <v>0.66239999999999999</v>
      </c>
      <c r="G629">
        <v>1.1279999999999999</v>
      </c>
      <c r="H629">
        <v>0.65302781070000004</v>
      </c>
      <c r="I629">
        <v>0.540883165</v>
      </c>
      <c r="J629">
        <v>0.55399701059999995</v>
      </c>
      <c r="K629">
        <v>0.54640144599999996</v>
      </c>
      <c r="L629">
        <v>0.68782610450000004</v>
      </c>
      <c r="M629">
        <v>0.44271675249999998</v>
      </c>
      <c r="N629">
        <f t="shared" si="98"/>
        <v>0.62520126087695138</v>
      </c>
      <c r="O629">
        <f t="shared" si="99"/>
        <v>0.51027383080290023</v>
      </c>
      <c r="P629">
        <f t="shared" si="100"/>
        <v>0.58415642125169509</v>
      </c>
      <c r="Q629">
        <f t="shared" si="101"/>
        <v>0.54690699455913783</v>
      </c>
      <c r="R629">
        <v>1.1354750920000001</v>
      </c>
      <c r="S629">
        <v>1.1310634159999999</v>
      </c>
    </row>
    <row r="630" spans="1:19" x14ac:dyDescent="0.25">
      <c r="A630">
        <v>85</v>
      </c>
      <c r="B630">
        <v>1.2</v>
      </c>
      <c r="C630">
        <v>7.5</v>
      </c>
      <c r="D630">
        <v>2.5</v>
      </c>
      <c r="E630">
        <v>0.47039999999999998</v>
      </c>
      <c r="F630">
        <v>0.65759999999999996</v>
      </c>
      <c r="G630">
        <v>1.1279999999999999</v>
      </c>
      <c r="H630">
        <v>0.65302781070000004</v>
      </c>
      <c r="I630">
        <v>0.540883165</v>
      </c>
      <c r="J630">
        <v>0.55399701059999995</v>
      </c>
      <c r="K630">
        <v>0.54640144599999996</v>
      </c>
      <c r="L630">
        <v>0.68782610450000004</v>
      </c>
      <c r="M630">
        <v>0.44271675249999998</v>
      </c>
      <c r="N630">
        <f t="shared" si="98"/>
        <v>0.62520126087695138</v>
      </c>
      <c r="O630">
        <f t="shared" si="99"/>
        <v>0.51027383080290023</v>
      </c>
      <c r="P630">
        <f t="shared" si="100"/>
        <v>0.58415642125169509</v>
      </c>
      <c r="Q630">
        <f t="shared" si="101"/>
        <v>0.54690699455913783</v>
      </c>
      <c r="R630">
        <v>1.1354750920000001</v>
      </c>
      <c r="S630">
        <v>1.1310634159999999</v>
      </c>
    </row>
    <row r="631" spans="1:19" x14ac:dyDescent="0.25">
      <c r="A631">
        <v>85</v>
      </c>
      <c r="B631">
        <v>1.2</v>
      </c>
      <c r="C631">
        <v>7.5</v>
      </c>
      <c r="D631">
        <v>2.5</v>
      </c>
      <c r="E631">
        <v>0.48</v>
      </c>
      <c r="F631">
        <v>0.62880000000000003</v>
      </c>
      <c r="G631">
        <v>1.1088</v>
      </c>
      <c r="H631">
        <v>0.65302781070000004</v>
      </c>
      <c r="I631">
        <v>0.540883165</v>
      </c>
      <c r="J631">
        <v>0.55399701059999995</v>
      </c>
      <c r="K631">
        <v>0.54640144599999996</v>
      </c>
      <c r="L631">
        <v>0.68782610450000004</v>
      </c>
      <c r="M631">
        <v>0.44271675249999998</v>
      </c>
      <c r="N631">
        <f t="shared" si="98"/>
        <v>0.62520126087695138</v>
      </c>
      <c r="O631">
        <f t="shared" si="99"/>
        <v>0.51027383080290023</v>
      </c>
      <c r="P631">
        <f t="shared" si="100"/>
        <v>0.58415642125169509</v>
      </c>
      <c r="Q631">
        <f t="shared" si="101"/>
        <v>0.54690699455913783</v>
      </c>
      <c r="R631">
        <v>1.1354750920000001</v>
      </c>
      <c r="S631">
        <v>1.1310634159999999</v>
      </c>
    </row>
    <row r="632" spans="1:19" x14ac:dyDescent="0.25">
      <c r="A632">
        <v>85</v>
      </c>
      <c r="B632">
        <v>1.2</v>
      </c>
      <c r="C632">
        <v>7.5</v>
      </c>
      <c r="D632">
        <v>2.5</v>
      </c>
      <c r="E632">
        <v>0.45839999999999997</v>
      </c>
      <c r="F632">
        <v>0.63360000000000005</v>
      </c>
      <c r="G632">
        <v>1.0920000000000001</v>
      </c>
      <c r="H632">
        <v>0.65302781070000004</v>
      </c>
      <c r="I632">
        <v>0.540883165</v>
      </c>
      <c r="J632">
        <v>0.55399701059999995</v>
      </c>
      <c r="K632">
        <v>0.54640144599999996</v>
      </c>
      <c r="L632">
        <v>0.68782610450000004</v>
      </c>
      <c r="M632">
        <v>0.44271675249999998</v>
      </c>
      <c r="N632">
        <f t="shared" si="98"/>
        <v>0.62520126087695138</v>
      </c>
      <c r="O632">
        <f t="shared" si="99"/>
        <v>0.51027383080290023</v>
      </c>
      <c r="P632">
        <f t="shared" si="100"/>
        <v>0.58415642125169509</v>
      </c>
      <c r="Q632">
        <f t="shared" si="101"/>
        <v>0.54690699455913783</v>
      </c>
      <c r="R632">
        <v>1.1354750920000001</v>
      </c>
      <c r="S632">
        <v>1.1310634159999999</v>
      </c>
    </row>
    <row r="633" spans="1:19" x14ac:dyDescent="0.25">
      <c r="A633">
        <v>85</v>
      </c>
      <c r="B633">
        <v>1.2</v>
      </c>
      <c r="C633">
        <v>7.5</v>
      </c>
      <c r="D633">
        <v>2.5</v>
      </c>
      <c r="E633">
        <v>0.46560000000000001</v>
      </c>
      <c r="F633">
        <v>0.66</v>
      </c>
      <c r="G633">
        <v>1.1255999999999999</v>
      </c>
      <c r="H633">
        <v>0.65302781070000004</v>
      </c>
      <c r="I633">
        <v>0.540883165</v>
      </c>
      <c r="J633">
        <v>0.55399701059999995</v>
      </c>
      <c r="K633">
        <v>0.54640144599999996</v>
      </c>
      <c r="L633">
        <v>0.68782610450000004</v>
      </c>
      <c r="M633">
        <v>0.44271675249999998</v>
      </c>
      <c r="N633">
        <f t="shared" si="98"/>
        <v>0.62520126087695138</v>
      </c>
      <c r="O633">
        <f t="shared" si="99"/>
        <v>0.51027383080290023</v>
      </c>
      <c r="P633">
        <f t="shared" si="100"/>
        <v>0.58415642125169509</v>
      </c>
      <c r="Q633">
        <f t="shared" si="101"/>
        <v>0.54690699455913783</v>
      </c>
      <c r="R633">
        <v>1.1354750920000001</v>
      </c>
      <c r="S633">
        <v>1.1310634159999999</v>
      </c>
    </row>
    <row r="634" spans="1:19" x14ac:dyDescent="0.25">
      <c r="A634">
        <v>85</v>
      </c>
      <c r="B634">
        <v>1.2</v>
      </c>
      <c r="C634">
        <v>7.5</v>
      </c>
      <c r="D634">
        <v>2.5</v>
      </c>
      <c r="E634">
        <v>0.4536</v>
      </c>
      <c r="F634">
        <v>0.7056</v>
      </c>
      <c r="G634">
        <v>1.1592</v>
      </c>
      <c r="H634">
        <v>0.65302781070000004</v>
      </c>
      <c r="I634">
        <v>0.540883165</v>
      </c>
      <c r="J634">
        <v>0.55399701059999995</v>
      </c>
      <c r="K634">
        <v>0.54640144599999996</v>
      </c>
      <c r="L634">
        <v>0.68782610450000004</v>
      </c>
      <c r="M634">
        <v>0.44271675249999998</v>
      </c>
      <c r="N634">
        <f t="shared" si="98"/>
        <v>0.62520126087695138</v>
      </c>
      <c r="O634">
        <f t="shared" si="99"/>
        <v>0.51027383080290023</v>
      </c>
      <c r="P634">
        <f t="shared" si="100"/>
        <v>0.58415642125169509</v>
      </c>
      <c r="Q634">
        <f t="shared" si="101"/>
        <v>0.54690699455913783</v>
      </c>
      <c r="R634">
        <v>1.1354750920000001</v>
      </c>
      <c r="S634">
        <v>1.1310634159999999</v>
      </c>
    </row>
    <row r="635" spans="1:19" x14ac:dyDescent="0.25">
      <c r="A635">
        <v>85</v>
      </c>
      <c r="B635">
        <v>1.2</v>
      </c>
      <c r="C635">
        <v>7.5</v>
      </c>
      <c r="D635">
        <v>2.5</v>
      </c>
      <c r="E635">
        <v>0.48480000000000001</v>
      </c>
      <c r="F635">
        <v>0.63600000000000001</v>
      </c>
      <c r="G635">
        <v>1.1208</v>
      </c>
      <c r="H635">
        <v>0.65302781070000004</v>
      </c>
      <c r="I635">
        <v>0.540883165</v>
      </c>
      <c r="J635">
        <v>0.55399701059999995</v>
      </c>
      <c r="K635">
        <v>0.54640144599999996</v>
      </c>
      <c r="L635">
        <v>0.68782610450000004</v>
      </c>
      <c r="M635">
        <v>0.44271675249999998</v>
      </c>
      <c r="N635">
        <f t="shared" si="98"/>
        <v>0.62520126087695138</v>
      </c>
      <c r="O635">
        <f t="shared" si="99"/>
        <v>0.51027383080290023</v>
      </c>
      <c r="P635">
        <f t="shared" si="100"/>
        <v>0.58415642125169509</v>
      </c>
      <c r="Q635">
        <f t="shared" si="101"/>
        <v>0.54690699455913783</v>
      </c>
      <c r="R635">
        <v>1.1354750920000001</v>
      </c>
      <c r="S635">
        <v>1.1310634159999999</v>
      </c>
    </row>
    <row r="636" spans="1:19" x14ac:dyDescent="0.25">
      <c r="A636">
        <v>85</v>
      </c>
      <c r="B636">
        <v>1.2</v>
      </c>
      <c r="C636">
        <v>7.5</v>
      </c>
      <c r="D636">
        <v>2.5</v>
      </c>
      <c r="E636">
        <v>0.47039999999999998</v>
      </c>
      <c r="F636">
        <v>0.62639999999999996</v>
      </c>
      <c r="G636">
        <v>1.0968</v>
      </c>
      <c r="H636">
        <v>0.65302781070000004</v>
      </c>
      <c r="I636">
        <v>0.540883165</v>
      </c>
      <c r="J636">
        <v>0.55399701059999995</v>
      </c>
      <c r="K636">
        <v>0.54640144599999996</v>
      </c>
      <c r="L636">
        <v>0.68782610450000004</v>
      </c>
      <c r="M636">
        <v>0.44271675249999998</v>
      </c>
      <c r="N636">
        <f t="shared" si="98"/>
        <v>0.62520126087695138</v>
      </c>
      <c r="O636">
        <f t="shared" si="99"/>
        <v>0.51027383080290023</v>
      </c>
      <c r="P636">
        <f t="shared" si="100"/>
        <v>0.58415642125169509</v>
      </c>
      <c r="Q636">
        <f t="shared" si="101"/>
        <v>0.54690699455913783</v>
      </c>
      <c r="R636">
        <v>1.1354750920000001</v>
      </c>
      <c r="S636">
        <v>1.1310634159999999</v>
      </c>
    </row>
    <row r="637" spans="1:19" x14ac:dyDescent="0.25">
      <c r="A637">
        <v>85</v>
      </c>
      <c r="B637">
        <v>1.2</v>
      </c>
      <c r="C637">
        <v>7.5</v>
      </c>
      <c r="D637">
        <v>2.5</v>
      </c>
      <c r="E637">
        <v>0.42720000000000002</v>
      </c>
      <c r="F637">
        <v>0.67679999999999996</v>
      </c>
      <c r="G637">
        <v>1.1040000000000001</v>
      </c>
      <c r="H637">
        <v>0.65302781070000004</v>
      </c>
      <c r="I637">
        <v>0.540883165</v>
      </c>
      <c r="J637">
        <v>0.55399701059999995</v>
      </c>
      <c r="K637">
        <v>0.54640144599999996</v>
      </c>
      <c r="L637">
        <v>0.68782610450000004</v>
      </c>
      <c r="M637">
        <v>0.44271675249999998</v>
      </c>
      <c r="N637">
        <f t="shared" si="98"/>
        <v>0.62520126087695138</v>
      </c>
      <c r="O637">
        <f t="shared" si="99"/>
        <v>0.51027383080290023</v>
      </c>
      <c r="P637">
        <f t="shared" si="100"/>
        <v>0.58415642125169509</v>
      </c>
      <c r="Q637">
        <f t="shared" si="101"/>
        <v>0.54690699455913783</v>
      </c>
      <c r="R637">
        <v>1.1354750920000001</v>
      </c>
      <c r="S637">
        <v>1.1310634159999999</v>
      </c>
    </row>
    <row r="638" spans="1:19" x14ac:dyDescent="0.25">
      <c r="A638">
        <v>85</v>
      </c>
      <c r="B638">
        <v>1.2</v>
      </c>
      <c r="C638">
        <v>7.5</v>
      </c>
      <c r="D638">
        <v>2.5</v>
      </c>
      <c r="E638">
        <v>0.4224</v>
      </c>
      <c r="F638">
        <v>0.70320000000000005</v>
      </c>
      <c r="G638">
        <v>1.1255999999999999</v>
      </c>
      <c r="H638">
        <v>0.65302781070000004</v>
      </c>
      <c r="I638">
        <v>0.540883165</v>
      </c>
      <c r="J638">
        <v>0.55399701059999995</v>
      </c>
      <c r="K638">
        <v>0.54640144599999996</v>
      </c>
      <c r="L638">
        <v>0.68782610450000004</v>
      </c>
      <c r="M638">
        <v>0.44271675249999998</v>
      </c>
      <c r="N638">
        <f t="shared" si="98"/>
        <v>0.62520126087695138</v>
      </c>
      <c r="O638">
        <f t="shared" si="99"/>
        <v>0.51027383080290023</v>
      </c>
      <c r="P638">
        <f t="shared" si="100"/>
        <v>0.58415642125169509</v>
      </c>
      <c r="Q638">
        <f t="shared" si="101"/>
        <v>0.54690699455913783</v>
      </c>
      <c r="R638">
        <v>1.1354750920000001</v>
      </c>
      <c r="S638">
        <v>1.1310634159999999</v>
      </c>
    </row>
    <row r="639" spans="1:19" x14ac:dyDescent="0.25">
      <c r="A639">
        <v>85</v>
      </c>
      <c r="B639">
        <v>1.2</v>
      </c>
      <c r="C639">
        <v>7.5</v>
      </c>
      <c r="D639">
        <v>2.5</v>
      </c>
      <c r="E639">
        <v>0.43919999999999998</v>
      </c>
      <c r="F639">
        <v>0.64319999999999999</v>
      </c>
      <c r="G639">
        <v>1.0824</v>
      </c>
      <c r="H639">
        <v>0.65302781070000004</v>
      </c>
      <c r="I639">
        <v>0.540883165</v>
      </c>
      <c r="J639">
        <v>0.55399701059999995</v>
      </c>
      <c r="K639">
        <v>0.54640144599999996</v>
      </c>
      <c r="L639">
        <v>0.68782610450000004</v>
      </c>
      <c r="M639">
        <v>0.44271675249999998</v>
      </c>
      <c r="N639">
        <f t="shared" si="98"/>
        <v>0.62520126087695138</v>
      </c>
      <c r="O639">
        <f t="shared" si="99"/>
        <v>0.51027383080290023</v>
      </c>
      <c r="P639">
        <f t="shared" si="100"/>
        <v>0.58415642125169509</v>
      </c>
      <c r="Q639">
        <f t="shared" si="101"/>
        <v>0.54690699455913783</v>
      </c>
      <c r="R639">
        <v>1.1354750920000001</v>
      </c>
      <c r="S639">
        <v>1.1310634159999999</v>
      </c>
    </row>
    <row r="640" spans="1:19" x14ac:dyDescent="0.25">
      <c r="A640">
        <v>85</v>
      </c>
      <c r="B640">
        <v>1.2</v>
      </c>
      <c r="C640">
        <v>7.5</v>
      </c>
      <c r="D640">
        <v>2.5</v>
      </c>
      <c r="E640">
        <v>0.4728</v>
      </c>
      <c r="F640">
        <v>0.68879999999999997</v>
      </c>
      <c r="G640">
        <v>1.1616</v>
      </c>
      <c r="H640">
        <v>0.65302781070000004</v>
      </c>
      <c r="I640">
        <v>0.540883165</v>
      </c>
      <c r="J640">
        <v>0.55399701059999995</v>
      </c>
      <c r="K640">
        <v>0.54640144599999996</v>
      </c>
      <c r="L640">
        <v>0.68782610450000004</v>
      </c>
      <c r="M640">
        <v>0.44271675249999998</v>
      </c>
      <c r="N640">
        <f t="shared" si="98"/>
        <v>0.62520126087695138</v>
      </c>
      <c r="O640">
        <f t="shared" si="99"/>
        <v>0.51027383080290023</v>
      </c>
      <c r="P640">
        <f t="shared" si="100"/>
        <v>0.58415642125169509</v>
      </c>
      <c r="Q640">
        <f t="shared" si="101"/>
        <v>0.54690699455913783</v>
      </c>
      <c r="R640">
        <v>1.1354750920000001</v>
      </c>
      <c r="S640">
        <v>1.1310634159999999</v>
      </c>
    </row>
    <row r="641" spans="1:19" x14ac:dyDescent="0.25">
      <c r="A641">
        <v>85</v>
      </c>
      <c r="B641">
        <v>1.2</v>
      </c>
      <c r="C641">
        <v>7.5</v>
      </c>
      <c r="D641">
        <v>2.5</v>
      </c>
      <c r="E641">
        <v>0.43680000000000002</v>
      </c>
      <c r="F641">
        <v>0.68640000000000001</v>
      </c>
      <c r="G641">
        <v>1.1232</v>
      </c>
      <c r="H641">
        <v>0.65302781070000004</v>
      </c>
      <c r="I641">
        <v>0.540883165</v>
      </c>
      <c r="J641">
        <v>0.55399701059999995</v>
      </c>
      <c r="K641">
        <v>0.54640144599999996</v>
      </c>
      <c r="L641">
        <v>0.68782610450000004</v>
      </c>
      <c r="M641">
        <v>0.44271675249999998</v>
      </c>
      <c r="N641">
        <f t="shared" si="98"/>
        <v>0.62520126087695138</v>
      </c>
      <c r="O641">
        <f t="shared" si="99"/>
        <v>0.51027383080290023</v>
      </c>
      <c r="P641">
        <f t="shared" si="100"/>
        <v>0.58415642125169509</v>
      </c>
      <c r="Q641">
        <f t="shared" si="101"/>
        <v>0.54690699455913783</v>
      </c>
      <c r="R641">
        <v>1.1354750920000001</v>
      </c>
      <c r="S641">
        <v>1.1310634159999999</v>
      </c>
    </row>
    <row r="642" spans="1:19" x14ac:dyDescent="0.25">
      <c r="A642">
        <v>85</v>
      </c>
      <c r="B642">
        <v>1.2</v>
      </c>
      <c r="C642">
        <v>7.5</v>
      </c>
      <c r="D642">
        <v>2.5</v>
      </c>
      <c r="E642">
        <v>0.44400000000000001</v>
      </c>
      <c r="F642">
        <v>0.69359999999999999</v>
      </c>
      <c r="G642">
        <v>1.1375999999999999</v>
      </c>
      <c r="H642">
        <v>0.65302781070000004</v>
      </c>
      <c r="I642">
        <v>0.540883165</v>
      </c>
      <c r="J642">
        <v>0.55399701059999995</v>
      </c>
      <c r="K642">
        <v>0.54640144599999996</v>
      </c>
      <c r="L642">
        <v>0.68782610450000004</v>
      </c>
      <c r="M642">
        <v>0.44271675249999998</v>
      </c>
      <c r="N642">
        <f t="shared" si="98"/>
        <v>0.62520126087695138</v>
      </c>
      <c r="O642">
        <f t="shared" si="99"/>
        <v>0.51027383080290023</v>
      </c>
      <c r="P642">
        <f t="shared" si="100"/>
        <v>0.58415642125169509</v>
      </c>
      <c r="Q642">
        <f t="shared" si="101"/>
        <v>0.54690699455913783</v>
      </c>
      <c r="R642">
        <v>1.1354750920000001</v>
      </c>
      <c r="S642">
        <v>1.1310634159999999</v>
      </c>
    </row>
    <row r="643" spans="1:19" x14ac:dyDescent="0.25">
      <c r="A643">
        <v>85</v>
      </c>
      <c r="B643">
        <v>1.2</v>
      </c>
      <c r="C643">
        <v>7.5</v>
      </c>
      <c r="D643">
        <v>2.5</v>
      </c>
      <c r="E643">
        <v>0.4632</v>
      </c>
      <c r="F643">
        <v>0.6744</v>
      </c>
      <c r="G643">
        <v>1.1375999999999999</v>
      </c>
      <c r="H643">
        <v>0.65302781070000004</v>
      </c>
      <c r="I643">
        <v>0.540883165</v>
      </c>
      <c r="J643">
        <v>0.55399701059999995</v>
      </c>
      <c r="K643">
        <v>0.54640144599999996</v>
      </c>
      <c r="L643">
        <v>0.68782610450000004</v>
      </c>
      <c r="M643">
        <v>0.44271675249999998</v>
      </c>
      <c r="N643">
        <f t="shared" si="98"/>
        <v>0.62520126087695138</v>
      </c>
      <c r="O643">
        <f t="shared" si="99"/>
        <v>0.51027383080290023</v>
      </c>
      <c r="P643">
        <f t="shared" si="100"/>
        <v>0.58415642125169509</v>
      </c>
      <c r="Q643">
        <f t="shared" si="101"/>
        <v>0.54690699455913783</v>
      </c>
      <c r="R643">
        <v>1.1354750920000001</v>
      </c>
      <c r="S643">
        <v>1.1310634159999999</v>
      </c>
    </row>
    <row r="644" spans="1:19" x14ac:dyDescent="0.25">
      <c r="A644">
        <v>85</v>
      </c>
      <c r="B644">
        <v>1.2</v>
      </c>
      <c r="C644">
        <v>7.5</v>
      </c>
      <c r="D644">
        <v>2.5</v>
      </c>
      <c r="E644">
        <v>0.45839999999999997</v>
      </c>
      <c r="F644">
        <v>0.67679999999999996</v>
      </c>
      <c r="G644">
        <v>1.1352</v>
      </c>
      <c r="H644">
        <v>0.65302781070000004</v>
      </c>
      <c r="I644">
        <v>0.540883165</v>
      </c>
      <c r="J644">
        <v>0.55399701059999995</v>
      </c>
      <c r="K644">
        <v>0.54640144599999996</v>
      </c>
      <c r="L644">
        <v>0.68782610450000004</v>
      </c>
      <c r="M644">
        <v>0.44271675249999998</v>
      </c>
      <c r="N644">
        <f t="shared" si="98"/>
        <v>0.62520126087695138</v>
      </c>
      <c r="O644">
        <f t="shared" si="99"/>
        <v>0.51027383080290023</v>
      </c>
      <c r="P644">
        <f t="shared" si="100"/>
        <v>0.58415642125169509</v>
      </c>
      <c r="Q644">
        <f t="shared" si="101"/>
        <v>0.54690699455913783</v>
      </c>
      <c r="R644">
        <v>1.1354750920000001</v>
      </c>
      <c r="S644">
        <v>1.1310634159999999</v>
      </c>
    </row>
    <row r="645" spans="1:19" x14ac:dyDescent="0.25">
      <c r="A645">
        <v>85</v>
      </c>
      <c r="B645">
        <v>1.2</v>
      </c>
      <c r="C645">
        <v>7.5</v>
      </c>
      <c r="D645">
        <v>2.5</v>
      </c>
      <c r="E645">
        <v>0.42</v>
      </c>
      <c r="F645">
        <v>0.69120000000000004</v>
      </c>
      <c r="G645">
        <v>1.1112</v>
      </c>
      <c r="H645">
        <v>0.65302781070000004</v>
      </c>
      <c r="I645">
        <v>0.540883165</v>
      </c>
      <c r="J645">
        <v>0.55399701059999995</v>
      </c>
      <c r="K645">
        <v>0.54640144599999996</v>
      </c>
      <c r="L645">
        <v>0.68782610450000004</v>
      </c>
      <c r="M645">
        <v>0.44271675249999998</v>
      </c>
      <c r="N645">
        <f t="shared" si="98"/>
        <v>0.62520126087695138</v>
      </c>
      <c r="O645">
        <f t="shared" si="99"/>
        <v>0.51027383080290023</v>
      </c>
      <c r="P645">
        <f t="shared" si="100"/>
        <v>0.58415642125169509</v>
      </c>
      <c r="Q645">
        <f t="shared" si="101"/>
        <v>0.54690699455913783</v>
      </c>
      <c r="R645">
        <v>1.1354750920000001</v>
      </c>
      <c r="S645">
        <v>1.1310634159999999</v>
      </c>
    </row>
    <row r="646" spans="1:19" x14ac:dyDescent="0.25">
      <c r="A646">
        <v>85</v>
      </c>
      <c r="B646">
        <v>1.2</v>
      </c>
      <c r="C646">
        <v>7.5</v>
      </c>
      <c r="D646">
        <v>2.5</v>
      </c>
      <c r="E646">
        <v>0.43680000000000002</v>
      </c>
      <c r="F646">
        <v>0.68400000000000005</v>
      </c>
      <c r="G646">
        <v>1.1208</v>
      </c>
      <c r="H646">
        <v>0.65302781070000004</v>
      </c>
      <c r="I646">
        <v>0.540883165</v>
      </c>
      <c r="J646">
        <v>0.55399701059999995</v>
      </c>
      <c r="K646">
        <v>0.54640144599999996</v>
      </c>
      <c r="L646">
        <v>0.68782610450000004</v>
      </c>
      <c r="M646">
        <v>0.44271675249999998</v>
      </c>
      <c r="N646">
        <f t="shared" si="98"/>
        <v>0.62520126087695138</v>
      </c>
      <c r="O646">
        <f t="shared" si="99"/>
        <v>0.51027383080290023</v>
      </c>
      <c r="P646">
        <f t="shared" si="100"/>
        <v>0.58415642125169509</v>
      </c>
      <c r="Q646">
        <f t="shared" si="101"/>
        <v>0.54690699455913783</v>
      </c>
      <c r="R646">
        <v>1.1354750920000001</v>
      </c>
      <c r="S646">
        <v>1.1310634159999999</v>
      </c>
    </row>
    <row r="647" spans="1:19" x14ac:dyDescent="0.25">
      <c r="A647">
        <v>85</v>
      </c>
      <c r="B647">
        <v>1.2</v>
      </c>
      <c r="C647">
        <v>7.5</v>
      </c>
      <c r="D647">
        <v>2.5</v>
      </c>
      <c r="E647">
        <v>0.43919999999999998</v>
      </c>
      <c r="F647">
        <v>0.67920000000000003</v>
      </c>
      <c r="G647">
        <v>1.1184000000000001</v>
      </c>
      <c r="H647">
        <v>0.65302781070000004</v>
      </c>
      <c r="I647">
        <v>0.540883165</v>
      </c>
      <c r="J647">
        <v>0.55399701059999995</v>
      </c>
      <c r="K647">
        <v>0.54640144599999996</v>
      </c>
      <c r="L647">
        <v>0.68782610450000004</v>
      </c>
      <c r="M647">
        <v>0.44271675249999998</v>
      </c>
      <c r="N647">
        <f t="shared" si="98"/>
        <v>0.62520126087695138</v>
      </c>
      <c r="O647">
        <f t="shared" si="99"/>
        <v>0.51027383080290023</v>
      </c>
      <c r="P647">
        <f t="shared" si="100"/>
        <v>0.58415642125169509</v>
      </c>
      <c r="Q647">
        <f t="shared" si="101"/>
        <v>0.54690699455913783</v>
      </c>
      <c r="R647">
        <v>1.1354750920000001</v>
      </c>
      <c r="S647">
        <v>1.1310634159999999</v>
      </c>
    </row>
    <row r="648" spans="1:19" x14ac:dyDescent="0.25">
      <c r="A648">
        <v>85</v>
      </c>
      <c r="B648">
        <v>1.2</v>
      </c>
      <c r="C648">
        <v>7.5</v>
      </c>
      <c r="D648">
        <v>2.5</v>
      </c>
      <c r="E648">
        <v>0.44159999999999999</v>
      </c>
      <c r="F648">
        <v>0.66720000000000002</v>
      </c>
      <c r="G648">
        <v>1.1088</v>
      </c>
      <c r="H648">
        <v>0.65302781070000004</v>
      </c>
      <c r="I648">
        <v>0.540883165</v>
      </c>
      <c r="J648">
        <v>0.55399701059999995</v>
      </c>
      <c r="K648">
        <v>0.54640144599999996</v>
      </c>
      <c r="L648">
        <v>0.68782610450000004</v>
      </c>
      <c r="M648">
        <v>0.44271675249999998</v>
      </c>
      <c r="N648">
        <f t="shared" si="98"/>
        <v>0.62520126087695138</v>
      </c>
      <c r="O648">
        <f t="shared" si="99"/>
        <v>0.51027383080290023</v>
      </c>
      <c r="P648">
        <f t="shared" si="100"/>
        <v>0.58415642125169509</v>
      </c>
      <c r="Q648">
        <f t="shared" si="101"/>
        <v>0.54690699455913783</v>
      </c>
      <c r="R648">
        <v>1.1354750920000001</v>
      </c>
      <c r="S648">
        <v>1.1310634159999999</v>
      </c>
    </row>
    <row r="649" spans="1:19" x14ac:dyDescent="0.25">
      <c r="A649">
        <v>85</v>
      </c>
      <c r="B649">
        <v>1.2</v>
      </c>
      <c r="C649">
        <v>7.5</v>
      </c>
      <c r="D649">
        <v>2.5</v>
      </c>
      <c r="E649">
        <v>0.42</v>
      </c>
      <c r="F649">
        <v>0.70320000000000005</v>
      </c>
      <c r="G649">
        <v>1.1232</v>
      </c>
      <c r="H649">
        <v>0.65302781070000004</v>
      </c>
      <c r="I649">
        <v>0.540883165</v>
      </c>
      <c r="J649">
        <v>0.55399701059999995</v>
      </c>
      <c r="K649">
        <v>0.54640144599999996</v>
      </c>
      <c r="L649">
        <v>0.68782610450000004</v>
      </c>
      <c r="M649">
        <v>0.44271675249999998</v>
      </c>
      <c r="N649">
        <f t="shared" si="98"/>
        <v>0.62520126087695138</v>
      </c>
      <c r="O649">
        <f t="shared" si="99"/>
        <v>0.51027383080290023</v>
      </c>
      <c r="P649">
        <f t="shared" si="100"/>
        <v>0.58415642125169509</v>
      </c>
      <c r="Q649">
        <f t="shared" si="101"/>
        <v>0.54690699455913783</v>
      </c>
      <c r="R649">
        <v>1.1354750920000001</v>
      </c>
      <c r="S649">
        <v>1.1310634159999999</v>
      </c>
    </row>
    <row r="650" spans="1:19" x14ac:dyDescent="0.25">
      <c r="A650">
        <v>85</v>
      </c>
      <c r="B650">
        <v>1.2</v>
      </c>
      <c r="C650">
        <v>7.5</v>
      </c>
      <c r="D650">
        <v>2.5</v>
      </c>
      <c r="E650">
        <v>0.37919999999999998</v>
      </c>
      <c r="F650">
        <v>0.75119999999999998</v>
      </c>
      <c r="G650">
        <v>1.1304000000000001</v>
      </c>
      <c r="H650">
        <v>0.65302781070000004</v>
      </c>
      <c r="I650">
        <v>0.540883165</v>
      </c>
      <c r="J650">
        <v>0.55399701059999995</v>
      </c>
      <c r="K650">
        <v>0.54640144599999996</v>
      </c>
      <c r="L650">
        <v>0.68782610450000004</v>
      </c>
      <c r="M650">
        <v>0.44271675249999998</v>
      </c>
      <c r="N650">
        <f t="shared" si="98"/>
        <v>0.62520126087695138</v>
      </c>
      <c r="O650">
        <f t="shared" si="99"/>
        <v>0.51027383080290023</v>
      </c>
      <c r="P650">
        <f t="shared" si="100"/>
        <v>0.58415642125169509</v>
      </c>
      <c r="Q650">
        <f t="shared" si="101"/>
        <v>0.54690699455913783</v>
      </c>
      <c r="R650">
        <v>1.1354750920000001</v>
      </c>
      <c r="S650">
        <v>1.1310634159999999</v>
      </c>
    </row>
    <row r="651" spans="1:19" x14ac:dyDescent="0.25">
      <c r="A651">
        <v>85</v>
      </c>
      <c r="B651">
        <v>1.2</v>
      </c>
      <c r="C651">
        <v>7.5</v>
      </c>
      <c r="D651">
        <v>2.5</v>
      </c>
      <c r="E651">
        <v>0.432</v>
      </c>
      <c r="F651">
        <v>0.7056</v>
      </c>
      <c r="G651">
        <v>1.1375999999999999</v>
      </c>
      <c r="H651">
        <v>0.65302781070000004</v>
      </c>
      <c r="I651">
        <v>0.540883165</v>
      </c>
      <c r="J651">
        <v>0.55399701059999995</v>
      </c>
      <c r="K651">
        <v>0.54640144599999996</v>
      </c>
      <c r="L651">
        <v>0.68782610450000004</v>
      </c>
      <c r="M651">
        <v>0.44271675249999998</v>
      </c>
      <c r="N651">
        <f t="shared" si="98"/>
        <v>0.62520126087695138</v>
      </c>
      <c r="O651">
        <f t="shared" si="99"/>
        <v>0.51027383080290023</v>
      </c>
      <c r="P651">
        <f t="shared" si="100"/>
        <v>0.58415642125169509</v>
      </c>
      <c r="Q651">
        <f t="shared" si="101"/>
        <v>0.54690699455913783</v>
      </c>
      <c r="R651">
        <v>1.1354750920000001</v>
      </c>
      <c r="S651">
        <v>1.1310634159999999</v>
      </c>
    </row>
    <row r="652" spans="1:19" x14ac:dyDescent="0.25">
      <c r="A652">
        <v>85</v>
      </c>
      <c r="B652">
        <v>1.2</v>
      </c>
      <c r="C652">
        <v>7.5</v>
      </c>
      <c r="D652">
        <v>2.5</v>
      </c>
      <c r="E652">
        <v>0.39600000000000002</v>
      </c>
      <c r="F652">
        <v>0.73680000000000001</v>
      </c>
      <c r="G652">
        <v>1.1328</v>
      </c>
      <c r="H652">
        <v>0.65302781070000004</v>
      </c>
      <c r="I652">
        <v>0.540883165</v>
      </c>
      <c r="J652">
        <v>0.55399701059999995</v>
      </c>
      <c r="K652">
        <v>0.54640144599999996</v>
      </c>
      <c r="L652">
        <v>0.68782610450000004</v>
      </c>
      <c r="M652">
        <v>0.44271675249999998</v>
      </c>
      <c r="N652">
        <f t="shared" si="98"/>
        <v>0.62520126087695138</v>
      </c>
      <c r="O652">
        <f t="shared" si="99"/>
        <v>0.51027383080290023</v>
      </c>
      <c r="P652">
        <f t="shared" si="100"/>
        <v>0.58415642125169509</v>
      </c>
      <c r="Q652">
        <f t="shared" si="101"/>
        <v>0.54690699455913783</v>
      </c>
      <c r="R652">
        <v>1.1354750920000001</v>
      </c>
      <c r="S652">
        <v>1.1310634159999999</v>
      </c>
    </row>
    <row r="653" spans="1:19" x14ac:dyDescent="0.25">
      <c r="A653">
        <v>85</v>
      </c>
      <c r="B653">
        <v>1.2</v>
      </c>
      <c r="C653">
        <v>7.5</v>
      </c>
      <c r="D653">
        <v>2.5</v>
      </c>
      <c r="E653">
        <v>0.40560000000000002</v>
      </c>
      <c r="F653">
        <v>0.6744</v>
      </c>
      <c r="G653">
        <v>1.08</v>
      </c>
      <c r="H653">
        <v>0.65302781070000004</v>
      </c>
      <c r="I653">
        <v>0.540883165</v>
      </c>
      <c r="J653">
        <v>0.55399701059999995</v>
      </c>
      <c r="K653">
        <v>0.54640144599999996</v>
      </c>
      <c r="L653">
        <v>0.68782610450000004</v>
      </c>
      <c r="M653">
        <v>0.44271675249999998</v>
      </c>
      <c r="N653">
        <f t="shared" si="98"/>
        <v>0.62520126087695138</v>
      </c>
      <c r="O653">
        <f t="shared" si="99"/>
        <v>0.51027383080290023</v>
      </c>
      <c r="P653">
        <f t="shared" si="100"/>
        <v>0.58415642125169509</v>
      </c>
      <c r="Q653">
        <f t="shared" si="101"/>
        <v>0.54690699455913783</v>
      </c>
      <c r="R653">
        <v>1.1354750920000001</v>
      </c>
      <c r="S653">
        <v>1.1310634159999999</v>
      </c>
    </row>
    <row r="654" spans="1:19" x14ac:dyDescent="0.25">
      <c r="A654">
        <v>85</v>
      </c>
      <c r="B654">
        <v>1.2</v>
      </c>
      <c r="C654">
        <v>7.5</v>
      </c>
      <c r="D654">
        <v>2.5</v>
      </c>
      <c r="E654">
        <v>0.39600000000000002</v>
      </c>
      <c r="F654">
        <v>0.64800000000000002</v>
      </c>
      <c r="G654">
        <v>1.044</v>
      </c>
      <c r="H654">
        <v>0.65302781070000004</v>
      </c>
      <c r="I654">
        <v>0.540883165</v>
      </c>
      <c r="J654">
        <v>0.55399701059999995</v>
      </c>
      <c r="K654">
        <v>0.54640144599999996</v>
      </c>
      <c r="L654">
        <v>0.68782610450000004</v>
      </c>
      <c r="M654">
        <v>0.44271675249999998</v>
      </c>
      <c r="N654">
        <f t="shared" si="98"/>
        <v>0.62520126087695138</v>
      </c>
      <c r="O654">
        <f t="shared" si="99"/>
        <v>0.51027383080290023</v>
      </c>
      <c r="P654">
        <f t="shared" si="100"/>
        <v>0.58415642125169509</v>
      </c>
      <c r="Q654">
        <f t="shared" si="101"/>
        <v>0.54690699455913783</v>
      </c>
      <c r="R654">
        <v>1.1354750920000001</v>
      </c>
      <c r="S654">
        <v>1.1310634159999999</v>
      </c>
    </row>
    <row r="655" spans="1:19" x14ac:dyDescent="0.25">
      <c r="A655">
        <v>85</v>
      </c>
      <c r="B655">
        <v>1.2</v>
      </c>
      <c r="C655">
        <v>7.5</v>
      </c>
      <c r="D655">
        <v>2.5</v>
      </c>
      <c r="E655">
        <v>0.39600000000000002</v>
      </c>
      <c r="F655">
        <v>0.79679999999999995</v>
      </c>
      <c r="G655">
        <v>1.1928000000000001</v>
      </c>
      <c r="H655">
        <v>0.65302781070000004</v>
      </c>
      <c r="I655">
        <v>0.540883165</v>
      </c>
      <c r="J655">
        <v>0.55399701059999995</v>
      </c>
      <c r="K655">
        <v>0.54640144599999996</v>
      </c>
      <c r="L655">
        <v>0.68782610450000004</v>
      </c>
      <c r="M655">
        <v>0.44271675249999998</v>
      </c>
      <c r="N655">
        <f t="shared" si="98"/>
        <v>0.62520126087695138</v>
      </c>
      <c r="O655">
        <f t="shared" si="99"/>
        <v>0.51027383080290023</v>
      </c>
      <c r="P655">
        <f t="shared" si="100"/>
        <v>0.58415642125169509</v>
      </c>
      <c r="Q655">
        <f t="shared" si="101"/>
        <v>0.54690699455913783</v>
      </c>
      <c r="R655">
        <v>1.1354750920000001</v>
      </c>
      <c r="S655">
        <v>1.1310634159999999</v>
      </c>
    </row>
    <row r="656" spans="1:19" x14ac:dyDescent="0.25">
      <c r="A656">
        <v>85</v>
      </c>
      <c r="B656">
        <v>1.2</v>
      </c>
      <c r="C656">
        <v>7.5</v>
      </c>
      <c r="D656">
        <v>2.5</v>
      </c>
      <c r="E656">
        <v>0.4128</v>
      </c>
      <c r="F656">
        <v>0.64559999999999995</v>
      </c>
      <c r="G656">
        <v>1.0584</v>
      </c>
      <c r="H656">
        <v>0.65302781070000004</v>
      </c>
      <c r="I656">
        <v>0.540883165</v>
      </c>
      <c r="J656">
        <v>0.55399701059999995</v>
      </c>
      <c r="K656">
        <v>0.54640144599999996</v>
      </c>
      <c r="L656">
        <v>0.68782610450000004</v>
      </c>
      <c r="M656">
        <v>0.44271675249999998</v>
      </c>
      <c r="N656">
        <f t="shared" si="98"/>
        <v>0.62520126087695138</v>
      </c>
      <c r="O656">
        <f t="shared" si="99"/>
        <v>0.51027383080290023</v>
      </c>
      <c r="P656">
        <f t="shared" si="100"/>
        <v>0.58415642125169509</v>
      </c>
      <c r="Q656">
        <f t="shared" si="101"/>
        <v>0.54690699455913783</v>
      </c>
      <c r="R656">
        <v>1.1354750920000001</v>
      </c>
      <c r="S656">
        <v>1.1310634159999999</v>
      </c>
    </row>
    <row r="658" spans="1:19" x14ac:dyDescent="0.25">
      <c r="A658">
        <v>85</v>
      </c>
      <c r="B658">
        <v>1</v>
      </c>
      <c r="C658">
        <v>7.5</v>
      </c>
      <c r="D658">
        <v>2.5</v>
      </c>
      <c r="E658">
        <v>0.62880000000000003</v>
      </c>
      <c r="F658">
        <v>0.30480000000000002</v>
      </c>
      <c r="G658">
        <v>0.93359999999999999</v>
      </c>
      <c r="H658">
        <v>0.4604278107</v>
      </c>
      <c r="I658">
        <v>0.34408316500000002</v>
      </c>
      <c r="J658">
        <v>0.55399701059999995</v>
      </c>
      <c r="K658">
        <v>0.54640144599999996</v>
      </c>
      <c r="L658">
        <v>0.48714322450000003</v>
      </c>
      <c r="M658">
        <v>0.44271675249999998</v>
      </c>
      <c r="N658">
        <f t="shared" ref="N658:N697" si="102">$W$27+$W$28*B658+$W$29*(C658-$V$16)*(D658-$V$18)+$W$30*A658+$W$31*D658+$W$32*(C658-$V$16)*(A658-$V$20)+$W$33*C658+$W$34*(B658-$V$22)*(D658-$V$18)+$W$35*(A658-$V$20)*(D658-$V$18)</f>
        <v>0.42324075770895159</v>
      </c>
      <c r="O658">
        <f t="shared" ref="O658:O697" si="103">$W$40+$W$41*D658+$W$42*(C658-$V$17)*(D658-$V$19)+$W$43*A658+$W$44*(A658-$V$21)*(D658-$V$19)+$W$45*C658+$W$46*(A658-$V$21)*(C658-$V$17)+$W$47*(B658-$V$23)*(D658-$V$19)+$W$48*(B658-$V$23)*(C658-$V$17)+$W$49*B658</f>
        <v>0.52522508019670022</v>
      </c>
      <c r="P658">
        <f t="shared" ref="P658:P697" si="104">$Z$27+$Z$28*B658+$Z$29*A658+$Z$30*C658+$Z$31*(D658-$V$18)^2+$Z$32*(D658-$V$18)*(C658-$V$16)+$Z$33*(A658-$V$20)*(D658-$V$18)+$Z$34*(D658)+$Z$35*(B658-$V$22)*(D658-$V$18)+$Z$36*(C658-$V$16)^2+$Z$37*(B658-$V$22)*(C658-$V$16)</f>
        <v>0.37823162465769483</v>
      </c>
      <c r="Q658">
        <f t="shared" ref="Q658:Q697" si="105">$Z$40+$Z$41*A658+$Z$42*C658+$Z$43*(D658-$V$19)^2+$Z$44*(C658-$V$17)*(D658-$V$19)+$Z$45*D658+$Z$46*(A658-$V$21)*(D658-$V$19)+$Z$47*(C658-$V$17)^2+$Z$48*(B658-$V$23)*(D658-$V$19)+$Z$49*(B658-$V$23)*(C658-$V$17)+$Z$50*B658</f>
        <v>0.56299829897233789</v>
      </c>
      <c r="R658">
        <v>0.94846583799999995</v>
      </c>
      <c r="S658">
        <v>0.94122992400000005</v>
      </c>
    </row>
    <row r="659" spans="1:19" x14ac:dyDescent="0.25">
      <c r="A659">
        <v>85</v>
      </c>
      <c r="B659">
        <v>1</v>
      </c>
      <c r="C659">
        <v>7.5</v>
      </c>
      <c r="D659">
        <v>2.5</v>
      </c>
      <c r="E659">
        <v>0.51359999999999995</v>
      </c>
      <c r="F659">
        <v>0.38879999999999998</v>
      </c>
      <c r="G659">
        <v>0.90239999999999998</v>
      </c>
      <c r="H659">
        <v>0.4604278107</v>
      </c>
      <c r="I659">
        <v>0.34408316500000002</v>
      </c>
      <c r="J659">
        <v>0.55399701059999995</v>
      </c>
      <c r="K659">
        <v>0.54640144599999996</v>
      </c>
      <c r="L659">
        <v>0.48714322450000003</v>
      </c>
      <c r="M659">
        <v>0.44271675249999998</v>
      </c>
      <c r="N659">
        <f t="shared" si="102"/>
        <v>0.42324075770895159</v>
      </c>
      <c r="O659">
        <f t="shared" si="103"/>
        <v>0.52522508019670022</v>
      </c>
      <c r="P659">
        <f t="shared" si="104"/>
        <v>0.37823162465769483</v>
      </c>
      <c r="Q659">
        <f t="shared" si="105"/>
        <v>0.56299829897233789</v>
      </c>
      <c r="R659">
        <v>0.94846583799999995</v>
      </c>
      <c r="S659">
        <v>0.94122992400000005</v>
      </c>
    </row>
    <row r="660" spans="1:19" x14ac:dyDescent="0.25">
      <c r="A660">
        <v>85</v>
      </c>
      <c r="B660">
        <v>1</v>
      </c>
      <c r="C660">
        <v>7.5</v>
      </c>
      <c r="D660">
        <v>2.5</v>
      </c>
      <c r="E660">
        <v>0.54</v>
      </c>
      <c r="F660">
        <v>0.34560000000000002</v>
      </c>
      <c r="G660">
        <v>0.88560000000000005</v>
      </c>
      <c r="H660">
        <v>0.4604278107</v>
      </c>
      <c r="I660">
        <v>0.34408316500000002</v>
      </c>
      <c r="J660">
        <v>0.55399701059999995</v>
      </c>
      <c r="K660">
        <v>0.54640144599999996</v>
      </c>
      <c r="L660">
        <v>0.48714322450000003</v>
      </c>
      <c r="M660">
        <v>0.44271675249999998</v>
      </c>
      <c r="N660">
        <f t="shared" si="102"/>
        <v>0.42324075770895159</v>
      </c>
      <c r="O660">
        <f t="shared" si="103"/>
        <v>0.52522508019670022</v>
      </c>
      <c r="P660">
        <f t="shared" si="104"/>
        <v>0.37823162465769483</v>
      </c>
      <c r="Q660">
        <f t="shared" si="105"/>
        <v>0.56299829897233789</v>
      </c>
      <c r="R660">
        <v>0.94846583799999995</v>
      </c>
      <c r="S660">
        <v>0.94122992400000005</v>
      </c>
    </row>
    <row r="661" spans="1:19" x14ac:dyDescent="0.25">
      <c r="A661">
        <v>85</v>
      </c>
      <c r="B661">
        <v>1</v>
      </c>
      <c r="C661">
        <v>7.5</v>
      </c>
      <c r="D661">
        <v>2.5</v>
      </c>
      <c r="E661">
        <v>0.5232</v>
      </c>
      <c r="F661">
        <v>0.41039999999999999</v>
      </c>
      <c r="G661">
        <v>0.93359999999999999</v>
      </c>
      <c r="H661">
        <v>0.4604278107</v>
      </c>
      <c r="I661">
        <v>0.34408316500000002</v>
      </c>
      <c r="J661">
        <v>0.55399701059999995</v>
      </c>
      <c r="K661">
        <v>0.54640144599999996</v>
      </c>
      <c r="L661">
        <v>0.48714322450000003</v>
      </c>
      <c r="M661">
        <v>0.44271675249999998</v>
      </c>
      <c r="N661">
        <f t="shared" si="102"/>
        <v>0.42324075770895159</v>
      </c>
      <c r="O661">
        <f t="shared" si="103"/>
        <v>0.52522508019670022</v>
      </c>
      <c r="P661">
        <f t="shared" si="104"/>
        <v>0.37823162465769483</v>
      </c>
      <c r="Q661">
        <f t="shared" si="105"/>
        <v>0.56299829897233789</v>
      </c>
      <c r="R661">
        <v>0.94846583799999995</v>
      </c>
      <c r="S661">
        <v>0.94122992400000005</v>
      </c>
    </row>
    <row r="662" spans="1:19" x14ac:dyDescent="0.25">
      <c r="A662">
        <v>85</v>
      </c>
      <c r="B662">
        <v>1</v>
      </c>
      <c r="C662">
        <v>7.5</v>
      </c>
      <c r="D662">
        <v>2.5</v>
      </c>
      <c r="E662">
        <v>0.53039999999999998</v>
      </c>
      <c r="F662">
        <v>0.372</v>
      </c>
      <c r="G662">
        <v>0.90239999999999998</v>
      </c>
      <c r="H662">
        <v>0.4604278107</v>
      </c>
      <c r="I662">
        <v>0.34408316500000002</v>
      </c>
      <c r="J662">
        <v>0.55399701059999995</v>
      </c>
      <c r="K662">
        <v>0.54640144599999996</v>
      </c>
      <c r="L662">
        <v>0.48714322450000003</v>
      </c>
      <c r="M662">
        <v>0.44271675249999998</v>
      </c>
      <c r="N662">
        <f t="shared" si="102"/>
        <v>0.42324075770895159</v>
      </c>
      <c r="O662">
        <f t="shared" si="103"/>
        <v>0.52522508019670022</v>
      </c>
      <c r="P662">
        <f t="shared" si="104"/>
        <v>0.37823162465769483</v>
      </c>
      <c r="Q662">
        <f t="shared" si="105"/>
        <v>0.56299829897233789</v>
      </c>
      <c r="R662">
        <v>0.94846583799999995</v>
      </c>
      <c r="S662">
        <v>0.94122992400000005</v>
      </c>
    </row>
    <row r="663" spans="1:19" x14ac:dyDescent="0.25">
      <c r="A663">
        <v>85</v>
      </c>
      <c r="B663">
        <v>1</v>
      </c>
      <c r="C663">
        <v>7.5</v>
      </c>
      <c r="D663">
        <v>2.5</v>
      </c>
      <c r="E663">
        <v>0.50880000000000003</v>
      </c>
      <c r="F663">
        <v>0.372</v>
      </c>
      <c r="G663">
        <v>0.88080000000000003</v>
      </c>
      <c r="H663">
        <v>0.4604278107</v>
      </c>
      <c r="I663">
        <v>0.34408316500000002</v>
      </c>
      <c r="J663">
        <v>0.55399701059999995</v>
      </c>
      <c r="K663">
        <v>0.54640144599999996</v>
      </c>
      <c r="L663">
        <v>0.48714322450000003</v>
      </c>
      <c r="M663">
        <v>0.44271675249999998</v>
      </c>
      <c r="N663">
        <f t="shared" si="102"/>
        <v>0.42324075770895159</v>
      </c>
      <c r="O663">
        <f t="shared" si="103"/>
        <v>0.52522508019670022</v>
      </c>
      <c r="P663">
        <f t="shared" si="104"/>
        <v>0.37823162465769483</v>
      </c>
      <c r="Q663">
        <f t="shared" si="105"/>
        <v>0.56299829897233789</v>
      </c>
      <c r="R663">
        <v>0.94846583799999995</v>
      </c>
      <c r="S663">
        <v>0.94122992400000005</v>
      </c>
    </row>
    <row r="664" spans="1:19" x14ac:dyDescent="0.25">
      <c r="A664">
        <v>85</v>
      </c>
      <c r="B664">
        <v>1</v>
      </c>
      <c r="C664">
        <v>7.5</v>
      </c>
      <c r="D664">
        <v>2.5</v>
      </c>
      <c r="E664">
        <v>0.55679999999999996</v>
      </c>
      <c r="F664">
        <v>0.372</v>
      </c>
      <c r="G664">
        <v>0.92879999999999996</v>
      </c>
      <c r="H664">
        <v>0.4604278107</v>
      </c>
      <c r="I664">
        <v>0.34408316500000002</v>
      </c>
      <c r="J664">
        <v>0.55399701059999995</v>
      </c>
      <c r="K664">
        <v>0.54640144599999996</v>
      </c>
      <c r="L664">
        <v>0.48714322450000003</v>
      </c>
      <c r="M664">
        <v>0.44271675249999998</v>
      </c>
      <c r="N664">
        <f t="shared" si="102"/>
        <v>0.42324075770895159</v>
      </c>
      <c r="O664">
        <f t="shared" si="103"/>
        <v>0.52522508019670022</v>
      </c>
      <c r="P664">
        <f t="shared" si="104"/>
        <v>0.37823162465769483</v>
      </c>
      <c r="Q664">
        <f t="shared" si="105"/>
        <v>0.56299829897233789</v>
      </c>
      <c r="R664">
        <v>0.94846583799999995</v>
      </c>
      <c r="S664">
        <v>0.94122992400000005</v>
      </c>
    </row>
    <row r="665" spans="1:19" x14ac:dyDescent="0.25">
      <c r="A665">
        <v>85</v>
      </c>
      <c r="B665">
        <v>1</v>
      </c>
      <c r="C665">
        <v>7.5</v>
      </c>
      <c r="D665">
        <v>2.5</v>
      </c>
      <c r="E665">
        <v>0.5232</v>
      </c>
      <c r="F665">
        <v>0.3624</v>
      </c>
      <c r="G665">
        <v>0.88560000000000005</v>
      </c>
      <c r="H665">
        <v>0.4604278107</v>
      </c>
      <c r="I665">
        <v>0.34408316500000002</v>
      </c>
      <c r="J665">
        <v>0.55399701059999995</v>
      </c>
      <c r="K665">
        <v>0.54640144599999996</v>
      </c>
      <c r="L665">
        <v>0.48714322450000003</v>
      </c>
      <c r="M665">
        <v>0.44271675249999998</v>
      </c>
      <c r="N665">
        <f t="shared" si="102"/>
        <v>0.42324075770895159</v>
      </c>
      <c r="O665">
        <f t="shared" si="103"/>
        <v>0.52522508019670022</v>
      </c>
      <c r="P665">
        <f t="shared" si="104"/>
        <v>0.37823162465769483</v>
      </c>
      <c r="Q665">
        <f t="shared" si="105"/>
        <v>0.56299829897233789</v>
      </c>
      <c r="R665">
        <v>0.94846583799999995</v>
      </c>
      <c r="S665">
        <v>0.94122992400000005</v>
      </c>
    </row>
    <row r="666" spans="1:19" x14ac:dyDescent="0.25">
      <c r="A666">
        <v>85</v>
      </c>
      <c r="B666">
        <v>1</v>
      </c>
      <c r="C666">
        <v>7.5</v>
      </c>
      <c r="D666">
        <v>2.5</v>
      </c>
      <c r="E666">
        <v>0.50639999999999996</v>
      </c>
      <c r="F666">
        <v>0.42</v>
      </c>
      <c r="G666">
        <v>0.9264</v>
      </c>
      <c r="H666">
        <v>0.4604278107</v>
      </c>
      <c r="I666">
        <v>0.34408316500000002</v>
      </c>
      <c r="J666">
        <v>0.55399701059999995</v>
      </c>
      <c r="K666">
        <v>0.54640144599999996</v>
      </c>
      <c r="L666">
        <v>0.48714322450000003</v>
      </c>
      <c r="M666">
        <v>0.44271675249999998</v>
      </c>
      <c r="N666">
        <f t="shared" si="102"/>
        <v>0.42324075770895159</v>
      </c>
      <c r="O666">
        <f t="shared" si="103"/>
        <v>0.52522508019670022</v>
      </c>
      <c r="P666">
        <f t="shared" si="104"/>
        <v>0.37823162465769483</v>
      </c>
      <c r="Q666">
        <f t="shared" si="105"/>
        <v>0.56299829897233789</v>
      </c>
      <c r="R666">
        <v>0.94846583799999995</v>
      </c>
      <c r="S666">
        <v>0.94122992400000005</v>
      </c>
    </row>
    <row r="667" spans="1:19" x14ac:dyDescent="0.25">
      <c r="A667">
        <v>85</v>
      </c>
      <c r="B667">
        <v>1</v>
      </c>
      <c r="C667">
        <v>7.5</v>
      </c>
      <c r="D667">
        <v>2.5</v>
      </c>
      <c r="E667">
        <v>0.50219999999999998</v>
      </c>
      <c r="F667">
        <v>0.4536</v>
      </c>
      <c r="G667">
        <v>0.95579999999999998</v>
      </c>
      <c r="H667">
        <v>0.4604278107</v>
      </c>
      <c r="I667">
        <v>0.34408316500000002</v>
      </c>
      <c r="J667">
        <v>0.55399701059999995</v>
      </c>
      <c r="K667">
        <v>0.54640144599999996</v>
      </c>
      <c r="L667">
        <v>0.48714322450000003</v>
      </c>
      <c r="M667">
        <v>0.44271675249999998</v>
      </c>
      <c r="N667">
        <f t="shared" si="102"/>
        <v>0.42324075770895159</v>
      </c>
      <c r="O667">
        <f t="shared" si="103"/>
        <v>0.52522508019670022</v>
      </c>
      <c r="P667">
        <f t="shared" si="104"/>
        <v>0.37823162465769483</v>
      </c>
      <c r="Q667">
        <f t="shared" si="105"/>
        <v>0.56299829897233789</v>
      </c>
      <c r="R667">
        <v>0.94846583799999995</v>
      </c>
      <c r="S667">
        <v>0.94122992400000005</v>
      </c>
    </row>
    <row r="668" spans="1:19" x14ac:dyDescent="0.25">
      <c r="A668">
        <v>85</v>
      </c>
      <c r="B668">
        <v>1</v>
      </c>
      <c r="C668">
        <v>7.5</v>
      </c>
      <c r="D668">
        <v>2.5</v>
      </c>
      <c r="E668">
        <v>0.51119999999999999</v>
      </c>
      <c r="F668">
        <v>0.432</v>
      </c>
      <c r="G668">
        <v>0.94320000000000004</v>
      </c>
      <c r="H668">
        <v>0.4604278107</v>
      </c>
      <c r="I668">
        <v>0.34408316500000002</v>
      </c>
      <c r="J668">
        <v>0.55399701059999995</v>
      </c>
      <c r="K668">
        <v>0.54640144599999996</v>
      </c>
      <c r="L668">
        <v>0.48714322450000003</v>
      </c>
      <c r="M668">
        <v>0.44271675249999998</v>
      </c>
      <c r="N668">
        <f t="shared" si="102"/>
        <v>0.42324075770895159</v>
      </c>
      <c r="O668">
        <f t="shared" si="103"/>
        <v>0.52522508019670022</v>
      </c>
      <c r="P668">
        <f t="shared" si="104"/>
        <v>0.37823162465769483</v>
      </c>
      <c r="Q668">
        <f t="shared" si="105"/>
        <v>0.56299829897233789</v>
      </c>
      <c r="R668">
        <v>0.94846583799999995</v>
      </c>
      <c r="S668">
        <v>0.94122992400000005</v>
      </c>
    </row>
    <row r="669" spans="1:19" x14ac:dyDescent="0.25">
      <c r="A669">
        <v>85</v>
      </c>
      <c r="B669">
        <v>1</v>
      </c>
      <c r="C669">
        <v>7.5</v>
      </c>
      <c r="D669">
        <v>2.5</v>
      </c>
      <c r="E669">
        <v>0.48420000000000002</v>
      </c>
      <c r="F669">
        <v>0.43740000000000001</v>
      </c>
      <c r="G669">
        <v>0.92159999999999997</v>
      </c>
      <c r="H669">
        <v>0.4604278107</v>
      </c>
      <c r="I669">
        <v>0.34408316500000002</v>
      </c>
      <c r="J669">
        <v>0.55399701059999995</v>
      </c>
      <c r="K669">
        <v>0.54640144599999996</v>
      </c>
      <c r="L669">
        <v>0.48714322450000003</v>
      </c>
      <c r="M669">
        <v>0.44271675249999998</v>
      </c>
      <c r="N669">
        <f t="shared" si="102"/>
        <v>0.42324075770895159</v>
      </c>
      <c r="O669">
        <f t="shared" si="103"/>
        <v>0.52522508019670022</v>
      </c>
      <c r="P669">
        <f t="shared" si="104"/>
        <v>0.37823162465769483</v>
      </c>
      <c r="Q669">
        <f t="shared" si="105"/>
        <v>0.56299829897233789</v>
      </c>
      <c r="R669">
        <v>0.94846583799999995</v>
      </c>
      <c r="S669">
        <v>0.94122992400000005</v>
      </c>
    </row>
    <row r="670" spans="1:19" x14ac:dyDescent="0.25">
      <c r="A670">
        <v>85</v>
      </c>
      <c r="B670">
        <v>1</v>
      </c>
      <c r="C670">
        <v>7.5</v>
      </c>
      <c r="D670">
        <v>2.5</v>
      </c>
      <c r="E670">
        <v>0.53459999999999996</v>
      </c>
      <c r="F670">
        <v>0.40860000000000002</v>
      </c>
      <c r="G670">
        <v>0.94320000000000004</v>
      </c>
      <c r="H670">
        <v>0.4604278107</v>
      </c>
      <c r="I670">
        <v>0.34408316500000002</v>
      </c>
      <c r="J670">
        <v>0.55399701059999995</v>
      </c>
      <c r="K670">
        <v>0.54640144599999996</v>
      </c>
      <c r="L670">
        <v>0.48714322450000003</v>
      </c>
      <c r="M670">
        <v>0.44271675249999998</v>
      </c>
      <c r="N670">
        <f t="shared" si="102"/>
        <v>0.42324075770895159</v>
      </c>
      <c r="O670">
        <f t="shared" si="103"/>
        <v>0.52522508019670022</v>
      </c>
      <c r="P670">
        <f t="shared" si="104"/>
        <v>0.37823162465769483</v>
      </c>
      <c r="Q670">
        <f t="shared" si="105"/>
        <v>0.56299829897233789</v>
      </c>
      <c r="R670">
        <v>0.94846583799999995</v>
      </c>
      <c r="S670">
        <v>0.94122992400000005</v>
      </c>
    </row>
    <row r="671" spans="1:19" x14ac:dyDescent="0.25">
      <c r="A671">
        <v>85</v>
      </c>
      <c r="B671">
        <v>1</v>
      </c>
      <c r="C671">
        <v>7.5</v>
      </c>
      <c r="D671">
        <v>2.5</v>
      </c>
      <c r="E671">
        <v>0.52200000000000002</v>
      </c>
      <c r="F671">
        <v>0.4158</v>
      </c>
      <c r="G671">
        <v>0.93779999999999997</v>
      </c>
      <c r="H671">
        <v>0.4604278107</v>
      </c>
      <c r="I671">
        <v>0.34408316500000002</v>
      </c>
      <c r="J671">
        <v>0.55399701059999995</v>
      </c>
      <c r="K671">
        <v>0.54640144599999996</v>
      </c>
      <c r="L671">
        <v>0.48714322450000003</v>
      </c>
      <c r="M671">
        <v>0.44271675249999998</v>
      </c>
      <c r="N671">
        <f t="shared" si="102"/>
        <v>0.42324075770895159</v>
      </c>
      <c r="O671">
        <f t="shared" si="103"/>
        <v>0.52522508019670022</v>
      </c>
      <c r="P671">
        <f t="shared" si="104"/>
        <v>0.37823162465769483</v>
      </c>
      <c r="Q671">
        <f t="shared" si="105"/>
        <v>0.56299829897233789</v>
      </c>
      <c r="R671">
        <v>0.94846583799999995</v>
      </c>
      <c r="S671">
        <v>0.94122992400000005</v>
      </c>
    </row>
    <row r="672" spans="1:19" x14ac:dyDescent="0.25">
      <c r="A672">
        <v>85</v>
      </c>
      <c r="B672">
        <v>1</v>
      </c>
      <c r="C672">
        <v>7.5</v>
      </c>
      <c r="D672">
        <v>2.5</v>
      </c>
      <c r="E672">
        <v>0.54359999999999997</v>
      </c>
      <c r="F672">
        <v>0.39600000000000002</v>
      </c>
      <c r="G672">
        <v>0.93959999999999999</v>
      </c>
      <c r="H672">
        <v>0.4604278107</v>
      </c>
      <c r="I672">
        <v>0.34408316500000002</v>
      </c>
      <c r="J672">
        <v>0.55399701059999995</v>
      </c>
      <c r="K672">
        <v>0.54640144599999996</v>
      </c>
      <c r="L672">
        <v>0.48714322450000003</v>
      </c>
      <c r="M672">
        <v>0.44271675249999998</v>
      </c>
      <c r="N672">
        <f t="shared" si="102"/>
        <v>0.42324075770895159</v>
      </c>
      <c r="O672">
        <f t="shared" si="103"/>
        <v>0.52522508019670022</v>
      </c>
      <c r="P672">
        <f t="shared" si="104"/>
        <v>0.37823162465769483</v>
      </c>
      <c r="Q672">
        <f t="shared" si="105"/>
        <v>0.56299829897233789</v>
      </c>
      <c r="R672">
        <v>0.94846583799999995</v>
      </c>
      <c r="S672">
        <v>0.94122992400000005</v>
      </c>
    </row>
    <row r="673" spans="1:19" x14ac:dyDescent="0.25">
      <c r="A673">
        <v>85</v>
      </c>
      <c r="B673">
        <v>1</v>
      </c>
      <c r="C673">
        <v>7.5</v>
      </c>
      <c r="D673">
        <v>2.5</v>
      </c>
      <c r="E673">
        <v>0.53280000000000005</v>
      </c>
      <c r="F673">
        <v>0.41220000000000001</v>
      </c>
      <c r="G673">
        <v>0.94499999999999995</v>
      </c>
      <c r="H673">
        <v>0.4604278107</v>
      </c>
      <c r="I673">
        <v>0.34408316500000002</v>
      </c>
      <c r="J673">
        <v>0.55399701059999995</v>
      </c>
      <c r="K673">
        <v>0.54640144599999996</v>
      </c>
      <c r="L673">
        <v>0.48714322450000003</v>
      </c>
      <c r="M673">
        <v>0.44271675249999998</v>
      </c>
      <c r="N673">
        <f t="shared" si="102"/>
        <v>0.42324075770895159</v>
      </c>
      <c r="O673">
        <f t="shared" si="103"/>
        <v>0.52522508019670022</v>
      </c>
      <c r="P673">
        <f t="shared" si="104"/>
        <v>0.37823162465769483</v>
      </c>
      <c r="Q673">
        <f t="shared" si="105"/>
        <v>0.56299829897233789</v>
      </c>
      <c r="R673">
        <v>0.94846583799999995</v>
      </c>
      <c r="S673">
        <v>0.94122992400000005</v>
      </c>
    </row>
    <row r="674" spans="1:19" x14ac:dyDescent="0.25">
      <c r="A674">
        <v>85</v>
      </c>
      <c r="B674">
        <v>1</v>
      </c>
      <c r="C674">
        <v>7.5</v>
      </c>
      <c r="D674">
        <v>2.5</v>
      </c>
      <c r="E674">
        <v>0.50760000000000005</v>
      </c>
      <c r="F674">
        <v>0.41220000000000001</v>
      </c>
      <c r="G674">
        <v>0.91979999999999995</v>
      </c>
      <c r="H674">
        <v>0.4604278107</v>
      </c>
      <c r="I674">
        <v>0.34408316500000002</v>
      </c>
      <c r="J674">
        <v>0.55399701059999995</v>
      </c>
      <c r="K674">
        <v>0.54640144599999996</v>
      </c>
      <c r="L674">
        <v>0.48714322450000003</v>
      </c>
      <c r="M674">
        <v>0.44271675249999998</v>
      </c>
      <c r="N674">
        <f t="shared" si="102"/>
        <v>0.42324075770895159</v>
      </c>
      <c r="O674">
        <f t="shared" si="103"/>
        <v>0.52522508019670022</v>
      </c>
      <c r="P674">
        <f t="shared" si="104"/>
        <v>0.37823162465769483</v>
      </c>
      <c r="Q674">
        <f t="shared" si="105"/>
        <v>0.56299829897233789</v>
      </c>
      <c r="R674">
        <v>0.94846583799999995</v>
      </c>
      <c r="S674">
        <v>0.94122992400000005</v>
      </c>
    </row>
    <row r="675" spans="1:19" x14ac:dyDescent="0.25">
      <c r="A675">
        <v>85</v>
      </c>
      <c r="B675">
        <v>1</v>
      </c>
      <c r="C675">
        <v>7.5</v>
      </c>
      <c r="D675">
        <v>2.5</v>
      </c>
      <c r="E675">
        <v>0.48959999999999998</v>
      </c>
      <c r="F675">
        <v>0.45540000000000003</v>
      </c>
      <c r="G675">
        <v>0.94499999999999995</v>
      </c>
      <c r="H675">
        <v>0.4604278107</v>
      </c>
      <c r="I675">
        <v>0.34408316500000002</v>
      </c>
      <c r="J675">
        <v>0.55399701059999995</v>
      </c>
      <c r="K675">
        <v>0.54640144599999996</v>
      </c>
      <c r="L675">
        <v>0.48714322450000003</v>
      </c>
      <c r="M675">
        <v>0.44271675249999998</v>
      </c>
      <c r="N675">
        <f t="shared" si="102"/>
        <v>0.42324075770895159</v>
      </c>
      <c r="O675">
        <f t="shared" si="103"/>
        <v>0.52522508019670022</v>
      </c>
      <c r="P675">
        <f t="shared" si="104"/>
        <v>0.37823162465769483</v>
      </c>
      <c r="Q675">
        <f t="shared" si="105"/>
        <v>0.56299829897233789</v>
      </c>
      <c r="R675">
        <v>0.94846583799999995</v>
      </c>
      <c r="S675">
        <v>0.94122992400000005</v>
      </c>
    </row>
    <row r="676" spans="1:19" x14ac:dyDescent="0.25">
      <c r="A676">
        <v>85</v>
      </c>
      <c r="B676">
        <v>1</v>
      </c>
      <c r="C676">
        <v>7.5</v>
      </c>
      <c r="D676">
        <v>2.5</v>
      </c>
      <c r="E676">
        <v>0.51659999999999995</v>
      </c>
      <c r="F676">
        <v>0.4536</v>
      </c>
      <c r="G676">
        <v>0.97019999999999995</v>
      </c>
      <c r="H676">
        <v>0.4604278107</v>
      </c>
      <c r="I676">
        <v>0.34408316500000002</v>
      </c>
      <c r="J676">
        <v>0.55399701059999995</v>
      </c>
      <c r="K676">
        <v>0.54640144599999996</v>
      </c>
      <c r="L676">
        <v>0.48714322450000003</v>
      </c>
      <c r="M676">
        <v>0.44271675249999998</v>
      </c>
      <c r="N676">
        <f t="shared" si="102"/>
        <v>0.42324075770895159</v>
      </c>
      <c r="O676">
        <f t="shared" si="103"/>
        <v>0.52522508019670022</v>
      </c>
      <c r="P676">
        <f t="shared" si="104"/>
        <v>0.37823162465769483</v>
      </c>
      <c r="Q676">
        <f t="shared" si="105"/>
        <v>0.56299829897233789</v>
      </c>
      <c r="R676">
        <v>0.94846583799999995</v>
      </c>
      <c r="S676">
        <v>0.94122992400000005</v>
      </c>
    </row>
    <row r="677" spans="1:19" x14ac:dyDescent="0.25">
      <c r="A677">
        <v>85</v>
      </c>
      <c r="B677">
        <v>1</v>
      </c>
      <c r="C677">
        <v>7.5</v>
      </c>
      <c r="D677">
        <v>2.5</v>
      </c>
      <c r="E677">
        <v>0.47339999999999999</v>
      </c>
      <c r="F677">
        <v>0.44640000000000002</v>
      </c>
      <c r="G677">
        <v>0.91979999999999995</v>
      </c>
      <c r="H677">
        <v>0.4604278107</v>
      </c>
      <c r="I677">
        <v>0.34408316500000002</v>
      </c>
      <c r="J677">
        <v>0.55399701059999995</v>
      </c>
      <c r="K677">
        <v>0.54640144599999996</v>
      </c>
      <c r="L677">
        <v>0.48714322450000003</v>
      </c>
      <c r="M677">
        <v>0.44271675249999998</v>
      </c>
      <c r="N677">
        <f t="shared" si="102"/>
        <v>0.42324075770895159</v>
      </c>
      <c r="O677">
        <f t="shared" si="103"/>
        <v>0.52522508019670022</v>
      </c>
      <c r="P677">
        <f t="shared" si="104"/>
        <v>0.37823162465769483</v>
      </c>
      <c r="Q677">
        <f t="shared" si="105"/>
        <v>0.56299829897233789</v>
      </c>
      <c r="R677">
        <v>0.94846583799999995</v>
      </c>
      <c r="S677">
        <v>0.94122992400000005</v>
      </c>
    </row>
    <row r="678" spans="1:19" x14ac:dyDescent="0.25">
      <c r="A678">
        <v>85</v>
      </c>
      <c r="B678">
        <v>1</v>
      </c>
      <c r="C678">
        <v>7.5</v>
      </c>
      <c r="D678">
        <v>2.5</v>
      </c>
      <c r="E678">
        <v>0.44280000000000003</v>
      </c>
      <c r="F678">
        <v>0.4788</v>
      </c>
      <c r="G678">
        <v>0.92159999999999997</v>
      </c>
      <c r="H678">
        <v>0.4604278107</v>
      </c>
      <c r="I678">
        <v>0.34408316500000002</v>
      </c>
      <c r="J678">
        <v>0.55399701059999995</v>
      </c>
      <c r="K678">
        <v>0.54640144599999996</v>
      </c>
      <c r="L678">
        <v>0.48714322450000003</v>
      </c>
      <c r="M678">
        <v>0.44271675249999998</v>
      </c>
      <c r="N678">
        <f t="shared" si="102"/>
        <v>0.42324075770895159</v>
      </c>
      <c r="O678">
        <f t="shared" si="103"/>
        <v>0.52522508019670022</v>
      </c>
      <c r="P678">
        <f t="shared" si="104"/>
        <v>0.37823162465769483</v>
      </c>
      <c r="Q678">
        <f t="shared" si="105"/>
        <v>0.56299829897233789</v>
      </c>
      <c r="R678">
        <v>0.94846583799999995</v>
      </c>
      <c r="S678">
        <v>0.94122992400000005</v>
      </c>
    </row>
    <row r="679" spans="1:19" x14ac:dyDescent="0.25">
      <c r="A679">
        <v>85</v>
      </c>
      <c r="B679">
        <v>1</v>
      </c>
      <c r="C679">
        <v>7.5</v>
      </c>
      <c r="D679">
        <v>2.5</v>
      </c>
      <c r="E679">
        <v>0.44819999999999999</v>
      </c>
      <c r="F679">
        <v>0.47339999999999999</v>
      </c>
      <c r="G679">
        <v>0.92159999999999997</v>
      </c>
      <c r="H679">
        <v>0.4604278107</v>
      </c>
      <c r="I679">
        <v>0.34408316500000002</v>
      </c>
      <c r="J679">
        <v>0.55399701059999995</v>
      </c>
      <c r="K679">
        <v>0.54640144599999996</v>
      </c>
      <c r="L679">
        <v>0.48714322450000003</v>
      </c>
      <c r="M679">
        <v>0.44271675249999998</v>
      </c>
      <c r="N679">
        <f t="shared" si="102"/>
        <v>0.42324075770895159</v>
      </c>
      <c r="O679">
        <f t="shared" si="103"/>
        <v>0.52522508019670022</v>
      </c>
      <c r="P679">
        <f t="shared" si="104"/>
        <v>0.37823162465769483</v>
      </c>
      <c r="Q679">
        <f t="shared" si="105"/>
        <v>0.56299829897233789</v>
      </c>
      <c r="R679">
        <v>0.94846583799999995</v>
      </c>
      <c r="S679">
        <v>0.94122992400000005</v>
      </c>
    </row>
    <row r="680" spans="1:19" x14ac:dyDescent="0.25">
      <c r="A680">
        <v>85</v>
      </c>
      <c r="B680">
        <v>1</v>
      </c>
      <c r="C680">
        <v>7.5</v>
      </c>
      <c r="D680">
        <v>2.5</v>
      </c>
      <c r="E680">
        <v>0.52380000000000004</v>
      </c>
      <c r="F680">
        <v>0.41220000000000001</v>
      </c>
      <c r="G680">
        <v>0.93600000000000005</v>
      </c>
      <c r="H680">
        <v>0.4604278107</v>
      </c>
      <c r="I680">
        <v>0.34408316500000002</v>
      </c>
      <c r="J680">
        <v>0.55399701059999995</v>
      </c>
      <c r="K680">
        <v>0.54640144599999996</v>
      </c>
      <c r="L680">
        <v>0.48714322450000003</v>
      </c>
      <c r="M680">
        <v>0.44271675249999998</v>
      </c>
      <c r="N680">
        <f t="shared" si="102"/>
        <v>0.42324075770895159</v>
      </c>
      <c r="O680">
        <f t="shared" si="103"/>
        <v>0.52522508019670022</v>
      </c>
      <c r="P680">
        <f t="shared" si="104"/>
        <v>0.37823162465769483</v>
      </c>
      <c r="Q680">
        <f t="shared" si="105"/>
        <v>0.56299829897233789</v>
      </c>
      <c r="R680">
        <v>0.94846583799999995</v>
      </c>
      <c r="S680">
        <v>0.94122992400000005</v>
      </c>
    </row>
    <row r="681" spans="1:19" x14ac:dyDescent="0.25">
      <c r="A681">
        <v>85</v>
      </c>
      <c r="B681">
        <v>1</v>
      </c>
      <c r="C681">
        <v>7.5</v>
      </c>
      <c r="D681">
        <v>2.5</v>
      </c>
      <c r="E681">
        <v>0.47339999999999999</v>
      </c>
      <c r="F681">
        <v>0.47160000000000002</v>
      </c>
      <c r="G681">
        <v>0.94499999999999995</v>
      </c>
      <c r="H681">
        <v>0.4604278107</v>
      </c>
      <c r="I681">
        <v>0.34408316500000002</v>
      </c>
      <c r="J681">
        <v>0.55399701059999995</v>
      </c>
      <c r="K681">
        <v>0.54640144599999996</v>
      </c>
      <c r="L681">
        <v>0.48714322450000003</v>
      </c>
      <c r="M681">
        <v>0.44271675249999998</v>
      </c>
      <c r="N681">
        <f t="shared" si="102"/>
        <v>0.42324075770895159</v>
      </c>
      <c r="O681">
        <f t="shared" si="103"/>
        <v>0.52522508019670022</v>
      </c>
      <c r="P681">
        <f t="shared" si="104"/>
        <v>0.37823162465769483</v>
      </c>
      <c r="Q681">
        <f t="shared" si="105"/>
        <v>0.56299829897233789</v>
      </c>
      <c r="R681">
        <v>0.94846583799999995</v>
      </c>
      <c r="S681">
        <v>0.94122992400000005</v>
      </c>
    </row>
    <row r="682" spans="1:19" x14ac:dyDescent="0.25">
      <c r="A682">
        <v>85</v>
      </c>
      <c r="B682">
        <v>1</v>
      </c>
      <c r="C682">
        <v>7.5</v>
      </c>
      <c r="D682">
        <v>2.5</v>
      </c>
      <c r="E682">
        <v>0.43740000000000001</v>
      </c>
      <c r="F682">
        <v>0.4824</v>
      </c>
      <c r="G682">
        <v>0.91979999999999995</v>
      </c>
      <c r="H682">
        <v>0.4604278107</v>
      </c>
      <c r="I682">
        <v>0.34408316500000002</v>
      </c>
      <c r="J682">
        <v>0.55399701059999995</v>
      </c>
      <c r="K682">
        <v>0.54640144599999996</v>
      </c>
      <c r="L682">
        <v>0.48714322450000003</v>
      </c>
      <c r="M682">
        <v>0.44271675249999998</v>
      </c>
      <c r="N682">
        <f t="shared" si="102"/>
        <v>0.42324075770895159</v>
      </c>
      <c r="O682">
        <f t="shared" si="103"/>
        <v>0.52522508019670022</v>
      </c>
      <c r="P682">
        <f t="shared" si="104"/>
        <v>0.37823162465769483</v>
      </c>
      <c r="Q682">
        <f t="shared" si="105"/>
        <v>0.56299829897233789</v>
      </c>
      <c r="R682">
        <v>0.94846583799999995</v>
      </c>
      <c r="S682">
        <v>0.94122992400000005</v>
      </c>
    </row>
    <row r="683" spans="1:19" x14ac:dyDescent="0.25">
      <c r="A683">
        <v>85</v>
      </c>
      <c r="B683">
        <v>1</v>
      </c>
      <c r="C683">
        <v>7.5</v>
      </c>
      <c r="D683">
        <v>2.5</v>
      </c>
      <c r="E683">
        <v>0.4572</v>
      </c>
      <c r="F683">
        <v>0.48780000000000001</v>
      </c>
      <c r="G683">
        <v>0.94499999999999995</v>
      </c>
      <c r="H683">
        <v>0.4604278107</v>
      </c>
      <c r="I683">
        <v>0.34408316500000002</v>
      </c>
      <c r="J683">
        <v>0.55399701059999995</v>
      </c>
      <c r="K683">
        <v>0.54640144599999996</v>
      </c>
      <c r="L683">
        <v>0.48714322450000003</v>
      </c>
      <c r="M683">
        <v>0.44271675249999998</v>
      </c>
      <c r="N683">
        <f t="shared" si="102"/>
        <v>0.42324075770895159</v>
      </c>
      <c r="O683">
        <f t="shared" si="103"/>
        <v>0.52522508019670022</v>
      </c>
      <c r="P683">
        <f t="shared" si="104"/>
        <v>0.37823162465769483</v>
      </c>
      <c r="Q683">
        <f t="shared" si="105"/>
        <v>0.56299829897233789</v>
      </c>
      <c r="R683">
        <v>0.94846583799999995</v>
      </c>
      <c r="S683">
        <v>0.94122992400000005</v>
      </c>
    </row>
    <row r="684" spans="1:19" x14ac:dyDescent="0.25">
      <c r="A684">
        <v>85</v>
      </c>
      <c r="B684">
        <v>1</v>
      </c>
      <c r="C684">
        <v>7.5</v>
      </c>
      <c r="D684">
        <v>2.5</v>
      </c>
      <c r="E684">
        <v>0.46079999999999999</v>
      </c>
      <c r="F684">
        <v>0.47160000000000002</v>
      </c>
      <c r="G684">
        <v>0.93240000000000001</v>
      </c>
      <c r="H684">
        <v>0.4604278107</v>
      </c>
      <c r="I684">
        <v>0.34408316500000002</v>
      </c>
      <c r="J684">
        <v>0.55399701059999995</v>
      </c>
      <c r="K684">
        <v>0.54640144599999996</v>
      </c>
      <c r="L684">
        <v>0.48714322450000003</v>
      </c>
      <c r="M684">
        <v>0.44271675249999998</v>
      </c>
      <c r="N684">
        <f t="shared" si="102"/>
        <v>0.42324075770895159</v>
      </c>
      <c r="O684">
        <f t="shared" si="103"/>
        <v>0.52522508019670022</v>
      </c>
      <c r="P684">
        <f t="shared" si="104"/>
        <v>0.37823162465769483</v>
      </c>
      <c r="Q684">
        <f t="shared" si="105"/>
        <v>0.56299829897233789</v>
      </c>
      <c r="R684">
        <v>0.94846583799999995</v>
      </c>
      <c r="S684">
        <v>0.94122992400000005</v>
      </c>
    </row>
    <row r="685" spans="1:19" x14ac:dyDescent="0.25">
      <c r="A685">
        <v>85</v>
      </c>
      <c r="B685">
        <v>1</v>
      </c>
      <c r="C685">
        <v>7.5</v>
      </c>
      <c r="D685">
        <v>2.5</v>
      </c>
      <c r="E685">
        <v>0.46800000000000003</v>
      </c>
      <c r="F685">
        <v>0.50580000000000003</v>
      </c>
      <c r="G685">
        <v>0.9738</v>
      </c>
      <c r="H685">
        <v>0.4604278107</v>
      </c>
      <c r="I685">
        <v>0.34408316500000002</v>
      </c>
      <c r="J685">
        <v>0.55399701059999995</v>
      </c>
      <c r="K685">
        <v>0.54640144599999996</v>
      </c>
      <c r="L685">
        <v>0.48714322450000003</v>
      </c>
      <c r="M685">
        <v>0.44271675249999998</v>
      </c>
      <c r="N685">
        <f t="shared" si="102"/>
        <v>0.42324075770895159</v>
      </c>
      <c r="O685">
        <f t="shared" si="103"/>
        <v>0.52522508019670022</v>
      </c>
      <c r="P685">
        <f t="shared" si="104"/>
        <v>0.37823162465769483</v>
      </c>
      <c r="Q685">
        <f t="shared" si="105"/>
        <v>0.56299829897233789</v>
      </c>
      <c r="R685">
        <v>0.94846583799999995</v>
      </c>
      <c r="S685">
        <v>0.94122992400000005</v>
      </c>
    </row>
    <row r="686" spans="1:19" x14ac:dyDescent="0.25">
      <c r="A686">
        <v>85</v>
      </c>
      <c r="B686">
        <v>1</v>
      </c>
      <c r="C686">
        <v>7.5</v>
      </c>
      <c r="D686">
        <v>2.5</v>
      </c>
      <c r="E686">
        <v>0.43740000000000001</v>
      </c>
      <c r="F686">
        <v>0.50219999999999998</v>
      </c>
      <c r="G686">
        <v>0.93959999999999999</v>
      </c>
      <c r="H686">
        <v>0.4604278107</v>
      </c>
      <c r="I686">
        <v>0.34408316500000002</v>
      </c>
      <c r="J686">
        <v>0.55399701059999995</v>
      </c>
      <c r="K686">
        <v>0.54640144599999996</v>
      </c>
      <c r="L686">
        <v>0.48714322450000003</v>
      </c>
      <c r="M686">
        <v>0.44271675249999998</v>
      </c>
      <c r="N686">
        <f t="shared" si="102"/>
        <v>0.42324075770895159</v>
      </c>
      <c r="O686">
        <f t="shared" si="103"/>
        <v>0.52522508019670022</v>
      </c>
      <c r="P686">
        <f t="shared" si="104"/>
        <v>0.37823162465769483</v>
      </c>
      <c r="Q686">
        <f t="shared" si="105"/>
        <v>0.56299829897233789</v>
      </c>
      <c r="R686">
        <v>0.94846583799999995</v>
      </c>
      <c r="S686">
        <v>0.94122992400000005</v>
      </c>
    </row>
    <row r="687" spans="1:19" x14ac:dyDescent="0.25">
      <c r="A687">
        <v>85</v>
      </c>
      <c r="B687">
        <v>1</v>
      </c>
      <c r="C687">
        <v>7.5</v>
      </c>
      <c r="D687">
        <v>2.5</v>
      </c>
      <c r="E687">
        <v>0.4446</v>
      </c>
      <c r="F687">
        <v>0.4536</v>
      </c>
      <c r="G687">
        <v>0.8982</v>
      </c>
      <c r="H687">
        <v>0.4604278107</v>
      </c>
      <c r="I687">
        <v>0.34408316500000002</v>
      </c>
      <c r="J687">
        <v>0.55399701059999995</v>
      </c>
      <c r="K687">
        <v>0.54640144599999996</v>
      </c>
      <c r="L687">
        <v>0.48714322450000003</v>
      </c>
      <c r="M687">
        <v>0.44271675249999998</v>
      </c>
      <c r="N687">
        <f t="shared" si="102"/>
        <v>0.42324075770895159</v>
      </c>
      <c r="O687">
        <f t="shared" si="103"/>
        <v>0.52522508019670022</v>
      </c>
      <c r="P687">
        <f t="shared" si="104"/>
        <v>0.37823162465769483</v>
      </c>
      <c r="Q687">
        <f t="shared" si="105"/>
        <v>0.56299829897233789</v>
      </c>
      <c r="R687">
        <v>0.94846583799999995</v>
      </c>
      <c r="S687">
        <v>0.94122992400000005</v>
      </c>
    </row>
    <row r="688" spans="1:19" x14ac:dyDescent="0.25">
      <c r="A688">
        <v>85</v>
      </c>
      <c r="B688">
        <v>1</v>
      </c>
      <c r="C688">
        <v>7.5</v>
      </c>
      <c r="D688">
        <v>2.5</v>
      </c>
      <c r="E688">
        <v>0.45</v>
      </c>
      <c r="F688">
        <v>0.46079999999999999</v>
      </c>
      <c r="G688">
        <v>0.91080000000000005</v>
      </c>
      <c r="H688">
        <v>0.4604278107</v>
      </c>
      <c r="I688">
        <v>0.34408316500000002</v>
      </c>
      <c r="J688">
        <v>0.55399701059999995</v>
      </c>
      <c r="K688">
        <v>0.54640144599999996</v>
      </c>
      <c r="L688">
        <v>0.48714322450000003</v>
      </c>
      <c r="M688">
        <v>0.44271675249999998</v>
      </c>
      <c r="N688">
        <f t="shared" si="102"/>
        <v>0.42324075770895159</v>
      </c>
      <c r="O688">
        <f t="shared" si="103"/>
        <v>0.52522508019670022</v>
      </c>
      <c r="P688">
        <f t="shared" si="104"/>
        <v>0.37823162465769483</v>
      </c>
      <c r="Q688">
        <f t="shared" si="105"/>
        <v>0.56299829897233789</v>
      </c>
      <c r="R688">
        <v>0.94846583799999995</v>
      </c>
      <c r="S688">
        <v>0.94122992400000005</v>
      </c>
    </row>
    <row r="689" spans="1:19" x14ac:dyDescent="0.25">
      <c r="A689">
        <v>85</v>
      </c>
      <c r="B689">
        <v>1</v>
      </c>
      <c r="C689">
        <v>7.5</v>
      </c>
      <c r="D689">
        <v>2.5</v>
      </c>
      <c r="E689">
        <v>0.45540000000000003</v>
      </c>
      <c r="F689">
        <v>0.4698</v>
      </c>
      <c r="G689">
        <v>0.92520000000000002</v>
      </c>
      <c r="H689">
        <v>0.4604278107</v>
      </c>
      <c r="I689">
        <v>0.34408316500000002</v>
      </c>
      <c r="J689">
        <v>0.55399701059999995</v>
      </c>
      <c r="K689">
        <v>0.54640144599999996</v>
      </c>
      <c r="L689">
        <v>0.48714322450000003</v>
      </c>
      <c r="M689">
        <v>0.44271675249999998</v>
      </c>
      <c r="N689">
        <f t="shared" si="102"/>
        <v>0.42324075770895159</v>
      </c>
      <c r="O689">
        <f t="shared" si="103"/>
        <v>0.52522508019670022</v>
      </c>
      <c r="P689">
        <f t="shared" si="104"/>
        <v>0.37823162465769483</v>
      </c>
      <c r="Q689">
        <f t="shared" si="105"/>
        <v>0.56299829897233789</v>
      </c>
      <c r="R689">
        <v>0.94846583799999995</v>
      </c>
      <c r="S689">
        <v>0.94122992400000005</v>
      </c>
    </row>
    <row r="690" spans="1:19" x14ac:dyDescent="0.25">
      <c r="A690">
        <v>85</v>
      </c>
      <c r="B690">
        <v>1</v>
      </c>
      <c r="C690">
        <v>7.5</v>
      </c>
      <c r="D690">
        <v>2.5</v>
      </c>
      <c r="E690">
        <v>0.44640000000000002</v>
      </c>
      <c r="F690">
        <v>0.50039999999999996</v>
      </c>
      <c r="G690">
        <v>0.94679999999999997</v>
      </c>
      <c r="H690">
        <v>0.4604278107</v>
      </c>
      <c r="I690">
        <v>0.34408316500000002</v>
      </c>
      <c r="J690">
        <v>0.55399701059999995</v>
      </c>
      <c r="K690">
        <v>0.54640144599999996</v>
      </c>
      <c r="L690">
        <v>0.48714322450000003</v>
      </c>
      <c r="M690">
        <v>0.44271675249999998</v>
      </c>
      <c r="N690">
        <f t="shared" si="102"/>
        <v>0.42324075770895159</v>
      </c>
      <c r="O690">
        <f t="shared" si="103"/>
        <v>0.52522508019670022</v>
      </c>
      <c r="P690">
        <f t="shared" si="104"/>
        <v>0.37823162465769483</v>
      </c>
      <c r="Q690">
        <f t="shared" si="105"/>
        <v>0.56299829897233789</v>
      </c>
      <c r="R690">
        <v>0.94846583799999995</v>
      </c>
      <c r="S690">
        <v>0.94122992400000005</v>
      </c>
    </row>
    <row r="691" spans="1:19" x14ac:dyDescent="0.25">
      <c r="A691">
        <v>85</v>
      </c>
      <c r="B691">
        <v>1</v>
      </c>
      <c r="C691">
        <v>7.5</v>
      </c>
      <c r="D691">
        <v>2.5</v>
      </c>
      <c r="E691">
        <v>0.46439999999999998</v>
      </c>
      <c r="F691">
        <v>0.5292</v>
      </c>
      <c r="G691">
        <v>0.99360000000000004</v>
      </c>
      <c r="H691">
        <v>0.4604278107</v>
      </c>
      <c r="I691">
        <v>0.34408316500000002</v>
      </c>
      <c r="J691">
        <v>0.55399701059999995</v>
      </c>
      <c r="K691">
        <v>0.54640144599999996</v>
      </c>
      <c r="L691">
        <v>0.48714322450000003</v>
      </c>
      <c r="M691">
        <v>0.44271675249999998</v>
      </c>
      <c r="N691">
        <f t="shared" si="102"/>
        <v>0.42324075770895159</v>
      </c>
      <c r="O691">
        <f t="shared" si="103"/>
        <v>0.52522508019670022</v>
      </c>
      <c r="P691">
        <f t="shared" si="104"/>
        <v>0.37823162465769483</v>
      </c>
      <c r="Q691">
        <f t="shared" si="105"/>
        <v>0.56299829897233789</v>
      </c>
      <c r="R691">
        <v>0.94846583799999995</v>
      </c>
      <c r="S691">
        <v>0.94122992400000005</v>
      </c>
    </row>
    <row r="692" spans="1:19" x14ac:dyDescent="0.25">
      <c r="A692">
        <v>85</v>
      </c>
      <c r="B692">
        <v>1</v>
      </c>
      <c r="C692">
        <v>7.5</v>
      </c>
      <c r="D692">
        <v>2.5</v>
      </c>
      <c r="E692">
        <v>0.43380000000000002</v>
      </c>
      <c r="F692">
        <v>0.50039999999999996</v>
      </c>
      <c r="G692">
        <v>0.93420000000000003</v>
      </c>
      <c r="H692">
        <v>0.4604278107</v>
      </c>
      <c r="I692">
        <v>0.34408316500000002</v>
      </c>
      <c r="J692">
        <v>0.55399701059999995</v>
      </c>
      <c r="K692">
        <v>0.54640144599999996</v>
      </c>
      <c r="L692">
        <v>0.48714322450000003</v>
      </c>
      <c r="M692">
        <v>0.44271675249999998</v>
      </c>
      <c r="N692">
        <f t="shared" si="102"/>
        <v>0.42324075770895159</v>
      </c>
      <c r="O692">
        <f t="shared" si="103"/>
        <v>0.52522508019670022</v>
      </c>
      <c r="P692">
        <f t="shared" si="104"/>
        <v>0.37823162465769483</v>
      </c>
      <c r="Q692">
        <f t="shared" si="105"/>
        <v>0.56299829897233789</v>
      </c>
      <c r="R692">
        <v>0.94846583799999995</v>
      </c>
      <c r="S692">
        <v>0.94122992400000005</v>
      </c>
    </row>
    <row r="693" spans="1:19" x14ac:dyDescent="0.25">
      <c r="A693">
        <v>85</v>
      </c>
      <c r="B693">
        <v>1</v>
      </c>
      <c r="C693">
        <v>7.5</v>
      </c>
      <c r="D693">
        <v>2.5</v>
      </c>
      <c r="E693">
        <v>0.43020000000000003</v>
      </c>
      <c r="F693">
        <v>0.48060000000000003</v>
      </c>
      <c r="G693">
        <v>0.91080000000000005</v>
      </c>
      <c r="H693">
        <v>0.4604278107</v>
      </c>
      <c r="I693">
        <v>0.34408316500000002</v>
      </c>
      <c r="J693">
        <v>0.55399701059999995</v>
      </c>
      <c r="K693">
        <v>0.54640144599999996</v>
      </c>
      <c r="L693">
        <v>0.48714322450000003</v>
      </c>
      <c r="M693">
        <v>0.44271675249999998</v>
      </c>
      <c r="N693">
        <f t="shared" si="102"/>
        <v>0.42324075770895159</v>
      </c>
      <c r="O693">
        <f t="shared" si="103"/>
        <v>0.52522508019670022</v>
      </c>
      <c r="P693">
        <f t="shared" si="104"/>
        <v>0.37823162465769483</v>
      </c>
      <c r="Q693">
        <f t="shared" si="105"/>
        <v>0.56299829897233789</v>
      </c>
      <c r="R693">
        <v>0.94846583799999995</v>
      </c>
      <c r="S693">
        <v>0.94122992400000005</v>
      </c>
    </row>
    <row r="694" spans="1:19" x14ac:dyDescent="0.25">
      <c r="A694">
        <v>85</v>
      </c>
      <c r="B694">
        <v>1</v>
      </c>
      <c r="C694">
        <v>7.5</v>
      </c>
      <c r="D694">
        <v>2.5</v>
      </c>
      <c r="E694">
        <v>0.40799999999999997</v>
      </c>
      <c r="F694">
        <v>0.51600000000000001</v>
      </c>
      <c r="G694">
        <v>0.92400000000000004</v>
      </c>
      <c r="H694">
        <v>0.4604278107</v>
      </c>
      <c r="I694">
        <v>0.34408316500000002</v>
      </c>
      <c r="J694">
        <v>0.55399701059999995</v>
      </c>
      <c r="K694">
        <v>0.54640144599999996</v>
      </c>
      <c r="L694">
        <v>0.48714322450000003</v>
      </c>
      <c r="M694">
        <v>0.44271675249999998</v>
      </c>
      <c r="N694">
        <f t="shared" si="102"/>
        <v>0.42324075770895159</v>
      </c>
      <c r="O694">
        <f t="shared" si="103"/>
        <v>0.52522508019670022</v>
      </c>
      <c r="P694">
        <f t="shared" si="104"/>
        <v>0.37823162465769483</v>
      </c>
      <c r="Q694">
        <f t="shared" si="105"/>
        <v>0.56299829897233789</v>
      </c>
      <c r="R694">
        <v>0.94846583799999995</v>
      </c>
      <c r="S694">
        <v>0.94122992400000005</v>
      </c>
    </row>
    <row r="695" spans="1:19" x14ac:dyDescent="0.25">
      <c r="A695">
        <v>85</v>
      </c>
      <c r="B695">
        <v>1</v>
      </c>
      <c r="C695">
        <v>7.5</v>
      </c>
      <c r="D695">
        <v>2.5</v>
      </c>
      <c r="E695">
        <v>0.44640000000000002</v>
      </c>
      <c r="F695">
        <v>0.42720000000000002</v>
      </c>
      <c r="G695">
        <v>0.87360000000000004</v>
      </c>
      <c r="H695">
        <v>0.4604278107</v>
      </c>
      <c r="I695">
        <v>0.34408316500000002</v>
      </c>
      <c r="J695">
        <v>0.55399701059999995</v>
      </c>
      <c r="K695">
        <v>0.54640144599999996</v>
      </c>
      <c r="L695">
        <v>0.48714322450000003</v>
      </c>
      <c r="M695">
        <v>0.44271675249999998</v>
      </c>
      <c r="N695">
        <f t="shared" si="102"/>
        <v>0.42324075770895159</v>
      </c>
      <c r="O695">
        <f t="shared" si="103"/>
        <v>0.52522508019670022</v>
      </c>
      <c r="P695">
        <f t="shared" si="104"/>
        <v>0.37823162465769483</v>
      </c>
      <c r="Q695">
        <f t="shared" si="105"/>
        <v>0.56299829897233789</v>
      </c>
      <c r="R695">
        <v>0.94846583799999995</v>
      </c>
      <c r="S695">
        <v>0.94122992400000005</v>
      </c>
    </row>
    <row r="696" spans="1:19" x14ac:dyDescent="0.25">
      <c r="A696">
        <v>85</v>
      </c>
      <c r="B696">
        <v>1</v>
      </c>
      <c r="C696">
        <v>7.5</v>
      </c>
      <c r="D696">
        <v>2.5</v>
      </c>
      <c r="E696">
        <v>0.44159999999999999</v>
      </c>
      <c r="F696">
        <v>0.42959999999999998</v>
      </c>
      <c r="G696">
        <v>0.87119999999999997</v>
      </c>
      <c r="H696">
        <v>0.4604278107</v>
      </c>
      <c r="I696">
        <v>0.34408316500000002</v>
      </c>
      <c r="J696">
        <v>0.55399701059999995</v>
      </c>
      <c r="K696">
        <v>0.54640144599999996</v>
      </c>
      <c r="L696">
        <v>0.48714322450000003</v>
      </c>
      <c r="M696">
        <v>0.44271675249999998</v>
      </c>
      <c r="N696">
        <f t="shared" si="102"/>
        <v>0.42324075770895159</v>
      </c>
      <c r="O696">
        <f t="shared" si="103"/>
        <v>0.52522508019670022</v>
      </c>
      <c r="P696">
        <f t="shared" si="104"/>
        <v>0.37823162465769483</v>
      </c>
      <c r="Q696">
        <f t="shared" si="105"/>
        <v>0.56299829897233789</v>
      </c>
      <c r="R696">
        <v>0.94846583799999995</v>
      </c>
      <c r="S696">
        <v>0.94122992400000005</v>
      </c>
    </row>
    <row r="697" spans="1:19" x14ac:dyDescent="0.25">
      <c r="A697">
        <v>85</v>
      </c>
      <c r="B697">
        <v>1</v>
      </c>
      <c r="C697">
        <v>7.5</v>
      </c>
      <c r="D697">
        <v>2.5</v>
      </c>
      <c r="E697">
        <v>0.4536</v>
      </c>
      <c r="F697">
        <v>0.41760000000000003</v>
      </c>
      <c r="G697">
        <v>0.87119999999999997</v>
      </c>
      <c r="H697">
        <v>0.4604278107</v>
      </c>
      <c r="I697">
        <v>0.34408316500000002</v>
      </c>
      <c r="J697">
        <v>0.55399701059999995</v>
      </c>
      <c r="K697">
        <v>0.54640144599999996</v>
      </c>
      <c r="L697">
        <v>0.48714322450000003</v>
      </c>
      <c r="M697">
        <v>0.44271675249999998</v>
      </c>
      <c r="N697">
        <f t="shared" si="102"/>
        <v>0.42324075770895159</v>
      </c>
      <c r="O697">
        <f t="shared" si="103"/>
        <v>0.52522508019670022</v>
      </c>
      <c r="P697">
        <f t="shared" si="104"/>
        <v>0.37823162465769483</v>
      </c>
      <c r="Q697">
        <f t="shared" si="105"/>
        <v>0.56299829897233789</v>
      </c>
      <c r="R697">
        <v>0.94846583799999995</v>
      </c>
      <c r="S697">
        <v>0.94122992400000005</v>
      </c>
    </row>
    <row r="699" spans="1:19" x14ac:dyDescent="0.25">
      <c r="A699">
        <v>85</v>
      </c>
      <c r="B699">
        <v>0.8</v>
      </c>
      <c r="C699">
        <v>7.5</v>
      </c>
      <c r="D699">
        <v>2.5</v>
      </c>
      <c r="E699">
        <v>0.53520000000000001</v>
      </c>
      <c r="F699">
        <v>0.216</v>
      </c>
      <c r="G699">
        <v>0.75119999999999998</v>
      </c>
      <c r="H699">
        <v>0.2678278107</v>
      </c>
      <c r="I699">
        <v>0.14728316499999999</v>
      </c>
      <c r="J699">
        <v>0.55399701059999995</v>
      </c>
      <c r="K699">
        <v>0.54640144599999996</v>
      </c>
      <c r="L699">
        <v>0.28646034450000002</v>
      </c>
      <c r="M699">
        <v>0.44271675249999998</v>
      </c>
      <c r="N699">
        <f t="shared" ref="N699:N738" si="106">$W$27+$W$28*B699+$W$29*(C699-$V$16)*(D699-$V$18)+$W$30*A699+$W$31*D699+$W$32*(C699-$V$16)*(A699-$V$20)+$W$33*C699+$W$34*(B699-$V$22)*(D699-$V$18)+$W$35*(A699-$V$20)*(D699-$V$18)</f>
        <v>0.22128025454095157</v>
      </c>
      <c r="O699">
        <f t="shared" ref="O699:O738" si="107">$W$40+$W$41*D699+$W$42*(C699-$V$17)*(D699-$V$19)+$W$43*A699+$W$44*(A699-$V$21)*(D699-$V$19)+$W$45*C699+$W$46*(A699-$V$21)*(C699-$V$17)+$W$47*(B699-$V$23)*(D699-$V$19)+$W$48*(B699-$V$23)*(C699-$V$17)+$W$49*B699</f>
        <v>0.54017632959050021</v>
      </c>
      <c r="P699">
        <f t="shared" ref="P699:P738" si="108">$Z$27+$Z$28*B699+$Z$29*A699+$Z$30*C699+$Z$31*(D699-$V$18)^2+$Z$32*(D699-$V$18)*(C699-$V$16)+$Z$33*(A699-$V$20)*(D699-$V$18)+$Z$34*(D699)+$Z$35*(B699-$V$22)*(D699-$V$18)+$Z$36*(C699-$V$16)^2+$Z$37*(B699-$V$22)*(C699-$V$16)</f>
        <v>0.17230682806369541</v>
      </c>
      <c r="Q699">
        <f t="shared" ref="Q699:Q738" si="109">$Z$40+$Z$41*A699+$Z$42*C699+$Z$43*(D699-$V$19)^2+$Z$44*(C699-$V$17)*(D699-$V$19)+$Z$45*D699+$Z$46*(A699-$V$21)*(D699-$V$19)+$Z$47*(C699-$V$17)^2+$Z$48*(B699-$V$23)*(D699-$V$19)+$Z$49*(B699-$V$23)*(C699-$V$17)+$Z$50*B699</f>
        <v>0.57908960338553772</v>
      </c>
      <c r="R699">
        <v>0.76145658500000002</v>
      </c>
      <c r="S699">
        <v>0.75139643099999998</v>
      </c>
    </row>
    <row r="700" spans="1:19" x14ac:dyDescent="0.25">
      <c r="A700">
        <v>85</v>
      </c>
      <c r="B700">
        <v>0.8</v>
      </c>
      <c r="C700">
        <v>7.5</v>
      </c>
      <c r="D700">
        <v>2.5</v>
      </c>
      <c r="E700">
        <v>0.54</v>
      </c>
      <c r="F700">
        <v>0.216</v>
      </c>
      <c r="G700">
        <v>0.75600000000000001</v>
      </c>
      <c r="H700">
        <v>0.2678278107</v>
      </c>
      <c r="I700">
        <v>0.14728316499999999</v>
      </c>
      <c r="J700">
        <v>0.55399701059999995</v>
      </c>
      <c r="K700">
        <v>0.54640144599999996</v>
      </c>
      <c r="L700">
        <v>0.28646034450000002</v>
      </c>
      <c r="M700">
        <v>0.44271675249999998</v>
      </c>
      <c r="N700">
        <f t="shared" si="106"/>
        <v>0.22128025454095157</v>
      </c>
      <c r="O700">
        <f t="shared" si="107"/>
        <v>0.54017632959050021</v>
      </c>
      <c r="P700">
        <f t="shared" si="108"/>
        <v>0.17230682806369541</v>
      </c>
      <c r="Q700">
        <f t="shared" si="109"/>
        <v>0.57908960338553772</v>
      </c>
      <c r="R700">
        <v>0.76145658500000002</v>
      </c>
      <c r="S700">
        <v>0.75139643099999998</v>
      </c>
    </row>
    <row r="701" spans="1:19" x14ac:dyDescent="0.25">
      <c r="A701">
        <v>85</v>
      </c>
      <c r="B701">
        <v>0.8</v>
      </c>
      <c r="C701">
        <v>7.5</v>
      </c>
      <c r="D701">
        <v>2.5</v>
      </c>
      <c r="E701">
        <v>0.54600000000000004</v>
      </c>
      <c r="F701">
        <v>0.18840000000000001</v>
      </c>
      <c r="G701">
        <v>0.73440000000000005</v>
      </c>
      <c r="H701">
        <v>0.2678278107</v>
      </c>
      <c r="I701">
        <v>0.14728316499999999</v>
      </c>
      <c r="J701">
        <v>0.55399701059999995</v>
      </c>
      <c r="K701">
        <v>0.54640144599999996</v>
      </c>
      <c r="L701">
        <v>0.28646034450000002</v>
      </c>
      <c r="M701">
        <v>0.44271675249999998</v>
      </c>
      <c r="N701">
        <f t="shared" si="106"/>
        <v>0.22128025454095157</v>
      </c>
      <c r="O701">
        <f t="shared" si="107"/>
        <v>0.54017632959050021</v>
      </c>
      <c r="P701">
        <f t="shared" si="108"/>
        <v>0.17230682806369541</v>
      </c>
      <c r="Q701">
        <f t="shared" si="109"/>
        <v>0.57908960338553772</v>
      </c>
      <c r="R701">
        <v>0.76145658500000002</v>
      </c>
      <c r="S701">
        <v>0.75139643099999998</v>
      </c>
    </row>
    <row r="702" spans="1:19" x14ac:dyDescent="0.25">
      <c r="A702">
        <v>85</v>
      </c>
      <c r="B702">
        <v>0.8</v>
      </c>
      <c r="C702">
        <v>7.5</v>
      </c>
      <c r="D702">
        <v>2.5</v>
      </c>
      <c r="E702">
        <v>0.58320000000000005</v>
      </c>
      <c r="F702">
        <v>0.18479999999999999</v>
      </c>
      <c r="G702">
        <v>0.76800000000000002</v>
      </c>
      <c r="H702">
        <v>0.2678278107</v>
      </c>
      <c r="I702">
        <v>0.14728316499999999</v>
      </c>
      <c r="J702">
        <v>0.55399701059999995</v>
      </c>
      <c r="K702">
        <v>0.54640144599999996</v>
      </c>
      <c r="L702">
        <v>0.28646034450000002</v>
      </c>
      <c r="M702">
        <v>0.44271675249999998</v>
      </c>
      <c r="N702">
        <f t="shared" si="106"/>
        <v>0.22128025454095157</v>
      </c>
      <c r="O702">
        <f t="shared" si="107"/>
        <v>0.54017632959050021</v>
      </c>
      <c r="P702">
        <f t="shared" si="108"/>
        <v>0.17230682806369541</v>
      </c>
      <c r="Q702">
        <f t="shared" si="109"/>
        <v>0.57908960338553772</v>
      </c>
      <c r="R702">
        <v>0.76145658500000002</v>
      </c>
      <c r="S702">
        <v>0.75139643099999998</v>
      </c>
    </row>
    <row r="703" spans="1:19" x14ac:dyDescent="0.25">
      <c r="A703">
        <v>85</v>
      </c>
      <c r="B703">
        <v>0.8</v>
      </c>
      <c r="C703">
        <v>7.5</v>
      </c>
      <c r="D703">
        <v>2.5</v>
      </c>
      <c r="E703">
        <v>0.5202</v>
      </c>
      <c r="F703">
        <v>0.2142</v>
      </c>
      <c r="G703">
        <v>0.73440000000000005</v>
      </c>
      <c r="H703">
        <v>0.2678278107</v>
      </c>
      <c r="I703">
        <v>0.14728316499999999</v>
      </c>
      <c r="J703">
        <v>0.55399701059999995</v>
      </c>
      <c r="K703">
        <v>0.54640144599999996</v>
      </c>
      <c r="L703">
        <v>0.28646034450000002</v>
      </c>
      <c r="M703">
        <v>0.44271675249999998</v>
      </c>
      <c r="N703">
        <f t="shared" si="106"/>
        <v>0.22128025454095157</v>
      </c>
      <c r="O703">
        <f t="shared" si="107"/>
        <v>0.54017632959050021</v>
      </c>
      <c r="P703">
        <f t="shared" si="108"/>
        <v>0.17230682806369541</v>
      </c>
      <c r="Q703">
        <f t="shared" si="109"/>
        <v>0.57908960338553772</v>
      </c>
      <c r="R703">
        <v>0.76145658500000002</v>
      </c>
      <c r="S703">
        <v>0.75139643099999998</v>
      </c>
    </row>
    <row r="704" spans="1:19" x14ac:dyDescent="0.25">
      <c r="A704">
        <v>85</v>
      </c>
      <c r="B704">
        <v>0.8</v>
      </c>
      <c r="C704">
        <v>7.5</v>
      </c>
      <c r="D704">
        <v>2.5</v>
      </c>
      <c r="E704">
        <v>0.50760000000000005</v>
      </c>
      <c r="F704">
        <v>0.22140000000000001</v>
      </c>
      <c r="G704">
        <v>0.72899999999999998</v>
      </c>
      <c r="H704">
        <v>0.2678278107</v>
      </c>
      <c r="I704">
        <v>0.14728316499999999</v>
      </c>
      <c r="J704">
        <v>0.55399701059999995</v>
      </c>
      <c r="K704">
        <v>0.54640144599999996</v>
      </c>
      <c r="L704">
        <v>0.28646034450000002</v>
      </c>
      <c r="M704">
        <v>0.44271675249999998</v>
      </c>
      <c r="N704">
        <f t="shared" si="106"/>
        <v>0.22128025454095157</v>
      </c>
      <c r="O704">
        <f t="shared" si="107"/>
        <v>0.54017632959050021</v>
      </c>
      <c r="P704">
        <f t="shared" si="108"/>
        <v>0.17230682806369541</v>
      </c>
      <c r="Q704">
        <f t="shared" si="109"/>
        <v>0.57908960338553772</v>
      </c>
      <c r="R704">
        <v>0.76145658500000002</v>
      </c>
      <c r="S704">
        <v>0.75139643099999998</v>
      </c>
    </row>
    <row r="705" spans="1:19" x14ac:dyDescent="0.25">
      <c r="A705">
        <v>85</v>
      </c>
      <c r="B705">
        <v>0.8</v>
      </c>
      <c r="C705">
        <v>7.5</v>
      </c>
      <c r="D705">
        <v>2.5</v>
      </c>
      <c r="E705">
        <v>0.53820000000000001</v>
      </c>
      <c r="F705">
        <v>0.2142</v>
      </c>
      <c r="G705">
        <v>0.75239999999999996</v>
      </c>
      <c r="H705">
        <v>0.2678278107</v>
      </c>
      <c r="I705">
        <v>0.14728316499999999</v>
      </c>
      <c r="J705">
        <v>0.55399701059999995</v>
      </c>
      <c r="K705">
        <v>0.54640144599999996</v>
      </c>
      <c r="L705">
        <v>0.28646034450000002</v>
      </c>
      <c r="M705">
        <v>0.44271675249999998</v>
      </c>
      <c r="N705">
        <f t="shared" si="106"/>
        <v>0.22128025454095157</v>
      </c>
      <c r="O705">
        <f t="shared" si="107"/>
        <v>0.54017632959050021</v>
      </c>
      <c r="P705">
        <f t="shared" si="108"/>
        <v>0.17230682806369541</v>
      </c>
      <c r="Q705">
        <f t="shared" si="109"/>
        <v>0.57908960338553772</v>
      </c>
      <c r="R705">
        <v>0.76145658500000002</v>
      </c>
      <c r="S705">
        <v>0.75139643099999998</v>
      </c>
    </row>
    <row r="706" spans="1:19" x14ac:dyDescent="0.25">
      <c r="A706">
        <v>85</v>
      </c>
      <c r="B706">
        <v>0.8</v>
      </c>
      <c r="C706">
        <v>7.5</v>
      </c>
      <c r="D706">
        <v>2.5</v>
      </c>
      <c r="E706">
        <v>0.57420000000000004</v>
      </c>
      <c r="F706">
        <v>0.20699999999999999</v>
      </c>
      <c r="G706">
        <v>0.78120000000000001</v>
      </c>
      <c r="H706">
        <v>0.2678278107</v>
      </c>
      <c r="I706">
        <v>0.14728316499999999</v>
      </c>
      <c r="J706">
        <v>0.55399701059999995</v>
      </c>
      <c r="K706">
        <v>0.54640144599999996</v>
      </c>
      <c r="L706">
        <v>0.28646034450000002</v>
      </c>
      <c r="M706">
        <v>0.44271675249999998</v>
      </c>
      <c r="N706">
        <f t="shared" si="106"/>
        <v>0.22128025454095157</v>
      </c>
      <c r="O706">
        <f t="shared" si="107"/>
        <v>0.54017632959050021</v>
      </c>
      <c r="P706">
        <f t="shared" si="108"/>
        <v>0.17230682806369541</v>
      </c>
      <c r="Q706">
        <f t="shared" si="109"/>
        <v>0.57908960338553772</v>
      </c>
      <c r="R706">
        <v>0.76145658500000002</v>
      </c>
      <c r="S706">
        <v>0.75139643099999998</v>
      </c>
    </row>
    <row r="707" spans="1:19" x14ac:dyDescent="0.25">
      <c r="A707">
        <v>85</v>
      </c>
      <c r="B707">
        <v>0.8</v>
      </c>
      <c r="C707">
        <v>7.5</v>
      </c>
      <c r="D707">
        <v>2.5</v>
      </c>
      <c r="E707">
        <v>0.54359999999999997</v>
      </c>
      <c r="F707">
        <v>0.22500000000000001</v>
      </c>
      <c r="G707">
        <v>0.76859999999999995</v>
      </c>
      <c r="H707">
        <v>0.2678278107</v>
      </c>
      <c r="I707">
        <v>0.14728316499999999</v>
      </c>
      <c r="J707">
        <v>0.55399701059999995</v>
      </c>
      <c r="K707">
        <v>0.54640144599999996</v>
      </c>
      <c r="L707">
        <v>0.28646034450000002</v>
      </c>
      <c r="M707">
        <v>0.44271675249999998</v>
      </c>
      <c r="N707">
        <f t="shared" si="106"/>
        <v>0.22128025454095157</v>
      </c>
      <c r="O707">
        <f t="shared" si="107"/>
        <v>0.54017632959050021</v>
      </c>
      <c r="P707">
        <f t="shared" si="108"/>
        <v>0.17230682806369541</v>
      </c>
      <c r="Q707">
        <f t="shared" si="109"/>
        <v>0.57908960338553772</v>
      </c>
      <c r="R707">
        <v>0.76145658500000002</v>
      </c>
      <c r="S707">
        <v>0.75139643099999998</v>
      </c>
    </row>
    <row r="708" spans="1:19" x14ac:dyDescent="0.25">
      <c r="A708">
        <v>85</v>
      </c>
      <c r="B708">
        <v>0.8</v>
      </c>
      <c r="C708">
        <v>7.5</v>
      </c>
      <c r="D708">
        <v>2.5</v>
      </c>
      <c r="E708">
        <v>0.5544</v>
      </c>
      <c r="F708">
        <v>0.19259999999999999</v>
      </c>
      <c r="G708">
        <v>0.747</v>
      </c>
      <c r="H708">
        <v>0.2678278107</v>
      </c>
      <c r="I708">
        <v>0.14728316499999999</v>
      </c>
      <c r="J708">
        <v>0.55399701059999995</v>
      </c>
      <c r="K708">
        <v>0.54640144599999996</v>
      </c>
      <c r="L708">
        <v>0.28646034450000002</v>
      </c>
      <c r="M708">
        <v>0.44271675249999998</v>
      </c>
      <c r="N708">
        <f t="shared" si="106"/>
        <v>0.22128025454095157</v>
      </c>
      <c r="O708">
        <f t="shared" si="107"/>
        <v>0.54017632959050021</v>
      </c>
      <c r="P708">
        <f t="shared" si="108"/>
        <v>0.17230682806369541</v>
      </c>
      <c r="Q708">
        <f t="shared" si="109"/>
        <v>0.57908960338553772</v>
      </c>
      <c r="R708">
        <v>0.76145658500000002</v>
      </c>
      <c r="S708">
        <v>0.75139643099999998</v>
      </c>
    </row>
    <row r="709" spans="1:19" x14ac:dyDescent="0.25">
      <c r="A709">
        <v>85</v>
      </c>
      <c r="B709">
        <v>0.8</v>
      </c>
      <c r="C709">
        <v>7.5</v>
      </c>
      <c r="D709">
        <v>2.5</v>
      </c>
      <c r="E709">
        <v>0.51659999999999995</v>
      </c>
      <c r="F709">
        <v>0.23219999999999999</v>
      </c>
      <c r="G709">
        <v>0.74880000000000002</v>
      </c>
      <c r="H709">
        <v>0.2678278107</v>
      </c>
      <c r="I709">
        <v>0.14728316499999999</v>
      </c>
      <c r="J709">
        <v>0.55399701059999995</v>
      </c>
      <c r="K709">
        <v>0.54640144599999996</v>
      </c>
      <c r="L709">
        <v>0.28646034450000002</v>
      </c>
      <c r="M709">
        <v>0.44271675249999998</v>
      </c>
      <c r="N709">
        <f t="shared" si="106"/>
        <v>0.22128025454095157</v>
      </c>
      <c r="O709">
        <f t="shared" si="107"/>
        <v>0.54017632959050021</v>
      </c>
      <c r="P709">
        <f t="shared" si="108"/>
        <v>0.17230682806369541</v>
      </c>
      <c r="Q709">
        <f t="shared" si="109"/>
        <v>0.57908960338553772</v>
      </c>
      <c r="R709">
        <v>0.76145658500000002</v>
      </c>
      <c r="S709">
        <v>0.75139643099999998</v>
      </c>
    </row>
    <row r="710" spans="1:19" x14ac:dyDescent="0.25">
      <c r="A710">
        <v>85</v>
      </c>
      <c r="B710">
        <v>0.8</v>
      </c>
      <c r="C710">
        <v>7.5</v>
      </c>
      <c r="D710">
        <v>2.5</v>
      </c>
      <c r="E710">
        <v>0.55800000000000005</v>
      </c>
      <c r="F710">
        <v>0.216</v>
      </c>
      <c r="G710">
        <v>0.77400000000000002</v>
      </c>
      <c r="H710">
        <v>0.2678278107</v>
      </c>
      <c r="I710">
        <v>0.14728316499999999</v>
      </c>
      <c r="J710">
        <v>0.55399701059999995</v>
      </c>
      <c r="K710">
        <v>0.54640144599999996</v>
      </c>
      <c r="L710">
        <v>0.28646034450000002</v>
      </c>
      <c r="M710">
        <v>0.44271675249999998</v>
      </c>
      <c r="N710">
        <f t="shared" si="106"/>
        <v>0.22128025454095157</v>
      </c>
      <c r="O710">
        <f t="shared" si="107"/>
        <v>0.54017632959050021</v>
      </c>
      <c r="P710">
        <f t="shared" si="108"/>
        <v>0.17230682806369541</v>
      </c>
      <c r="Q710">
        <f t="shared" si="109"/>
        <v>0.57908960338553772</v>
      </c>
      <c r="R710">
        <v>0.76145658500000002</v>
      </c>
      <c r="S710">
        <v>0.75139643099999998</v>
      </c>
    </row>
    <row r="711" spans="1:19" x14ac:dyDescent="0.25">
      <c r="A711">
        <v>85</v>
      </c>
      <c r="B711">
        <v>0.8</v>
      </c>
      <c r="C711">
        <v>7.5</v>
      </c>
      <c r="D711">
        <v>2.5</v>
      </c>
      <c r="E711">
        <v>0.53100000000000003</v>
      </c>
      <c r="F711">
        <v>0.20519999999999999</v>
      </c>
      <c r="G711">
        <v>0.73619999999999997</v>
      </c>
      <c r="H711">
        <v>0.2678278107</v>
      </c>
      <c r="I711">
        <v>0.14728316499999999</v>
      </c>
      <c r="J711">
        <v>0.55399701059999995</v>
      </c>
      <c r="K711">
        <v>0.54640144599999996</v>
      </c>
      <c r="L711">
        <v>0.28646034450000002</v>
      </c>
      <c r="M711">
        <v>0.44271675249999998</v>
      </c>
      <c r="N711">
        <f t="shared" si="106"/>
        <v>0.22128025454095157</v>
      </c>
      <c r="O711">
        <f t="shared" si="107"/>
        <v>0.54017632959050021</v>
      </c>
      <c r="P711">
        <f t="shared" si="108"/>
        <v>0.17230682806369541</v>
      </c>
      <c r="Q711">
        <f t="shared" si="109"/>
        <v>0.57908960338553772</v>
      </c>
      <c r="R711">
        <v>0.76145658500000002</v>
      </c>
      <c r="S711">
        <v>0.75139643099999998</v>
      </c>
    </row>
    <row r="712" spans="1:19" x14ac:dyDescent="0.25">
      <c r="A712">
        <v>85</v>
      </c>
      <c r="B712">
        <v>0.8</v>
      </c>
      <c r="C712">
        <v>7.5</v>
      </c>
      <c r="D712">
        <v>2.5</v>
      </c>
      <c r="E712">
        <v>0.57420000000000004</v>
      </c>
      <c r="F712">
        <v>0.15659999999999999</v>
      </c>
      <c r="G712">
        <v>0.73080000000000001</v>
      </c>
      <c r="H712">
        <v>0.2678278107</v>
      </c>
      <c r="I712">
        <v>0.14728316499999999</v>
      </c>
      <c r="J712">
        <v>0.55399701059999995</v>
      </c>
      <c r="K712">
        <v>0.54640144599999996</v>
      </c>
      <c r="L712">
        <v>0.28646034450000002</v>
      </c>
      <c r="M712">
        <v>0.44271675249999998</v>
      </c>
      <c r="N712">
        <f t="shared" si="106"/>
        <v>0.22128025454095157</v>
      </c>
      <c r="O712">
        <f t="shared" si="107"/>
        <v>0.54017632959050021</v>
      </c>
      <c r="P712">
        <f t="shared" si="108"/>
        <v>0.17230682806369541</v>
      </c>
      <c r="Q712">
        <f t="shared" si="109"/>
        <v>0.57908960338553772</v>
      </c>
      <c r="R712">
        <v>0.76145658500000002</v>
      </c>
      <c r="S712">
        <v>0.75139643099999998</v>
      </c>
    </row>
    <row r="713" spans="1:19" x14ac:dyDescent="0.25">
      <c r="A713">
        <v>85</v>
      </c>
      <c r="B713">
        <v>0.8</v>
      </c>
      <c r="C713">
        <v>7.5</v>
      </c>
      <c r="D713">
        <v>2.5</v>
      </c>
      <c r="E713">
        <v>0.5454</v>
      </c>
      <c r="F713">
        <v>0.19620000000000001</v>
      </c>
      <c r="G713">
        <v>0.74160000000000004</v>
      </c>
      <c r="H713">
        <v>0.2678278107</v>
      </c>
      <c r="I713">
        <v>0.14728316499999999</v>
      </c>
      <c r="J713">
        <v>0.55399701059999995</v>
      </c>
      <c r="K713">
        <v>0.54640144599999996</v>
      </c>
      <c r="L713">
        <v>0.28646034450000002</v>
      </c>
      <c r="M713">
        <v>0.44271675249999998</v>
      </c>
      <c r="N713">
        <f t="shared" si="106"/>
        <v>0.22128025454095157</v>
      </c>
      <c r="O713">
        <f t="shared" si="107"/>
        <v>0.54017632959050021</v>
      </c>
      <c r="P713">
        <f t="shared" si="108"/>
        <v>0.17230682806369541</v>
      </c>
      <c r="Q713">
        <f t="shared" si="109"/>
        <v>0.57908960338553772</v>
      </c>
      <c r="R713">
        <v>0.76145658500000002</v>
      </c>
      <c r="S713">
        <v>0.75139643099999998</v>
      </c>
    </row>
    <row r="714" spans="1:19" x14ac:dyDescent="0.25">
      <c r="A714">
        <v>85</v>
      </c>
      <c r="B714">
        <v>0.8</v>
      </c>
      <c r="C714">
        <v>7.5</v>
      </c>
      <c r="D714">
        <v>2.5</v>
      </c>
      <c r="E714">
        <v>0.58679999999999999</v>
      </c>
      <c r="F714">
        <v>0.189</v>
      </c>
      <c r="G714">
        <v>0.77580000000000005</v>
      </c>
      <c r="H714">
        <v>0.2678278107</v>
      </c>
      <c r="I714">
        <v>0.14728316499999999</v>
      </c>
      <c r="J714">
        <v>0.55399701059999995</v>
      </c>
      <c r="K714">
        <v>0.54640144599999996</v>
      </c>
      <c r="L714">
        <v>0.28646034450000002</v>
      </c>
      <c r="M714">
        <v>0.44271675249999998</v>
      </c>
      <c r="N714">
        <f t="shared" si="106"/>
        <v>0.22128025454095157</v>
      </c>
      <c r="O714">
        <f t="shared" si="107"/>
        <v>0.54017632959050021</v>
      </c>
      <c r="P714">
        <f t="shared" si="108"/>
        <v>0.17230682806369541</v>
      </c>
      <c r="Q714">
        <f t="shared" si="109"/>
        <v>0.57908960338553772</v>
      </c>
      <c r="R714">
        <v>0.76145658500000002</v>
      </c>
      <c r="S714">
        <v>0.75139643099999998</v>
      </c>
    </row>
    <row r="715" spans="1:19" x14ac:dyDescent="0.25">
      <c r="A715">
        <v>85</v>
      </c>
      <c r="B715">
        <v>0.8</v>
      </c>
      <c r="C715">
        <v>7.5</v>
      </c>
      <c r="D715">
        <v>2.5</v>
      </c>
      <c r="E715">
        <v>0.55079999999999996</v>
      </c>
      <c r="F715">
        <v>0.23400000000000001</v>
      </c>
      <c r="G715">
        <v>0.78480000000000005</v>
      </c>
      <c r="H715">
        <v>0.2678278107</v>
      </c>
      <c r="I715">
        <v>0.14728316499999999</v>
      </c>
      <c r="J715">
        <v>0.55399701059999995</v>
      </c>
      <c r="K715">
        <v>0.54640144599999996</v>
      </c>
      <c r="L715">
        <v>0.28646034450000002</v>
      </c>
      <c r="M715">
        <v>0.44271675249999998</v>
      </c>
      <c r="N715">
        <f t="shared" si="106"/>
        <v>0.22128025454095157</v>
      </c>
      <c r="O715">
        <f t="shared" si="107"/>
        <v>0.54017632959050021</v>
      </c>
      <c r="P715">
        <f t="shared" si="108"/>
        <v>0.17230682806369541</v>
      </c>
      <c r="Q715">
        <f t="shared" si="109"/>
        <v>0.57908960338553772</v>
      </c>
      <c r="R715">
        <v>0.76145658500000002</v>
      </c>
      <c r="S715">
        <v>0.75139643099999998</v>
      </c>
    </row>
    <row r="716" spans="1:19" x14ac:dyDescent="0.25">
      <c r="A716">
        <v>85</v>
      </c>
      <c r="B716">
        <v>0.8</v>
      </c>
      <c r="C716">
        <v>7.5</v>
      </c>
      <c r="D716">
        <v>2.5</v>
      </c>
      <c r="E716">
        <v>0.58140000000000003</v>
      </c>
      <c r="F716">
        <v>0.16739999999999999</v>
      </c>
      <c r="G716">
        <v>0.74880000000000002</v>
      </c>
      <c r="H716">
        <v>0.2678278107</v>
      </c>
      <c r="I716">
        <v>0.14728316499999999</v>
      </c>
      <c r="J716">
        <v>0.55399701059999995</v>
      </c>
      <c r="K716">
        <v>0.54640144599999996</v>
      </c>
      <c r="L716">
        <v>0.28646034450000002</v>
      </c>
      <c r="M716">
        <v>0.44271675249999998</v>
      </c>
      <c r="N716">
        <f t="shared" si="106"/>
        <v>0.22128025454095157</v>
      </c>
      <c r="O716">
        <f t="shared" si="107"/>
        <v>0.54017632959050021</v>
      </c>
      <c r="P716">
        <f t="shared" si="108"/>
        <v>0.17230682806369541</v>
      </c>
      <c r="Q716">
        <f t="shared" si="109"/>
        <v>0.57908960338553772</v>
      </c>
      <c r="R716">
        <v>0.76145658500000002</v>
      </c>
      <c r="S716">
        <v>0.75139643099999998</v>
      </c>
    </row>
    <row r="717" spans="1:19" x14ac:dyDescent="0.25">
      <c r="A717">
        <v>85</v>
      </c>
      <c r="B717">
        <v>0.8</v>
      </c>
      <c r="C717">
        <v>7.5</v>
      </c>
      <c r="D717">
        <v>2.5</v>
      </c>
      <c r="E717">
        <v>0.55800000000000005</v>
      </c>
      <c r="F717">
        <v>0.18540000000000001</v>
      </c>
      <c r="G717">
        <v>0.74339999999999995</v>
      </c>
      <c r="H717">
        <v>0.2678278107</v>
      </c>
      <c r="I717">
        <v>0.14728316499999999</v>
      </c>
      <c r="J717">
        <v>0.55399701059999995</v>
      </c>
      <c r="K717">
        <v>0.54640144599999996</v>
      </c>
      <c r="L717">
        <v>0.28646034450000002</v>
      </c>
      <c r="M717">
        <v>0.44271675249999998</v>
      </c>
      <c r="N717">
        <f t="shared" si="106"/>
        <v>0.22128025454095157</v>
      </c>
      <c r="O717">
        <f t="shared" si="107"/>
        <v>0.54017632959050021</v>
      </c>
      <c r="P717">
        <f t="shared" si="108"/>
        <v>0.17230682806369541</v>
      </c>
      <c r="Q717">
        <f t="shared" si="109"/>
        <v>0.57908960338553772</v>
      </c>
      <c r="R717">
        <v>0.76145658500000002</v>
      </c>
      <c r="S717">
        <v>0.75139643099999998</v>
      </c>
    </row>
    <row r="718" spans="1:19" x14ac:dyDescent="0.25">
      <c r="A718">
        <v>85</v>
      </c>
      <c r="B718">
        <v>0.8</v>
      </c>
      <c r="C718">
        <v>7.5</v>
      </c>
      <c r="D718">
        <v>2.5</v>
      </c>
      <c r="E718">
        <v>0.54900000000000004</v>
      </c>
      <c r="F718">
        <v>0.19980000000000001</v>
      </c>
      <c r="G718">
        <v>0.74880000000000002</v>
      </c>
      <c r="H718">
        <v>0.2678278107</v>
      </c>
      <c r="I718">
        <v>0.14728316499999999</v>
      </c>
      <c r="J718">
        <v>0.55399701059999995</v>
      </c>
      <c r="K718">
        <v>0.54640144599999996</v>
      </c>
      <c r="L718">
        <v>0.28646034450000002</v>
      </c>
      <c r="M718">
        <v>0.44271675249999998</v>
      </c>
      <c r="N718">
        <f t="shared" si="106"/>
        <v>0.22128025454095157</v>
      </c>
      <c r="O718">
        <f t="shared" si="107"/>
        <v>0.54017632959050021</v>
      </c>
      <c r="P718">
        <f t="shared" si="108"/>
        <v>0.17230682806369541</v>
      </c>
      <c r="Q718">
        <f t="shared" si="109"/>
        <v>0.57908960338553772</v>
      </c>
      <c r="R718">
        <v>0.76145658500000002</v>
      </c>
      <c r="S718">
        <v>0.75139643099999998</v>
      </c>
    </row>
    <row r="719" spans="1:19" x14ac:dyDescent="0.25">
      <c r="A719">
        <v>85</v>
      </c>
      <c r="B719">
        <v>0.8</v>
      </c>
      <c r="C719">
        <v>7.5</v>
      </c>
      <c r="D719">
        <v>2.5</v>
      </c>
      <c r="E719">
        <v>0.54359999999999997</v>
      </c>
      <c r="F719">
        <v>0.21779999999999999</v>
      </c>
      <c r="G719">
        <v>0.76139999999999997</v>
      </c>
      <c r="H719">
        <v>0.2678278107</v>
      </c>
      <c r="I719">
        <v>0.14728316499999999</v>
      </c>
      <c r="J719">
        <v>0.55399701059999995</v>
      </c>
      <c r="K719">
        <v>0.54640144599999996</v>
      </c>
      <c r="L719">
        <v>0.28646034450000002</v>
      </c>
      <c r="M719">
        <v>0.44271675249999998</v>
      </c>
      <c r="N719">
        <f t="shared" si="106"/>
        <v>0.22128025454095157</v>
      </c>
      <c r="O719">
        <f t="shared" si="107"/>
        <v>0.54017632959050021</v>
      </c>
      <c r="P719">
        <f t="shared" si="108"/>
        <v>0.17230682806369541</v>
      </c>
      <c r="Q719">
        <f t="shared" si="109"/>
        <v>0.57908960338553772</v>
      </c>
      <c r="R719">
        <v>0.76145658500000002</v>
      </c>
      <c r="S719">
        <v>0.75139643099999998</v>
      </c>
    </row>
    <row r="720" spans="1:19" x14ac:dyDescent="0.25">
      <c r="A720">
        <v>85</v>
      </c>
      <c r="B720">
        <v>0.8</v>
      </c>
      <c r="C720">
        <v>7.5</v>
      </c>
      <c r="D720">
        <v>2.5</v>
      </c>
      <c r="E720">
        <v>0.54900000000000004</v>
      </c>
      <c r="F720">
        <v>0.20519999999999999</v>
      </c>
      <c r="G720">
        <v>0.75419999999999998</v>
      </c>
      <c r="H720">
        <v>0.2678278107</v>
      </c>
      <c r="I720">
        <v>0.14728316499999999</v>
      </c>
      <c r="J720">
        <v>0.55399701059999995</v>
      </c>
      <c r="K720">
        <v>0.54640144599999996</v>
      </c>
      <c r="L720">
        <v>0.28646034450000002</v>
      </c>
      <c r="M720">
        <v>0.44271675249999998</v>
      </c>
      <c r="N720">
        <f t="shared" si="106"/>
        <v>0.22128025454095157</v>
      </c>
      <c r="O720">
        <f t="shared" si="107"/>
        <v>0.54017632959050021</v>
      </c>
      <c r="P720">
        <f t="shared" si="108"/>
        <v>0.17230682806369541</v>
      </c>
      <c r="Q720">
        <f t="shared" si="109"/>
        <v>0.57908960338553772</v>
      </c>
      <c r="R720">
        <v>0.76145658500000002</v>
      </c>
      <c r="S720">
        <v>0.75139643099999998</v>
      </c>
    </row>
    <row r="721" spans="1:19" x14ac:dyDescent="0.25">
      <c r="A721">
        <v>85</v>
      </c>
      <c r="B721">
        <v>0.8</v>
      </c>
      <c r="C721">
        <v>7.5</v>
      </c>
      <c r="D721">
        <v>2.5</v>
      </c>
      <c r="E721">
        <v>0.50939999999999996</v>
      </c>
      <c r="F721">
        <v>0.21779999999999999</v>
      </c>
      <c r="G721">
        <v>0.72719999999999996</v>
      </c>
      <c r="H721">
        <v>0.2678278107</v>
      </c>
      <c r="I721">
        <v>0.14728316499999999</v>
      </c>
      <c r="J721">
        <v>0.55399701059999995</v>
      </c>
      <c r="K721">
        <v>0.54640144599999996</v>
      </c>
      <c r="L721">
        <v>0.28646034450000002</v>
      </c>
      <c r="M721">
        <v>0.44271675249999998</v>
      </c>
      <c r="N721">
        <f t="shared" si="106"/>
        <v>0.22128025454095157</v>
      </c>
      <c r="O721">
        <f t="shared" si="107"/>
        <v>0.54017632959050021</v>
      </c>
      <c r="P721">
        <f t="shared" si="108"/>
        <v>0.17230682806369541</v>
      </c>
      <c r="Q721">
        <f t="shared" si="109"/>
        <v>0.57908960338553772</v>
      </c>
      <c r="R721">
        <v>0.76145658500000002</v>
      </c>
      <c r="S721">
        <v>0.75139643099999998</v>
      </c>
    </row>
    <row r="722" spans="1:19" x14ac:dyDescent="0.25">
      <c r="A722">
        <v>85</v>
      </c>
      <c r="B722">
        <v>0.8</v>
      </c>
      <c r="C722">
        <v>7.5</v>
      </c>
      <c r="D722">
        <v>2.5</v>
      </c>
      <c r="E722">
        <v>0.56520000000000004</v>
      </c>
      <c r="F722">
        <v>0.19620000000000001</v>
      </c>
      <c r="G722">
        <v>0.76139999999999997</v>
      </c>
      <c r="H722">
        <v>0.2678278107</v>
      </c>
      <c r="I722">
        <v>0.14728316499999999</v>
      </c>
      <c r="J722">
        <v>0.55399701059999995</v>
      </c>
      <c r="K722">
        <v>0.54640144599999996</v>
      </c>
      <c r="L722">
        <v>0.28646034450000002</v>
      </c>
      <c r="M722">
        <v>0.44271675249999998</v>
      </c>
      <c r="N722">
        <f t="shared" si="106"/>
        <v>0.22128025454095157</v>
      </c>
      <c r="O722">
        <f t="shared" si="107"/>
        <v>0.54017632959050021</v>
      </c>
      <c r="P722">
        <f t="shared" si="108"/>
        <v>0.17230682806369541</v>
      </c>
      <c r="Q722">
        <f t="shared" si="109"/>
        <v>0.57908960338553772</v>
      </c>
      <c r="R722">
        <v>0.76145658500000002</v>
      </c>
      <c r="S722">
        <v>0.75139643099999998</v>
      </c>
    </row>
    <row r="723" spans="1:19" x14ac:dyDescent="0.25">
      <c r="A723">
        <v>85</v>
      </c>
      <c r="B723">
        <v>0.8</v>
      </c>
      <c r="C723">
        <v>7.5</v>
      </c>
      <c r="D723">
        <v>2.5</v>
      </c>
      <c r="E723">
        <v>0.50580000000000003</v>
      </c>
      <c r="F723">
        <v>0.216</v>
      </c>
      <c r="G723">
        <v>0.7218</v>
      </c>
      <c r="H723">
        <v>0.2678278107</v>
      </c>
      <c r="I723">
        <v>0.14728316499999999</v>
      </c>
      <c r="J723">
        <v>0.55399701059999995</v>
      </c>
      <c r="K723">
        <v>0.54640144599999996</v>
      </c>
      <c r="L723">
        <v>0.28646034450000002</v>
      </c>
      <c r="M723">
        <v>0.44271675249999998</v>
      </c>
      <c r="N723">
        <f t="shared" si="106"/>
        <v>0.22128025454095157</v>
      </c>
      <c r="O723">
        <f t="shared" si="107"/>
        <v>0.54017632959050021</v>
      </c>
      <c r="P723">
        <f t="shared" si="108"/>
        <v>0.17230682806369541</v>
      </c>
      <c r="Q723">
        <f t="shared" si="109"/>
        <v>0.57908960338553772</v>
      </c>
      <c r="R723">
        <v>0.76145658500000002</v>
      </c>
      <c r="S723">
        <v>0.75139643099999998</v>
      </c>
    </row>
    <row r="724" spans="1:19" x14ac:dyDescent="0.25">
      <c r="A724">
        <v>85</v>
      </c>
      <c r="B724">
        <v>0.8</v>
      </c>
      <c r="C724">
        <v>7.5</v>
      </c>
      <c r="D724">
        <v>2.5</v>
      </c>
      <c r="E724">
        <v>0.54900000000000004</v>
      </c>
      <c r="F724">
        <v>0.17100000000000001</v>
      </c>
      <c r="G724">
        <v>0.72</v>
      </c>
      <c r="H724">
        <v>0.2678278107</v>
      </c>
      <c r="I724">
        <v>0.14728316499999999</v>
      </c>
      <c r="J724">
        <v>0.55399701059999995</v>
      </c>
      <c r="K724">
        <v>0.54640144599999996</v>
      </c>
      <c r="L724">
        <v>0.28646034450000002</v>
      </c>
      <c r="M724">
        <v>0.44271675249999998</v>
      </c>
      <c r="N724">
        <f t="shared" si="106"/>
        <v>0.22128025454095157</v>
      </c>
      <c r="O724">
        <f t="shared" si="107"/>
        <v>0.54017632959050021</v>
      </c>
      <c r="P724">
        <f t="shared" si="108"/>
        <v>0.17230682806369541</v>
      </c>
      <c r="Q724">
        <f t="shared" si="109"/>
        <v>0.57908960338553772</v>
      </c>
      <c r="R724">
        <v>0.76145658500000002</v>
      </c>
      <c r="S724">
        <v>0.75139643099999998</v>
      </c>
    </row>
    <row r="725" spans="1:19" x14ac:dyDescent="0.25">
      <c r="A725">
        <v>85</v>
      </c>
      <c r="B725">
        <v>0.8</v>
      </c>
      <c r="C725">
        <v>7.5</v>
      </c>
      <c r="D725">
        <v>2.5</v>
      </c>
      <c r="E725">
        <v>0.52559999999999996</v>
      </c>
      <c r="F725">
        <v>0.2016</v>
      </c>
      <c r="G725">
        <v>0.72719999999999996</v>
      </c>
      <c r="H725">
        <v>0.2678278107</v>
      </c>
      <c r="I725">
        <v>0.14728316499999999</v>
      </c>
      <c r="J725">
        <v>0.55399701059999995</v>
      </c>
      <c r="K725">
        <v>0.54640144599999996</v>
      </c>
      <c r="L725">
        <v>0.28646034450000002</v>
      </c>
      <c r="M725">
        <v>0.44271675249999998</v>
      </c>
      <c r="N725">
        <f t="shared" si="106"/>
        <v>0.22128025454095157</v>
      </c>
      <c r="O725">
        <f t="shared" si="107"/>
        <v>0.54017632959050021</v>
      </c>
      <c r="P725">
        <f t="shared" si="108"/>
        <v>0.17230682806369541</v>
      </c>
      <c r="Q725">
        <f t="shared" si="109"/>
        <v>0.57908960338553772</v>
      </c>
      <c r="R725">
        <v>0.76145658500000002</v>
      </c>
      <c r="S725">
        <v>0.75139643099999998</v>
      </c>
    </row>
    <row r="726" spans="1:19" x14ac:dyDescent="0.25">
      <c r="A726">
        <v>85</v>
      </c>
      <c r="B726">
        <v>0.8</v>
      </c>
      <c r="C726">
        <v>7.5</v>
      </c>
      <c r="D726">
        <v>2.5</v>
      </c>
      <c r="E726">
        <v>0.55259999999999998</v>
      </c>
      <c r="F726">
        <v>0.20880000000000001</v>
      </c>
      <c r="G726">
        <v>0.76139999999999997</v>
      </c>
      <c r="H726">
        <v>0.2678278107</v>
      </c>
      <c r="I726">
        <v>0.14728316499999999</v>
      </c>
      <c r="J726">
        <v>0.55399701059999995</v>
      </c>
      <c r="K726">
        <v>0.54640144599999996</v>
      </c>
      <c r="L726">
        <v>0.28646034450000002</v>
      </c>
      <c r="M726">
        <v>0.44271675249999998</v>
      </c>
      <c r="N726">
        <f t="shared" si="106"/>
        <v>0.22128025454095157</v>
      </c>
      <c r="O726">
        <f t="shared" si="107"/>
        <v>0.54017632959050021</v>
      </c>
      <c r="P726">
        <f t="shared" si="108"/>
        <v>0.17230682806369541</v>
      </c>
      <c r="Q726">
        <f t="shared" si="109"/>
        <v>0.57908960338553772</v>
      </c>
      <c r="R726">
        <v>0.76145658500000002</v>
      </c>
      <c r="S726">
        <v>0.75139643099999998</v>
      </c>
    </row>
    <row r="727" spans="1:19" x14ac:dyDescent="0.25">
      <c r="A727">
        <v>85</v>
      </c>
      <c r="B727">
        <v>0.8</v>
      </c>
      <c r="C727">
        <v>7.5</v>
      </c>
      <c r="D727">
        <v>2.5</v>
      </c>
      <c r="E727">
        <v>0.43919999999999998</v>
      </c>
      <c r="F727">
        <v>0.2646</v>
      </c>
      <c r="G727">
        <v>0.70379999999999998</v>
      </c>
      <c r="H727">
        <v>0.2678278107</v>
      </c>
      <c r="I727">
        <v>0.14728316499999999</v>
      </c>
      <c r="J727">
        <v>0.55399701059999995</v>
      </c>
      <c r="K727">
        <v>0.54640144599999996</v>
      </c>
      <c r="L727">
        <v>0.28646034450000002</v>
      </c>
      <c r="M727">
        <v>0.44271675249999998</v>
      </c>
      <c r="N727">
        <f t="shared" si="106"/>
        <v>0.22128025454095157</v>
      </c>
      <c r="O727">
        <f t="shared" si="107"/>
        <v>0.54017632959050021</v>
      </c>
      <c r="P727">
        <f t="shared" si="108"/>
        <v>0.17230682806369541</v>
      </c>
      <c r="Q727">
        <f t="shared" si="109"/>
        <v>0.57908960338553772</v>
      </c>
      <c r="R727">
        <v>0.76145658500000002</v>
      </c>
      <c r="S727">
        <v>0.75139643099999998</v>
      </c>
    </row>
    <row r="728" spans="1:19" x14ac:dyDescent="0.25">
      <c r="A728">
        <v>85</v>
      </c>
      <c r="B728">
        <v>0.8</v>
      </c>
      <c r="C728">
        <v>7.5</v>
      </c>
      <c r="D728">
        <v>2.5</v>
      </c>
      <c r="E728">
        <v>0.504</v>
      </c>
      <c r="F728">
        <v>0.21779999999999999</v>
      </c>
      <c r="G728">
        <v>0.7218</v>
      </c>
      <c r="H728">
        <v>0.2678278107</v>
      </c>
      <c r="I728">
        <v>0.14728316499999999</v>
      </c>
      <c r="J728">
        <v>0.55399701059999995</v>
      </c>
      <c r="K728">
        <v>0.54640144599999996</v>
      </c>
      <c r="L728">
        <v>0.28646034450000002</v>
      </c>
      <c r="M728">
        <v>0.44271675249999998</v>
      </c>
      <c r="N728">
        <f t="shared" si="106"/>
        <v>0.22128025454095157</v>
      </c>
      <c r="O728">
        <f t="shared" si="107"/>
        <v>0.54017632959050021</v>
      </c>
      <c r="P728">
        <f t="shared" si="108"/>
        <v>0.17230682806369541</v>
      </c>
      <c r="Q728">
        <f t="shared" si="109"/>
        <v>0.57908960338553772</v>
      </c>
      <c r="R728">
        <v>0.76145658500000002</v>
      </c>
      <c r="S728">
        <v>0.75139643099999998</v>
      </c>
    </row>
    <row r="729" spans="1:19" x14ac:dyDescent="0.25">
      <c r="A729">
        <v>85</v>
      </c>
      <c r="B729">
        <v>0.8</v>
      </c>
      <c r="C729">
        <v>7.5</v>
      </c>
      <c r="D729">
        <v>2.5</v>
      </c>
      <c r="E729">
        <v>0.48780000000000001</v>
      </c>
      <c r="F729">
        <v>0.23039999999999999</v>
      </c>
      <c r="G729">
        <v>0.71819999999999995</v>
      </c>
      <c r="H729">
        <v>0.2678278107</v>
      </c>
      <c r="I729">
        <v>0.14728316499999999</v>
      </c>
      <c r="J729">
        <v>0.55399701059999995</v>
      </c>
      <c r="K729">
        <v>0.54640144599999996</v>
      </c>
      <c r="L729">
        <v>0.28646034450000002</v>
      </c>
      <c r="M729">
        <v>0.44271675249999998</v>
      </c>
      <c r="N729">
        <f t="shared" si="106"/>
        <v>0.22128025454095157</v>
      </c>
      <c r="O729">
        <f t="shared" si="107"/>
        <v>0.54017632959050021</v>
      </c>
      <c r="P729">
        <f t="shared" si="108"/>
        <v>0.17230682806369541</v>
      </c>
      <c r="Q729">
        <f t="shared" si="109"/>
        <v>0.57908960338553772</v>
      </c>
      <c r="R729">
        <v>0.76145658500000002</v>
      </c>
      <c r="S729">
        <v>0.75139643099999998</v>
      </c>
    </row>
    <row r="730" spans="1:19" x14ac:dyDescent="0.25">
      <c r="A730">
        <v>85</v>
      </c>
      <c r="B730">
        <v>0.8</v>
      </c>
      <c r="C730">
        <v>7.5</v>
      </c>
      <c r="D730">
        <v>2.5</v>
      </c>
      <c r="E730">
        <v>0.53459999999999996</v>
      </c>
      <c r="F730">
        <v>0.21779999999999999</v>
      </c>
      <c r="G730">
        <v>0.75239999999999996</v>
      </c>
      <c r="H730">
        <v>0.2678278107</v>
      </c>
      <c r="I730">
        <v>0.14728316499999999</v>
      </c>
      <c r="J730">
        <v>0.55399701059999995</v>
      </c>
      <c r="K730">
        <v>0.54640144599999996</v>
      </c>
      <c r="L730">
        <v>0.28646034450000002</v>
      </c>
      <c r="M730">
        <v>0.44271675249999998</v>
      </c>
      <c r="N730">
        <f t="shared" si="106"/>
        <v>0.22128025454095157</v>
      </c>
      <c r="O730">
        <f t="shared" si="107"/>
        <v>0.54017632959050021</v>
      </c>
      <c r="P730">
        <f t="shared" si="108"/>
        <v>0.17230682806369541</v>
      </c>
      <c r="Q730">
        <f t="shared" si="109"/>
        <v>0.57908960338553772</v>
      </c>
      <c r="R730">
        <v>0.76145658500000002</v>
      </c>
      <c r="S730">
        <v>0.75139643099999998</v>
      </c>
    </row>
    <row r="731" spans="1:19" x14ac:dyDescent="0.25">
      <c r="A731">
        <v>85</v>
      </c>
      <c r="B731">
        <v>0.8</v>
      </c>
      <c r="C731">
        <v>7.5</v>
      </c>
      <c r="D731">
        <v>2.5</v>
      </c>
      <c r="E731">
        <v>0.51480000000000004</v>
      </c>
      <c r="F731">
        <v>0.2142</v>
      </c>
      <c r="G731">
        <v>0.72899999999999998</v>
      </c>
      <c r="H731">
        <v>0.2678278107</v>
      </c>
      <c r="I731">
        <v>0.14728316499999999</v>
      </c>
      <c r="J731">
        <v>0.55399701059999995</v>
      </c>
      <c r="K731">
        <v>0.54640144599999996</v>
      </c>
      <c r="L731">
        <v>0.28646034450000002</v>
      </c>
      <c r="M731">
        <v>0.44271675249999998</v>
      </c>
      <c r="N731">
        <f t="shared" si="106"/>
        <v>0.22128025454095157</v>
      </c>
      <c r="O731">
        <f t="shared" si="107"/>
        <v>0.54017632959050021</v>
      </c>
      <c r="P731">
        <f t="shared" si="108"/>
        <v>0.17230682806369541</v>
      </c>
      <c r="Q731">
        <f t="shared" si="109"/>
        <v>0.57908960338553772</v>
      </c>
      <c r="R731">
        <v>0.76145658500000002</v>
      </c>
      <c r="S731">
        <v>0.75139643099999998</v>
      </c>
    </row>
    <row r="732" spans="1:19" x14ac:dyDescent="0.25">
      <c r="A732">
        <v>85</v>
      </c>
      <c r="B732">
        <v>0.8</v>
      </c>
      <c r="C732">
        <v>7.5</v>
      </c>
      <c r="D732">
        <v>2.5</v>
      </c>
      <c r="E732">
        <v>0.50580000000000003</v>
      </c>
      <c r="F732">
        <v>0.21779999999999999</v>
      </c>
      <c r="G732">
        <v>0.72360000000000002</v>
      </c>
      <c r="H732">
        <v>0.2678278107</v>
      </c>
      <c r="I732">
        <v>0.14728316499999999</v>
      </c>
      <c r="J732">
        <v>0.55399701059999995</v>
      </c>
      <c r="K732">
        <v>0.54640144599999996</v>
      </c>
      <c r="L732">
        <v>0.28646034450000002</v>
      </c>
      <c r="M732">
        <v>0.44271675249999998</v>
      </c>
      <c r="N732">
        <f t="shared" si="106"/>
        <v>0.22128025454095157</v>
      </c>
      <c r="O732">
        <f t="shared" si="107"/>
        <v>0.54017632959050021</v>
      </c>
      <c r="P732">
        <f t="shared" si="108"/>
        <v>0.17230682806369541</v>
      </c>
      <c r="Q732">
        <f t="shared" si="109"/>
        <v>0.57908960338553772</v>
      </c>
      <c r="R732">
        <v>0.76145658500000002</v>
      </c>
      <c r="S732">
        <v>0.75139643099999998</v>
      </c>
    </row>
    <row r="733" spans="1:19" x14ac:dyDescent="0.25">
      <c r="A733">
        <v>85</v>
      </c>
      <c r="B733">
        <v>0.8</v>
      </c>
      <c r="C733">
        <v>7.5</v>
      </c>
      <c r="D733">
        <v>2.5</v>
      </c>
      <c r="E733">
        <v>0.53100000000000003</v>
      </c>
      <c r="F733">
        <v>0.2016</v>
      </c>
      <c r="G733">
        <v>0.73260000000000003</v>
      </c>
      <c r="H733">
        <v>0.2678278107</v>
      </c>
      <c r="I733">
        <v>0.14728316499999999</v>
      </c>
      <c r="J733">
        <v>0.55399701059999995</v>
      </c>
      <c r="K733">
        <v>0.54640144599999996</v>
      </c>
      <c r="L733">
        <v>0.28646034450000002</v>
      </c>
      <c r="M733">
        <v>0.44271675249999998</v>
      </c>
      <c r="N733">
        <f t="shared" si="106"/>
        <v>0.22128025454095157</v>
      </c>
      <c r="O733">
        <f t="shared" si="107"/>
        <v>0.54017632959050021</v>
      </c>
      <c r="P733">
        <f t="shared" si="108"/>
        <v>0.17230682806369541</v>
      </c>
      <c r="Q733">
        <f t="shared" si="109"/>
        <v>0.57908960338553772</v>
      </c>
      <c r="R733">
        <v>0.76145658500000002</v>
      </c>
      <c r="S733">
        <v>0.75139643099999998</v>
      </c>
    </row>
    <row r="734" spans="1:19" x14ac:dyDescent="0.25">
      <c r="A734">
        <v>85</v>
      </c>
      <c r="B734">
        <v>0.8</v>
      </c>
      <c r="C734">
        <v>7.5</v>
      </c>
      <c r="D734">
        <v>2.5</v>
      </c>
      <c r="E734">
        <v>0.50760000000000005</v>
      </c>
      <c r="F734">
        <v>0.23580000000000001</v>
      </c>
      <c r="G734">
        <v>0.74339999999999995</v>
      </c>
      <c r="H734">
        <v>0.2678278107</v>
      </c>
      <c r="I734">
        <v>0.14728316499999999</v>
      </c>
      <c r="J734">
        <v>0.55399701059999995</v>
      </c>
      <c r="K734">
        <v>0.54640144599999996</v>
      </c>
      <c r="L734">
        <v>0.28646034450000002</v>
      </c>
      <c r="M734">
        <v>0.44271675249999998</v>
      </c>
      <c r="N734">
        <f t="shared" si="106"/>
        <v>0.22128025454095157</v>
      </c>
      <c r="O734">
        <f t="shared" si="107"/>
        <v>0.54017632959050021</v>
      </c>
      <c r="P734">
        <f t="shared" si="108"/>
        <v>0.17230682806369541</v>
      </c>
      <c r="Q734">
        <f t="shared" si="109"/>
        <v>0.57908960338553772</v>
      </c>
      <c r="R734">
        <v>0.76145658500000002</v>
      </c>
      <c r="S734">
        <v>0.75139643099999998</v>
      </c>
    </row>
    <row r="735" spans="1:19" x14ac:dyDescent="0.25">
      <c r="A735">
        <v>85</v>
      </c>
      <c r="B735">
        <v>0.8</v>
      </c>
      <c r="C735">
        <v>7.5</v>
      </c>
      <c r="D735">
        <v>2.5</v>
      </c>
      <c r="E735">
        <v>0.4824</v>
      </c>
      <c r="F735">
        <v>0.26100000000000001</v>
      </c>
      <c r="G735">
        <v>0.74339999999999995</v>
      </c>
      <c r="H735">
        <v>0.2678278107</v>
      </c>
      <c r="I735">
        <v>0.14728316499999999</v>
      </c>
      <c r="J735">
        <v>0.55399701059999995</v>
      </c>
      <c r="K735">
        <v>0.54640144599999996</v>
      </c>
      <c r="L735">
        <v>0.28646034450000002</v>
      </c>
      <c r="M735">
        <v>0.44271675249999998</v>
      </c>
      <c r="N735">
        <f t="shared" si="106"/>
        <v>0.22128025454095157</v>
      </c>
      <c r="O735">
        <f t="shared" si="107"/>
        <v>0.54017632959050021</v>
      </c>
      <c r="P735">
        <f t="shared" si="108"/>
        <v>0.17230682806369541</v>
      </c>
      <c r="Q735">
        <f t="shared" si="109"/>
        <v>0.57908960338553772</v>
      </c>
      <c r="R735">
        <v>0.76145658500000002</v>
      </c>
      <c r="S735">
        <v>0.75139643099999998</v>
      </c>
    </row>
    <row r="736" spans="1:19" x14ac:dyDescent="0.25">
      <c r="A736">
        <v>85</v>
      </c>
      <c r="B736">
        <v>0.8</v>
      </c>
      <c r="C736">
        <v>7.5</v>
      </c>
      <c r="D736">
        <v>2.5</v>
      </c>
      <c r="E736">
        <v>0.48780000000000001</v>
      </c>
      <c r="F736">
        <v>0.27539999999999998</v>
      </c>
      <c r="G736">
        <v>0.76319999999999999</v>
      </c>
      <c r="H736">
        <v>0.2678278107</v>
      </c>
      <c r="I736">
        <v>0.14728316499999999</v>
      </c>
      <c r="J736">
        <v>0.55399701059999995</v>
      </c>
      <c r="K736">
        <v>0.54640144599999996</v>
      </c>
      <c r="L736">
        <v>0.28646034450000002</v>
      </c>
      <c r="M736">
        <v>0.44271675249999998</v>
      </c>
      <c r="N736">
        <f t="shared" si="106"/>
        <v>0.22128025454095157</v>
      </c>
      <c r="O736">
        <f t="shared" si="107"/>
        <v>0.54017632959050021</v>
      </c>
      <c r="P736">
        <f t="shared" si="108"/>
        <v>0.17230682806369541</v>
      </c>
      <c r="Q736">
        <f t="shared" si="109"/>
        <v>0.57908960338553772</v>
      </c>
      <c r="R736">
        <v>0.76145658500000002</v>
      </c>
      <c r="S736">
        <v>0.75139643099999998</v>
      </c>
    </row>
    <row r="737" spans="1:19" x14ac:dyDescent="0.25">
      <c r="A737">
        <v>85</v>
      </c>
      <c r="B737">
        <v>0.8</v>
      </c>
      <c r="C737">
        <v>7.5</v>
      </c>
      <c r="D737">
        <v>2.5</v>
      </c>
      <c r="E737">
        <v>0.45540000000000003</v>
      </c>
      <c r="F737">
        <v>0.24479999999999999</v>
      </c>
      <c r="G737">
        <v>0.70020000000000004</v>
      </c>
      <c r="H737">
        <v>0.2678278107</v>
      </c>
      <c r="I737">
        <v>0.14728316499999999</v>
      </c>
      <c r="J737">
        <v>0.55399701059999995</v>
      </c>
      <c r="K737">
        <v>0.54640144599999996</v>
      </c>
      <c r="L737">
        <v>0.28646034450000002</v>
      </c>
      <c r="M737">
        <v>0.44271675249999998</v>
      </c>
      <c r="N737">
        <f t="shared" si="106"/>
        <v>0.22128025454095157</v>
      </c>
      <c r="O737">
        <f t="shared" si="107"/>
        <v>0.54017632959050021</v>
      </c>
      <c r="P737">
        <f t="shared" si="108"/>
        <v>0.17230682806369541</v>
      </c>
      <c r="Q737">
        <f t="shared" si="109"/>
        <v>0.57908960338553772</v>
      </c>
      <c r="R737">
        <v>0.76145658500000002</v>
      </c>
      <c r="S737">
        <v>0.75139643099999998</v>
      </c>
    </row>
    <row r="738" spans="1:19" x14ac:dyDescent="0.25">
      <c r="A738">
        <v>85</v>
      </c>
      <c r="B738">
        <v>0.8</v>
      </c>
      <c r="C738">
        <v>7.5</v>
      </c>
      <c r="D738">
        <v>2.5</v>
      </c>
      <c r="E738">
        <v>0.48959999999999998</v>
      </c>
      <c r="F738">
        <v>0.23400000000000001</v>
      </c>
      <c r="G738">
        <v>0.72360000000000002</v>
      </c>
      <c r="H738">
        <v>0.2678278107</v>
      </c>
      <c r="I738">
        <v>0.14728316499999999</v>
      </c>
      <c r="J738">
        <v>0.55399701059999995</v>
      </c>
      <c r="K738">
        <v>0.54640144599999996</v>
      </c>
      <c r="L738">
        <v>0.28646034450000002</v>
      </c>
      <c r="M738">
        <v>0.44271675249999998</v>
      </c>
      <c r="N738">
        <f t="shared" si="106"/>
        <v>0.22128025454095157</v>
      </c>
      <c r="O738">
        <f t="shared" si="107"/>
        <v>0.54017632959050021</v>
      </c>
      <c r="P738">
        <f t="shared" si="108"/>
        <v>0.17230682806369541</v>
      </c>
      <c r="Q738">
        <f t="shared" si="109"/>
        <v>0.57908960338553772</v>
      </c>
      <c r="R738">
        <v>0.76145658500000002</v>
      </c>
      <c r="S738">
        <v>0.75139643099999998</v>
      </c>
    </row>
    <row r="740" spans="1:19" x14ac:dyDescent="0.25">
      <c r="A740">
        <v>85</v>
      </c>
      <c r="B740">
        <v>1.2</v>
      </c>
      <c r="C740">
        <v>10</v>
      </c>
      <c r="D740">
        <v>2.5</v>
      </c>
      <c r="E740">
        <v>0.70799999999999996</v>
      </c>
      <c r="F740">
        <v>0.40560000000000002</v>
      </c>
      <c r="G740">
        <v>1.1135999999999999</v>
      </c>
      <c r="H740">
        <v>0.67493651070000005</v>
      </c>
      <c r="I740">
        <v>0.57701566500000001</v>
      </c>
      <c r="J740">
        <v>0.51133243559999997</v>
      </c>
      <c r="K740">
        <v>0.50745644599999995</v>
      </c>
      <c r="L740">
        <v>0.59626470220000005</v>
      </c>
      <c r="M740">
        <v>0.54752389489999997</v>
      </c>
      <c r="N740">
        <f t="shared" ref="N740:N779" si="110">$W$27+$W$28*B740+$W$29*(C740-$V$16)*(D740-$V$18)+$W$30*A740+$W$31*D740+$W$32*(C740-$V$16)*(A740-$V$20)+$W$33*C740+$W$34*(B740-$V$22)*(D740-$V$18)+$W$35*(A740-$V$20)*(D740-$V$18)</f>
        <v>0.6525956306519517</v>
      </c>
      <c r="O740">
        <f t="shared" ref="O740:O779" si="111">$W$40+$W$41*D740+$W$42*(C740-$V$17)*(D740-$V$19)+$W$43*A740+$W$44*(A740-$V$21)*(D740-$V$19)+$W$45*C740+$W$46*(A740-$V$21)*(C740-$V$17)+$W$47*(B740-$V$23)*(D740-$V$19)+$W$48*(B740-$V$23)*(C740-$V$17)+$W$49*B740</f>
        <v>0.49453100108040027</v>
      </c>
      <c r="P740">
        <f t="shared" ref="P740:P779" si="112">$Z$27+$Z$28*B740+$Z$29*A740+$Z$30*C740+$Z$31*(D740-$V$18)^2+$Z$32*(D740-$V$18)*(C740-$V$16)+$Z$33*(A740-$V$20)*(D740-$V$18)+$Z$34*(D740)+$Z$35*(B740-$V$22)*(D740-$V$18)+$Z$36*(C740-$V$16)^2+$Z$37*(B740-$V$22)*(C740-$V$16)</f>
        <v>0.61937718944669506</v>
      </c>
      <c r="Q740">
        <f t="shared" ref="Q740:Q779" si="113">$Z$40+$Z$41*A740+$Z$42*C740+$Z$43*(D740-$V$19)^2+$Z$44*(C740-$V$17)*(D740-$V$19)+$Z$45*D740+$Z$46*(A740-$V$21)*(D740-$V$19)+$Z$47*(C740-$V$17)^2+$Z$48*(B740-$V$23)*(D740-$V$19)+$Z$49*(B740-$V$23)*(C740-$V$17)+$Z$50*B740</f>
        <v>0.51541926465413779</v>
      </c>
      <c r="R740">
        <v>1.147126632</v>
      </c>
      <c r="S740">
        <v>1.134796454</v>
      </c>
    </row>
    <row r="741" spans="1:19" x14ac:dyDescent="0.25">
      <c r="A741">
        <v>85</v>
      </c>
      <c r="B741">
        <v>1.2</v>
      </c>
      <c r="C741">
        <v>10</v>
      </c>
      <c r="D741">
        <v>2.5</v>
      </c>
      <c r="E741">
        <v>0.69120000000000004</v>
      </c>
      <c r="F741">
        <v>0.45839999999999997</v>
      </c>
      <c r="G741">
        <v>1.1496</v>
      </c>
      <c r="H741">
        <v>0.67493651070000005</v>
      </c>
      <c r="I741">
        <v>0.57701566500000001</v>
      </c>
      <c r="J741">
        <v>0.51133243559999997</v>
      </c>
      <c r="K741">
        <v>0.50745644599999995</v>
      </c>
      <c r="L741">
        <v>0.59626470220000005</v>
      </c>
      <c r="M741">
        <v>0.54752389489999997</v>
      </c>
      <c r="N741">
        <f t="shared" si="110"/>
        <v>0.6525956306519517</v>
      </c>
      <c r="O741">
        <f t="shared" si="111"/>
        <v>0.49453100108040027</v>
      </c>
      <c r="P741">
        <f t="shared" si="112"/>
        <v>0.61937718944669506</v>
      </c>
      <c r="Q741">
        <f t="shared" si="113"/>
        <v>0.51541926465413779</v>
      </c>
      <c r="R741">
        <v>1.147126632</v>
      </c>
      <c r="S741">
        <v>1.134796454</v>
      </c>
    </row>
    <row r="742" spans="1:19" x14ac:dyDescent="0.25">
      <c r="A742">
        <v>85</v>
      </c>
      <c r="B742">
        <v>1.2</v>
      </c>
      <c r="C742">
        <v>10</v>
      </c>
      <c r="D742">
        <v>2.5</v>
      </c>
      <c r="E742">
        <v>0.67920000000000003</v>
      </c>
      <c r="F742">
        <v>0.46079999999999999</v>
      </c>
      <c r="G742">
        <v>1.1399999999999999</v>
      </c>
      <c r="H742">
        <v>0.67493651070000005</v>
      </c>
      <c r="I742">
        <v>0.57701566500000001</v>
      </c>
      <c r="J742">
        <v>0.51133243559999997</v>
      </c>
      <c r="K742">
        <v>0.50745644599999995</v>
      </c>
      <c r="L742">
        <v>0.59626470220000005</v>
      </c>
      <c r="M742">
        <v>0.54752389489999997</v>
      </c>
      <c r="N742">
        <f t="shared" si="110"/>
        <v>0.6525956306519517</v>
      </c>
      <c r="O742">
        <f t="shared" si="111"/>
        <v>0.49453100108040027</v>
      </c>
      <c r="P742">
        <f t="shared" si="112"/>
        <v>0.61937718944669506</v>
      </c>
      <c r="Q742">
        <f t="shared" si="113"/>
        <v>0.51541926465413779</v>
      </c>
      <c r="R742">
        <v>1.147126632</v>
      </c>
      <c r="S742">
        <v>1.134796454</v>
      </c>
    </row>
    <row r="743" spans="1:19" x14ac:dyDescent="0.25">
      <c r="A743">
        <v>85</v>
      </c>
      <c r="B743">
        <v>1.2</v>
      </c>
      <c r="C743">
        <v>10</v>
      </c>
      <c r="D743">
        <v>2.5</v>
      </c>
      <c r="E743">
        <v>0.4224</v>
      </c>
      <c r="F743">
        <v>0.70799999999999996</v>
      </c>
      <c r="G743">
        <v>1.1304000000000001</v>
      </c>
      <c r="H743">
        <v>0.67493651070000005</v>
      </c>
      <c r="I743">
        <v>0.57701566500000001</v>
      </c>
      <c r="J743">
        <v>0.51133243559999997</v>
      </c>
      <c r="K743">
        <v>0.50745644599999995</v>
      </c>
      <c r="L743">
        <v>0.59626470220000005</v>
      </c>
      <c r="M743">
        <v>0.54752389489999997</v>
      </c>
      <c r="N743">
        <f t="shared" si="110"/>
        <v>0.6525956306519517</v>
      </c>
      <c r="O743">
        <f t="shared" si="111"/>
        <v>0.49453100108040027</v>
      </c>
      <c r="P743">
        <f t="shared" si="112"/>
        <v>0.61937718944669506</v>
      </c>
      <c r="Q743">
        <f t="shared" si="113"/>
        <v>0.51541926465413779</v>
      </c>
      <c r="R743">
        <v>1.147126632</v>
      </c>
      <c r="S743">
        <v>1.134796454</v>
      </c>
    </row>
    <row r="744" spans="1:19" x14ac:dyDescent="0.25">
      <c r="A744">
        <v>85</v>
      </c>
      <c r="B744">
        <v>1.2</v>
      </c>
      <c r="C744">
        <v>10</v>
      </c>
      <c r="D744">
        <v>2.5</v>
      </c>
      <c r="E744">
        <v>0.5736</v>
      </c>
      <c r="F744">
        <v>0.51359999999999995</v>
      </c>
      <c r="G744">
        <v>1.0871999999999999</v>
      </c>
      <c r="H744">
        <v>0.67493651070000005</v>
      </c>
      <c r="I744">
        <v>0.57701566500000001</v>
      </c>
      <c r="J744">
        <v>0.51133243559999997</v>
      </c>
      <c r="K744">
        <v>0.50745644599999995</v>
      </c>
      <c r="L744">
        <v>0.59626470220000005</v>
      </c>
      <c r="M744">
        <v>0.54752389489999997</v>
      </c>
      <c r="N744">
        <f t="shared" si="110"/>
        <v>0.6525956306519517</v>
      </c>
      <c r="O744">
        <f t="shared" si="111"/>
        <v>0.49453100108040027</v>
      </c>
      <c r="P744">
        <f t="shared" si="112"/>
        <v>0.61937718944669506</v>
      </c>
      <c r="Q744">
        <f t="shared" si="113"/>
        <v>0.51541926465413779</v>
      </c>
      <c r="R744">
        <v>1.147126632</v>
      </c>
      <c r="S744">
        <v>1.134796454</v>
      </c>
    </row>
    <row r="745" spans="1:19" x14ac:dyDescent="0.25">
      <c r="A745">
        <v>85</v>
      </c>
      <c r="B745">
        <v>1.2</v>
      </c>
      <c r="C745">
        <v>10</v>
      </c>
      <c r="D745">
        <v>2.5</v>
      </c>
      <c r="E745">
        <v>0.58079999999999998</v>
      </c>
      <c r="F745">
        <v>0.57120000000000004</v>
      </c>
      <c r="G745">
        <v>1.1519999999999999</v>
      </c>
      <c r="H745">
        <v>0.67493651070000005</v>
      </c>
      <c r="I745">
        <v>0.57701566500000001</v>
      </c>
      <c r="J745">
        <v>0.51133243559999997</v>
      </c>
      <c r="K745">
        <v>0.50745644599999995</v>
      </c>
      <c r="L745">
        <v>0.59626470220000005</v>
      </c>
      <c r="M745">
        <v>0.54752389489999997</v>
      </c>
      <c r="N745">
        <f t="shared" si="110"/>
        <v>0.6525956306519517</v>
      </c>
      <c r="O745">
        <f t="shared" si="111"/>
        <v>0.49453100108040027</v>
      </c>
      <c r="P745">
        <f t="shared" si="112"/>
        <v>0.61937718944669506</v>
      </c>
      <c r="Q745">
        <f t="shared" si="113"/>
        <v>0.51541926465413779</v>
      </c>
      <c r="R745">
        <v>1.147126632</v>
      </c>
      <c r="S745">
        <v>1.134796454</v>
      </c>
    </row>
    <row r="746" spans="1:19" x14ac:dyDescent="0.25">
      <c r="A746">
        <v>85</v>
      </c>
      <c r="B746">
        <v>1.2</v>
      </c>
      <c r="C746">
        <v>10</v>
      </c>
      <c r="D746">
        <v>2.5</v>
      </c>
      <c r="E746">
        <v>0.57599999999999996</v>
      </c>
      <c r="F746">
        <v>0.50639999999999996</v>
      </c>
      <c r="G746">
        <v>1.0824</v>
      </c>
      <c r="H746">
        <v>0.67493651070000005</v>
      </c>
      <c r="I746">
        <v>0.57701566500000001</v>
      </c>
      <c r="J746">
        <v>0.51133243559999997</v>
      </c>
      <c r="K746">
        <v>0.50745644599999995</v>
      </c>
      <c r="L746">
        <v>0.59626470220000005</v>
      </c>
      <c r="M746">
        <v>0.54752389489999997</v>
      </c>
      <c r="N746">
        <f t="shared" si="110"/>
        <v>0.6525956306519517</v>
      </c>
      <c r="O746">
        <f t="shared" si="111"/>
        <v>0.49453100108040027</v>
      </c>
      <c r="P746">
        <f t="shared" si="112"/>
        <v>0.61937718944669506</v>
      </c>
      <c r="Q746">
        <f t="shared" si="113"/>
        <v>0.51541926465413779</v>
      </c>
      <c r="R746">
        <v>1.147126632</v>
      </c>
      <c r="S746">
        <v>1.134796454</v>
      </c>
    </row>
    <row r="747" spans="1:19" x14ac:dyDescent="0.25">
      <c r="A747">
        <v>85</v>
      </c>
      <c r="B747">
        <v>1.2</v>
      </c>
      <c r="C747">
        <v>10</v>
      </c>
      <c r="D747">
        <v>2.5</v>
      </c>
      <c r="E747">
        <v>0.58320000000000005</v>
      </c>
      <c r="F747">
        <v>0.56159999999999999</v>
      </c>
      <c r="G747">
        <v>1.1448</v>
      </c>
      <c r="H747">
        <v>0.67493651070000005</v>
      </c>
      <c r="I747">
        <v>0.57701566500000001</v>
      </c>
      <c r="J747">
        <v>0.51133243559999997</v>
      </c>
      <c r="K747">
        <v>0.50745644599999995</v>
      </c>
      <c r="L747">
        <v>0.59626470220000005</v>
      </c>
      <c r="M747">
        <v>0.54752389489999997</v>
      </c>
      <c r="N747">
        <f t="shared" si="110"/>
        <v>0.6525956306519517</v>
      </c>
      <c r="O747">
        <f t="shared" si="111"/>
        <v>0.49453100108040027</v>
      </c>
      <c r="P747">
        <f t="shared" si="112"/>
        <v>0.61937718944669506</v>
      </c>
      <c r="Q747">
        <f t="shared" si="113"/>
        <v>0.51541926465413779</v>
      </c>
      <c r="R747">
        <v>1.147126632</v>
      </c>
      <c r="S747">
        <v>1.134796454</v>
      </c>
    </row>
    <row r="748" spans="1:19" x14ac:dyDescent="0.25">
      <c r="A748">
        <v>85</v>
      </c>
      <c r="B748">
        <v>1.2</v>
      </c>
      <c r="C748">
        <v>10</v>
      </c>
      <c r="D748">
        <v>2.5</v>
      </c>
      <c r="E748">
        <v>0.66</v>
      </c>
      <c r="F748">
        <v>0.47039999999999998</v>
      </c>
      <c r="G748">
        <v>1.1304000000000001</v>
      </c>
      <c r="H748">
        <v>0.67493651070000005</v>
      </c>
      <c r="I748">
        <v>0.57701566500000001</v>
      </c>
      <c r="J748">
        <v>0.51133243559999997</v>
      </c>
      <c r="K748">
        <v>0.50745644599999995</v>
      </c>
      <c r="L748">
        <v>0.59626470220000005</v>
      </c>
      <c r="M748">
        <v>0.54752389489999997</v>
      </c>
      <c r="N748">
        <f t="shared" si="110"/>
        <v>0.6525956306519517</v>
      </c>
      <c r="O748">
        <f t="shared" si="111"/>
        <v>0.49453100108040027</v>
      </c>
      <c r="P748">
        <f t="shared" si="112"/>
        <v>0.61937718944669506</v>
      </c>
      <c r="Q748">
        <f t="shared" si="113"/>
        <v>0.51541926465413779</v>
      </c>
      <c r="R748">
        <v>1.147126632</v>
      </c>
      <c r="S748">
        <v>1.134796454</v>
      </c>
    </row>
    <row r="749" spans="1:19" x14ac:dyDescent="0.25">
      <c r="A749">
        <v>85</v>
      </c>
      <c r="B749">
        <v>1.2</v>
      </c>
      <c r="C749">
        <v>10</v>
      </c>
      <c r="D749">
        <v>2.5</v>
      </c>
      <c r="E749">
        <v>0.58320000000000005</v>
      </c>
      <c r="F749">
        <v>0.53039999999999998</v>
      </c>
      <c r="G749">
        <v>1.1135999999999999</v>
      </c>
      <c r="H749">
        <v>0.67493651070000005</v>
      </c>
      <c r="I749">
        <v>0.57701566500000001</v>
      </c>
      <c r="J749">
        <v>0.51133243559999997</v>
      </c>
      <c r="K749">
        <v>0.50745644599999995</v>
      </c>
      <c r="L749">
        <v>0.59626470220000005</v>
      </c>
      <c r="M749">
        <v>0.54752389489999997</v>
      </c>
      <c r="N749">
        <f t="shared" si="110"/>
        <v>0.6525956306519517</v>
      </c>
      <c r="O749">
        <f t="shared" si="111"/>
        <v>0.49453100108040027</v>
      </c>
      <c r="P749">
        <f t="shared" si="112"/>
        <v>0.61937718944669506</v>
      </c>
      <c r="Q749">
        <f t="shared" si="113"/>
        <v>0.51541926465413779</v>
      </c>
      <c r="R749">
        <v>1.147126632</v>
      </c>
      <c r="S749">
        <v>1.134796454</v>
      </c>
    </row>
    <row r="750" spans="1:19" x14ac:dyDescent="0.25">
      <c r="A750">
        <v>85</v>
      </c>
      <c r="B750">
        <v>1.2</v>
      </c>
      <c r="C750">
        <v>10</v>
      </c>
      <c r="D750">
        <v>2.5</v>
      </c>
      <c r="E750">
        <v>0.62160000000000004</v>
      </c>
      <c r="F750">
        <v>0.50639999999999996</v>
      </c>
      <c r="G750">
        <v>1.1279999999999999</v>
      </c>
      <c r="H750">
        <v>0.67493651070000005</v>
      </c>
      <c r="I750">
        <v>0.57701566500000001</v>
      </c>
      <c r="J750">
        <v>0.51133243559999997</v>
      </c>
      <c r="K750">
        <v>0.50745644599999995</v>
      </c>
      <c r="L750">
        <v>0.59626470220000005</v>
      </c>
      <c r="M750">
        <v>0.54752389489999997</v>
      </c>
      <c r="N750">
        <f t="shared" si="110"/>
        <v>0.6525956306519517</v>
      </c>
      <c r="O750">
        <f t="shared" si="111"/>
        <v>0.49453100108040027</v>
      </c>
      <c r="P750">
        <f t="shared" si="112"/>
        <v>0.61937718944669506</v>
      </c>
      <c r="Q750">
        <f t="shared" si="113"/>
        <v>0.51541926465413779</v>
      </c>
      <c r="R750">
        <v>1.147126632</v>
      </c>
      <c r="S750">
        <v>1.134796454</v>
      </c>
    </row>
    <row r="751" spans="1:19" x14ac:dyDescent="0.25">
      <c r="A751">
        <v>85</v>
      </c>
      <c r="B751">
        <v>1.2</v>
      </c>
      <c r="C751">
        <v>10</v>
      </c>
      <c r="D751">
        <v>2.5</v>
      </c>
      <c r="E751">
        <v>0.68879999999999997</v>
      </c>
      <c r="F751">
        <v>0.44640000000000002</v>
      </c>
      <c r="G751">
        <v>1.1352</v>
      </c>
      <c r="H751">
        <v>0.67493651070000005</v>
      </c>
      <c r="I751">
        <v>0.57701566500000001</v>
      </c>
      <c r="J751">
        <v>0.51133243559999997</v>
      </c>
      <c r="K751">
        <v>0.50745644599999995</v>
      </c>
      <c r="L751">
        <v>0.59626470220000005</v>
      </c>
      <c r="M751">
        <v>0.54752389489999997</v>
      </c>
      <c r="N751">
        <f t="shared" si="110"/>
        <v>0.6525956306519517</v>
      </c>
      <c r="O751">
        <f t="shared" si="111"/>
        <v>0.49453100108040027</v>
      </c>
      <c r="P751">
        <f t="shared" si="112"/>
        <v>0.61937718944669506</v>
      </c>
      <c r="Q751">
        <f t="shared" si="113"/>
        <v>0.51541926465413779</v>
      </c>
      <c r="R751">
        <v>1.147126632</v>
      </c>
      <c r="S751">
        <v>1.134796454</v>
      </c>
    </row>
    <row r="752" spans="1:19" x14ac:dyDescent="0.25">
      <c r="A752">
        <v>85</v>
      </c>
      <c r="B752">
        <v>1.2</v>
      </c>
      <c r="C752">
        <v>10</v>
      </c>
      <c r="D752">
        <v>2.5</v>
      </c>
      <c r="E752">
        <v>0.54</v>
      </c>
      <c r="F752">
        <v>0.56879999999999997</v>
      </c>
      <c r="G752">
        <v>1.1088</v>
      </c>
      <c r="H752">
        <v>0.67493651070000005</v>
      </c>
      <c r="I752">
        <v>0.57701566500000001</v>
      </c>
      <c r="J752">
        <v>0.51133243559999997</v>
      </c>
      <c r="K752">
        <v>0.50745644599999995</v>
      </c>
      <c r="L752">
        <v>0.59626470220000005</v>
      </c>
      <c r="M752">
        <v>0.54752389489999997</v>
      </c>
      <c r="N752">
        <f t="shared" si="110"/>
        <v>0.6525956306519517</v>
      </c>
      <c r="O752">
        <f t="shared" si="111"/>
        <v>0.49453100108040027</v>
      </c>
      <c r="P752">
        <f t="shared" si="112"/>
        <v>0.61937718944669506</v>
      </c>
      <c r="Q752">
        <f t="shared" si="113"/>
        <v>0.51541926465413779</v>
      </c>
      <c r="R752">
        <v>1.147126632</v>
      </c>
      <c r="S752">
        <v>1.134796454</v>
      </c>
    </row>
    <row r="753" spans="1:19" x14ac:dyDescent="0.25">
      <c r="A753">
        <v>85</v>
      </c>
      <c r="B753">
        <v>1.2</v>
      </c>
      <c r="C753">
        <v>10</v>
      </c>
      <c r="D753">
        <v>2.5</v>
      </c>
      <c r="E753">
        <v>0.56879999999999997</v>
      </c>
      <c r="F753">
        <v>0.56879999999999997</v>
      </c>
      <c r="G753">
        <v>1.1375999999999999</v>
      </c>
      <c r="H753">
        <v>0.67493651070000005</v>
      </c>
      <c r="I753">
        <v>0.57701566500000001</v>
      </c>
      <c r="J753">
        <v>0.51133243559999997</v>
      </c>
      <c r="K753">
        <v>0.50745644599999995</v>
      </c>
      <c r="L753">
        <v>0.59626470220000005</v>
      </c>
      <c r="M753">
        <v>0.54752389489999997</v>
      </c>
      <c r="N753">
        <f t="shared" si="110"/>
        <v>0.6525956306519517</v>
      </c>
      <c r="O753">
        <f t="shared" si="111"/>
        <v>0.49453100108040027</v>
      </c>
      <c r="P753">
        <f t="shared" si="112"/>
        <v>0.61937718944669506</v>
      </c>
      <c r="Q753">
        <f t="shared" si="113"/>
        <v>0.51541926465413779</v>
      </c>
      <c r="R753">
        <v>1.147126632</v>
      </c>
      <c r="S753">
        <v>1.134796454</v>
      </c>
    </row>
    <row r="754" spans="1:19" x14ac:dyDescent="0.25">
      <c r="A754">
        <v>85</v>
      </c>
      <c r="B754">
        <v>1.2</v>
      </c>
      <c r="C754">
        <v>10</v>
      </c>
      <c r="D754">
        <v>2.5</v>
      </c>
      <c r="E754">
        <v>0.60240000000000005</v>
      </c>
      <c r="F754">
        <v>0.51839999999999997</v>
      </c>
      <c r="G754">
        <v>1.1208</v>
      </c>
      <c r="H754">
        <v>0.67493651070000005</v>
      </c>
      <c r="I754">
        <v>0.57701566500000001</v>
      </c>
      <c r="J754">
        <v>0.51133243559999997</v>
      </c>
      <c r="K754">
        <v>0.50745644599999995</v>
      </c>
      <c r="L754">
        <v>0.59626470220000005</v>
      </c>
      <c r="M754">
        <v>0.54752389489999997</v>
      </c>
      <c r="N754">
        <f t="shared" si="110"/>
        <v>0.6525956306519517</v>
      </c>
      <c r="O754">
        <f t="shared" si="111"/>
        <v>0.49453100108040027</v>
      </c>
      <c r="P754">
        <f t="shared" si="112"/>
        <v>0.61937718944669506</v>
      </c>
      <c r="Q754">
        <f t="shared" si="113"/>
        <v>0.51541926465413779</v>
      </c>
      <c r="R754">
        <v>1.147126632</v>
      </c>
      <c r="S754">
        <v>1.134796454</v>
      </c>
    </row>
    <row r="755" spans="1:19" x14ac:dyDescent="0.25">
      <c r="A755">
        <v>85</v>
      </c>
      <c r="B755">
        <v>1.2</v>
      </c>
      <c r="C755">
        <v>10</v>
      </c>
      <c r="D755">
        <v>2.5</v>
      </c>
      <c r="E755">
        <v>0.6</v>
      </c>
      <c r="F755">
        <v>0.54720000000000002</v>
      </c>
      <c r="G755">
        <v>1.1472</v>
      </c>
      <c r="H755">
        <v>0.67493651070000005</v>
      </c>
      <c r="I755">
        <v>0.57701566500000001</v>
      </c>
      <c r="J755">
        <v>0.51133243559999997</v>
      </c>
      <c r="K755">
        <v>0.50745644599999995</v>
      </c>
      <c r="L755">
        <v>0.59626470220000005</v>
      </c>
      <c r="M755">
        <v>0.54752389489999997</v>
      </c>
      <c r="N755">
        <f t="shared" si="110"/>
        <v>0.6525956306519517</v>
      </c>
      <c r="O755">
        <f t="shared" si="111"/>
        <v>0.49453100108040027</v>
      </c>
      <c r="P755">
        <f t="shared" si="112"/>
        <v>0.61937718944669506</v>
      </c>
      <c r="Q755">
        <f t="shared" si="113"/>
        <v>0.51541926465413779</v>
      </c>
      <c r="R755">
        <v>1.147126632</v>
      </c>
      <c r="S755">
        <v>1.134796454</v>
      </c>
    </row>
    <row r="756" spans="1:19" x14ac:dyDescent="0.25">
      <c r="A756">
        <v>85</v>
      </c>
      <c r="B756">
        <v>1.2</v>
      </c>
      <c r="C756">
        <v>10</v>
      </c>
      <c r="D756">
        <v>2.5</v>
      </c>
      <c r="E756">
        <v>0.59760000000000002</v>
      </c>
      <c r="F756">
        <v>0.56399999999999995</v>
      </c>
      <c r="G756">
        <v>1.1616</v>
      </c>
      <c r="H756">
        <v>0.67493651070000005</v>
      </c>
      <c r="I756">
        <v>0.57701566500000001</v>
      </c>
      <c r="J756">
        <v>0.51133243559999997</v>
      </c>
      <c r="K756">
        <v>0.50745644599999995</v>
      </c>
      <c r="L756">
        <v>0.59626470220000005</v>
      </c>
      <c r="M756">
        <v>0.54752389489999997</v>
      </c>
      <c r="N756">
        <f t="shared" si="110"/>
        <v>0.6525956306519517</v>
      </c>
      <c r="O756">
        <f t="shared" si="111"/>
        <v>0.49453100108040027</v>
      </c>
      <c r="P756">
        <f t="shared" si="112"/>
        <v>0.61937718944669506</v>
      </c>
      <c r="Q756">
        <f t="shared" si="113"/>
        <v>0.51541926465413779</v>
      </c>
      <c r="R756">
        <v>1.147126632</v>
      </c>
      <c r="S756">
        <v>1.134796454</v>
      </c>
    </row>
    <row r="757" spans="1:19" x14ac:dyDescent="0.25">
      <c r="A757">
        <v>85</v>
      </c>
      <c r="B757">
        <v>1.2</v>
      </c>
      <c r="C757">
        <v>10</v>
      </c>
      <c r="D757">
        <v>2.5</v>
      </c>
      <c r="E757">
        <v>0.56399999999999995</v>
      </c>
      <c r="F757">
        <v>0.53280000000000005</v>
      </c>
      <c r="G757">
        <v>1.0968</v>
      </c>
      <c r="H757">
        <v>0.67493651070000005</v>
      </c>
      <c r="I757">
        <v>0.57701566500000001</v>
      </c>
      <c r="J757">
        <v>0.51133243559999997</v>
      </c>
      <c r="K757">
        <v>0.50745644599999995</v>
      </c>
      <c r="L757">
        <v>0.59626470220000005</v>
      </c>
      <c r="M757">
        <v>0.54752389489999997</v>
      </c>
      <c r="N757">
        <f t="shared" si="110"/>
        <v>0.6525956306519517</v>
      </c>
      <c r="O757">
        <f t="shared" si="111"/>
        <v>0.49453100108040027</v>
      </c>
      <c r="P757">
        <f t="shared" si="112"/>
        <v>0.61937718944669506</v>
      </c>
      <c r="Q757">
        <f t="shared" si="113"/>
        <v>0.51541926465413779</v>
      </c>
      <c r="R757">
        <v>1.147126632</v>
      </c>
      <c r="S757">
        <v>1.134796454</v>
      </c>
    </row>
    <row r="758" spans="1:19" x14ac:dyDescent="0.25">
      <c r="A758">
        <v>85</v>
      </c>
      <c r="B758">
        <v>1.2</v>
      </c>
      <c r="C758">
        <v>10</v>
      </c>
      <c r="D758">
        <v>2.5</v>
      </c>
      <c r="E758">
        <v>0.6048</v>
      </c>
      <c r="F758">
        <v>0.54</v>
      </c>
      <c r="G758">
        <v>1.1448</v>
      </c>
      <c r="H758">
        <v>0.67493651070000005</v>
      </c>
      <c r="I758">
        <v>0.57701566500000001</v>
      </c>
      <c r="J758">
        <v>0.51133243559999997</v>
      </c>
      <c r="K758">
        <v>0.50745644599999995</v>
      </c>
      <c r="L758">
        <v>0.59626470220000005</v>
      </c>
      <c r="M758">
        <v>0.54752389489999997</v>
      </c>
      <c r="N758">
        <f t="shared" si="110"/>
        <v>0.6525956306519517</v>
      </c>
      <c r="O758">
        <f t="shared" si="111"/>
        <v>0.49453100108040027</v>
      </c>
      <c r="P758">
        <f t="shared" si="112"/>
        <v>0.61937718944669506</v>
      </c>
      <c r="Q758">
        <f t="shared" si="113"/>
        <v>0.51541926465413779</v>
      </c>
      <c r="R758">
        <v>1.147126632</v>
      </c>
      <c r="S758">
        <v>1.134796454</v>
      </c>
    </row>
    <row r="759" spans="1:19" x14ac:dyDescent="0.25">
      <c r="A759">
        <v>85</v>
      </c>
      <c r="B759">
        <v>1.2</v>
      </c>
      <c r="C759">
        <v>10</v>
      </c>
      <c r="D759">
        <v>2.5</v>
      </c>
      <c r="E759">
        <v>0.60960000000000003</v>
      </c>
      <c r="F759">
        <v>0.53039999999999998</v>
      </c>
      <c r="G759">
        <v>1.1399999999999999</v>
      </c>
      <c r="H759">
        <v>0.67493651070000005</v>
      </c>
      <c r="I759">
        <v>0.57701566500000001</v>
      </c>
      <c r="J759">
        <v>0.51133243559999997</v>
      </c>
      <c r="K759">
        <v>0.50745644599999995</v>
      </c>
      <c r="L759">
        <v>0.59626470220000005</v>
      </c>
      <c r="M759">
        <v>0.54752389489999997</v>
      </c>
      <c r="N759">
        <f t="shared" si="110"/>
        <v>0.6525956306519517</v>
      </c>
      <c r="O759">
        <f t="shared" si="111"/>
        <v>0.49453100108040027</v>
      </c>
      <c r="P759">
        <f t="shared" si="112"/>
        <v>0.61937718944669506</v>
      </c>
      <c r="Q759">
        <f t="shared" si="113"/>
        <v>0.51541926465413779</v>
      </c>
      <c r="R759">
        <v>1.147126632</v>
      </c>
      <c r="S759">
        <v>1.134796454</v>
      </c>
    </row>
    <row r="760" spans="1:19" x14ac:dyDescent="0.25">
      <c r="A760">
        <v>85</v>
      </c>
      <c r="B760">
        <v>1.2</v>
      </c>
      <c r="C760">
        <v>10</v>
      </c>
      <c r="D760">
        <v>2.5</v>
      </c>
      <c r="E760">
        <v>0.54720000000000002</v>
      </c>
      <c r="F760">
        <v>0.57840000000000003</v>
      </c>
      <c r="G760">
        <v>1.1255999999999999</v>
      </c>
      <c r="H760">
        <v>0.67493651070000005</v>
      </c>
      <c r="I760">
        <v>0.57701566500000001</v>
      </c>
      <c r="J760">
        <v>0.51133243559999997</v>
      </c>
      <c r="K760">
        <v>0.50745644599999995</v>
      </c>
      <c r="L760">
        <v>0.59626470220000005</v>
      </c>
      <c r="M760">
        <v>0.54752389489999997</v>
      </c>
      <c r="N760">
        <f t="shared" si="110"/>
        <v>0.6525956306519517</v>
      </c>
      <c r="O760">
        <f t="shared" si="111"/>
        <v>0.49453100108040027</v>
      </c>
      <c r="P760">
        <f t="shared" si="112"/>
        <v>0.61937718944669506</v>
      </c>
      <c r="Q760">
        <f t="shared" si="113"/>
        <v>0.51541926465413779</v>
      </c>
      <c r="R760">
        <v>1.147126632</v>
      </c>
      <c r="S760">
        <v>1.134796454</v>
      </c>
    </row>
    <row r="761" spans="1:19" x14ac:dyDescent="0.25">
      <c r="A761">
        <v>85</v>
      </c>
      <c r="B761">
        <v>1.2</v>
      </c>
      <c r="C761">
        <v>10</v>
      </c>
      <c r="D761">
        <v>2.5</v>
      </c>
      <c r="E761">
        <v>0.49680000000000002</v>
      </c>
      <c r="F761">
        <v>0.64080000000000004</v>
      </c>
      <c r="G761">
        <v>1.1375999999999999</v>
      </c>
      <c r="H761">
        <v>0.67493651070000005</v>
      </c>
      <c r="I761">
        <v>0.57701566500000001</v>
      </c>
      <c r="J761">
        <v>0.51133243559999997</v>
      </c>
      <c r="K761">
        <v>0.50745644599999995</v>
      </c>
      <c r="L761">
        <v>0.59626470220000005</v>
      </c>
      <c r="M761">
        <v>0.54752389489999997</v>
      </c>
      <c r="N761">
        <f t="shared" si="110"/>
        <v>0.6525956306519517</v>
      </c>
      <c r="O761">
        <f t="shared" si="111"/>
        <v>0.49453100108040027</v>
      </c>
      <c r="P761">
        <f t="shared" si="112"/>
        <v>0.61937718944669506</v>
      </c>
      <c r="Q761">
        <f t="shared" si="113"/>
        <v>0.51541926465413779</v>
      </c>
      <c r="R761">
        <v>1.147126632</v>
      </c>
      <c r="S761">
        <v>1.134796454</v>
      </c>
    </row>
    <row r="762" spans="1:19" x14ac:dyDescent="0.25">
      <c r="A762">
        <v>85</v>
      </c>
      <c r="B762">
        <v>1.2</v>
      </c>
      <c r="C762">
        <v>10</v>
      </c>
      <c r="D762">
        <v>2.5</v>
      </c>
      <c r="E762">
        <v>0.56879999999999997</v>
      </c>
      <c r="F762">
        <v>0.58079999999999998</v>
      </c>
      <c r="G762">
        <v>1.1496</v>
      </c>
      <c r="H762">
        <v>0.67493651070000005</v>
      </c>
      <c r="I762">
        <v>0.57701566500000001</v>
      </c>
      <c r="J762">
        <v>0.51133243559999997</v>
      </c>
      <c r="K762">
        <v>0.50745644599999995</v>
      </c>
      <c r="L762">
        <v>0.59626470220000005</v>
      </c>
      <c r="M762">
        <v>0.54752389489999997</v>
      </c>
      <c r="N762">
        <f t="shared" si="110"/>
        <v>0.6525956306519517</v>
      </c>
      <c r="O762">
        <f t="shared" si="111"/>
        <v>0.49453100108040027</v>
      </c>
      <c r="P762">
        <f t="shared" si="112"/>
        <v>0.61937718944669506</v>
      </c>
      <c r="Q762">
        <f t="shared" si="113"/>
        <v>0.51541926465413779</v>
      </c>
      <c r="R762">
        <v>1.147126632</v>
      </c>
      <c r="S762">
        <v>1.134796454</v>
      </c>
    </row>
    <row r="763" spans="1:19" x14ac:dyDescent="0.25">
      <c r="A763">
        <v>85</v>
      </c>
      <c r="B763">
        <v>1.2</v>
      </c>
      <c r="C763">
        <v>10</v>
      </c>
      <c r="D763">
        <v>2.5</v>
      </c>
      <c r="E763">
        <v>0.53759999999999997</v>
      </c>
      <c r="F763">
        <v>0.6048</v>
      </c>
      <c r="G763">
        <v>1.1424000000000001</v>
      </c>
      <c r="H763">
        <v>0.67493651070000005</v>
      </c>
      <c r="I763">
        <v>0.57701566500000001</v>
      </c>
      <c r="J763">
        <v>0.51133243559999997</v>
      </c>
      <c r="K763">
        <v>0.50745644599999995</v>
      </c>
      <c r="L763">
        <v>0.59626470220000005</v>
      </c>
      <c r="M763">
        <v>0.54752389489999997</v>
      </c>
      <c r="N763">
        <f t="shared" si="110"/>
        <v>0.6525956306519517</v>
      </c>
      <c r="O763">
        <f t="shared" si="111"/>
        <v>0.49453100108040027</v>
      </c>
      <c r="P763">
        <f t="shared" si="112"/>
        <v>0.61937718944669506</v>
      </c>
      <c r="Q763">
        <f t="shared" si="113"/>
        <v>0.51541926465413779</v>
      </c>
      <c r="R763">
        <v>1.147126632</v>
      </c>
      <c r="S763">
        <v>1.134796454</v>
      </c>
    </row>
    <row r="764" spans="1:19" x14ac:dyDescent="0.25">
      <c r="A764">
        <v>85</v>
      </c>
      <c r="B764">
        <v>1.2</v>
      </c>
      <c r="C764">
        <v>10</v>
      </c>
      <c r="D764">
        <v>2.5</v>
      </c>
      <c r="E764">
        <v>0.53759999999999997</v>
      </c>
      <c r="F764">
        <v>0.59519999999999995</v>
      </c>
      <c r="G764">
        <v>1.1328</v>
      </c>
      <c r="H764">
        <v>0.67493651070000005</v>
      </c>
      <c r="I764">
        <v>0.57701566500000001</v>
      </c>
      <c r="J764">
        <v>0.51133243559999997</v>
      </c>
      <c r="K764">
        <v>0.50745644599999995</v>
      </c>
      <c r="L764">
        <v>0.59626470220000005</v>
      </c>
      <c r="M764">
        <v>0.54752389489999997</v>
      </c>
      <c r="N764">
        <f t="shared" si="110"/>
        <v>0.6525956306519517</v>
      </c>
      <c r="O764">
        <f t="shared" si="111"/>
        <v>0.49453100108040027</v>
      </c>
      <c r="P764">
        <f t="shared" si="112"/>
        <v>0.61937718944669506</v>
      </c>
      <c r="Q764">
        <f t="shared" si="113"/>
        <v>0.51541926465413779</v>
      </c>
      <c r="R764">
        <v>1.147126632</v>
      </c>
      <c r="S764">
        <v>1.134796454</v>
      </c>
    </row>
    <row r="765" spans="1:19" x14ac:dyDescent="0.25">
      <c r="A765">
        <v>85</v>
      </c>
      <c r="B765">
        <v>1.2</v>
      </c>
      <c r="C765">
        <v>10</v>
      </c>
      <c r="D765">
        <v>2.5</v>
      </c>
      <c r="E765">
        <v>0.53280000000000005</v>
      </c>
      <c r="F765">
        <v>0.64559999999999995</v>
      </c>
      <c r="G765">
        <v>1.1783999999999999</v>
      </c>
      <c r="H765">
        <v>0.67493651070000005</v>
      </c>
      <c r="I765">
        <v>0.57701566500000001</v>
      </c>
      <c r="J765">
        <v>0.51133243559999997</v>
      </c>
      <c r="K765">
        <v>0.50745644599999995</v>
      </c>
      <c r="L765">
        <v>0.59626470220000005</v>
      </c>
      <c r="M765">
        <v>0.54752389489999997</v>
      </c>
      <c r="N765">
        <f t="shared" si="110"/>
        <v>0.6525956306519517</v>
      </c>
      <c r="O765">
        <f t="shared" si="111"/>
        <v>0.49453100108040027</v>
      </c>
      <c r="P765">
        <f t="shared" si="112"/>
        <v>0.61937718944669506</v>
      </c>
      <c r="Q765">
        <f t="shared" si="113"/>
        <v>0.51541926465413779</v>
      </c>
      <c r="R765">
        <v>1.147126632</v>
      </c>
      <c r="S765">
        <v>1.134796454</v>
      </c>
    </row>
    <row r="766" spans="1:19" x14ac:dyDescent="0.25">
      <c r="A766">
        <v>85</v>
      </c>
      <c r="B766">
        <v>1.2</v>
      </c>
      <c r="C766">
        <v>10</v>
      </c>
      <c r="D766">
        <v>2.5</v>
      </c>
      <c r="E766">
        <v>0.53039999999999998</v>
      </c>
      <c r="F766">
        <v>0.55679999999999996</v>
      </c>
      <c r="G766">
        <v>1.0871999999999999</v>
      </c>
      <c r="H766">
        <v>0.67493651070000005</v>
      </c>
      <c r="I766">
        <v>0.57701566500000001</v>
      </c>
      <c r="J766">
        <v>0.51133243559999997</v>
      </c>
      <c r="K766">
        <v>0.50745644599999995</v>
      </c>
      <c r="L766">
        <v>0.59626470220000005</v>
      </c>
      <c r="M766">
        <v>0.54752389489999997</v>
      </c>
      <c r="N766">
        <f t="shared" si="110"/>
        <v>0.6525956306519517</v>
      </c>
      <c r="O766">
        <f t="shared" si="111"/>
        <v>0.49453100108040027</v>
      </c>
      <c r="P766">
        <f t="shared" si="112"/>
        <v>0.61937718944669506</v>
      </c>
      <c r="Q766">
        <f t="shared" si="113"/>
        <v>0.51541926465413779</v>
      </c>
      <c r="R766">
        <v>1.147126632</v>
      </c>
      <c r="S766">
        <v>1.134796454</v>
      </c>
    </row>
    <row r="767" spans="1:19" x14ac:dyDescent="0.25">
      <c r="A767">
        <v>85</v>
      </c>
      <c r="B767">
        <v>1.2</v>
      </c>
      <c r="C767">
        <v>10</v>
      </c>
      <c r="D767">
        <v>2.5</v>
      </c>
      <c r="E767">
        <v>0.58560000000000001</v>
      </c>
      <c r="F767">
        <v>0.52559999999999996</v>
      </c>
      <c r="G767">
        <v>1.1112</v>
      </c>
      <c r="H767">
        <v>0.67493651070000005</v>
      </c>
      <c r="I767">
        <v>0.57701566500000001</v>
      </c>
      <c r="J767">
        <v>0.51133243559999997</v>
      </c>
      <c r="K767">
        <v>0.50745644599999995</v>
      </c>
      <c r="L767">
        <v>0.59626470220000005</v>
      </c>
      <c r="M767">
        <v>0.54752389489999997</v>
      </c>
      <c r="N767">
        <f t="shared" si="110"/>
        <v>0.6525956306519517</v>
      </c>
      <c r="O767">
        <f t="shared" si="111"/>
        <v>0.49453100108040027</v>
      </c>
      <c r="P767">
        <f t="shared" si="112"/>
        <v>0.61937718944669506</v>
      </c>
      <c r="Q767">
        <f t="shared" si="113"/>
        <v>0.51541926465413779</v>
      </c>
      <c r="R767">
        <v>1.147126632</v>
      </c>
      <c r="S767">
        <v>1.134796454</v>
      </c>
    </row>
    <row r="768" spans="1:19" x14ac:dyDescent="0.25">
      <c r="A768">
        <v>85</v>
      </c>
      <c r="B768">
        <v>1.2</v>
      </c>
      <c r="C768">
        <v>10</v>
      </c>
      <c r="D768">
        <v>2.5</v>
      </c>
      <c r="E768">
        <v>0.48480000000000001</v>
      </c>
      <c r="F768">
        <v>0.68640000000000001</v>
      </c>
      <c r="G768">
        <v>1.1712</v>
      </c>
      <c r="H768">
        <v>0.67493651070000005</v>
      </c>
      <c r="I768">
        <v>0.57701566500000001</v>
      </c>
      <c r="J768">
        <v>0.51133243559999997</v>
      </c>
      <c r="K768">
        <v>0.50745644599999995</v>
      </c>
      <c r="L768">
        <v>0.59626470220000005</v>
      </c>
      <c r="M768">
        <v>0.54752389489999997</v>
      </c>
      <c r="N768">
        <f t="shared" si="110"/>
        <v>0.6525956306519517</v>
      </c>
      <c r="O768">
        <f t="shared" si="111"/>
        <v>0.49453100108040027</v>
      </c>
      <c r="P768">
        <f t="shared" si="112"/>
        <v>0.61937718944669506</v>
      </c>
      <c r="Q768">
        <f t="shared" si="113"/>
        <v>0.51541926465413779</v>
      </c>
      <c r="R768">
        <v>1.147126632</v>
      </c>
      <c r="S768">
        <v>1.134796454</v>
      </c>
    </row>
    <row r="769" spans="1:19" x14ac:dyDescent="0.25">
      <c r="A769">
        <v>85</v>
      </c>
      <c r="B769">
        <v>1.2</v>
      </c>
      <c r="C769">
        <v>10</v>
      </c>
      <c r="D769">
        <v>2.5</v>
      </c>
      <c r="E769">
        <v>0.44640000000000002</v>
      </c>
      <c r="F769">
        <v>0.66720000000000002</v>
      </c>
      <c r="G769">
        <v>1.1135999999999999</v>
      </c>
      <c r="H769">
        <v>0.67493651070000005</v>
      </c>
      <c r="I769">
        <v>0.57701566500000001</v>
      </c>
      <c r="J769">
        <v>0.51133243559999997</v>
      </c>
      <c r="K769">
        <v>0.50745644599999995</v>
      </c>
      <c r="L769">
        <v>0.59626470220000005</v>
      </c>
      <c r="M769">
        <v>0.54752389489999997</v>
      </c>
      <c r="N769">
        <f t="shared" si="110"/>
        <v>0.6525956306519517</v>
      </c>
      <c r="O769">
        <f t="shared" si="111"/>
        <v>0.49453100108040027</v>
      </c>
      <c r="P769">
        <f t="shared" si="112"/>
        <v>0.61937718944669506</v>
      </c>
      <c r="Q769">
        <f t="shared" si="113"/>
        <v>0.51541926465413779</v>
      </c>
      <c r="R769">
        <v>1.147126632</v>
      </c>
      <c r="S769">
        <v>1.134796454</v>
      </c>
    </row>
    <row r="770" spans="1:19" x14ac:dyDescent="0.25">
      <c r="A770">
        <v>85</v>
      </c>
      <c r="B770">
        <v>1.2</v>
      </c>
      <c r="C770">
        <v>10</v>
      </c>
      <c r="D770">
        <v>2.5</v>
      </c>
      <c r="E770">
        <v>0.50880000000000003</v>
      </c>
      <c r="F770">
        <v>0.62160000000000004</v>
      </c>
      <c r="G770">
        <v>1.1304000000000001</v>
      </c>
      <c r="H770">
        <v>0.67493651070000005</v>
      </c>
      <c r="I770">
        <v>0.57701566500000001</v>
      </c>
      <c r="J770">
        <v>0.51133243559999997</v>
      </c>
      <c r="K770">
        <v>0.50745644599999995</v>
      </c>
      <c r="L770">
        <v>0.59626470220000005</v>
      </c>
      <c r="M770">
        <v>0.54752389489999997</v>
      </c>
      <c r="N770">
        <f t="shared" si="110"/>
        <v>0.6525956306519517</v>
      </c>
      <c r="O770">
        <f t="shared" si="111"/>
        <v>0.49453100108040027</v>
      </c>
      <c r="P770">
        <f t="shared" si="112"/>
        <v>0.61937718944669506</v>
      </c>
      <c r="Q770">
        <f t="shared" si="113"/>
        <v>0.51541926465413779</v>
      </c>
      <c r="R770">
        <v>1.147126632</v>
      </c>
      <c r="S770">
        <v>1.134796454</v>
      </c>
    </row>
    <row r="771" spans="1:19" x14ac:dyDescent="0.25">
      <c r="A771">
        <v>85</v>
      </c>
      <c r="B771">
        <v>1.2</v>
      </c>
      <c r="C771">
        <v>10</v>
      </c>
      <c r="D771">
        <v>2.5</v>
      </c>
      <c r="E771">
        <v>0.57840000000000003</v>
      </c>
      <c r="F771">
        <v>0.55200000000000005</v>
      </c>
      <c r="G771">
        <v>1.1304000000000001</v>
      </c>
      <c r="H771">
        <v>0.67493651070000005</v>
      </c>
      <c r="I771">
        <v>0.57701566500000001</v>
      </c>
      <c r="J771">
        <v>0.51133243559999997</v>
      </c>
      <c r="K771">
        <v>0.50745644599999995</v>
      </c>
      <c r="L771">
        <v>0.59626470220000005</v>
      </c>
      <c r="M771">
        <v>0.54752389489999997</v>
      </c>
      <c r="N771">
        <f t="shared" si="110"/>
        <v>0.6525956306519517</v>
      </c>
      <c r="O771">
        <f t="shared" si="111"/>
        <v>0.49453100108040027</v>
      </c>
      <c r="P771">
        <f t="shared" si="112"/>
        <v>0.61937718944669506</v>
      </c>
      <c r="Q771">
        <f t="shared" si="113"/>
        <v>0.51541926465413779</v>
      </c>
      <c r="R771">
        <v>1.147126632</v>
      </c>
      <c r="S771">
        <v>1.134796454</v>
      </c>
    </row>
    <row r="772" spans="1:19" x14ac:dyDescent="0.25">
      <c r="A772">
        <v>85</v>
      </c>
      <c r="B772">
        <v>1.2</v>
      </c>
      <c r="C772">
        <v>10</v>
      </c>
      <c r="D772">
        <v>2.5</v>
      </c>
      <c r="E772">
        <v>0.54479999999999995</v>
      </c>
      <c r="F772">
        <v>0.59040000000000004</v>
      </c>
      <c r="G772">
        <v>1.1352</v>
      </c>
      <c r="H772">
        <v>0.67493651070000005</v>
      </c>
      <c r="I772">
        <v>0.57701566500000001</v>
      </c>
      <c r="J772">
        <v>0.51133243559999997</v>
      </c>
      <c r="K772">
        <v>0.50745644599999995</v>
      </c>
      <c r="L772">
        <v>0.59626470220000005</v>
      </c>
      <c r="M772">
        <v>0.54752389489999997</v>
      </c>
      <c r="N772">
        <f t="shared" si="110"/>
        <v>0.6525956306519517</v>
      </c>
      <c r="O772">
        <f t="shared" si="111"/>
        <v>0.49453100108040027</v>
      </c>
      <c r="P772">
        <f t="shared" si="112"/>
        <v>0.61937718944669506</v>
      </c>
      <c r="Q772">
        <f t="shared" si="113"/>
        <v>0.51541926465413779</v>
      </c>
      <c r="R772">
        <v>1.147126632</v>
      </c>
      <c r="S772">
        <v>1.134796454</v>
      </c>
    </row>
    <row r="773" spans="1:19" x14ac:dyDescent="0.25">
      <c r="A773">
        <v>85</v>
      </c>
      <c r="B773">
        <v>1.2</v>
      </c>
      <c r="C773">
        <v>10</v>
      </c>
      <c r="D773">
        <v>2.5</v>
      </c>
      <c r="E773">
        <v>0.48720000000000002</v>
      </c>
      <c r="F773">
        <v>0.59519999999999995</v>
      </c>
      <c r="G773">
        <v>1.0824</v>
      </c>
      <c r="H773">
        <v>0.67493651070000005</v>
      </c>
      <c r="I773">
        <v>0.57701566500000001</v>
      </c>
      <c r="J773">
        <v>0.51133243559999997</v>
      </c>
      <c r="K773">
        <v>0.50745644599999995</v>
      </c>
      <c r="L773">
        <v>0.59626470220000005</v>
      </c>
      <c r="M773">
        <v>0.54752389489999997</v>
      </c>
      <c r="N773">
        <f t="shared" si="110"/>
        <v>0.6525956306519517</v>
      </c>
      <c r="O773">
        <f t="shared" si="111"/>
        <v>0.49453100108040027</v>
      </c>
      <c r="P773">
        <f t="shared" si="112"/>
        <v>0.61937718944669506</v>
      </c>
      <c r="Q773">
        <f t="shared" si="113"/>
        <v>0.51541926465413779</v>
      </c>
      <c r="R773">
        <v>1.147126632</v>
      </c>
      <c r="S773">
        <v>1.134796454</v>
      </c>
    </row>
    <row r="774" spans="1:19" x14ac:dyDescent="0.25">
      <c r="A774">
        <v>85</v>
      </c>
      <c r="B774">
        <v>1.2</v>
      </c>
      <c r="C774">
        <v>10</v>
      </c>
      <c r="D774">
        <v>2.5</v>
      </c>
      <c r="E774">
        <v>0.53759999999999997</v>
      </c>
      <c r="F774">
        <v>0.59760000000000002</v>
      </c>
      <c r="G774">
        <v>1.1352</v>
      </c>
      <c r="H774">
        <v>0.67493651070000005</v>
      </c>
      <c r="I774">
        <v>0.57701566500000001</v>
      </c>
      <c r="J774">
        <v>0.51133243559999997</v>
      </c>
      <c r="K774">
        <v>0.50745644599999995</v>
      </c>
      <c r="L774">
        <v>0.59626470220000005</v>
      </c>
      <c r="M774">
        <v>0.54752389489999997</v>
      </c>
      <c r="N774">
        <f t="shared" si="110"/>
        <v>0.6525956306519517</v>
      </c>
      <c r="O774">
        <f t="shared" si="111"/>
        <v>0.49453100108040027</v>
      </c>
      <c r="P774">
        <f t="shared" si="112"/>
        <v>0.61937718944669506</v>
      </c>
      <c r="Q774">
        <f t="shared" si="113"/>
        <v>0.51541926465413779</v>
      </c>
      <c r="R774">
        <v>1.147126632</v>
      </c>
      <c r="S774">
        <v>1.134796454</v>
      </c>
    </row>
    <row r="775" spans="1:19" x14ac:dyDescent="0.25">
      <c r="A775">
        <v>85</v>
      </c>
      <c r="B775">
        <v>1.2</v>
      </c>
      <c r="C775">
        <v>10</v>
      </c>
      <c r="D775">
        <v>2.5</v>
      </c>
      <c r="E775">
        <v>0.52800000000000002</v>
      </c>
      <c r="F775">
        <v>0.69120000000000004</v>
      </c>
      <c r="G775">
        <v>1.2192000000000001</v>
      </c>
      <c r="H775">
        <v>0.67493651070000005</v>
      </c>
      <c r="I775">
        <v>0.57701566500000001</v>
      </c>
      <c r="J775">
        <v>0.51133243559999997</v>
      </c>
      <c r="K775">
        <v>0.50745644599999995</v>
      </c>
      <c r="L775">
        <v>0.59626470220000005</v>
      </c>
      <c r="M775">
        <v>0.54752389489999997</v>
      </c>
      <c r="N775">
        <f t="shared" si="110"/>
        <v>0.6525956306519517</v>
      </c>
      <c r="O775">
        <f t="shared" si="111"/>
        <v>0.49453100108040027</v>
      </c>
      <c r="P775">
        <f t="shared" si="112"/>
        <v>0.61937718944669506</v>
      </c>
      <c r="Q775">
        <f t="shared" si="113"/>
        <v>0.51541926465413779</v>
      </c>
      <c r="R775">
        <v>1.147126632</v>
      </c>
      <c r="S775">
        <v>1.134796454</v>
      </c>
    </row>
    <row r="776" spans="1:19" x14ac:dyDescent="0.25">
      <c r="A776">
        <v>85</v>
      </c>
      <c r="B776">
        <v>1.2</v>
      </c>
      <c r="C776">
        <v>10</v>
      </c>
      <c r="D776">
        <v>2.5</v>
      </c>
      <c r="E776">
        <v>0.46560000000000001</v>
      </c>
      <c r="F776">
        <v>0.6744</v>
      </c>
      <c r="G776">
        <v>1.1399999999999999</v>
      </c>
      <c r="H776">
        <v>0.67493651070000005</v>
      </c>
      <c r="I776">
        <v>0.57701566500000001</v>
      </c>
      <c r="J776">
        <v>0.51133243559999997</v>
      </c>
      <c r="K776">
        <v>0.50745644599999995</v>
      </c>
      <c r="L776">
        <v>0.59626470220000005</v>
      </c>
      <c r="M776">
        <v>0.54752389489999997</v>
      </c>
      <c r="N776">
        <f t="shared" si="110"/>
        <v>0.6525956306519517</v>
      </c>
      <c r="O776">
        <f t="shared" si="111"/>
        <v>0.49453100108040027</v>
      </c>
      <c r="P776">
        <f t="shared" si="112"/>
        <v>0.61937718944669506</v>
      </c>
      <c r="Q776">
        <f t="shared" si="113"/>
        <v>0.51541926465413779</v>
      </c>
      <c r="R776">
        <v>1.147126632</v>
      </c>
      <c r="S776">
        <v>1.134796454</v>
      </c>
    </row>
    <row r="777" spans="1:19" x14ac:dyDescent="0.25">
      <c r="A777">
        <v>85</v>
      </c>
      <c r="B777">
        <v>1.2</v>
      </c>
      <c r="C777">
        <v>10</v>
      </c>
      <c r="D777">
        <v>2.5</v>
      </c>
      <c r="E777">
        <v>0.50639999999999996</v>
      </c>
      <c r="F777">
        <v>0.61199999999999999</v>
      </c>
      <c r="G777">
        <v>1.1184000000000001</v>
      </c>
      <c r="H777">
        <v>0.67493651070000005</v>
      </c>
      <c r="I777">
        <v>0.57701566500000001</v>
      </c>
      <c r="J777">
        <v>0.51133243559999997</v>
      </c>
      <c r="K777">
        <v>0.50745644599999995</v>
      </c>
      <c r="L777">
        <v>0.59626470220000005</v>
      </c>
      <c r="M777">
        <v>0.54752389489999997</v>
      </c>
      <c r="N777">
        <f t="shared" si="110"/>
        <v>0.6525956306519517</v>
      </c>
      <c r="O777">
        <f t="shared" si="111"/>
        <v>0.49453100108040027</v>
      </c>
      <c r="P777">
        <f t="shared" si="112"/>
        <v>0.61937718944669506</v>
      </c>
      <c r="Q777">
        <f t="shared" si="113"/>
        <v>0.51541926465413779</v>
      </c>
      <c r="R777">
        <v>1.147126632</v>
      </c>
      <c r="S777">
        <v>1.134796454</v>
      </c>
    </row>
    <row r="778" spans="1:19" x14ac:dyDescent="0.25">
      <c r="A778">
        <v>85</v>
      </c>
      <c r="B778">
        <v>1.2</v>
      </c>
      <c r="C778">
        <v>10</v>
      </c>
      <c r="D778">
        <v>2.5</v>
      </c>
      <c r="E778">
        <v>0.49919999999999998</v>
      </c>
      <c r="F778">
        <v>0.59040000000000004</v>
      </c>
      <c r="G778">
        <v>1.0895999999999999</v>
      </c>
      <c r="H778">
        <v>0.67493651070000005</v>
      </c>
      <c r="I778">
        <v>0.57701566500000001</v>
      </c>
      <c r="J778">
        <v>0.51133243559999997</v>
      </c>
      <c r="K778">
        <v>0.50745644599999995</v>
      </c>
      <c r="L778">
        <v>0.59626470220000005</v>
      </c>
      <c r="M778">
        <v>0.54752389489999997</v>
      </c>
      <c r="N778">
        <f t="shared" si="110"/>
        <v>0.6525956306519517</v>
      </c>
      <c r="O778">
        <f t="shared" si="111"/>
        <v>0.49453100108040027</v>
      </c>
      <c r="P778">
        <f t="shared" si="112"/>
        <v>0.61937718944669506</v>
      </c>
      <c r="Q778">
        <f t="shared" si="113"/>
        <v>0.51541926465413779</v>
      </c>
      <c r="R778">
        <v>1.147126632</v>
      </c>
      <c r="S778">
        <v>1.134796454</v>
      </c>
    </row>
    <row r="779" spans="1:19" x14ac:dyDescent="0.25">
      <c r="A779">
        <v>85</v>
      </c>
      <c r="B779">
        <v>1.2</v>
      </c>
      <c r="C779">
        <v>10</v>
      </c>
      <c r="D779">
        <v>2.5</v>
      </c>
      <c r="E779">
        <v>0.54479999999999995</v>
      </c>
      <c r="F779">
        <v>0.60240000000000005</v>
      </c>
      <c r="G779">
        <v>1.1472</v>
      </c>
      <c r="H779">
        <v>0.67493651070000005</v>
      </c>
      <c r="I779">
        <v>0.57701566500000001</v>
      </c>
      <c r="J779">
        <v>0.51133243559999997</v>
      </c>
      <c r="K779">
        <v>0.50745644599999995</v>
      </c>
      <c r="L779">
        <v>0.59626470220000005</v>
      </c>
      <c r="M779">
        <v>0.54752389489999997</v>
      </c>
      <c r="N779">
        <f t="shared" si="110"/>
        <v>0.6525956306519517</v>
      </c>
      <c r="O779">
        <f t="shared" si="111"/>
        <v>0.49453100108040027</v>
      </c>
      <c r="P779">
        <f t="shared" si="112"/>
        <v>0.61937718944669506</v>
      </c>
      <c r="Q779">
        <f t="shared" si="113"/>
        <v>0.51541926465413779</v>
      </c>
      <c r="R779">
        <v>1.147126632</v>
      </c>
      <c r="S779">
        <v>1.134796454</v>
      </c>
    </row>
    <row r="781" spans="1:19" x14ac:dyDescent="0.25">
      <c r="A781">
        <v>85</v>
      </c>
      <c r="B781">
        <v>1</v>
      </c>
      <c r="C781">
        <v>10</v>
      </c>
      <c r="D781">
        <v>2.5</v>
      </c>
      <c r="E781">
        <v>0.6048</v>
      </c>
      <c r="F781">
        <v>0.33300000000000002</v>
      </c>
      <c r="G781">
        <v>0.93779999999999997</v>
      </c>
      <c r="H781">
        <v>0.4823365107</v>
      </c>
      <c r="I781">
        <v>0.38021566499999998</v>
      </c>
      <c r="J781">
        <v>0.51133243559999997</v>
      </c>
      <c r="K781">
        <v>0.50745644599999995</v>
      </c>
      <c r="L781">
        <v>0.39558182219999999</v>
      </c>
      <c r="M781">
        <v>0.54752389489999997</v>
      </c>
      <c r="N781">
        <f t="shared" ref="N781:N820" si="114">$W$27+$W$28*B781+$W$29*(C781-$V$16)*(D781-$V$18)+$W$30*A781+$W$31*D781+$W$32*(C781-$V$16)*(A781-$V$20)+$W$33*C781+$W$34*(B781-$V$22)*(D781-$V$18)+$W$35*(A781-$V$20)*(D781-$V$18)</f>
        <v>0.45063512748395179</v>
      </c>
      <c r="O781">
        <f t="shared" ref="O781:O820" si="115">$W$40+$W$41*D781+$W$42*(C781-$V$17)*(D781-$V$19)+$W$43*A781+$W$44*(A781-$V$21)*(D781-$V$19)+$W$45*C781+$W$46*(A781-$V$21)*(C781-$V$17)+$W$47*(B781-$V$23)*(D781-$V$19)+$W$48*(B781-$V$23)*(C781-$V$17)+$W$49*B781</f>
        <v>0.50307420047420026</v>
      </c>
      <c r="P781">
        <f t="shared" ref="P781:P820" si="116">$Z$27+$Z$28*B781+$Z$29*A781+$Z$30*C781+$Z$31*(D781-$V$18)^2+$Z$32*(D781-$V$18)*(C781-$V$16)+$Z$33*(A781-$V$20)*(D781-$V$18)+$Z$34*(D781)+$Z$35*(B781-$V$22)*(D781-$V$18)+$Z$36*(C781-$V$16)^2+$Z$37*(B781-$V$22)*(C781-$V$16)</f>
        <v>0.42017089285269482</v>
      </c>
      <c r="Q781">
        <f t="shared" ref="Q781:Q820" si="117">$Z$40+$Z$41*A781+$Z$42*C781+$Z$43*(D781-$V$19)^2+$Z$44*(C781-$V$17)*(D781-$V$19)+$Z$45*D781+$Z$46*(A781-$V$21)*(D781-$V$19)+$Z$47*(C781-$V$17)^2+$Z$48*(B781-$V$23)*(D781-$V$19)+$Z$49*(B781-$V$23)*(C781-$V$17)+$Z$50*B781</f>
        <v>0.52264206906733779</v>
      </c>
      <c r="R781">
        <v>0.953709327</v>
      </c>
      <c r="S781">
        <v>0.94281296199999998</v>
      </c>
    </row>
    <row r="782" spans="1:19" x14ac:dyDescent="0.25">
      <c r="A782">
        <v>85</v>
      </c>
      <c r="B782">
        <v>1</v>
      </c>
      <c r="C782">
        <v>10</v>
      </c>
      <c r="D782">
        <v>2.5</v>
      </c>
      <c r="E782">
        <v>0.63900000000000001</v>
      </c>
      <c r="F782">
        <v>0.30959999999999999</v>
      </c>
      <c r="G782">
        <v>0.9486</v>
      </c>
      <c r="H782">
        <v>0.4823365107</v>
      </c>
      <c r="I782">
        <v>0.38021566499999998</v>
      </c>
      <c r="J782">
        <v>0.51133243559999997</v>
      </c>
      <c r="K782">
        <v>0.50745644599999995</v>
      </c>
      <c r="L782">
        <v>0.39558182219999999</v>
      </c>
      <c r="M782">
        <v>0.54752389489999997</v>
      </c>
      <c r="N782">
        <f t="shared" si="114"/>
        <v>0.45063512748395179</v>
      </c>
      <c r="O782">
        <f t="shared" si="115"/>
        <v>0.50307420047420026</v>
      </c>
      <c r="P782">
        <f t="shared" si="116"/>
        <v>0.42017089285269482</v>
      </c>
      <c r="Q782">
        <f t="shared" si="117"/>
        <v>0.52264206906733779</v>
      </c>
      <c r="R782">
        <v>0.953709327</v>
      </c>
      <c r="S782">
        <v>0.94281296199999998</v>
      </c>
    </row>
    <row r="783" spans="1:19" x14ac:dyDescent="0.25">
      <c r="A783">
        <v>85</v>
      </c>
      <c r="B783">
        <v>1</v>
      </c>
      <c r="C783">
        <v>10</v>
      </c>
      <c r="D783">
        <v>2.5</v>
      </c>
      <c r="E783">
        <v>0.67500000000000004</v>
      </c>
      <c r="F783">
        <v>0.30059999999999998</v>
      </c>
      <c r="G783">
        <v>0.97560000000000002</v>
      </c>
      <c r="H783">
        <v>0.4823365107</v>
      </c>
      <c r="I783">
        <v>0.38021566499999998</v>
      </c>
      <c r="J783">
        <v>0.51133243559999997</v>
      </c>
      <c r="K783">
        <v>0.50745644599999995</v>
      </c>
      <c r="L783">
        <v>0.39558182219999999</v>
      </c>
      <c r="M783">
        <v>0.54752389489999997</v>
      </c>
      <c r="N783">
        <f t="shared" si="114"/>
        <v>0.45063512748395179</v>
      </c>
      <c r="O783">
        <f t="shared" si="115"/>
        <v>0.50307420047420026</v>
      </c>
      <c r="P783">
        <f t="shared" si="116"/>
        <v>0.42017089285269482</v>
      </c>
      <c r="Q783">
        <f t="shared" si="117"/>
        <v>0.52264206906733779</v>
      </c>
      <c r="R783">
        <v>0.953709327</v>
      </c>
      <c r="S783">
        <v>0.94281296199999998</v>
      </c>
    </row>
    <row r="784" spans="1:19" x14ac:dyDescent="0.25">
      <c r="A784">
        <v>85</v>
      </c>
      <c r="B784">
        <v>1</v>
      </c>
      <c r="C784">
        <v>10</v>
      </c>
      <c r="D784">
        <v>2.5</v>
      </c>
      <c r="E784">
        <v>0.70379999999999998</v>
      </c>
      <c r="F784">
        <v>0.26279999999999998</v>
      </c>
      <c r="G784">
        <v>0.96660000000000001</v>
      </c>
      <c r="H784">
        <v>0.4823365107</v>
      </c>
      <c r="I784">
        <v>0.38021566499999998</v>
      </c>
      <c r="J784">
        <v>0.51133243559999997</v>
      </c>
      <c r="K784">
        <v>0.50745644599999995</v>
      </c>
      <c r="L784">
        <v>0.39558182219999999</v>
      </c>
      <c r="M784">
        <v>0.54752389489999997</v>
      </c>
      <c r="N784">
        <f t="shared" si="114"/>
        <v>0.45063512748395179</v>
      </c>
      <c r="O784">
        <f t="shared" si="115"/>
        <v>0.50307420047420026</v>
      </c>
      <c r="P784">
        <f t="shared" si="116"/>
        <v>0.42017089285269482</v>
      </c>
      <c r="Q784">
        <f t="shared" si="117"/>
        <v>0.52264206906733779</v>
      </c>
      <c r="R784">
        <v>0.953709327</v>
      </c>
      <c r="S784">
        <v>0.94281296199999998</v>
      </c>
    </row>
    <row r="785" spans="1:19" x14ac:dyDescent="0.25">
      <c r="A785">
        <v>85</v>
      </c>
      <c r="B785">
        <v>1</v>
      </c>
      <c r="C785">
        <v>10</v>
      </c>
      <c r="D785">
        <v>2.5</v>
      </c>
      <c r="E785">
        <v>0.55259999999999998</v>
      </c>
      <c r="F785">
        <v>0.3402</v>
      </c>
      <c r="G785">
        <v>0.89280000000000004</v>
      </c>
      <c r="H785">
        <v>0.4823365107</v>
      </c>
      <c r="I785">
        <v>0.38021566499999998</v>
      </c>
      <c r="J785">
        <v>0.51133243559999997</v>
      </c>
      <c r="K785">
        <v>0.50745644599999995</v>
      </c>
      <c r="L785">
        <v>0.39558182219999999</v>
      </c>
      <c r="M785">
        <v>0.54752389489999997</v>
      </c>
      <c r="N785">
        <f t="shared" si="114"/>
        <v>0.45063512748395179</v>
      </c>
      <c r="O785">
        <f t="shared" si="115"/>
        <v>0.50307420047420026</v>
      </c>
      <c r="P785">
        <f t="shared" si="116"/>
        <v>0.42017089285269482</v>
      </c>
      <c r="Q785">
        <f t="shared" si="117"/>
        <v>0.52264206906733779</v>
      </c>
      <c r="R785">
        <v>0.953709327</v>
      </c>
      <c r="S785">
        <v>0.94281296199999998</v>
      </c>
    </row>
    <row r="786" spans="1:19" x14ac:dyDescent="0.25">
      <c r="A786">
        <v>85</v>
      </c>
      <c r="B786">
        <v>1</v>
      </c>
      <c r="C786">
        <v>10</v>
      </c>
      <c r="D786">
        <v>2.5</v>
      </c>
      <c r="E786">
        <v>0.57420000000000004</v>
      </c>
      <c r="F786">
        <v>0.37980000000000003</v>
      </c>
      <c r="G786">
        <v>0.95399999999999996</v>
      </c>
      <c r="H786">
        <v>0.4823365107</v>
      </c>
      <c r="I786">
        <v>0.38021566499999998</v>
      </c>
      <c r="J786">
        <v>0.51133243559999997</v>
      </c>
      <c r="K786">
        <v>0.50745644599999995</v>
      </c>
      <c r="L786">
        <v>0.39558182219999999</v>
      </c>
      <c r="M786">
        <v>0.54752389489999997</v>
      </c>
      <c r="N786">
        <f t="shared" si="114"/>
        <v>0.45063512748395179</v>
      </c>
      <c r="O786">
        <f t="shared" si="115"/>
        <v>0.50307420047420026</v>
      </c>
      <c r="P786">
        <f t="shared" si="116"/>
        <v>0.42017089285269482</v>
      </c>
      <c r="Q786">
        <f t="shared" si="117"/>
        <v>0.52264206906733779</v>
      </c>
      <c r="R786">
        <v>0.953709327</v>
      </c>
      <c r="S786">
        <v>0.94281296199999998</v>
      </c>
    </row>
    <row r="787" spans="1:19" x14ac:dyDescent="0.25">
      <c r="A787">
        <v>85</v>
      </c>
      <c r="B787">
        <v>1</v>
      </c>
      <c r="C787">
        <v>10</v>
      </c>
      <c r="D787">
        <v>2.5</v>
      </c>
      <c r="E787">
        <v>0.62460000000000004</v>
      </c>
      <c r="F787">
        <v>0.32579999999999998</v>
      </c>
      <c r="G787">
        <v>0.95040000000000002</v>
      </c>
      <c r="H787">
        <v>0.4823365107</v>
      </c>
      <c r="I787">
        <v>0.38021566499999998</v>
      </c>
      <c r="J787">
        <v>0.51133243559999997</v>
      </c>
      <c r="K787">
        <v>0.50745644599999995</v>
      </c>
      <c r="L787">
        <v>0.39558182219999999</v>
      </c>
      <c r="M787">
        <v>0.54752389489999997</v>
      </c>
      <c r="N787">
        <f t="shared" si="114"/>
        <v>0.45063512748395179</v>
      </c>
      <c r="O787">
        <f t="shared" si="115"/>
        <v>0.50307420047420026</v>
      </c>
      <c r="P787">
        <f t="shared" si="116"/>
        <v>0.42017089285269482</v>
      </c>
      <c r="Q787">
        <f t="shared" si="117"/>
        <v>0.52264206906733779</v>
      </c>
      <c r="R787">
        <v>0.953709327</v>
      </c>
      <c r="S787">
        <v>0.94281296199999998</v>
      </c>
    </row>
    <row r="788" spans="1:19" x14ac:dyDescent="0.25">
      <c r="A788">
        <v>85</v>
      </c>
      <c r="B788">
        <v>1</v>
      </c>
      <c r="C788">
        <v>10</v>
      </c>
      <c r="D788">
        <v>2.5</v>
      </c>
      <c r="E788">
        <v>0.63360000000000005</v>
      </c>
      <c r="F788">
        <v>0.32219999999999999</v>
      </c>
      <c r="G788">
        <v>0.95579999999999998</v>
      </c>
      <c r="H788">
        <v>0.4823365107</v>
      </c>
      <c r="I788">
        <v>0.38021566499999998</v>
      </c>
      <c r="J788">
        <v>0.51133243559999997</v>
      </c>
      <c r="K788">
        <v>0.50745644599999995</v>
      </c>
      <c r="L788">
        <v>0.39558182219999999</v>
      </c>
      <c r="M788">
        <v>0.54752389489999997</v>
      </c>
      <c r="N788">
        <f t="shared" si="114"/>
        <v>0.45063512748395179</v>
      </c>
      <c r="O788">
        <f t="shared" si="115"/>
        <v>0.50307420047420026</v>
      </c>
      <c r="P788">
        <f t="shared" si="116"/>
        <v>0.42017089285269482</v>
      </c>
      <c r="Q788">
        <f t="shared" si="117"/>
        <v>0.52264206906733779</v>
      </c>
      <c r="R788">
        <v>0.953709327</v>
      </c>
      <c r="S788">
        <v>0.94281296199999998</v>
      </c>
    </row>
    <row r="789" spans="1:19" x14ac:dyDescent="0.25">
      <c r="A789">
        <v>85</v>
      </c>
      <c r="B789">
        <v>1</v>
      </c>
      <c r="C789">
        <v>10</v>
      </c>
      <c r="D789">
        <v>2.5</v>
      </c>
      <c r="E789">
        <v>0.5958</v>
      </c>
      <c r="F789">
        <v>0.3024</v>
      </c>
      <c r="G789">
        <v>0.8982</v>
      </c>
      <c r="H789">
        <v>0.4823365107</v>
      </c>
      <c r="I789">
        <v>0.38021566499999998</v>
      </c>
      <c r="J789">
        <v>0.51133243559999997</v>
      </c>
      <c r="K789">
        <v>0.50745644599999995</v>
      </c>
      <c r="L789">
        <v>0.39558182219999999</v>
      </c>
      <c r="M789">
        <v>0.54752389489999997</v>
      </c>
      <c r="N789">
        <f t="shared" si="114"/>
        <v>0.45063512748395179</v>
      </c>
      <c r="O789">
        <f t="shared" si="115"/>
        <v>0.50307420047420026</v>
      </c>
      <c r="P789">
        <f t="shared" si="116"/>
        <v>0.42017089285269482</v>
      </c>
      <c r="Q789">
        <f t="shared" si="117"/>
        <v>0.52264206906733779</v>
      </c>
      <c r="R789">
        <v>0.953709327</v>
      </c>
      <c r="S789">
        <v>0.94281296199999998</v>
      </c>
    </row>
    <row r="790" spans="1:19" x14ac:dyDescent="0.25">
      <c r="A790">
        <v>85</v>
      </c>
      <c r="B790">
        <v>1</v>
      </c>
      <c r="C790">
        <v>10</v>
      </c>
      <c r="D790">
        <v>2.5</v>
      </c>
      <c r="E790">
        <v>0.60660000000000003</v>
      </c>
      <c r="F790">
        <v>0.32040000000000002</v>
      </c>
      <c r="G790">
        <v>0.92700000000000005</v>
      </c>
      <c r="H790">
        <v>0.4823365107</v>
      </c>
      <c r="I790">
        <v>0.38021566499999998</v>
      </c>
      <c r="J790">
        <v>0.51133243559999997</v>
      </c>
      <c r="K790">
        <v>0.50745644599999995</v>
      </c>
      <c r="L790">
        <v>0.39558182219999999</v>
      </c>
      <c r="M790">
        <v>0.54752389489999997</v>
      </c>
      <c r="N790">
        <f t="shared" si="114"/>
        <v>0.45063512748395179</v>
      </c>
      <c r="O790">
        <f t="shared" si="115"/>
        <v>0.50307420047420026</v>
      </c>
      <c r="P790">
        <f t="shared" si="116"/>
        <v>0.42017089285269482</v>
      </c>
      <c r="Q790">
        <f t="shared" si="117"/>
        <v>0.52264206906733779</v>
      </c>
      <c r="R790">
        <v>0.953709327</v>
      </c>
      <c r="S790">
        <v>0.94281296199999998</v>
      </c>
    </row>
    <row r="791" spans="1:19" x14ac:dyDescent="0.25">
      <c r="A791">
        <v>85</v>
      </c>
      <c r="B791">
        <v>1</v>
      </c>
      <c r="C791">
        <v>10</v>
      </c>
      <c r="D791">
        <v>2.5</v>
      </c>
      <c r="E791">
        <v>0.64259999999999995</v>
      </c>
      <c r="F791">
        <v>0.35460000000000003</v>
      </c>
      <c r="G791">
        <v>0.99719999999999998</v>
      </c>
      <c r="H791">
        <v>0.4823365107</v>
      </c>
      <c r="I791">
        <v>0.38021566499999998</v>
      </c>
      <c r="J791">
        <v>0.51133243559999997</v>
      </c>
      <c r="K791">
        <v>0.50745644599999995</v>
      </c>
      <c r="L791">
        <v>0.39558182219999999</v>
      </c>
      <c r="M791">
        <v>0.54752389489999997</v>
      </c>
      <c r="N791">
        <f t="shared" si="114"/>
        <v>0.45063512748395179</v>
      </c>
      <c r="O791">
        <f t="shared" si="115"/>
        <v>0.50307420047420026</v>
      </c>
      <c r="P791">
        <f t="shared" si="116"/>
        <v>0.42017089285269482</v>
      </c>
      <c r="Q791">
        <f t="shared" si="117"/>
        <v>0.52264206906733779</v>
      </c>
      <c r="R791">
        <v>0.953709327</v>
      </c>
      <c r="S791">
        <v>0.94281296199999998</v>
      </c>
    </row>
    <row r="792" spans="1:19" x14ac:dyDescent="0.25">
      <c r="A792">
        <v>85</v>
      </c>
      <c r="B792">
        <v>1</v>
      </c>
      <c r="C792">
        <v>10</v>
      </c>
      <c r="D792">
        <v>2.5</v>
      </c>
      <c r="E792">
        <v>0.60299999999999998</v>
      </c>
      <c r="F792">
        <v>0.32040000000000002</v>
      </c>
      <c r="G792">
        <v>0.9234</v>
      </c>
      <c r="H792">
        <v>0.4823365107</v>
      </c>
      <c r="I792">
        <v>0.38021566499999998</v>
      </c>
      <c r="J792">
        <v>0.51133243559999997</v>
      </c>
      <c r="K792">
        <v>0.50745644599999995</v>
      </c>
      <c r="L792">
        <v>0.39558182219999999</v>
      </c>
      <c r="M792">
        <v>0.54752389489999997</v>
      </c>
      <c r="N792">
        <f t="shared" si="114"/>
        <v>0.45063512748395179</v>
      </c>
      <c r="O792">
        <f t="shared" si="115"/>
        <v>0.50307420047420026</v>
      </c>
      <c r="P792">
        <f t="shared" si="116"/>
        <v>0.42017089285269482</v>
      </c>
      <c r="Q792">
        <f t="shared" si="117"/>
        <v>0.52264206906733779</v>
      </c>
      <c r="R792">
        <v>0.953709327</v>
      </c>
      <c r="S792">
        <v>0.94281296199999998</v>
      </c>
    </row>
    <row r="793" spans="1:19" x14ac:dyDescent="0.25">
      <c r="A793">
        <v>85</v>
      </c>
      <c r="B793">
        <v>1</v>
      </c>
      <c r="C793">
        <v>10</v>
      </c>
      <c r="D793">
        <v>2.5</v>
      </c>
      <c r="E793">
        <v>0.62819999999999998</v>
      </c>
      <c r="F793">
        <v>0.37080000000000002</v>
      </c>
      <c r="G793">
        <v>0.999</v>
      </c>
      <c r="H793">
        <v>0.4823365107</v>
      </c>
      <c r="I793">
        <v>0.38021566499999998</v>
      </c>
      <c r="J793">
        <v>0.51133243559999997</v>
      </c>
      <c r="K793">
        <v>0.50745644599999995</v>
      </c>
      <c r="L793">
        <v>0.39558182219999999</v>
      </c>
      <c r="M793">
        <v>0.54752389489999997</v>
      </c>
      <c r="N793">
        <f t="shared" si="114"/>
        <v>0.45063512748395179</v>
      </c>
      <c r="O793">
        <f t="shared" si="115"/>
        <v>0.50307420047420026</v>
      </c>
      <c r="P793">
        <f t="shared" si="116"/>
        <v>0.42017089285269482</v>
      </c>
      <c r="Q793">
        <f t="shared" si="117"/>
        <v>0.52264206906733779</v>
      </c>
      <c r="R793">
        <v>0.953709327</v>
      </c>
      <c r="S793">
        <v>0.94281296199999998</v>
      </c>
    </row>
    <row r="794" spans="1:19" x14ac:dyDescent="0.25">
      <c r="A794">
        <v>85</v>
      </c>
      <c r="B794">
        <v>1</v>
      </c>
      <c r="C794">
        <v>10</v>
      </c>
      <c r="D794">
        <v>2.5</v>
      </c>
      <c r="E794">
        <v>0.62639999999999996</v>
      </c>
      <c r="F794">
        <v>0.34200000000000003</v>
      </c>
      <c r="G794">
        <v>0.96840000000000004</v>
      </c>
      <c r="H794">
        <v>0.4823365107</v>
      </c>
      <c r="I794">
        <v>0.38021566499999998</v>
      </c>
      <c r="J794">
        <v>0.51133243559999997</v>
      </c>
      <c r="K794">
        <v>0.50745644599999995</v>
      </c>
      <c r="L794">
        <v>0.39558182219999999</v>
      </c>
      <c r="M794">
        <v>0.54752389489999997</v>
      </c>
      <c r="N794">
        <f t="shared" si="114"/>
        <v>0.45063512748395179</v>
      </c>
      <c r="O794">
        <f t="shared" si="115"/>
        <v>0.50307420047420026</v>
      </c>
      <c r="P794">
        <f t="shared" si="116"/>
        <v>0.42017089285269482</v>
      </c>
      <c r="Q794">
        <f t="shared" si="117"/>
        <v>0.52264206906733779</v>
      </c>
      <c r="R794">
        <v>0.953709327</v>
      </c>
      <c r="S794">
        <v>0.94281296199999998</v>
      </c>
    </row>
    <row r="795" spans="1:19" x14ac:dyDescent="0.25">
      <c r="A795">
        <v>85</v>
      </c>
      <c r="B795">
        <v>1</v>
      </c>
      <c r="C795">
        <v>10</v>
      </c>
      <c r="D795">
        <v>2.5</v>
      </c>
      <c r="E795">
        <v>0.621</v>
      </c>
      <c r="F795">
        <v>0.31319999999999998</v>
      </c>
      <c r="G795">
        <v>0.93420000000000003</v>
      </c>
      <c r="H795">
        <v>0.4823365107</v>
      </c>
      <c r="I795">
        <v>0.38021566499999998</v>
      </c>
      <c r="J795">
        <v>0.51133243559999997</v>
      </c>
      <c r="K795">
        <v>0.50745644599999995</v>
      </c>
      <c r="L795">
        <v>0.39558182219999999</v>
      </c>
      <c r="M795">
        <v>0.54752389489999997</v>
      </c>
      <c r="N795">
        <f t="shared" si="114"/>
        <v>0.45063512748395179</v>
      </c>
      <c r="O795">
        <f t="shared" si="115"/>
        <v>0.50307420047420026</v>
      </c>
      <c r="P795">
        <f t="shared" si="116"/>
        <v>0.42017089285269482</v>
      </c>
      <c r="Q795">
        <f t="shared" si="117"/>
        <v>0.52264206906733779</v>
      </c>
      <c r="R795">
        <v>0.953709327</v>
      </c>
      <c r="S795">
        <v>0.94281296199999998</v>
      </c>
    </row>
    <row r="796" spans="1:19" x14ac:dyDescent="0.25">
      <c r="A796">
        <v>85</v>
      </c>
      <c r="B796">
        <v>1</v>
      </c>
      <c r="C796">
        <v>10</v>
      </c>
      <c r="D796">
        <v>2.5</v>
      </c>
      <c r="E796">
        <v>0.65759999999999996</v>
      </c>
      <c r="F796">
        <v>0.36480000000000001</v>
      </c>
      <c r="G796">
        <v>1.0224</v>
      </c>
      <c r="H796">
        <v>0.4823365107</v>
      </c>
      <c r="I796">
        <v>0.38021566499999998</v>
      </c>
      <c r="J796">
        <v>0.51133243559999997</v>
      </c>
      <c r="K796">
        <v>0.50745644599999995</v>
      </c>
      <c r="L796">
        <v>0.39558182219999999</v>
      </c>
      <c r="M796">
        <v>0.54752389489999997</v>
      </c>
      <c r="N796">
        <f t="shared" si="114"/>
        <v>0.45063512748395179</v>
      </c>
      <c r="O796">
        <f t="shared" si="115"/>
        <v>0.50307420047420026</v>
      </c>
      <c r="P796">
        <f t="shared" si="116"/>
        <v>0.42017089285269482</v>
      </c>
      <c r="Q796">
        <f t="shared" si="117"/>
        <v>0.52264206906733779</v>
      </c>
      <c r="R796">
        <v>0.953709327</v>
      </c>
      <c r="S796">
        <v>0.94281296199999998</v>
      </c>
    </row>
    <row r="797" spans="1:19" x14ac:dyDescent="0.25">
      <c r="A797">
        <v>85</v>
      </c>
      <c r="B797">
        <v>1</v>
      </c>
      <c r="C797">
        <v>10</v>
      </c>
      <c r="D797">
        <v>2.5</v>
      </c>
      <c r="E797">
        <v>0.59940000000000004</v>
      </c>
      <c r="F797">
        <v>0.31859999999999999</v>
      </c>
      <c r="G797">
        <v>0.91800000000000004</v>
      </c>
      <c r="H797">
        <v>0.4823365107</v>
      </c>
      <c r="I797">
        <v>0.38021566499999998</v>
      </c>
      <c r="J797">
        <v>0.51133243559999997</v>
      </c>
      <c r="K797">
        <v>0.50745644599999995</v>
      </c>
      <c r="L797">
        <v>0.39558182219999999</v>
      </c>
      <c r="M797">
        <v>0.54752389489999997</v>
      </c>
      <c r="N797">
        <f t="shared" si="114"/>
        <v>0.45063512748395179</v>
      </c>
      <c r="O797">
        <f t="shared" si="115"/>
        <v>0.50307420047420026</v>
      </c>
      <c r="P797">
        <f t="shared" si="116"/>
        <v>0.42017089285269482</v>
      </c>
      <c r="Q797">
        <f t="shared" si="117"/>
        <v>0.52264206906733779</v>
      </c>
      <c r="R797">
        <v>0.953709327</v>
      </c>
      <c r="S797">
        <v>0.94281296199999998</v>
      </c>
    </row>
    <row r="798" spans="1:19" x14ac:dyDescent="0.25">
      <c r="A798">
        <v>85</v>
      </c>
      <c r="B798">
        <v>1</v>
      </c>
      <c r="C798">
        <v>10</v>
      </c>
      <c r="D798">
        <v>2.5</v>
      </c>
      <c r="E798">
        <v>0.60299999999999998</v>
      </c>
      <c r="F798">
        <v>0.315</v>
      </c>
      <c r="G798">
        <v>0.91800000000000004</v>
      </c>
      <c r="H798">
        <v>0.4823365107</v>
      </c>
      <c r="I798">
        <v>0.38021566499999998</v>
      </c>
      <c r="J798">
        <v>0.51133243559999997</v>
      </c>
      <c r="K798">
        <v>0.50745644599999995</v>
      </c>
      <c r="L798">
        <v>0.39558182219999999</v>
      </c>
      <c r="M798">
        <v>0.54752389489999997</v>
      </c>
      <c r="N798">
        <f t="shared" si="114"/>
        <v>0.45063512748395179</v>
      </c>
      <c r="O798">
        <f t="shared" si="115"/>
        <v>0.50307420047420026</v>
      </c>
      <c r="P798">
        <f t="shared" si="116"/>
        <v>0.42017089285269482</v>
      </c>
      <c r="Q798">
        <f t="shared" si="117"/>
        <v>0.52264206906733779</v>
      </c>
      <c r="R798">
        <v>0.953709327</v>
      </c>
      <c r="S798">
        <v>0.94281296199999998</v>
      </c>
    </row>
    <row r="799" spans="1:19" x14ac:dyDescent="0.25">
      <c r="A799">
        <v>85</v>
      </c>
      <c r="B799">
        <v>1</v>
      </c>
      <c r="C799">
        <v>10</v>
      </c>
      <c r="D799">
        <v>2.5</v>
      </c>
      <c r="E799">
        <v>0.58860000000000001</v>
      </c>
      <c r="F799">
        <v>0.31319999999999998</v>
      </c>
      <c r="G799">
        <v>0.90180000000000005</v>
      </c>
      <c r="H799">
        <v>0.4823365107</v>
      </c>
      <c r="I799">
        <v>0.38021566499999998</v>
      </c>
      <c r="J799">
        <v>0.51133243559999997</v>
      </c>
      <c r="K799">
        <v>0.50745644599999995</v>
      </c>
      <c r="L799">
        <v>0.39558182219999999</v>
      </c>
      <c r="M799">
        <v>0.54752389489999997</v>
      </c>
      <c r="N799">
        <f t="shared" si="114"/>
        <v>0.45063512748395179</v>
      </c>
      <c r="O799">
        <f t="shared" si="115"/>
        <v>0.50307420047420026</v>
      </c>
      <c r="P799">
        <f t="shared" si="116"/>
        <v>0.42017089285269482</v>
      </c>
      <c r="Q799">
        <f t="shared" si="117"/>
        <v>0.52264206906733779</v>
      </c>
      <c r="R799">
        <v>0.953709327</v>
      </c>
      <c r="S799">
        <v>0.94281296199999998</v>
      </c>
    </row>
    <row r="800" spans="1:19" x14ac:dyDescent="0.25">
      <c r="A800">
        <v>85</v>
      </c>
      <c r="B800">
        <v>1</v>
      </c>
      <c r="C800">
        <v>10</v>
      </c>
      <c r="D800">
        <v>2.5</v>
      </c>
      <c r="E800">
        <v>0.61560000000000004</v>
      </c>
      <c r="F800">
        <v>0.29339999999999999</v>
      </c>
      <c r="G800">
        <v>0.90900000000000003</v>
      </c>
      <c r="H800">
        <v>0.4823365107</v>
      </c>
      <c r="I800">
        <v>0.38021566499999998</v>
      </c>
      <c r="J800">
        <v>0.51133243559999997</v>
      </c>
      <c r="K800">
        <v>0.50745644599999995</v>
      </c>
      <c r="L800">
        <v>0.39558182219999999</v>
      </c>
      <c r="M800">
        <v>0.54752389489999997</v>
      </c>
      <c r="N800">
        <f t="shared" si="114"/>
        <v>0.45063512748395179</v>
      </c>
      <c r="O800">
        <f t="shared" si="115"/>
        <v>0.50307420047420026</v>
      </c>
      <c r="P800">
        <f t="shared" si="116"/>
        <v>0.42017089285269482</v>
      </c>
      <c r="Q800">
        <f t="shared" si="117"/>
        <v>0.52264206906733779</v>
      </c>
      <c r="R800">
        <v>0.953709327</v>
      </c>
      <c r="S800">
        <v>0.94281296199999998</v>
      </c>
    </row>
    <row r="801" spans="1:19" x14ac:dyDescent="0.25">
      <c r="A801">
        <v>85</v>
      </c>
      <c r="B801">
        <v>1</v>
      </c>
      <c r="C801">
        <v>10</v>
      </c>
      <c r="D801">
        <v>2.5</v>
      </c>
      <c r="E801">
        <v>0.55979999999999996</v>
      </c>
      <c r="F801">
        <v>0.35820000000000002</v>
      </c>
      <c r="G801">
        <v>0.91800000000000004</v>
      </c>
      <c r="H801">
        <v>0.4823365107</v>
      </c>
      <c r="I801">
        <v>0.38021566499999998</v>
      </c>
      <c r="J801">
        <v>0.51133243559999997</v>
      </c>
      <c r="K801">
        <v>0.50745644599999995</v>
      </c>
      <c r="L801">
        <v>0.39558182219999999</v>
      </c>
      <c r="M801">
        <v>0.54752389489999997</v>
      </c>
      <c r="N801">
        <f t="shared" si="114"/>
        <v>0.45063512748395179</v>
      </c>
      <c r="O801">
        <f t="shared" si="115"/>
        <v>0.50307420047420026</v>
      </c>
      <c r="P801">
        <f t="shared" si="116"/>
        <v>0.42017089285269482</v>
      </c>
      <c r="Q801">
        <f t="shared" si="117"/>
        <v>0.52264206906733779</v>
      </c>
      <c r="R801">
        <v>0.953709327</v>
      </c>
      <c r="S801">
        <v>0.94281296199999998</v>
      </c>
    </row>
    <row r="802" spans="1:19" x14ac:dyDescent="0.25">
      <c r="A802">
        <v>85</v>
      </c>
      <c r="B802">
        <v>1</v>
      </c>
      <c r="C802">
        <v>10</v>
      </c>
      <c r="D802">
        <v>2.5</v>
      </c>
      <c r="E802">
        <v>0.55259999999999998</v>
      </c>
      <c r="F802">
        <v>0.35820000000000002</v>
      </c>
      <c r="G802">
        <v>0.91080000000000005</v>
      </c>
      <c r="H802">
        <v>0.4823365107</v>
      </c>
      <c r="I802">
        <v>0.38021566499999998</v>
      </c>
      <c r="J802">
        <v>0.51133243559999997</v>
      </c>
      <c r="K802">
        <v>0.50745644599999995</v>
      </c>
      <c r="L802">
        <v>0.39558182219999999</v>
      </c>
      <c r="M802">
        <v>0.54752389489999997</v>
      </c>
      <c r="N802">
        <f t="shared" si="114"/>
        <v>0.45063512748395179</v>
      </c>
      <c r="O802">
        <f t="shared" si="115"/>
        <v>0.50307420047420026</v>
      </c>
      <c r="P802">
        <f t="shared" si="116"/>
        <v>0.42017089285269482</v>
      </c>
      <c r="Q802">
        <f t="shared" si="117"/>
        <v>0.52264206906733779</v>
      </c>
      <c r="R802">
        <v>0.953709327</v>
      </c>
      <c r="S802">
        <v>0.94281296199999998</v>
      </c>
    </row>
    <row r="803" spans="1:19" x14ac:dyDescent="0.25">
      <c r="A803">
        <v>85</v>
      </c>
      <c r="B803">
        <v>1</v>
      </c>
      <c r="C803">
        <v>10</v>
      </c>
      <c r="D803">
        <v>2.5</v>
      </c>
      <c r="E803">
        <v>0.51300000000000001</v>
      </c>
      <c r="F803">
        <v>0.4158</v>
      </c>
      <c r="G803">
        <v>0.92879999999999996</v>
      </c>
      <c r="H803">
        <v>0.4823365107</v>
      </c>
      <c r="I803">
        <v>0.38021566499999998</v>
      </c>
      <c r="J803">
        <v>0.51133243559999997</v>
      </c>
      <c r="K803">
        <v>0.50745644599999995</v>
      </c>
      <c r="L803">
        <v>0.39558182219999999</v>
      </c>
      <c r="M803">
        <v>0.54752389489999997</v>
      </c>
      <c r="N803">
        <f t="shared" si="114"/>
        <v>0.45063512748395179</v>
      </c>
      <c r="O803">
        <f t="shared" si="115"/>
        <v>0.50307420047420026</v>
      </c>
      <c r="P803">
        <f t="shared" si="116"/>
        <v>0.42017089285269482</v>
      </c>
      <c r="Q803">
        <f t="shared" si="117"/>
        <v>0.52264206906733779</v>
      </c>
      <c r="R803">
        <v>0.953709327</v>
      </c>
      <c r="S803">
        <v>0.94281296199999998</v>
      </c>
    </row>
    <row r="804" spans="1:19" x14ac:dyDescent="0.25">
      <c r="A804">
        <v>85</v>
      </c>
      <c r="B804">
        <v>1</v>
      </c>
      <c r="C804">
        <v>10</v>
      </c>
      <c r="D804">
        <v>2.5</v>
      </c>
      <c r="E804">
        <v>0.4914</v>
      </c>
      <c r="F804">
        <v>0.3906</v>
      </c>
      <c r="G804">
        <v>0.88200000000000001</v>
      </c>
      <c r="H804">
        <v>0.4823365107</v>
      </c>
      <c r="I804">
        <v>0.38021566499999998</v>
      </c>
      <c r="J804">
        <v>0.51133243559999997</v>
      </c>
      <c r="K804">
        <v>0.50745644599999995</v>
      </c>
      <c r="L804">
        <v>0.39558182219999999</v>
      </c>
      <c r="M804">
        <v>0.54752389489999997</v>
      </c>
      <c r="N804">
        <f t="shared" si="114"/>
        <v>0.45063512748395179</v>
      </c>
      <c r="O804">
        <f t="shared" si="115"/>
        <v>0.50307420047420026</v>
      </c>
      <c r="P804">
        <f t="shared" si="116"/>
        <v>0.42017089285269482</v>
      </c>
      <c r="Q804">
        <f t="shared" si="117"/>
        <v>0.52264206906733779</v>
      </c>
      <c r="R804">
        <v>0.953709327</v>
      </c>
      <c r="S804">
        <v>0.94281296199999998</v>
      </c>
    </row>
    <row r="805" spans="1:19" x14ac:dyDescent="0.25">
      <c r="A805">
        <v>85</v>
      </c>
      <c r="B805">
        <v>1</v>
      </c>
      <c r="C805">
        <v>10</v>
      </c>
      <c r="D805">
        <v>2.5</v>
      </c>
      <c r="E805">
        <v>0.58860000000000001</v>
      </c>
      <c r="F805">
        <v>0.3276</v>
      </c>
      <c r="G805">
        <v>0.91620000000000001</v>
      </c>
      <c r="H805">
        <v>0.4823365107</v>
      </c>
      <c r="I805">
        <v>0.38021566499999998</v>
      </c>
      <c r="J805">
        <v>0.51133243559999997</v>
      </c>
      <c r="K805">
        <v>0.50745644599999995</v>
      </c>
      <c r="L805">
        <v>0.39558182219999999</v>
      </c>
      <c r="M805">
        <v>0.54752389489999997</v>
      </c>
      <c r="N805">
        <f t="shared" si="114"/>
        <v>0.45063512748395179</v>
      </c>
      <c r="O805">
        <f t="shared" si="115"/>
        <v>0.50307420047420026</v>
      </c>
      <c r="P805">
        <f t="shared" si="116"/>
        <v>0.42017089285269482</v>
      </c>
      <c r="Q805">
        <f t="shared" si="117"/>
        <v>0.52264206906733779</v>
      </c>
      <c r="R805">
        <v>0.953709327</v>
      </c>
      <c r="S805">
        <v>0.94281296199999998</v>
      </c>
    </row>
    <row r="806" spans="1:19" x14ac:dyDescent="0.25">
      <c r="A806">
        <v>85</v>
      </c>
      <c r="B806">
        <v>1</v>
      </c>
      <c r="C806">
        <v>10</v>
      </c>
      <c r="D806">
        <v>2.5</v>
      </c>
      <c r="E806">
        <v>0.53459999999999996</v>
      </c>
      <c r="F806">
        <v>0.39240000000000003</v>
      </c>
      <c r="G806">
        <v>0.92700000000000005</v>
      </c>
      <c r="H806">
        <v>0.4823365107</v>
      </c>
      <c r="I806">
        <v>0.38021566499999998</v>
      </c>
      <c r="J806">
        <v>0.51133243559999997</v>
      </c>
      <c r="K806">
        <v>0.50745644599999995</v>
      </c>
      <c r="L806">
        <v>0.39558182219999999</v>
      </c>
      <c r="M806">
        <v>0.54752389489999997</v>
      </c>
      <c r="N806">
        <f t="shared" si="114"/>
        <v>0.45063512748395179</v>
      </c>
      <c r="O806">
        <f t="shared" si="115"/>
        <v>0.50307420047420026</v>
      </c>
      <c r="P806">
        <f t="shared" si="116"/>
        <v>0.42017089285269482</v>
      </c>
      <c r="Q806">
        <f t="shared" si="117"/>
        <v>0.52264206906733779</v>
      </c>
      <c r="R806">
        <v>0.953709327</v>
      </c>
      <c r="S806">
        <v>0.94281296199999998</v>
      </c>
    </row>
    <row r="807" spans="1:19" x14ac:dyDescent="0.25">
      <c r="A807">
        <v>85</v>
      </c>
      <c r="B807">
        <v>1</v>
      </c>
      <c r="C807">
        <v>10</v>
      </c>
      <c r="D807">
        <v>2.5</v>
      </c>
      <c r="E807">
        <v>0.5454</v>
      </c>
      <c r="F807">
        <v>0.36</v>
      </c>
      <c r="G807">
        <v>0.90539999999999998</v>
      </c>
      <c r="H807">
        <v>0.4823365107</v>
      </c>
      <c r="I807">
        <v>0.38021566499999998</v>
      </c>
      <c r="J807">
        <v>0.51133243559999997</v>
      </c>
      <c r="K807">
        <v>0.50745644599999995</v>
      </c>
      <c r="L807">
        <v>0.39558182219999999</v>
      </c>
      <c r="M807">
        <v>0.54752389489999997</v>
      </c>
      <c r="N807">
        <f t="shared" si="114"/>
        <v>0.45063512748395179</v>
      </c>
      <c r="O807">
        <f t="shared" si="115"/>
        <v>0.50307420047420026</v>
      </c>
      <c r="P807">
        <f t="shared" si="116"/>
        <v>0.42017089285269482</v>
      </c>
      <c r="Q807">
        <f t="shared" si="117"/>
        <v>0.52264206906733779</v>
      </c>
      <c r="R807">
        <v>0.953709327</v>
      </c>
      <c r="S807">
        <v>0.94281296199999998</v>
      </c>
    </row>
    <row r="808" spans="1:19" x14ac:dyDescent="0.25">
      <c r="A808">
        <v>85</v>
      </c>
      <c r="B808">
        <v>1</v>
      </c>
      <c r="C808">
        <v>10</v>
      </c>
      <c r="D808">
        <v>2.5</v>
      </c>
      <c r="E808">
        <v>0.63900000000000001</v>
      </c>
      <c r="F808">
        <v>0.3276</v>
      </c>
      <c r="G808">
        <v>0.96660000000000001</v>
      </c>
      <c r="H808">
        <v>0.4823365107</v>
      </c>
      <c r="I808">
        <v>0.38021566499999998</v>
      </c>
      <c r="J808">
        <v>0.51133243559999997</v>
      </c>
      <c r="K808">
        <v>0.50745644599999995</v>
      </c>
      <c r="L808">
        <v>0.39558182219999999</v>
      </c>
      <c r="M808">
        <v>0.54752389489999997</v>
      </c>
      <c r="N808">
        <f t="shared" si="114"/>
        <v>0.45063512748395179</v>
      </c>
      <c r="O808">
        <f t="shared" si="115"/>
        <v>0.50307420047420026</v>
      </c>
      <c r="P808">
        <f t="shared" si="116"/>
        <v>0.42017089285269482</v>
      </c>
      <c r="Q808">
        <f t="shared" si="117"/>
        <v>0.52264206906733779</v>
      </c>
      <c r="R808">
        <v>0.953709327</v>
      </c>
      <c r="S808">
        <v>0.94281296199999998</v>
      </c>
    </row>
    <row r="809" spans="1:19" x14ac:dyDescent="0.25">
      <c r="A809">
        <v>85</v>
      </c>
      <c r="B809">
        <v>1</v>
      </c>
      <c r="C809">
        <v>10</v>
      </c>
      <c r="D809">
        <v>2.5</v>
      </c>
      <c r="E809">
        <v>0.55620000000000003</v>
      </c>
      <c r="F809">
        <v>0.37259999999999999</v>
      </c>
      <c r="G809">
        <v>0.92879999999999996</v>
      </c>
      <c r="H809">
        <v>0.4823365107</v>
      </c>
      <c r="I809">
        <v>0.38021566499999998</v>
      </c>
      <c r="J809">
        <v>0.51133243559999997</v>
      </c>
      <c r="K809">
        <v>0.50745644599999995</v>
      </c>
      <c r="L809">
        <v>0.39558182219999999</v>
      </c>
      <c r="M809">
        <v>0.54752389489999997</v>
      </c>
      <c r="N809">
        <f t="shared" si="114"/>
        <v>0.45063512748395179</v>
      </c>
      <c r="O809">
        <f t="shared" si="115"/>
        <v>0.50307420047420026</v>
      </c>
      <c r="P809">
        <f t="shared" si="116"/>
        <v>0.42017089285269482</v>
      </c>
      <c r="Q809">
        <f t="shared" si="117"/>
        <v>0.52264206906733779</v>
      </c>
      <c r="R809">
        <v>0.953709327</v>
      </c>
      <c r="S809">
        <v>0.94281296199999998</v>
      </c>
    </row>
    <row r="810" spans="1:19" x14ac:dyDescent="0.25">
      <c r="A810">
        <v>85</v>
      </c>
      <c r="B810">
        <v>1</v>
      </c>
      <c r="C810">
        <v>10</v>
      </c>
      <c r="D810">
        <v>2.5</v>
      </c>
      <c r="E810">
        <v>0.53459999999999996</v>
      </c>
      <c r="F810">
        <v>0.43740000000000001</v>
      </c>
      <c r="G810">
        <v>0.97199999999999998</v>
      </c>
      <c r="H810">
        <v>0.4823365107</v>
      </c>
      <c r="I810">
        <v>0.38021566499999998</v>
      </c>
      <c r="J810">
        <v>0.51133243559999997</v>
      </c>
      <c r="K810">
        <v>0.50745644599999995</v>
      </c>
      <c r="L810">
        <v>0.39558182219999999</v>
      </c>
      <c r="M810">
        <v>0.54752389489999997</v>
      </c>
      <c r="N810">
        <f t="shared" si="114"/>
        <v>0.45063512748395179</v>
      </c>
      <c r="O810">
        <f t="shared" si="115"/>
        <v>0.50307420047420026</v>
      </c>
      <c r="P810">
        <f t="shared" si="116"/>
        <v>0.42017089285269482</v>
      </c>
      <c r="Q810">
        <f t="shared" si="117"/>
        <v>0.52264206906733779</v>
      </c>
      <c r="R810">
        <v>0.953709327</v>
      </c>
      <c r="S810">
        <v>0.94281296199999998</v>
      </c>
    </row>
    <row r="811" spans="1:19" x14ac:dyDescent="0.25">
      <c r="A811">
        <v>85</v>
      </c>
      <c r="B811">
        <v>1</v>
      </c>
      <c r="C811">
        <v>10</v>
      </c>
      <c r="D811">
        <v>2.5</v>
      </c>
      <c r="E811">
        <v>0.51839999999999997</v>
      </c>
      <c r="F811">
        <v>0.42120000000000002</v>
      </c>
      <c r="G811">
        <v>0.93959999999999999</v>
      </c>
      <c r="H811">
        <v>0.4823365107</v>
      </c>
      <c r="I811">
        <v>0.38021566499999998</v>
      </c>
      <c r="J811">
        <v>0.51133243559999997</v>
      </c>
      <c r="K811">
        <v>0.50745644599999995</v>
      </c>
      <c r="L811">
        <v>0.39558182219999999</v>
      </c>
      <c r="M811">
        <v>0.54752389489999997</v>
      </c>
      <c r="N811">
        <f t="shared" si="114"/>
        <v>0.45063512748395179</v>
      </c>
      <c r="O811">
        <f t="shared" si="115"/>
        <v>0.50307420047420026</v>
      </c>
      <c r="P811">
        <f t="shared" si="116"/>
        <v>0.42017089285269482</v>
      </c>
      <c r="Q811">
        <f t="shared" si="117"/>
        <v>0.52264206906733779</v>
      </c>
      <c r="R811">
        <v>0.953709327</v>
      </c>
      <c r="S811">
        <v>0.94281296199999998</v>
      </c>
    </row>
    <row r="812" spans="1:19" x14ac:dyDescent="0.25">
      <c r="A812">
        <v>85</v>
      </c>
      <c r="B812">
        <v>1</v>
      </c>
      <c r="C812">
        <v>10</v>
      </c>
      <c r="D812">
        <v>2.5</v>
      </c>
      <c r="E812">
        <v>0.56879999999999997</v>
      </c>
      <c r="F812">
        <v>0.39419999999999999</v>
      </c>
      <c r="G812">
        <v>0.96299999999999997</v>
      </c>
      <c r="H812">
        <v>0.4823365107</v>
      </c>
      <c r="I812">
        <v>0.38021566499999998</v>
      </c>
      <c r="J812">
        <v>0.51133243559999997</v>
      </c>
      <c r="K812">
        <v>0.50745644599999995</v>
      </c>
      <c r="L812">
        <v>0.39558182219999999</v>
      </c>
      <c r="M812">
        <v>0.54752389489999997</v>
      </c>
      <c r="N812">
        <f t="shared" si="114"/>
        <v>0.45063512748395179</v>
      </c>
      <c r="O812">
        <f t="shared" si="115"/>
        <v>0.50307420047420026</v>
      </c>
      <c r="P812">
        <f t="shared" si="116"/>
        <v>0.42017089285269482</v>
      </c>
      <c r="Q812">
        <f t="shared" si="117"/>
        <v>0.52264206906733779</v>
      </c>
      <c r="R812">
        <v>0.953709327</v>
      </c>
      <c r="S812">
        <v>0.94281296199999998</v>
      </c>
    </row>
    <row r="813" spans="1:19" x14ac:dyDescent="0.25">
      <c r="A813">
        <v>85</v>
      </c>
      <c r="B813">
        <v>1</v>
      </c>
      <c r="C813">
        <v>10</v>
      </c>
      <c r="D813">
        <v>2.5</v>
      </c>
      <c r="E813">
        <v>0.56159999999999999</v>
      </c>
      <c r="F813">
        <v>0.3528</v>
      </c>
      <c r="G813">
        <v>0.91439999999999999</v>
      </c>
      <c r="H813">
        <v>0.4823365107</v>
      </c>
      <c r="I813">
        <v>0.38021566499999998</v>
      </c>
      <c r="J813">
        <v>0.51133243559999997</v>
      </c>
      <c r="K813">
        <v>0.50745644599999995</v>
      </c>
      <c r="L813">
        <v>0.39558182219999999</v>
      </c>
      <c r="M813">
        <v>0.54752389489999997</v>
      </c>
      <c r="N813">
        <f t="shared" si="114"/>
        <v>0.45063512748395179</v>
      </c>
      <c r="O813">
        <f t="shared" si="115"/>
        <v>0.50307420047420026</v>
      </c>
      <c r="P813">
        <f t="shared" si="116"/>
        <v>0.42017089285269482</v>
      </c>
      <c r="Q813">
        <f t="shared" si="117"/>
        <v>0.52264206906733779</v>
      </c>
      <c r="R813">
        <v>0.953709327</v>
      </c>
      <c r="S813">
        <v>0.94281296199999998</v>
      </c>
    </row>
    <row r="814" spans="1:19" x14ac:dyDescent="0.25">
      <c r="A814">
        <v>85</v>
      </c>
      <c r="B814">
        <v>1</v>
      </c>
      <c r="C814">
        <v>10</v>
      </c>
      <c r="D814">
        <v>2.5</v>
      </c>
      <c r="E814">
        <v>0.5454</v>
      </c>
      <c r="F814">
        <v>0.39419999999999999</v>
      </c>
      <c r="G814">
        <v>0.93959999999999999</v>
      </c>
      <c r="H814">
        <v>0.4823365107</v>
      </c>
      <c r="I814">
        <v>0.38021566499999998</v>
      </c>
      <c r="J814">
        <v>0.51133243559999997</v>
      </c>
      <c r="K814">
        <v>0.50745644599999995</v>
      </c>
      <c r="L814">
        <v>0.39558182219999999</v>
      </c>
      <c r="M814">
        <v>0.54752389489999997</v>
      </c>
      <c r="N814">
        <f t="shared" si="114"/>
        <v>0.45063512748395179</v>
      </c>
      <c r="O814">
        <f t="shared" si="115"/>
        <v>0.50307420047420026</v>
      </c>
      <c r="P814">
        <f t="shared" si="116"/>
        <v>0.42017089285269482</v>
      </c>
      <c r="Q814">
        <f t="shared" si="117"/>
        <v>0.52264206906733779</v>
      </c>
      <c r="R814">
        <v>0.953709327</v>
      </c>
      <c r="S814">
        <v>0.94281296199999998</v>
      </c>
    </row>
    <row r="815" spans="1:19" x14ac:dyDescent="0.25">
      <c r="A815">
        <v>85</v>
      </c>
      <c r="B815">
        <v>1</v>
      </c>
      <c r="C815">
        <v>10</v>
      </c>
      <c r="D815">
        <v>2.5</v>
      </c>
      <c r="E815">
        <v>0.55800000000000005</v>
      </c>
      <c r="F815">
        <v>0.432</v>
      </c>
      <c r="G815">
        <v>0.99</v>
      </c>
      <c r="H815">
        <v>0.4823365107</v>
      </c>
      <c r="I815">
        <v>0.38021566499999998</v>
      </c>
      <c r="J815">
        <v>0.51133243559999997</v>
      </c>
      <c r="K815">
        <v>0.50745644599999995</v>
      </c>
      <c r="L815">
        <v>0.39558182219999999</v>
      </c>
      <c r="M815">
        <v>0.54752389489999997</v>
      </c>
      <c r="N815">
        <f t="shared" si="114"/>
        <v>0.45063512748395179</v>
      </c>
      <c r="O815">
        <f t="shared" si="115"/>
        <v>0.50307420047420026</v>
      </c>
      <c r="P815">
        <f t="shared" si="116"/>
        <v>0.42017089285269482</v>
      </c>
      <c r="Q815">
        <f t="shared" si="117"/>
        <v>0.52264206906733779</v>
      </c>
      <c r="R815">
        <v>0.953709327</v>
      </c>
      <c r="S815">
        <v>0.94281296199999998</v>
      </c>
    </row>
    <row r="816" spans="1:19" x14ac:dyDescent="0.25">
      <c r="A816">
        <v>85</v>
      </c>
      <c r="B816">
        <v>1</v>
      </c>
      <c r="C816">
        <v>10</v>
      </c>
      <c r="D816">
        <v>2.5</v>
      </c>
      <c r="E816">
        <v>0.57779999999999998</v>
      </c>
      <c r="F816">
        <v>0.35460000000000003</v>
      </c>
      <c r="G816">
        <v>0.93240000000000001</v>
      </c>
      <c r="H816">
        <v>0.4823365107</v>
      </c>
      <c r="I816">
        <v>0.38021566499999998</v>
      </c>
      <c r="J816">
        <v>0.51133243559999997</v>
      </c>
      <c r="K816">
        <v>0.50745644599999995</v>
      </c>
      <c r="L816">
        <v>0.39558182219999999</v>
      </c>
      <c r="M816">
        <v>0.54752389489999997</v>
      </c>
      <c r="N816">
        <f t="shared" si="114"/>
        <v>0.45063512748395179</v>
      </c>
      <c r="O816">
        <f t="shared" si="115"/>
        <v>0.50307420047420026</v>
      </c>
      <c r="P816">
        <f t="shared" si="116"/>
        <v>0.42017089285269482</v>
      </c>
      <c r="Q816">
        <f t="shared" si="117"/>
        <v>0.52264206906733779</v>
      </c>
      <c r="R816">
        <v>0.953709327</v>
      </c>
      <c r="S816">
        <v>0.94281296199999998</v>
      </c>
    </row>
    <row r="817" spans="1:19" x14ac:dyDescent="0.25">
      <c r="A817">
        <v>85</v>
      </c>
      <c r="B817">
        <v>1</v>
      </c>
      <c r="C817">
        <v>10</v>
      </c>
      <c r="D817">
        <v>2.5</v>
      </c>
      <c r="E817">
        <v>0.47160000000000002</v>
      </c>
      <c r="F817">
        <v>0.45</v>
      </c>
      <c r="G817">
        <v>0.92159999999999997</v>
      </c>
      <c r="H817">
        <v>0.4823365107</v>
      </c>
      <c r="I817">
        <v>0.38021566499999998</v>
      </c>
      <c r="J817">
        <v>0.51133243559999997</v>
      </c>
      <c r="K817">
        <v>0.50745644599999995</v>
      </c>
      <c r="L817">
        <v>0.39558182219999999</v>
      </c>
      <c r="M817">
        <v>0.54752389489999997</v>
      </c>
      <c r="N817">
        <f t="shared" si="114"/>
        <v>0.45063512748395179</v>
      </c>
      <c r="O817">
        <f t="shared" si="115"/>
        <v>0.50307420047420026</v>
      </c>
      <c r="P817">
        <f t="shared" si="116"/>
        <v>0.42017089285269482</v>
      </c>
      <c r="Q817">
        <f t="shared" si="117"/>
        <v>0.52264206906733779</v>
      </c>
      <c r="R817">
        <v>0.953709327</v>
      </c>
      <c r="S817">
        <v>0.94281296199999998</v>
      </c>
    </row>
    <row r="818" spans="1:19" x14ac:dyDescent="0.25">
      <c r="A818">
        <v>85</v>
      </c>
      <c r="B818">
        <v>1</v>
      </c>
      <c r="C818">
        <v>10</v>
      </c>
      <c r="D818">
        <v>2.5</v>
      </c>
      <c r="E818">
        <v>0.44280000000000003</v>
      </c>
      <c r="F818">
        <v>0.4824</v>
      </c>
      <c r="G818">
        <v>0.92520000000000002</v>
      </c>
      <c r="H818">
        <v>0.4823365107</v>
      </c>
      <c r="I818">
        <v>0.38021566499999998</v>
      </c>
      <c r="J818">
        <v>0.51133243559999997</v>
      </c>
      <c r="K818">
        <v>0.50745644599999995</v>
      </c>
      <c r="L818">
        <v>0.39558182219999999</v>
      </c>
      <c r="M818">
        <v>0.54752389489999997</v>
      </c>
      <c r="N818">
        <f t="shared" si="114"/>
        <v>0.45063512748395179</v>
      </c>
      <c r="O818">
        <f t="shared" si="115"/>
        <v>0.50307420047420026</v>
      </c>
      <c r="P818">
        <f t="shared" si="116"/>
        <v>0.42017089285269482</v>
      </c>
      <c r="Q818">
        <f t="shared" si="117"/>
        <v>0.52264206906733779</v>
      </c>
      <c r="R818">
        <v>0.953709327</v>
      </c>
      <c r="S818">
        <v>0.94281296199999998</v>
      </c>
    </row>
    <row r="819" spans="1:19" x14ac:dyDescent="0.25">
      <c r="A819">
        <v>85</v>
      </c>
      <c r="B819">
        <v>1</v>
      </c>
      <c r="C819">
        <v>10</v>
      </c>
      <c r="D819">
        <v>2.5</v>
      </c>
      <c r="E819">
        <v>0.43380000000000002</v>
      </c>
      <c r="F819">
        <v>0.44640000000000002</v>
      </c>
      <c r="G819">
        <v>0.88019999999999998</v>
      </c>
      <c r="H819">
        <v>0.4823365107</v>
      </c>
      <c r="I819">
        <v>0.38021566499999998</v>
      </c>
      <c r="J819">
        <v>0.51133243559999997</v>
      </c>
      <c r="K819">
        <v>0.50745644599999995</v>
      </c>
      <c r="L819">
        <v>0.39558182219999999</v>
      </c>
      <c r="M819">
        <v>0.54752389489999997</v>
      </c>
      <c r="N819">
        <f t="shared" si="114"/>
        <v>0.45063512748395179</v>
      </c>
      <c r="O819">
        <f t="shared" si="115"/>
        <v>0.50307420047420026</v>
      </c>
      <c r="P819">
        <f t="shared" si="116"/>
        <v>0.42017089285269482</v>
      </c>
      <c r="Q819">
        <f t="shared" si="117"/>
        <v>0.52264206906733779</v>
      </c>
      <c r="R819">
        <v>0.953709327</v>
      </c>
      <c r="S819">
        <v>0.94281296199999998</v>
      </c>
    </row>
    <row r="820" spans="1:19" x14ac:dyDescent="0.25">
      <c r="A820">
        <v>85</v>
      </c>
      <c r="B820">
        <v>1</v>
      </c>
      <c r="C820">
        <v>10</v>
      </c>
      <c r="D820">
        <v>2.5</v>
      </c>
      <c r="E820">
        <v>0.49859999999999999</v>
      </c>
      <c r="F820">
        <v>0.42299999999999999</v>
      </c>
      <c r="G820">
        <v>0.92159999999999997</v>
      </c>
      <c r="H820">
        <v>0.4823365107</v>
      </c>
      <c r="I820">
        <v>0.38021566499999998</v>
      </c>
      <c r="J820">
        <v>0.51133243559999997</v>
      </c>
      <c r="K820">
        <v>0.50745644599999995</v>
      </c>
      <c r="L820">
        <v>0.39558182219999999</v>
      </c>
      <c r="M820">
        <v>0.54752389489999997</v>
      </c>
      <c r="N820">
        <f t="shared" si="114"/>
        <v>0.45063512748395179</v>
      </c>
      <c r="O820">
        <f t="shared" si="115"/>
        <v>0.50307420047420026</v>
      </c>
      <c r="P820">
        <f t="shared" si="116"/>
        <v>0.42017089285269482</v>
      </c>
      <c r="Q820">
        <f t="shared" si="117"/>
        <v>0.52264206906733779</v>
      </c>
      <c r="R820">
        <v>0.953709327</v>
      </c>
      <c r="S820">
        <v>0.94281296199999998</v>
      </c>
    </row>
    <row r="822" spans="1:19" x14ac:dyDescent="0.25">
      <c r="A822">
        <v>85</v>
      </c>
      <c r="B822">
        <v>0.8</v>
      </c>
      <c r="C822">
        <v>10</v>
      </c>
      <c r="D822">
        <v>2.5</v>
      </c>
      <c r="E822">
        <v>0.50760000000000005</v>
      </c>
      <c r="F822">
        <v>0.23580000000000001</v>
      </c>
      <c r="G822">
        <v>0.74339999999999995</v>
      </c>
      <c r="H822">
        <v>0.28973651070000001</v>
      </c>
      <c r="I822">
        <v>0.18341566500000001</v>
      </c>
      <c r="J822">
        <v>0.51133243559999997</v>
      </c>
      <c r="K822">
        <v>0.50745644599999995</v>
      </c>
      <c r="L822">
        <v>0.19489894220000001</v>
      </c>
      <c r="M822">
        <v>0.54752389489999997</v>
      </c>
      <c r="N822">
        <f t="shared" ref="N822:N861" si="118">$W$27+$W$28*B822+$W$29*(C822-$V$16)*(D822-$V$18)+$W$30*A822+$W$31*D822+$W$32*(C822-$V$16)*(A822-$V$20)+$W$33*C822+$W$34*(B822-$V$22)*(D822-$V$18)+$W$35*(A822-$V$20)*(D822-$V$18)</f>
        <v>0.2486746243159518</v>
      </c>
      <c r="O822">
        <f t="shared" ref="O822:O861" si="119">$W$40+$W$41*D822+$W$42*(C822-$V$17)*(D822-$V$19)+$W$43*A822+$W$44*(A822-$V$21)*(D822-$V$19)+$W$45*C822+$W$46*(A822-$V$21)*(C822-$V$17)+$W$47*(B822-$V$23)*(D822-$V$19)+$W$48*(B822-$V$23)*(C822-$V$17)+$W$49*B822</f>
        <v>0.51161739986800026</v>
      </c>
      <c r="P822">
        <f t="shared" ref="P822:P861" si="120">$Z$27+$Z$28*B822+$Z$29*A822+$Z$30*C822+$Z$31*(D822-$V$18)^2+$Z$32*(D822-$V$18)*(C822-$V$16)+$Z$33*(A822-$V$20)*(D822-$V$18)+$Z$34*(D822)+$Z$35*(B822-$V$22)*(D822-$V$18)+$Z$36*(C822-$V$16)^2+$Z$37*(B822-$V$22)*(C822-$V$16)</f>
        <v>0.22096459625869544</v>
      </c>
      <c r="Q822">
        <f t="shared" ref="Q822:Q861" si="121">$Z$40+$Z$41*A822+$Z$42*C822+$Z$43*(D822-$V$19)^2+$Z$44*(C822-$V$17)*(D822-$V$19)+$Z$45*D822+$Z$46*(A822-$V$21)*(D822-$V$19)+$Z$47*(C822-$V$17)^2+$Z$48*(B822-$V$23)*(D822-$V$19)+$Z$49*(B822-$V$23)*(C822-$V$17)+$Z$50*B822</f>
        <v>0.52986487348053768</v>
      </c>
      <c r="R822">
        <v>0.76029202399999996</v>
      </c>
      <c r="S822">
        <v>0.75082946900000003</v>
      </c>
    </row>
    <row r="823" spans="1:19" x14ac:dyDescent="0.25">
      <c r="A823">
        <v>85</v>
      </c>
      <c r="B823">
        <v>0.8</v>
      </c>
      <c r="C823">
        <v>10</v>
      </c>
      <c r="D823">
        <v>2.5</v>
      </c>
      <c r="E823">
        <v>0.55079999999999996</v>
      </c>
      <c r="F823">
        <v>0.18179999999999999</v>
      </c>
      <c r="G823">
        <v>0.73260000000000003</v>
      </c>
      <c r="H823">
        <v>0.28973651070000001</v>
      </c>
      <c r="I823">
        <v>0.18341566500000001</v>
      </c>
      <c r="J823">
        <v>0.51133243559999997</v>
      </c>
      <c r="K823">
        <v>0.50745644599999995</v>
      </c>
      <c r="L823">
        <v>0.19489894220000001</v>
      </c>
      <c r="M823">
        <v>0.54752389489999997</v>
      </c>
      <c r="N823">
        <f t="shared" si="118"/>
        <v>0.2486746243159518</v>
      </c>
      <c r="O823">
        <f t="shared" si="119"/>
        <v>0.51161739986800026</v>
      </c>
      <c r="P823">
        <f t="shared" si="120"/>
        <v>0.22096459625869544</v>
      </c>
      <c r="Q823">
        <f t="shared" si="121"/>
        <v>0.52986487348053768</v>
      </c>
      <c r="R823">
        <v>0.76029202399999996</v>
      </c>
      <c r="S823">
        <v>0.75082946900000003</v>
      </c>
    </row>
    <row r="824" spans="1:19" x14ac:dyDescent="0.25">
      <c r="A824">
        <v>85</v>
      </c>
      <c r="B824">
        <v>0.8</v>
      </c>
      <c r="C824">
        <v>10</v>
      </c>
      <c r="D824">
        <v>2.5</v>
      </c>
      <c r="E824">
        <v>0.58860000000000001</v>
      </c>
      <c r="F824">
        <v>0.18720000000000001</v>
      </c>
      <c r="G824">
        <v>0.77580000000000005</v>
      </c>
      <c r="H824">
        <v>0.28973651070000001</v>
      </c>
      <c r="I824">
        <v>0.18341566500000001</v>
      </c>
      <c r="J824">
        <v>0.51133243559999997</v>
      </c>
      <c r="K824">
        <v>0.50745644599999995</v>
      </c>
      <c r="L824">
        <v>0.19489894220000001</v>
      </c>
      <c r="M824">
        <v>0.54752389489999997</v>
      </c>
      <c r="N824">
        <f t="shared" si="118"/>
        <v>0.2486746243159518</v>
      </c>
      <c r="O824">
        <f t="shared" si="119"/>
        <v>0.51161739986800026</v>
      </c>
      <c r="P824">
        <f t="shared" si="120"/>
        <v>0.22096459625869544</v>
      </c>
      <c r="Q824">
        <f t="shared" si="121"/>
        <v>0.52986487348053768</v>
      </c>
      <c r="R824">
        <v>0.76029202399999996</v>
      </c>
      <c r="S824">
        <v>0.75082946900000003</v>
      </c>
    </row>
    <row r="825" spans="1:19" x14ac:dyDescent="0.25">
      <c r="A825">
        <v>85</v>
      </c>
      <c r="B825">
        <v>0.8</v>
      </c>
      <c r="C825">
        <v>10</v>
      </c>
      <c r="D825">
        <v>2.5</v>
      </c>
      <c r="E825">
        <v>0.5796</v>
      </c>
      <c r="F825">
        <v>0.18179999999999999</v>
      </c>
      <c r="G825">
        <v>0.76139999999999997</v>
      </c>
      <c r="H825">
        <v>0.28973651070000001</v>
      </c>
      <c r="I825">
        <v>0.18341566500000001</v>
      </c>
      <c r="J825">
        <v>0.51133243559999997</v>
      </c>
      <c r="K825">
        <v>0.50745644599999995</v>
      </c>
      <c r="L825">
        <v>0.19489894220000001</v>
      </c>
      <c r="M825">
        <v>0.54752389489999997</v>
      </c>
      <c r="N825">
        <f t="shared" si="118"/>
        <v>0.2486746243159518</v>
      </c>
      <c r="O825">
        <f t="shared" si="119"/>
        <v>0.51161739986800026</v>
      </c>
      <c r="P825">
        <f t="shared" si="120"/>
        <v>0.22096459625869544</v>
      </c>
      <c r="Q825">
        <f t="shared" si="121"/>
        <v>0.52986487348053768</v>
      </c>
      <c r="R825">
        <v>0.76029202399999996</v>
      </c>
      <c r="S825">
        <v>0.75082946900000003</v>
      </c>
    </row>
    <row r="826" spans="1:19" x14ac:dyDescent="0.25">
      <c r="A826">
        <v>85</v>
      </c>
      <c r="B826">
        <v>0.8</v>
      </c>
      <c r="C826">
        <v>10</v>
      </c>
      <c r="D826">
        <v>2.5</v>
      </c>
      <c r="F826">
        <v>0</v>
      </c>
      <c r="H826">
        <v>0.28973651070000001</v>
      </c>
      <c r="I826">
        <v>0.18341566500000001</v>
      </c>
      <c r="J826">
        <v>0.51133243559999997</v>
      </c>
      <c r="K826">
        <v>0.50745644599999995</v>
      </c>
      <c r="L826">
        <v>0.19489894220000001</v>
      </c>
      <c r="M826">
        <v>0.54752389489999997</v>
      </c>
      <c r="N826">
        <f t="shared" si="118"/>
        <v>0.2486746243159518</v>
      </c>
      <c r="O826">
        <f t="shared" si="119"/>
        <v>0.51161739986800026</v>
      </c>
      <c r="P826">
        <f t="shared" si="120"/>
        <v>0.22096459625869544</v>
      </c>
      <c r="Q826">
        <f t="shared" si="121"/>
        <v>0.52986487348053768</v>
      </c>
      <c r="R826">
        <v>0.76029202399999996</v>
      </c>
      <c r="S826">
        <v>0.75082946900000003</v>
      </c>
    </row>
    <row r="827" spans="1:19" x14ac:dyDescent="0.25">
      <c r="A827">
        <v>85</v>
      </c>
      <c r="B827">
        <v>0.8</v>
      </c>
      <c r="C827">
        <v>10</v>
      </c>
      <c r="D827">
        <v>2.5</v>
      </c>
      <c r="E827">
        <v>0.63360000000000005</v>
      </c>
      <c r="F827">
        <v>0.21959999999999999</v>
      </c>
      <c r="G827">
        <v>0.85319999999999996</v>
      </c>
      <c r="H827">
        <v>0.28973651070000001</v>
      </c>
      <c r="I827">
        <v>0.18341566500000001</v>
      </c>
      <c r="J827">
        <v>0.51133243559999997</v>
      </c>
      <c r="K827">
        <v>0.50745644599999995</v>
      </c>
      <c r="L827">
        <v>0.19489894220000001</v>
      </c>
      <c r="M827">
        <v>0.54752389489999997</v>
      </c>
      <c r="N827">
        <f t="shared" si="118"/>
        <v>0.2486746243159518</v>
      </c>
      <c r="O827">
        <f t="shared" si="119"/>
        <v>0.51161739986800026</v>
      </c>
      <c r="P827">
        <f t="shared" si="120"/>
        <v>0.22096459625869544</v>
      </c>
      <c r="Q827">
        <f t="shared" si="121"/>
        <v>0.52986487348053768</v>
      </c>
      <c r="R827">
        <v>0.76029202399999996</v>
      </c>
      <c r="S827">
        <v>0.75082946900000003</v>
      </c>
    </row>
    <row r="828" spans="1:19" x14ac:dyDescent="0.25">
      <c r="A828">
        <v>85</v>
      </c>
      <c r="B828">
        <v>0.8</v>
      </c>
      <c r="C828">
        <v>10</v>
      </c>
      <c r="D828">
        <v>2.5</v>
      </c>
      <c r="E828">
        <v>0.63900000000000001</v>
      </c>
      <c r="F828">
        <v>0.252</v>
      </c>
      <c r="G828">
        <v>0.89100000000000001</v>
      </c>
      <c r="H828">
        <v>0.28973651070000001</v>
      </c>
      <c r="I828">
        <v>0.18341566500000001</v>
      </c>
      <c r="J828">
        <v>0.51133243559999997</v>
      </c>
      <c r="K828">
        <v>0.50745644599999995</v>
      </c>
      <c r="L828">
        <v>0.19489894220000001</v>
      </c>
      <c r="M828">
        <v>0.54752389489999997</v>
      </c>
      <c r="N828">
        <f t="shared" si="118"/>
        <v>0.2486746243159518</v>
      </c>
      <c r="O828">
        <f t="shared" si="119"/>
        <v>0.51161739986800026</v>
      </c>
      <c r="P828">
        <f t="shared" si="120"/>
        <v>0.22096459625869544</v>
      </c>
      <c r="Q828">
        <f t="shared" si="121"/>
        <v>0.52986487348053768</v>
      </c>
      <c r="R828">
        <v>0.76029202399999996</v>
      </c>
      <c r="S828">
        <v>0.75082946900000003</v>
      </c>
    </row>
    <row r="829" spans="1:19" x14ac:dyDescent="0.25">
      <c r="A829">
        <v>85</v>
      </c>
      <c r="B829">
        <v>0.8</v>
      </c>
      <c r="C829">
        <v>10</v>
      </c>
      <c r="D829">
        <v>2.5</v>
      </c>
      <c r="E829">
        <v>0.63900000000000001</v>
      </c>
      <c r="F829">
        <v>0.1404</v>
      </c>
      <c r="G829">
        <v>0.77939999999999998</v>
      </c>
      <c r="H829">
        <v>0.28973651070000001</v>
      </c>
      <c r="I829">
        <v>0.18341566500000001</v>
      </c>
      <c r="J829">
        <v>0.51133243559999997</v>
      </c>
      <c r="K829">
        <v>0.50745644599999995</v>
      </c>
      <c r="L829">
        <v>0.19489894220000001</v>
      </c>
      <c r="M829">
        <v>0.54752389489999997</v>
      </c>
      <c r="N829">
        <f t="shared" si="118"/>
        <v>0.2486746243159518</v>
      </c>
      <c r="O829">
        <f t="shared" si="119"/>
        <v>0.51161739986800026</v>
      </c>
      <c r="P829">
        <f t="shared" si="120"/>
        <v>0.22096459625869544</v>
      </c>
      <c r="Q829">
        <f t="shared" si="121"/>
        <v>0.52986487348053768</v>
      </c>
      <c r="R829">
        <v>0.76029202399999996</v>
      </c>
      <c r="S829">
        <v>0.75082946900000003</v>
      </c>
    </row>
    <row r="830" spans="1:19" x14ac:dyDescent="0.25">
      <c r="A830">
        <v>85</v>
      </c>
      <c r="B830">
        <v>0.8</v>
      </c>
      <c r="C830">
        <v>10</v>
      </c>
      <c r="D830">
        <v>2.5</v>
      </c>
      <c r="F830">
        <v>0</v>
      </c>
      <c r="H830">
        <v>0.28973651070000001</v>
      </c>
      <c r="I830">
        <v>0.18341566500000001</v>
      </c>
      <c r="J830">
        <v>0.51133243559999997</v>
      </c>
      <c r="K830">
        <v>0.50745644599999995</v>
      </c>
      <c r="L830">
        <v>0.19489894220000001</v>
      </c>
      <c r="M830">
        <v>0.54752389489999997</v>
      </c>
      <c r="N830">
        <f t="shared" si="118"/>
        <v>0.2486746243159518</v>
      </c>
      <c r="O830">
        <f t="shared" si="119"/>
        <v>0.51161739986800026</v>
      </c>
      <c r="P830">
        <f t="shared" si="120"/>
        <v>0.22096459625869544</v>
      </c>
      <c r="Q830">
        <f t="shared" si="121"/>
        <v>0.52986487348053768</v>
      </c>
      <c r="R830">
        <v>0.76029202399999996</v>
      </c>
      <c r="S830">
        <v>0.75082946900000003</v>
      </c>
    </row>
    <row r="831" spans="1:19" x14ac:dyDescent="0.25">
      <c r="A831">
        <v>85</v>
      </c>
      <c r="B831">
        <v>0.8</v>
      </c>
      <c r="C831">
        <v>10</v>
      </c>
      <c r="D831">
        <v>2.5</v>
      </c>
      <c r="E831">
        <v>0.6714</v>
      </c>
      <c r="F831">
        <v>0.21779999999999999</v>
      </c>
      <c r="G831">
        <v>0.88919999999999999</v>
      </c>
      <c r="H831">
        <v>0.28973651070000001</v>
      </c>
      <c r="I831">
        <v>0.18341566500000001</v>
      </c>
      <c r="J831">
        <v>0.51133243559999997</v>
      </c>
      <c r="K831">
        <v>0.50745644599999995</v>
      </c>
      <c r="L831">
        <v>0.19489894220000001</v>
      </c>
      <c r="M831">
        <v>0.54752389489999997</v>
      </c>
      <c r="N831">
        <f t="shared" si="118"/>
        <v>0.2486746243159518</v>
      </c>
      <c r="O831">
        <f t="shared" si="119"/>
        <v>0.51161739986800026</v>
      </c>
      <c r="P831">
        <f t="shared" si="120"/>
        <v>0.22096459625869544</v>
      </c>
      <c r="Q831">
        <f t="shared" si="121"/>
        <v>0.52986487348053768</v>
      </c>
      <c r="R831">
        <v>0.76029202399999996</v>
      </c>
      <c r="S831">
        <v>0.75082946900000003</v>
      </c>
    </row>
    <row r="832" spans="1:19" x14ac:dyDescent="0.25">
      <c r="A832">
        <v>85</v>
      </c>
      <c r="B832">
        <v>0.8</v>
      </c>
      <c r="C832">
        <v>10</v>
      </c>
      <c r="D832">
        <v>2.5</v>
      </c>
      <c r="E832">
        <v>0.62819999999999998</v>
      </c>
      <c r="F832">
        <v>0.19980000000000001</v>
      </c>
      <c r="G832">
        <v>0.82799999999999996</v>
      </c>
      <c r="H832">
        <v>0.28973651070000001</v>
      </c>
      <c r="I832">
        <v>0.18341566500000001</v>
      </c>
      <c r="J832">
        <v>0.51133243559999997</v>
      </c>
      <c r="K832">
        <v>0.50745644599999995</v>
      </c>
      <c r="L832">
        <v>0.19489894220000001</v>
      </c>
      <c r="M832">
        <v>0.54752389489999997</v>
      </c>
      <c r="N832">
        <f t="shared" si="118"/>
        <v>0.2486746243159518</v>
      </c>
      <c r="O832">
        <f t="shared" si="119"/>
        <v>0.51161739986800026</v>
      </c>
      <c r="P832">
        <f t="shared" si="120"/>
        <v>0.22096459625869544</v>
      </c>
      <c r="Q832">
        <f t="shared" si="121"/>
        <v>0.52986487348053768</v>
      </c>
      <c r="R832">
        <v>0.76029202399999996</v>
      </c>
      <c r="S832">
        <v>0.75082946900000003</v>
      </c>
    </row>
    <row r="833" spans="1:19" x14ac:dyDescent="0.25">
      <c r="A833">
        <v>85</v>
      </c>
      <c r="B833">
        <v>0.8</v>
      </c>
      <c r="C833">
        <v>10</v>
      </c>
      <c r="D833">
        <v>2.5</v>
      </c>
      <c r="E833">
        <v>0.60840000000000005</v>
      </c>
      <c r="F833">
        <v>0.2142</v>
      </c>
      <c r="G833">
        <v>0.8226</v>
      </c>
      <c r="H833">
        <v>0.28973651070000001</v>
      </c>
      <c r="I833">
        <v>0.18341566500000001</v>
      </c>
      <c r="J833">
        <v>0.51133243559999997</v>
      </c>
      <c r="K833">
        <v>0.50745644599999995</v>
      </c>
      <c r="L833">
        <v>0.19489894220000001</v>
      </c>
      <c r="M833">
        <v>0.54752389489999997</v>
      </c>
      <c r="N833">
        <f t="shared" si="118"/>
        <v>0.2486746243159518</v>
      </c>
      <c r="O833">
        <f t="shared" si="119"/>
        <v>0.51161739986800026</v>
      </c>
      <c r="P833">
        <f t="shared" si="120"/>
        <v>0.22096459625869544</v>
      </c>
      <c r="Q833">
        <f t="shared" si="121"/>
        <v>0.52986487348053768</v>
      </c>
      <c r="R833">
        <v>0.76029202399999996</v>
      </c>
      <c r="S833">
        <v>0.75082946900000003</v>
      </c>
    </row>
    <row r="834" spans="1:19" x14ac:dyDescent="0.25">
      <c r="A834">
        <v>85</v>
      </c>
      <c r="B834">
        <v>0.8</v>
      </c>
      <c r="C834">
        <v>10</v>
      </c>
      <c r="D834">
        <v>2.5</v>
      </c>
      <c r="E834">
        <v>0.66959999999999997</v>
      </c>
      <c r="F834">
        <v>8.1000000000000003E-2</v>
      </c>
      <c r="G834">
        <v>0.75060000000000004</v>
      </c>
      <c r="H834">
        <v>0.28973651070000001</v>
      </c>
      <c r="I834">
        <v>0.18341566500000001</v>
      </c>
      <c r="J834">
        <v>0.51133243559999997</v>
      </c>
      <c r="K834">
        <v>0.50745644599999995</v>
      </c>
      <c r="L834">
        <v>0.19489894220000001</v>
      </c>
      <c r="M834">
        <v>0.54752389489999997</v>
      </c>
      <c r="N834">
        <f t="shared" si="118"/>
        <v>0.2486746243159518</v>
      </c>
      <c r="O834">
        <f t="shared" si="119"/>
        <v>0.51161739986800026</v>
      </c>
      <c r="P834">
        <f t="shared" si="120"/>
        <v>0.22096459625869544</v>
      </c>
      <c r="Q834">
        <f t="shared" si="121"/>
        <v>0.52986487348053768</v>
      </c>
      <c r="R834">
        <v>0.76029202399999996</v>
      </c>
      <c r="S834">
        <v>0.75082946900000003</v>
      </c>
    </row>
    <row r="835" spans="1:19" x14ac:dyDescent="0.25">
      <c r="A835">
        <v>85</v>
      </c>
      <c r="B835">
        <v>0.8</v>
      </c>
      <c r="C835">
        <v>10</v>
      </c>
      <c r="D835">
        <v>2.5</v>
      </c>
      <c r="E835">
        <v>0.67500000000000004</v>
      </c>
      <c r="F835">
        <v>0.11700000000000001</v>
      </c>
      <c r="G835">
        <v>0.79200000000000004</v>
      </c>
      <c r="H835">
        <v>0.28973651070000001</v>
      </c>
      <c r="I835">
        <v>0.18341566500000001</v>
      </c>
      <c r="J835">
        <v>0.51133243559999997</v>
      </c>
      <c r="K835">
        <v>0.50745644599999995</v>
      </c>
      <c r="L835">
        <v>0.19489894220000001</v>
      </c>
      <c r="M835">
        <v>0.54752389489999997</v>
      </c>
      <c r="N835">
        <f t="shared" si="118"/>
        <v>0.2486746243159518</v>
      </c>
      <c r="O835">
        <f t="shared" si="119"/>
        <v>0.51161739986800026</v>
      </c>
      <c r="P835">
        <f t="shared" si="120"/>
        <v>0.22096459625869544</v>
      </c>
      <c r="Q835">
        <f t="shared" si="121"/>
        <v>0.52986487348053768</v>
      </c>
      <c r="R835">
        <v>0.76029202399999996</v>
      </c>
      <c r="S835">
        <v>0.75082946900000003</v>
      </c>
    </row>
    <row r="836" spans="1:19" x14ac:dyDescent="0.25">
      <c r="A836">
        <v>85</v>
      </c>
      <c r="B836">
        <v>0.8</v>
      </c>
      <c r="C836">
        <v>10</v>
      </c>
      <c r="D836">
        <v>2.5</v>
      </c>
      <c r="E836">
        <v>0.63</v>
      </c>
      <c r="F836">
        <v>0.1656</v>
      </c>
      <c r="G836">
        <v>0.79559999999999997</v>
      </c>
      <c r="H836">
        <v>0.28973651070000001</v>
      </c>
      <c r="I836">
        <v>0.18341566500000001</v>
      </c>
      <c r="J836">
        <v>0.51133243559999997</v>
      </c>
      <c r="K836">
        <v>0.50745644599999995</v>
      </c>
      <c r="L836">
        <v>0.19489894220000001</v>
      </c>
      <c r="M836">
        <v>0.54752389489999997</v>
      </c>
      <c r="N836">
        <f t="shared" si="118"/>
        <v>0.2486746243159518</v>
      </c>
      <c r="O836">
        <f t="shared" si="119"/>
        <v>0.51161739986800026</v>
      </c>
      <c r="P836">
        <f t="shared" si="120"/>
        <v>0.22096459625869544</v>
      </c>
      <c r="Q836">
        <f t="shared" si="121"/>
        <v>0.52986487348053768</v>
      </c>
      <c r="R836">
        <v>0.76029202399999996</v>
      </c>
      <c r="S836">
        <v>0.75082946900000003</v>
      </c>
    </row>
    <row r="837" spans="1:19" x14ac:dyDescent="0.25">
      <c r="A837">
        <v>85</v>
      </c>
      <c r="B837">
        <v>0.8</v>
      </c>
      <c r="C837">
        <v>10</v>
      </c>
      <c r="D837">
        <v>2.5</v>
      </c>
      <c r="E837">
        <v>0.64080000000000004</v>
      </c>
      <c r="F837">
        <v>0.1386</v>
      </c>
      <c r="G837">
        <v>0.77939999999999998</v>
      </c>
      <c r="H837">
        <v>0.28973651070000001</v>
      </c>
      <c r="I837">
        <v>0.18341566500000001</v>
      </c>
      <c r="J837">
        <v>0.51133243559999997</v>
      </c>
      <c r="K837">
        <v>0.50745644599999995</v>
      </c>
      <c r="L837">
        <v>0.19489894220000001</v>
      </c>
      <c r="M837">
        <v>0.54752389489999997</v>
      </c>
      <c r="N837">
        <f t="shared" si="118"/>
        <v>0.2486746243159518</v>
      </c>
      <c r="O837">
        <f t="shared" si="119"/>
        <v>0.51161739986800026</v>
      </c>
      <c r="P837">
        <f t="shared" si="120"/>
        <v>0.22096459625869544</v>
      </c>
      <c r="Q837">
        <f t="shared" si="121"/>
        <v>0.52986487348053768</v>
      </c>
      <c r="R837">
        <v>0.76029202399999996</v>
      </c>
      <c r="S837">
        <v>0.75082946900000003</v>
      </c>
    </row>
    <row r="838" spans="1:19" x14ac:dyDescent="0.25">
      <c r="A838">
        <v>85</v>
      </c>
      <c r="B838">
        <v>0.8</v>
      </c>
      <c r="C838">
        <v>10</v>
      </c>
      <c r="D838">
        <v>2.5</v>
      </c>
      <c r="E838">
        <v>0.66959999999999997</v>
      </c>
      <c r="F838">
        <v>6.3E-2</v>
      </c>
      <c r="G838">
        <v>0.73260000000000003</v>
      </c>
      <c r="H838">
        <v>0.28973651070000001</v>
      </c>
      <c r="I838">
        <v>0.18341566500000001</v>
      </c>
      <c r="J838">
        <v>0.51133243559999997</v>
      </c>
      <c r="K838">
        <v>0.50745644599999995</v>
      </c>
      <c r="L838">
        <v>0.19489894220000001</v>
      </c>
      <c r="M838">
        <v>0.54752389489999997</v>
      </c>
      <c r="N838">
        <f t="shared" si="118"/>
        <v>0.2486746243159518</v>
      </c>
      <c r="O838">
        <f t="shared" si="119"/>
        <v>0.51161739986800026</v>
      </c>
      <c r="P838">
        <f t="shared" si="120"/>
        <v>0.22096459625869544</v>
      </c>
      <c r="Q838">
        <f t="shared" si="121"/>
        <v>0.52986487348053768</v>
      </c>
      <c r="R838">
        <v>0.76029202399999996</v>
      </c>
      <c r="S838">
        <v>0.75082946900000003</v>
      </c>
    </row>
    <row r="839" spans="1:19" x14ac:dyDescent="0.25">
      <c r="A839">
        <v>85</v>
      </c>
      <c r="B839">
        <v>0.8</v>
      </c>
      <c r="C839">
        <v>10</v>
      </c>
      <c r="D839">
        <v>2.5</v>
      </c>
      <c r="E839">
        <v>0.69840000000000002</v>
      </c>
      <c r="F839">
        <v>9.9000000000000005E-2</v>
      </c>
      <c r="G839">
        <v>0.7974</v>
      </c>
      <c r="H839">
        <v>0.28973651070000001</v>
      </c>
      <c r="I839">
        <v>0.18341566500000001</v>
      </c>
      <c r="J839">
        <v>0.51133243559999997</v>
      </c>
      <c r="K839">
        <v>0.50745644599999995</v>
      </c>
      <c r="L839">
        <v>0.19489894220000001</v>
      </c>
      <c r="M839">
        <v>0.54752389489999997</v>
      </c>
      <c r="N839">
        <f t="shared" si="118"/>
        <v>0.2486746243159518</v>
      </c>
      <c r="O839">
        <f t="shared" si="119"/>
        <v>0.51161739986800026</v>
      </c>
      <c r="P839">
        <f t="shared" si="120"/>
        <v>0.22096459625869544</v>
      </c>
      <c r="Q839">
        <f t="shared" si="121"/>
        <v>0.52986487348053768</v>
      </c>
      <c r="R839">
        <v>0.76029202399999996</v>
      </c>
      <c r="S839">
        <v>0.75082946900000003</v>
      </c>
    </row>
    <row r="840" spans="1:19" x14ac:dyDescent="0.25">
      <c r="A840">
        <v>85</v>
      </c>
      <c r="B840">
        <v>0.8</v>
      </c>
      <c r="C840">
        <v>10</v>
      </c>
      <c r="D840">
        <v>2.5</v>
      </c>
      <c r="E840">
        <v>0.65339999999999998</v>
      </c>
      <c r="F840">
        <v>0.11700000000000001</v>
      </c>
      <c r="G840">
        <v>0.77039999999999997</v>
      </c>
      <c r="H840">
        <v>0.28973651070000001</v>
      </c>
      <c r="I840">
        <v>0.18341566500000001</v>
      </c>
      <c r="J840">
        <v>0.51133243559999997</v>
      </c>
      <c r="K840">
        <v>0.50745644599999995</v>
      </c>
      <c r="L840">
        <v>0.19489894220000001</v>
      </c>
      <c r="M840">
        <v>0.54752389489999997</v>
      </c>
      <c r="N840">
        <f t="shared" si="118"/>
        <v>0.2486746243159518</v>
      </c>
      <c r="O840">
        <f t="shared" si="119"/>
        <v>0.51161739986800026</v>
      </c>
      <c r="P840">
        <f t="shared" si="120"/>
        <v>0.22096459625869544</v>
      </c>
      <c r="Q840">
        <f t="shared" si="121"/>
        <v>0.52986487348053768</v>
      </c>
      <c r="R840">
        <v>0.76029202399999996</v>
      </c>
      <c r="S840">
        <v>0.75082946900000003</v>
      </c>
    </row>
    <row r="841" spans="1:19" x14ac:dyDescent="0.25">
      <c r="A841">
        <v>85</v>
      </c>
      <c r="B841">
        <v>0.8</v>
      </c>
      <c r="C841">
        <v>10</v>
      </c>
      <c r="D841">
        <v>2.5</v>
      </c>
      <c r="E841">
        <v>0.6966</v>
      </c>
      <c r="F841">
        <v>0.10440000000000001</v>
      </c>
      <c r="G841">
        <v>0.80100000000000005</v>
      </c>
      <c r="H841">
        <v>0.28973651070000001</v>
      </c>
      <c r="I841">
        <v>0.18341566500000001</v>
      </c>
      <c r="J841">
        <v>0.51133243559999997</v>
      </c>
      <c r="K841">
        <v>0.50745644599999995</v>
      </c>
      <c r="L841">
        <v>0.19489894220000001</v>
      </c>
      <c r="M841">
        <v>0.54752389489999997</v>
      </c>
      <c r="N841">
        <f t="shared" si="118"/>
        <v>0.2486746243159518</v>
      </c>
      <c r="O841">
        <f t="shared" si="119"/>
        <v>0.51161739986800026</v>
      </c>
      <c r="P841">
        <f t="shared" si="120"/>
        <v>0.22096459625869544</v>
      </c>
      <c r="Q841">
        <f t="shared" si="121"/>
        <v>0.52986487348053768</v>
      </c>
      <c r="R841">
        <v>0.76029202399999996</v>
      </c>
      <c r="S841">
        <v>0.75082946900000003</v>
      </c>
    </row>
    <row r="842" spans="1:19" x14ac:dyDescent="0.25">
      <c r="A842">
        <v>85</v>
      </c>
      <c r="B842">
        <v>0.8</v>
      </c>
      <c r="C842">
        <v>10</v>
      </c>
      <c r="D842">
        <v>2.5</v>
      </c>
      <c r="E842">
        <v>0.69479999999999997</v>
      </c>
      <c r="F842">
        <v>9.9000000000000005E-2</v>
      </c>
      <c r="G842">
        <v>0.79379999999999995</v>
      </c>
      <c r="H842">
        <v>0.28973651070000001</v>
      </c>
      <c r="I842">
        <v>0.18341566500000001</v>
      </c>
      <c r="J842">
        <v>0.51133243559999997</v>
      </c>
      <c r="K842">
        <v>0.50745644599999995</v>
      </c>
      <c r="L842">
        <v>0.19489894220000001</v>
      </c>
      <c r="M842">
        <v>0.54752389489999997</v>
      </c>
      <c r="N842">
        <f t="shared" si="118"/>
        <v>0.2486746243159518</v>
      </c>
      <c r="O842">
        <f t="shared" si="119"/>
        <v>0.51161739986800026</v>
      </c>
      <c r="P842">
        <f t="shared" si="120"/>
        <v>0.22096459625869544</v>
      </c>
      <c r="Q842">
        <f t="shared" si="121"/>
        <v>0.52986487348053768</v>
      </c>
      <c r="R842">
        <v>0.76029202399999996</v>
      </c>
      <c r="S842">
        <v>0.75082946900000003</v>
      </c>
    </row>
    <row r="843" spans="1:19" x14ac:dyDescent="0.25">
      <c r="A843">
        <v>85</v>
      </c>
      <c r="B843">
        <v>0.8</v>
      </c>
      <c r="C843">
        <v>10</v>
      </c>
      <c r="D843">
        <v>2.5</v>
      </c>
      <c r="E843">
        <v>0.62819999999999998</v>
      </c>
      <c r="F843">
        <v>0.108</v>
      </c>
      <c r="G843">
        <v>0.73619999999999997</v>
      </c>
      <c r="H843">
        <v>0.28973651070000001</v>
      </c>
      <c r="I843">
        <v>0.18341566500000001</v>
      </c>
      <c r="J843">
        <v>0.51133243559999997</v>
      </c>
      <c r="K843">
        <v>0.50745644599999995</v>
      </c>
      <c r="L843">
        <v>0.19489894220000001</v>
      </c>
      <c r="M843">
        <v>0.54752389489999997</v>
      </c>
      <c r="N843">
        <f t="shared" si="118"/>
        <v>0.2486746243159518</v>
      </c>
      <c r="O843">
        <f t="shared" si="119"/>
        <v>0.51161739986800026</v>
      </c>
      <c r="P843">
        <f t="shared" si="120"/>
        <v>0.22096459625869544</v>
      </c>
      <c r="Q843">
        <f t="shared" si="121"/>
        <v>0.52986487348053768</v>
      </c>
      <c r="R843">
        <v>0.76029202399999996</v>
      </c>
      <c r="S843">
        <v>0.75082946900000003</v>
      </c>
    </row>
    <row r="844" spans="1:19" x14ac:dyDescent="0.25">
      <c r="A844">
        <v>85</v>
      </c>
      <c r="B844">
        <v>0.8</v>
      </c>
      <c r="C844">
        <v>10</v>
      </c>
      <c r="D844">
        <v>2.5</v>
      </c>
      <c r="E844">
        <v>0.62460000000000004</v>
      </c>
      <c r="F844">
        <v>0.1134</v>
      </c>
      <c r="G844">
        <v>0.73799999999999999</v>
      </c>
      <c r="H844">
        <v>0.28973651070000001</v>
      </c>
      <c r="I844">
        <v>0.18341566500000001</v>
      </c>
      <c r="J844">
        <v>0.51133243559999997</v>
      </c>
      <c r="K844">
        <v>0.50745644599999995</v>
      </c>
      <c r="L844">
        <v>0.19489894220000001</v>
      </c>
      <c r="M844">
        <v>0.54752389489999997</v>
      </c>
      <c r="N844">
        <f t="shared" si="118"/>
        <v>0.2486746243159518</v>
      </c>
      <c r="O844">
        <f t="shared" si="119"/>
        <v>0.51161739986800026</v>
      </c>
      <c r="P844">
        <f t="shared" si="120"/>
        <v>0.22096459625869544</v>
      </c>
      <c r="Q844">
        <f t="shared" si="121"/>
        <v>0.52986487348053768</v>
      </c>
      <c r="R844">
        <v>0.76029202399999996</v>
      </c>
      <c r="S844">
        <v>0.75082946900000003</v>
      </c>
    </row>
    <row r="845" spans="1:19" x14ac:dyDescent="0.25">
      <c r="A845">
        <v>85</v>
      </c>
      <c r="B845">
        <v>0.8</v>
      </c>
      <c r="C845">
        <v>10</v>
      </c>
      <c r="D845">
        <v>2.5</v>
      </c>
      <c r="E845">
        <v>0.60660000000000003</v>
      </c>
      <c r="F845">
        <v>0.1152</v>
      </c>
      <c r="G845">
        <v>0.7218</v>
      </c>
      <c r="H845">
        <v>0.28973651070000001</v>
      </c>
      <c r="I845">
        <v>0.18341566500000001</v>
      </c>
      <c r="J845">
        <v>0.51133243559999997</v>
      </c>
      <c r="K845">
        <v>0.50745644599999995</v>
      </c>
      <c r="L845">
        <v>0.19489894220000001</v>
      </c>
      <c r="M845">
        <v>0.54752389489999997</v>
      </c>
      <c r="N845">
        <f t="shared" si="118"/>
        <v>0.2486746243159518</v>
      </c>
      <c r="O845">
        <f t="shared" si="119"/>
        <v>0.51161739986800026</v>
      </c>
      <c r="P845">
        <f t="shared" si="120"/>
        <v>0.22096459625869544</v>
      </c>
      <c r="Q845">
        <f t="shared" si="121"/>
        <v>0.52986487348053768</v>
      </c>
      <c r="R845">
        <v>0.76029202399999996</v>
      </c>
      <c r="S845">
        <v>0.75082946900000003</v>
      </c>
    </row>
    <row r="846" spans="1:19" x14ac:dyDescent="0.25">
      <c r="A846">
        <v>85</v>
      </c>
      <c r="B846">
        <v>0.8</v>
      </c>
      <c r="C846">
        <v>10</v>
      </c>
      <c r="D846">
        <v>2.5</v>
      </c>
      <c r="E846">
        <v>0.63539999999999996</v>
      </c>
      <c r="F846">
        <v>0.153</v>
      </c>
      <c r="G846">
        <v>0.78839999999999999</v>
      </c>
      <c r="H846">
        <v>0.28973651070000001</v>
      </c>
      <c r="I846">
        <v>0.18341566500000001</v>
      </c>
      <c r="J846">
        <v>0.51133243559999997</v>
      </c>
      <c r="K846">
        <v>0.50745644599999995</v>
      </c>
      <c r="L846">
        <v>0.19489894220000001</v>
      </c>
      <c r="M846">
        <v>0.54752389489999997</v>
      </c>
      <c r="N846">
        <f t="shared" si="118"/>
        <v>0.2486746243159518</v>
      </c>
      <c r="O846">
        <f t="shared" si="119"/>
        <v>0.51161739986800026</v>
      </c>
      <c r="P846">
        <f t="shared" si="120"/>
        <v>0.22096459625869544</v>
      </c>
      <c r="Q846">
        <f t="shared" si="121"/>
        <v>0.52986487348053768</v>
      </c>
      <c r="R846">
        <v>0.76029202399999996</v>
      </c>
      <c r="S846">
        <v>0.75082946900000003</v>
      </c>
    </row>
    <row r="847" spans="1:19" x14ac:dyDescent="0.25">
      <c r="A847">
        <v>85</v>
      </c>
      <c r="B847">
        <v>0.8</v>
      </c>
      <c r="C847">
        <v>10</v>
      </c>
      <c r="D847">
        <v>2.5</v>
      </c>
      <c r="E847">
        <v>0.621</v>
      </c>
      <c r="F847">
        <v>0.1638</v>
      </c>
      <c r="G847">
        <v>0.78480000000000005</v>
      </c>
      <c r="H847">
        <v>0.28973651070000001</v>
      </c>
      <c r="I847">
        <v>0.18341566500000001</v>
      </c>
      <c r="J847">
        <v>0.51133243559999997</v>
      </c>
      <c r="K847">
        <v>0.50745644599999995</v>
      </c>
      <c r="L847">
        <v>0.19489894220000001</v>
      </c>
      <c r="M847">
        <v>0.54752389489999997</v>
      </c>
      <c r="N847">
        <f t="shared" si="118"/>
        <v>0.2486746243159518</v>
      </c>
      <c r="O847">
        <f t="shared" si="119"/>
        <v>0.51161739986800026</v>
      </c>
      <c r="P847">
        <f t="shared" si="120"/>
        <v>0.22096459625869544</v>
      </c>
      <c r="Q847">
        <f t="shared" si="121"/>
        <v>0.52986487348053768</v>
      </c>
      <c r="R847">
        <v>0.76029202399999996</v>
      </c>
      <c r="S847">
        <v>0.75082946900000003</v>
      </c>
    </row>
    <row r="848" spans="1:19" x14ac:dyDescent="0.25">
      <c r="A848">
        <v>85</v>
      </c>
      <c r="B848">
        <v>0.8</v>
      </c>
      <c r="C848">
        <v>10</v>
      </c>
      <c r="D848">
        <v>2.5</v>
      </c>
      <c r="E848">
        <v>0.64980000000000004</v>
      </c>
      <c r="F848">
        <v>0.21060000000000001</v>
      </c>
      <c r="G848">
        <v>0.86040000000000005</v>
      </c>
      <c r="H848">
        <v>0.28973651070000001</v>
      </c>
      <c r="I848">
        <v>0.18341566500000001</v>
      </c>
      <c r="J848">
        <v>0.51133243559999997</v>
      </c>
      <c r="K848">
        <v>0.50745644599999995</v>
      </c>
      <c r="L848">
        <v>0.19489894220000001</v>
      </c>
      <c r="M848">
        <v>0.54752389489999997</v>
      </c>
      <c r="N848">
        <f t="shared" si="118"/>
        <v>0.2486746243159518</v>
      </c>
      <c r="O848">
        <f t="shared" si="119"/>
        <v>0.51161739986800026</v>
      </c>
      <c r="P848">
        <f t="shared" si="120"/>
        <v>0.22096459625869544</v>
      </c>
      <c r="Q848">
        <f t="shared" si="121"/>
        <v>0.52986487348053768</v>
      </c>
      <c r="R848">
        <v>0.76029202399999996</v>
      </c>
      <c r="S848">
        <v>0.75082946900000003</v>
      </c>
    </row>
    <row r="849" spans="1:19" x14ac:dyDescent="0.25">
      <c r="A849">
        <v>85</v>
      </c>
      <c r="B849">
        <v>0.8</v>
      </c>
      <c r="C849">
        <v>10</v>
      </c>
      <c r="D849">
        <v>2.5</v>
      </c>
      <c r="E849">
        <v>0.55259999999999998</v>
      </c>
      <c r="F849">
        <v>0.1764</v>
      </c>
      <c r="G849">
        <v>0.72899999999999998</v>
      </c>
      <c r="H849">
        <v>0.28973651070000001</v>
      </c>
      <c r="I849">
        <v>0.18341566500000001</v>
      </c>
      <c r="J849">
        <v>0.51133243559999997</v>
      </c>
      <c r="K849">
        <v>0.50745644599999995</v>
      </c>
      <c r="L849">
        <v>0.19489894220000001</v>
      </c>
      <c r="M849">
        <v>0.54752389489999997</v>
      </c>
      <c r="N849">
        <f t="shared" si="118"/>
        <v>0.2486746243159518</v>
      </c>
      <c r="O849">
        <f t="shared" si="119"/>
        <v>0.51161739986800026</v>
      </c>
      <c r="P849">
        <f t="shared" si="120"/>
        <v>0.22096459625869544</v>
      </c>
      <c r="Q849">
        <f t="shared" si="121"/>
        <v>0.52986487348053768</v>
      </c>
      <c r="R849">
        <v>0.76029202399999996</v>
      </c>
      <c r="S849">
        <v>0.75082946900000003</v>
      </c>
    </row>
    <row r="850" spans="1:19" x14ac:dyDescent="0.25">
      <c r="A850">
        <v>85</v>
      </c>
      <c r="B850">
        <v>0.8</v>
      </c>
      <c r="C850">
        <v>10</v>
      </c>
      <c r="D850">
        <v>2.5</v>
      </c>
      <c r="E850">
        <v>0.60299999999999998</v>
      </c>
      <c r="F850">
        <v>0.1404</v>
      </c>
      <c r="G850">
        <v>0.74339999999999995</v>
      </c>
      <c r="H850">
        <v>0.28973651070000001</v>
      </c>
      <c r="I850">
        <v>0.18341566500000001</v>
      </c>
      <c r="J850">
        <v>0.51133243559999997</v>
      </c>
      <c r="K850">
        <v>0.50745644599999995</v>
      </c>
      <c r="L850">
        <v>0.19489894220000001</v>
      </c>
      <c r="M850">
        <v>0.54752389489999997</v>
      </c>
      <c r="N850">
        <f t="shared" si="118"/>
        <v>0.2486746243159518</v>
      </c>
      <c r="O850">
        <f t="shared" si="119"/>
        <v>0.51161739986800026</v>
      </c>
      <c r="P850">
        <f t="shared" si="120"/>
        <v>0.22096459625869544</v>
      </c>
      <c r="Q850">
        <f t="shared" si="121"/>
        <v>0.52986487348053768</v>
      </c>
      <c r="R850">
        <v>0.76029202399999996</v>
      </c>
      <c r="S850">
        <v>0.75082946900000003</v>
      </c>
    </row>
    <row r="851" spans="1:19" x14ac:dyDescent="0.25">
      <c r="A851">
        <v>85</v>
      </c>
      <c r="B851">
        <v>0.8</v>
      </c>
      <c r="C851">
        <v>10</v>
      </c>
      <c r="D851">
        <v>2.5</v>
      </c>
      <c r="E851">
        <v>0.55800000000000005</v>
      </c>
      <c r="F851">
        <v>0.17100000000000001</v>
      </c>
      <c r="G851">
        <v>0.72899999999999998</v>
      </c>
      <c r="H851">
        <v>0.28973651070000001</v>
      </c>
      <c r="I851">
        <v>0.18341566500000001</v>
      </c>
      <c r="J851">
        <v>0.51133243559999997</v>
      </c>
      <c r="K851">
        <v>0.50745644599999995</v>
      </c>
      <c r="L851">
        <v>0.19489894220000001</v>
      </c>
      <c r="M851">
        <v>0.54752389489999997</v>
      </c>
      <c r="N851">
        <f t="shared" si="118"/>
        <v>0.2486746243159518</v>
      </c>
      <c r="O851">
        <f t="shared" si="119"/>
        <v>0.51161739986800026</v>
      </c>
      <c r="P851">
        <f t="shared" si="120"/>
        <v>0.22096459625869544</v>
      </c>
      <c r="Q851">
        <f t="shared" si="121"/>
        <v>0.52986487348053768</v>
      </c>
      <c r="R851">
        <v>0.76029202399999996</v>
      </c>
      <c r="S851">
        <v>0.75082946900000003</v>
      </c>
    </row>
    <row r="852" spans="1:19" x14ac:dyDescent="0.25">
      <c r="A852">
        <v>85</v>
      </c>
      <c r="B852">
        <v>0.8</v>
      </c>
      <c r="C852">
        <v>10</v>
      </c>
      <c r="D852">
        <v>2.5</v>
      </c>
      <c r="E852">
        <v>0.58679999999999999</v>
      </c>
      <c r="F852">
        <v>0.14760000000000001</v>
      </c>
      <c r="G852">
        <v>0.73440000000000005</v>
      </c>
      <c r="H852">
        <v>0.28973651070000001</v>
      </c>
      <c r="I852">
        <v>0.18341566500000001</v>
      </c>
      <c r="J852">
        <v>0.51133243559999997</v>
      </c>
      <c r="K852">
        <v>0.50745644599999995</v>
      </c>
      <c r="L852">
        <v>0.19489894220000001</v>
      </c>
      <c r="M852">
        <v>0.54752389489999997</v>
      </c>
      <c r="N852">
        <f t="shared" si="118"/>
        <v>0.2486746243159518</v>
      </c>
      <c r="O852">
        <f t="shared" si="119"/>
        <v>0.51161739986800026</v>
      </c>
      <c r="P852">
        <f t="shared" si="120"/>
        <v>0.22096459625869544</v>
      </c>
      <c r="Q852">
        <f t="shared" si="121"/>
        <v>0.52986487348053768</v>
      </c>
      <c r="R852">
        <v>0.76029202399999996</v>
      </c>
      <c r="S852">
        <v>0.75082946900000003</v>
      </c>
    </row>
    <row r="853" spans="1:19" x14ac:dyDescent="0.25">
      <c r="A853">
        <v>85</v>
      </c>
      <c r="B853">
        <v>0.8</v>
      </c>
      <c r="C853">
        <v>10</v>
      </c>
      <c r="D853">
        <v>2.5</v>
      </c>
      <c r="E853">
        <v>0.55800000000000005</v>
      </c>
      <c r="F853">
        <v>0.1512</v>
      </c>
      <c r="G853">
        <v>0.70920000000000005</v>
      </c>
      <c r="H853">
        <v>0.28973651070000001</v>
      </c>
      <c r="I853">
        <v>0.18341566500000001</v>
      </c>
      <c r="J853">
        <v>0.51133243559999997</v>
      </c>
      <c r="K853">
        <v>0.50745644599999995</v>
      </c>
      <c r="L853">
        <v>0.19489894220000001</v>
      </c>
      <c r="M853">
        <v>0.54752389489999997</v>
      </c>
      <c r="N853">
        <f t="shared" si="118"/>
        <v>0.2486746243159518</v>
      </c>
      <c r="O853">
        <f t="shared" si="119"/>
        <v>0.51161739986800026</v>
      </c>
      <c r="P853">
        <f t="shared" si="120"/>
        <v>0.22096459625869544</v>
      </c>
      <c r="Q853">
        <f t="shared" si="121"/>
        <v>0.52986487348053768</v>
      </c>
      <c r="R853">
        <v>0.76029202399999996</v>
      </c>
      <c r="S853">
        <v>0.75082946900000003</v>
      </c>
    </row>
    <row r="854" spans="1:19" x14ac:dyDescent="0.25">
      <c r="A854">
        <v>85</v>
      </c>
      <c r="B854">
        <v>0.8</v>
      </c>
      <c r="C854">
        <v>10</v>
      </c>
      <c r="D854">
        <v>2.5</v>
      </c>
      <c r="E854">
        <v>0.59760000000000002</v>
      </c>
      <c r="F854">
        <v>0.1638</v>
      </c>
      <c r="G854">
        <v>0.76139999999999997</v>
      </c>
      <c r="H854">
        <v>0.28973651070000001</v>
      </c>
      <c r="I854">
        <v>0.18341566500000001</v>
      </c>
      <c r="J854">
        <v>0.51133243559999997</v>
      </c>
      <c r="K854">
        <v>0.50745644599999995</v>
      </c>
      <c r="L854">
        <v>0.19489894220000001</v>
      </c>
      <c r="M854">
        <v>0.54752389489999997</v>
      </c>
      <c r="N854">
        <f t="shared" si="118"/>
        <v>0.2486746243159518</v>
      </c>
      <c r="O854">
        <f t="shared" si="119"/>
        <v>0.51161739986800026</v>
      </c>
      <c r="P854">
        <f t="shared" si="120"/>
        <v>0.22096459625869544</v>
      </c>
      <c r="Q854">
        <f t="shared" si="121"/>
        <v>0.52986487348053768</v>
      </c>
      <c r="R854">
        <v>0.76029202399999996</v>
      </c>
      <c r="S854">
        <v>0.75082946900000003</v>
      </c>
    </row>
    <row r="855" spans="1:19" x14ac:dyDescent="0.25">
      <c r="A855">
        <v>85</v>
      </c>
      <c r="B855">
        <v>0.8</v>
      </c>
      <c r="C855">
        <v>10</v>
      </c>
      <c r="D855">
        <v>2.5</v>
      </c>
      <c r="E855">
        <v>0.57779999999999998</v>
      </c>
      <c r="F855">
        <v>0.1764</v>
      </c>
      <c r="G855">
        <v>0.75419999999999998</v>
      </c>
      <c r="H855">
        <v>0.28973651070000001</v>
      </c>
      <c r="I855">
        <v>0.18341566500000001</v>
      </c>
      <c r="J855">
        <v>0.51133243559999997</v>
      </c>
      <c r="K855">
        <v>0.50745644599999995</v>
      </c>
      <c r="L855">
        <v>0.19489894220000001</v>
      </c>
      <c r="M855">
        <v>0.54752389489999997</v>
      </c>
      <c r="N855">
        <f t="shared" si="118"/>
        <v>0.2486746243159518</v>
      </c>
      <c r="O855">
        <f t="shared" si="119"/>
        <v>0.51161739986800026</v>
      </c>
      <c r="P855">
        <f t="shared" si="120"/>
        <v>0.22096459625869544</v>
      </c>
      <c r="Q855">
        <f t="shared" si="121"/>
        <v>0.52986487348053768</v>
      </c>
      <c r="R855">
        <v>0.76029202399999996</v>
      </c>
      <c r="S855">
        <v>0.75082946900000003</v>
      </c>
    </row>
    <row r="856" spans="1:19" x14ac:dyDescent="0.25">
      <c r="A856">
        <v>85</v>
      </c>
      <c r="B856">
        <v>0.8</v>
      </c>
      <c r="C856">
        <v>10</v>
      </c>
      <c r="D856">
        <v>2.5</v>
      </c>
      <c r="E856">
        <v>0.55620000000000003</v>
      </c>
      <c r="F856">
        <v>0.15479999999999999</v>
      </c>
      <c r="G856">
        <v>0.71099999999999997</v>
      </c>
      <c r="H856">
        <v>0.28973651070000001</v>
      </c>
      <c r="I856">
        <v>0.18341566500000001</v>
      </c>
      <c r="J856">
        <v>0.51133243559999997</v>
      </c>
      <c r="K856">
        <v>0.50745644599999995</v>
      </c>
      <c r="L856">
        <v>0.19489894220000001</v>
      </c>
      <c r="M856">
        <v>0.54752389489999997</v>
      </c>
      <c r="N856">
        <f t="shared" si="118"/>
        <v>0.2486746243159518</v>
      </c>
      <c r="O856">
        <f t="shared" si="119"/>
        <v>0.51161739986800026</v>
      </c>
      <c r="P856">
        <f t="shared" si="120"/>
        <v>0.22096459625869544</v>
      </c>
      <c r="Q856">
        <f t="shared" si="121"/>
        <v>0.52986487348053768</v>
      </c>
      <c r="R856">
        <v>0.76029202399999996</v>
      </c>
      <c r="S856">
        <v>0.75082946900000003</v>
      </c>
    </row>
    <row r="857" spans="1:19" x14ac:dyDescent="0.25">
      <c r="A857">
        <v>85</v>
      </c>
      <c r="B857">
        <v>0.8</v>
      </c>
      <c r="C857">
        <v>10</v>
      </c>
      <c r="D857">
        <v>2.5</v>
      </c>
      <c r="E857">
        <v>0.56699999999999995</v>
      </c>
      <c r="F857">
        <v>0.153</v>
      </c>
      <c r="G857">
        <v>0.72</v>
      </c>
      <c r="H857">
        <v>0.28973651070000001</v>
      </c>
      <c r="I857">
        <v>0.18341566500000001</v>
      </c>
      <c r="J857">
        <v>0.51133243559999997</v>
      </c>
      <c r="K857">
        <v>0.50745644599999995</v>
      </c>
      <c r="L857">
        <v>0.19489894220000001</v>
      </c>
      <c r="M857">
        <v>0.54752389489999997</v>
      </c>
      <c r="N857">
        <f t="shared" si="118"/>
        <v>0.2486746243159518</v>
      </c>
      <c r="O857">
        <f t="shared" si="119"/>
        <v>0.51161739986800026</v>
      </c>
      <c r="P857">
        <f t="shared" si="120"/>
        <v>0.22096459625869544</v>
      </c>
      <c r="Q857">
        <f t="shared" si="121"/>
        <v>0.52986487348053768</v>
      </c>
      <c r="R857">
        <v>0.76029202399999996</v>
      </c>
      <c r="S857">
        <v>0.75082946900000003</v>
      </c>
    </row>
    <row r="858" spans="1:19" x14ac:dyDescent="0.25">
      <c r="A858">
        <v>85</v>
      </c>
      <c r="B858">
        <v>0.8</v>
      </c>
      <c r="C858">
        <v>10</v>
      </c>
      <c r="D858">
        <v>2.5</v>
      </c>
      <c r="E858">
        <v>0.52200000000000002</v>
      </c>
      <c r="F858">
        <v>0.1656</v>
      </c>
      <c r="G858">
        <v>0.68759999999999999</v>
      </c>
      <c r="H858">
        <v>0.28973651070000001</v>
      </c>
      <c r="I858">
        <v>0.18341566500000001</v>
      </c>
      <c r="J858">
        <v>0.51133243559999997</v>
      </c>
      <c r="K858">
        <v>0.50745644599999995</v>
      </c>
      <c r="L858">
        <v>0.19489894220000001</v>
      </c>
      <c r="M858">
        <v>0.54752389489999997</v>
      </c>
      <c r="N858">
        <f t="shared" si="118"/>
        <v>0.2486746243159518</v>
      </c>
      <c r="O858">
        <f t="shared" si="119"/>
        <v>0.51161739986800026</v>
      </c>
      <c r="P858">
        <f t="shared" si="120"/>
        <v>0.22096459625869544</v>
      </c>
      <c r="Q858">
        <f t="shared" si="121"/>
        <v>0.52986487348053768</v>
      </c>
      <c r="R858">
        <v>0.76029202399999996</v>
      </c>
      <c r="S858">
        <v>0.75082946900000003</v>
      </c>
    </row>
    <row r="859" spans="1:19" x14ac:dyDescent="0.25">
      <c r="A859">
        <v>85</v>
      </c>
      <c r="B859">
        <v>0.8</v>
      </c>
      <c r="C859">
        <v>10</v>
      </c>
      <c r="D859">
        <v>2.5</v>
      </c>
      <c r="E859">
        <v>0.55079999999999996</v>
      </c>
      <c r="F859">
        <v>0.17100000000000001</v>
      </c>
      <c r="G859">
        <v>0.7218</v>
      </c>
      <c r="H859">
        <v>0.28973651070000001</v>
      </c>
      <c r="I859">
        <v>0.18341566500000001</v>
      </c>
      <c r="J859">
        <v>0.51133243559999997</v>
      </c>
      <c r="K859">
        <v>0.50745644599999995</v>
      </c>
      <c r="L859">
        <v>0.19489894220000001</v>
      </c>
      <c r="M859">
        <v>0.54752389489999997</v>
      </c>
      <c r="N859">
        <f t="shared" si="118"/>
        <v>0.2486746243159518</v>
      </c>
      <c r="O859">
        <f t="shared" si="119"/>
        <v>0.51161739986800026</v>
      </c>
      <c r="P859">
        <f t="shared" si="120"/>
        <v>0.22096459625869544</v>
      </c>
      <c r="Q859">
        <f t="shared" si="121"/>
        <v>0.52986487348053768</v>
      </c>
      <c r="R859">
        <v>0.76029202399999996</v>
      </c>
      <c r="S859">
        <v>0.75082946900000003</v>
      </c>
    </row>
    <row r="860" spans="1:19" x14ac:dyDescent="0.25">
      <c r="A860">
        <v>85</v>
      </c>
      <c r="B860">
        <v>0.8</v>
      </c>
      <c r="C860">
        <v>10</v>
      </c>
      <c r="D860">
        <v>2.5</v>
      </c>
      <c r="E860">
        <v>0.55079999999999996</v>
      </c>
      <c r="F860">
        <v>0.1206</v>
      </c>
      <c r="G860">
        <v>0.6714</v>
      </c>
      <c r="H860">
        <v>0.28973651070000001</v>
      </c>
      <c r="I860">
        <v>0.18341566500000001</v>
      </c>
      <c r="J860">
        <v>0.51133243559999997</v>
      </c>
      <c r="K860">
        <v>0.50745644599999995</v>
      </c>
      <c r="L860">
        <v>0.19489894220000001</v>
      </c>
      <c r="M860">
        <v>0.54752389489999997</v>
      </c>
      <c r="N860">
        <f t="shared" si="118"/>
        <v>0.2486746243159518</v>
      </c>
      <c r="O860">
        <f t="shared" si="119"/>
        <v>0.51161739986800026</v>
      </c>
      <c r="P860">
        <f t="shared" si="120"/>
        <v>0.22096459625869544</v>
      </c>
      <c r="Q860">
        <f t="shared" si="121"/>
        <v>0.52986487348053768</v>
      </c>
      <c r="R860">
        <v>0.76029202399999996</v>
      </c>
      <c r="S860">
        <v>0.75082946900000003</v>
      </c>
    </row>
    <row r="861" spans="1:19" x14ac:dyDescent="0.25">
      <c r="A861">
        <v>85</v>
      </c>
      <c r="B861">
        <v>0.8</v>
      </c>
      <c r="C861">
        <v>10</v>
      </c>
      <c r="D861">
        <v>2.5</v>
      </c>
      <c r="E861">
        <v>0.51119999999999999</v>
      </c>
      <c r="F861">
        <v>0.2286</v>
      </c>
      <c r="G861">
        <v>0.73980000000000001</v>
      </c>
      <c r="H861">
        <v>0.28973651070000001</v>
      </c>
      <c r="I861">
        <v>0.18341566500000001</v>
      </c>
      <c r="J861">
        <v>0.51133243559999997</v>
      </c>
      <c r="K861">
        <v>0.50745644599999995</v>
      </c>
      <c r="L861">
        <v>0.19489894220000001</v>
      </c>
      <c r="M861">
        <v>0.54752389489999997</v>
      </c>
      <c r="N861">
        <f t="shared" si="118"/>
        <v>0.2486746243159518</v>
      </c>
      <c r="O861">
        <f t="shared" si="119"/>
        <v>0.51161739986800026</v>
      </c>
      <c r="P861">
        <f t="shared" si="120"/>
        <v>0.22096459625869544</v>
      </c>
      <c r="Q861">
        <f t="shared" si="121"/>
        <v>0.52986487348053768</v>
      </c>
      <c r="R861">
        <v>0.76029202399999996</v>
      </c>
      <c r="S861">
        <v>0.75082946900000003</v>
      </c>
    </row>
    <row r="863" spans="1:19" x14ac:dyDescent="0.25">
      <c r="A863">
        <v>85</v>
      </c>
      <c r="B863">
        <v>1.2</v>
      </c>
      <c r="C863">
        <v>15</v>
      </c>
      <c r="D863">
        <v>2.5</v>
      </c>
      <c r="E863">
        <v>0.36</v>
      </c>
      <c r="F863">
        <v>0.76139999999999997</v>
      </c>
      <c r="G863">
        <v>1.1214</v>
      </c>
      <c r="H863">
        <v>0.71875391070000005</v>
      </c>
      <c r="I863">
        <v>0.64928066500000003</v>
      </c>
      <c r="J863">
        <v>0.4260032856</v>
      </c>
      <c r="K863">
        <v>0.46706644600000002</v>
      </c>
      <c r="L863">
        <v>0.71907481959999997</v>
      </c>
      <c r="M863">
        <v>0.44070161740000002</v>
      </c>
      <c r="N863">
        <f t="shared" ref="N863:N902" si="122">$W$27+$W$28*B863+$W$29*(C863-$V$16)*(D863-$V$18)+$W$30*A863+$W$31*D863+$W$32*(C863-$V$16)*(A863-$V$20)+$W$33*C863+$W$34*(B863-$V$22)*(D863-$V$18)+$W$35*(A863-$V$20)*(D863-$V$18)</f>
        <v>0.70738437020195188</v>
      </c>
      <c r="O863">
        <f t="shared" ref="O863:O902" si="123">$W$40+$W$41*D863+$W$42*(C863-$V$17)*(D863-$V$19)+$W$43*A863+$W$44*(A863-$V$21)*(D863-$V$19)+$W$45*C863+$W$46*(A863-$V$21)*(C863-$V$17)+$W$47*(B863-$V$23)*(D863-$V$19)+$W$48*(B863-$V$23)*(C863-$V$17)+$W$49*B863</f>
        <v>0.46304534163540034</v>
      </c>
      <c r="P863">
        <f t="shared" ref="P863:P902" si="124">$Z$27+$Z$28*B863+$Z$29*A863+$Z$30*C863+$Z$31*(D863-$V$18)^2+$Z$32*(D863-$V$18)*(C863-$V$16)+$Z$33*(A863-$V$20)*(D863-$V$18)+$Z$34*(D863)+$Z$35*(B863-$V$22)*(D863-$V$18)+$Z$36*(C863-$V$16)^2+$Z$37*(B863-$V$22)*(C863-$V$16)</f>
        <v>0.66840622583669507</v>
      </c>
      <c r="Q863">
        <f t="shared" ref="Q863:Q902" si="125">$Z$40+$Z$41*A863+$Z$42*C863+$Z$43*(D863-$V$19)^2+$Z$44*(C863-$V$17)*(D863-$V$19)+$Z$45*D863+$Z$46*(A863-$V$21)*(D863-$V$19)+$Z$47*(C863-$V$17)^2+$Z$48*(B863-$V$23)*(D863-$V$19)+$Z$49*(B863-$V$23)*(C863-$V$17)+$Z$50*B863</f>
        <v>0.48481380484413772</v>
      </c>
      <c r="R863">
        <v>1.170429712</v>
      </c>
      <c r="S863">
        <v>1.153220031</v>
      </c>
    </row>
    <row r="864" spans="1:19" x14ac:dyDescent="0.25">
      <c r="A864">
        <v>85</v>
      </c>
      <c r="B864">
        <v>1.2</v>
      </c>
      <c r="C864">
        <v>15</v>
      </c>
      <c r="D864">
        <v>2.5</v>
      </c>
      <c r="E864">
        <v>0.5706</v>
      </c>
      <c r="F864">
        <v>0.58860000000000001</v>
      </c>
      <c r="G864">
        <v>1.1592</v>
      </c>
      <c r="H864">
        <v>0.71875391070000005</v>
      </c>
      <c r="I864">
        <v>0.64928066500000003</v>
      </c>
      <c r="J864">
        <v>0.4260032856</v>
      </c>
      <c r="K864">
        <v>0.46706644600000002</v>
      </c>
      <c r="L864">
        <v>0.71907481959999997</v>
      </c>
      <c r="M864">
        <v>0.44070161740000002</v>
      </c>
      <c r="N864">
        <f t="shared" si="122"/>
        <v>0.70738437020195188</v>
      </c>
      <c r="O864">
        <f t="shared" si="123"/>
        <v>0.46304534163540034</v>
      </c>
      <c r="P864">
        <f t="shared" si="124"/>
        <v>0.66840622583669507</v>
      </c>
      <c r="Q864">
        <f t="shared" si="125"/>
        <v>0.48481380484413772</v>
      </c>
      <c r="R864">
        <v>1.170429712</v>
      </c>
      <c r="S864">
        <v>1.153220031</v>
      </c>
    </row>
    <row r="865" spans="1:19" x14ac:dyDescent="0.25">
      <c r="A865">
        <v>85</v>
      </c>
      <c r="B865">
        <v>1.2</v>
      </c>
      <c r="C865">
        <v>15</v>
      </c>
      <c r="D865">
        <v>2.5</v>
      </c>
      <c r="E865">
        <v>0.39419999999999999</v>
      </c>
      <c r="F865">
        <v>0.75419999999999998</v>
      </c>
      <c r="G865">
        <v>1.1484000000000001</v>
      </c>
      <c r="H865">
        <v>0.71875391070000005</v>
      </c>
      <c r="I865">
        <v>0.64928066500000003</v>
      </c>
      <c r="J865">
        <v>0.4260032856</v>
      </c>
      <c r="K865">
        <v>0.46706644600000002</v>
      </c>
      <c r="L865">
        <v>0.71907481959999997</v>
      </c>
      <c r="M865">
        <v>0.44070161740000002</v>
      </c>
      <c r="N865">
        <f t="shared" si="122"/>
        <v>0.70738437020195188</v>
      </c>
      <c r="O865">
        <f t="shared" si="123"/>
        <v>0.46304534163540034</v>
      </c>
      <c r="P865">
        <f t="shared" si="124"/>
        <v>0.66840622583669507</v>
      </c>
      <c r="Q865">
        <f t="shared" si="125"/>
        <v>0.48481380484413772</v>
      </c>
      <c r="R865">
        <v>1.170429712</v>
      </c>
      <c r="S865">
        <v>1.153220031</v>
      </c>
    </row>
    <row r="866" spans="1:19" x14ac:dyDescent="0.25">
      <c r="A866">
        <v>85</v>
      </c>
      <c r="B866">
        <v>1.2</v>
      </c>
      <c r="C866">
        <v>15</v>
      </c>
      <c r="D866">
        <v>2.5</v>
      </c>
      <c r="E866">
        <v>0.50580000000000003</v>
      </c>
      <c r="F866">
        <v>0.64439999999999997</v>
      </c>
      <c r="G866">
        <v>1.1501999999999999</v>
      </c>
      <c r="H866">
        <v>0.71875391070000005</v>
      </c>
      <c r="I866">
        <v>0.64928066500000003</v>
      </c>
      <c r="J866">
        <v>0.4260032856</v>
      </c>
      <c r="K866">
        <v>0.46706644600000002</v>
      </c>
      <c r="L866">
        <v>0.71907481959999997</v>
      </c>
      <c r="M866">
        <v>0.44070161740000002</v>
      </c>
      <c r="N866">
        <f t="shared" si="122"/>
        <v>0.70738437020195188</v>
      </c>
      <c r="O866">
        <f t="shared" si="123"/>
        <v>0.46304534163540034</v>
      </c>
      <c r="P866">
        <f t="shared" si="124"/>
        <v>0.66840622583669507</v>
      </c>
      <c r="Q866">
        <f t="shared" si="125"/>
        <v>0.48481380484413772</v>
      </c>
      <c r="R866">
        <v>1.170429712</v>
      </c>
      <c r="S866">
        <v>1.153220031</v>
      </c>
    </row>
    <row r="867" spans="1:19" x14ac:dyDescent="0.25">
      <c r="A867">
        <v>85</v>
      </c>
      <c r="B867">
        <v>1.2</v>
      </c>
      <c r="C867">
        <v>15</v>
      </c>
      <c r="D867">
        <v>2.5</v>
      </c>
      <c r="E867">
        <v>0.50039999999999996</v>
      </c>
      <c r="F867">
        <v>0.69299999999999995</v>
      </c>
      <c r="G867">
        <v>1.1934</v>
      </c>
      <c r="H867">
        <v>0.71875391070000005</v>
      </c>
      <c r="I867">
        <v>0.64928066500000003</v>
      </c>
      <c r="J867">
        <v>0.4260032856</v>
      </c>
      <c r="K867">
        <v>0.46706644600000002</v>
      </c>
      <c r="L867">
        <v>0.71907481959999997</v>
      </c>
      <c r="M867">
        <v>0.44070161740000002</v>
      </c>
      <c r="N867">
        <f t="shared" si="122"/>
        <v>0.70738437020195188</v>
      </c>
      <c r="O867">
        <f t="shared" si="123"/>
        <v>0.46304534163540034</v>
      </c>
      <c r="P867">
        <f t="shared" si="124"/>
        <v>0.66840622583669507</v>
      </c>
      <c r="Q867">
        <f t="shared" si="125"/>
        <v>0.48481380484413772</v>
      </c>
      <c r="R867">
        <v>1.170429712</v>
      </c>
      <c r="S867">
        <v>1.153220031</v>
      </c>
    </row>
    <row r="868" spans="1:19" x14ac:dyDescent="0.25">
      <c r="A868">
        <v>85</v>
      </c>
      <c r="B868">
        <v>1.2</v>
      </c>
      <c r="C868">
        <v>15</v>
      </c>
      <c r="D868">
        <v>2.5</v>
      </c>
      <c r="E868">
        <v>0.4662</v>
      </c>
      <c r="F868">
        <v>0.70740000000000003</v>
      </c>
      <c r="G868">
        <v>1.1736</v>
      </c>
      <c r="H868">
        <v>0.71875391070000005</v>
      </c>
      <c r="I868">
        <v>0.64928066500000003</v>
      </c>
      <c r="J868">
        <v>0.4260032856</v>
      </c>
      <c r="K868">
        <v>0.46706644600000002</v>
      </c>
      <c r="L868">
        <v>0.71907481959999997</v>
      </c>
      <c r="M868">
        <v>0.44070161740000002</v>
      </c>
      <c r="N868">
        <f t="shared" si="122"/>
        <v>0.70738437020195188</v>
      </c>
      <c r="O868">
        <f t="shared" si="123"/>
        <v>0.46304534163540034</v>
      </c>
      <c r="P868">
        <f t="shared" si="124"/>
        <v>0.66840622583669507</v>
      </c>
      <c r="Q868">
        <f t="shared" si="125"/>
        <v>0.48481380484413772</v>
      </c>
      <c r="R868">
        <v>1.170429712</v>
      </c>
      <c r="S868">
        <v>1.153220031</v>
      </c>
    </row>
    <row r="869" spans="1:19" x14ac:dyDescent="0.25">
      <c r="A869">
        <v>85</v>
      </c>
      <c r="B869">
        <v>1.2</v>
      </c>
      <c r="C869">
        <v>15</v>
      </c>
      <c r="D869">
        <v>2.5</v>
      </c>
      <c r="E869">
        <v>0.37980000000000003</v>
      </c>
      <c r="F869">
        <v>0.75419999999999998</v>
      </c>
      <c r="G869">
        <v>1.1339999999999999</v>
      </c>
      <c r="H869">
        <v>0.71875391070000005</v>
      </c>
      <c r="I869">
        <v>0.64928066500000003</v>
      </c>
      <c r="J869">
        <v>0.4260032856</v>
      </c>
      <c r="K869">
        <v>0.46706644600000002</v>
      </c>
      <c r="L869">
        <v>0.71907481959999997</v>
      </c>
      <c r="M869">
        <v>0.44070161740000002</v>
      </c>
      <c r="N869">
        <f t="shared" si="122"/>
        <v>0.70738437020195188</v>
      </c>
      <c r="O869">
        <f t="shared" si="123"/>
        <v>0.46304534163540034</v>
      </c>
      <c r="P869">
        <f t="shared" si="124"/>
        <v>0.66840622583669507</v>
      </c>
      <c r="Q869">
        <f t="shared" si="125"/>
        <v>0.48481380484413772</v>
      </c>
      <c r="R869">
        <v>1.170429712</v>
      </c>
      <c r="S869">
        <v>1.153220031</v>
      </c>
    </row>
    <row r="870" spans="1:19" x14ac:dyDescent="0.25">
      <c r="A870">
        <v>85</v>
      </c>
      <c r="B870">
        <v>1.2</v>
      </c>
      <c r="C870">
        <v>15</v>
      </c>
      <c r="D870">
        <v>2.5</v>
      </c>
      <c r="E870">
        <v>0.38340000000000002</v>
      </c>
      <c r="F870">
        <v>0.98460000000000003</v>
      </c>
      <c r="G870">
        <v>1.3680000000000001</v>
      </c>
      <c r="H870">
        <v>0.71875391070000005</v>
      </c>
      <c r="I870">
        <v>0.64928066500000003</v>
      </c>
      <c r="J870">
        <v>0.4260032856</v>
      </c>
      <c r="K870">
        <v>0.46706644600000002</v>
      </c>
      <c r="L870">
        <v>0.71907481959999997</v>
      </c>
      <c r="M870">
        <v>0.44070161740000002</v>
      </c>
      <c r="N870">
        <f t="shared" si="122"/>
        <v>0.70738437020195188</v>
      </c>
      <c r="O870">
        <f t="shared" si="123"/>
        <v>0.46304534163540034</v>
      </c>
      <c r="P870">
        <f t="shared" si="124"/>
        <v>0.66840622583669507</v>
      </c>
      <c r="Q870">
        <f t="shared" si="125"/>
        <v>0.48481380484413772</v>
      </c>
      <c r="R870">
        <v>1.170429712</v>
      </c>
      <c r="S870">
        <v>1.153220031</v>
      </c>
    </row>
    <row r="871" spans="1:19" x14ac:dyDescent="0.25">
      <c r="A871">
        <v>85</v>
      </c>
      <c r="B871">
        <v>1.2</v>
      </c>
      <c r="C871">
        <v>15</v>
      </c>
      <c r="D871">
        <v>2.5</v>
      </c>
      <c r="E871">
        <v>0.5706</v>
      </c>
      <c r="F871">
        <v>0.60119999999999996</v>
      </c>
      <c r="G871">
        <v>1.1718</v>
      </c>
      <c r="H871">
        <v>0.71875391070000005</v>
      </c>
      <c r="I871">
        <v>0.64928066500000003</v>
      </c>
      <c r="J871">
        <v>0.4260032856</v>
      </c>
      <c r="K871">
        <v>0.46706644600000002</v>
      </c>
      <c r="L871">
        <v>0.71907481959999997</v>
      </c>
      <c r="M871">
        <v>0.44070161740000002</v>
      </c>
      <c r="N871">
        <f t="shared" si="122"/>
        <v>0.70738437020195188</v>
      </c>
      <c r="O871">
        <f t="shared" si="123"/>
        <v>0.46304534163540034</v>
      </c>
      <c r="P871">
        <f t="shared" si="124"/>
        <v>0.66840622583669507</v>
      </c>
      <c r="Q871">
        <f t="shared" si="125"/>
        <v>0.48481380484413772</v>
      </c>
      <c r="R871">
        <v>1.170429712</v>
      </c>
      <c r="S871">
        <v>1.153220031</v>
      </c>
    </row>
    <row r="872" spans="1:19" x14ac:dyDescent="0.25">
      <c r="A872">
        <v>85</v>
      </c>
      <c r="B872">
        <v>1.2</v>
      </c>
      <c r="C872">
        <v>15</v>
      </c>
      <c r="D872">
        <v>2.5</v>
      </c>
      <c r="E872">
        <v>0.47339999999999999</v>
      </c>
      <c r="F872">
        <v>0.71099999999999997</v>
      </c>
      <c r="G872">
        <v>1.1843999999999999</v>
      </c>
      <c r="H872">
        <v>0.71875391070000005</v>
      </c>
      <c r="I872">
        <v>0.64928066500000003</v>
      </c>
      <c r="J872">
        <v>0.4260032856</v>
      </c>
      <c r="K872">
        <v>0.46706644600000002</v>
      </c>
      <c r="L872">
        <v>0.71907481959999997</v>
      </c>
      <c r="M872">
        <v>0.44070161740000002</v>
      </c>
      <c r="N872">
        <f t="shared" si="122"/>
        <v>0.70738437020195188</v>
      </c>
      <c r="O872">
        <f t="shared" si="123"/>
        <v>0.46304534163540034</v>
      </c>
      <c r="P872">
        <f t="shared" si="124"/>
        <v>0.66840622583669507</v>
      </c>
      <c r="Q872">
        <f t="shared" si="125"/>
        <v>0.48481380484413772</v>
      </c>
      <c r="R872">
        <v>1.170429712</v>
      </c>
      <c r="S872">
        <v>1.153220031</v>
      </c>
    </row>
    <row r="873" spans="1:19" x14ac:dyDescent="0.25">
      <c r="A873">
        <v>85</v>
      </c>
      <c r="B873">
        <v>1.2</v>
      </c>
      <c r="C873">
        <v>15</v>
      </c>
      <c r="D873">
        <v>2.5</v>
      </c>
      <c r="E873">
        <v>0.42299999999999999</v>
      </c>
      <c r="F873">
        <v>0.73980000000000001</v>
      </c>
      <c r="G873">
        <v>1.1628000000000001</v>
      </c>
      <c r="H873">
        <v>0.71875391070000005</v>
      </c>
      <c r="I873">
        <v>0.64928066500000003</v>
      </c>
      <c r="J873">
        <v>0.4260032856</v>
      </c>
      <c r="K873">
        <v>0.46706644600000002</v>
      </c>
      <c r="L873">
        <v>0.71907481959999997</v>
      </c>
      <c r="M873">
        <v>0.44070161740000002</v>
      </c>
      <c r="N873">
        <f t="shared" si="122"/>
        <v>0.70738437020195188</v>
      </c>
      <c r="O873">
        <f t="shared" si="123"/>
        <v>0.46304534163540034</v>
      </c>
      <c r="P873">
        <f t="shared" si="124"/>
        <v>0.66840622583669507</v>
      </c>
      <c r="Q873">
        <f t="shared" si="125"/>
        <v>0.48481380484413772</v>
      </c>
      <c r="R873">
        <v>1.170429712</v>
      </c>
      <c r="S873">
        <v>1.153220031</v>
      </c>
    </row>
    <row r="874" spans="1:19" x14ac:dyDescent="0.25">
      <c r="A874">
        <v>85</v>
      </c>
      <c r="B874">
        <v>1.2</v>
      </c>
      <c r="C874">
        <v>15</v>
      </c>
      <c r="D874">
        <v>2.5</v>
      </c>
      <c r="E874">
        <v>0.495</v>
      </c>
      <c r="F874">
        <v>0.69299999999999995</v>
      </c>
      <c r="G874">
        <v>1.1879999999999999</v>
      </c>
      <c r="H874">
        <v>0.71875391070000005</v>
      </c>
      <c r="I874">
        <v>0.64928066500000003</v>
      </c>
      <c r="J874">
        <v>0.4260032856</v>
      </c>
      <c r="K874">
        <v>0.46706644600000002</v>
      </c>
      <c r="L874">
        <v>0.71907481959999997</v>
      </c>
      <c r="M874">
        <v>0.44070161740000002</v>
      </c>
      <c r="N874">
        <f t="shared" si="122"/>
        <v>0.70738437020195188</v>
      </c>
      <c r="O874">
        <f t="shared" si="123"/>
        <v>0.46304534163540034</v>
      </c>
      <c r="P874">
        <f t="shared" si="124"/>
        <v>0.66840622583669507</v>
      </c>
      <c r="Q874">
        <f t="shared" si="125"/>
        <v>0.48481380484413772</v>
      </c>
      <c r="R874">
        <v>1.170429712</v>
      </c>
      <c r="S874">
        <v>1.153220031</v>
      </c>
    </row>
    <row r="875" spans="1:19" x14ac:dyDescent="0.25">
      <c r="A875">
        <v>85</v>
      </c>
      <c r="B875">
        <v>1.2</v>
      </c>
      <c r="C875">
        <v>15</v>
      </c>
      <c r="D875">
        <v>2.5</v>
      </c>
      <c r="E875">
        <v>0.45179999999999998</v>
      </c>
      <c r="F875">
        <v>0.65159999999999996</v>
      </c>
      <c r="G875">
        <v>1.1033999999999999</v>
      </c>
      <c r="H875">
        <v>0.71875391070000005</v>
      </c>
      <c r="I875">
        <v>0.64928066500000003</v>
      </c>
      <c r="J875">
        <v>0.4260032856</v>
      </c>
      <c r="K875">
        <v>0.46706644600000002</v>
      </c>
      <c r="L875">
        <v>0.71907481959999997</v>
      </c>
      <c r="M875">
        <v>0.44070161740000002</v>
      </c>
      <c r="N875">
        <f t="shared" si="122"/>
        <v>0.70738437020195188</v>
      </c>
      <c r="O875">
        <f t="shared" si="123"/>
        <v>0.46304534163540034</v>
      </c>
      <c r="P875">
        <f t="shared" si="124"/>
        <v>0.66840622583669507</v>
      </c>
      <c r="Q875">
        <f t="shared" si="125"/>
        <v>0.48481380484413772</v>
      </c>
      <c r="R875">
        <v>1.170429712</v>
      </c>
      <c r="S875">
        <v>1.153220031</v>
      </c>
    </row>
    <row r="876" spans="1:19" x14ac:dyDescent="0.25">
      <c r="A876">
        <v>85</v>
      </c>
      <c r="B876">
        <v>1.2</v>
      </c>
      <c r="C876">
        <v>15</v>
      </c>
      <c r="D876">
        <v>2.5</v>
      </c>
      <c r="E876">
        <v>0.4698</v>
      </c>
      <c r="F876">
        <v>0.67679999999999996</v>
      </c>
      <c r="G876">
        <v>1.1466000000000001</v>
      </c>
      <c r="H876">
        <v>0.71875391070000005</v>
      </c>
      <c r="I876">
        <v>0.64928066500000003</v>
      </c>
      <c r="J876">
        <v>0.4260032856</v>
      </c>
      <c r="K876">
        <v>0.46706644600000002</v>
      </c>
      <c r="L876">
        <v>0.71907481959999997</v>
      </c>
      <c r="M876">
        <v>0.44070161740000002</v>
      </c>
      <c r="N876">
        <f t="shared" si="122"/>
        <v>0.70738437020195188</v>
      </c>
      <c r="O876">
        <f t="shared" si="123"/>
        <v>0.46304534163540034</v>
      </c>
      <c r="P876">
        <f t="shared" si="124"/>
        <v>0.66840622583669507</v>
      </c>
      <c r="Q876">
        <f t="shared" si="125"/>
        <v>0.48481380484413772</v>
      </c>
      <c r="R876">
        <v>1.170429712</v>
      </c>
      <c r="S876">
        <v>1.153220031</v>
      </c>
    </row>
    <row r="877" spans="1:19" x14ac:dyDescent="0.25">
      <c r="A877">
        <v>85</v>
      </c>
      <c r="B877">
        <v>1.2</v>
      </c>
      <c r="C877">
        <v>15</v>
      </c>
      <c r="D877">
        <v>2.5</v>
      </c>
      <c r="E877">
        <v>0.48599999999999999</v>
      </c>
      <c r="F877">
        <v>0.68759999999999999</v>
      </c>
      <c r="G877">
        <v>1.1736</v>
      </c>
      <c r="H877">
        <v>0.71875391070000005</v>
      </c>
      <c r="I877">
        <v>0.64928066500000003</v>
      </c>
      <c r="J877">
        <v>0.4260032856</v>
      </c>
      <c r="K877">
        <v>0.46706644600000002</v>
      </c>
      <c r="L877">
        <v>0.71907481959999997</v>
      </c>
      <c r="M877">
        <v>0.44070161740000002</v>
      </c>
      <c r="N877">
        <f t="shared" si="122"/>
        <v>0.70738437020195188</v>
      </c>
      <c r="O877">
        <f t="shared" si="123"/>
        <v>0.46304534163540034</v>
      </c>
      <c r="P877">
        <f t="shared" si="124"/>
        <v>0.66840622583669507</v>
      </c>
      <c r="Q877">
        <f t="shared" si="125"/>
        <v>0.48481380484413772</v>
      </c>
      <c r="R877">
        <v>1.170429712</v>
      </c>
      <c r="S877">
        <v>1.153220031</v>
      </c>
    </row>
    <row r="878" spans="1:19" x14ac:dyDescent="0.25">
      <c r="A878">
        <v>85</v>
      </c>
      <c r="B878">
        <v>1.2</v>
      </c>
      <c r="C878">
        <v>15</v>
      </c>
      <c r="D878">
        <v>2.5</v>
      </c>
      <c r="E878">
        <v>0.39419999999999999</v>
      </c>
      <c r="F878">
        <v>0.68759999999999999</v>
      </c>
      <c r="G878">
        <v>1.0818000000000001</v>
      </c>
      <c r="H878">
        <v>0.71875391070000005</v>
      </c>
      <c r="I878">
        <v>0.64928066500000003</v>
      </c>
      <c r="J878">
        <v>0.4260032856</v>
      </c>
      <c r="K878">
        <v>0.46706644600000002</v>
      </c>
      <c r="L878">
        <v>0.71907481959999997</v>
      </c>
      <c r="M878">
        <v>0.44070161740000002</v>
      </c>
      <c r="N878">
        <f t="shared" si="122"/>
        <v>0.70738437020195188</v>
      </c>
      <c r="O878">
        <f t="shared" si="123"/>
        <v>0.46304534163540034</v>
      </c>
      <c r="P878">
        <f t="shared" si="124"/>
        <v>0.66840622583669507</v>
      </c>
      <c r="Q878">
        <f t="shared" si="125"/>
        <v>0.48481380484413772</v>
      </c>
      <c r="R878">
        <v>1.170429712</v>
      </c>
      <c r="S878">
        <v>1.153220031</v>
      </c>
    </row>
    <row r="879" spans="1:19" x14ac:dyDescent="0.25">
      <c r="A879">
        <v>85</v>
      </c>
      <c r="B879">
        <v>1.2</v>
      </c>
      <c r="C879">
        <v>15</v>
      </c>
      <c r="D879">
        <v>2.5</v>
      </c>
      <c r="E879">
        <v>0.4698</v>
      </c>
      <c r="F879">
        <v>0.66239999999999999</v>
      </c>
      <c r="G879">
        <v>1.1322000000000001</v>
      </c>
      <c r="H879">
        <v>0.71875391070000005</v>
      </c>
      <c r="I879">
        <v>0.64928066500000003</v>
      </c>
      <c r="J879">
        <v>0.4260032856</v>
      </c>
      <c r="K879">
        <v>0.46706644600000002</v>
      </c>
      <c r="L879">
        <v>0.71907481959999997</v>
      </c>
      <c r="M879">
        <v>0.44070161740000002</v>
      </c>
      <c r="N879">
        <f t="shared" si="122"/>
        <v>0.70738437020195188</v>
      </c>
      <c r="O879">
        <f t="shared" si="123"/>
        <v>0.46304534163540034</v>
      </c>
      <c r="P879">
        <f t="shared" si="124"/>
        <v>0.66840622583669507</v>
      </c>
      <c r="Q879">
        <f t="shared" si="125"/>
        <v>0.48481380484413772</v>
      </c>
      <c r="R879">
        <v>1.170429712</v>
      </c>
      <c r="S879">
        <v>1.153220031</v>
      </c>
    </row>
    <row r="880" spans="1:19" x14ac:dyDescent="0.25">
      <c r="A880">
        <v>85</v>
      </c>
      <c r="B880">
        <v>1.2</v>
      </c>
      <c r="C880">
        <v>15</v>
      </c>
      <c r="D880">
        <v>2.5</v>
      </c>
      <c r="E880">
        <v>0.55079999999999996</v>
      </c>
      <c r="F880">
        <v>0.67320000000000002</v>
      </c>
      <c r="G880">
        <v>1.224</v>
      </c>
      <c r="H880">
        <v>0.71875391070000005</v>
      </c>
      <c r="I880">
        <v>0.64928066500000003</v>
      </c>
      <c r="J880">
        <v>0.4260032856</v>
      </c>
      <c r="K880">
        <v>0.46706644600000002</v>
      </c>
      <c r="L880">
        <v>0.71907481959999997</v>
      </c>
      <c r="M880">
        <v>0.44070161740000002</v>
      </c>
      <c r="N880">
        <f t="shared" si="122"/>
        <v>0.70738437020195188</v>
      </c>
      <c r="O880">
        <f t="shared" si="123"/>
        <v>0.46304534163540034</v>
      </c>
      <c r="P880">
        <f t="shared" si="124"/>
        <v>0.66840622583669507</v>
      </c>
      <c r="Q880">
        <f t="shared" si="125"/>
        <v>0.48481380484413772</v>
      </c>
      <c r="R880">
        <v>1.170429712</v>
      </c>
      <c r="S880">
        <v>1.153220031</v>
      </c>
    </row>
    <row r="881" spans="1:19" x14ac:dyDescent="0.25">
      <c r="A881">
        <v>85</v>
      </c>
      <c r="B881">
        <v>1.2</v>
      </c>
      <c r="C881">
        <v>15</v>
      </c>
      <c r="D881">
        <v>2.5</v>
      </c>
      <c r="E881">
        <v>0.42120000000000002</v>
      </c>
      <c r="F881">
        <v>0.73619999999999997</v>
      </c>
      <c r="G881">
        <v>1.1574</v>
      </c>
      <c r="H881">
        <v>0.71875391070000005</v>
      </c>
      <c r="I881">
        <v>0.64928066500000003</v>
      </c>
      <c r="J881">
        <v>0.4260032856</v>
      </c>
      <c r="K881">
        <v>0.46706644600000002</v>
      </c>
      <c r="L881">
        <v>0.71907481959999997</v>
      </c>
      <c r="M881">
        <v>0.44070161740000002</v>
      </c>
      <c r="N881">
        <f t="shared" si="122"/>
        <v>0.70738437020195188</v>
      </c>
      <c r="O881">
        <f t="shared" si="123"/>
        <v>0.46304534163540034</v>
      </c>
      <c r="P881">
        <f t="shared" si="124"/>
        <v>0.66840622583669507</v>
      </c>
      <c r="Q881">
        <f t="shared" si="125"/>
        <v>0.48481380484413772</v>
      </c>
      <c r="R881">
        <v>1.170429712</v>
      </c>
      <c r="S881">
        <v>1.153220031</v>
      </c>
    </row>
    <row r="882" spans="1:19" x14ac:dyDescent="0.25">
      <c r="A882">
        <v>85</v>
      </c>
      <c r="B882">
        <v>1.2</v>
      </c>
      <c r="C882">
        <v>15</v>
      </c>
      <c r="D882">
        <v>2.5</v>
      </c>
      <c r="E882">
        <v>0.46260000000000001</v>
      </c>
      <c r="F882">
        <v>0.68940000000000001</v>
      </c>
      <c r="G882">
        <v>1.1519999999999999</v>
      </c>
      <c r="H882">
        <v>0.71875391070000005</v>
      </c>
      <c r="I882">
        <v>0.64928066500000003</v>
      </c>
      <c r="J882">
        <v>0.4260032856</v>
      </c>
      <c r="K882">
        <v>0.46706644600000002</v>
      </c>
      <c r="L882">
        <v>0.71907481959999997</v>
      </c>
      <c r="M882">
        <v>0.44070161740000002</v>
      </c>
      <c r="N882">
        <f t="shared" si="122"/>
        <v>0.70738437020195188</v>
      </c>
      <c r="O882">
        <f t="shared" si="123"/>
        <v>0.46304534163540034</v>
      </c>
      <c r="P882">
        <f t="shared" si="124"/>
        <v>0.66840622583669507</v>
      </c>
      <c r="Q882">
        <f t="shared" si="125"/>
        <v>0.48481380484413772</v>
      </c>
      <c r="R882">
        <v>1.170429712</v>
      </c>
      <c r="S882">
        <v>1.153220031</v>
      </c>
    </row>
    <row r="883" spans="1:19" x14ac:dyDescent="0.25">
      <c r="A883">
        <v>85</v>
      </c>
      <c r="B883">
        <v>1.2</v>
      </c>
      <c r="C883">
        <v>15</v>
      </c>
      <c r="D883">
        <v>2.5</v>
      </c>
      <c r="E883">
        <v>0.43919999999999998</v>
      </c>
      <c r="F883">
        <v>0.71819999999999995</v>
      </c>
      <c r="G883">
        <v>1.1574</v>
      </c>
      <c r="H883">
        <v>0.71875391070000005</v>
      </c>
      <c r="I883">
        <v>0.64928066500000003</v>
      </c>
      <c r="J883">
        <v>0.4260032856</v>
      </c>
      <c r="K883">
        <v>0.46706644600000002</v>
      </c>
      <c r="L883">
        <v>0.71907481959999997</v>
      </c>
      <c r="M883">
        <v>0.44070161740000002</v>
      </c>
      <c r="N883">
        <f t="shared" si="122"/>
        <v>0.70738437020195188</v>
      </c>
      <c r="O883">
        <f t="shared" si="123"/>
        <v>0.46304534163540034</v>
      </c>
      <c r="P883">
        <f t="shared" si="124"/>
        <v>0.66840622583669507</v>
      </c>
      <c r="Q883">
        <f t="shared" si="125"/>
        <v>0.48481380484413772</v>
      </c>
      <c r="R883">
        <v>1.170429712</v>
      </c>
      <c r="S883">
        <v>1.153220031</v>
      </c>
    </row>
    <row r="884" spans="1:19" x14ac:dyDescent="0.25">
      <c r="A884">
        <v>85</v>
      </c>
      <c r="B884">
        <v>1.2</v>
      </c>
      <c r="C884">
        <v>15</v>
      </c>
      <c r="D884">
        <v>2.5</v>
      </c>
      <c r="E884">
        <v>0.50219999999999998</v>
      </c>
      <c r="F884">
        <v>0.6714</v>
      </c>
      <c r="G884">
        <v>1.1736</v>
      </c>
      <c r="H884">
        <v>0.71875391070000005</v>
      </c>
      <c r="I884">
        <v>0.64928066500000003</v>
      </c>
      <c r="J884">
        <v>0.4260032856</v>
      </c>
      <c r="K884">
        <v>0.46706644600000002</v>
      </c>
      <c r="L884">
        <v>0.71907481959999997</v>
      </c>
      <c r="M884">
        <v>0.44070161740000002</v>
      </c>
      <c r="N884">
        <f t="shared" si="122"/>
        <v>0.70738437020195188</v>
      </c>
      <c r="O884">
        <f t="shared" si="123"/>
        <v>0.46304534163540034</v>
      </c>
      <c r="P884">
        <f t="shared" si="124"/>
        <v>0.66840622583669507</v>
      </c>
      <c r="Q884">
        <f t="shared" si="125"/>
        <v>0.48481380484413772</v>
      </c>
      <c r="R884">
        <v>1.170429712</v>
      </c>
      <c r="S884">
        <v>1.153220031</v>
      </c>
    </row>
    <row r="885" spans="1:19" x14ac:dyDescent="0.25">
      <c r="A885">
        <v>85</v>
      </c>
      <c r="B885">
        <v>1.2</v>
      </c>
      <c r="C885">
        <v>15</v>
      </c>
      <c r="D885">
        <v>2.5</v>
      </c>
      <c r="E885">
        <v>0.50580000000000003</v>
      </c>
      <c r="F885">
        <v>0.63360000000000005</v>
      </c>
      <c r="G885">
        <v>1.1394</v>
      </c>
      <c r="H885">
        <v>0.71875391070000005</v>
      </c>
      <c r="I885">
        <v>0.64928066500000003</v>
      </c>
      <c r="J885">
        <v>0.4260032856</v>
      </c>
      <c r="K885">
        <v>0.46706644600000002</v>
      </c>
      <c r="L885">
        <v>0.71907481959999997</v>
      </c>
      <c r="M885">
        <v>0.44070161740000002</v>
      </c>
      <c r="N885">
        <f t="shared" si="122"/>
        <v>0.70738437020195188</v>
      </c>
      <c r="O885">
        <f t="shared" si="123"/>
        <v>0.46304534163540034</v>
      </c>
      <c r="P885">
        <f t="shared" si="124"/>
        <v>0.66840622583669507</v>
      </c>
      <c r="Q885">
        <f t="shared" si="125"/>
        <v>0.48481380484413772</v>
      </c>
      <c r="R885">
        <v>1.170429712</v>
      </c>
      <c r="S885">
        <v>1.153220031</v>
      </c>
    </row>
    <row r="886" spans="1:19" x14ac:dyDescent="0.25">
      <c r="A886">
        <v>85</v>
      </c>
      <c r="B886">
        <v>1.2</v>
      </c>
      <c r="C886">
        <v>15</v>
      </c>
      <c r="D886">
        <v>2.5</v>
      </c>
      <c r="E886">
        <v>0.5292</v>
      </c>
      <c r="F886">
        <v>0.6714</v>
      </c>
      <c r="G886">
        <v>1.2005999999999999</v>
      </c>
      <c r="H886">
        <v>0.71875391070000005</v>
      </c>
      <c r="I886">
        <v>0.64928066500000003</v>
      </c>
      <c r="J886">
        <v>0.4260032856</v>
      </c>
      <c r="K886">
        <v>0.46706644600000002</v>
      </c>
      <c r="L886">
        <v>0.71907481959999997</v>
      </c>
      <c r="M886">
        <v>0.44070161740000002</v>
      </c>
      <c r="N886">
        <f t="shared" si="122"/>
        <v>0.70738437020195188</v>
      </c>
      <c r="O886">
        <f t="shared" si="123"/>
        <v>0.46304534163540034</v>
      </c>
      <c r="P886">
        <f t="shared" si="124"/>
        <v>0.66840622583669507</v>
      </c>
      <c r="Q886">
        <f t="shared" si="125"/>
        <v>0.48481380484413772</v>
      </c>
      <c r="R886">
        <v>1.170429712</v>
      </c>
      <c r="S886">
        <v>1.153220031</v>
      </c>
    </row>
    <row r="887" spans="1:19" x14ac:dyDescent="0.25">
      <c r="A887">
        <v>85</v>
      </c>
      <c r="B887">
        <v>1.2</v>
      </c>
      <c r="C887">
        <v>15</v>
      </c>
      <c r="D887">
        <v>2.5</v>
      </c>
      <c r="E887">
        <v>0.4032</v>
      </c>
      <c r="F887">
        <v>0.66420000000000001</v>
      </c>
      <c r="G887">
        <v>1.0673999999999999</v>
      </c>
      <c r="H887">
        <v>0.71875391070000005</v>
      </c>
      <c r="I887">
        <v>0.64928066500000003</v>
      </c>
      <c r="J887">
        <v>0.4260032856</v>
      </c>
      <c r="K887">
        <v>0.46706644600000002</v>
      </c>
      <c r="L887">
        <v>0.71907481959999997</v>
      </c>
      <c r="M887">
        <v>0.44070161740000002</v>
      </c>
      <c r="N887">
        <f t="shared" si="122"/>
        <v>0.70738437020195188</v>
      </c>
      <c r="O887">
        <f t="shared" si="123"/>
        <v>0.46304534163540034</v>
      </c>
      <c r="P887">
        <f t="shared" si="124"/>
        <v>0.66840622583669507</v>
      </c>
      <c r="Q887">
        <f t="shared" si="125"/>
        <v>0.48481380484413772</v>
      </c>
      <c r="R887">
        <v>1.170429712</v>
      </c>
      <c r="S887">
        <v>1.153220031</v>
      </c>
    </row>
    <row r="888" spans="1:19" x14ac:dyDescent="0.25">
      <c r="A888">
        <v>85</v>
      </c>
      <c r="B888">
        <v>1.2</v>
      </c>
      <c r="C888">
        <v>15</v>
      </c>
      <c r="D888">
        <v>2.5</v>
      </c>
      <c r="E888">
        <v>0.5706</v>
      </c>
      <c r="F888">
        <v>0.57240000000000002</v>
      </c>
      <c r="G888">
        <v>1.143</v>
      </c>
      <c r="H888">
        <v>0.71875391070000005</v>
      </c>
      <c r="I888">
        <v>0.64928066500000003</v>
      </c>
      <c r="J888">
        <v>0.4260032856</v>
      </c>
      <c r="K888">
        <v>0.46706644600000002</v>
      </c>
      <c r="L888">
        <v>0.71907481959999997</v>
      </c>
      <c r="M888">
        <v>0.44070161740000002</v>
      </c>
      <c r="N888">
        <f t="shared" si="122"/>
        <v>0.70738437020195188</v>
      </c>
      <c r="O888">
        <f t="shared" si="123"/>
        <v>0.46304534163540034</v>
      </c>
      <c r="P888">
        <f t="shared" si="124"/>
        <v>0.66840622583669507</v>
      </c>
      <c r="Q888">
        <f t="shared" si="125"/>
        <v>0.48481380484413772</v>
      </c>
      <c r="R888">
        <v>1.170429712</v>
      </c>
      <c r="S888">
        <v>1.153220031</v>
      </c>
    </row>
    <row r="889" spans="1:19" x14ac:dyDescent="0.25">
      <c r="A889">
        <v>85</v>
      </c>
      <c r="B889">
        <v>1.2</v>
      </c>
      <c r="C889">
        <v>15</v>
      </c>
      <c r="D889">
        <v>2.5</v>
      </c>
      <c r="E889">
        <v>0.41399999999999998</v>
      </c>
      <c r="F889">
        <v>0.70199999999999996</v>
      </c>
      <c r="G889">
        <v>1.1160000000000001</v>
      </c>
      <c r="H889">
        <v>0.71875391070000005</v>
      </c>
      <c r="I889">
        <v>0.64928066500000003</v>
      </c>
      <c r="J889">
        <v>0.4260032856</v>
      </c>
      <c r="K889">
        <v>0.46706644600000002</v>
      </c>
      <c r="L889">
        <v>0.71907481959999997</v>
      </c>
      <c r="M889">
        <v>0.44070161740000002</v>
      </c>
      <c r="N889">
        <f t="shared" si="122"/>
        <v>0.70738437020195188</v>
      </c>
      <c r="O889">
        <f t="shared" si="123"/>
        <v>0.46304534163540034</v>
      </c>
      <c r="P889">
        <f t="shared" si="124"/>
        <v>0.66840622583669507</v>
      </c>
      <c r="Q889">
        <f t="shared" si="125"/>
        <v>0.48481380484413772</v>
      </c>
      <c r="R889">
        <v>1.170429712</v>
      </c>
      <c r="S889">
        <v>1.153220031</v>
      </c>
    </row>
    <row r="890" spans="1:19" x14ac:dyDescent="0.25">
      <c r="A890">
        <v>85</v>
      </c>
      <c r="B890">
        <v>1.2</v>
      </c>
      <c r="C890">
        <v>15</v>
      </c>
      <c r="D890">
        <v>2.5</v>
      </c>
      <c r="E890">
        <v>0.504</v>
      </c>
      <c r="F890">
        <v>0.67500000000000004</v>
      </c>
      <c r="G890">
        <v>1.179</v>
      </c>
      <c r="H890">
        <v>0.71875391070000005</v>
      </c>
      <c r="I890">
        <v>0.64928066500000003</v>
      </c>
      <c r="J890">
        <v>0.4260032856</v>
      </c>
      <c r="K890">
        <v>0.46706644600000002</v>
      </c>
      <c r="L890">
        <v>0.71907481959999997</v>
      </c>
      <c r="M890">
        <v>0.44070161740000002</v>
      </c>
      <c r="N890">
        <f t="shared" si="122"/>
        <v>0.70738437020195188</v>
      </c>
      <c r="O890">
        <f t="shared" si="123"/>
        <v>0.46304534163540034</v>
      </c>
      <c r="P890">
        <f t="shared" si="124"/>
        <v>0.66840622583669507</v>
      </c>
      <c r="Q890">
        <f t="shared" si="125"/>
        <v>0.48481380484413772</v>
      </c>
      <c r="R890">
        <v>1.170429712</v>
      </c>
      <c r="S890">
        <v>1.153220031</v>
      </c>
    </row>
    <row r="891" spans="1:19" x14ac:dyDescent="0.25">
      <c r="A891">
        <v>85</v>
      </c>
      <c r="B891">
        <v>1.2</v>
      </c>
      <c r="C891">
        <v>15</v>
      </c>
      <c r="D891">
        <v>2.5</v>
      </c>
      <c r="E891">
        <v>0.55259999999999998</v>
      </c>
      <c r="F891">
        <v>0.65700000000000003</v>
      </c>
      <c r="G891">
        <v>1.2096</v>
      </c>
      <c r="H891">
        <v>0.71875391070000005</v>
      </c>
      <c r="I891">
        <v>0.64928066500000003</v>
      </c>
      <c r="J891">
        <v>0.4260032856</v>
      </c>
      <c r="K891">
        <v>0.46706644600000002</v>
      </c>
      <c r="L891">
        <v>0.71907481959999997</v>
      </c>
      <c r="M891">
        <v>0.44070161740000002</v>
      </c>
      <c r="N891">
        <f t="shared" si="122"/>
        <v>0.70738437020195188</v>
      </c>
      <c r="O891">
        <f t="shared" si="123"/>
        <v>0.46304534163540034</v>
      </c>
      <c r="P891">
        <f t="shared" si="124"/>
        <v>0.66840622583669507</v>
      </c>
      <c r="Q891">
        <f t="shared" si="125"/>
        <v>0.48481380484413772</v>
      </c>
      <c r="R891">
        <v>1.170429712</v>
      </c>
      <c r="S891">
        <v>1.153220031</v>
      </c>
    </row>
    <row r="892" spans="1:19" x14ac:dyDescent="0.25">
      <c r="A892">
        <v>85</v>
      </c>
      <c r="B892">
        <v>1.2</v>
      </c>
      <c r="C892">
        <v>15</v>
      </c>
      <c r="D892">
        <v>2.5</v>
      </c>
      <c r="E892">
        <v>0.55259999999999998</v>
      </c>
      <c r="F892">
        <v>0.55079999999999996</v>
      </c>
      <c r="G892">
        <v>1.1033999999999999</v>
      </c>
      <c r="H892">
        <v>0.71875391070000005</v>
      </c>
      <c r="I892">
        <v>0.64928066500000003</v>
      </c>
      <c r="J892">
        <v>0.4260032856</v>
      </c>
      <c r="K892">
        <v>0.46706644600000002</v>
      </c>
      <c r="L892">
        <v>0.71907481959999997</v>
      </c>
      <c r="M892">
        <v>0.44070161740000002</v>
      </c>
      <c r="N892">
        <f t="shared" si="122"/>
        <v>0.70738437020195188</v>
      </c>
      <c r="O892">
        <f t="shared" si="123"/>
        <v>0.46304534163540034</v>
      </c>
      <c r="P892">
        <f t="shared" si="124"/>
        <v>0.66840622583669507</v>
      </c>
      <c r="Q892">
        <f t="shared" si="125"/>
        <v>0.48481380484413772</v>
      </c>
      <c r="R892">
        <v>1.170429712</v>
      </c>
      <c r="S892">
        <v>1.153220031</v>
      </c>
    </row>
    <row r="893" spans="1:19" x14ac:dyDescent="0.25">
      <c r="A893">
        <v>85</v>
      </c>
      <c r="B893">
        <v>1.2</v>
      </c>
      <c r="C893">
        <v>15</v>
      </c>
      <c r="D893">
        <v>2.5</v>
      </c>
      <c r="E893">
        <v>0.57599999999999996</v>
      </c>
      <c r="F893">
        <v>0.64259999999999995</v>
      </c>
      <c r="G893">
        <v>1.2185999999999999</v>
      </c>
      <c r="H893">
        <v>0.71875391070000005</v>
      </c>
      <c r="I893">
        <v>0.64928066500000003</v>
      </c>
      <c r="J893">
        <v>0.4260032856</v>
      </c>
      <c r="K893">
        <v>0.46706644600000002</v>
      </c>
      <c r="L893">
        <v>0.71907481959999997</v>
      </c>
      <c r="M893">
        <v>0.44070161740000002</v>
      </c>
      <c r="N893">
        <f t="shared" si="122"/>
        <v>0.70738437020195188</v>
      </c>
      <c r="O893">
        <f t="shared" si="123"/>
        <v>0.46304534163540034</v>
      </c>
      <c r="P893">
        <f t="shared" si="124"/>
        <v>0.66840622583669507</v>
      </c>
      <c r="Q893">
        <f t="shared" si="125"/>
        <v>0.48481380484413772</v>
      </c>
      <c r="R893">
        <v>1.170429712</v>
      </c>
      <c r="S893">
        <v>1.153220031</v>
      </c>
    </row>
    <row r="894" spans="1:19" x14ac:dyDescent="0.25">
      <c r="A894">
        <v>85</v>
      </c>
      <c r="B894">
        <v>1.2</v>
      </c>
      <c r="C894">
        <v>15</v>
      </c>
      <c r="D894">
        <v>2.5</v>
      </c>
      <c r="E894">
        <v>0.4032</v>
      </c>
      <c r="F894">
        <v>0.6714</v>
      </c>
      <c r="G894">
        <v>1.0746</v>
      </c>
      <c r="H894">
        <v>0.71875391070000005</v>
      </c>
      <c r="I894">
        <v>0.64928066500000003</v>
      </c>
      <c r="J894">
        <v>0.4260032856</v>
      </c>
      <c r="K894">
        <v>0.46706644600000002</v>
      </c>
      <c r="L894">
        <v>0.71907481959999997</v>
      </c>
      <c r="M894">
        <v>0.44070161740000002</v>
      </c>
      <c r="N894">
        <f t="shared" si="122"/>
        <v>0.70738437020195188</v>
      </c>
      <c r="O894">
        <f t="shared" si="123"/>
        <v>0.46304534163540034</v>
      </c>
      <c r="P894">
        <f t="shared" si="124"/>
        <v>0.66840622583669507</v>
      </c>
      <c r="Q894">
        <f t="shared" si="125"/>
        <v>0.48481380484413772</v>
      </c>
      <c r="R894">
        <v>1.170429712</v>
      </c>
      <c r="S894">
        <v>1.153220031</v>
      </c>
    </row>
    <row r="895" spans="1:19" x14ac:dyDescent="0.25">
      <c r="A895">
        <v>85</v>
      </c>
      <c r="B895">
        <v>1.2</v>
      </c>
      <c r="C895">
        <v>15</v>
      </c>
      <c r="D895">
        <v>2.5</v>
      </c>
      <c r="E895">
        <v>0.4194</v>
      </c>
      <c r="F895">
        <v>0.73619999999999997</v>
      </c>
      <c r="G895">
        <v>1.1556</v>
      </c>
      <c r="H895">
        <v>0.71875391070000005</v>
      </c>
      <c r="I895">
        <v>0.64928066500000003</v>
      </c>
      <c r="J895">
        <v>0.4260032856</v>
      </c>
      <c r="K895">
        <v>0.46706644600000002</v>
      </c>
      <c r="L895">
        <v>0.71907481959999997</v>
      </c>
      <c r="M895">
        <v>0.44070161740000002</v>
      </c>
      <c r="N895">
        <f t="shared" si="122"/>
        <v>0.70738437020195188</v>
      </c>
      <c r="O895">
        <f t="shared" si="123"/>
        <v>0.46304534163540034</v>
      </c>
      <c r="P895">
        <f t="shared" si="124"/>
        <v>0.66840622583669507</v>
      </c>
      <c r="Q895">
        <f t="shared" si="125"/>
        <v>0.48481380484413772</v>
      </c>
      <c r="R895">
        <v>1.170429712</v>
      </c>
      <c r="S895">
        <v>1.153220031</v>
      </c>
    </row>
    <row r="896" spans="1:19" x14ac:dyDescent="0.25">
      <c r="A896">
        <v>85</v>
      </c>
      <c r="B896">
        <v>1.2</v>
      </c>
      <c r="C896">
        <v>15</v>
      </c>
      <c r="D896">
        <v>2.5</v>
      </c>
      <c r="E896">
        <v>0.60119999999999996</v>
      </c>
      <c r="F896">
        <v>0.54359999999999997</v>
      </c>
      <c r="G896">
        <v>1.1448</v>
      </c>
      <c r="H896">
        <v>0.71875391070000005</v>
      </c>
      <c r="I896">
        <v>0.64928066500000003</v>
      </c>
      <c r="J896">
        <v>0.4260032856</v>
      </c>
      <c r="K896">
        <v>0.46706644600000002</v>
      </c>
      <c r="L896">
        <v>0.71907481959999997</v>
      </c>
      <c r="M896">
        <v>0.44070161740000002</v>
      </c>
      <c r="N896">
        <f t="shared" si="122"/>
        <v>0.70738437020195188</v>
      </c>
      <c r="O896">
        <f t="shared" si="123"/>
        <v>0.46304534163540034</v>
      </c>
      <c r="P896">
        <f t="shared" si="124"/>
        <v>0.66840622583669507</v>
      </c>
      <c r="Q896">
        <f t="shared" si="125"/>
        <v>0.48481380484413772</v>
      </c>
      <c r="R896">
        <v>1.170429712</v>
      </c>
      <c r="S896">
        <v>1.153220031</v>
      </c>
    </row>
    <row r="897" spans="1:19" x14ac:dyDescent="0.25">
      <c r="A897">
        <v>85</v>
      </c>
      <c r="B897">
        <v>1.2</v>
      </c>
      <c r="C897">
        <v>15</v>
      </c>
      <c r="D897">
        <v>2.5</v>
      </c>
      <c r="E897">
        <v>0.58860000000000001</v>
      </c>
      <c r="F897">
        <v>0.66779999999999995</v>
      </c>
      <c r="G897">
        <v>1.2564</v>
      </c>
      <c r="H897">
        <v>0.71875391070000005</v>
      </c>
      <c r="I897">
        <v>0.64928066500000003</v>
      </c>
      <c r="J897">
        <v>0.4260032856</v>
      </c>
      <c r="K897">
        <v>0.46706644600000002</v>
      </c>
      <c r="L897">
        <v>0.71907481959999997</v>
      </c>
      <c r="M897">
        <v>0.44070161740000002</v>
      </c>
      <c r="N897">
        <f t="shared" si="122"/>
        <v>0.70738437020195188</v>
      </c>
      <c r="O897">
        <f t="shared" si="123"/>
        <v>0.46304534163540034</v>
      </c>
      <c r="P897">
        <f t="shared" si="124"/>
        <v>0.66840622583669507</v>
      </c>
      <c r="Q897">
        <f t="shared" si="125"/>
        <v>0.48481380484413772</v>
      </c>
      <c r="R897">
        <v>1.170429712</v>
      </c>
      <c r="S897">
        <v>1.153220031</v>
      </c>
    </row>
    <row r="898" spans="1:19" x14ac:dyDescent="0.25">
      <c r="A898">
        <v>85</v>
      </c>
      <c r="B898">
        <v>1.2</v>
      </c>
      <c r="C898">
        <v>15</v>
      </c>
      <c r="D898">
        <v>2.5</v>
      </c>
      <c r="E898">
        <v>0.66059999999999997</v>
      </c>
      <c r="F898">
        <v>0.4914</v>
      </c>
      <c r="G898">
        <v>1.1519999999999999</v>
      </c>
      <c r="H898">
        <v>0.71875391070000005</v>
      </c>
      <c r="I898">
        <v>0.64928066500000003</v>
      </c>
      <c r="J898">
        <v>0.4260032856</v>
      </c>
      <c r="K898">
        <v>0.46706644600000002</v>
      </c>
      <c r="L898">
        <v>0.71907481959999997</v>
      </c>
      <c r="M898">
        <v>0.44070161740000002</v>
      </c>
      <c r="N898">
        <f t="shared" si="122"/>
        <v>0.70738437020195188</v>
      </c>
      <c r="O898">
        <f t="shared" si="123"/>
        <v>0.46304534163540034</v>
      </c>
      <c r="P898">
        <f t="shared" si="124"/>
        <v>0.66840622583669507</v>
      </c>
      <c r="Q898">
        <f t="shared" si="125"/>
        <v>0.48481380484413772</v>
      </c>
      <c r="R898">
        <v>1.170429712</v>
      </c>
      <c r="S898">
        <v>1.153220031</v>
      </c>
    </row>
    <row r="899" spans="1:19" x14ac:dyDescent="0.25">
      <c r="A899">
        <v>85</v>
      </c>
      <c r="B899">
        <v>1.2</v>
      </c>
      <c r="C899">
        <v>15</v>
      </c>
      <c r="D899">
        <v>2.5</v>
      </c>
      <c r="E899">
        <v>0.63180000000000003</v>
      </c>
      <c r="F899">
        <v>0.68400000000000005</v>
      </c>
      <c r="G899">
        <v>1.3158000000000001</v>
      </c>
      <c r="H899">
        <v>0.71875391070000005</v>
      </c>
      <c r="I899">
        <v>0.64928066500000003</v>
      </c>
      <c r="J899">
        <v>0.4260032856</v>
      </c>
      <c r="K899">
        <v>0.46706644600000002</v>
      </c>
      <c r="L899">
        <v>0.71907481959999997</v>
      </c>
      <c r="M899">
        <v>0.44070161740000002</v>
      </c>
      <c r="N899">
        <f t="shared" si="122"/>
        <v>0.70738437020195188</v>
      </c>
      <c r="O899">
        <f t="shared" si="123"/>
        <v>0.46304534163540034</v>
      </c>
      <c r="P899">
        <f t="shared" si="124"/>
        <v>0.66840622583669507</v>
      </c>
      <c r="Q899">
        <f t="shared" si="125"/>
        <v>0.48481380484413772</v>
      </c>
      <c r="R899">
        <v>1.170429712</v>
      </c>
      <c r="S899">
        <v>1.153220031</v>
      </c>
    </row>
    <row r="900" spans="1:19" x14ac:dyDescent="0.25">
      <c r="A900">
        <v>85</v>
      </c>
      <c r="B900">
        <v>1.2</v>
      </c>
      <c r="C900">
        <v>15</v>
      </c>
      <c r="D900">
        <v>2.5</v>
      </c>
      <c r="E900">
        <v>0.621</v>
      </c>
      <c r="F900">
        <v>0.52200000000000002</v>
      </c>
      <c r="G900">
        <v>1.143</v>
      </c>
      <c r="H900">
        <v>0.71875391070000005</v>
      </c>
      <c r="I900">
        <v>0.64928066500000003</v>
      </c>
      <c r="J900">
        <v>0.4260032856</v>
      </c>
      <c r="K900">
        <v>0.46706644600000002</v>
      </c>
      <c r="L900">
        <v>0.71907481959999997</v>
      </c>
      <c r="M900">
        <v>0.44070161740000002</v>
      </c>
      <c r="N900">
        <f t="shared" si="122"/>
        <v>0.70738437020195188</v>
      </c>
      <c r="O900">
        <f t="shared" si="123"/>
        <v>0.46304534163540034</v>
      </c>
      <c r="P900">
        <f t="shared" si="124"/>
        <v>0.66840622583669507</v>
      </c>
      <c r="Q900">
        <f t="shared" si="125"/>
        <v>0.48481380484413772</v>
      </c>
      <c r="R900">
        <v>1.170429712</v>
      </c>
      <c r="S900">
        <v>1.153220031</v>
      </c>
    </row>
    <row r="901" spans="1:19" x14ac:dyDescent="0.25">
      <c r="A901">
        <v>85</v>
      </c>
      <c r="B901">
        <v>1.2</v>
      </c>
      <c r="C901">
        <v>15</v>
      </c>
      <c r="D901">
        <v>2.5</v>
      </c>
      <c r="E901">
        <v>0.59940000000000004</v>
      </c>
      <c r="F901">
        <v>0.63</v>
      </c>
      <c r="G901">
        <v>1.2294</v>
      </c>
      <c r="H901">
        <v>0.71875391070000005</v>
      </c>
      <c r="I901">
        <v>0.64928066500000003</v>
      </c>
      <c r="J901">
        <v>0.4260032856</v>
      </c>
      <c r="K901">
        <v>0.46706644600000002</v>
      </c>
      <c r="L901">
        <v>0.71907481959999997</v>
      </c>
      <c r="M901">
        <v>0.44070161740000002</v>
      </c>
      <c r="N901">
        <f t="shared" si="122"/>
        <v>0.70738437020195188</v>
      </c>
      <c r="O901">
        <f t="shared" si="123"/>
        <v>0.46304534163540034</v>
      </c>
      <c r="P901">
        <f t="shared" si="124"/>
        <v>0.66840622583669507</v>
      </c>
      <c r="Q901">
        <f t="shared" si="125"/>
        <v>0.48481380484413772</v>
      </c>
      <c r="R901">
        <v>1.170429712</v>
      </c>
      <c r="S901">
        <v>1.153220031</v>
      </c>
    </row>
    <row r="902" spans="1:19" x14ac:dyDescent="0.25">
      <c r="A902">
        <v>85</v>
      </c>
      <c r="B902">
        <v>1.2</v>
      </c>
      <c r="C902">
        <v>15</v>
      </c>
      <c r="D902">
        <v>2.5</v>
      </c>
      <c r="E902">
        <v>0.56340000000000001</v>
      </c>
      <c r="F902">
        <v>0.68579999999999997</v>
      </c>
      <c r="G902">
        <v>1.2492000000000001</v>
      </c>
      <c r="H902">
        <v>0.71875391070000005</v>
      </c>
      <c r="I902">
        <v>0.64928066500000003</v>
      </c>
      <c r="J902">
        <v>0.4260032856</v>
      </c>
      <c r="K902">
        <v>0.46706644600000002</v>
      </c>
      <c r="L902">
        <v>0.71907481959999997</v>
      </c>
      <c r="M902">
        <v>0.44070161740000002</v>
      </c>
      <c r="N902">
        <f t="shared" si="122"/>
        <v>0.70738437020195188</v>
      </c>
      <c r="O902">
        <f t="shared" si="123"/>
        <v>0.46304534163540034</v>
      </c>
      <c r="P902">
        <f t="shared" si="124"/>
        <v>0.66840622583669507</v>
      </c>
      <c r="Q902">
        <f t="shared" si="125"/>
        <v>0.48481380484413772</v>
      </c>
      <c r="R902">
        <v>1.170429712</v>
      </c>
      <c r="S902">
        <v>1.153220031</v>
      </c>
    </row>
    <row r="904" spans="1:19" x14ac:dyDescent="0.25">
      <c r="A904">
        <v>85</v>
      </c>
      <c r="B904">
        <v>1</v>
      </c>
      <c r="C904">
        <v>15</v>
      </c>
      <c r="D904">
        <v>2.5</v>
      </c>
      <c r="E904">
        <v>0.55079999999999996</v>
      </c>
      <c r="F904">
        <v>0.4032</v>
      </c>
      <c r="G904">
        <v>0.95399999999999996</v>
      </c>
      <c r="H904">
        <v>0.52615391069999995</v>
      </c>
      <c r="I904">
        <v>0.452480665</v>
      </c>
      <c r="J904">
        <v>0.4260032856</v>
      </c>
      <c r="K904">
        <v>0.46706644600000002</v>
      </c>
      <c r="L904">
        <v>0.51839193959999996</v>
      </c>
      <c r="M904">
        <v>0.44070161740000002</v>
      </c>
      <c r="N904">
        <f t="shared" ref="N904:N943" si="126">$W$27+$W$28*B904+$W$29*(C904-$V$16)*(D904-$V$18)+$W$30*A904+$W$31*D904+$W$32*(C904-$V$16)*(A904-$V$20)+$W$33*C904+$W$34*(B904-$V$22)*(D904-$V$18)+$W$35*(A904-$V$20)*(D904-$V$18)</f>
        <v>0.50542386703395192</v>
      </c>
      <c r="O904">
        <f t="shared" ref="O904:O943" si="127">$W$40+$W$41*D904+$W$42*(C904-$V$17)*(D904-$V$19)+$W$43*A904+$W$44*(A904-$V$21)*(D904-$V$19)+$W$45*C904+$W$46*(A904-$V$21)*(C904-$V$17)+$W$47*(B904-$V$23)*(D904-$V$19)+$W$48*(B904-$V$23)*(C904-$V$17)+$W$49*B904</f>
        <v>0.45877244102920034</v>
      </c>
      <c r="P904">
        <f t="shared" ref="P904:P943" si="128">$Z$27+$Z$28*B904+$Z$29*A904+$Z$30*C904+$Z$31*(D904-$V$18)^2+$Z$32*(D904-$V$18)*(C904-$V$16)+$Z$33*(A904-$V$20)*(D904-$V$18)+$Z$34*(D904)+$Z$35*(B904-$V$22)*(D904-$V$18)+$Z$36*(C904-$V$16)^2+$Z$37*(B904-$V$22)*(C904-$V$16)</f>
        <v>0.48263692924269475</v>
      </c>
      <c r="Q904">
        <f t="shared" ref="Q904:Q943" si="129">$Z$40+$Z$41*A904+$Z$42*C904+$Z$43*(D904-$V$19)^2+$Z$44*(C904-$V$17)*(D904-$V$19)+$Z$45*D904+$Z$46*(A904-$V$21)*(D904-$V$19)+$Z$47*(C904-$V$17)^2+$Z$48*(B904-$V$23)*(D904-$V$19)+$Z$49*(B904-$V$23)*(C904-$V$17)+$Z$50*B904</f>
        <v>0.47429960925733772</v>
      </c>
      <c r="R904">
        <v>0.964196308</v>
      </c>
      <c r="S904">
        <v>0.956936538</v>
      </c>
    </row>
    <row r="905" spans="1:19" x14ac:dyDescent="0.25">
      <c r="A905">
        <v>85</v>
      </c>
      <c r="B905">
        <v>1</v>
      </c>
      <c r="C905">
        <v>15</v>
      </c>
      <c r="D905">
        <v>2.5</v>
      </c>
      <c r="E905">
        <v>0.54720000000000002</v>
      </c>
      <c r="F905">
        <v>0.43380000000000002</v>
      </c>
      <c r="G905">
        <v>0.98099999999999998</v>
      </c>
      <c r="H905">
        <v>0.52615391069999995</v>
      </c>
      <c r="I905">
        <v>0.452480665</v>
      </c>
      <c r="J905">
        <v>0.4260032856</v>
      </c>
      <c r="K905">
        <v>0.46706644600000002</v>
      </c>
      <c r="L905">
        <v>0.51839193959999996</v>
      </c>
      <c r="M905">
        <v>0.44070161740000002</v>
      </c>
      <c r="N905">
        <f t="shared" si="126"/>
        <v>0.50542386703395192</v>
      </c>
      <c r="O905">
        <f t="shared" si="127"/>
        <v>0.45877244102920034</v>
      </c>
      <c r="P905">
        <f t="shared" si="128"/>
        <v>0.48263692924269475</v>
      </c>
      <c r="Q905">
        <f t="shared" si="129"/>
        <v>0.47429960925733772</v>
      </c>
      <c r="R905">
        <v>0.964196308</v>
      </c>
      <c r="S905">
        <v>0.956936538</v>
      </c>
    </row>
    <row r="906" spans="1:19" x14ac:dyDescent="0.25">
      <c r="A906">
        <v>85</v>
      </c>
      <c r="B906">
        <v>1</v>
      </c>
      <c r="C906">
        <v>15</v>
      </c>
      <c r="D906">
        <v>2.5</v>
      </c>
      <c r="E906">
        <v>0.4572</v>
      </c>
      <c r="F906">
        <v>0.5202</v>
      </c>
      <c r="G906">
        <v>0.97740000000000005</v>
      </c>
      <c r="H906">
        <v>0.52615391069999995</v>
      </c>
      <c r="I906">
        <v>0.452480665</v>
      </c>
      <c r="J906">
        <v>0.4260032856</v>
      </c>
      <c r="K906">
        <v>0.46706644600000002</v>
      </c>
      <c r="L906">
        <v>0.51839193959999996</v>
      </c>
      <c r="M906">
        <v>0.44070161740000002</v>
      </c>
      <c r="N906">
        <f t="shared" si="126"/>
        <v>0.50542386703395192</v>
      </c>
      <c r="O906">
        <f t="shared" si="127"/>
        <v>0.45877244102920034</v>
      </c>
      <c r="P906">
        <f t="shared" si="128"/>
        <v>0.48263692924269475</v>
      </c>
      <c r="Q906">
        <f t="shared" si="129"/>
        <v>0.47429960925733772</v>
      </c>
      <c r="R906">
        <v>0.964196308</v>
      </c>
      <c r="S906">
        <v>0.956936538</v>
      </c>
    </row>
    <row r="907" spans="1:19" x14ac:dyDescent="0.25">
      <c r="A907">
        <v>85</v>
      </c>
      <c r="B907">
        <v>1</v>
      </c>
      <c r="C907">
        <v>15</v>
      </c>
      <c r="D907">
        <v>2.5</v>
      </c>
      <c r="E907">
        <v>0.4914</v>
      </c>
      <c r="F907">
        <v>0.4698</v>
      </c>
      <c r="G907">
        <v>0.96120000000000005</v>
      </c>
      <c r="H907">
        <v>0.52615391069999995</v>
      </c>
      <c r="I907">
        <v>0.452480665</v>
      </c>
      <c r="J907">
        <v>0.4260032856</v>
      </c>
      <c r="K907">
        <v>0.46706644600000002</v>
      </c>
      <c r="L907">
        <v>0.51839193959999996</v>
      </c>
      <c r="M907">
        <v>0.44070161740000002</v>
      </c>
      <c r="N907">
        <f t="shared" si="126"/>
        <v>0.50542386703395192</v>
      </c>
      <c r="O907">
        <f t="shared" si="127"/>
        <v>0.45877244102920034</v>
      </c>
      <c r="P907">
        <f t="shared" si="128"/>
        <v>0.48263692924269475</v>
      </c>
      <c r="Q907">
        <f t="shared" si="129"/>
        <v>0.47429960925733772</v>
      </c>
      <c r="R907">
        <v>0.964196308</v>
      </c>
      <c r="S907">
        <v>0.956936538</v>
      </c>
    </row>
    <row r="908" spans="1:19" x14ac:dyDescent="0.25">
      <c r="A908">
        <v>85</v>
      </c>
      <c r="B908">
        <v>1</v>
      </c>
      <c r="C908">
        <v>15</v>
      </c>
      <c r="D908">
        <v>2.5</v>
      </c>
      <c r="E908">
        <v>0.47699999999999998</v>
      </c>
      <c r="F908">
        <v>0.45540000000000003</v>
      </c>
      <c r="G908">
        <v>0.93240000000000001</v>
      </c>
      <c r="H908">
        <v>0.52615391069999995</v>
      </c>
      <c r="I908">
        <v>0.452480665</v>
      </c>
      <c r="J908">
        <v>0.4260032856</v>
      </c>
      <c r="K908">
        <v>0.46706644600000002</v>
      </c>
      <c r="L908">
        <v>0.51839193959999996</v>
      </c>
      <c r="M908">
        <v>0.44070161740000002</v>
      </c>
      <c r="N908">
        <f t="shared" si="126"/>
        <v>0.50542386703395192</v>
      </c>
      <c r="O908">
        <f t="shared" si="127"/>
        <v>0.45877244102920034</v>
      </c>
      <c r="P908">
        <f t="shared" si="128"/>
        <v>0.48263692924269475</v>
      </c>
      <c r="Q908">
        <f t="shared" si="129"/>
        <v>0.47429960925733772</v>
      </c>
      <c r="R908">
        <v>0.964196308</v>
      </c>
      <c r="S908">
        <v>0.956936538</v>
      </c>
    </row>
    <row r="909" spans="1:19" x14ac:dyDescent="0.25">
      <c r="A909">
        <v>85</v>
      </c>
      <c r="B909">
        <v>1</v>
      </c>
      <c r="C909">
        <v>15</v>
      </c>
      <c r="D909">
        <v>2.5</v>
      </c>
      <c r="E909">
        <v>0.46079999999999999</v>
      </c>
      <c r="F909">
        <v>0.48599999999999999</v>
      </c>
      <c r="G909">
        <v>0.94679999999999997</v>
      </c>
      <c r="H909">
        <v>0.52615391069999995</v>
      </c>
      <c r="I909">
        <v>0.452480665</v>
      </c>
      <c r="J909">
        <v>0.4260032856</v>
      </c>
      <c r="K909">
        <v>0.46706644600000002</v>
      </c>
      <c r="L909">
        <v>0.51839193959999996</v>
      </c>
      <c r="M909">
        <v>0.44070161740000002</v>
      </c>
      <c r="N909">
        <f t="shared" si="126"/>
        <v>0.50542386703395192</v>
      </c>
      <c r="O909">
        <f t="shared" si="127"/>
        <v>0.45877244102920034</v>
      </c>
      <c r="P909">
        <f t="shared" si="128"/>
        <v>0.48263692924269475</v>
      </c>
      <c r="Q909">
        <f t="shared" si="129"/>
        <v>0.47429960925733772</v>
      </c>
      <c r="R909">
        <v>0.964196308</v>
      </c>
      <c r="S909">
        <v>0.956936538</v>
      </c>
    </row>
    <row r="910" spans="1:19" x14ac:dyDescent="0.25">
      <c r="A910">
        <v>85</v>
      </c>
      <c r="B910">
        <v>1</v>
      </c>
      <c r="C910">
        <v>15</v>
      </c>
      <c r="D910">
        <v>2.5</v>
      </c>
      <c r="E910">
        <v>0.39240000000000003</v>
      </c>
      <c r="F910">
        <v>0.53639999999999999</v>
      </c>
      <c r="G910">
        <v>0.92879999999999996</v>
      </c>
      <c r="H910">
        <v>0.52615391069999995</v>
      </c>
      <c r="I910">
        <v>0.452480665</v>
      </c>
      <c r="J910">
        <v>0.4260032856</v>
      </c>
      <c r="K910">
        <v>0.46706644600000002</v>
      </c>
      <c r="L910">
        <v>0.51839193959999996</v>
      </c>
      <c r="M910">
        <v>0.44070161740000002</v>
      </c>
      <c r="N910">
        <f t="shared" si="126"/>
        <v>0.50542386703395192</v>
      </c>
      <c r="O910">
        <f t="shared" si="127"/>
        <v>0.45877244102920034</v>
      </c>
      <c r="P910">
        <f t="shared" si="128"/>
        <v>0.48263692924269475</v>
      </c>
      <c r="Q910">
        <f t="shared" si="129"/>
        <v>0.47429960925733772</v>
      </c>
      <c r="R910">
        <v>0.964196308</v>
      </c>
      <c r="S910">
        <v>0.956936538</v>
      </c>
    </row>
    <row r="911" spans="1:19" x14ac:dyDescent="0.25">
      <c r="A911">
        <v>85</v>
      </c>
      <c r="B911">
        <v>1</v>
      </c>
      <c r="C911">
        <v>15</v>
      </c>
      <c r="D911">
        <v>2.5</v>
      </c>
      <c r="E911">
        <v>0.42299999999999999</v>
      </c>
      <c r="F911">
        <v>0.52739999999999998</v>
      </c>
      <c r="G911">
        <v>0.95040000000000002</v>
      </c>
      <c r="H911">
        <v>0.52615391069999995</v>
      </c>
      <c r="I911">
        <v>0.452480665</v>
      </c>
      <c r="J911">
        <v>0.4260032856</v>
      </c>
      <c r="K911">
        <v>0.46706644600000002</v>
      </c>
      <c r="L911">
        <v>0.51839193959999996</v>
      </c>
      <c r="M911">
        <v>0.44070161740000002</v>
      </c>
      <c r="N911">
        <f t="shared" si="126"/>
        <v>0.50542386703395192</v>
      </c>
      <c r="O911">
        <f t="shared" si="127"/>
        <v>0.45877244102920034</v>
      </c>
      <c r="P911">
        <f t="shared" si="128"/>
        <v>0.48263692924269475</v>
      </c>
      <c r="Q911">
        <f t="shared" si="129"/>
        <v>0.47429960925733772</v>
      </c>
      <c r="R911">
        <v>0.964196308</v>
      </c>
      <c r="S911">
        <v>0.956936538</v>
      </c>
    </row>
    <row r="912" spans="1:19" x14ac:dyDescent="0.25">
      <c r="A912">
        <v>85</v>
      </c>
      <c r="B912">
        <v>1</v>
      </c>
      <c r="C912">
        <v>15</v>
      </c>
      <c r="D912">
        <v>2.5</v>
      </c>
      <c r="E912">
        <v>0.432</v>
      </c>
      <c r="F912">
        <v>0.51659999999999995</v>
      </c>
      <c r="G912">
        <v>0.9486</v>
      </c>
      <c r="H912">
        <v>0.52615391069999995</v>
      </c>
      <c r="I912">
        <v>0.452480665</v>
      </c>
      <c r="J912">
        <v>0.4260032856</v>
      </c>
      <c r="K912">
        <v>0.46706644600000002</v>
      </c>
      <c r="L912">
        <v>0.51839193959999996</v>
      </c>
      <c r="M912">
        <v>0.44070161740000002</v>
      </c>
      <c r="N912">
        <f t="shared" si="126"/>
        <v>0.50542386703395192</v>
      </c>
      <c r="O912">
        <f t="shared" si="127"/>
        <v>0.45877244102920034</v>
      </c>
      <c r="P912">
        <f t="shared" si="128"/>
        <v>0.48263692924269475</v>
      </c>
      <c r="Q912">
        <f t="shared" si="129"/>
        <v>0.47429960925733772</v>
      </c>
      <c r="R912">
        <v>0.964196308</v>
      </c>
      <c r="S912">
        <v>0.956936538</v>
      </c>
    </row>
    <row r="913" spans="1:19" x14ac:dyDescent="0.25">
      <c r="A913">
        <v>85</v>
      </c>
      <c r="B913">
        <v>1</v>
      </c>
      <c r="C913">
        <v>15</v>
      </c>
      <c r="D913">
        <v>2.5</v>
      </c>
      <c r="E913">
        <v>0.46800000000000003</v>
      </c>
      <c r="F913">
        <v>0.4914</v>
      </c>
      <c r="G913">
        <v>0.95940000000000003</v>
      </c>
      <c r="H913">
        <v>0.52615391069999995</v>
      </c>
      <c r="I913">
        <v>0.452480665</v>
      </c>
      <c r="J913">
        <v>0.4260032856</v>
      </c>
      <c r="K913">
        <v>0.46706644600000002</v>
      </c>
      <c r="L913">
        <v>0.51839193959999996</v>
      </c>
      <c r="M913">
        <v>0.44070161740000002</v>
      </c>
      <c r="N913">
        <f t="shared" si="126"/>
        <v>0.50542386703395192</v>
      </c>
      <c r="O913">
        <f t="shared" si="127"/>
        <v>0.45877244102920034</v>
      </c>
      <c r="P913">
        <f t="shared" si="128"/>
        <v>0.48263692924269475</v>
      </c>
      <c r="Q913">
        <f t="shared" si="129"/>
        <v>0.47429960925733772</v>
      </c>
      <c r="R913">
        <v>0.964196308</v>
      </c>
      <c r="S913">
        <v>0.956936538</v>
      </c>
    </row>
    <row r="914" spans="1:19" x14ac:dyDescent="0.25">
      <c r="A914">
        <v>85</v>
      </c>
      <c r="B914">
        <v>1</v>
      </c>
      <c r="C914">
        <v>15</v>
      </c>
      <c r="D914">
        <v>2.5</v>
      </c>
      <c r="E914">
        <v>0.49680000000000002</v>
      </c>
      <c r="F914">
        <v>0.43919999999999998</v>
      </c>
      <c r="G914">
        <v>0.93600000000000005</v>
      </c>
      <c r="H914">
        <v>0.52615391069999995</v>
      </c>
      <c r="I914">
        <v>0.452480665</v>
      </c>
      <c r="J914">
        <v>0.4260032856</v>
      </c>
      <c r="K914">
        <v>0.46706644600000002</v>
      </c>
      <c r="L914">
        <v>0.51839193959999996</v>
      </c>
      <c r="M914">
        <v>0.44070161740000002</v>
      </c>
      <c r="N914">
        <f t="shared" si="126"/>
        <v>0.50542386703395192</v>
      </c>
      <c r="O914">
        <f t="shared" si="127"/>
        <v>0.45877244102920034</v>
      </c>
      <c r="P914">
        <f t="shared" si="128"/>
        <v>0.48263692924269475</v>
      </c>
      <c r="Q914">
        <f t="shared" si="129"/>
        <v>0.47429960925733772</v>
      </c>
      <c r="R914">
        <v>0.964196308</v>
      </c>
      <c r="S914">
        <v>0.956936538</v>
      </c>
    </row>
    <row r="915" spans="1:19" x14ac:dyDescent="0.25">
      <c r="A915">
        <v>85</v>
      </c>
      <c r="B915">
        <v>1</v>
      </c>
      <c r="C915">
        <v>15</v>
      </c>
      <c r="D915">
        <v>2.5</v>
      </c>
      <c r="E915">
        <v>0.45</v>
      </c>
      <c r="F915">
        <v>0.504</v>
      </c>
      <c r="G915">
        <v>0.95399999999999996</v>
      </c>
      <c r="H915">
        <v>0.52615391069999995</v>
      </c>
      <c r="I915">
        <v>0.452480665</v>
      </c>
      <c r="J915">
        <v>0.4260032856</v>
      </c>
      <c r="K915">
        <v>0.46706644600000002</v>
      </c>
      <c r="L915">
        <v>0.51839193959999996</v>
      </c>
      <c r="M915">
        <v>0.44070161740000002</v>
      </c>
      <c r="N915">
        <f t="shared" si="126"/>
        <v>0.50542386703395192</v>
      </c>
      <c r="O915">
        <f t="shared" si="127"/>
        <v>0.45877244102920034</v>
      </c>
      <c r="P915">
        <f t="shared" si="128"/>
        <v>0.48263692924269475</v>
      </c>
      <c r="Q915">
        <f t="shared" si="129"/>
        <v>0.47429960925733772</v>
      </c>
      <c r="R915">
        <v>0.964196308</v>
      </c>
      <c r="S915">
        <v>0.956936538</v>
      </c>
    </row>
    <row r="916" spans="1:19" x14ac:dyDescent="0.25">
      <c r="A916">
        <v>85</v>
      </c>
      <c r="B916">
        <v>1</v>
      </c>
      <c r="C916">
        <v>15</v>
      </c>
      <c r="D916">
        <v>2.5</v>
      </c>
      <c r="E916">
        <v>0.44819999999999999</v>
      </c>
      <c r="F916">
        <v>0.49320000000000003</v>
      </c>
      <c r="G916">
        <v>0.94140000000000001</v>
      </c>
      <c r="H916">
        <v>0.52615391069999995</v>
      </c>
      <c r="I916">
        <v>0.452480665</v>
      </c>
      <c r="J916">
        <v>0.4260032856</v>
      </c>
      <c r="K916">
        <v>0.46706644600000002</v>
      </c>
      <c r="L916">
        <v>0.51839193959999996</v>
      </c>
      <c r="M916">
        <v>0.44070161740000002</v>
      </c>
      <c r="N916">
        <f t="shared" si="126"/>
        <v>0.50542386703395192</v>
      </c>
      <c r="O916">
        <f t="shared" si="127"/>
        <v>0.45877244102920034</v>
      </c>
      <c r="P916">
        <f t="shared" si="128"/>
        <v>0.48263692924269475</v>
      </c>
      <c r="Q916">
        <f t="shared" si="129"/>
        <v>0.47429960925733772</v>
      </c>
      <c r="R916">
        <v>0.964196308</v>
      </c>
      <c r="S916">
        <v>0.956936538</v>
      </c>
    </row>
    <row r="917" spans="1:19" x14ac:dyDescent="0.25">
      <c r="A917">
        <v>85</v>
      </c>
      <c r="B917">
        <v>1</v>
      </c>
      <c r="C917">
        <v>15</v>
      </c>
      <c r="D917">
        <v>2.5</v>
      </c>
      <c r="E917">
        <v>0.45540000000000003</v>
      </c>
      <c r="F917">
        <v>0.52200000000000002</v>
      </c>
      <c r="G917">
        <v>0.97740000000000005</v>
      </c>
      <c r="H917">
        <v>0.52615391069999995</v>
      </c>
      <c r="I917">
        <v>0.452480665</v>
      </c>
      <c r="J917">
        <v>0.4260032856</v>
      </c>
      <c r="K917">
        <v>0.46706644600000002</v>
      </c>
      <c r="L917">
        <v>0.51839193959999996</v>
      </c>
      <c r="M917">
        <v>0.44070161740000002</v>
      </c>
      <c r="N917">
        <f t="shared" si="126"/>
        <v>0.50542386703395192</v>
      </c>
      <c r="O917">
        <f t="shared" si="127"/>
        <v>0.45877244102920034</v>
      </c>
      <c r="P917">
        <f t="shared" si="128"/>
        <v>0.48263692924269475</v>
      </c>
      <c r="Q917">
        <f t="shared" si="129"/>
        <v>0.47429960925733772</v>
      </c>
      <c r="R917">
        <v>0.964196308</v>
      </c>
      <c r="S917">
        <v>0.956936538</v>
      </c>
    </row>
    <row r="918" spans="1:19" x14ac:dyDescent="0.25">
      <c r="A918">
        <v>85</v>
      </c>
      <c r="B918">
        <v>1</v>
      </c>
      <c r="C918">
        <v>15</v>
      </c>
      <c r="D918">
        <v>2.5</v>
      </c>
      <c r="E918">
        <v>0.4662</v>
      </c>
      <c r="F918">
        <v>0.54</v>
      </c>
      <c r="G918">
        <v>1.0062</v>
      </c>
      <c r="H918">
        <v>0.52615391069999995</v>
      </c>
      <c r="I918">
        <v>0.452480665</v>
      </c>
      <c r="J918">
        <v>0.4260032856</v>
      </c>
      <c r="K918">
        <v>0.46706644600000002</v>
      </c>
      <c r="L918">
        <v>0.51839193959999996</v>
      </c>
      <c r="M918">
        <v>0.44070161740000002</v>
      </c>
      <c r="N918">
        <f t="shared" si="126"/>
        <v>0.50542386703395192</v>
      </c>
      <c r="O918">
        <f t="shared" si="127"/>
        <v>0.45877244102920034</v>
      </c>
      <c r="P918">
        <f t="shared" si="128"/>
        <v>0.48263692924269475</v>
      </c>
      <c r="Q918">
        <f t="shared" si="129"/>
        <v>0.47429960925733772</v>
      </c>
      <c r="R918">
        <v>0.964196308</v>
      </c>
      <c r="S918">
        <v>0.956936538</v>
      </c>
    </row>
    <row r="919" spans="1:19" x14ac:dyDescent="0.25">
      <c r="A919">
        <v>85</v>
      </c>
      <c r="B919">
        <v>1</v>
      </c>
      <c r="C919">
        <v>15</v>
      </c>
      <c r="D919">
        <v>2.5</v>
      </c>
      <c r="E919">
        <v>0.432</v>
      </c>
      <c r="F919">
        <v>0.51300000000000001</v>
      </c>
      <c r="G919">
        <v>0.94499999999999995</v>
      </c>
      <c r="H919">
        <v>0.52615391069999995</v>
      </c>
      <c r="I919">
        <v>0.452480665</v>
      </c>
      <c r="J919">
        <v>0.4260032856</v>
      </c>
      <c r="K919">
        <v>0.46706644600000002</v>
      </c>
      <c r="L919">
        <v>0.51839193959999996</v>
      </c>
      <c r="M919">
        <v>0.44070161740000002</v>
      </c>
      <c r="N919">
        <f t="shared" si="126"/>
        <v>0.50542386703395192</v>
      </c>
      <c r="O919">
        <f t="shared" si="127"/>
        <v>0.45877244102920034</v>
      </c>
      <c r="P919">
        <f t="shared" si="128"/>
        <v>0.48263692924269475</v>
      </c>
      <c r="Q919">
        <f t="shared" si="129"/>
        <v>0.47429960925733772</v>
      </c>
      <c r="R919">
        <v>0.964196308</v>
      </c>
      <c r="S919">
        <v>0.956936538</v>
      </c>
    </row>
    <row r="920" spans="1:19" x14ac:dyDescent="0.25">
      <c r="A920">
        <v>85</v>
      </c>
      <c r="B920">
        <v>1</v>
      </c>
      <c r="C920">
        <v>15</v>
      </c>
      <c r="D920">
        <v>2.5</v>
      </c>
      <c r="E920">
        <v>0.4536</v>
      </c>
      <c r="F920">
        <v>0.45</v>
      </c>
      <c r="G920">
        <v>0.90359999999999996</v>
      </c>
      <c r="H920">
        <v>0.52615391069999995</v>
      </c>
      <c r="I920">
        <v>0.452480665</v>
      </c>
      <c r="J920">
        <v>0.4260032856</v>
      </c>
      <c r="K920">
        <v>0.46706644600000002</v>
      </c>
      <c r="L920">
        <v>0.51839193959999996</v>
      </c>
      <c r="M920">
        <v>0.44070161740000002</v>
      </c>
      <c r="N920">
        <f t="shared" si="126"/>
        <v>0.50542386703395192</v>
      </c>
      <c r="O920">
        <f t="shared" si="127"/>
        <v>0.45877244102920034</v>
      </c>
      <c r="P920">
        <f t="shared" si="128"/>
        <v>0.48263692924269475</v>
      </c>
      <c r="Q920">
        <f t="shared" si="129"/>
        <v>0.47429960925733772</v>
      </c>
      <c r="R920">
        <v>0.964196308</v>
      </c>
      <c r="S920">
        <v>0.956936538</v>
      </c>
    </row>
    <row r="921" spans="1:19" x14ac:dyDescent="0.25">
      <c r="A921">
        <v>85</v>
      </c>
      <c r="B921">
        <v>1</v>
      </c>
      <c r="C921">
        <v>15</v>
      </c>
      <c r="D921">
        <v>2.5</v>
      </c>
      <c r="E921">
        <v>0.4824</v>
      </c>
      <c r="F921">
        <v>0.45540000000000003</v>
      </c>
      <c r="G921">
        <v>0.93779999999999997</v>
      </c>
      <c r="H921">
        <v>0.52615391069999995</v>
      </c>
      <c r="I921">
        <v>0.452480665</v>
      </c>
      <c r="J921">
        <v>0.4260032856</v>
      </c>
      <c r="K921">
        <v>0.46706644600000002</v>
      </c>
      <c r="L921">
        <v>0.51839193959999996</v>
      </c>
      <c r="M921">
        <v>0.44070161740000002</v>
      </c>
      <c r="N921">
        <f t="shared" si="126"/>
        <v>0.50542386703395192</v>
      </c>
      <c r="O921">
        <f t="shared" si="127"/>
        <v>0.45877244102920034</v>
      </c>
      <c r="P921">
        <f t="shared" si="128"/>
        <v>0.48263692924269475</v>
      </c>
      <c r="Q921">
        <f t="shared" si="129"/>
        <v>0.47429960925733772</v>
      </c>
      <c r="R921">
        <v>0.964196308</v>
      </c>
      <c r="S921">
        <v>0.956936538</v>
      </c>
    </row>
    <row r="922" spans="1:19" x14ac:dyDescent="0.25">
      <c r="A922">
        <v>85</v>
      </c>
      <c r="B922">
        <v>1</v>
      </c>
      <c r="C922">
        <v>15</v>
      </c>
      <c r="D922">
        <v>2.5</v>
      </c>
      <c r="E922">
        <v>0.51659999999999995</v>
      </c>
      <c r="F922">
        <v>0.43020000000000003</v>
      </c>
      <c r="G922">
        <v>0.94679999999999997</v>
      </c>
      <c r="H922">
        <v>0.52615391069999995</v>
      </c>
      <c r="I922">
        <v>0.452480665</v>
      </c>
      <c r="J922">
        <v>0.4260032856</v>
      </c>
      <c r="K922">
        <v>0.46706644600000002</v>
      </c>
      <c r="L922">
        <v>0.51839193959999996</v>
      </c>
      <c r="M922">
        <v>0.44070161740000002</v>
      </c>
      <c r="N922">
        <f t="shared" si="126"/>
        <v>0.50542386703395192</v>
      </c>
      <c r="O922">
        <f t="shared" si="127"/>
        <v>0.45877244102920034</v>
      </c>
      <c r="P922">
        <f t="shared" si="128"/>
        <v>0.48263692924269475</v>
      </c>
      <c r="Q922">
        <f t="shared" si="129"/>
        <v>0.47429960925733772</v>
      </c>
      <c r="R922">
        <v>0.964196308</v>
      </c>
      <c r="S922">
        <v>0.956936538</v>
      </c>
    </row>
    <row r="923" spans="1:19" x14ac:dyDescent="0.25">
      <c r="A923">
        <v>85</v>
      </c>
      <c r="B923">
        <v>1</v>
      </c>
      <c r="C923">
        <v>15</v>
      </c>
      <c r="D923">
        <v>2.5</v>
      </c>
      <c r="E923">
        <v>0.39960000000000001</v>
      </c>
      <c r="F923">
        <v>0.54</v>
      </c>
      <c r="G923">
        <v>0.93959999999999999</v>
      </c>
      <c r="H923">
        <v>0.52615391069999995</v>
      </c>
      <c r="I923">
        <v>0.452480665</v>
      </c>
      <c r="J923">
        <v>0.4260032856</v>
      </c>
      <c r="K923">
        <v>0.46706644600000002</v>
      </c>
      <c r="L923">
        <v>0.51839193959999996</v>
      </c>
      <c r="M923">
        <v>0.44070161740000002</v>
      </c>
      <c r="N923">
        <f t="shared" si="126"/>
        <v>0.50542386703395192</v>
      </c>
      <c r="O923">
        <f t="shared" si="127"/>
        <v>0.45877244102920034</v>
      </c>
      <c r="P923">
        <f t="shared" si="128"/>
        <v>0.48263692924269475</v>
      </c>
      <c r="Q923">
        <f t="shared" si="129"/>
        <v>0.47429960925733772</v>
      </c>
      <c r="R923">
        <v>0.964196308</v>
      </c>
      <c r="S923">
        <v>0.956936538</v>
      </c>
    </row>
    <row r="924" spans="1:19" x14ac:dyDescent="0.25">
      <c r="A924">
        <v>85</v>
      </c>
      <c r="B924">
        <v>1</v>
      </c>
      <c r="C924">
        <v>15</v>
      </c>
      <c r="D924">
        <v>2.5</v>
      </c>
      <c r="E924">
        <v>0.43740000000000001</v>
      </c>
      <c r="F924">
        <v>0.495</v>
      </c>
      <c r="G924">
        <v>0.93240000000000001</v>
      </c>
      <c r="H924">
        <v>0.52615391069999995</v>
      </c>
      <c r="I924">
        <v>0.452480665</v>
      </c>
      <c r="J924">
        <v>0.4260032856</v>
      </c>
      <c r="K924">
        <v>0.46706644600000002</v>
      </c>
      <c r="L924">
        <v>0.51839193959999996</v>
      </c>
      <c r="M924">
        <v>0.44070161740000002</v>
      </c>
      <c r="N924">
        <f t="shared" si="126"/>
        <v>0.50542386703395192</v>
      </c>
      <c r="O924">
        <f t="shared" si="127"/>
        <v>0.45877244102920034</v>
      </c>
      <c r="P924">
        <f t="shared" si="128"/>
        <v>0.48263692924269475</v>
      </c>
      <c r="Q924">
        <f t="shared" si="129"/>
        <v>0.47429960925733772</v>
      </c>
      <c r="R924">
        <v>0.964196308</v>
      </c>
      <c r="S924">
        <v>0.956936538</v>
      </c>
    </row>
    <row r="925" spans="1:19" x14ac:dyDescent="0.25">
      <c r="A925">
        <v>85</v>
      </c>
      <c r="B925">
        <v>1</v>
      </c>
      <c r="C925">
        <v>15</v>
      </c>
      <c r="D925">
        <v>2.5</v>
      </c>
      <c r="E925">
        <v>0.51300000000000001</v>
      </c>
      <c r="F925">
        <v>0.54179999999999995</v>
      </c>
      <c r="G925">
        <v>1.0548</v>
      </c>
      <c r="H925">
        <v>0.52615391069999995</v>
      </c>
      <c r="I925">
        <v>0.452480665</v>
      </c>
      <c r="J925">
        <v>0.4260032856</v>
      </c>
      <c r="K925">
        <v>0.46706644600000002</v>
      </c>
      <c r="L925">
        <v>0.51839193959999996</v>
      </c>
      <c r="M925">
        <v>0.44070161740000002</v>
      </c>
      <c r="N925">
        <f t="shared" si="126"/>
        <v>0.50542386703395192</v>
      </c>
      <c r="O925">
        <f t="shared" si="127"/>
        <v>0.45877244102920034</v>
      </c>
      <c r="P925">
        <f t="shared" si="128"/>
        <v>0.48263692924269475</v>
      </c>
      <c r="Q925">
        <f t="shared" si="129"/>
        <v>0.47429960925733772</v>
      </c>
      <c r="R925">
        <v>0.964196308</v>
      </c>
      <c r="S925">
        <v>0.956936538</v>
      </c>
    </row>
    <row r="926" spans="1:19" x14ac:dyDescent="0.25">
      <c r="A926">
        <v>85</v>
      </c>
      <c r="B926">
        <v>1</v>
      </c>
      <c r="C926">
        <v>15</v>
      </c>
      <c r="D926">
        <v>2.5</v>
      </c>
      <c r="E926">
        <v>0.50580000000000003</v>
      </c>
      <c r="F926">
        <v>0.54720000000000002</v>
      </c>
      <c r="G926">
        <v>1.0529999999999999</v>
      </c>
      <c r="H926">
        <v>0.52615391069999995</v>
      </c>
      <c r="I926">
        <v>0.452480665</v>
      </c>
      <c r="J926">
        <v>0.4260032856</v>
      </c>
      <c r="K926">
        <v>0.46706644600000002</v>
      </c>
      <c r="L926">
        <v>0.51839193959999996</v>
      </c>
      <c r="M926">
        <v>0.44070161740000002</v>
      </c>
      <c r="N926">
        <f t="shared" si="126"/>
        <v>0.50542386703395192</v>
      </c>
      <c r="O926">
        <f t="shared" si="127"/>
        <v>0.45877244102920034</v>
      </c>
      <c r="P926">
        <f t="shared" si="128"/>
        <v>0.48263692924269475</v>
      </c>
      <c r="Q926">
        <f t="shared" si="129"/>
        <v>0.47429960925733772</v>
      </c>
      <c r="R926">
        <v>0.964196308</v>
      </c>
      <c r="S926">
        <v>0.956936538</v>
      </c>
    </row>
    <row r="927" spans="1:19" x14ac:dyDescent="0.25">
      <c r="A927">
        <v>85</v>
      </c>
      <c r="B927">
        <v>1</v>
      </c>
      <c r="C927">
        <v>15</v>
      </c>
      <c r="D927">
        <v>2.5</v>
      </c>
      <c r="E927">
        <v>0.4446</v>
      </c>
      <c r="F927">
        <v>0.40860000000000002</v>
      </c>
      <c r="G927">
        <v>0.85319999999999996</v>
      </c>
      <c r="H927">
        <v>0.52615391069999995</v>
      </c>
      <c r="I927">
        <v>0.452480665</v>
      </c>
      <c r="J927">
        <v>0.4260032856</v>
      </c>
      <c r="K927">
        <v>0.46706644600000002</v>
      </c>
      <c r="L927">
        <v>0.51839193959999996</v>
      </c>
      <c r="M927">
        <v>0.44070161740000002</v>
      </c>
      <c r="N927">
        <f t="shared" si="126"/>
        <v>0.50542386703395192</v>
      </c>
      <c r="O927">
        <f t="shared" si="127"/>
        <v>0.45877244102920034</v>
      </c>
      <c r="P927">
        <f t="shared" si="128"/>
        <v>0.48263692924269475</v>
      </c>
      <c r="Q927">
        <f t="shared" si="129"/>
        <v>0.47429960925733772</v>
      </c>
      <c r="R927">
        <v>0.964196308</v>
      </c>
      <c r="S927">
        <v>0.956936538</v>
      </c>
    </row>
    <row r="928" spans="1:19" x14ac:dyDescent="0.25">
      <c r="A928">
        <v>85</v>
      </c>
      <c r="B928">
        <v>1</v>
      </c>
      <c r="C928">
        <v>15</v>
      </c>
      <c r="D928">
        <v>2.5</v>
      </c>
      <c r="E928">
        <v>0.40679999999999999</v>
      </c>
      <c r="F928">
        <v>0.55979999999999996</v>
      </c>
      <c r="G928">
        <v>0.96660000000000001</v>
      </c>
      <c r="H928">
        <v>0.52615391069999995</v>
      </c>
      <c r="I928">
        <v>0.452480665</v>
      </c>
      <c r="J928">
        <v>0.4260032856</v>
      </c>
      <c r="K928">
        <v>0.46706644600000002</v>
      </c>
      <c r="L928">
        <v>0.51839193959999996</v>
      </c>
      <c r="M928">
        <v>0.44070161740000002</v>
      </c>
      <c r="N928">
        <f t="shared" si="126"/>
        <v>0.50542386703395192</v>
      </c>
      <c r="O928">
        <f t="shared" si="127"/>
        <v>0.45877244102920034</v>
      </c>
      <c r="P928">
        <f t="shared" si="128"/>
        <v>0.48263692924269475</v>
      </c>
      <c r="Q928">
        <f t="shared" si="129"/>
        <v>0.47429960925733772</v>
      </c>
      <c r="R928">
        <v>0.964196308</v>
      </c>
      <c r="S928">
        <v>0.956936538</v>
      </c>
    </row>
    <row r="929" spans="1:19" x14ac:dyDescent="0.25">
      <c r="A929">
        <v>85</v>
      </c>
      <c r="B929">
        <v>1</v>
      </c>
      <c r="C929">
        <v>15</v>
      </c>
      <c r="D929">
        <v>2.5</v>
      </c>
      <c r="E929">
        <v>0.45179999999999998</v>
      </c>
      <c r="F929">
        <v>0.45179999999999998</v>
      </c>
      <c r="G929">
        <v>0.90359999999999996</v>
      </c>
      <c r="H929">
        <v>0.52615391069999995</v>
      </c>
      <c r="I929">
        <v>0.452480665</v>
      </c>
      <c r="J929">
        <v>0.4260032856</v>
      </c>
      <c r="K929">
        <v>0.46706644600000002</v>
      </c>
      <c r="L929">
        <v>0.51839193959999996</v>
      </c>
      <c r="M929">
        <v>0.44070161740000002</v>
      </c>
      <c r="N929">
        <f t="shared" si="126"/>
        <v>0.50542386703395192</v>
      </c>
      <c r="O929">
        <f t="shared" si="127"/>
        <v>0.45877244102920034</v>
      </c>
      <c r="P929">
        <f t="shared" si="128"/>
        <v>0.48263692924269475</v>
      </c>
      <c r="Q929">
        <f t="shared" si="129"/>
        <v>0.47429960925733772</v>
      </c>
      <c r="R929">
        <v>0.964196308</v>
      </c>
      <c r="S929">
        <v>0.956936538</v>
      </c>
    </row>
    <row r="930" spans="1:19" x14ac:dyDescent="0.25">
      <c r="A930">
        <v>85</v>
      </c>
      <c r="B930">
        <v>1</v>
      </c>
      <c r="C930">
        <v>15</v>
      </c>
      <c r="D930">
        <v>2.5</v>
      </c>
      <c r="E930">
        <v>0.52380000000000004</v>
      </c>
      <c r="F930">
        <v>0.43919999999999998</v>
      </c>
      <c r="G930">
        <v>0.96299999999999997</v>
      </c>
      <c r="H930">
        <v>0.52615391069999995</v>
      </c>
      <c r="I930">
        <v>0.452480665</v>
      </c>
      <c r="J930">
        <v>0.4260032856</v>
      </c>
      <c r="K930">
        <v>0.46706644600000002</v>
      </c>
      <c r="L930">
        <v>0.51839193959999996</v>
      </c>
      <c r="M930">
        <v>0.44070161740000002</v>
      </c>
      <c r="N930">
        <f t="shared" si="126"/>
        <v>0.50542386703395192</v>
      </c>
      <c r="O930">
        <f t="shared" si="127"/>
        <v>0.45877244102920034</v>
      </c>
      <c r="P930">
        <f t="shared" si="128"/>
        <v>0.48263692924269475</v>
      </c>
      <c r="Q930">
        <f t="shared" si="129"/>
        <v>0.47429960925733772</v>
      </c>
      <c r="R930">
        <v>0.964196308</v>
      </c>
      <c r="S930">
        <v>0.956936538</v>
      </c>
    </row>
    <row r="931" spans="1:19" x14ac:dyDescent="0.25">
      <c r="A931">
        <v>85</v>
      </c>
      <c r="B931">
        <v>1</v>
      </c>
      <c r="C931">
        <v>15</v>
      </c>
      <c r="D931">
        <v>2.5</v>
      </c>
      <c r="E931">
        <v>0.40860000000000002</v>
      </c>
      <c r="F931">
        <v>0.4698</v>
      </c>
      <c r="G931">
        <v>0.87839999999999996</v>
      </c>
      <c r="H931">
        <v>0.52615391069999995</v>
      </c>
      <c r="I931">
        <v>0.452480665</v>
      </c>
      <c r="J931">
        <v>0.4260032856</v>
      </c>
      <c r="K931">
        <v>0.46706644600000002</v>
      </c>
      <c r="L931">
        <v>0.51839193959999996</v>
      </c>
      <c r="M931">
        <v>0.44070161740000002</v>
      </c>
      <c r="N931">
        <f t="shared" si="126"/>
        <v>0.50542386703395192</v>
      </c>
      <c r="O931">
        <f t="shared" si="127"/>
        <v>0.45877244102920034</v>
      </c>
      <c r="P931">
        <f t="shared" si="128"/>
        <v>0.48263692924269475</v>
      </c>
      <c r="Q931">
        <f t="shared" si="129"/>
        <v>0.47429960925733772</v>
      </c>
      <c r="R931">
        <v>0.964196308</v>
      </c>
      <c r="S931">
        <v>0.956936538</v>
      </c>
    </row>
    <row r="932" spans="1:19" x14ac:dyDescent="0.25">
      <c r="A932">
        <v>85</v>
      </c>
      <c r="B932">
        <v>1</v>
      </c>
      <c r="C932">
        <v>15</v>
      </c>
      <c r="D932">
        <v>2.5</v>
      </c>
      <c r="E932">
        <v>0.47160000000000002</v>
      </c>
      <c r="F932">
        <v>0.43740000000000001</v>
      </c>
      <c r="G932">
        <v>0.90900000000000003</v>
      </c>
      <c r="H932">
        <v>0.52615391069999995</v>
      </c>
      <c r="I932">
        <v>0.452480665</v>
      </c>
      <c r="J932">
        <v>0.4260032856</v>
      </c>
      <c r="K932">
        <v>0.46706644600000002</v>
      </c>
      <c r="L932">
        <v>0.51839193959999996</v>
      </c>
      <c r="M932">
        <v>0.44070161740000002</v>
      </c>
      <c r="N932">
        <f t="shared" si="126"/>
        <v>0.50542386703395192</v>
      </c>
      <c r="O932">
        <f t="shared" si="127"/>
        <v>0.45877244102920034</v>
      </c>
      <c r="P932">
        <f t="shared" si="128"/>
        <v>0.48263692924269475</v>
      </c>
      <c r="Q932">
        <f t="shared" si="129"/>
        <v>0.47429960925733772</v>
      </c>
      <c r="R932">
        <v>0.964196308</v>
      </c>
      <c r="S932">
        <v>0.956936538</v>
      </c>
    </row>
    <row r="933" spans="1:19" x14ac:dyDescent="0.25">
      <c r="A933">
        <v>85</v>
      </c>
      <c r="B933">
        <v>1</v>
      </c>
      <c r="C933">
        <v>15</v>
      </c>
      <c r="D933">
        <v>2.5</v>
      </c>
      <c r="E933">
        <v>0.42299999999999999</v>
      </c>
      <c r="F933">
        <v>0.59040000000000004</v>
      </c>
      <c r="G933">
        <v>1.0134000000000001</v>
      </c>
      <c r="H933">
        <v>0.52615391069999995</v>
      </c>
      <c r="I933">
        <v>0.452480665</v>
      </c>
      <c r="J933">
        <v>0.4260032856</v>
      </c>
      <c r="K933">
        <v>0.46706644600000002</v>
      </c>
      <c r="L933">
        <v>0.51839193959999996</v>
      </c>
      <c r="M933">
        <v>0.44070161740000002</v>
      </c>
      <c r="N933">
        <f t="shared" si="126"/>
        <v>0.50542386703395192</v>
      </c>
      <c r="O933">
        <f t="shared" si="127"/>
        <v>0.45877244102920034</v>
      </c>
      <c r="P933">
        <f t="shared" si="128"/>
        <v>0.48263692924269475</v>
      </c>
      <c r="Q933">
        <f t="shared" si="129"/>
        <v>0.47429960925733772</v>
      </c>
      <c r="R933">
        <v>0.964196308</v>
      </c>
      <c r="S933">
        <v>0.956936538</v>
      </c>
    </row>
    <row r="934" spans="1:19" x14ac:dyDescent="0.25">
      <c r="A934">
        <v>85</v>
      </c>
      <c r="B934">
        <v>1</v>
      </c>
      <c r="C934">
        <v>15</v>
      </c>
      <c r="D934">
        <v>2.5</v>
      </c>
      <c r="E934">
        <v>0.47339999999999999</v>
      </c>
      <c r="F934">
        <v>0.42299999999999999</v>
      </c>
      <c r="G934">
        <v>0.89639999999999997</v>
      </c>
      <c r="H934">
        <v>0.52615391069999995</v>
      </c>
      <c r="I934">
        <v>0.452480665</v>
      </c>
      <c r="J934">
        <v>0.4260032856</v>
      </c>
      <c r="K934">
        <v>0.46706644600000002</v>
      </c>
      <c r="L934">
        <v>0.51839193959999996</v>
      </c>
      <c r="M934">
        <v>0.44070161740000002</v>
      </c>
      <c r="N934">
        <f t="shared" si="126"/>
        <v>0.50542386703395192</v>
      </c>
      <c r="O934">
        <f t="shared" si="127"/>
        <v>0.45877244102920034</v>
      </c>
      <c r="P934">
        <f t="shared" si="128"/>
        <v>0.48263692924269475</v>
      </c>
      <c r="Q934">
        <f t="shared" si="129"/>
        <v>0.47429960925733772</v>
      </c>
      <c r="R934">
        <v>0.964196308</v>
      </c>
      <c r="S934">
        <v>0.956936538</v>
      </c>
    </row>
    <row r="935" spans="1:19" x14ac:dyDescent="0.25">
      <c r="A935">
        <v>85</v>
      </c>
      <c r="B935">
        <v>1</v>
      </c>
      <c r="C935">
        <v>15</v>
      </c>
      <c r="D935">
        <v>2.5</v>
      </c>
      <c r="E935">
        <v>0.66420000000000001</v>
      </c>
      <c r="F935">
        <v>0.66239999999999999</v>
      </c>
      <c r="G935">
        <v>1.3266</v>
      </c>
      <c r="H935">
        <v>0.52615391069999995</v>
      </c>
      <c r="I935">
        <v>0.452480665</v>
      </c>
      <c r="J935">
        <v>0.4260032856</v>
      </c>
      <c r="K935">
        <v>0.46706644600000002</v>
      </c>
      <c r="L935">
        <v>0.51839193959999996</v>
      </c>
      <c r="M935">
        <v>0.44070161740000002</v>
      </c>
      <c r="N935">
        <f t="shared" si="126"/>
        <v>0.50542386703395192</v>
      </c>
      <c r="O935">
        <f t="shared" si="127"/>
        <v>0.45877244102920034</v>
      </c>
      <c r="P935">
        <f t="shared" si="128"/>
        <v>0.48263692924269475</v>
      </c>
      <c r="Q935">
        <f t="shared" si="129"/>
        <v>0.47429960925733772</v>
      </c>
      <c r="R935">
        <v>0.964196308</v>
      </c>
      <c r="S935">
        <v>0.956936538</v>
      </c>
    </row>
    <row r="936" spans="1:19" x14ac:dyDescent="0.25">
      <c r="A936">
        <v>85</v>
      </c>
      <c r="B936">
        <v>1</v>
      </c>
      <c r="C936">
        <v>15</v>
      </c>
      <c r="D936">
        <v>2.5</v>
      </c>
      <c r="E936">
        <v>0.50039999999999996</v>
      </c>
      <c r="F936">
        <v>0.4572</v>
      </c>
      <c r="G936">
        <v>0.95760000000000001</v>
      </c>
      <c r="H936">
        <v>0.52615391069999995</v>
      </c>
      <c r="I936">
        <v>0.452480665</v>
      </c>
      <c r="J936">
        <v>0.4260032856</v>
      </c>
      <c r="K936">
        <v>0.46706644600000002</v>
      </c>
      <c r="L936">
        <v>0.51839193959999996</v>
      </c>
      <c r="M936">
        <v>0.44070161740000002</v>
      </c>
      <c r="N936">
        <f t="shared" si="126"/>
        <v>0.50542386703395192</v>
      </c>
      <c r="O936">
        <f t="shared" si="127"/>
        <v>0.45877244102920034</v>
      </c>
      <c r="P936">
        <f t="shared" si="128"/>
        <v>0.48263692924269475</v>
      </c>
      <c r="Q936">
        <f t="shared" si="129"/>
        <v>0.47429960925733772</v>
      </c>
      <c r="R936">
        <v>0.964196308</v>
      </c>
      <c r="S936">
        <v>0.956936538</v>
      </c>
    </row>
    <row r="937" spans="1:19" x14ac:dyDescent="0.25">
      <c r="A937">
        <v>85</v>
      </c>
      <c r="B937">
        <v>1</v>
      </c>
      <c r="C937">
        <v>15</v>
      </c>
      <c r="D937">
        <v>2.5</v>
      </c>
      <c r="E937">
        <v>0.61019999999999996</v>
      </c>
      <c r="F937">
        <v>0.36899999999999999</v>
      </c>
      <c r="G937">
        <v>0.97919999999999996</v>
      </c>
      <c r="H937">
        <v>0.52615391069999995</v>
      </c>
      <c r="I937">
        <v>0.452480665</v>
      </c>
      <c r="J937">
        <v>0.4260032856</v>
      </c>
      <c r="K937">
        <v>0.46706644600000002</v>
      </c>
      <c r="L937">
        <v>0.51839193959999996</v>
      </c>
      <c r="M937">
        <v>0.44070161740000002</v>
      </c>
      <c r="N937">
        <f t="shared" si="126"/>
        <v>0.50542386703395192</v>
      </c>
      <c r="O937">
        <f t="shared" si="127"/>
        <v>0.45877244102920034</v>
      </c>
      <c r="P937">
        <f t="shared" si="128"/>
        <v>0.48263692924269475</v>
      </c>
      <c r="Q937">
        <f t="shared" si="129"/>
        <v>0.47429960925733772</v>
      </c>
      <c r="R937">
        <v>0.964196308</v>
      </c>
      <c r="S937">
        <v>0.956936538</v>
      </c>
    </row>
    <row r="938" spans="1:19" x14ac:dyDescent="0.25">
      <c r="A938">
        <v>85</v>
      </c>
      <c r="B938">
        <v>1</v>
      </c>
      <c r="C938">
        <v>15</v>
      </c>
      <c r="D938">
        <v>2.5</v>
      </c>
      <c r="E938">
        <v>0.4194</v>
      </c>
      <c r="F938">
        <v>0.47339999999999999</v>
      </c>
      <c r="G938">
        <v>0.89280000000000004</v>
      </c>
      <c r="H938">
        <v>0.52615391069999995</v>
      </c>
      <c r="I938">
        <v>0.452480665</v>
      </c>
      <c r="J938">
        <v>0.4260032856</v>
      </c>
      <c r="K938">
        <v>0.46706644600000002</v>
      </c>
      <c r="L938">
        <v>0.51839193959999996</v>
      </c>
      <c r="M938">
        <v>0.44070161740000002</v>
      </c>
      <c r="N938">
        <f t="shared" si="126"/>
        <v>0.50542386703395192</v>
      </c>
      <c r="O938">
        <f t="shared" si="127"/>
        <v>0.45877244102920034</v>
      </c>
      <c r="P938">
        <f t="shared" si="128"/>
        <v>0.48263692924269475</v>
      </c>
      <c r="Q938">
        <f t="shared" si="129"/>
        <v>0.47429960925733772</v>
      </c>
      <c r="R938">
        <v>0.964196308</v>
      </c>
      <c r="S938">
        <v>0.956936538</v>
      </c>
    </row>
    <row r="939" spans="1:19" x14ac:dyDescent="0.25">
      <c r="A939">
        <v>85</v>
      </c>
      <c r="B939">
        <v>1</v>
      </c>
      <c r="C939">
        <v>15</v>
      </c>
      <c r="D939">
        <v>2.5</v>
      </c>
      <c r="E939">
        <v>0.45900000000000002</v>
      </c>
      <c r="F939">
        <v>0.48060000000000003</v>
      </c>
      <c r="G939">
        <v>0.93959999999999999</v>
      </c>
      <c r="H939">
        <v>0.52615391069999995</v>
      </c>
      <c r="I939">
        <v>0.452480665</v>
      </c>
      <c r="J939">
        <v>0.4260032856</v>
      </c>
      <c r="K939">
        <v>0.46706644600000002</v>
      </c>
      <c r="L939">
        <v>0.51839193959999996</v>
      </c>
      <c r="M939">
        <v>0.44070161740000002</v>
      </c>
      <c r="N939">
        <f t="shared" si="126"/>
        <v>0.50542386703395192</v>
      </c>
      <c r="O939">
        <f t="shared" si="127"/>
        <v>0.45877244102920034</v>
      </c>
      <c r="P939">
        <f t="shared" si="128"/>
        <v>0.48263692924269475</v>
      </c>
      <c r="Q939">
        <f t="shared" si="129"/>
        <v>0.47429960925733772</v>
      </c>
      <c r="R939">
        <v>0.964196308</v>
      </c>
      <c r="S939">
        <v>0.956936538</v>
      </c>
    </row>
    <row r="940" spans="1:19" x14ac:dyDescent="0.25">
      <c r="A940">
        <v>85</v>
      </c>
      <c r="B940">
        <v>1</v>
      </c>
      <c r="C940">
        <v>15</v>
      </c>
      <c r="D940">
        <v>2.5</v>
      </c>
      <c r="E940">
        <v>0.65880000000000005</v>
      </c>
      <c r="F940">
        <v>0.41220000000000001</v>
      </c>
      <c r="G940">
        <v>1.071</v>
      </c>
      <c r="H940">
        <v>0.52615391069999995</v>
      </c>
      <c r="I940">
        <v>0.452480665</v>
      </c>
      <c r="J940">
        <v>0.4260032856</v>
      </c>
      <c r="K940">
        <v>0.46706644600000002</v>
      </c>
      <c r="L940">
        <v>0.51839193959999996</v>
      </c>
      <c r="M940">
        <v>0.44070161740000002</v>
      </c>
      <c r="N940">
        <f t="shared" si="126"/>
        <v>0.50542386703395192</v>
      </c>
      <c r="O940">
        <f t="shared" si="127"/>
        <v>0.45877244102920034</v>
      </c>
      <c r="P940">
        <f t="shared" si="128"/>
        <v>0.48263692924269475</v>
      </c>
      <c r="Q940">
        <f t="shared" si="129"/>
        <v>0.47429960925733772</v>
      </c>
      <c r="R940">
        <v>0.964196308</v>
      </c>
      <c r="S940">
        <v>0.956936538</v>
      </c>
    </row>
    <row r="941" spans="1:19" x14ac:dyDescent="0.25">
      <c r="A941">
        <v>85</v>
      </c>
      <c r="B941">
        <v>1</v>
      </c>
      <c r="C941">
        <v>15</v>
      </c>
      <c r="D941">
        <v>2.5</v>
      </c>
      <c r="E941">
        <v>0.41039999999999999</v>
      </c>
      <c r="F941">
        <v>0.4788</v>
      </c>
      <c r="G941">
        <v>0.88919999999999999</v>
      </c>
      <c r="H941">
        <v>0.52615391069999995</v>
      </c>
      <c r="I941">
        <v>0.452480665</v>
      </c>
      <c r="J941">
        <v>0.4260032856</v>
      </c>
      <c r="K941">
        <v>0.46706644600000002</v>
      </c>
      <c r="L941">
        <v>0.51839193959999996</v>
      </c>
      <c r="M941">
        <v>0.44070161740000002</v>
      </c>
      <c r="N941">
        <f t="shared" si="126"/>
        <v>0.50542386703395192</v>
      </c>
      <c r="O941">
        <f t="shared" si="127"/>
        <v>0.45877244102920034</v>
      </c>
      <c r="P941">
        <f t="shared" si="128"/>
        <v>0.48263692924269475</v>
      </c>
      <c r="Q941">
        <f t="shared" si="129"/>
        <v>0.47429960925733772</v>
      </c>
      <c r="R941">
        <v>0.964196308</v>
      </c>
      <c r="S941">
        <v>0.956936538</v>
      </c>
    </row>
    <row r="942" spans="1:19" x14ac:dyDescent="0.25">
      <c r="A942">
        <v>85</v>
      </c>
      <c r="B942">
        <v>1</v>
      </c>
      <c r="C942">
        <v>15</v>
      </c>
      <c r="D942">
        <v>2.5</v>
      </c>
      <c r="E942">
        <v>0.50939999999999996</v>
      </c>
      <c r="F942">
        <v>0.38879999999999998</v>
      </c>
      <c r="G942">
        <v>0.8982</v>
      </c>
      <c r="H942">
        <v>0.52615391069999995</v>
      </c>
      <c r="I942">
        <v>0.452480665</v>
      </c>
      <c r="J942">
        <v>0.4260032856</v>
      </c>
      <c r="K942">
        <v>0.46706644600000002</v>
      </c>
      <c r="L942">
        <v>0.51839193959999996</v>
      </c>
      <c r="M942">
        <v>0.44070161740000002</v>
      </c>
      <c r="N942">
        <f t="shared" si="126"/>
        <v>0.50542386703395192</v>
      </c>
      <c r="O942">
        <f t="shared" si="127"/>
        <v>0.45877244102920034</v>
      </c>
      <c r="P942">
        <f t="shared" si="128"/>
        <v>0.48263692924269475</v>
      </c>
      <c r="Q942">
        <f t="shared" si="129"/>
        <v>0.47429960925733772</v>
      </c>
      <c r="R942">
        <v>0.964196308</v>
      </c>
      <c r="S942">
        <v>0.956936538</v>
      </c>
    </row>
    <row r="943" spans="1:19" x14ac:dyDescent="0.25">
      <c r="A943">
        <v>85</v>
      </c>
      <c r="B943">
        <v>1</v>
      </c>
      <c r="C943">
        <v>15</v>
      </c>
      <c r="D943">
        <v>2.5</v>
      </c>
      <c r="E943">
        <v>0.60119999999999996</v>
      </c>
      <c r="F943">
        <v>0.56520000000000004</v>
      </c>
      <c r="G943">
        <v>1.1664000000000001</v>
      </c>
      <c r="H943">
        <v>0.52615391069999995</v>
      </c>
      <c r="I943">
        <v>0.452480665</v>
      </c>
      <c r="J943">
        <v>0.4260032856</v>
      </c>
      <c r="K943">
        <v>0.46706644600000002</v>
      </c>
      <c r="L943">
        <v>0.51839193959999996</v>
      </c>
      <c r="M943">
        <v>0.44070161740000002</v>
      </c>
      <c r="N943">
        <f t="shared" si="126"/>
        <v>0.50542386703395192</v>
      </c>
      <c r="O943">
        <f t="shared" si="127"/>
        <v>0.45877244102920034</v>
      </c>
      <c r="P943">
        <f t="shared" si="128"/>
        <v>0.48263692924269475</v>
      </c>
      <c r="Q943">
        <f t="shared" si="129"/>
        <v>0.47429960925733772</v>
      </c>
      <c r="R943">
        <v>0.964196308</v>
      </c>
      <c r="S943">
        <v>0.956936538</v>
      </c>
    </row>
    <row r="945" spans="1:19" x14ac:dyDescent="0.25">
      <c r="A945">
        <v>85</v>
      </c>
      <c r="B945">
        <v>0.8</v>
      </c>
      <c r="C945">
        <v>15</v>
      </c>
      <c r="D945">
        <v>2.5</v>
      </c>
      <c r="E945">
        <v>0.50039999999999996</v>
      </c>
      <c r="F945">
        <v>0.26819999999999999</v>
      </c>
      <c r="G945">
        <v>0.76859999999999995</v>
      </c>
      <c r="H945">
        <v>0.33355391070000001</v>
      </c>
      <c r="I945">
        <v>0.25568066499999997</v>
      </c>
      <c r="J945">
        <v>0.4260032856</v>
      </c>
      <c r="K945">
        <v>0.46706644600000002</v>
      </c>
      <c r="L945">
        <v>0.31770905960000001</v>
      </c>
      <c r="M945">
        <v>0.44070161740000002</v>
      </c>
      <c r="N945">
        <f t="shared" ref="N945:N984" si="130">$W$27+$W$28*B945+$W$29*(C945-$V$16)*(D945-$V$18)+$W$30*A945+$W$31*D945+$W$32*(C945-$V$16)*(A945-$V$20)+$W$33*C945+$W$34*(B945-$V$22)*(D945-$V$18)+$W$35*(A945-$V$20)*(D945-$V$18)</f>
        <v>0.30346336386595174</v>
      </c>
      <c r="O945">
        <f t="shared" ref="O945:O984" si="131">$W$40+$W$41*D945+$W$42*(C945-$V$17)*(D945-$V$19)+$W$43*A945+$W$44*(A945-$V$21)*(D945-$V$19)+$W$45*C945+$W$46*(A945-$V$21)*(C945-$V$17)+$W$47*(B945-$V$23)*(D945-$V$19)+$W$48*(B945-$V$23)*(C945-$V$17)+$W$49*B945</f>
        <v>0.45449954042300039</v>
      </c>
      <c r="P945">
        <f t="shared" ref="P945:P984" si="132">$Z$27+$Z$28*B945+$Z$29*A945+$Z$30*C945+$Z$31*(D945-$V$18)^2+$Z$32*(D945-$V$18)*(C945-$V$16)+$Z$33*(A945-$V$20)*(D945-$V$18)+$Z$34*(D945)+$Z$35*(B945-$V$22)*(D945-$V$18)+$Z$36*(C945-$V$16)^2+$Z$37*(B945-$V$22)*(C945-$V$16)</f>
        <v>0.29686763264869542</v>
      </c>
      <c r="Q945">
        <f t="shared" ref="Q945:Q984" si="133">$Z$40+$Z$41*A945+$Z$42*C945+$Z$43*(D945-$V$19)^2+$Z$44*(C945-$V$17)*(D945-$V$19)+$Z$45*D945+$Z$46*(A945-$V$21)*(D945-$V$19)+$Z$47*(C945-$V$17)^2+$Z$48*(B945-$V$23)*(D945-$V$19)+$Z$49*(B945-$V$23)*(C945-$V$17)+$Z$50*B945</f>
        <v>0.46378541367053766</v>
      </c>
      <c r="R945">
        <v>0.75796290399999999</v>
      </c>
      <c r="S945">
        <v>0.76065304700000003</v>
      </c>
    </row>
    <row r="946" spans="1:19" x14ac:dyDescent="0.25">
      <c r="A946">
        <v>85</v>
      </c>
      <c r="B946">
        <v>0.8</v>
      </c>
      <c r="C946">
        <v>15</v>
      </c>
      <c r="D946">
        <v>2.5</v>
      </c>
      <c r="E946">
        <v>0.53100000000000003</v>
      </c>
      <c r="F946">
        <v>0.19259999999999999</v>
      </c>
      <c r="G946">
        <v>0.72360000000000002</v>
      </c>
      <c r="H946">
        <v>0.33355391070000001</v>
      </c>
      <c r="I946">
        <v>0.25568066499999997</v>
      </c>
      <c r="J946">
        <v>0.4260032856</v>
      </c>
      <c r="K946">
        <v>0.46706644600000002</v>
      </c>
      <c r="L946">
        <v>0.31770905960000001</v>
      </c>
      <c r="M946">
        <v>0.44070161740000002</v>
      </c>
      <c r="N946">
        <f t="shared" si="130"/>
        <v>0.30346336386595174</v>
      </c>
      <c r="O946">
        <f t="shared" si="131"/>
        <v>0.45449954042300039</v>
      </c>
      <c r="P946">
        <f t="shared" si="132"/>
        <v>0.29686763264869542</v>
      </c>
      <c r="Q946">
        <f t="shared" si="133"/>
        <v>0.46378541367053766</v>
      </c>
      <c r="R946">
        <v>0.75796290399999999</v>
      </c>
      <c r="S946">
        <v>0.76065304700000003</v>
      </c>
    </row>
    <row r="947" spans="1:19" x14ac:dyDescent="0.25">
      <c r="A947">
        <v>85</v>
      </c>
      <c r="B947">
        <v>0.8</v>
      </c>
      <c r="C947">
        <v>15</v>
      </c>
      <c r="D947">
        <v>2.5</v>
      </c>
      <c r="E947">
        <v>0.54359999999999997</v>
      </c>
      <c r="F947">
        <v>0.22500000000000001</v>
      </c>
      <c r="G947">
        <v>0.76859999999999995</v>
      </c>
      <c r="H947">
        <v>0.33355391070000001</v>
      </c>
      <c r="I947">
        <v>0.25568066499999997</v>
      </c>
      <c r="J947">
        <v>0.4260032856</v>
      </c>
      <c r="K947">
        <v>0.46706644600000002</v>
      </c>
      <c r="L947">
        <v>0.31770905960000001</v>
      </c>
      <c r="M947">
        <v>0.44070161740000002</v>
      </c>
      <c r="N947">
        <f t="shared" si="130"/>
        <v>0.30346336386595174</v>
      </c>
      <c r="O947">
        <f t="shared" si="131"/>
        <v>0.45449954042300039</v>
      </c>
      <c r="P947">
        <f t="shared" si="132"/>
        <v>0.29686763264869542</v>
      </c>
      <c r="Q947">
        <f t="shared" si="133"/>
        <v>0.46378541367053766</v>
      </c>
      <c r="R947">
        <v>0.75796290399999999</v>
      </c>
      <c r="S947">
        <v>0.76065304700000003</v>
      </c>
    </row>
    <row r="948" spans="1:19" x14ac:dyDescent="0.25">
      <c r="A948">
        <v>85</v>
      </c>
      <c r="B948">
        <v>0.8</v>
      </c>
      <c r="C948">
        <v>15</v>
      </c>
      <c r="D948">
        <v>2.5</v>
      </c>
      <c r="E948">
        <v>0.53459999999999996</v>
      </c>
      <c r="F948">
        <v>0.22320000000000001</v>
      </c>
      <c r="G948">
        <v>0.75780000000000003</v>
      </c>
      <c r="H948">
        <v>0.33355391070000001</v>
      </c>
      <c r="I948">
        <v>0.25568066499999997</v>
      </c>
      <c r="J948">
        <v>0.4260032856</v>
      </c>
      <c r="K948">
        <v>0.46706644600000002</v>
      </c>
      <c r="L948">
        <v>0.31770905960000001</v>
      </c>
      <c r="M948">
        <v>0.44070161740000002</v>
      </c>
      <c r="N948">
        <f t="shared" si="130"/>
        <v>0.30346336386595174</v>
      </c>
      <c r="O948">
        <f t="shared" si="131"/>
        <v>0.45449954042300039</v>
      </c>
      <c r="P948">
        <f t="shared" si="132"/>
        <v>0.29686763264869542</v>
      </c>
      <c r="Q948">
        <f t="shared" si="133"/>
        <v>0.46378541367053766</v>
      </c>
      <c r="R948">
        <v>0.75796290399999999</v>
      </c>
      <c r="S948">
        <v>0.76065304700000003</v>
      </c>
    </row>
    <row r="949" spans="1:19" x14ac:dyDescent="0.25">
      <c r="A949">
        <v>85</v>
      </c>
      <c r="B949">
        <v>0.8</v>
      </c>
      <c r="C949">
        <v>15</v>
      </c>
      <c r="D949">
        <v>2.5</v>
      </c>
      <c r="E949">
        <v>0.4788</v>
      </c>
      <c r="F949">
        <v>0.26100000000000001</v>
      </c>
      <c r="G949">
        <v>0.73980000000000001</v>
      </c>
      <c r="H949">
        <v>0.33355391070000001</v>
      </c>
      <c r="I949">
        <v>0.25568066499999997</v>
      </c>
      <c r="J949">
        <v>0.4260032856</v>
      </c>
      <c r="K949">
        <v>0.46706644600000002</v>
      </c>
      <c r="L949">
        <v>0.31770905960000001</v>
      </c>
      <c r="M949">
        <v>0.44070161740000002</v>
      </c>
      <c r="N949">
        <f t="shared" si="130"/>
        <v>0.30346336386595174</v>
      </c>
      <c r="O949">
        <f t="shared" si="131"/>
        <v>0.45449954042300039</v>
      </c>
      <c r="P949">
        <f t="shared" si="132"/>
        <v>0.29686763264869542</v>
      </c>
      <c r="Q949">
        <f t="shared" si="133"/>
        <v>0.46378541367053766</v>
      </c>
      <c r="R949">
        <v>0.75796290399999999</v>
      </c>
      <c r="S949">
        <v>0.76065304700000003</v>
      </c>
    </row>
    <row r="950" spans="1:19" x14ac:dyDescent="0.25">
      <c r="A950">
        <v>85</v>
      </c>
      <c r="B950">
        <v>0.8</v>
      </c>
      <c r="C950">
        <v>15</v>
      </c>
      <c r="D950">
        <v>2.5</v>
      </c>
      <c r="E950">
        <v>0.46079999999999999</v>
      </c>
      <c r="F950">
        <v>0.30780000000000002</v>
      </c>
      <c r="G950">
        <v>0.76859999999999995</v>
      </c>
      <c r="H950">
        <v>0.33355391070000001</v>
      </c>
      <c r="I950">
        <v>0.25568066499999997</v>
      </c>
      <c r="J950">
        <v>0.4260032856</v>
      </c>
      <c r="K950">
        <v>0.46706644600000002</v>
      </c>
      <c r="L950">
        <v>0.31770905960000001</v>
      </c>
      <c r="M950">
        <v>0.44070161740000002</v>
      </c>
      <c r="N950">
        <f t="shared" si="130"/>
        <v>0.30346336386595174</v>
      </c>
      <c r="O950">
        <f t="shared" si="131"/>
        <v>0.45449954042300039</v>
      </c>
      <c r="P950">
        <f t="shared" si="132"/>
        <v>0.29686763264869542</v>
      </c>
      <c r="Q950">
        <f t="shared" si="133"/>
        <v>0.46378541367053766</v>
      </c>
      <c r="R950">
        <v>0.75796290399999999</v>
      </c>
      <c r="S950">
        <v>0.76065304700000003</v>
      </c>
    </row>
    <row r="951" spans="1:19" x14ac:dyDescent="0.25">
      <c r="A951">
        <v>85</v>
      </c>
      <c r="B951">
        <v>0.8</v>
      </c>
      <c r="C951">
        <v>15</v>
      </c>
      <c r="D951">
        <v>2.5</v>
      </c>
      <c r="E951">
        <v>0.51839999999999997</v>
      </c>
      <c r="F951">
        <v>0.22500000000000001</v>
      </c>
      <c r="G951">
        <v>0.74339999999999995</v>
      </c>
      <c r="H951">
        <v>0.33355391070000001</v>
      </c>
      <c r="I951">
        <v>0.25568066499999997</v>
      </c>
      <c r="J951">
        <v>0.4260032856</v>
      </c>
      <c r="K951">
        <v>0.46706644600000002</v>
      </c>
      <c r="L951">
        <v>0.31770905960000001</v>
      </c>
      <c r="M951">
        <v>0.44070161740000002</v>
      </c>
      <c r="N951">
        <f t="shared" si="130"/>
        <v>0.30346336386595174</v>
      </c>
      <c r="O951">
        <f t="shared" si="131"/>
        <v>0.45449954042300039</v>
      </c>
      <c r="P951">
        <f t="shared" si="132"/>
        <v>0.29686763264869542</v>
      </c>
      <c r="Q951">
        <f t="shared" si="133"/>
        <v>0.46378541367053766</v>
      </c>
      <c r="R951">
        <v>0.75796290399999999</v>
      </c>
      <c r="S951">
        <v>0.76065304700000003</v>
      </c>
    </row>
    <row r="952" spans="1:19" x14ac:dyDescent="0.25">
      <c r="A952">
        <v>85</v>
      </c>
      <c r="B952">
        <v>0.8</v>
      </c>
      <c r="C952">
        <v>15</v>
      </c>
      <c r="D952">
        <v>2.5</v>
      </c>
      <c r="E952">
        <v>0.5292</v>
      </c>
      <c r="F952">
        <v>0.22140000000000001</v>
      </c>
      <c r="G952">
        <v>0.75060000000000004</v>
      </c>
      <c r="H952">
        <v>0.33355391070000001</v>
      </c>
      <c r="I952">
        <v>0.25568066499999997</v>
      </c>
      <c r="J952">
        <v>0.4260032856</v>
      </c>
      <c r="K952">
        <v>0.46706644600000002</v>
      </c>
      <c r="L952">
        <v>0.31770905960000001</v>
      </c>
      <c r="M952">
        <v>0.44070161740000002</v>
      </c>
      <c r="N952">
        <f t="shared" si="130"/>
        <v>0.30346336386595174</v>
      </c>
      <c r="O952">
        <f t="shared" si="131"/>
        <v>0.45449954042300039</v>
      </c>
      <c r="P952">
        <f t="shared" si="132"/>
        <v>0.29686763264869542</v>
      </c>
      <c r="Q952">
        <f t="shared" si="133"/>
        <v>0.46378541367053766</v>
      </c>
      <c r="R952">
        <v>0.75796290399999999</v>
      </c>
      <c r="S952">
        <v>0.76065304700000003</v>
      </c>
    </row>
    <row r="953" spans="1:19" x14ac:dyDescent="0.25">
      <c r="A953">
        <v>85</v>
      </c>
      <c r="B953">
        <v>0.8</v>
      </c>
      <c r="C953">
        <v>15</v>
      </c>
      <c r="D953">
        <v>2.5</v>
      </c>
      <c r="E953">
        <v>0.48599999999999999</v>
      </c>
      <c r="F953">
        <v>0.26819999999999999</v>
      </c>
      <c r="G953">
        <v>0.75419999999999998</v>
      </c>
      <c r="H953">
        <v>0.33355391070000001</v>
      </c>
      <c r="I953">
        <v>0.25568066499999997</v>
      </c>
      <c r="J953">
        <v>0.4260032856</v>
      </c>
      <c r="K953">
        <v>0.46706644600000002</v>
      </c>
      <c r="L953">
        <v>0.31770905960000001</v>
      </c>
      <c r="M953">
        <v>0.44070161740000002</v>
      </c>
      <c r="N953">
        <f t="shared" si="130"/>
        <v>0.30346336386595174</v>
      </c>
      <c r="O953">
        <f t="shared" si="131"/>
        <v>0.45449954042300039</v>
      </c>
      <c r="P953">
        <f t="shared" si="132"/>
        <v>0.29686763264869542</v>
      </c>
      <c r="Q953">
        <f t="shared" si="133"/>
        <v>0.46378541367053766</v>
      </c>
      <c r="R953">
        <v>0.75796290399999999</v>
      </c>
      <c r="S953">
        <v>0.76065304700000003</v>
      </c>
    </row>
    <row r="954" spans="1:19" x14ac:dyDescent="0.25">
      <c r="A954">
        <v>85</v>
      </c>
      <c r="B954">
        <v>0.8</v>
      </c>
      <c r="C954">
        <v>15</v>
      </c>
      <c r="D954">
        <v>2.5</v>
      </c>
      <c r="E954">
        <v>0.50219999999999998</v>
      </c>
      <c r="F954">
        <v>0.27360000000000001</v>
      </c>
      <c r="G954">
        <v>0.77580000000000005</v>
      </c>
      <c r="H954">
        <v>0.33355391070000001</v>
      </c>
      <c r="I954">
        <v>0.25568066499999997</v>
      </c>
      <c r="J954">
        <v>0.4260032856</v>
      </c>
      <c r="K954">
        <v>0.46706644600000002</v>
      </c>
      <c r="L954">
        <v>0.31770905960000001</v>
      </c>
      <c r="M954">
        <v>0.44070161740000002</v>
      </c>
      <c r="N954">
        <f t="shared" si="130"/>
        <v>0.30346336386595174</v>
      </c>
      <c r="O954">
        <f t="shared" si="131"/>
        <v>0.45449954042300039</v>
      </c>
      <c r="P954">
        <f t="shared" si="132"/>
        <v>0.29686763264869542</v>
      </c>
      <c r="Q954">
        <f t="shared" si="133"/>
        <v>0.46378541367053766</v>
      </c>
      <c r="R954">
        <v>0.75796290399999999</v>
      </c>
      <c r="S954">
        <v>0.76065304700000003</v>
      </c>
    </row>
    <row r="955" spans="1:19" x14ac:dyDescent="0.25">
      <c r="A955">
        <v>85</v>
      </c>
      <c r="B955">
        <v>0.8</v>
      </c>
      <c r="C955">
        <v>15</v>
      </c>
      <c r="D955">
        <v>2.5</v>
      </c>
      <c r="E955">
        <v>0.51480000000000004</v>
      </c>
      <c r="F955">
        <v>0.2286</v>
      </c>
      <c r="G955">
        <v>0.74339999999999995</v>
      </c>
      <c r="H955">
        <v>0.33355391070000001</v>
      </c>
      <c r="I955">
        <v>0.25568066499999997</v>
      </c>
      <c r="J955">
        <v>0.4260032856</v>
      </c>
      <c r="K955">
        <v>0.46706644600000002</v>
      </c>
      <c r="L955">
        <v>0.31770905960000001</v>
      </c>
      <c r="M955">
        <v>0.44070161740000002</v>
      </c>
      <c r="N955">
        <f t="shared" si="130"/>
        <v>0.30346336386595174</v>
      </c>
      <c r="O955">
        <f t="shared" si="131"/>
        <v>0.45449954042300039</v>
      </c>
      <c r="P955">
        <f t="shared" si="132"/>
        <v>0.29686763264869542</v>
      </c>
      <c r="Q955">
        <f t="shared" si="133"/>
        <v>0.46378541367053766</v>
      </c>
      <c r="R955">
        <v>0.75796290399999999</v>
      </c>
      <c r="S955">
        <v>0.76065304700000003</v>
      </c>
    </row>
    <row r="956" spans="1:19" x14ac:dyDescent="0.25">
      <c r="A956">
        <v>85</v>
      </c>
      <c r="B956">
        <v>0.8</v>
      </c>
      <c r="C956">
        <v>15</v>
      </c>
      <c r="D956">
        <v>2.5</v>
      </c>
      <c r="E956">
        <v>0.53280000000000005</v>
      </c>
      <c r="F956">
        <v>0.2412</v>
      </c>
      <c r="G956">
        <v>0.77400000000000002</v>
      </c>
      <c r="H956">
        <v>0.33355391070000001</v>
      </c>
      <c r="I956">
        <v>0.25568066499999997</v>
      </c>
      <c r="J956">
        <v>0.4260032856</v>
      </c>
      <c r="K956">
        <v>0.46706644600000002</v>
      </c>
      <c r="L956">
        <v>0.31770905960000001</v>
      </c>
      <c r="M956">
        <v>0.44070161740000002</v>
      </c>
      <c r="N956">
        <f t="shared" si="130"/>
        <v>0.30346336386595174</v>
      </c>
      <c r="O956">
        <f t="shared" si="131"/>
        <v>0.45449954042300039</v>
      </c>
      <c r="P956">
        <f t="shared" si="132"/>
        <v>0.29686763264869542</v>
      </c>
      <c r="Q956">
        <f t="shared" si="133"/>
        <v>0.46378541367053766</v>
      </c>
      <c r="R956">
        <v>0.75796290399999999</v>
      </c>
      <c r="S956">
        <v>0.76065304700000003</v>
      </c>
    </row>
    <row r="957" spans="1:19" x14ac:dyDescent="0.25">
      <c r="A957">
        <v>85</v>
      </c>
      <c r="B957">
        <v>0.8</v>
      </c>
      <c r="C957">
        <v>15</v>
      </c>
      <c r="D957">
        <v>2.5</v>
      </c>
      <c r="E957">
        <v>0.55620000000000003</v>
      </c>
      <c r="F957">
        <v>0.23400000000000001</v>
      </c>
      <c r="G957">
        <v>0.79020000000000001</v>
      </c>
      <c r="H957">
        <v>0.33355391070000001</v>
      </c>
      <c r="I957">
        <v>0.25568066499999997</v>
      </c>
      <c r="J957">
        <v>0.4260032856</v>
      </c>
      <c r="K957">
        <v>0.46706644600000002</v>
      </c>
      <c r="L957">
        <v>0.31770905960000001</v>
      </c>
      <c r="M957">
        <v>0.44070161740000002</v>
      </c>
      <c r="N957">
        <f t="shared" si="130"/>
        <v>0.30346336386595174</v>
      </c>
      <c r="O957">
        <f t="shared" si="131"/>
        <v>0.45449954042300039</v>
      </c>
      <c r="P957">
        <f t="shared" si="132"/>
        <v>0.29686763264869542</v>
      </c>
      <c r="Q957">
        <f t="shared" si="133"/>
        <v>0.46378541367053766</v>
      </c>
      <c r="R957">
        <v>0.75796290399999999</v>
      </c>
      <c r="S957">
        <v>0.76065304700000003</v>
      </c>
    </row>
    <row r="958" spans="1:19" x14ac:dyDescent="0.25">
      <c r="A958">
        <v>85</v>
      </c>
      <c r="B958">
        <v>0.8</v>
      </c>
      <c r="C958">
        <v>15</v>
      </c>
      <c r="D958">
        <v>2.5</v>
      </c>
      <c r="E958">
        <v>0.53280000000000005</v>
      </c>
      <c r="F958">
        <v>0.2898</v>
      </c>
      <c r="G958">
        <v>0.8226</v>
      </c>
      <c r="H958">
        <v>0.33355391070000001</v>
      </c>
      <c r="I958">
        <v>0.25568066499999997</v>
      </c>
      <c r="J958">
        <v>0.4260032856</v>
      </c>
      <c r="K958">
        <v>0.46706644600000002</v>
      </c>
      <c r="L958">
        <v>0.31770905960000001</v>
      </c>
      <c r="M958">
        <v>0.44070161740000002</v>
      </c>
      <c r="N958">
        <f t="shared" si="130"/>
        <v>0.30346336386595174</v>
      </c>
      <c r="O958">
        <f t="shared" si="131"/>
        <v>0.45449954042300039</v>
      </c>
      <c r="P958">
        <f t="shared" si="132"/>
        <v>0.29686763264869542</v>
      </c>
      <c r="Q958">
        <f t="shared" si="133"/>
        <v>0.46378541367053766</v>
      </c>
      <c r="R958">
        <v>0.75796290399999999</v>
      </c>
      <c r="S958">
        <v>0.76065304700000003</v>
      </c>
    </row>
    <row r="959" spans="1:19" x14ac:dyDescent="0.25">
      <c r="A959">
        <v>85</v>
      </c>
      <c r="B959">
        <v>0.8</v>
      </c>
      <c r="C959">
        <v>15</v>
      </c>
      <c r="D959">
        <v>2.5</v>
      </c>
      <c r="E959">
        <v>0.5544</v>
      </c>
      <c r="F959">
        <v>0.23400000000000001</v>
      </c>
      <c r="G959">
        <v>0.78839999999999999</v>
      </c>
      <c r="H959">
        <v>0.33355391070000001</v>
      </c>
      <c r="I959">
        <v>0.25568066499999997</v>
      </c>
      <c r="J959">
        <v>0.4260032856</v>
      </c>
      <c r="K959">
        <v>0.46706644600000002</v>
      </c>
      <c r="L959">
        <v>0.31770905960000001</v>
      </c>
      <c r="M959">
        <v>0.44070161740000002</v>
      </c>
      <c r="N959">
        <f t="shared" si="130"/>
        <v>0.30346336386595174</v>
      </c>
      <c r="O959">
        <f t="shared" si="131"/>
        <v>0.45449954042300039</v>
      </c>
      <c r="P959">
        <f t="shared" si="132"/>
        <v>0.29686763264869542</v>
      </c>
      <c r="Q959">
        <f t="shared" si="133"/>
        <v>0.46378541367053766</v>
      </c>
      <c r="R959">
        <v>0.75796290399999999</v>
      </c>
      <c r="S959">
        <v>0.76065304700000003</v>
      </c>
    </row>
    <row r="960" spans="1:19" x14ac:dyDescent="0.25">
      <c r="A960">
        <v>85</v>
      </c>
      <c r="B960">
        <v>0.8</v>
      </c>
      <c r="C960">
        <v>15</v>
      </c>
      <c r="D960">
        <v>2.5</v>
      </c>
      <c r="E960">
        <v>0.56520000000000004</v>
      </c>
      <c r="F960">
        <v>0.23039999999999999</v>
      </c>
      <c r="G960">
        <v>0.79559999999999997</v>
      </c>
      <c r="H960">
        <v>0.33355391070000001</v>
      </c>
      <c r="I960">
        <v>0.25568066499999997</v>
      </c>
      <c r="J960">
        <v>0.4260032856</v>
      </c>
      <c r="K960">
        <v>0.46706644600000002</v>
      </c>
      <c r="L960">
        <v>0.31770905960000001</v>
      </c>
      <c r="M960">
        <v>0.44070161740000002</v>
      </c>
      <c r="N960">
        <f t="shared" si="130"/>
        <v>0.30346336386595174</v>
      </c>
      <c r="O960">
        <f t="shared" si="131"/>
        <v>0.45449954042300039</v>
      </c>
      <c r="P960">
        <f t="shared" si="132"/>
        <v>0.29686763264869542</v>
      </c>
      <c r="Q960">
        <f t="shared" si="133"/>
        <v>0.46378541367053766</v>
      </c>
      <c r="R960">
        <v>0.75796290399999999</v>
      </c>
      <c r="S960">
        <v>0.76065304700000003</v>
      </c>
    </row>
    <row r="961" spans="1:19" x14ac:dyDescent="0.25">
      <c r="A961">
        <v>85</v>
      </c>
      <c r="B961">
        <v>0.8</v>
      </c>
      <c r="C961">
        <v>15</v>
      </c>
      <c r="D961">
        <v>2.5</v>
      </c>
      <c r="E961">
        <v>0.54900000000000004</v>
      </c>
      <c r="F961">
        <v>0.24840000000000001</v>
      </c>
      <c r="G961">
        <v>0.7974</v>
      </c>
      <c r="H961">
        <v>0.33355391070000001</v>
      </c>
      <c r="I961">
        <v>0.25568066499999997</v>
      </c>
      <c r="J961">
        <v>0.4260032856</v>
      </c>
      <c r="K961">
        <v>0.46706644600000002</v>
      </c>
      <c r="L961">
        <v>0.31770905960000001</v>
      </c>
      <c r="M961">
        <v>0.44070161740000002</v>
      </c>
      <c r="N961">
        <f t="shared" si="130"/>
        <v>0.30346336386595174</v>
      </c>
      <c r="O961">
        <f t="shared" si="131"/>
        <v>0.45449954042300039</v>
      </c>
      <c r="P961">
        <f t="shared" si="132"/>
        <v>0.29686763264869542</v>
      </c>
      <c r="Q961">
        <f t="shared" si="133"/>
        <v>0.46378541367053766</v>
      </c>
      <c r="R961">
        <v>0.75796290399999999</v>
      </c>
      <c r="S961">
        <v>0.76065304700000003</v>
      </c>
    </row>
    <row r="962" spans="1:19" x14ac:dyDescent="0.25">
      <c r="A962">
        <v>85</v>
      </c>
      <c r="B962">
        <v>0.8</v>
      </c>
      <c r="C962">
        <v>15</v>
      </c>
      <c r="D962">
        <v>2.5</v>
      </c>
      <c r="E962">
        <v>0.47339999999999999</v>
      </c>
      <c r="F962">
        <v>0.27</v>
      </c>
      <c r="G962">
        <v>0.74339999999999995</v>
      </c>
      <c r="H962">
        <v>0.33355391070000001</v>
      </c>
      <c r="I962">
        <v>0.25568066499999997</v>
      </c>
      <c r="J962">
        <v>0.4260032856</v>
      </c>
      <c r="K962">
        <v>0.46706644600000002</v>
      </c>
      <c r="L962">
        <v>0.31770905960000001</v>
      </c>
      <c r="M962">
        <v>0.44070161740000002</v>
      </c>
      <c r="N962">
        <f t="shared" si="130"/>
        <v>0.30346336386595174</v>
      </c>
      <c r="O962">
        <f t="shared" si="131"/>
        <v>0.45449954042300039</v>
      </c>
      <c r="P962">
        <f t="shared" si="132"/>
        <v>0.29686763264869542</v>
      </c>
      <c r="Q962">
        <f t="shared" si="133"/>
        <v>0.46378541367053766</v>
      </c>
      <c r="R962">
        <v>0.75796290399999999</v>
      </c>
      <c r="S962">
        <v>0.76065304700000003</v>
      </c>
    </row>
    <row r="963" spans="1:19" x14ac:dyDescent="0.25">
      <c r="A963">
        <v>85</v>
      </c>
      <c r="B963">
        <v>0.8</v>
      </c>
      <c r="C963">
        <v>15</v>
      </c>
      <c r="D963">
        <v>2.5</v>
      </c>
      <c r="E963">
        <v>0.50939999999999996</v>
      </c>
      <c r="F963">
        <v>0.27</v>
      </c>
      <c r="G963">
        <v>0.77939999999999998</v>
      </c>
      <c r="H963">
        <v>0.33355391070000001</v>
      </c>
      <c r="I963">
        <v>0.25568066499999997</v>
      </c>
      <c r="J963">
        <v>0.4260032856</v>
      </c>
      <c r="K963">
        <v>0.46706644600000002</v>
      </c>
      <c r="L963">
        <v>0.31770905960000001</v>
      </c>
      <c r="M963">
        <v>0.44070161740000002</v>
      </c>
      <c r="N963">
        <f t="shared" si="130"/>
        <v>0.30346336386595174</v>
      </c>
      <c r="O963">
        <f t="shared" si="131"/>
        <v>0.45449954042300039</v>
      </c>
      <c r="P963">
        <f t="shared" si="132"/>
        <v>0.29686763264869542</v>
      </c>
      <c r="Q963">
        <f t="shared" si="133"/>
        <v>0.46378541367053766</v>
      </c>
      <c r="R963">
        <v>0.75796290399999999</v>
      </c>
      <c r="S963">
        <v>0.76065304700000003</v>
      </c>
    </row>
    <row r="964" spans="1:19" x14ac:dyDescent="0.25">
      <c r="A964">
        <v>85</v>
      </c>
      <c r="B964">
        <v>0.8</v>
      </c>
      <c r="C964">
        <v>15</v>
      </c>
      <c r="D964">
        <v>2.5</v>
      </c>
      <c r="E964">
        <v>0.5454</v>
      </c>
      <c r="F964">
        <v>0.22500000000000001</v>
      </c>
      <c r="G964">
        <v>0.77039999999999997</v>
      </c>
      <c r="H964">
        <v>0.33355391070000001</v>
      </c>
      <c r="I964">
        <v>0.25568066499999997</v>
      </c>
      <c r="J964">
        <v>0.4260032856</v>
      </c>
      <c r="K964">
        <v>0.46706644600000002</v>
      </c>
      <c r="L964">
        <v>0.31770905960000001</v>
      </c>
      <c r="M964">
        <v>0.44070161740000002</v>
      </c>
      <c r="N964">
        <f t="shared" si="130"/>
        <v>0.30346336386595174</v>
      </c>
      <c r="O964">
        <f t="shared" si="131"/>
        <v>0.45449954042300039</v>
      </c>
      <c r="P964">
        <f t="shared" si="132"/>
        <v>0.29686763264869542</v>
      </c>
      <c r="Q964">
        <f t="shared" si="133"/>
        <v>0.46378541367053766</v>
      </c>
      <c r="R964">
        <v>0.75796290399999999</v>
      </c>
      <c r="S964">
        <v>0.76065304700000003</v>
      </c>
    </row>
    <row r="965" spans="1:19" x14ac:dyDescent="0.25">
      <c r="A965">
        <v>85</v>
      </c>
      <c r="B965">
        <v>0.8</v>
      </c>
      <c r="C965">
        <v>15</v>
      </c>
      <c r="D965">
        <v>2.5</v>
      </c>
      <c r="E965">
        <v>0.49320000000000003</v>
      </c>
      <c r="F965">
        <v>0.25380000000000003</v>
      </c>
      <c r="G965">
        <v>0.747</v>
      </c>
      <c r="H965">
        <v>0.33355391070000001</v>
      </c>
      <c r="I965">
        <v>0.25568066499999997</v>
      </c>
      <c r="J965">
        <v>0.4260032856</v>
      </c>
      <c r="K965">
        <v>0.46706644600000002</v>
      </c>
      <c r="L965">
        <v>0.31770905960000001</v>
      </c>
      <c r="M965">
        <v>0.44070161740000002</v>
      </c>
      <c r="N965">
        <f t="shared" si="130"/>
        <v>0.30346336386595174</v>
      </c>
      <c r="O965">
        <f t="shared" si="131"/>
        <v>0.45449954042300039</v>
      </c>
      <c r="P965">
        <f t="shared" si="132"/>
        <v>0.29686763264869542</v>
      </c>
      <c r="Q965">
        <f t="shared" si="133"/>
        <v>0.46378541367053766</v>
      </c>
      <c r="R965">
        <v>0.75796290399999999</v>
      </c>
      <c r="S965">
        <v>0.76065304700000003</v>
      </c>
    </row>
    <row r="966" spans="1:19" x14ac:dyDescent="0.25">
      <c r="A966">
        <v>85</v>
      </c>
      <c r="B966">
        <v>0.8</v>
      </c>
      <c r="C966">
        <v>15</v>
      </c>
      <c r="D966">
        <v>2.5</v>
      </c>
      <c r="E966">
        <v>0.3654</v>
      </c>
      <c r="F966">
        <v>0.40500000000000003</v>
      </c>
      <c r="G966">
        <v>0.77039999999999997</v>
      </c>
      <c r="H966">
        <v>0.33355391070000001</v>
      </c>
      <c r="I966">
        <v>0.25568066499999997</v>
      </c>
      <c r="J966">
        <v>0.4260032856</v>
      </c>
      <c r="K966">
        <v>0.46706644600000002</v>
      </c>
      <c r="L966">
        <v>0.31770905960000001</v>
      </c>
      <c r="M966">
        <v>0.44070161740000002</v>
      </c>
      <c r="N966">
        <f t="shared" si="130"/>
        <v>0.30346336386595174</v>
      </c>
      <c r="O966">
        <f t="shared" si="131"/>
        <v>0.45449954042300039</v>
      </c>
      <c r="P966">
        <f t="shared" si="132"/>
        <v>0.29686763264869542</v>
      </c>
      <c r="Q966">
        <f t="shared" si="133"/>
        <v>0.46378541367053766</v>
      </c>
      <c r="R966">
        <v>0.75796290399999999</v>
      </c>
      <c r="S966">
        <v>0.76065304700000003</v>
      </c>
    </row>
    <row r="967" spans="1:19" x14ac:dyDescent="0.25">
      <c r="A967">
        <v>85</v>
      </c>
      <c r="B967">
        <v>0.8</v>
      </c>
      <c r="C967">
        <v>15</v>
      </c>
      <c r="D967">
        <v>2.5</v>
      </c>
      <c r="E967">
        <v>0.40500000000000003</v>
      </c>
      <c r="F967">
        <v>0.34379999999999999</v>
      </c>
      <c r="G967">
        <v>0.74880000000000002</v>
      </c>
      <c r="H967">
        <v>0.33355391070000001</v>
      </c>
      <c r="I967">
        <v>0.25568066499999997</v>
      </c>
      <c r="J967">
        <v>0.4260032856</v>
      </c>
      <c r="K967">
        <v>0.46706644600000002</v>
      </c>
      <c r="L967">
        <v>0.31770905960000001</v>
      </c>
      <c r="M967">
        <v>0.44070161740000002</v>
      </c>
      <c r="N967">
        <f t="shared" si="130"/>
        <v>0.30346336386595174</v>
      </c>
      <c r="O967">
        <f t="shared" si="131"/>
        <v>0.45449954042300039</v>
      </c>
      <c r="P967">
        <f t="shared" si="132"/>
        <v>0.29686763264869542</v>
      </c>
      <c r="Q967">
        <f t="shared" si="133"/>
        <v>0.46378541367053766</v>
      </c>
      <c r="R967">
        <v>0.75796290399999999</v>
      </c>
      <c r="S967">
        <v>0.76065304700000003</v>
      </c>
    </row>
    <row r="968" spans="1:19" x14ac:dyDescent="0.25">
      <c r="A968">
        <v>85</v>
      </c>
      <c r="B968">
        <v>0.8</v>
      </c>
      <c r="C968">
        <v>15</v>
      </c>
      <c r="D968">
        <v>2.5</v>
      </c>
      <c r="E968">
        <v>0.52739999999999998</v>
      </c>
      <c r="F968">
        <v>0.27900000000000003</v>
      </c>
      <c r="G968">
        <v>0.80640000000000001</v>
      </c>
      <c r="H968">
        <v>0.33355391070000001</v>
      </c>
      <c r="I968">
        <v>0.25568066499999997</v>
      </c>
      <c r="J968">
        <v>0.4260032856</v>
      </c>
      <c r="K968">
        <v>0.46706644600000002</v>
      </c>
      <c r="L968">
        <v>0.31770905960000001</v>
      </c>
      <c r="M968">
        <v>0.44070161740000002</v>
      </c>
      <c r="N968">
        <f t="shared" si="130"/>
        <v>0.30346336386595174</v>
      </c>
      <c r="O968">
        <f t="shared" si="131"/>
        <v>0.45449954042300039</v>
      </c>
      <c r="P968">
        <f t="shared" si="132"/>
        <v>0.29686763264869542</v>
      </c>
      <c r="Q968">
        <f t="shared" si="133"/>
        <v>0.46378541367053766</v>
      </c>
      <c r="R968">
        <v>0.75796290399999999</v>
      </c>
      <c r="S968">
        <v>0.76065304700000003</v>
      </c>
    </row>
    <row r="969" spans="1:19" x14ac:dyDescent="0.25">
      <c r="A969">
        <v>85</v>
      </c>
      <c r="B969">
        <v>0.8</v>
      </c>
      <c r="C969">
        <v>15</v>
      </c>
      <c r="D969">
        <v>2.5</v>
      </c>
      <c r="E969">
        <v>0.5202</v>
      </c>
      <c r="F969">
        <v>0.20880000000000001</v>
      </c>
      <c r="G969">
        <v>0.72899999999999998</v>
      </c>
      <c r="H969">
        <v>0.33355391070000001</v>
      </c>
      <c r="I969">
        <v>0.25568066499999997</v>
      </c>
      <c r="J969">
        <v>0.4260032856</v>
      </c>
      <c r="K969">
        <v>0.46706644600000002</v>
      </c>
      <c r="L969">
        <v>0.31770905960000001</v>
      </c>
      <c r="M969">
        <v>0.44070161740000002</v>
      </c>
      <c r="N969">
        <f t="shared" si="130"/>
        <v>0.30346336386595174</v>
      </c>
      <c r="O969">
        <f t="shared" si="131"/>
        <v>0.45449954042300039</v>
      </c>
      <c r="P969">
        <f t="shared" si="132"/>
        <v>0.29686763264869542</v>
      </c>
      <c r="Q969">
        <f t="shared" si="133"/>
        <v>0.46378541367053766</v>
      </c>
      <c r="R969">
        <v>0.75796290399999999</v>
      </c>
      <c r="S969">
        <v>0.76065304700000003</v>
      </c>
    </row>
    <row r="970" spans="1:19" x14ac:dyDescent="0.25">
      <c r="A970">
        <v>85</v>
      </c>
      <c r="B970">
        <v>0.8</v>
      </c>
      <c r="C970">
        <v>15</v>
      </c>
      <c r="D970">
        <v>2.5</v>
      </c>
      <c r="E970">
        <v>0.50939999999999996</v>
      </c>
      <c r="F970">
        <v>0.3024</v>
      </c>
      <c r="G970">
        <v>0.81179999999999997</v>
      </c>
      <c r="H970">
        <v>0.33355391070000001</v>
      </c>
      <c r="I970">
        <v>0.25568066499999997</v>
      </c>
      <c r="J970">
        <v>0.4260032856</v>
      </c>
      <c r="K970">
        <v>0.46706644600000002</v>
      </c>
      <c r="L970">
        <v>0.31770905960000001</v>
      </c>
      <c r="M970">
        <v>0.44070161740000002</v>
      </c>
      <c r="N970">
        <f t="shared" si="130"/>
        <v>0.30346336386595174</v>
      </c>
      <c r="O970">
        <f t="shared" si="131"/>
        <v>0.45449954042300039</v>
      </c>
      <c r="P970">
        <f t="shared" si="132"/>
        <v>0.29686763264869542</v>
      </c>
      <c r="Q970">
        <f t="shared" si="133"/>
        <v>0.46378541367053766</v>
      </c>
      <c r="R970">
        <v>0.75796290399999999</v>
      </c>
      <c r="S970">
        <v>0.76065304700000003</v>
      </c>
    </row>
    <row r="971" spans="1:19" x14ac:dyDescent="0.25">
      <c r="A971">
        <v>85</v>
      </c>
      <c r="B971">
        <v>0.8</v>
      </c>
      <c r="C971">
        <v>15</v>
      </c>
      <c r="D971">
        <v>2.5</v>
      </c>
      <c r="E971">
        <v>0.47160000000000002</v>
      </c>
      <c r="F971">
        <v>0.32040000000000002</v>
      </c>
      <c r="G971">
        <v>0.79200000000000004</v>
      </c>
      <c r="H971">
        <v>0.33355391070000001</v>
      </c>
      <c r="I971">
        <v>0.25568066499999997</v>
      </c>
      <c r="J971">
        <v>0.4260032856</v>
      </c>
      <c r="K971">
        <v>0.46706644600000002</v>
      </c>
      <c r="L971">
        <v>0.31770905960000001</v>
      </c>
      <c r="M971">
        <v>0.44070161740000002</v>
      </c>
      <c r="N971">
        <f t="shared" si="130"/>
        <v>0.30346336386595174</v>
      </c>
      <c r="O971">
        <f t="shared" si="131"/>
        <v>0.45449954042300039</v>
      </c>
      <c r="P971">
        <f t="shared" si="132"/>
        <v>0.29686763264869542</v>
      </c>
      <c r="Q971">
        <f t="shared" si="133"/>
        <v>0.46378541367053766</v>
      </c>
      <c r="R971">
        <v>0.75796290399999999</v>
      </c>
      <c r="S971">
        <v>0.76065304700000003</v>
      </c>
    </row>
    <row r="972" spans="1:19" x14ac:dyDescent="0.25">
      <c r="A972">
        <v>85</v>
      </c>
      <c r="B972">
        <v>0.8</v>
      </c>
      <c r="C972">
        <v>15</v>
      </c>
      <c r="D972">
        <v>2.5</v>
      </c>
      <c r="E972">
        <v>0.50219999999999998</v>
      </c>
      <c r="F972">
        <v>0.21779999999999999</v>
      </c>
      <c r="G972">
        <v>0.72</v>
      </c>
      <c r="H972">
        <v>0.33355391070000001</v>
      </c>
      <c r="I972">
        <v>0.25568066499999997</v>
      </c>
      <c r="J972">
        <v>0.4260032856</v>
      </c>
      <c r="K972">
        <v>0.46706644600000002</v>
      </c>
      <c r="L972">
        <v>0.31770905960000001</v>
      </c>
      <c r="M972">
        <v>0.44070161740000002</v>
      </c>
      <c r="N972">
        <f t="shared" si="130"/>
        <v>0.30346336386595174</v>
      </c>
      <c r="O972">
        <f t="shared" si="131"/>
        <v>0.45449954042300039</v>
      </c>
      <c r="P972">
        <f t="shared" si="132"/>
        <v>0.29686763264869542</v>
      </c>
      <c r="Q972">
        <f t="shared" si="133"/>
        <v>0.46378541367053766</v>
      </c>
      <c r="R972">
        <v>0.75796290399999999</v>
      </c>
      <c r="S972">
        <v>0.76065304700000003</v>
      </c>
    </row>
    <row r="973" spans="1:19" x14ac:dyDescent="0.25">
      <c r="A973">
        <v>85</v>
      </c>
      <c r="B973">
        <v>0.8</v>
      </c>
      <c r="C973">
        <v>15</v>
      </c>
      <c r="D973">
        <v>2.5</v>
      </c>
      <c r="E973">
        <v>0.4536</v>
      </c>
      <c r="F973">
        <v>0.2898</v>
      </c>
      <c r="G973">
        <v>0.74339999999999995</v>
      </c>
      <c r="H973">
        <v>0.33355391070000001</v>
      </c>
      <c r="I973">
        <v>0.25568066499999997</v>
      </c>
      <c r="J973">
        <v>0.4260032856</v>
      </c>
      <c r="K973">
        <v>0.46706644600000002</v>
      </c>
      <c r="L973">
        <v>0.31770905960000001</v>
      </c>
      <c r="M973">
        <v>0.44070161740000002</v>
      </c>
      <c r="N973">
        <f t="shared" si="130"/>
        <v>0.30346336386595174</v>
      </c>
      <c r="O973">
        <f t="shared" si="131"/>
        <v>0.45449954042300039</v>
      </c>
      <c r="P973">
        <f t="shared" si="132"/>
        <v>0.29686763264869542</v>
      </c>
      <c r="Q973">
        <f t="shared" si="133"/>
        <v>0.46378541367053766</v>
      </c>
      <c r="R973">
        <v>0.75796290399999999</v>
      </c>
      <c r="S973">
        <v>0.76065304700000003</v>
      </c>
    </row>
    <row r="974" spans="1:19" x14ac:dyDescent="0.25">
      <c r="A974">
        <v>85</v>
      </c>
      <c r="B974">
        <v>0.8</v>
      </c>
      <c r="C974">
        <v>15</v>
      </c>
      <c r="D974">
        <v>2.5</v>
      </c>
      <c r="E974">
        <v>0.45179999999999998</v>
      </c>
      <c r="F974">
        <v>0.36359999999999998</v>
      </c>
      <c r="G974">
        <v>0.81540000000000001</v>
      </c>
      <c r="H974">
        <v>0.33355391070000001</v>
      </c>
      <c r="I974">
        <v>0.25568066499999997</v>
      </c>
      <c r="J974">
        <v>0.4260032856</v>
      </c>
      <c r="K974">
        <v>0.46706644600000002</v>
      </c>
      <c r="L974">
        <v>0.31770905960000001</v>
      </c>
      <c r="M974">
        <v>0.44070161740000002</v>
      </c>
      <c r="N974">
        <f t="shared" si="130"/>
        <v>0.30346336386595174</v>
      </c>
      <c r="O974">
        <f t="shared" si="131"/>
        <v>0.45449954042300039</v>
      </c>
      <c r="P974">
        <f t="shared" si="132"/>
        <v>0.29686763264869542</v>
      </c>
      <c r="Q974">
        <f t="shared" si="133"/>
        <v>0.46378541367053766</v>
      </c>
      <c r="R974">
        <v>0.75796290399999999</v>
      </c>
      <c r="S974">
        <v>0.76065304700000003</v>
      </c>
    </row>
    <row r="975" spans="1:19" x14ac:dyDescent="0.25">
      <c r="A975">
        <v>85</v>
      </c>
      <c r="B975">
        <v>0.8</v>
      </c>
      <c r="C975">
        <v>15</v>
      </c>
      <c r="D975">
        <v>2.5</v>
      </c>
      <c r="E975">
        <v>0.495</v>
      </c>
      <c r="F975">
        <v>0.2268</v>
      </c>
      <c r="G975">
        <v>0.7218</v>
      </c>
      <c r="H975">
        <v>0.33355391070000001</v>
      </c>
      <c r="I975">
        <v>0.25568066499999997</v>
      </c>
      <c r="J975">
        <v>0.4260032856</v>
      </c>
      <c r="K975">
        <v>0.46706644600000002</v>
      </c>
      <c r="L975">
        <v>0.31770905960000001</v>
      </c>
      <c r="M975">
        <v>0.44070161740000002</v>
      </c>
      <c r="N975">
        <f t="shared" si="130"/>
        <v>0.30346336386595174</v>
      </c>
      <c r="O975">
        <f t="shared" si="131"/>
        <v>0.45449954042300039</v>
      </c>
      <c r="P975">
        <f t="shared" si="132"/>
        <v>0.29686763264869542</v>
      </c>
      <c r="Q975">
        <f t="shared" si="133"/>
        <v>0.46378541367053766</v>
      </c>
      <c r="R975">
        <v>0.75796290399999999</v>
      </c>
      <c r="S975">
        <v>0.76065304700000003</v>
      </c>
    </row>
    <row r="976" spans="1:19" x14ac:dyDescent="0.25">
      <c r="A976">
        <v>85</v>
      </c>
      <c r="B976">
        <v>0.8</v>
      </c>
      <c r="C976">
        <v>15</v>
      </c>
      <c r="D976">
        <v>2.5</v>
      </c>
      <c r="E976">
        <v>0.59399999999999997</v>
      </c>
      <c r="F976">
        <v>0.29339999999999999</v>
      </c>
      <c r="G976">
        <v>0.88739999999999997</v>
      </c>
      <c r="H976">
        <v>0.33355391070000001</v>
      </c>
      <c r="I976">
        <v>0.25568066499999997</v>
      </c>
      <c r="J976">
        <v>0.4260032856</v>
      </c>
      <c r="K976">
        <v>0.46706644600000002</v>
      </c>
      <c r="L976">
        <v>0.31770905960000001</v>
      </c>
      <c r="M976">
        <v>0.44070161740000002</v>
      </c>
      <c r="N976">
        <f t="shared" si="130"/>
        <v>0.30346336386595174</v>
      </c>
      <c r="O976">
        <f t="shared" si="131"/>
        <v>0.45449954042300039</v>
      </c>
      <c r="P976">
        <f t="shared" si="132"/>
        <v>0.29686763264869542</v>
      </c>
      <c r="Q976">
        <f t="shared" si="133"/>
        <v>0.46378541367053766</v>
      </c>
      <c r="R976">
        <v>0.75796290399999999</v>
      </c>
      <c r="S976">
        <v>0.76065304700000003</v>
      </c>
    </row>
    <row r="977" spans="1:19" x14ac:dyDescent="0.25">
      <c r="A977">
        <v>85</v>
      </c>
      <c r="B977">
        <v>0.8</v>
      </c>
      <c r="C977">
        <v>15</v>
      </c>
      <c r="D977">
        <v>2.5</v>
      </c>
      <c r="E977">
        <v>0.48959999999999998</v>
      </c>
      <c r="F977">
        <v>0.27</v>
      </c>
      <c r="G977">
        <v>0.75960000000000005</v>
      </c>
      <c r="H977">
        <v>0.33355391070000001</v>
      </c>
      <c r="I977">
        <v>0.25568066499999997</v>
      </c>
      <c r="J977">
        <v>0.4260032856</v>
      </c>
      <c r="K977">
        <v>0.46706644600000002</v>
      </c>
      <c r="L977">
        <v>0.31770905960000001</v>
      </c>
      <c r="M977">
        <v>0.44070161740000002</v>
      </c>
      <c r="N977">
        <f t="shared" si="130"/>
        <v>0.30346336386595174</v>
      </c>
      <c r="O977">
        <f t="shared" si="131"/>
        <v>0.45449954042300039</v>
      </c>
      <c r="P977">
        <f t="shared" si="132"/>
        <v>0.29686763264869542</v>
      </c>
      <c r="Q977">
        <f t="shared" si="133"/>
        <v>0.46378541367053766</v>
      </c>
      <c r="R977">
        <v>0.75796290399999999</v>
      </c>
      <c r="S977">
        <v>0.76065304700000003</v>
      </c>
    </row>
    <row r="978" spans="1:19" x14ac:dyDescent="0.25">
      <c r="A978">
        <v>85</v>
      </c>
      <c r="B978">
        <v>0.8</v>
      </c>
      <c r="C978">
        <v>15</v>
      </c>
      <c r="D978">
        <v>2.5</v>
      </c>
      <c r="E978">
        <v>0.47160000000000002</v>
      </c>
      <c r="F978">
        <v>0.3528</v>
      </c>
      <c r="G978">
        <v>0.82440000000000002</v>
      </c>
      <c r="H978">
        <v>0.33355391070000001</v>
      </c>
      <c r="I978">
        <v>0.25568066499999997</v>
      </c>
      <c r="J978">
        <v>0.4260032856</v>
      </c>
      <c r="K978">
        <v>0.46706644600000002</v>
      </c>
      <c r="L978">
        <v>0.31770905960000001</v>
      </c>
      <c r="M978">
        <v>0.44070161740000002</v>
      </c>
      <c r="N978">
        <f t="shared" si="130"/>
        <v>0.30346336386595174</v>
      </c>
      <c r="O978">
        <f t="shared" si="131"/>
        <v>0.45449954042300039</v>
      </c>
      <c r="P978">
        <f t="shared" si="132"/>
        <v>0.29686763264869542</v>
      </c>
      <c r="Q978">
        <f t="shared" si="133"/>
        <v>0.46378541367053766</v>
      </c>
      <c r="R978">
        <v>0.75796290399999999</v>
      </c>
      <c r="S978">
        <v>0.76065304700000003</v>
      </c>
    </row>
    <row r="979" spans="1:19" x14ac:dyDescent="0.25">
      <c r="A979">
        <v>85</v>
      </c>
      <c r="B979">
        <v>0.8</v>
      </c>
      <c r="C979">
        <v>15</v>
      </c>
      <c r="D979">
        <v>2.5</v>
      </c>
      <c r="E979">
        <v>0.45540000000000003</v>
      </c>
      <c r="F979">
        <v>0.2412</v>
      </c>
      <c r="G979">
        <v>0.6966</v>
      </c>
      <c r="H979">
        <v>0.33355391070000001</v>
      </c>
      <c r="I979">
        <v>0.25568066499999997</v>
      </c>
      <c r="J979">
        <v>0.4260032856</v>
      </c>
      <c r="K979">
        <v>0.46706644600000002</v>
      </c>
      <c r="L979">
        <v>0.31770905960000001</v>
      </c>
      <c r="M979">
        <v>0.44070161740000002</v>
      </c>
      <c r="N979">
        <f t="shared" si="130"/>
        <v>0.30346336386595174</v>
      </c>
      <c r="O979">
        <f t="shared" si="131"/>
        <v>0.45449954042300039</v>
      </c>
      <c r="P979">
        <f t="shared" si="132"/>
        <v>0.29686763264869542</v>
      </c>
      <c r="Q979">
        <f t="shared" si="133"/>
        <v>0.46378541367053766</v>
      </c>
      <c r="R979">
        <v>0.75796290399999999</v>
      </c>
      <c r="S979">
        <v>0.76065304700000003</v>
      </c>
    </row>
    <row r="980" spans="1:19" x14ac:dyDescent="0.25">
      <c r="A980">
        <v>85</v>
      </c>
      <c r="B980">
        <v>0.8</v>
      </c>
      <c r="C980">
        <v>15</v>
      </c>
      <c r="D980">
        <v>2.5</v>
      </c>
      <c r="E980">
        <v>0.45179999999999998</v>
      </c>
      <c r="F980">
        <v>0.31859999999999999</v>
      </c>
      <c r="G980">
        <v>0.77039999999999997</v>
      </c>
      <c r="H980">
        <v>0.33355391070000001</v>
      </c>
      <c r="I980">
        <v>0.25568066499999997</v>
      </c>
      <c r="J980">
        <v>0.4260032856</v>
      </c>
      <c r="K980">
        <v>0.46706644600000002</v>
      </c>
      <c r="L980">
        <v>0.31770905960000001</v>
      </c>
      <c r="M980">
        <v>0.44070161740000002</v>
      </c>
      <c r="N980">
        <f t="shared" si="130"/>
        <v>0.30346336386595174</v>
      </c>
      <c r="O980">
        <f t="shared" si="131"/>
        <v>0.45449954042300039</v>
      </c>
      <c r="P980">
        <f t="shared" si="132"/>
        <v>0.29686763264869542</v>
      </c>
      <c r="Q980">
        <f t="shared" si="133"/>
        <v>0.46378541367053766</v>
      </c>
      <c r="R980">
        <v>0.75796290399999999</v>
      </c>
      <c r="S980">
        <v>0.76065304700000003</v>
      </c>
    </row>
    <row r="981" spans="1:19" x14ac:dyDescent="0.25">
      <c r="A981">
        <v>85</v>
      </c>
      <c r="B981">
        <v>0.8</v>
      </c>
      <c r="C981">
        <v>15</v>
      </c>
      <c r="D981">
        <v>2.5</v>
      </c>
      <c r="E981">
        <v>0.47520000000000001</v>
      </c>
      <c r="F981">
        <v>0.38340000000000002</v>
      </c>
      <c r="G981">
        <v>0.85860000000000003</v>
      </c>
      <c r="H981">
        <v>0.33355391070000001</v>
      </c>
      <c r="I981">
        <v>0.25568066499999997</v>
      </c>
      <c r="J981">
        <v>0.4260032856</v>
      </c>
      <c r="K981">
        <v>0.46706644600000002</v>
      </c>
      <c r="L981">
        <v>0.31770905960000001</v>
      </c>
      <c r="M981">
        <v>0.44070161740000002</v>
      </c>
      <c r="N981">
        <f t="shared" si="130"/>
        <v>0.30346336386595174</v>
      </c>
      <c r="O981">
        <f t="shared" si="131"/>
        <v>0.45449954042300039</v>
      </c>
      <c r="P981">
        <f t="shared" si="132"/>
        <v>0.29686763264869542</v>
      </c>
      <c r="Q981">
        <f t="shared" si="133"/>
        <v>0.46378541367053766</v>
      </c>
      <c r="R981">
        <v>0.75796290399999999</v>
      </c>
      <c r="S981">
        <v>0.76065304700000003</v>
      </c>
    </row>
    <row r="982" spans="1:19" x14ac:dyDescent="0.25">
      <c r="A982">
        <v>85</v>
      </c>
      <c r="B982">
        <v>0.8</v>
      </c>
      <c r="C982">
        <v>15</v>
      </c>
      <c r="D982">
        <v>2.5</v>
      </c>
      <c r="E982">
        <v>0.41760000000000003</v>
      </c>
      <c r="F982">
        <v>0.3906</v>
      </c>
      <c r="G982">
        <v>0.80820000000000003</v>
      </c>
      <c r="H982">
        <v>0.33355391070000001</v>
      </c>
      <c r="I982">
        <v>0.25568066499999997</v>
      </c>
      <c r="J982">
        <v>0.4260032856</v>
      </c>
      <c r="K982">
        <v>0.46706644600000002</v>
      </c>
      <c r="L982">
        <v>0.31770905960000001</v>
      </c>
      <c r="M982">
        <v>0.44070161740000002</v>
      </c>
      <c r="N982">
        <f t="shared" si="130"/>
        <v>0.30346336386595174</v>
      </c>
      <c r="O982">
        <f t="shared" si="131"/>
        <v>0.45449954042300039</v>
      </c>
      <c r="P982">
        <f t="shared" si="132"/>
        <v>0.29686763264869542</v>
      </c>
      <c r="Q982">
        <f t="shared" si="133"/>
        <v>0.46378541367053766</v>
      </c>
      <c r="R982">
        <v>0.75796290399999999</v>
      </c>
      <c r="S982">
        <v>0.76065304700000003</v>
      </c>
    </row>
    <row r="983" spans="1:19" x14ac:dyDescent="0.25">
      <c r="A983">
        <v>85</v>
      </c>
      <c r="B983">
        <v>0.8</v>
      </c>
      <c r="C983">
        <v>15</v>
      </c>
      <c r="D983">
        <v>2.5</v>
      </c>
      <c r="E983">
        <v>0.50219999999999998</v>
      </c>
      <c r="F983">
        <v>0.3276</v>
      </c>
      <c r="G983">
        <v>0.82979999999999998</v>
      </c>
      <c r="H983">
        <v>0.33355391070000001</v>
      </c>
      <c r="I983">
        <v>0.25568066499999997</v>
      </c>
      <c r="J983">
        <v>0.4260032856</v>
      </c>
      <c r="K983">
        <v>0.46706644600000002</v>
      </c>
      <c r="L983">
        <v>0.31770905960000001</v>
      </c>
      <c r="M983">
        <v>0.44070161740000002</v>
      </c>
      <c r="N983">
        <f t="shared" si="130"/>
        <v>0.30346336386595174</v>
      </c>
      <c r="O983">
        <f t="shared" si="131"/>
        <v>0.45449954042300039</v>
      </c>
      <c r="P983">
        <f t="shared" si="132"/>
        <v>0.29686763264869542</v>
      </c>
      <c r="Q983">
        <f t="shared" si="133"/>
        <v>0.46378541367053766</v>
      </c>
      <c r="R983">
        <v>0.75796290399999999</v>
      </c>
      <c r="S983">
        <v>0.76065304700000003</v>
      </c>
    </row>
    <row r="984" spans="1:19" x14ac:dyDescent="0.25">
      <c r="A984">
        <v>85</v>
      </c>
      <c r="B984">
        <v>0.8</v>
      </c>
      <c r="C984">
        <v>15</v>
      </c>
      <c r="D984">
        <v>2.5</v>
      </c>
      <c r="E984">
        <v>0.51659999999999995</v>
      </c>
      <c r="F984">
        <v>0.23039999999999999</v>
      </c>
      <c r="G984">
        <v>0.747</v>
      </c>
      <c r="H984">
        <v>0.33355391070000001</v>
      </c>
      <c r="I984">
        <v>0.25568066499999997</v>
      </c>
      <c r="J984">
        <v>0.4260032856</v>
      </c>
      <c r="K984">
        <v>0.46706644600000002</v>
      </c>
      <c r="L984">
        <v>0.31770905960000001</v>
      </c>
      <c r="M984">
        <v>0.44070161740000002</v>
      </c>
      <c r="N984">
        <f t="shared" si="130"/>
        <v>0.30346336386595174</v>
      </c>
      <c r="O984">
        <f t="shared" si="131"/>
        <v>0.45449954042300039</v>
      </c>
      <c r="P984">
        <f t="shared" si="132"/>
        <v>0.29686763264869542</v>
      </c>
      <c r="Q984">
        <f t="shared" si="133"/>
        <v>0.46378541367053766</v>
      </c>
      <c r="R984">
        <v>0.75796290399999999</v>
      </c>
      <c r="S984">
        <v>0.76065304700000003</v>
      </c>
    </row>
    <row r="986" spans="1:19" x14ac:dyDescent="0.25">
      <c r="A986">
        <v>85</v>
      </c>
      <c r="B986">
        <v>1.2</v>
      </c>
      <c r="C986">
        <v>20</v>
      </c>
      <c r="D986">
        <v>2.5</v>
      </c>
      <c r="E986">
        <v>0.3906</v>
      </c>
      <c r="F986">
        <v>0.74160000000000004</v>
      </c>
      <c r="G986">
        <v>1.1322000000000001</v>
      </c>
      <c r="H986">
        <v>0.76257131069999995</v>
      </c>
      <c r="I986">
        <v>0.72154566499999995</v>
      </c>
      <c r="J986">
        <v>0.34067413559999998</v>
      </c>
      <c r="K986">
        <v>0.47667644599999998</v>
      </c>
      <c r="L986">
        <v>0.72105969969999995</v>
      </c>
      <c r="M986">
        <v>0.45149470110000001</v>
      </c>
      <c r="N986">
        <f t="shared" ref="N986:N1025" si="134">$W$27+$W$28*B986+$W$29*(C986-$V$16)*(D986-$V$18)+$W$30*A986+$W$31*D986+$W$32*(C986-$V$16)*(A986-$V$20)+$W$33*C986+$W$34*(B986-$V$22)*(D986-$V$18)+$W$35*(A986-$V$20)*(D986-$V$18)</f>
        <v>0.76217310975195185</v>
      </c>
      <c r="O986">
        <f t="shared" ref="O986:O1025" si="135">$W$40+$W$41*D986+$W$42*(C986-$V$17)*(D986-$V$19)+$W$43*A986+$W$44*(A986-$V$21)*(D986-$V$19)+$W$45*C986+$W$46*(A986-$V$21)*(C986-$V$17)+$W$47*(B986-$V$23)*(D986-$V$19)+$W$48*(B986-$V$23)*(C986-$V$17)+$W$49*B986</f>
        <v>0.43155968219040042</v>
      </c>
      <c r="P986">
        <f t="shared" ref="P986:P1025" si="136">$Z$27+$Z$28*B986+$Z$29*A986+$Z$30*C986+$Z$31*(D986-$V$18)^2+$Z$32*(D986-$V$18)*(C986-$V$16)+$Z$33*(A986-$V$20)*(D986-$V$18)+$Z$34*(D986)+$Z$35*(B986-$V$22)*(D986-$V$18)+$Z$36*(C986-$V$16)^2+$Z$37*(B986-$V$22)*(C986-$V$16)</f>
        <v>0.68888526222669511</v>
      </c>
      <c r="Q986">
        <f t="shared" ref="Q986:Q1025" si="137">$Z$40+$Z$41*A986+$Z$42*C986+$Z$43*(D986-$V$19)^2+$Z$44*(C986-$V$17)*(D986-$V$19)+$Z$45*D986+$Z$46*(A986-$V$21)*(D986-$V$19)+$Z$47*(C986-$V$17)^2+$Z$48*(B986-$V$23)*(D986-$V$19)+$Z$49*(B986-$V$23)*(C986-$V$17)+$Z$50*B986</f>
        <v>0.49736834503413763</v>
      </c>
      <c r="R986">
        <v>1.193732792</v>
      </c>
      <c r="S986">
        <v>1.186253607</v>
      </c>
    </row>
    <row r="987" spans="1:19" x14ac:dyDescent="0.25">
      <c r="A987">
        <v>85</v>
      </c>
      <c r="B987">
        <v>1.2</v>
      </c>
      <c r="C987">
        <v>20</v>
      </c>
      <c r="D987">
        <v>2.5</v>
      </c>
      <c r="E987">
        <v>0.45</v>
      </c>
      <c r="F987">
        <v>0.69299999999999995</v>
      </c>
      <c r="G987">
        <v>1.143</v>
      </c>
      <c r="H987">
        <v>0.76257131069999995</v>
      </c>
      <c r="I987">
        <v>0.72154566499999995</v>
      </c>
      <c r="J987">
        <v>0.34067413559999998</v>
      </c>
      <c r="K987">
        <v>0.47667644599999998</v>
      </c>
      <c r="L987">
        <v>0.72105969969999995</v>
      </c>
      <c r="M987">
        <v>0.45149470110000001</v>
      </c>
      <c r="N987">
        <f t="shared" si="134"/>
        <v>0.76217310975195185</v>
      </c>
      <c r="O987">
        <f t="shared" si="135"/>
        <v>0.43155968219040042</v>
      </c>
      <c r="P987">
        <f t="shared" si="136"/>
        <v>0.68888526222669511</v>
      </c>
      <c r="Q987">
        <f t="shared" si="137"/>
        <v>0.49736834503413763</v>
      </c>
      <c r="R987">
        <v>1.193732792</v>
      </c>
      <c r="S987">
        <v>1.186253607</v>
      </c>
    </row>
    <row r="988" spans="1:19" x14ac:dyDescent="0.25">
      <c r="A988">
        <v>85</v>
      </c>
      <c r="B988">
        <v>1.2</v>
      </c>
      <c r="C988">
        <v>20</v>
      </c>
      <c r="D988">
        <v>2.5</v>
      </c>
      <c r="E988">
        <v>0.41220000000000001</v>
      </c>
      <c r="F988">
        <v>0.74880000000000002</v>
      </c>
      <c r="G988">
        <v>1.161</v>
      </c>
      <c r="H988">
        <v>0.76257131069999995</v>
      </c>
      <c r="I988">
        <v>0.72154566499999995</v>
      </c>
      <c r="J988">
        <v>0.34067413559999998</v>
      </c>
      <c r="K988">
        <v>0.47667644599999998</v>
      </c>
      <c r="L988">
        <v>0.72105969969999995</v>
      </c>
      <c r="M988">
        <v>0.45149470110000001</v>
      </c>
      <c r="N988">
        <f t="shared" si="134"/>
        <v>0.76217310975195185</v>
      </c>
      <c r="O988">
        <f t="shared" si="135"/>
        <v>0.43155968219040042</v>
      </c>
      <c r="P988">
        <f t="shared" si="136"/>
        <v>0.68888526222669511</v>
      </c>
      <c r="Q988">
        <f t="shared" si="137"/>
        <v>0.49736834503413763</v>
      </c>
      <c r="R988">
        <v>1.193732792</v>
      </c>
      <c r="S988">
        <v>1.186253607</v>
      </c>
    </row>
    <row r="989" spans="1:19" x14ac:dyDescent="0.25">
      <c r="A989">
        <v>85</v>
      </c>
      <c r="B989">
        <v>1.2</v>
      </c>
      <c r="C989">
        <v>20</v>
      </c>
      <c r="D989">
        <v>2.5</v>
      </c>
      <c r="E989">
        <v>0.4032</v>
      </c>
      <c r="F989">
        <v>0.72540000000000004</v>
      </c>
      <c r="G989">
        <v>1.1286</v>
      </c>
      <c r="H989">
        <v>0.76257131069999995</v>
      </c>
      <c r="I989">
        <v>0.72154566499999995</v>
      </c>
      <c r="J989">
        <v>0.34067413559999998</v>
      </c>
      <c r="K989">
        <v>0.47667644599999998</v>
      </c>
      <c r="L989">
        <v>0.72105969969999995</v>
      </c>
      <c r="M989">
        <v>0.45149470110000001</v>
      </c>
      <c r="N989">
        <f t="shared" si="134"/>
        <v>0.76217310975195185</v>
      </c>
      <c r="O989">
        <f t="shared" si="135"/>
        <v>0.43155968219040042</v>
      </c>
      <c r="P989">
        <f t="shared" si="136"/>
        <v>0.68888526222669511</v>
      </c>
      <c r="Q989">
        <f t="shared" si="137"/>
        <v>0.49736834503413763</v>
      </c>
      <c r="R989">
        <v>1.193732792</v>
      </c>
      <c r="S989">
        <v>1.186253607</v>
      </c>
    </row>
    <row r="990" spans="1:19" x14ac:dyDescent="0.25">
      <c r="A990">
        <v>85</v>
      </c>
      <c r="B990">
        <v>1.2</v>
      </c>
      <c r="C990">
        <v>20</v>
      </c>
      <c r="D990">
        <v>2.5</v>
      </c>
      <c r="E990">
        <v>0.48060000000000003</v>
      </c>
      <c r="F990">
        <v>0.64800000000000002</v>
      </c>
      <c r="G990">
        <v>1.1286</v>
      </c>
      <c r="H990">
        <v>0.76257131069999995</v>
      </c>
      <c r="I990">
        <v>0.72154566499999995</v>
      </c>
      <c r="J990">
        <v>0.34067413559999998</v>
      </c>
      <c r="K990">
        <v>0.47667644599999998</v>
      </c>
      <c r="L990">
        <v>0.72105969969999995</v>
      </c>
      <c r="M990">
        <v>0.45149470110000001</v>
      </c>
      <c r="N990">
        <f t="shared" si="134"/>
        <v>0.76217310975195185</v>
      </c>
      <c r="O990">
        <f t="shared" si="135"/>
        <v>0.43155968219040042</v>
      </c>
      <c r="P990">
        <f t="shared" si="136"/>
        <v>0.68888526222669511</v>
      </c>
      <c r="Q990">
        <f t="shared" si="137"/>
        <v>0.49736834503413763</v>
      </c>
      <c r="R990">
        <v>1.193732792</v>
      </c>
      <c r="S990">
        <v>1.186253607</v>
      </c>
    </row>
    <row r="991" spans="1:19" x14ac:dyDescent="0.25">
      <c r="A991">
        <v>85</v>
      </c>
      <c r="B991">
        <v>1.2</v>
      </c>
      <c r="C991">
        <v>20</v>
      </c>
      <c r="D991">
        <v>2.5</v>
      </c>
      <c r="E991">
        <v>0.30059999999999998</v>
      </c>
      <c r="F991">
        <v>0.77580000000000005</v>
      </c>
      <c r="G991">
        <v>1.0764</v>
      </c>
      <c r="H991">
        <v>0.76257131069999995</v>
      </c>
      <c r="I991">
        <v>0.72154566499999995</v>
      </c>
      <c r="J991">
        <v>0.34067413559999998</v>
      </c>
      <c r="K991">
        <v>0.47667644599999998</v>
      </c>
      <c r="L991">
        <v>0.72105969969999995</v>
      </c>
      <c r="M991">
        <v>0.45149470110000001</v>
      </c>
      <c r="N991">
        <f t="shared" si="134"/>
        <v>0.76217310975195185</v>
      </c>
      <c r="O991">
        <f t="shared" si="135"/>
        <v>0.43155968219040042</v>
      </c>
      <c r="P991">
        <f t="shared" si="136"/>
        <v>0.68888526222669511</v>
      </c>
      <c r="Q991">
        <f t="shared" si="137"/>
        <v>0.49736834503413763</v>
      </c>
      <c r="R991">
        <v>1.193732792</v>
      </c>
      <c r="S991">
        <v>1.186253607</v>
      </c>
    </row>
    <row r="992" spans="1:19" x14ac:dyDescent="0.25">
      <c r="A992">
        <v>85</v>
      </c>
      <c r="B992">
        <v>1.2</v>
      </c>
      <c r="C992">
        <v>20</v>
      </c>
      <c r="D992">
        <v>2.5</v>
      </c>
      <c r="H992">
        <v>0.76257131069999995</v>
      </c>
      <c r="I992">
        <v>0.72154566499999995</v>
      </c>
      <c r="J992">
        <v>0.34067413559999998</v>
      </c>
      <c r="K992">
        <v>0.47667644599999998</v>
      </c>
      <c r="L992">
        <v>0.72105969969999995</v>
      </c>
      <c r="M992">
        <v>0.45149470110000001</v>
      </c>
      <c r="N992">
        <f t="shared" si="134"/>
        <v>0.76217310975195185</v>
      </c>
      <c r="O992">
        <f t="shared" si="135"/>
        <v>0.43155968219040042</v>
      </c>
      <c r="P992">
        <f t="shared" si="136"/>
        <v>0.68888526222669511</v>
      </c>
      <c r="Q992">
        <f t="shared" si="137"/>
        <v>0.49736834503413763</v>
      </c>
      <c r="R992">
        <v>1.193732792</v>
      </c>
      <c r="S992">
        <v>1.186253607</v>
      </c>
    </row>
    <row r="993" spans="1:19" x14ac:dyDescent="0.25">
      <c r="A993">
        <v>85</v>
      </c>
      <c r="B993">
        <v>1.2</v>
      </c>
      <c r="C993">
        <v>20</v>
      </c>
      <c r="D993">
        <v>2.5</v>
      </c>
      <c r="H993">
        <v>0.76257131069999995</v>
      </c>
      <c r="I993">
        <v>0.72154566499999995</v>
      </c>
      <c r="J993">
        <v>0.34067413559999998</v>
      </c>
      <c r="K993">
        <v>0.47667644599999998</v>
      </c>
      <c r="L993">
        <v>0.72105969969999995</v>
      </c>
      <c r="M993">
        <v>0.45149470110000001</v>
      </c>
      <c r="N993">
        <f t="shared" si="134"/>
        <v>0.76217310975195185</v>
      </c>
      <c r="O993">
        <f t="shared" si="135"/>
        <v>0.43155968219040042</v>
      </c>
      <c r="P993">
        <f t="shared" si="136"/>
        <v>0.68888526222669511</v>
      </c>
      <c r="Q993">
        <f t="shared" si="137"/>
        <v>0.49736834503413763</v>
      </c>
      <c r="R993">
        <v>1.193732792</v>
      </c>
      <c r="S993">
        <v>1.186253607</v>
      </c>
    </row>
    <row r="994" spans="1:19" x14ac:dyDescent="0.25">
      <c r="A994">
        <v>85</v>
      </c>
      <c r="B994">
        <v>1.2</v>
      </c>
      <c r="C994">
        <v>20</v>
      </c>
      <c r="D994">
        <v>2.5</v>
      </c>
      <c r="E994">
        <v>0.35820000000000002</v>
      </c>
      <c r="F994">
        <v>0.77939999999999998</v>
      </c>
      <c r="G994">
        <v>1.1375999999999999</v>
      </c>
      <c r="H994">
        <v>0.76257131069999995</v>
      </c>
      <c r="I994">
        <v>0.72154566499999995</v>
      </c>
      <c r="J994">
        <v>0.34067413559999998</v>
      </c>
      <c r="K994">
        <v>0.47667644599999998</v>
      </c>
      <c r="L994">
        <v>0.72105969969999995</v>
      </c>
      <c r="M994">
        <v>0.45149470110000001</v>
      </c>
      <c r="N994">
        <f t="shared" si="134"/>
        <v>0.76217310975195185</v>
      </c>
      <c r="O994">
        <f t="shared" si="135"/>
        <v>0.43155968219040042</v>
      </c>
      <c r="P994">
        <f t="shared" si="136"/>
        <v>0.68888526222669511</v>
      </c>
      <c r="Q994">
        <f t="shared" si="137"/>
        <v>0.49736834503413763</v>
      </c>
      <c r="R994">
        <v>1.193732792</v>
      </c>
      <c r="S994">
        <v>1.186253607</v>
      </c>
    </row>
    <row r="995" spans="1:19" x14ac:dyDescent="0.25">
      <c r="A995">
        <v>85</v>
      </c>
      <c r="B995">
        <v>1.2</v>
      </c>
      <c r="C995">
        <v>20</v>
      </c>
      <c r="D995">
        <v>2.5</v>
      </c>
      <c r="E995">
        <v>0.38340000000000002</v>
      </c>
      <c r="F995">
        <v>0.79559999999999997</v>
      </c>
      <c r="G995">
        <v>1.179</v>
      </c>
      <c r="H995">
        <v>0.76257131069999995</v>
      </c>
      <c r="I995">
        <v>0.72154566499999995</v>
      </c>
      <c r="J995">
        <v>0.34067413559999998</v>
      </c>
      <c r="K995">
        <v>0.47667644599999998</v>
      </c>
      <c r="L995">
        <v>0.72105969969999995</v>
      </c>
      <c r="M995">
        <v>0.45149470110000001</v>
      </c>
      <c r="N995">
        <f t="shared" si="134"/>
        <v>0.76217310975195185</v>
      </c>
      <c r="O995">
        <f t="shared" si="135"/>
        <v>0.43155968219040042</v>
      </c>
      <c r="P995">
        <f t="shared" si="136"/>
        <v>0.68888526222669511</v>
      </c>
      <c r="Q995">
        <f t="shared" si="137"/>
        <v>0.49736834503413763</v>
      </c>
      <c r="R995">
        <v>1.193732792</v>
      </c>
      <c r="S995">
        <v>1.186253607</v>
      </c>
    </row>
    <row r="996" spans="1:19" x14ac:dyDescent="0.25">
      <c r="A996">
        <v>85</v>
      </c>
      <c r="B996">
        <v>1.2</v>
      </c>
      <c r="C996">
        <v>20</v>
      </c>
      <c r="D996">
        <v>2.5</v>
      </c>
      <c r="E996">
        <v>0.40679999999999999</v>
      </c>
      <c r="F996">
        <v>0.74339999999999995</v>
      </c>
      <c r="G996">
        <v>1.1501999999999999</v>
      </c>
      <c r="H996">
        <v>0.76257131069999995</v>
      </c>
      <c r="I996">
        <v>0.72154566499999995</v>
      </c>
      <c r="J996">
        <v>0.34067413559999998</v>
      </c>
      <c r="K996">
        <v>0.47667644599999998</v>
      </c>
      <c r="L996">
        <v>0.72105969969999995</v>
      </c>
      <c r="M996">
        <v>0.45149470110000001</v>
      </c>
      <c r="N996">
        <f t="shared" si="134"/>
        <v>0.76217310975195185</v>
      </c>
      <c r="O996">
        <f t="shared" si="135"/>
        <v>0.43155968219040042</v>
      </c>
      <c r="P996">
        <f t="shared" si="136"/>
        <v>0.68888526222669511</v>
      </c>
      <c r="Q996">
        <f t="shared" si="137"/>
        <v>0.49736834503413763</v>
      </c>
      <c r="R996">
        <v>1.193732792</v>
      </c>
      <c r="S996">
        <v>1.186253607</v>
      </c>
    </row>
    <row r="997" spans="1:19" x14ac:dyDescent="0.25">
      <c r="A997">
        <v>85</v>
      </c>
      <c r="B997">
        <v>1.2</v>
      </c>
      <c r="C997">
        <v>20</v>
      </c>
      <c r="D997">
        <v>2.5</v>
      </c>
      <c r="E997">
        <v>0.4662</v>
      </c>
      <c r="F997">
        <v>0.71279999999999999</v>
      </c>
      <c r="G997">
        <v>1.179</v>
      </c>
      <c r="H997">
        <v>0.76257131069999995</v>
      </c>
      <c r="I997">
        <v>0.72154566499999995</v>
      </c>
      <c r="J997">
        <v>0.34067413559999998</v>
      </c>
      <c r="K997">
        <v>0.47667644599999998</v>
      </c>
      <c r="L997">
        <v>0.72105969969999995</v>
      </c>
      <c r="M997">
        <v>0.45149470110000001</v>
      </c>
      <c r="N997">
        <f t="shared" si="134"/>
        <v>0.76217310975195185</v>
      </c>
      <c r="O997">
        <f t="shared" si="135"/>
        <v>0.43155968219040042</v>
      </c>
      <c r="P997">
        <f t="shared" si="136"/>
        <v>0.68888526222669511</v>
      </c>
      <c r="Q997">
        <f t="shared" si="137"/>
        <v>0.49736834503413763</v>
      </c>
      <c r="R997">
        <v>1.193732792</v>
      </c>
      <c r="S997">
        <v>1.186253607</v>
      </c>
    </row>
    <row r="998" spans="1:19" x14ac:dyDescent="0.25">
      <c r="A998">
        <v>85</v>
      </c>
      <c r="B998">
        <v>1.2</v>
      </c>
      <c r="C998">
        <v>20</v>
      </c>
      <c r="D998">
        <v>2.5</v>
      </c>
      <c r="E998">
        <v>0.35820000000000002</v>
      </c>
      <c r="F998">
        <v>0.81359999999999999</v>
      </c>
      <c r="G998">
        <v>1.1718</v>
      </c>
      <c r="H998">
        <v>0.76257131069999995</v>
      </c>
      <c r="I998">
        <v>0.72154566499999995</v>
      </c>
      <c r="J998">
        <v>0.34067413559999998</v>
      </c>
      <c r="K998">
        <v>0.47667644599999998</v>
      </c>
      <c r="L998">
        <v>0.72105969969999995</v>
      </c>
      <c r="M998">
        <v>0.45149470110000001</v>
      </c>
      <c r="N998">
        <f t="shared" si="134"/>
        <v>0.76217310975195185</v>
      </c>
      <c r="O998">
        <f t="shared" si="135"/>
        <v>0.43155968219040042</v>
      </c>
      <c r="P998">
        <f t="shared" si="136"/>
        <v>0.68888526222669511</v>
      </c>
      <c r="Q998">
        <f t="shared" si="137"/>
        <v>0.49736834503413763</v>
      </c>
      <c r="R998">
        <v>1.193732792</v>
      </c>
      <c r="S998">
        <v>1.186253607</v>
      </c>
    </row>
    <row r="999" spans="1:19" x14ac:dyDescent="0.25">
      <c r="A999">
        <v>85</v>
      </c>
      <c r="B999">
        <v>1.2</v>
      </c>
      <c r="C999">
        <v>20</v>
      </c>
      <c r="D999">
        <v>2.5</v>
      </c>
      <c r="H999">
        <v>0.76257131069999995</v>
      </c>
      <c r="I999">
        <v>0.72154566499999995</v>
      </c>
      <c r="J999">
        <v>0.34067413559999998</v>
      </c>
      <c r="K999">
        <v>0.47667644599999998</v>
      </c>
      <c r="L999">
        <v>0.72105969969999995</v>
      </c>
      <c r="M999">
        <v>0.45149470110000001</v>
      </c>
      <c r="N999">
        <f t="shared" si="134"/>
        <v>0.76217310975195185</v>
      </c>
      <c r="O999">
        <f t="shared" si="135"/>
        <v>0.43155968219040042</v>
      </c>
      <c r="P999">
        <f t="shared" si="136"/>
        <v>0.68888526222669511</v>
      </c>
      <c r="Q999">
        <f t="shared" si="137"/>
        <v>0.49736834503413763</v>
      </c>
      <c r="R999">
        <v>1.193732792</v>
      </c>
      <c r="S999">
        <v>1.186253607</v>
      </c>
    </row>
    <row r="1000" spans="1:19" x14ac:dyDescent="0.25">
      <c r="A1000">
        <v>85</v>
      </c>
      <c r="B1000">
        <v>1.2</v>
      </c>
      <c r="C1000">
        <v>20</v>
      </c>
      <c r="D1000">
        <v>2.5</v>
      </c>
      <c r="H1000">
        <v>0.76257131069999995</v>
      </c>
      <c r="I1000">
        <v>0.72154566499999995</v>
      </c>
      <c r="J1000">
        <v>0.34067413559999998</v>
      </c>
      <c r="K1000">
        <v>0.47667644599999998</v>
      </c>
      <c r="L1000">
        <v>0.72105969969999995</v>
      </c>
      <c r="M1000">
        <v>0.45149470110000001</v>
      </c>
      <c r="N1000">
        <f t="shared" si="134"/>
        <v>0.76217310975195185</v>
      </c>
      <c r="O1000">
        <f t="shared" si="135"/>
        <v>0.43155968219040042</v>
      </c>
      <c r="P1000">
        <f t="shared" si="136"/>
        <v>0.68888526222669511</v>
      </c>
      <c r="Q1000">
        <f t="shared" si="137"/>
        <v>0.49736834503413763</v>
      </c>
      <c r="R1000">
        <v>1.193732792</v>
      </c>
      <c r="S1000">
        <v>1.186253607</v>
      </c>
    </row>
    <row r="1001" spans="1:19" x14ac:dyDescent="0.25">
      <c r="A1001">
        <v>85</v>
      </c>
      <c r="B1001">
        <v>1.2</v>
      </c>
      <c r="C1001">
        <v>20</v>
      </c>
      <c r="D1001">
        <v>2.5</v>
      </c>
      <c r="H1001">
        <v>0.76257131069999995</v>
      </c>
      <c r="I1001">
        <v>0.72154566499999995</v>
      </c>
      <c r="J1001">
        <v>0.34067413559999998</v>
      </c>
      <c r="K1001">
        <v>0.47667644599999998</v>
      </c>
      <c r="L1001">
        <v>0.72105969969999995</v>
      </c>
      <c r="M1001">
        <v>0.45149470110000001</v>
      </c>
      <c r="N1001">
        <f t="shared" si="134"/>
        <v>0.76217310975195185</v>
      </c>
      <c r="O1001">
        <f t="shared" si="135"/>
        <v>0.43155968219040042</v>
      </c>
      <c r="P1001">
        <f t="shared" si="136"/>
        <v>0.68888526222669511</v>
      </c>
      <c r="Q1001">
        <f t="shared" si="137"/>
        <v>0.49736834503413763</v>
      </c>
      <c r="R1001">
        <v>1.193732792</v>
      </c>
      <c r="S1001">
        <v>1.186253607</v>
      </c>
    </row>
    <row r="1002" spans="1:19" x14ac:dyDescent="0.25">
      <c r="A1002">
        <v>85</v>
      </c>
      <c r="B1002">
        <v>1.2</v>
      </c>
      <c r="C1002">
        <v>20</v>
      </c>
      <c r="D1002">
        <v>2.5</v>
      </c>
      <c r="H1002">
        <v>0.76257131069999995</v>
      </c>
      <c r="I1002">
        <v>0.72154566499999995</v>
      </c>
      <c r="J1002">
        <v>0.34067413559999998</v>
      </c>
      <c r="K1002">
        <v>0.47667644599999998</v>
      </c>
      <c r="L1002">
        <v>0.72105969969999995</v>
      </c>
      <c r="M1002">
        <v>0.45149470110000001</v>
      </c>
      <c r="N1002">
        <f t="shared" si="134"/>
        <v>0.76217310975195185</v>
      </c>
      <c r="O1002">
        <f t="shared" si="135"/>
        <v>0.43155968219040042</v>
      </c>
      <c r="P1002">
        <f t="shared" si="136"/>
        <v>0.68888526222669511</v>
      </c>
      <c r="Q1002">
        <f t="shared" si="137"/>
        <v>0.49736834503413763</v>
      </c>
      <c r="R1002">
        <v>1.193732792</v>
      </c>
      <c r="S1002">
        <v>1.186253607</v>
      </c>
    </row>
    <row r="1003" spans="1:19" x14ac:dyDescent="0.25">
      <c r="A1003">
        <v>85</v>
      </c>
      <c r="B1003">
        <v>1.2</v>
      </c>
      <c r="C1003">
        <v>20</v>
      </c>
      <c r="D1003">
        <v>2.5</v>
      </c>
      <c r="H1003">
        <v>0.76257131069999995</v>
      </c>
      <c r="I1003">
        <v>0.72154566499999995</v>
      </c>
      <c r="J1003">
        <v>0.34067413559999998</v>
      </c>
      <c r="K1003">
        <v>0.47667644599999998</v>
      </c>
      <c r="L1003">
        <v>0.72105969969999995</v>
      </c>
      <c r="M1003">
        <v>0.45149470110000001</v>
      </c>
      <c r="N1003">
        <f t="shared" si="134"/>
        <v>0.76217310975195185</v>
      </c>
      <c r="O1003">
        <f t="shared" si="135"/>
        <v>0.43155968219040042</v>
      </c>
      <c r="P1003">
        <f t="shared" si="136"/>
        <v>0.68888526222669511</v>
      </c>
      <c r="Q1003">
        <f t="shared" si="137"/>
        <v>0.49736834503413763</v>
      </c>
      <c r="R1003">
        <v>1.193732792</v>
      </c>
      <c r="S1003">
        <v>1.186253607</v>
      </c>
    </row>
    <row r="1004" spans="1:19" x14ac:dyDescent="0.25">
      <c r="A1004">
        <v>85</v>
      </c>
      <c r="B1004">
        <v>1.2</v>
      </c>
      <c r="C1004">
        <v>20</v>
      </c>
      <c r="D1004">
        <v>2.5</v>
      </c>
      <c r="H1004">
        <v>0.76257131069999995</v>
      </c>
      <c r="I1004">
        <v>0.72154566499999995</v>
      </c>
      <c r="J1004">
        <v>0.34067413559999998</v>
      </c>
      <c r="K1004">
        <v>0.47667644599999998</v>
      </c>
      <c r="L1004">
        <v>0.72105969969999995</v>
      </c>
      <c r="M1004">
        <v>0.45149470110000001</v>
      </c>
      <c r="N1004">
        <f t="shared" si="134"/>
        <v>0.76217310975195185</v>
      </c>
      <c r="O1004">
        <f t="shared" si="135"/>
        <v>0.43155968219040042</v>
      </c>
      <c r="P1004">
        <f t="shared" si="136"/>
        <v>0.68888526222669511</v>
      </c>
      <c r="Q1004">
        <f t="shared" si="137"/>
        <v>0.49736834503413763</v>
      </c>
      <c r="R1004">
        <v>1.193732792</v>
      </c>
      <c r="S1004">
        <v>1.186253607</v>
      </c>
    </row>
    <row r="1005" spans="1:19" x14ac:dyDescent="0.25">
      <c r="A1005">
        <v>85</v>
      </c>
      <c r="B1005">
        <v>1.2</v>
      </c>
      <c r="C1005">
        <v>20</v>
      </c>
      <c r="D1005">
        <v>2.5</v>
      </c>
      <c r="H1005">
        <v>0.76257131069999995</v>
      </c>
      <c r="I1005">
        <v>0.72154566499999995</v>
      </c>
      <c r="J1005">
        <v>0.34067413559999998</v>
      </c>
      <c r="K1005">
        <v>0.47667644599999998</v>
      </c>
      <c r="L1005">
        <v>0.72105969969999995</v>
      </c>
      <c r="M1005">
        <v>0.45149470110000001</v>
      </c>
      <c r="N1005">
        <f t="shared" si="134"/>
        <v>0.76217310975195185</v>
      </c>
      <c r="O1005">
        <f t="shared" si="135"/>
        <v>0.43155968219040042</v>
      </c>
      <c r="P1005">
        <f t="shared" si="136"/>
        <v>0.68888526222669511</v>
      </c>
      <c r="Q1005">
        <f t="shared" si="137"/>
        <v>0.49736834503413763</v>
      </c>
      <c r="R1005">
        <v>1.193732792</v>
      </c>
      <c r="S1005">
        <v>1.186253607</v>
      </c>
    </row>
    <row r="1006" spans="1:19" x14ac:dyDescent="0.25">
      <c r="A1006">
        <v>85</v>
      </c>
      <c r="B1006">
        <v>1.2</v>
      </c>
      <c r="C1006">
        <v>20</v>
      </c>
      <c r="D1006">
        <v>2.5</v>
      </c>
      <c r="H1006">
        <v>0.76257131069999995</v>
      </c>
      <c r="I1006">
        <v>0.72154566499999995</v>
      </c>
      <c r="J1006">
        <v>0.34067413559999998</v>
      </c>
      <c r="K1006">
        <v>0.47667644599999998</v>
      </c>
      <c r="L1006">
        <v>0.72105969969999995</v>
      </c>
      <c r="M1006">
        <v>0.45149470110000001</v>
      </c>
      <c r="N1006">
        <f t="shared" si="134"/>
        <v>0.76217310975195185</v>
      </c>
      <c r="O1006">
        <f t="shared" si="135"/>
        <v>0.43155968219040042</v>
      </c>
      <c r="P1006">
        <f t="shared" si="136"/>
        <v>0.68888526222669511</v>
      </c>
      <c r="Q1006">
        <f t="shared" si="137"/>
        <v>0.49736834503413763</v>
      </c>
      <c r="R1006">
        <v>1.193732792</v>
      </c>
      <c r="S1006">
        <v>1.186253607</v>
      </c>
    </row>
    <row r="1007" spans="1:19" x14ac:dyDescent="0.25">
      <c r="A1007">
        <v>85</v>
      </c>
      <c r="B1007">
        <v>1.2</v>
      </c>
      <c r="C1007">
        <v>20</v>
      </c>
      <c r="D1007">
        <v>2.5</v>
      </c>
      <c r="H1007">
        <v>0.76257131069999995</v>
      </c>
      <c r="I1007">
        <v>0.72154566499999995</v>
      </c>
      <c r="J1007">
        <v>0.34067413559999998</v>
      </c>
      <c r="K1007">
        <v>0.47667644599999998</v>
      </c>
      <c r="L1007">
        <v>0.72105969969999995</v>
      </c>
      <c r="M1007">
        <v>0.45149470110000001</v>
      </c>
      <c r="N1007">
        <f t="shared" si="134"/>
        <v>0.76217310975195185</v>
      </c>
      <c r="O1007">
        <f t="shared" si="135"/>
        <v>0.43155968219040042</v>
      </c>
      <c r="P1007">
        <f t="shared" si="136"/>
        <v>0.68888526222669511</v>
      </c>
      <c r="Q1007">
        <f t="shared" si="137"/>
        <v>0.49736834503413763</v>
      </c>
      <c r="R1007">
        <v>1.193732792</v>
      </c>
      <c r="S1007">
        <v>1.186253607</v>
      </c>
    </row>
    <row r="1008" spans="1:19" x14ac:dyDescent="0.25">
      <c r="A1008">
        <v>85</v>
      </c>
      <c r="B1008">
        <v>1.2</v>
      </c>
      <c r="C1008">
        <v>20</v>
      </c>
      <c r="D1008">
        <v>2.5</v>
      </c>
      <c r="H1008">
        <v>0.76257131069999995</v>
      </c>
      <c r="I1008">
        <v>0.72154566499999995</v>
      </c>
      <c r="J1008">
        <v>0.34067413559999998</v>
      </c>
      <c r="K1008">
        <v>0.47667644599999998</v>
      </c>
      <c r="L1008">
        <v>0.72105969969999995</v>
      </c>
      <c r="M1008">
        <v>0.45149470110000001</v>
      </c>
      <c r="N1008">
        <f t="shared" si="134"/>
        <v>0.76217310975195185</v>
      </c>
      <c r="O1008">
        <f t="shared" si="135"/>
        <v>0.43155968219040042</v>
      </c>
      <c r="P1008">
        <f t="shared" si="136"/>
        <v>0.68888526222669511</v>
      </c>
      <c r="Q1008">
        <f t="shared" si="137"/>
        <v>0.49736834503413763</v>
      </c>
      <c r="R1008">
        <v>1.193732792</v>
      </c>
      <c r="S1008">
        <v>1.186253607</v>
      </c>
    </row>
    <row r="1009" spans="1:19" x14ac:dyDescent="0.25">
      <c r="A1009">
        <v>85</v>
      </c>
      <c r="B1009">
        <v>1.2</v>
      </c>
      <c r="C1009">
        <v>20</v>
      </c>
      <c r="D1009">
        <v>2.5</v>
      </c>
      <c r="H1009">
        <v>0.76257131069999995</v>
      </c>
      <c r="I1009">
        <v>0.72154566499999995</v>
      </c>
      <c r="J1009">
        <v>0.34067413559999998</v>
      </c>
      <c r="K1009">
        <v>0.47667644599999998</v>
      </c>
      <c r="L1009">
        <v>0.72105969969999995</v>
      </c>
      <c r="M1009">
        <v>0.45149470110000001</v>
      </c>
      <c r="N1009">
        <f t="shared" si="134"/>
        <v>0.76217310975195185</v>
      </c>
      <c r="O1009">
        <f t="shared" si="135"/>
        <v>0.43155968219040042</v>
      </c>
      <c r="P1009">
        <f t="shared" si="136"/>
        <v>0.68888526222669511</v>
      </c>
      <c r="Q1009">
        <f t="shared" si="137"/>
        <v>0.49736834503413763</v>
      </c>
      <c r="R1009">
        <v>1.193732792</v>
      </c>
      <c r="S1009">
        <v>1.186253607</v>
      </c>
    </row>
    <row r="1010" spans="1:19" x14ac:dyDescent="0.25">
      <c r="A1010">
        <v>85</v>
      </c>
      <c r="B1010">
        <v>1.2</v>
      </c>
      <c r="C1010">
        <v>20</v>
      </c>
      <c r="D1010">
        <v>2.5</v>
      </c>
      <c r="H1010">
        <v>0.76257131069999995</v>
      </c>
      <c r="I1010">
        <v>0.72154566499999995</v>
      </c>
      <c r="J1010">
        <v>0.34067413559999998</v>
      </c>
      <c r="K1010">
        <v>0.47667644599999998</v>
      </c>
      <c r="L1010">
        <v>0.72105969969999995</v>
      </c>
      <c r="M1010">
        <v>0.45149470110000001</v>
      </c>
      <c r="N1010">
        <f t="shared" si="134"/>
        <v>0.76217310975195185</v>
      </c>
      <c r="O1010">
        <f t="shared" si="135"/>
        <v>0.43155968219040042</v>
      </c>
      <c r="P1010">
        <f t="shared" si="136"/>
        <v>0.68888526222669511</v>
      </c>
      <c r="Q1010">
        <f t="shared" si="137"/>
        <v>0.49736834503413763</v>
      </c>
      <c r="R1010">
        <v>1.193732792</v>
      </c>
      <c r="S1010">
        <v>1.186253607</v>
      </c>
    </row>
    <row r="1011" spans="1:19" x14ac:dyDescent="0.25">
      <c r="A1011">
        <v>85</v>
      </c>
      <c r="B1011">
        <v>1.2</v>
      </c>
      <c r="C1011">
        <v>20</v>
      </c>
      <c r="D1011">
        <v>2.5</v>
      </c>
      <c r="H1011">
        <v>0.76257131069999995</v>
      </c>
      <c r="I1011">
        <v>0.72154566499999995</v>
      </c>
      <c r="J1011">
        <v>0.34067413559999998</v>
      </c>
      <c r="K1011">
        <v>0.47667644599999998</v>
      </c>
      <c r="L1011">
        <v>0.72105969969999995</v>
      </c>
      <c r="M1011">
        <v>0.45149470110000001</v>
      </c>
      <c r="N1011">
        <f t="shared" si="134"/>
        <v>0.76217310975195185</v>
      </c>
      <c r="O1011">
        <f t="shared" si="135"/>
        <v>0.43155968219040042</v>
      </c>
      <c r="P1011">
        <f t="shared" si="136"/>
        <v>0.68888526222669511</v>
      </c>
      <c r="Q1011">
        <f t="shared" si="137"/>
        <v>0.49736834503413763</v>
      </c>
      <c r="R1011">
        <v>1.193732792</v>
      </c>
      <c r="S1011">
        <v>1.186253607</v>
      </c>
    </row>
    <row r="1012" spans="1:19" x14ac:dyDescent="0.25">
      <c r="A1012">
        <v>85</v>
      </c>
      <c r="B1012">
        <v>1.2</v>
      </c>
      <c r="C1012">
        <v>20</v>
      </c>
      <c r="D1012">
        <v>2.5</v>
      </c>
      <c r="H1012">
        <v>0.76257131069999995</v>
      </c>
      <c r="I1012">
        <v>0.72154566499999995</v>
      </c>
      <c r="J1012">
        <v>0.34067413559999998</v>
      </c>
      <c r="K1012">
        <v>0.47667644599999998</v>
      </c>
      <c r="L1012">
        <v>0.72105969969999995</v>
      </c>
      <c r="M1012">
        <v>0.45149470110000001</v>
      </c>
      <c r="N1012">
        <f t="shared" si="134"/>
        <v>0.76217310975195185</v>
      </c>
      <c r="O1012">
        <f t="shared" si="135"/>
        <v>0.43155968219040042</v>
      </c>
      <c r="P1012">
        <f t="shared" si="136"/>
        <v>0.68888526222669511</v>
      </c>
      <c r="Q1012">
        <f t="shared" si="137"/>
        <v>0.49736834503413763</v>
      </c>
      <c r="R1012">
        <v>1.193732792</v>
      </c>
      <c r="S1012">
        <v>1.186253607</v>
      </c>
    </row>
    <row r="1013" spans="1:19" x14ac:dyDescent="0.25">
      <c r="A1013">
        <v>85</v>
      </c>
      <c r="B1013">
        <v>1.2</v>
      </c>
      <c r="C1013">
        <v>20</v>
      </c>
      <c r="D1013">
        <v>2.5</v>
      </c>
      <c r="H1013">
        <v>0.76257131069999995</v>
      </c>
      <c r="I1013">
        <v>0.72154566499999995</v>
      </c>
      <c r="J1013">
        <v>0.34067413559999998</v>
      </c>
      <c r="K1013">
        <v>0.47667644599999998</v>
      </c>
      <c r="L1013">
        <v>0.72105969969999995</v>
      </c>
      <c r="M1013">
        <v>0.45149470110000001</v>
      </c>
      <c r="N1013">
        <f t="shared" si="134"/>
        <v>0.76217310975195185</v>
      </c>
      <c r="O1013">
        <f t="shared" si="135"/>
        <v>0.43155968219040042</v>
      </c>
      <c r="P1013">
        <f t="shared" si="136"/>
        <v>0.68888526222669511</v>
      </c>
      <c r="Q1013">
        <f t="shared" si="137"/>
        <v>0.49736834503413763</v>
      </c>
      <c r="R1013">
        <v>1.193732792</v>
      </c>
      <c r="S1013">
        <v>1.186253607</v>
      </c>
    </row>
    <row r="1014" spans="1:19" x14ac:dyDescent="0.25">
      <c r="A1014">
        <v>85</v>
      </c>
      <c r="B1014">
        <v>1.2</v>
      </c>
      <c r="C1014">
        <v>20</v>
      </c>
      <c r="D1014">
        <v>2.5</v>
      </c>
      <c r="H1014">
        <v>0.76257131069999995</v>
      </c>
      <c r="I1014">
        <v>0.72154566499999995</v>
      </c>
      <c r="J1014">
        <v>0.34067413559999998</v>
      </c>
      <c r="K1014">
        <v>0.47667644599999998</v>
      </c>
      <c r="L1014">
        <v>0.72105969969999995</v>
      </c>
      <c r="M1014">
        <v>0.45149470110000001</v>
      </c>
      <c r="N1014">
        <f t="shared" si="134"/>
        <v>0.76217310975195185</v>
      </c>
      <c r="O1014">
        <f t="shared" si="135"/>
        <v>0.43155968219040042</v>
      </c>
      <c r="P1014">
        <f t="shared" si="136"/>
        <v>0.68888526222669511</v>
      </c>
      <c r="Q1014">
        <f t="shared" si="137"/>
        <v>0.49736834503413763</v>
      </c>
      <c r="R1014">
        <v>1.193732792</v>
      </c>
      <c r="S1014">
        <v>1.186253607</v>
      </c>
    </row>
    <row r="1015" spans="1:19" x14ac:dyDescent="0.25">
      <c r="A1015">
        <v>85</v>
      </c>
      <c r="B1015">
        <v>1.2</v>
      </c>
      <c r="C1015">
        <v>20</v>
      </c>
      <c r="D1015">
        <v>2.5</v>
      </c>
      <c r="H1015">
        <v>0.76257131069999995</v>
      </c>
      <c r="I1015">
        <v>0.72154566499999995</v>
      </c>
      <c r="J1015">
        <v>0.34067413559999998</v>
      </c>
      <c r="K1015">
        <v>0.47667644599999998</v>
      </c>
      <c r="L1015">
        <v>0.72105969969999995</v>
      </c>
      <c r="M1015">
        <v>0.45149470110000001</v>
      </c>
      <c r="N1015">
        <f t="shared" si="134"/>
        <v>0.76217310975195185</v>
      </c>
      <c r="O1015">
        <f t="shared" si="135"/>
        <v>0.43155968219040042</v>
      </c>
      <c r="P1015">
        <f t="shared" si="136"/>
        <v>0.68888526222669511</v>
      </c>
      <c r="Q1015">
        <f t="shared" si="137"/>
        <v>0.49736834503413763</v>
      </c>
      <c r="R1015">
        <v>1.193732792</v>
      </c>
      <c r="S1015">
        <v>1.186253607</v>
      </c>
    </row>
    <row r="1016" spans="1:19" x14ac:dyDescent="0.25">
      <c r="A1016">
        <v>85</v>
      </c>
      <c r="B1016">
        <v>1.2</v>
      </c>
      <c r="C1016">
        <v>20</v>
      </c>
      <c r="D1016">
        <v>2.5</v>
      </c>
      <c r="H1016">
        <v>0.76257131069999995</v>
      </c>
      <c r="I1016">
        <v>0.72154566499999995</v>
      </c>
      <c r="J1016">
        <v>0.34067413559999998</v>
      </c>
      <c r="K1016">
        <v>0.47667644599999998</v>
      </c>
      <c r="L1016">
        <v>0.72105969969999995</v>
      </c>
      <c r="M1016">
        <v>0.45149470110000001</v>
      </c>
      <c r="N1016">
        <f t="shared" si="134"/>
        <v>0.76217310975195185</v>
      </c>
      <c r="O1016">
        <f t="shared" si="135"/>
        <v>0.43155968219040042</v>
      </c>
      <c r="P1016">
        <f t="shared" si="136"/>
        <v>0.68888526222669511</v>
      </c>
      <c r="Q1016">
        <f t="shared" si="137"/>
        <v>0.49736834503413763</v>
      </c>
      <c r="R1016">
        <v>1.193732792</v>
      </c>
      <c r="S1016">
        <v>1.186253607</v>
      </c>
    </row>
    <row r="1017" spans="1:19" x14ac:dyDescent="0.25">
      <c r="A1017">
        <v>85</v>
      </c>
      <c r="B1017">
        <v>1.2</v>
      </c>
      <c r="C1017">
        <v>20</v>
      </c>
      <c r="D1017">
        <v>2.5</v>
      </c>
      <c r="H1017">
        <v>0.76257131069999995</v>
      </c>
      <c r="I1017">
        <v>0.72154566499999995</v>
      </c>
      <c r="J1017">
        <v>0.34067413559999998</v>
      </c>
      <c r="K1017">
        <v>0.47667644599999998</v>
      </c>
      <c r="L1017">
        <v>0.72105969969999995</v>
      </c>
      <c r="M1017">
        <v>0.45149470110000001</v>
      </c>
      <c r="N1017">
        <f t="shared" si="134"/>
        <v>0.76217310975195185</v>
      </c>
      <c r="O1017">
        <f t="shared" si="135"/>
        <v>0.43155968219040042</v>
      </c>
      <c r="P1017">
        <f t="shared" si="136"/>
        <v>0.68888526222669511</v>
      </c>
      <c r="Q1017">
        <f t="shared" si="137"/>
        <v>0.49736834503413763</v>
      </c>
      <c r="R1017">
        <v>1.193732792</v>
      </c>
      <c r="S1017">
        <v>1.186253607</v>
      </c>
    </row>
    <row r="1018" spans="1:19" x14ac:dyDescent="0.25">
      <c r="A1018">
        <v>85</v>
      </c>
      <c r="B1018">
        <v>1.2</v>
      </c>
      <c r="C1018">
        <v>20</v>
      </c>
      <c r="D1018">
        <v>2.5</v>
      </c>
      <c r="H1018">
        <v>0.76257131069999995</v>
      </c>
      <c r="I1018">
        <v>0.72154566499999995</v>
      </c>
      <c r="J1018">
        <v>0.34067413559999998</v>
      </c>
      <c r="K1018">
        <v>0.47667644599999998</v>
      </c>
      <c r="L1018">
        <v>0.72105969969999995</v>
      </c>
      <c r="M1018">
        <v>0.45149470110000001</v>
      </c>
      <c r="N1018">
        <f t="shared" si="134"/>
        <v>0.76217310975195185</v>
      </c>
      <c r="O1018">
        <f t="shared" si="135"/>
        <v>0.43155968219040042</v>
      </c>
      <c r="P1018">
        <f t="shared" si="136"/>
        <v>0.68888526222669511</v>
      </c>
      <c r="Q1018">
        <f t="shared" si="137"/>
        <v>0.49736834503413763</v>
      </c>
      <c r="R1018">
        <v>1.193732792</v>
      </c>
      <c r="S1018">
        <v>1.186253607</v>
      </c>
    </row>
    <row r="1019" spans="1:19" x14ac:dyDescent="0.25">
      <c r="A1019">
        <v>85</v>
      </c>
      <c r="B1019">
        <v>1.2</v>
      </c>
      <c r="C1019">
        <v>20</v>
      </c>
      <c r="D1019">
        <v>2.5</v>
      </c>
      <c r="H1019">
        <v>0.76257131069999995</v>
      </c>
      <c r="I1019">
        <v>0.72154566499999995</v>
      </c>
      <c r="J1019">
        <v>0.34067413559999998</v>
      </c>
      <c r="K1019">
        <v>0.47667644599999998</v>
      </c>
      <c r="L1019">
        <v>0.72105969969999995</v>
      </c>
      <c r="M1019">
        <v>0.45149470110000001</v>
      </c>
      <c r="N1019">
        <f t="shared" si="134"/>
        <v>0.76217310975195185</v>
      </c>
      <c r="O1019">
        <f t="shared" si="135"/>
        <v>0.43155968219040042</v>
      </c>
      <c r="P1019">
        <f t="shared" si="136"/>
        <v>0.68888526222669511</v>
      </c>
      <c r="Q1019">
        <f t="shared" si="137"/>
        <v>0.49736834503413763</v>
      </c>
      <c r="R1019">
        <v>1.193732792</v>
      </c>
      <c r="S1019">
        <v>1.186253607</v>
      </c>
    </row>
    <row r="1020" spans="1:19" x14ac:dyDescent="0.25">
      <c r="A1020">
        <v>85</v>
      </c>
      <c r="B1020">
        <v>1.2</v>
      </c>
      <c r="C1020">
        <v>20</v>
      </c>
      <c r="D1020">
        <v>2.5</v>
      </c>
      <c r="H1020">
        <v>0.76257131069999995</v>
      </c>
      <c r="I1020">
        <v>0.72154566499999995</v>
      </c>
      <c r="J1020">
        <v>0.34067413559999998</v>
      </c>
      <c r="K1020">
        <v>0.47667644599999998</v>
      </c>
      <c r="L1020">
        <v>0.72105969969999995</v>
      </c>
      <c r="M1020">
        <v>0.45149470110000001</v>
      </c>
      <c r="N1020">
        <f t="shared" si="134"/>
        <v>0.76217310975195185</v>
      </c>
      <c r="O1020">
        <f t="shared" si="135"/>
        <v>0.43155968219040042</v>
      </c>
      <c r="P1020">
        <f t="shared" si="136"/>
        <v>0.68888526222669511</v>
      </c>
      <c r="Q1020">
        <f t="shared" si="137"/>
        <v>0.49736834503413763</v>
      </c>
      <c r="R1020">
        <v>1.193732792</v>
      </c>
      <c r="S1020">
        <v>1.186253607</v>
      </c>
    </row>
    <row r="1021" spans="1:19" x14ac:dyDescent="0.25">
      <c r="A1021">
        <v>85</v>
      </c>
      <c r="B1021">
        <v>1.2</v>
      </c>
      <c r="C1021">
        <v>20</v>
      </c>
      <c r="D1021">
        <v>2.5</v>
      </c>
      <c r="H1021">
        <v>0.76257131069999995</v>
      </c>
      <c r="I1021">
        <v>0.72154566499999995</v>
      </c>
      <c r="J1021">
        <v>0.34067413559999998</v>
      </c>
      <c r="K1021">
        <v>0.47667644599999998</v>
      </c>
      <c r="L1021">
        <v>0.72105969969999995</v>
      </c>
      <c r="M1021">
        <v>0.45149470110000001</v>
      </c>
      <c r="N1021">
        <f t="shared" si="134"/>
        <v>0.76217310975195185</v>
      </c>
      <c r="O1021">
        <f t="shared" si="135"/>
        <v>0.43155968219040042</v>
      </c>
      <c r="P1021">
        <f t="shared" si="136"/>
        <v>0.68888526222669511</v>
      </c>
      <c r="Q1021">
        <f t="shared" si="137"/>
        <v>0.49736834503413763</v>
      </c>
      <c r="R1021">
        <v>1.193732792</v>
      </c>
      <c r="S1021">
        <v>1.186253607</v>
      </c>
    </row>
    <row r="1022" spans="1:19" x14ac:dyDescent="0.25">
      <c r="A1022">
        <v>85</v>
      </c>
      <c r="B1022">
        <v>1.2</v>
      </c>
      <c r="C1022">
        <v>20</v>
      </c>
      <c r="D1022">
        <v>2.5</v>
      </c>
      <c r="E1022">
        <v>0.49680000000000002</v>
      </c>
      <c r="F1022">
        <v>0.70379999999999998</v>
      </c>
      <c r="G1022">
        <v>1.2005999999999999</v>
      </c>
      <c r="H1022">
        <v>0.76257131069999995</v>
      </c>
      <c r="I1022">
        <v>0.72154566499999995</v>
      </c>
      <c r="J1022">
        <v>0.34067413559999998</v>
      </c>
      <c r="K1022">
        <v>0.47667644599999998</v>
      </c>
      <c r="L1022">
        <v>0.72105969969999995</v>
      </c>
      <c r="M1022">
        <v>0.45149470110000001</v>
      </c>
      <c r="N1022">
        <f t="shared" si="134"/>
        <v>0.76217310975195185</v>
      </c>
      <c r="O1022">
        <f t="shared" si="135"/>
        <v>0.43155968219040042</v>
      </c>
      <c r="P1022">
        <f t="shared" si="136"/>
        <v>0.68888526222669511</v>
      </c>
      <c r="Q1022">
        <f t="shared" si="137"/>
        <v>0.49736834503413763</v>
      </c>
      <c r="R1022">
        <v>1.193732792</v>
      </c>
      <c r="S1022">
        <v>1.186253607</v>
      </c>
    </row>
    <row r="1023" spans="1:19" x14ac:dyDescent="0.25">
      <c r="A1023">
        <v>85</v>
      </c>
      <c r="B1023">
        <v>1.2</v>
      </c>
      <c r="C1023">
        <v>20</v>
      </c>
      <c r="D1023">
        <v>2.5</v>
      </c>
      <c r="E1023">
        <v>0.51300000000000001</v>
      </c>
      <c r="F1023">
        <v>0.67679999999999996</v>
      </c>
      <c r="G1023">
        <v>1.1898</v>
      </c>
      <c r="H1023">
        <v>0.76257131069999995</v>
      </c>
      <c r="I1023">
        <v>0.72154566499999995</v>
      </c>
      <c r="J1023">
        <v>0.34067413559999998</v>
      </c>
      <c r="K1023">
        <v>0.47667644599999998</v>
      </c>
      <c r="L1023">
        <v>0.72105969969999995</v>
      </c>
      <c r="M1023">
        <v>0.45149470110000001</v>
      </c>
      <c r="N1023">
        <f t="shared" si="134"/>
        <v>0.76217310975195185</v>
      </c>
      <c r="O1023">
        <f t="shared" si="135"/>
        <v>0.43155968219040042</v>
      </c>
      <c r="P1023">
        <f t="shared" si="136"/>
        <v>0.68888526222669511</v>
      </c>
      <c r="Q1023">
        <f t="shared" si="137"/>
        <v>0.49736834503413763</v>
      </c>
      <c r="R1023">
        <v>1.193732792</v>
      </c>
      <c r="S1023">
        <v>1.186253607</v>
      </c>
    </row>
    <row r="1024" spans="1:19" x14ac:dyDescent="0.25">
      <c r="A1024">
        <v>85</v>
      </c>
      <c r="B1024">
        <v>1.2</v>
      </c>
      <c r="C1024">
        <v>20</v>
      </c>
      <c r="D1024">
        <v>2.5</v>
      </c>
      <c r="E1024">
        <v>0.51659999999999995</v>
      </c>
      <c r="F1024">
        <v>0.69840000000000002</v>
      </c>
      <c r="G1024">
        <v>1.2150000000000001</v>
      </c>
      <c r="H1024">
        <v>0.76257131069999995</v>
      </c>
      <c r="I1024">
        <v>0.72154566499999995</v>
      </c>
      <c r="J1024">
        <v>0.34067413559999998</v>
      </c>
      <c r="K1024">
        <v>0.47667644599999998</v>
      </c>
      <c r="L1024">
        <v>0.72105969969999995</v>
      </c>
      <c r="M1024">
        <v>0.45149470110000001</v>
      </c>
      <c r="N1024">
        <f t="shared" si="134"/>
        <v>0.76217310975195185</v>
      </c>
      <c r="O1024">
        <f t="shared" si="135"/>
        <v>0.43155968219040042</v>
      </c>
      <c r="P1024">
        <f t="shared" si="136"/>
        <v>0.68888526222669511</v>
      </c>
      <c r="Q1024">
        <f t="shared" si="137"/>
        <v>0.49736834503413763</v>
      </c>
      <c r="R1024">
        <v>1.193732792</v>
      </c>
      <c r="S1024">
        <v>1.186253607</v>
      </c>
    </row>
    <row r="1025" spans="1:19" x14ac:dyDescent="0.25">
      <c r="A1025">
        <v>85</v>
      </c>
      <c r="B1025">
        <v>1.2</v>
      </c>
      <c r="C1025">
        <v>20</v>
      </c>
      <c r="D1025">
        <v>2.5</v>
      </c>
      <c r="E1025">
        <v>0.61560000000000004</v>
      </c>
      <c r="F1025">
        <v>0.6462</v>
      </c>
      <c r="G1025">
        <v>1.2618</v>
      </c>
      <c r="H1025">
        <v>0.76257131069999995</v>
      </c>
      <c r="I1025">
        <v>0.72154566499999995</v>
      </c>
      <c r="J1025">
        <v>0.34067413559999998</v>
      </c>
      <c r="K1025">
        <v>0.47667644599999998</v>
      </c>
      <c r="L1025">
        <v>0.72105969969999995</v>
      </c>
      <c r="M1025">
        <v>0.45149470110000001</v>
      </c>
      <c r="N1025">
        <f t="shared" si="134"/>
        <v>0.76217310975195185</v>
      </c>
      <c r="O1025">
        <f t="shared" si="135"/>
        <v>0.43155968219040042</v>
      </c>
      <c r="P1025">
        <f t="shared" si="136"/>
        <v>0.68888526222669511</v>
      </c>
      <c r="Q1025">
        <f t="shared" si="137"/>
        <v>0.49736834503413763</v>
      </c>
      <c r="R1025">
        <v>1.193732792</v>
      </c>
      <c r="S1025">
        <v>1.186253607</v>
      </c>
    </row>
    <row r="1027" spans="1:19" x14ac:dyDescent="0.25">
      <c r="A1027">
        <v>85</v>
      </c>
      <c r="B1027">
        <v>1</v>
      </c>
      <c r="C1027">
        <v>20</v>
      </c>
      <c r="D1027">
        <v>2.5</v>
      </c>
      <c r="E1027">
        <v>0.44819999999999999</v>
      </c>
      <c r="F1027">
        <v>0.51300000000000001</v>
      </c>
      <c r="G1027">
        <v>0.96120000000000005</v>
      </c>
      <c r="H1027">
        <v>0.56997131069999996</v>
      </c>
      <c r="I1027">
        <v>0.52474566499999997</v>
      </c>
      <c r="J1027">
        <v>0.34067413559999998</v>
      </c>
      <c r="K1027">
        <v>0.47667644599999998</v>
      </c>
      <c r="L1027">
        <v>0.52037681970000005</v>
      </c>
      <c r="M1027">
        <v>0.45149470110000001</v>
      </c>
      <c r="N1027">
        <f t="shared" ref="N1027:N1066" si="138">$W$27+$W$28*B1027+$W$29*(C1027-$V$16)*(D1027-$V$18)+$W$30*A1027+$W$31*D1027+$W$32*(C1027-$V$16)*(A1027-$V$20)+$W$33*C1027+$W$34*(B1027-$V$22)*(D1027-$V$18)+$W$35*(A1027-$V$20)*(D1027-$V$18)</f>
        <v>0.56021260658395233</v>
      </c>
      <c r="O1027">
        <f t="shared" ref="O1027:O1066" si="139">$W$40+$W$41*D1027+$W$42*(C1027-$V$17)*(D1027-$V$19)+$W$43*A1027+$W$44*(A1027-$V$21)*(D1027-$V$19)+$W$45*C1027+$W$46*(A1027-$V$21)*(C1027-$V$17)+$W$47*(B1027-$V$23)*(D1027-$V$19)+$W$48*(B1027-$V$23)*(C1027-$V$17)+$W$49*B1027</f>
        <v>0.41447068158420042</v>
      </c>
      <c r="P1027">
        <f t="shared" ref="P1027:P1066" si="140">$Z$27+$Z$28*B1027+$Z$29*A1027+$Z$30*C1027+$Z$31*(D1027-$V$18)^2+$Z$32*(D1027-$V$18)*(C1027-$V$16)+$Z$33*(A1027-$V$20)*(D1027-$V$18)+$Z$34*(D1027)+$Z$35*(B1027-$V$22)*(D1027-$V$18)+$Z$36*(C1027-$V$16)^2+$Z$37*(B1027-$V$22)*(C1027-$V$16)</f>
        <v>0.51655296563269482</v>
      </c>
      <c r="Q1027">
        <f t="shared" ref="Q1027:Q1066" si="141">$Z$40+$Z$41*A1027+$Z$42*C1027+$Z$43*(D1027-$V$19)^2+$Z$44*(C1027-$V$17)*(D1027-$V$19)+$Z$45*D1027+$Z$46*(A1027-$V$21)*(D1027-$V$19)+$Z$47*(C1027-$V$17)^2+$Z$48*(B1027-$V$23)*(D1027-$V$19)+$Z$49*(B1027-$V$23)*(C1027-$V$17)+$Z$50*B1027</f>
        <v>0.46911714944733762</v>
      </c>
      <c r="R1027">
        <v>0.97468328900000001</v>
      </c>
      <c r="S1027">
        <v>0.98567011500000001</v>
      </c>
    </row>
    <row r="1028" spans="1:19" x14ac:dyDescent="0.25">
      <c r="A1028">
        <v>85</v>
      </c>
      <c r="B1028">
        <v>1</v>
      </c>
      <c r="C1028">
        <v>20</v>
      </c>
      <c r="D1028">
        <v>2.5</v>
      </c>
      <c r="E1028">
        <v>0.43740000000000001</v>
      </c>
      <c r="F1028">
        <v>0.51659999999999995</v>
      </c>
      <c r="G1028">
        <v>0.95399999999999996</v>
      </c>
      <c r="H1028">
        <v>0.56997131069999996</v>
      </c>
      <c r="I1028">
        <v>0.52474566499999997</v>
      </c>
      <c r="J1028">
        <v>0.34067413559999998</v>
      </c>
      <c r="K1028">
        <v>0.47667644599999998</v>
      </c>
      <c r="L1028">
        <v>0.52037681970000005</v>
      </c>
      <c r="M1028">
        <v>0.45149470110000001</v>
      </c>
      <c r="N1028">
        <f t="shared" si="138"/>
        <v>0.56021260658395233</v>
      </c>
      <c r="O1028">
        <f t="shared" si="139"/>
        <v>0.41447068158420042</v>
      </c>
      <c r="P1028">
        <f t="shared" si="140"/>
        <v>0.51655296563269482</v>
      </c>
      <c r="Q1028">
        <f t="shared" si="141"/>
        <v>0.46911714944733762</v>
      </c>
      <c r="R1028">
        <v>0.97468328900000001</v>
      </c>
      <c r="S1028">
        <v>0.98567011500000001</v>
      </c>
    </row>
    <row r="1029" spans="1:19" x14ac:dyDescent="0.25">
      <c r="A1029">
        <v>85</v>
      </c>
      <c r="B1029">
        <v>1</v>
      </c>
      <c r="C1029">
        <v>20</v>
      </c>
      <c r="D1029">
        <v>2.5</v>
      </c>
      <c r="E1029">
        <v>0.40860000000000002</v>
      </c>
      <c r="F1029">
        <v>0.55259999999999998</v>
      </c>
      <c r="G1029">
        <v>0.96120000000000005</v>
      </c>
      <c r="H1029">
        <v>0.56997131069999996</v>
      </c>
      <c r="I1029">
        <v>0.52474566499999997</v>
      </c>
      <c r="J1029">
        <v>0.34067413559999998</v>
      </c>
      <c r="K1029">
        <v>0.47667644599999998</v>
      </c>
      <c r="L1029">
        <v>0.52037681970000005</v>
      </c>
      <c r="M1029">
        <v>0.45149470110000001</v>
      </c>
      <c r="N1029">
        <f t="shared" si="138"/>
        <v>0.56021260658395233</v>
      </c>
      <c r="O1029">
        <f t="shared" si="139"/>
        <v>0.41447068158420042</v>
      </c>
      <c r="P1029">
        <f t="shared" si="140"/>
        <v>0.51655296563269482</v>
      </c>
      <c r="Q1029">
        <f t="shared" si="141"/>
        <v>0.46911714944733762</v>
      </c>
      <c r="R1029">
        <v>0.97468328900000001</v>
      </c>
      <c r="S1029">
        <v>0.98567011500000001</v>
      </c>
    </row>
    <row r="1030" spans="1:19" x14ac:dyDescent="0.25">
      <c r="A1030">
        <v>85</v>
      </c>
      <c r="B1030">
        <v>1</v>
      </c>
      <c r="C1030">
        <v>20</v>
      </c>
      <c r="D1030">
        <v>2.5</v>
      </c>
      <c r="E1030">
        <v>0.41399999999999998</v>
      </c>
      <c r="F1030">
        <v>0.53820000000000001</v>
      </c>
      <c r="G1030">
        <v>0.95220000000000005</v>
      </c>
      <c r="H1030">
        <v>0.56997131069999996</v>
      </c>
      <c r="I1030">
        <v>0.52474566499999997</v>
      </c>
      <c r="J1030">
        <v>0.34067413559999998</v>
      </c>
      <c r="K1030">
        <v>0.47667644599999998</v>
      </c>
      <c r="L1030">
        <v>0.52037681970000005</v>
      </c>
      <c r="M1030">
        <v>0.45149470110000001</v>
      </c>
      <c r="N1030">
        <f t="shared" si="138"/>
        <v>0.56021260658395233</v>
      </c>
      <c r="O1030">
        <f t="shared" si="139"/>
        <v>0.41447068158420042</v>
      </c>
      <c r="P1030">
        <f t="shared" si="140"/>
        <v>0.51655296563269482</v>
      </c>
      <c r="Q1030">
        <f t="shared" si="141"/>
        <v>0.46911714944733762</v>
      </c>
      <c r="R1030">
        <v>0.97468328900000001</v>
      </c>
      <c r="S1030">
        <v>0.98567011500000001</v>
      </c>
    </row>
    <row r="1031" spans="1:19" x14ac:dyDescent="0.25">
      <c r="A1031">
        <v>85</v>
      </c>
      <c r="B1031">
        <v>1</v>
      </c>
      <c r="C1031">
        <v>20</v>
      </c>
      <c r="D1031">
        <v>2.5</v>
      </c>
      <c r="E1031">
        <v>0.38879999999999998</v>
      </c>
      <c r="F1031">
        <v>0.58320000000000005</v>
      </c>
      <c r="G1031">
        <v>0.97199999999999998</v>
      </c>
      <c r="H1031">
        <v>0.56997131069999996</v>
      </c>
      <c r="I1031">
        <v>0.52474566499999997</v>
      </c>
      <c r="J1031">
        <v>0.34067413559999998</v>
      </c>
      <c r="K1031">
        <v>0.47667644599999998</v>
      </c>
      <c r="L1031">
        <v>0.52037681970000005</v>
      </c>
      <c r="M1031">
        <v>0.45149470110000001</v>
      </c>
      <c r="N1031">
        <f t="shared" si="138"/>
        <v>0.56021260658395233</v>
      </c>
      <c r="O1031">
        <f t="shared" si="139"/>
        <v>0.41447068158420042</v>
      </c>
      <c r="P1031">
        <f t="shared" si="140"/>
        <v>0.51655296563269482</v>
      </c>
      <c r="Q1031">
        <f t="shared" si="141"/>
        <v>0.46911714944733762</v>
      </c>
      <c r="R1031">
        <v>0.97468328900000001</v>
      </c>
      <c r="S1031">
        <v>0.98567011500000001</v>
      </c>
    </row>
    <row r="1032" spans="1:19" x14ac:dyDescent="0.25">
      <c r="A1032">
        <v>85</v>
      </c>
      <c r="B1032">
        <v>1</v>
      </c>
      <c r="C1032">
        <v>20</v>
      </c>
      <c r="D1032">
        <v>2.5</v>
      </c>
      <c r="E1032">
        <v>0.41220000000000001</v>
      </c>
      <c r="F1032">
        <v>0.55979999999999996</v>
      </c>
      <c r="G1032">
        <v>0.97199999999999998</v>
      </c>
      <c r="H1032">
        <v>0.56997131069999996</v>
      </c>
      <c r="I1032">
        <v>0.52474566499999997</v>
      </c>
      <c r="J1032">
        <v>0.34067413559999998</v>
      </c>
      <c r="K1032">
        <v>0.47667644599999998</v>
      </c>
      <c r="L1032">
        <v>0.52037681970000005</v>
      </c>
      <c r="M1032">
        <v>0.45149470110000001</v>
      </c>
      <c r="N1032">
        <f t="shared" si="138"/>
        <v>0.56021260658395233</v>
      </c>
      <c r="O1032">
        <f t="shared" si="139"/>
        <v>0.41447068158420042</v>
      </c>
      <c r="P1032">
        <f t="shared" si="140"/>
        <v>0.51655296563269482</v>
      </c>
      <c r="Q1032">
        <f t="shared" si="141"/>
        <v>0.46911714944733762</v>
      </c>
      <c r="R1032">
        <v>0.97468328900000001</v>
      </c>
      <c r="S1032">
        <v>0.98567011500000001</v>
      </c>
    </row>
    <row r="1033" spans="1:19" x14ac:dyDescent="0.25">
      <c r="A1033">
        <v>85</v>
      </c>
      <c r="B1033">
        <v>1</v>
      </c>
      <c r="C1033">
        <v>20</v>
      </c>
      <c r="D1033">
        <v>2.5</v>
      </c>
      <c r="E1033">
        <v>0.28079999999999999</v>
      </c>
      <c r="F1033">
        <v>0.68759999999999999</v>
      </c>
      <c r="G1033">
        <v>0.96840000000000004</v>
      </c>
      <c r="H1033">
        <v>0.56997131069999996</v>
      </c>
      <c r="I1033">
        <v>0.52474566499999997</v>
      </c>
      <c r="J1033">
        <v>0.34067413559999998</v>
      </c>
      <c r="K1033">
        <v>0.47667644599999998</v>
      </c>
      <c r="L1033">
        <v>0.52037681970000005</v>
      </c>
      <c r="M1033">
        <v>0.45149470110000001</v>
      </c>
      <c r="N1033">
        <f t="shared" si="138"/>
        <v>0.56021260658395233</v>
      </c>
      <c r="O1033">
        <f t="shared" si="139"/>
        <v>0.41447068158420042</v>
      </c>
      <c r="P1033">
        <f t="shared" si="140"/>
        <v>0.51655296563269482</v>
      </c>
      <c r="Q1033">
        <f t="shared" si="141"/>
        <v>0.46911714944733762</v>
      </c>
      <c r="R1033">
        <v>0.97468328900000001</v>
      </c>
      <c r="S1033">
        <v>0.98567011500000001</v>
      </c>
    </row>
    <row r="1034" spans="1:19" x14ac:dyDescent="0.25">
      <c r="A1034">
        <v>85</v>
      </c>
      <c r="B1034">
        <v>1</v>
      </c>
      <c r="C1034">
        <v>20</v>
      </c>
      <c r="D1034">
        <v>2.5</v>
      </c>
      <c r="E1034">
        <v>0.48599999999999999</v>
      </c>
      <c r="F1034">
        <v>0.52380000000000004</v>
      </c>
      <c r="G1034">
        <v>1.0098</v>
      </c>
      <c r="H1034">
        <v>0.56997131069999996</v>
      </c>
      <c r="I1034">
        <v>0.52474566499999997</v>
      </c>
      <c r="J1034">
        <v>0.34067413559999998</v>
      </c>
      <c r="K1034">
        <v>0.47667644599999998</v>
      </c>
      <c r="L1034">
        <v>0.52037681970000005</v>
      </c>
      <c r="M1034">
        <v>0.45149470110000001</v>
      </c>
      <c r="N1034">
        <f t="shared" si="138"/>
        <v>0.56021260658395233</v>
      </c>
      <c r="O1034">
        <f t="shared" si="139"/>
        <v>0.41447068158420042</v>
      </c>
      <c r="P1034">
        <f t="shared" si="140"/>
        <v>0.51655296563269482</v>
      </c>
      <c r="Q1034">
        <f t="shared" si="141"/>
        <v>0.46911714944733762</v>
      </c>
      <c r="R1034">
        <v>0.97468328900000001</v>
      </c>
      <c r="S1034">
        <v>0.98567011500000001</v>
      </c>
    </row>
    <row r="1035" spans="1:19" x14ac:dyDescent="0.25">
      <c r="A1035">
        <v>85</v>
      </c>
      <c r="B1035">
        <v>1</v>
      </c>
      <c r="C1035">
        <v>20</v>
      </c>
      <c r="D1035">
        <v>2.5</v>
      </c>
      <c r="E1035">
        <v>0.42480000000000001</v>
      </c>
      <c r="F1035">
        <v>0.54179999999999995</v>
      </c>
      <c r="G1035">
        <v>0.96660000000000001</v>
      </c>
      <c r="H1035">
        <v>0.56997131069999996</v>
      </c>
      <c r="I1035">
        <v>0.52474566499999997</v>
      </c>
      <c r="J1035">
        <v>0.34067413559999998</v>
      </c>
      <c r="K1035">
        <v>0.47667644599999998</v>
      </c>
      <c r="L1035">
        <v>0.52037681970000005</v>
      </c>
      <c r="M1035">
        <v>0.45149470110000001</v>
      </c>
      <c r="N1035">
        <f t="shared" si="138"/>
        <v>0.56021260658395233</v>
      </c>
      <c r="O1035">
        <f t="shared" si="139"/>
        <v>0.41447068158420042</v>
      </c>
      <c r="P1035">
        <f t="shared" si="140"/>
        <v>0.51655296563269482</v>
      </c>
      <c r="Q1035">
        <f t="shared" si="141"/>
        <v>0.46911714944733762</v>
      </c>
      <c r="R1035">
        <v>0.97468328900000001</v>
      </c>
      <c r="S1035">
        <v>0.98567011500000001</v>
      </c>
    </row>
    <row r="1036" spans="1:19" x14ac:dyDescent="0.25">
      <c r="A1036">
        <v>85</v>
      </c>
      <c r="B1036">
        <v>1</v>
      </c>
      <c r="C1036">
        <v>20</v>
      </c>
      <c r="D1036">
        <v>2.5</v>
      </c>
      <c r="E1036">
        <v>0.39779999999999999</v>
      </c>
      <c r="F1036">
        <v>0.58499999999999996</v>
      </c>
      <c r="G1036">
        <v>0.98280000000000001</v>
      </c>
      <c r="H1036">
        <v>0.56997131069999996</v>
      </c>
      <c r="I1036">
        <v>0.52474566499999997</v>
      </c>
      <c r="J1036">
        <v>0.34067413559999998</v>
      </c>
      <c r="K1036">
        <v>0.47667644599999998</v>
      </c>
      <c r="L1036">
        <v>0.52037681970000005</v>
      </c>
      <c r="M1036">
        <v>0.45149470110000001</v>
      </c>
      <c r="N1036">
        <f t="shared" si="138"/>
        <v>0.56021260658395233</v>
      </c>
      <c r="O1036">
        <f t="shared" si="139"/>
        <v>0.41447068158420042</v>
      </c>
      <c r="P1036">
        <f t="shared" si="140"/>
        <v>0.51655296563269482</v>
      </c>
      <c r="Q1036">
        <f t="shared" si="141"/>
        <v>0.46911714944733762</v>
      </c>
      <c r="R1036">
        <v>0.97468328900000001</v>
      </c>
      <c r="S1036">
        <v>0.98567011500000001</v>
      </c>
    </row>
    <row r="1037" spans="1:19" x14ac:dyDescent="0.25">
      <c r="A1037">
        <v>85</v>
      </c>
      <c r="B1037">
        <v>1</v>
      </c>
      <c r="C1037">
        <v>20</v>
      </c>
      <c r="D1037">
        <v>2.5</v>
      </c>
      <c r="E1037">
        <v>0.39240000000000003</v>
      </c>
      <c r="F1037">
        <v>0.56699999999999995</v>
      </c>
      <c r="G1037">
        <v>0.95940000000000003</v>
      </c>
      <c r="H1037">
        <v>0.56997131069999996</v>
      </c>
      <c r="I1037">
        <v>0.52474566499999997</v>
      </c>
      <c r="J1037">
        <v>0.34067413559999998</v>
      </c>
      <c r="K1037">
        <v>0.47667644599999998</v>
      </c>
      <c r="L1037">
        <v>0.52037681970000005</v>
      </c>
      <c r="M1037">
        <v>0.45149470110000001</v>
      </c>
      <c r="N1037">
        <f t="shared" si="138"/>
        <v>0.56021260658395233</v>
      </c>
      <c r="O1037">
        <f t="shared" si="139"/>
        <v>0.41447068158420042</v>
      </c>
      <c r="P1037">
        <f t="shared" si="140"/>
        <v>0.51655296563269482</v>
      </c>
      <c r="Q1037">
        <f t="shared" si="141"/>
        <v>0.46911714944733762</v>
      </c>
      <c r="R1037">
        <v>0.97468328900000001</v>
      </c>
      <c r="S1037">
        <v>0.98567011500000001</v>
      </c>
    </row>
    <row r="1038" spans="1:19" x14ac:dyDescent="0.25">
      <c r="A1038">
        <v>85</v>
      </c>
      <c r="B1038">
        <v>1</v>
      </c>
      <c r="C1038">
        <v>20</v>
      </c>
      <c r="D1038">
        <v>2.5</v>
      </c>
      <c r="E1038">
        <v>0.46439999999999998</v>
      </c>
      <c r="F1038">
        <v>0.4698</v>
      </c>
      <c r="G1038">
        <v>0.93420000000000003</v>
      </c>
      <c r="H1038">
        <v>0.56997131069999996</v>
      </c>
      <c r="I1038">
        <v>0.52474566499999997</v>
      </c>
      <c r="J1038">
        <v>0.34067413559999998</v>
      </c>
      <c r="K1038">
        <v>0.47667644599999998</v>
      </c>
      <c r="L1038">
        <v>0.52037681970000005</v>
      </c>
      <c r="M1038">
        <v>0.45149470110000001</v>
      </c>
      <c r="N1038">
        <f t="shared" si="138"/>
        <v>0.56021260658395233</v>
      </c>
      <c r="O1038">
        <f t="shared" si="139"/>
        <v>0.41447068158420042</v>
      </c>
      <c r="P1038">
        <f t="shared" si="140"/>
        <v>0.51655296563269482</v>
      </c>
      <c r="Q1038">
        <f t="shared" si="141"/>
        <v>0.46911714944733762</v>
      </c>
      <c r="R1038">
        <v>0.97468328900000001</v>
      </c>
      <c r="S1038">
        <v>0.98567011500000001</v>
      </c>
    </row>
    <row r="1039" spans="1:19" x14ac:dyDescent="0.25">
      <c r="A1039">
        <v>85</v>
      </c>
      <c r="B1039">
        <v>1</v>
      </c>
      <c r="C1039">
        <v>20</v>
      </c>
      <c r="D1039">
        <v>2.5</v>
      </c>
      <c r="E1039">
        <v>0.4788</v>
      </c>
      <c r="F1039">
        <v>0.5544</v>
      </c>
      <c r="G1039">
        <v>1.0331999999999999</v>
      </c>
      <c r="H1039">
        <v>0.56997131069999996</v>
      </c>
      <c r="I1039">
        <v>0.52474566499999997</v>
      </c>
      <c r="J1039">
        <v>0.34067413559999998</v>
      </c>
      <c r="K1039">
        <v>0.47667644599999998</v>
      </c>
      <c r="L1039">
        <v>0.52037681970000005</v>
      </c>
      <c r="M1039">
        <v>0.45149470110000001</v>
      </c>
      <c r="N1039">
        <f t="shared" si="138"/>
        <v>0.56021260658395233</v>
      </c>
      <c r="O1039">
        <f t="shared" si="139"/>
        <v>0.41447068158420042</v>
      </c>
      <c r="P1039">
        <f t="shared" si="140"/>
        <v>0.51655296563269482</v>
      </c>
      <c r="Q1039">
        <f t="shared" si="141"/>
        <v>0.46911714944733762</v>
      </c>
      <c r="R1039">
        <v>0.97468328900000001</v>
      </c>
      <c r="S1039">
        <v>0.98567011500000001</v>
      </c>
    </row>
    <row r="1040" spans="1:19" x14ac:dyDescent="0.25">
      <c r="A1040">
        <v>85</v>
      </c>
      <c r="B1040">
        <v>1</v>
      </c>
      <c r="C1040">
        <v>20</v>
      </c>
      <c r="D1040">
        <v>2.5</v>
      </c>
      <c r="E1040">
        <v>0.46079999999999999</v>
      </c>
      <c r="F1040">
        <v>0.47339999999999999</v>
      </c>
      <c r="G1040">
        <v>0.93420000000000003</v>
      </c>
      <c r="H1040">
        <v>0.56997131069999996</v>
      </c>
      <c r="I1040">
        <v>0.52474566499999997</v>
      </c>
      <c r="J1040">
        <v>0.34067413559999998</v>
      </c>
      <c r="K1040">
        <v>0.47667644599999998</v>
      </c>
      <c r="L1040">
        <v>0.52037681970000005</v>
      </c>
      <c r="M1040">
        <v>0.45149470110000001</v>
      </c>
      <c r="N1040">
        <f t="shared" si="138"/>
        <v>0.56021260658395233</v>
      </c>
      <c r="O1040">
        <f t="shared" si="139"/>
        <v>0.41447068158420042</v>
      </c>
      <c r="P1040">
        <f t="shared" si="140"/>
        <v>0.51655296563269482</v>
      </c>
      <c r="Q1040">
        <f t="shared" si="141"/>
        <v>0.46911714944733762</v>
      </c>
      <c r="R1040">
        <v>0.97468328900000001</v>
      </c>
      <c r="S1040">
        <v>0.98567011500000001</v>
      </c>
    </row>
    <row r="1041" spans="1:19" x14ac:dyDescent="0.25">
      <c r="A1041">
        <v>85</v>
      </c>
      <c r="B1041">
        <v>1</v>
      </c>
      <c r="C1041">
        <v>20</v>
      </c>
      <c r="D1041">
        <v>2.5</v>
      </c>
      <c r="E1041">
        <v>0.49680000000000002</v>
      </c>
      <c r="F1041">
        <v>0.4824</v>
      </c>
      <c r="G1041">
        <v>0.97919999999999996</v>
      </c>
      <c r="H1041">
        <v>0.56997131069999996</v>
      </c>
      <c r="I1041">
        <v>0.52474566499999997</v>
      </c>
      <c r="J1041">
        <v>0.34067413559999998</v>
      </c>
      <c r="K1041">
        <v>0.47667644599999998</v>
      </c>
      <c r="L1041">
        <v>0.52037681970000005</v>
      </c>
      <c r="M1041">
        <v>0.45149470110000001</v>
      </c>
      <c r="N1041">
        <f t="shared" si="138"/>
        <v>0.56021260658395233</v>
      </c>
      <c r="O1041">
        <f t="shared" si="139"/>
        <v>0.41447068158420042</v>
      </c>
      <c r="P1041">
        <f t="shared" si="140"/>
        <v>0.51655296563269482</v>
      </c>
      <c r="Q1041">
        <f t="shared" si="141"/>
        <v>0.46911714944733762</v>
      </c>
      <c r="R1041">
        <v>0.97468328900000001</v>
      </c>
      <c r="S1041">
        <v>0.98567011500000001</v>
      </c>
    </row>
    <row r="1042" spans="1:19" x14ac:dyDescent="0.25">
      <c r="A1042">
        <v>85</v>
      </c>
      <c r="B1042">
        <v>1</v>
      </c>
      <c r="C1042">
        <v>20</v>
      </c>
      <c r="D1042">
        <v>2.5</v>
      </c>
      <c r="E1042">
        <v>0.61739999999999995</v>
      </c>
      <c r="F1042">
        <v>0.33119999999999999</v>
      </c>
      <c r="G1042">
        <v>0.9486</v>
      </c>
      <c r="H1042">
        <v>0.56997131069999996</v>
      </c>
      <c r="I1042">
        <v>0.52474566499999997</v>
      </c>
      <c r="J1042">
        <v>0.34067413559999998</v>
      </c>
      <c r="K1042">
        <v>0.47667644599999998</v>
      </c>
      <c r="L1042">
        <v>0.52037681970000005</v>
      </c>
      <c r="M1042">
        <v>0.45149470110000001</v>
      </c>
      <c r="N1042">
        <f t="shared" si="138"/>
        <v>0.56021260658395233</v>
      </c>
      <c r="O1042">
        <f t="shared" si="139"/>
        <v>0.41447068158420042</v>
      </c>
      <c r="P1042">
        <f t="shared" si="140"/>
        <v>0.51655296563269482</v>
      </c>
      <c r="Q1042">
        <f t="shared" si="141"/>
        <v>0.46911714944733762</v>
      </c>
      <c r="R1042">
        <v>0.97468328900000001</v>
      </c>
      <c r="S1042">
        <v>0.98567011500000001</v>
      </c>
    </row>
    <row r="1043" spans="1:19" x14ac:dyDescent="0.25">
      <c r="A1043">
        <v>85</v>
      </c>
      <c r="B1043">
        <v>1</v>
      </c>
      <c r="C1043">
        <v>20</v>
      </c>
      <c r="D1043">
        <v>2.5</v>
      </c>
      <c r="E1043">
        <v>0.4662</v>
      </c>
      <c r="F1043">
        <v>0.51300000000000001</v>
      </c>
      <c r="G1043">
        <v>0.97919999999999996</v>
      </c>
      <c r="H1043">
        <v>0.56997131069999996</v>
      </c>
      <c r="I1043">
        <v>0.52474566499999997</v>
      </c>
      <c r="J1043">
        <v>0.34067413559999998</v>
      </c>
      <c r="K1043">
        <v>0.47667644599999998</v>
      </c>
      <c r="L1043">
        <v>0.52037681970000005</v>
      </c>
      <c r="M1043">
        <v>0.45149470110000001</v>
      </c>
      <c r="N1043">
        <f t="shared" si="138"/>
        <v>0.56021260658395233</v>
      </c>
      <c r="O1043">
        <f t="shared" si="139"/>
        <v>0.41447068158420042</v>
      </c>
      <c r="P1043">
        <f t="shared" si="140"/>
        <v>0.51655296563269482</v>
      </c>
      <c r="Q1043">
        <f t="shared" si="141"/>
        <v>0.46911714944733762</v>
      </c>
      <c r="R1043">
        <v>0.97468328900000001</v>
      </c>
      <c r="S1043">
        <v>0.98567011500000001</v>
      </c>
    </row>
    <row r="1044" spans="1:19" x14ac:dyDescent="0.25">
      <c r="A1044">
        <v>85</v>
      </c>
      <c r="B1044">
        <v>1</v>
      </c>
      <c r="C1044">
        <v>20</v>
      </c>
      <c r="D1044">
        <v>2.5</v>
      </c>
      <c r="E1044">
        <v>0.53820000000000001</v>
      </c>
      <c r="F1044">
        <v>0.46079999999999999</v>
      </c>
      <c r="G1044">
        <v>0.999</v>
      </c>
      <c r="H1044">
        <v>0.56997131069999996</v>
      </c>
      <c r="I1044">
        <v>0.52474566499999997</v>
      </c>
      <c r="J1044">
        <v>0.34067413559999998</v>
      </c>
      <c r="K1044">
        <v>0.47667644599999998</v>
      </c>
      <c r="L1044">
        <v>0.52037681970000005</v>
      </c>
      <c r="M1044">
        <v>0.45149470110000001</v>
      </c>
      <c r="N1044">
        <f t="shared" si="138"/>
        <v>0.56021260658395233</v>
      </c>
      <c r="O1044">
        <f t="shared" si="139"/>
        <v>0.41447068158420042</v>
      </c>
      <c r="P1044">
        <f t="shared" si="140"/>
        <v>0.51655296563269482</v>
      </c>
      <c r="Q1044">
        <f t="shared" si="141"/>
        <v>0.46911714944733762</v>
      </c>
      <c r="R1044">
        <v>0.97468328900000001</v>
      </c>
      <c r="S1044">
        <v>0.98567011500000001</v>
      </c>
    </row>
    <row r="1045" spans="1:19" x14ac:dyDescent="0.25">
      <c r="A1045">
        <v>85</v>
      </c>
      <c r="B1045">
        <v>1</v>
      </c>
      <c r="C1045">
        <v>20</v>
      </c>
      <c r="D1045">
        <v>2.5</v>
      </c>
      <c r="E1045">
        <v>0.59219999999999995</v>
      </c>
      <c r="F1045">
        <v>0.53459999999999996</v>
      </c>
      <c r="G1045">
        <v>1.1268</v>
      </c>
      <c r="H1045">
        <v>0.56997131069999996</v>
      </c>
      <c r="I1045">
        <v>0.52474566499999997</v>
      </c>
      <c r="J1045">
        <v>0.34067413559999998</v>
      </c>
      <c r="K1045">
        <v>0.47667644599999998</v>
      </c>
      <c r="L1045">
        <v>0.52037681970000005</v>
      </c>
      <c r="M1045">
        <v>0.45149470110000001</v>
      </c>
      <c r="N1045">
        <f t="shared" si="138"/>
        <v>0.56021260658395233</v>
      </c>
      <c r="O1045">
        <f t="shared" si="139"/>
        <v>0.41447068158420042</v>
      </c>
      <c r="P1045">
        <f t="shared" si="140"/>
        <v>0.51655296563269482</v>
      </c>
      <c r="Q1045">
        <f t="shared" si="141"/>
        <v>0.46911714944733762</v>
      </c>
      <c r="R1045">
        <v>0.97468328900000001</v>
      </c>
      <c r="S1045">
        <v>0.98567011500000001</v>
      </c>
    </row>
    <row r="1046" spans="1:19" x14ac:dyDescent="0.25">
      <c r="A1046">
        <v>85</v>
      </c>
      <c r="B1046">
        <v>1</v>
      </c>
      <c r="C1046">
        <v>20</v>
      </c>
      <c r="D1046">
        <v>2.5</v>
      </c>
      <c r="H1046">
        <v>0.56997131069999996</v>
      </c>
      <c r="I1046">
        <v>0.52474566499999997</v>
      </c>
      <c r="J1046">
        <v>0.34067413559999998</v>
      </c>
      <c r="K1046">
        <v>0.47667644599999998</v>
      </c>
      <c r="L1046">
        <v>0.52037681970000005</v>
      </c>
      <c r="M1046">
        <v>0.45149470110000001</v>
      </c>
      <c r="N1046">
        <f t="shared" si="138"/>
        <v>0.56021260658395233</v>
      </c>
      <c r="O1046">
        <f t="shared" si="139"/>
        <v>0.41447068158420042</v>
      </c>
      <c r="P1046">
        <f t="shared" si="140"/>
        <v>0.51655296563269482</v>
      </c>
      <c r="Q1046">
        <f t="shared" si="141"/>
        <v>0.46911714944733762</v>
      </c>
      <c r="R1046">
        <v>0.97468328900000001</v>
      </c>
      <c r="S1046">
        <v>0.98567011500000001</v>
      </c>
    </row>
    <row r="1047" spans="1:19" x14ac:dyDescent="0.25">
      <c r="A1047">
        <v>85</v>
      </c>
      <c r="B1047">
        <v>1</v>
      </c>
      <c r="C1047">
        <v>20</v>
      </c>
      <c r="D1047">
        <v>2.5</v>
      </c>
      <c r="H1047">
        <v>0.56997131069999996</v>
      </c>
      <c r="I1047">
        <v>0.52474566499999997</v>
      </c>
      <c r="J1047">
        <v>0.34067413559999998</v>
      </c>
      <c r="K1047">
        <v>0.47667644599999998</v>
      </c>
      <c r="L1047">
        <v>0.52037681970000005</v>
      </c>
      <c r="M1047">
        <v>0.45149470110000001</v>
      </c>
      <c r="N1047">
        <f t="shared" si="138"/>
        <v>0.56021260658395233</v>
      </c>
      <c r="O1047">
        <f t="shared" si="139"/>
        <v>0.41447068158420042</v>
      </c>
      <c r="P1047">
        <f t="shared" si="140"/>
        <v>0.51655296563269482</v>
      </c>
      <c r="Q1047">
        <f t="shared" si="141"/>
        <v>0.46911714944733762</v>
      </c>
      <c r="R1047">
        <v>0.97468328900000001</v>
      </c>
      <c r="S1047">
        <v>0.98567011500000001</v>
      </c>
    </row>
    <row r="1048" spans="1:19" x14ac:dyDescent="0.25">
      <c r="A1048">
        <v>85</v>
      </c>
      <c r="B1048">
        <v>1</v>
      </c>
      <c r="C1048">
        <v>20</v>
      </c>
      <c r="D1048">
        <v>2.5</v>
      </c>
      <c r="H1048">
        <v>0.56997131069999996</v>
      </c>
      <c r="I1048">
        <v>0.52474566499999997</v>
      </c>
      <c r="J1048">
        <v>0.34067413559999998</v>
      </c>
      <c r="K1048">
        <v>0.47667644599999998</v>
      </c>
      <c r="L1048">
        <v>0.52037681970000005</v>
      </c>
      <c r="M1048">
        <v>0.45149470110000001</v>
      </c>
      <c r="N1048">
        <f t="shared" si="138"/>
        <v>0.56021260658395233</v>
      </c>
      <c r="O1048">
        <f t="shared" si="139"/>
        <v>0.41447068158420042</v>
      </c>
      <c r="P1048">
        <f t="shared" si="140"/>
        <v>0.51655296563269482</v>
      </c>
      <c r="Q1048">
        <f t="shared" si="141"/>
        <v>0.46911714944733762</v>
      </c>
      <c r="R1048">
        <v>0.97468328900000001</v>
      </c>
      <c r="S1048">
        <v>0.98567011500000001</v>
      </c>
    </row>
    <row r="1049" spans="1:19" x14ac:dyDescent="0.25">
      <c r="A1049">
        <v>85</v>
      </c>
      <c r="B1049">
        <v>1</v>
      </c>
      <c r="C1049">
        <v>20</v>
      </c>
      <c r="D1049">
        <v>2.5</v>
      </c>
      <c r="H1049">
        <v>0.56997131069999996</v>
      </c>
      <c r="I1049">
        <v>0.52474566499999997</v>
      </c>
      <c r="J1049">
        <v>0.34067413559999998</v>
      </c>
      <c r="K1049">
        <v>0.47667644599999998</v>
      </c>
      <c r="L1049">
        <v>0.52037681970000005</v>
      </c>
      <c r="M1049">
        <v>0.45149470110000001</v>
      </c>
      <c r="N1049">
        <f t="shared" si="138"/>
        <v>0.56021260658395233</v>
      </c>
      <c r="O1049">
        <f t="shared" si="139"/>
        <v>0.41447068158420042</v>
      </c>
      <c r="P1049">
        <f t="shared" si="140"/>
        <v>0.51655296563269482</v>
      </c>
      <c r="Q1049">
        <f t="shared" si="141"/>
        <v>0.46911714944733762</v>
      </c>
      <c r="R1049">
        <v>0.97468328900000001</v>
      </c>
      <c r="S1049">
        <v>0.98567011500000001</v>
      </c>
    </row>
    <row r="1050" spans="1:19" x14ac:dyDescent="0.25">
      <c r="A1050">
        <v>85</v>
      </c>
      <c r="B1050">
        <v>1</v>
      </c>
      <c r="C1050">
        <v>20</v>
      </c>
      <c r="D1050">
        <v>2.5</v>
      </c>
      <c r="H1050">
        <v>0.56997131069999996</v>
      </c>
      <c r="I1050">
        <v>0.52474566499999997</v>
      </c>
      <c r="J1050">
        <v>0.34067413559999998</v>
      </c>
      <c r="K1050">
        <v>0.47667644599999998</v>
      </c>
      <c r="L1050">
        <v>0.52037681970000005</v>
      </c>
      <c r="M1050">
        <v>0.45149470110000001</v>
      </c>
      <c r="N1050">
        <f t="shared" si="138"/>
        <v>0.56021260658395233</v>
      </c>
      <c r="O1050">
        <f t="shared" si="139"/>
        <v>0.41447068158420042</v>
      </c>
      <c r="P1050">
        <f t="shared" si="140"/>
        <v>0.51655296563269482</v>
      </c>
      <c r="Q1050">
        <f t="shared" si="141"/>
        <v>0.46911714944733762</v>
      </c>
      <c r="R1050">
        <v>0.97468328900000001</v>
      </c>
      <c r="S1050">
        <v>0.98567011500000001</v>
      </c>
    </row>
    <row r="1051" spans="1:19" x14ac:dyDescent="0.25">
      <c r="A1051">
        <v>85</v>
      </c>
      <c r="B1051">
        <v>1</v>
      </c>
      <c r="C1051">
        <v>20</v>
      </c>
      <c r="D1051">
        <v>2.5</v>
      </c>
      <c r="H1051">
        <v>0.56997131069999996</v>
      </c>
      <c r="I1051">
        <v>0.52474566499999997</v>
      </c>
      <c r="J1051">
        <v>0.34067413559999998</v>
      </c>
      <c r="K1051">
        <v>0.47667644599999998</v>
      </c>
      <c r="L1051">
        <v>0.52037681970000005</v>
      </c>
      <c r="M1051">
        <v>0.45149470110000001</v>
      </c>
      <c r="N1051">
        <f t="shared" si="138"/>
        <v>0.56021260658395233</v>
      </c>
      <c r="O1051">
        <f t="shared" si="139"/>
        <v>0.41447068158420042</v>
      </c>
      <c r="P1051">
        <f t="shared" si="140"/>
        <v>0.51655296563269482</v>
      </c>
      <c r="Q1051">
        <f t="shared" si="141"/>
        <v>0.46911714944733762</v>
      </c>
      <c r="R1051">
        <v>0.97468328900000001</v>
      </c>
      <c r="S1051">
        <v>0.98567011500000001</v>
      </c>
    </row>
    <row r="1052" spans="1:19" x14ac:dyDescent="0.25">
      <c r="A1052">
        <v>85</v>
      </c>
      <c r="B1052">
        <v>1</v>
      </c>
      <c r="C1052">
        <v>20</v>
      </c>
      <c r="D1052">
        <v>2.5</v>
      </c>
      <c r="H1052">
        <v>0.56997131069999996</v>
      </c>
      <c r="I1052">
        <v>0.52474566499999997</v>
      </c>
      <c r="J1052">
        <v>0.34067413559999998</v>
      </c>
      <c r="K1052">
        <v>0.47667644599999998</v>
      </c>
      <c r="L1052">
        <v>0.52037681970000005</v>
      </c>
      <c r="M1052">
        <v>0.45149470110000001</v>
      </c>
      <c r="N1052">
        <f t="shared" si="138"/>
        <v>0.56021260658395233</v>
      </c>
      <c r="O1052">
        <f t="shared" si="139"/>
        <v>0.41447068158420042</v>
      </c>
      <c r="P1052">
        <f t="shared" si="140"/>
        <v>0.51655296563269482</v>
      </c>
      <c r="Q1052">
        <f t="shared" si="141"/>
        <v>0.46911714944733762</v>
      </c>
      <c r="R1052">
        <v>0.97468328900000001</v>
      </c>
      <c r="S1052">
        <v>0.98567011500000001</v>
      </c>
    </row>
    <row r="1053" spans="1:19" x14ac:dyDescent="0.25">
      <c r="A1053">
        <v>85</v>
      </c>
      <c r="B1053">
        <v>1</v>
      </c>
      <c r="C1053">
        <v>20</v>
      </c>
      <c r="D1053">
        <v>2.5</v>
      </c>
      <c r="H1053">
        <v>0.56997131069999996</v>
      </c>
      <c r="I1053">
        <v>0.52474566499999997</v>
      </c>
      <c r="J1053">
        <v>0.34067413559999998</v>
      </c>
      <c r="K1053">
        <v>0.47667644599999998</v>
      </c>
      <c r="L1053">
        <v>0.52037681970000005</v>
      </c>
      <c r="M1053">
        <v>0.45149470110000001</v>
      </c>
      <c r="N1053">
        <f t="shared" si="138"/>
        <v>0.56021260658395233</v>
      </c>
      <c r="O1053">
        <f t="shared" si="139"/>
        <v>0.41447068158420042</v>
      </c>
      <c r="P1053">
        <f t="shared" si="140"/>
        <v>0.51655296563269482</v>
      </c>
      <c r="Q1053">
        <f t="shared" si="141"/>
        <v>0.46911714944733762</v>
      </c>
      <c r="R1053">
        <v>0.97468328900000001</v>
      </c>
      <c r="S1053">
        <v>0.98567011500000001</v>
      </c>
    </row>
    <row r="1054" spans="1:19" x14ac:dyDescent="0.25">
      <c r="A1054">
        <v>85</v>
      </c>
      <c r="B1054">
        <v>1</v>
      </c>
      <c r="C1054">
        <v>20</v>
      </c>
      <c r="D1054">
        <v>2.5</v>
      </c>
      <c r="H1054">
        <v>0.56997131069999996</v>
      </c>
      <c r="I1054">
        <v>0.52474566499999997</v>
      </c>
      <c r="J1054">
        <v>0.34067413559999998</v>
      </c>
      <c r="K1054">
        <v>0.47667644599999998</v>
      </c>
      <c r="L1054">
        <v>0.52037681970000005</v>
      </c>
      <c r="M1054">
        <v>0.45149470110000001</v>
      </c>
      <c r="N1054">
        <f t="shared" si="138"/>
        <v>0.56021260658395233</v>
      </c>
      <c r="O1054">
        <f t="shared" si="139"/>
        <v>0.41447068158420042</v>
      </c>
      <c r="P1054">
        <f t="shared" si="140"/>
        <v>0.51655296563269482</v>
      </c>
      <c r="Q1054">
        <f t="shared" si="141"/>
        <v>0.46911714944733762</v>
      </c>
      <c r="R1054">
        <v>0.97468328900000001</v>
      </c>
      <c r="S1054">
        <v>0.98567011500000001</v>
      </c>
    </row>
    <row r="1055" spans="1:19" x14ac:dyDescent="0.25">
      <c r="A1055">
        <v>85</v>
      </c>
      <c r="B1055">
        <v>1</v>
      </c>
      <c r="C1055">
        <v>20</v>
      </c>
      <c r="D1055">
        <v>2.5</v>
      </c>
      <c r="H1055">
        <v>0.56997131069999996</v>
      </c>
      <c r="I1055">
        <v>0.52474566499999997</v>
      </c>
      <c r="J1055">
        <v>0.34067413559999998</v>
      </c>
      <c r="K1055">
        <v>0.47667644599999998</v>
      </c>
      <c r="L1055">
        <v>0.52037681970000005</v>
      </c>
      <c r="M1055">
        <v>0.45149470110000001</v>
      </c>
      <c r="N1055">
        <f t="shared" si="138"/>
        <v>0.56021260658395233</v>
      </c>
      <c r="O1055">
        <f t="shared" si="139"/>
        <v>0.41447068158420042</v>
      </c>
      <c r="P1055">
        <f t="shared" si="140"/>
        <v>0.51655296563269482</v>
      </c>
      <c r="Q1055">
        <f t="shared" si="141"/>
        <v>0.46911714944733762</v>
      </c>
      <c r="R1055">
        <v>0.97468328900000001</v>
      </c>
      <c r="S1055">
        <v>0.98567011500000001</v>
      </c>
    </row>
    <row r="1056" spans="1:19" x14ac:dyDescent="0.25">
      <c r="A1056">
        <v>85</v>
      </c>
      <c r="B1056">
        <v>1</v>
      </c>
      <c r="C1056">
        <v>20</v>
      </c>
      <c r="D1056">
        <v>2.5</v>
      </c>
      <c r="H1056">
        <v>0.56997131069999996</v>
      </c>
      <c r="I1056">
        <v>0.52474566499999997</v>
      </c>
      <c r="J1056">
        <v>0.34067413559999998</v>
      </c>
      <c r="K1056">
        <v>0.47667644599999998</v>
      </c>
      <c r="L1056">
        <v>0.52037681970000005</v>
      </c>
      <c r="M1056">
        <v>0.45149470110000001</v>
      </c>
      <c r="N1056">
        <f t="shared" si="138"/>
        <v>0.56021260658395233</v>
      </c>
      <c r="O1056">
        <f t="shared" si="139"/>
        <v>0.41447068158420042</v>
      </c>
      <c r="P1056">
        <f t="shared" si="140"/>
        <v>0.51655296563269482</v>
      </c>
      <c r="Q1056">
        <f t="shared" si="141"/>
        <v>0.46911714944733762</v>
      </c>
      <c r="R1056">
        <v>0.97468328900000001</v>
      </c>
      <c r="S1056">
        <v>0.98567011500000001</v>
      </c>
    </row>
    <row r="1057" spans="1:19" x14ac:dyDescent="0.25">
      <c r="A1057">
        <v>85</v>
      </c>
      <c r="B1057">
        <v>1</v>
      </c>
      <c r="C1057">
        <v>20</v>
      </c>
      <c r="D1057">
        <v>2.5</v>
      </c>
      <c r="H1057">
        <v>0.56997131069999996</v>
      </c>
      <c r="I1057">
        <v>0.52474566499999997</v>
      </c>
      <c r="J1057">
        <v>0.34067413559999998</v>
      </c>
      <c r="K1057">
        <v>0.47667644599999998</v>
      </c>
      <c r="L1057">
        <v>0.52037681970000005</v>
      </c>
      <c r="M1057">
        <v>0.45149470110000001</v>
      </c>
      <c r="N1057">
        <f t="shared" si="138"/>
        <v>0.56021260658395233</v>
      </c>
      <c r="O1057">
        <f t="shared" si="139"/>
        <v>0.41447068158420042</v>
      </c>
      <c r="P1057">
        <f t="shared" si="140"/>
        <v>0.51655296563269482</v>
      </c>
      <c r="Q1057">
        <f t="shared" si="141"/>
        <v>0.46911714944733762</v>
      </c>
      <c r="R1057">
        <v>0.97468328900000001</v>
      </c>
      <c r="S1057">
        <v>0.98567011500000001</v>
      </c>
    </row>
    <row r="1058" spans="1:19" x14ac:dyDescent="0.25">
      <c r="A1058">
        <v>85</v>
      </c>
      <c r="B1058">
        <v>1</v>
      </c>
      <c r="C1058">
        <v>20</v>
      </c>
      <c r="D1058">
        <v>2.5</v>
      </c>
      <c r="H1058">
        <v>0.56997131069999996</v>
      </c>
      <c r="I1058">
        <v>0.52474566499999997</v>
      </c>
      <c r="J1058">
        <v>0.34067413559999998</v>
      </c>
      <c r="K1058">
        <v>0.47667644599999998</v>
      </c>
      <c r="L1058">
        <v>0.52037681970000005</v>
      </c>
      <c r="M1058">
        <v>0.45149470110000001</v>
      </c>
      <c r="N1058">
        <f t="shared" si="138"/>
        <v>0.56021260658395233</v>
      </c>
      <c r="O1058">
        <f t="shared" si="139"/>
        <v>0.41447068158420042</v>
      </c>
      <c r="P1058">
        <f t="shared" si="140"/>
        <v>0.51655296563269482</v>
      </c>
      <c r="Q1058">
        <f t="shared" si="141"/>
        <v>0.46911714944733762</v>
      </c>
      <c r="R1058">
        <v>0.97468328900000001</v>
      </c>
      <c r="S1058">
        <v>0.98567011500000001</v>
      </c>
    </row>
    <row r="1059" spans="1:19" x14ac:dyDescent="0.25">
      <c r="A1059">
        <v>85</v>
      </c>
      <c r="B1059">
        <v>1</v>
      </c>
      <c r="C1059">
        <v>20</v>
      </c>
      <c r="D1059">
        <v>2.5</v>
      </c>
      <c r="H1059">
        <v>0.56997131069999996</v>
      </c>
      <c r="I1059">
        <v>0.52474566499999997</v>
      </c>
      <c r="J1059">
        <v>0.34067413559999998</v>
      </c>
      <c r="K1059">
        <v>0.47667644599999998</v>
      </c>
      <c r="L1059">
        <v>0.52037681970000005</v>
      </c>
      <c r="M1059">
        <v>0.45149470110000001</v>
      </c>
      <c r="N1059">
        <f t="shared" si="138"/>
        <v>0.56021260658395233</v>
      </c>
      <c r="O1059">
        <f t="shared" si="139"/>
        <v>0.41447068158420042</v>
      </c>
      <c r="P1059">
        <f t="shared" si="140"/>
        <v>0.51655296563269482</v>
      </c>
      <c r="Q1059">
        <f t="shared" si="141"/>
        <v>0.46911714944733762</v>
      </c>
      <c r="R1059">
        <v>0.97468328900000001</v>
      </c>
      <c r="S1059">
        <v>0.98567011500000001</v>
      </c>
    </row>
    <row r="1060" spans="1:19" x14ac:dyDescent="0.25">
      <c r="A1060">
        <v>85</v>
      </c>
      <c r="B1060">
        <v>1</v>
      </c>
      <c r="C1060">
        <v>20</v>
      </c>
      <c r="D1060">
        <v>2.5</v>
      </c>
      <c r="H1060">
        <v>0.56997131069999996</v>
      </c>
      <c r="I1060">
        <v>0.52474566499999997</v>
      </c>
      <c r="J1060">
        <v>0.34067413559999998</v>
      </c>
      <c r="K1060">
        <v>0.47667644599999998</v>
      </c>
      <c r="L1060">
        <v>0.52037681970000005</v>
      </c>
      <c r="M1060">
        <v>0.45149470110000001</v>
      </c>
      <c r="N1060">
        <f t="shared" si="138"/>
        <v>0.56021260658395233</v>
      </c>
      <c r="O1060">
        <f t="shared" si="139"/>
        <v>0.41447068158420042</v>
      </c>
      <c r="P1060">
        <f t="shared" si="140"/>
        <v>0.51655296563269482</v>
      </c>
      <c r="Q1060">
        <f t="shared" si="141"/>
        <v>0.46911714944733762</v>
      </c>
      <c r="R1060">
        <v>0.97468328900000001</v>
      </c>
      <c r="S1060">
        <v>0.98567011500000001</v>
      </c>
    </row>
    <row r="1061" spans="1:19" x14ac:dyDescent="0.25">
      <c r="A1061">
        <v>85</v>
      </c>
      <c r="B1061">
        <v>1</v>
      </c>
      <c r="C1061">
        <v>20</v>
      </c>
      <c r="D1061">
        <v>2.5</v>
      </c>
      <c r="H1061">
        <v>0.56997131069999996</v>
      </c>
      <c r="I1061">
        <v>0.52474566499999997</v>
      </c>
      <c r="J1061">
        <v>0.34067413559999998</v>
      </c>
      <c r="K1061">
        <v>0.47667644599999998</v>
      </c>
      <c r="L1061">
        <v>0.52037681970000005</v>
      </c>
      <c r="M1061">
        <v>0.45149470110000001</v>
      </c>
      <c r="N1061">
        <f t="shared" si="138"/>
        <v>0.56021260658395233</v>
      </c>
      <c r="O1061">
        <f t="shared" si="139"/>
        <v>0.41447068158420042</v>
      </c>
      <c r="P1061">
        <f t="shared" si="140"/>
        <v>0.51655296563269482</v>
      </c>
      <c r="Q1061">
        <f t="shared" si="141"/>
        <v>0.46911714944733762</v>
      </c>
      <c r="R1061">
        <v>0.97468328900000001</v>
      </c>
      <c r="S1061">
        <v>0.98567011500000001</v>
      </c>
    </row>
    <row r="1062" spans="1:19" x14ac:dyDescent="0.25">
      <c r="A1062">
        <v>85</v>
      </c>
      <c r="B1062">
        <v>1</v>
      </c>
      <c r="C1062">
        <v>20</v>
      </c>
      <c r="D1062">
        <v>2.5</v>
      </c>
      <c r="H1062">
        <v>0.56997131069999996</v>
      </c>
      <c r="I1062">
        <v>0.52474566499999997</v>
      </c>
      <c r="J1062">
        <v>0.34067413559999998</v>
      </c>
      <c r="K1062">
        <v>0.47667644599999998</v>
      </c>
      <c r="L1062">
        <v>0.52037681970000005</v>
      </c>
      <c r="M1062">
        <v>0.45149470110000001</v>
      </c>
      <c r="N1062">
        <f t="shared" si="138"/>
        <v>0.56021260658395233</v>
      </c>
      <c r="O1062">
        <f t="shared" si="139"/>
        <v>0.41447068158420042</v>
      </c>
      <c r="P1062">
        <f t="shared" si="140"/>
        <v>0.51655296563269482</v>
      </c>
      <c r="Q1062">
        <f t="shared" si="141"/>
        <v>0.46911714944733762</v>
      </c>
      <c r="R1062">
        <v>0.97468328900000001</v>
      </c>
      <c r="S1062">
        <v>0.98567011500000001</v>
      </c>
    </row>
    <row r="1063" spans="1:19" x14ac:dyDescent="0.25">
      <c r="A1063">
        <v>85</v>
      </c>
      <c r="B1063">
        <v>1</v>
      </c>
      <c r="C1063">
        <v>20</v>
      </c>
      <c r="D1063">
        <v>2.5</v>
      </c>
      <c r="H1063">
        <v>0.56997131069999996</v>
      </c>
      <c r="I1063">
        <v>0.52474566499999997</v>
      </c>
      <c r="J1063">
        <v>0.34067413559999998</v>
      </c>
      <c r="K1063">
        <v>0.47667644599999998</v>
      </c>
      <c r="L1063">
        <v>0.52037681970000005</v>
      </c>
      <c r="M1063">
        <v>0.45149470110000001</v>
      </c>
      <c r="N1063">
        <f t="shared" si="138"/>
        <v>0.56021260658395233</v>
      </c>
      <c r="O1063">
        <f t="shared" si="139"/>
        <v>0.41447068158420042</v>
      </c>
      <c r="P1063">
        <f t="shared" si="140"/>
        <v>0.51655296563269482</v>
      </c>
      <c r="Q1063">
        <f t="shared" si="141"/>
        <v>0.46911714944733762</v>
      </c>
      <c r="R1063">
        <v>0.97468328900000001</v>
      </c>
      <c r="S1063">
        <v>0.98567011500000001</v>
      </c>
    </row>
    <row r="1064" spans="1:19" x14ac:dyDescent="0.25">
      <c r="A1064">
        <v>85</v>
      </c>
      <c r="B1064">
        <v>1</v>
      </c>
      <c r="C1064">
        <v>20</v>
      </c>
      <c r="D1064">
        <v>2.5</v>
      </c>
      <c r="H1064">
        <v>0.56997131069999996</v>
      </c>
      <c r="I1064">
        <v>0.52474566499999997</v>
      </c>
      <c r="J1064">
        <v>0.34067413559999998</v>
      </c>
      <c r="K1064">
        <v>0.47667644599999998</v>
      </c>
      <c r="L1064">
        <v>0.52037681970000005</v>
      </c>
      <c r="M1064">
        <v>0.45149470110000001</v>
      </c>
      <c r="N1064">
        <f t="shared" si="138"/>
        <v>0.56021260658395233</v>
      </c>
      <c r="O1064">
        <f t="shared" si="139"/>
        <v>0.41447068158420042</v>
      </c>
      <c r="P1064">
        <f t="shared" si="140"/>
        <v>0.51655296563269482</v>
      </c>
      <c r="Q1064">
        <f t="shared" si="141"/>
        <v>0.46911714944733762</v>
      </c>
      <c r="R1064">
        <v>0.97468328900000001</v>
      </c>
      <c r="S1064">
        <v>0.98567011500000001</v>
      </c>
    </row>
    <row r="1065" spans="1:19" x14ac:dyDescent="0.25">
      <c r="A1065">
        <v>85</v>
      </c>
      <c r="B1065">
        <v>1</v>
      </c>
      <c r="C1065">
        <v>20</v>
      </c>
      <c r="D1065">
        <v>2.5</v>
      </c>
      <c r="H1065">
        <v>0.56997131069999996</v>
      </c>
      <c r="I1065">
        <v>0.52474566499999997</v>
      </c>
      <c r="J1065">
        <v>0.34067413559999998</v>
      </c>
      <c r="K1065">
        <v>0.47667644599999998</v>
      </c>
      <c r="L1065">
        <v>0.52037681970000005</v>
      </c>
      <c r="M1065">
        <v>0.45149470110000001</v>
      </c>
      <c r="N1065">
        <f t="shared" si="138"/>
        <v>0.56021260658395233</v>
      </c>
      <c r="O1065">
        <f t="shared" si="139"/>
        <v>0.41447068158420042</v>
      </c>
      <c r="P1065">
        <f t="shared" si="140"/>
        <v>0.51655296563269482</v>
      </c>
      <c r="Q1065">
        <f t="shared" si="141"/>
        <v>0.46911714944733762</v>
      </c>
      <c r="R1065">
        <v>0.97468328900000001</v>
      </c>
      <c r="S1065">
        <v>0.98567011500000001</v>
      </c>
    </row>
    <row r="1066" spans="1:19" x14ac:dyDescent="0.25">
      <c r="A1066">
        <v>85</v>
      </c>
      <c r="B1066">
        <v>1</v>
      </c>
      <c r="C1066">
        <v>20</v>
      </c>
      <c r="D1066">
        <v>2.5</v>
      </c>
      <c r="H1066">
        <v>0.56997131069999996</v>
      </c>
      <c r="I1066">
        <v>0.52474566499999997</v>
      </c>
      <c r="J1066">
        <v>0.34067413559999998</v>
      </c>
      <c r="K1066">
        <v>0.47667644599999998</v>
      </c>
      <c r="L1066">
        <v>0.52037681970000005</v>
      </c>
      <c r="M1066">
        <v>0.45149470110000001</v>
      </c>
      <c r="N1066">
        <f t="shared" si="138"/>
        <v>0.56021260658395233</v>
      </c>
      <c r="O1066">
        <f t="shared" si="139"/>
        <v>0.41447068158420042</v>
      </c>
      <c r="P1066">
        <f t="shared" si="140"/>
        <v>0.51655296563269482</v>
      </c>
      <c r="Q1066">
        <f t="shared" si="141"/>
        <v>0.46911714944733762</v>
      </c>
      <c r="R1066">
        <v>0.97468328900000001</v>
      </c>
      <c r="S1066">
        <v>0.98567011500000001</v>
      </c>
    </row>
    <row r="1068" spans="1:19" x14ac:dyDescent="0.25">
      <c r="A1068">
        <v>85</v>
      </c>
      <c r="B1068">
        <v>0.8</v>
      </c>
      <c r="C1068">
        <v>20</v>
      </c>
      <c r="D1068">
        <v>2.5</v>
      </c>
      <c r="E1068">
        <v>0.4572</v>
      </c>
      <c r="F1068">
        <v>0.33479999999999999</v>
      </c>
      <c r="G1068">
        <v>0.79200000000000004</v>
      </c>
      <c r="H1068">
        <v>0.37737131070000002</v>
      </c>
      <c r="I1068">
        <v>0.327945665</v>
      </c>
      <c r="J1068">
        <v>0.34067413559999998</v>
      </c>
      <c r="K1068">
        <v>0.47667644599999998</v>
      </c>
      <c r="L1068">
        <v>0.31969393969999998</v>
      </c>
      <c r="M1068">
        <v>0.45149470110000001</v>
      </c>
      <c r="N1068">
        <f t="shared" ref="N1068:N1107" si="142">$W$27+$W$28*B1068+$W$29*(C1068-$V$16)*(D1068-$V$18)+$W$30*A1068+$W$31*D1068+$W$32*(C1068-$V$16)*(A1068-$V$20)+$W$33*C1068+$W$34*(B1068-$V$22)*(D1068-$V$18)+$W$35*(A1068-$V$20)*(D1068-$V$18)</f>
        <v>0.35825210341595221</v>
      </c>
      <c r="O1068">
        <f t="shared" ref="O1068:O1107" si="143">$W$40+$W$41*D1068+$W$42*(C1068-$V$17)*(D1068-$V$19)+$W$43*A1068+$W$44*(A1068-$V$21)*(D1068-$V$19)+$W$45*C1068+$W$46*(A1068-$V$21)*(C1068-$V$17)+$W$47*(B1068-$V$23)*(D1068-$V$19)+$W$48*(B1068-$V$23)*(C1068-$V$17)+$W$49*B1068</f>
        <v>0.39738168097800042</v>
      </c>
      <c r="P1068">
        <f t="shared" ref="P1068:P1107" si="144">$Z$27+$Z$28*B1068+$Z$29*A1068+$Z$30*C1068+$Z$31*(D1068-$V$18)^2+$Z$32*(D1068-$V$18)*(C1068-$V$16)+$Z$33*(A1068-$V$20)*(D1068-$V$18)+$Z$34*(D1068)+$Z$35*(B1068-$V$22)*(D1068-$V$18)+$Z$36*(C1068-$V$16)^2+$Z$37*(B1068-$V$22)*(C1068-$V$16)</f>
        <v>0.34422066903869541</v>
      </c>
      <c r="Q1068">
        <f t="shared" ref="Q1068:Q1107" si="145">$Z$40+$Z$41*A1068+$Z$42*C1068+$Z$43*(D1068-$V$19)^2+$Z$44*(C1068-$V$17)*(D1068-$V$19)+$Z$45*D1068+$Z$46*(A1068-$V$21)*(D1068-$V$19)+$Z$47*(C1068-$V$17)^2+$Z$48*(B1068-$V$23)*(D1068-$V$19)+$Z$49*(B1068-$V$23)*(C1068-$V$17)+$Z$50*B1068</f>
        <v>0.44086595386053762</v>
      </c>
      <c r="R1068">
        <v>0.75563378400000003</v>
      </c>
      <c r="S1068">
        <v>0.78508662299999998</v>
      </c>
    </row>
    <row r="1069" spans="1:19" x14ac:dyDescent="0.25">
      <c r="A1069">
        <v>85</v>
      </c>
      <c r="B1069">
        <v>0.8</v>
      </c>
      <c r="C1069">
        <v>20</v>
      </c>
      <c r="D1069">
        <v>2.5</v>
      </c>
      <c r="E1069">
        <v>0.42659999999999998</v>
      </c>
      <c r="F1069">
        <v>0.33300000000000002</v>
      </c>
      <c r="G1069">
        <v>0.75960000000000005</v>
      </c>
      <c r="H1069">
        <v>0.37737131070000002</v>
      </c>
      <c r="I1069">
        <v>0.327945665</v>
      </c>
      <c r="J1069">
        <v>0.34067413559999998</v>
      </c>
      <c r="K1069">
        <v>0.47667644599999998</v>
      </c>
      <c r="L1069">
        <v>0.31969393969999998</v>
      </c>
      <c r="M1069">
        <v>0.45149470110000001</v>
      </c>
      <c r="N1069">
        <f t="shared" si="142"/>
        <v>0.35825210341595221</v>
      </c>
      <c r="O1069">
        <f t="shared" si="143"/>
        <v>0.39738168097800042</v>
      </c>
      <c r="P1069">
        <f t="shared" si="144"/>
        <v>0.34422066903869541</v>
      </c>
      <c r="Q1069">
        <f t="shared" si="145"/>
        <v>0.44086595386053762</v>
      </c>
      <c r="R1069">
        <v>0.75563378400000003</v>
      </c>
      <c r="S1069">
        <v>0.78508662299999998</v>
      </c>
    </row>
    <row r="1070" spans="1:19" x14ac:dyDescent="0.25">
      <c r="A1070">
        <v>85</v>
      </c>
      <c r="B1070">
        <v>0.8</v>
      </c>
      <c r="C1070">
        <v>20</v>
      </c>
      <c r="D1070">
        <v>2.5</v>
      </c>
      <c r="E1070">
        <v>0.44640000000000002</v>
      </c>
      <c r="F1070">
        <v>0.30059999999999998</v>
      </c>
      <c r="G1070">
        <v>0.747</v>
      </c>
      <c r="H1070">
        <v>0.37737131070000002</v>
      </c>
      <c r="I1070">
        <v>0.327945665</v>
      </c>
      <c r="J1070">
        <v>0.34067413559999998</v>
      </c>
      <c r="K1070">
        <v>0.47667644599999998</v>
      </c>
      <c r="L1070">
        <v>0.31969393969999998</v>
      </c>
      <c r="M1070">
        <v>0.45149470110000001</v>
      </c>
      <c r="N1070">
        <f t="shared" si="142"/>
        <v>0.35825210341595221</v>
      </c>
      <c r="O1070">
        <f t="shared" si="143"/>
        <v>0.39738168097800042</v>
      </c>
      <c r="P1070">
        <f t="shared" si="144"/>
        <v>0.34422066903869541</v>
      </c>
      <c r="Q1070">
        <f t="shared" si="145"/>
        <v>0.44086595386053762</v>
      </c>
      <c r="R1070">
        <v>0.75563378400000003</v>
      </c>
      <c r="S1070">
        <v>0.78508662299999998</v>
      </c>
    </row>
    <row r="1071" spans="1:19" x14ac:dyDescent="0.25">
      <c r="A1071">
        <v>85</v>
      </c>
      <c r="B1071">
        <v>0.8</v>
      </c>
      <c r="C1071">
        <v>20</v>
      </c>
      <c r="D1071">
        <v>2.5</v>
      </c>
      <c r="E1071">
        <v>0.46079999999999999</v>
      </c>
      <c r="F1071">
        <v>0.32040000000000002</v>
      </c>
      <c r="G1071">
        <v>0.78120000000000001</v>
      </c>
      <c r="H1071">
        <v>0.37737131070000002</v>
      </c>
      <c r="I1071">
        <v>0.327945665</v>
      </c>
      <c r="J1071">
        <v>0.34067413559999998</v>
      </c>
      <c r="K1071">
        <v>0.47667644599999998</v>
      </c>
      <c r="L1071">
        <v>0.31969393969999998</v>
      </c>
      <c r="M1071">
        <v>0.45149470110000001</v>
      </c>
      <c r="N1071">
        <f t="shared" si="142"/>
        <v>0.35825210341595221</v>
      </c>
      <c r="O1071">
        <f t="shared" si="143"/>
        <v>0.39738168097800042</v>
      </c>
      <c r="P1071">
        <f t="shared" si="144"/>
        <v>0.34422066903869541</v>
      </c>
      <c r="Q1071">
        <f t="shared" si="145"/>
        <v>0.44086595386053762</v>
      </c>
      <c r="R1071">
        <v>0.75563378400000003</v>
      </c>
      <c r="S1071">
        <v>0.78508662299999998</v>
      </c>
    </row>
    <row r="1072" spans="1:19" x14ac:dyDescent="0.25">
      <c r="A1072">
        <v>85</v>
      </c>
      <c r="B1072">
        <v>0.8</v>
      </c>
      <c r="C1072">
        <v>20</v>
      </c>
      <c r="D1072">
        <v>2.5</v>
      </c>
      <c r="E1072">
        <v>0.50760000000000005</v>
      </c>
      <c r="F1072">
        <v>0.24479999999999999</v>
      </c>
      <c r="G1072">
        <v>0.75239999999999996</v>
      </c>
      <c r="H1072">
        <v>0.37737131070000002</v>
      </c>
      <c r="I1072">
        <v>0.327945665</v>
      </c>
      <c r="J1072">
        <v>0.34067413559999998</v>
      </c>
      <c r="K1072">
        <v>0.47667644599999998</v>
      </c>
      <c r="L1072">
        <v>0.31969393969999998</v>
      </c>
      <c r="M1072">
        <v>0.45149470110000001</v>
      </c>
      <c r="N1072">
        <f t="shared" si="142"/>
        <v>0.35825210341595221</v>
      </c>
      <c r="O1072">
        <f t="shared" si="143"/>
        <v>0.39738168097800042</v>
      </c>
      <c r="P1072">
        <f t="shared" si="144"/>
        <v>0.34422066903869541</v>
      </c>
      <c r="Q1072">
        <f t="shared" si="145"/>
        <v>0.44086595386053762</v>
      </c>
      <c r="R1072">
        <v>0.75563378400000003</v>
      </c>
      <c r="S1072">
        <v>0.78508662299999998</v>
      </c>
    </row>
    <row r="1073" spans="1:19" x14ac:dyDescent="0.25">
      <c r="A1073">
        <v>85</v>
      </c>
      <c r="B1073">
        <v>0.8</v>
      </c>
      <c r="C1073">
        <v>20</v>
      </c>
      <c r="D1073">
        <v>2.5</v>
      </c>
      <c r="E1073">
        <v>0.34920000000000001</v>
      </c>
      <c r="F1073">
        <v>0.43380000000000002</v>
      </c>
      <c r="G1073">
        <v>0.78300000000000003</v>
      </c>
      <c r="H1073">
        <v>0.37737131070000002</v>
      </c>
      <c r="I1073">
        <v>0.327945665</v>
      </c>
      <c r="J1073">
        <v>0.34067413559999998</v>
      </c>
      <c r="K1073">
        <v>0.47667644599999998</v>
      </c>
      <c r="L1073">
        <v>0.31969393969999998</v>
      </c>
      <c r="M1073">
        <v>0.45149470110000001</v>
      </c>
      <c r="N1073">
        <f t="shared" si="142"/>
        <v>0.35825210341595221</v>
      </c>
      <c r="O1073">
        <f t="shared" si="143"/>
        <v>0.39738168097800042</v>
      </c>
      <c r="P1073">
        <f t="shared" si="144"/>
        <v>0.34422066903869541</v>
      </c>
      <c r="Q1073">
        <f t="shared" si="145"/>
        <v>0.44086595386053762</v>
      </c>
      <c r="R1073">
        <v>0.75563378400000003</v>
      </c>
      <c r="S1073">
        <v>0.78508662299999998</v>
      </c>
    </row>
    <row r="1074" spans="1:19" x14ac:dyDescent="0.25">
      <c r="A1074">
        <v>85</v>
      </c>
      <c r="B1074">
        <v>0.8</v>
      </c>
      <c r="C1074">
        <v>20</v>
      </c>
      <c r="D1074">
        <v>2.5</v>
      </c>
      <c r="E1074">
        <v>0.41399999999999998</v>
      </c>
      <c r="F1074">
        <v>0.36</v>
      </c>
      <c r="G1074">
        <v>0.77400000000000002</v>
      </c>
      <c r="H1074">
        <v>0.37737131070000002</v>
      </c>
      <c r="I1074">
        <v>0.327945665</v>
      </c>
      <c r="J1074">
        <v>0.34067413559999998</v>
      </c>
      <c r="K1074">
        <v>0.47667644599999998</v>
      </c>
      <c r="L1074">
        <v>0.31969393969999998</v>
      </c>
      <c r="M1074">
        <v>0.45149470110000001</v>
      </c>
      <c r="N1074">
        <f t="shared" si="142"/>
        <v>0.35825210341595221</v>
      </c>
      <c r="O1074">
        <f t="shared" si="143"/>
        <v>0.39738168097800042</v>
      </c>
      <c r="P1074">
        <f t="shared" si="144"/>
        <v>0.34422066903869541</v>
      </c>
      <c r="Q1074">
        <f t="shared" si="145"/>
        <v>0.44086595386053762</v>
      </c>
      <c r="R1074">
        <v>0.75563378400000003</v>
      </c>
      <c r="S1074">
        <v>0.78508662299999998</v>
      </c>
    </row>
    <row r="1075" spans="1:19" x14ac:dyDescent="0.25">
      <c r="A1075">
        <v>85</v>
      </c>
      <c r="B1075">
        <v>0.8</v>
      </c>
      <c r="C1075">
        <v>20</v>
      </c>
      <c r="D1075">
        <v>2.5</v>
      </c>
      <c r="E1075">
        <v>0.42299999999999999</v>
      </c>
      <c r="F1075">
        <v>0.32400000000000001</v>
      </c>
      <c r="G1075">
        <v>0.747</v>
      </c>
      <c r="H1075">
        <v>0.37737131070000002</v>
      </c>
      <c r="I1075">
        <v>0.327945665</v>
      </c>
      <c r="J1075">
        <v>0.34067413559999998</v>
      </c>
      <c r="K1075">
        <v>0.47667644599999998</v>
      </c>
      <c r="L1075">
        <v>0.31969393969999998</v>
      </c>
      <c r="M1075">
        <v>0.45149470110000001</v>
      </c>
      <c r="N1075">
        <f t="shared" si="142"/>
        <v>0.35825210341595221</v>
      </c>
      <c r="O1075">
        <f t="shared" si="143"/>
        <v>0.39738168097800042</v>
      </c>
      <c r="P1075">
        <f t="shared" si="144"/>
        <v>0.34422066903869541</v>
      </c>
      <c r="Q1075">
        <f t="shared" si="145"/>
        <v>0.44086595386053762</v>
      </c>
      <c r="R1075">
        <v>0.75563378400000003</v>
      </c>
      <c r="S1075">
        <v>0.78508662299999998</v>
      </c>
    </row>
    <row r="1076" spans="1:19" x14ac:dyDescent="0.25">
      <c r="A1076">
        <v>85</v>
      </c>
      <c r="B1076">
        <v>0.8</v>
      </c>
      <c r="C1076">
        <v>20</v>
      </c>
      <c r="D1076">
        <v>2.5</v>
      </c>
      <c r="E1076">
        <v>0.38519999999999999</v>
      </c>
      <c r="F1076">
        <v>0.37619999999999998</v>
      </c>
      <c r="G1076">
        <v>0.76139999999999997</v>
      </c>
      <c r="H1076">
        <v>0.37737131070000002</v>
      </c>
      <c r="I1076">
        <v>0.327945665</v>
      </c>
      <c r="J1076">
        <v>0.34067413559999998</v>
      </c>
      <c r="K1076">
        <v>0.47667644599999998</v>
      </c>
      <c r="L1076">
        <v>0.31969393969999998</v>
      </c>
      <c r="M1076">
        <v>0.45149470110000001</v>
      </c>
      <c r="N1076">
        <f t="shared" si="142"/>
        <v>0.35825210341595221</v>
      </c>
      <c r="O1076">
        <f t="shared" si="143"/>
        <v>0.39738168097800042</v>
      </c>
      <c r="P1076">
        <f t="shared" si="144"/>
        <v>0.34422066903869541</v>
      </c>
      <c r="Q1076">
        <f t="shared" si="145"/>
        <v>0.44086595386053762</v>
      </c>
      <c r="R1076">
        <v>0.75563378400000003</v>
      </c>
      <c r="S1076">
        <v>0.78508662299999998</v>
      </c>
    </row>
    <row r="1077" spans="1:19" x14ac:dyDescent="0.25">
      <c r="A1077">
        <v>85</v>
      </c>
      <c r="B1077">
        <v>0.8</v>
      </c>
      <c r="C1077">
        <v>20</v>
      </c>
      <c r="D1077">
        <v>2.5</v>
      </c>
      <c r="E1077">
        <v>0.43559999999999999</v>
      </c>
      <c r="F1077">
        <v>0.31140000000000001</v>
      </c>
      <c r="G1077">
        <v>0.747</v>
      </c>
      <c r="H1077">
        <v>0.37737131070000002</v>
      </c>
      <c r="I1077">
        <v>0.327945665</v>
      </c>
      <c r="J1077">
        <v>0.34067413559999998</v>
      </c>
      <c r="K1077">
        <v>0.47667644599999998</v>
      </c>
      <c r="L1077">
        <v>0.31969393969999998</v>
      </c>
      <c r="M1077">
        <v>0.45149470110000001</v>
      </c>
      <c r="N1077">
        <f t="shared" si="142"/>
        <v>0.35825210341595221</v>
      </c>
      <c r="O1077">
        <f t="shared" si="143"/>
        <v>0.39738168097800042</v>
      </c>
      <c r="P1077">
        <f t="shared" si="144"/>
        <v>0.34422066903869541</v>
      </c>
      <c r="Q1077">
        <f t="shared" si="145"/>
        <v>0.44086595386053762</v>
      </c>
      <c r="R1077">
        <v>0.75563378400000003</v>
      </c>
      <c r="S1077">
        <v>0.78508662299999998</v>
      </c>
    </row>
    <row r="1078" spans="1:19" x14ac:dyDescent="0.25">
      <c r="A1078">
        <v>85</v>
      </c>
      <c r="B1078">
        <v>0.8</v>
      </c>
      <c r="C1078">
        <v>20</v>
      </c>
      <c r="D1078">
        <v>2.5</v>
      </c>
      <c r="E1078">
        <v>0.441</v>
      </c>
      <c r="F1078">
        <v>0.31319999999999998</v>
      </c>
      <c r="G1078">
        <v>0.75419999999999998</v>
      </c>
      <c r="H1078">
        <v>0.37737131070000002</v>
      </c>
      <c r="I1078">
        <v>0.327945665</v>
      </c>
      <c r="J1078">
        <v>0.34067413559999998</v>
      </c>
      <c r="K1078">
        <v>0.47667644599999998</v>
      </c>
      <c r="L1078">
        <v>0.31969393969999998</v>
      </c>
      <c r="M1078">
        <v>0.45149470110000001</v>
      </c>
      <c r="N1078">
        <f t="shared" si="142"/>
        <v>0.35825210341595221</v>
      </c>
      <c r="O1078">
        <f t="shared" si="143"/>
        <v>0.39738168097800042</v>
      </c>
      <c r="P1078">
        <f t="shared" si="144"/>
        <v>0.34422066903869541</v>
      </c>
      <c r="Q1078">
        <f t="shared" si="145"/>
        <v>0.44086595386053762</v>
      </c>
      <c r="R1078">
        <v>0.75563378400000003</v>
      </c>
      <c r="S1078">
        <v>0.78508662299999998</v>
      </c>
    </row>
    <row r="1079" spans="1:19" x14ac:dyDescent="0.25">
      <c r="A1079">
        <v>85</v>
      </c>
      <c r="B1079">
        <v>0.8</v>
      </c>
      <c r="C1079">
        <v>20</v>
      </c>
      <c r="D1079">
        <v>2.5</v>
      </c>
      <c r="E1079">
        <v>0.4662</v>
      </c>
      <c r="F1079">
        <v>0.29699999999999999</v>
      </c>
      <c r="G1079">
        <v>0.76319999999999999</v>
      </c>
      <c r="H1079">
        <v>0.37737131070000002</v>
      </c>
      <c r="I1079">
        <v>0.327945665</v>
      </c>
      <c r="J1079">
        <v>0.34067413559999998</v>
      </c>
      <c r="K1079">
        <v>0.47667644599999998</v>
      </c>
      <c r="L1079">
        <v>0.31969393969999998</v>
      </c>
      <c r="M1079">
        <v>0.45149470110000001</v>
      </c>
      <c r="N1079">
        <f t="shared" si="142"/>
        <v>0.35825210341595221</v>
      </c>
      <c r="O1079">
        <f t="shared" si="143"/>
        <v>0.39738168097800042</v>
      </c>
      <c r="P1079">
        <f t="shared" si="144"/>
        <v>0.34422066903869541</v>
      </c>
      <c r="Q1079">
        <f t="shared" si="145"/>
        <v>0.44086595386053762</v>
      </c>
      <c r="R1079">
        <v>0.75563378400000003</v>
      </c>
      <c r="S1079">
        <v>0.78508662299999998</v>
      </c>
    </row>
    <row r="1080" spans="1:19" x14ac:dyDescent="0.25">
      <c r="A1080">
        <v>85</v>
      </c>
      <c r="B1080">
        <v>0.8</v>
      </c>
      <c r="C1080">
        <v>20</v>
      </c>
      <c r="D1080">
        <v>2.5</v>
      </c>
      <c r="E1080">
        <v>0.40860000000000002</v>
      </c>
      <c r="F1080">
        <v>0.378</v>
      </c>
      <c r="G1080">
        <v>0.78659999999999997</v>
      </c>
      <c r="H1080">
        <v>0.37737131070000002</v>
      </c>
      <c r="I1080">
        <v>0.327945665</v>
      </c>
      <c r="J1080">
        <v>0.34067413559999998</v>
      </c>
      <c r="K1080">
        <v>0.47667644599999998</v>
      </c>
      <c r="L1080">
        <v>0.31969393969999998</v>
      </c>
      <c r="M1080">
        <v>0.45149470110000001</v>
      </c>
      <c r="N1080">
        <f t="shared" si="142"/>
        <v>0.35825210341595221</v>
      </c>
      <c r="O1080">
        <f t="shared" si="143"/>
        <v>0.39738168097800042</v>
      </c>
      <c r="P1080">
        <f t="shared" si="144"/>
        <v>0.34422066903869541</v>
      </c>
      <c r="Q1080">
        <f t="shared" si="145"/>
        <v>0.44086595386053762</v>
      </c>
      <c r="R1080">
        <v>0.75563378400000003</v>
      </c>
      <c r="S1080">
        <v>0.78508662299999998</v>
      </c>
    </row>
    <row r="1081" spans="1:19" x14ac:dyDescent="0.25">
      <c r="A1081">
        <v>85</v>
      </c>
      <c r="B1081">
        <v>0.8</v>
      </c>
      <c r="C1081">
        <v>20</v>
      </c>
      <c r="D1081">
        <v>2.5</v>
      </c>
      <c r="E1081">
        <v>0.32579999999999998</v>
      </c>
      <c r="F1081">
        <v>0.43559999999999999</v>
      </c>
      <c r="G1081">
        <v>0.76139999999999997</v>
      </c>
      <c r="H1081">
        <v>0.37737131070000002</v>
      </c>
      <c r="I1081">
        <v>0.327945665</v>
      </c>
      <c r="J1081">
        <v>0.34067413559999998</v>
      </c>
      <c r="K1081">
        <v>0.47667644599999998</v>
      </c>
      <c r="L1081">
        <v>0.31969393969999998</v>
      </c>
      <c r="M1081">
        <v>0.45149470110000001</v>
      </c>
      <c r="N1081">
        <f t="shared" si="142"/>
        <v>0.35825210341595221</v>
      </c>
      <c r="O1081">
        <f t="shared" si="143"/>
        <v>0.39738168097800042</v>
      </c>
      <c r="P1081">
        <f t="shared" si="144"/>
        <v>0.34422066903869541</v>
      </c>
      <c r="Q1081">
        <f t="shared" si="145"/>
        <v>0.44086595386053762</v>
      </c>
      <c r="R1081">
        <v>0.75563378400000003</v>
      </c>
      <c r="S1081">
        <v>0.78508662299999998</v>
      </c>
    </row>
    <row r="1082" spans="1:19" x14ac:dyDescent="0.25">
      <c r="A1082">
        <v>85</v>
      </c>
      <c r="B1082">
        <v>0.8</v>
      </c>
      <c r="C1082">
        <v>20</v>
      </c>
      <c r="D1082">
        <v>2.5</v>
      </c>
      <c r="E1082">
        <v>0.41039999999999999</v>
      </c>
      <c r="F1082">
        <v>0.3654</v>
      </c>
      <c r="G1082">
        <v>0.77580000000000005</v>
      </c>
      <c r="H1082">
        <v>0.37737131070000002</v>
      </c>
      <c r="I1082">
        <v>0.327945665</v>
      </c>
      <c r="J1082">
        <v>0.34067413559999998</v>
      </c>
      <c r="K1082">
        <v>0.47667644599999998</v>
      </c>
      <c r="L1082">
        <v>0.31969393969999998</v>
      </c>
      <c r="M1082">
        <v>0.45149470110000001</v>
      </c>
      <c r="N1082">
        <f t="shared" si="142"/>
        <v>0.35825210341595221</v>
      </c>
      <c r="O1082">
        <f t="shared" si="143"/>
        <v>0.39738168097800042</v>
      </c>
      <c r="P1082">
        <f t="shared" si="144"/>
        <v>0.34422066903869541</v>
      </c>
      <c r="Q1082">
        <f t="shared" si="145"/>
        <v>0.44086595386053762</v>
      </c>
      <c r="R1082">
        <v>0.75563378400000003</v>
      </c>
      <c r="S1082">
        <v>0.78508662299999998</v>
      </c>
    </row>
    <row r="1083" spans="1:19" x14ac:dyDescent="0.25">
      <c r="A1083">
        <v>85</v>
      </c>
      <c r="B1083">
        <v>0.8</v>
      </c>
      <c r="C1083">
        <v>20</v>
      </c>
      <c r="D1083">
        <v>2.5</v>
      </c>
      <c r="E1083">
        <v>0.4158</v>
      </c>
      <c r="F1083">
        <v>0.3276</v>
      </c>
      <c r="G1083">
        <v>0.74339999999999995</v>
      </c>
      <c r="H1083">
        <v>0.37737131070000002</v>
      </c>
      <c r="I1083">
        <v>0.327945665</v>
      </c>
      <c r="J1083">
        <v>0.34067413559999998</v>
      </c>
      <c r="K1083">
        <v>0.47667644599999998</v>
      </c>
      <c r="L1083">
        <v>0.31969393969999998</v>
      </c>
      <c r="M1083">
        <v>0.45149470110000001</v>
      </c>
      <c r="N1083">
        <f t="shared" si="142"/>
        <v>0.35825210341595221</v>
      </c>
      <c r="O1083">
        <f t="shared" si="143"/>
        <v>0.39738168097800042</v>
      </c>
      <c r="P1083">
        <f t="shared" si="144"/>
        <v>0.34422066903869541</v>
      </c>
      <c r="Q1083">
        <f t="shared" si="145"/>
        <v>0.44086595386053762</v>
      </c>
      <c r="R1083">
        <v>0.75563378400000003</v>
      </c>
      <c r="S1083">
        <v>0.78508662299999998</v>
      </c>
    </row>
    <row r="1084" spans="1:19" x14ac:dyDescent="0.25">
      <c r="A1084">
        <v>85</v>
      </c>
      <c r="B1084">
        <v>0.8</v>
      </c>
      <c r="C1084">
        <v>20</v>
      </c>
      <c r="D1084">
        <v>2.5</v>
      </c>
      <c r="E1084">
        <v>0.42480000000000001</v>
      </c>
      <c r="F1084">
        <v>0.31859999999999999</v>
      </c>
      <c r="G1084">
        <v>0.74339999999999995</v>
      </c>
      <c r="H1084">
        <v>0.37737131070000002</v>
      </c>
      <c r="I1084">
        <v>0.327945665</v>
      </c>
      <c r="J1084">
        <v>0.34067413559999998</v>
      </c>
      <c r="K1084">
        <v>0.47667644599999998</v>
      </c>
      <c r="L1084">
        <v>0.31969393969999998</v>
      </c>
      <c r="M1084">
        <v>0.45149470110000001</v>
      </c>
      <c r="N1084">
        <f t="shared" si="142"/>
        <v>0.35825210341595221</v>
      </c>
      <c r="O1084">
        <f t="shared" si="143"/>
        <v>0.39738168097800042</v>
      </c>
      <c r="P1084">
        <f t="shared" si="144"/>
        <v>0.34422066903869541</v>
      </c>
      <c r="Q1084">
        <f t="shared" si="145"/>
        <v>0.44086595386053762</v>
      </c>
      <c r="R1084">
        <v>0.75563378400000003</v>
      </c>
      <c r="S1084">
        <v>0.78508662299999998</v>
      </c>
    </row>
    <row r="1085" spans="1:19" x14ac:dyDescent="0.25">
      <c r="A1085">
        <v>85</v>
      </c>
      <c r="B1085">
        <v>0.8</v>
      </c>
      <c r="C1085">
        <v>20</v>
      </c>
      <c r="D1085">
        <v>2.5</v>
      </c>
      <c r="E1085">
        <v>0.4572</v>
      </c>
      <c r="F1085">
        <v>0.32579999999999998</v>
      </c>
      <c r="G1085">
        <v>0.78300000000000003</v>
      </c>
      <c r="H1085">
        <v>0.37737131070000002</v>
      </c>
      <c r="I1085">
        <v>0.327945665</v>
      </c>
      <c r="J1085">
        <v>0.34067413559999998</v>
      </c>
      <c r="K1085">
        <v>0.47667644599999998</v>
      </c>
      <c r="L1085">
        <v>0.31969393969999998</v>
      </c>
      <c r="M1085">
        <v>0.45149470110000001</v>
      </c>
      <c r="N1085">
        <f t="shared" si="142"/>
        <v>0.35825210341595221</v>
      </c>
      <c r="O1085">
        <f t="shared" si="143"/>
        <v>0.39738168097800042</v>
      </c>
      <c r="P1085">
        <f t="shared" si="144"/>
        <v>0.34422066903869541</v>
      </c>
      <c r="Q1085">
        <f t="shared" si="145"/>
        <v>0.44086595386053762</v>
      </c>
      <c r="R1085">
        <v>0.75563378400000003</v>
      </c>
      <c r="S1085">
        <v>0.78508662299999998</v>
      </c>
    </row>
    <row r="1086" spans="1:19" x14ac:dyDescent="0.25">
      <c r="A1086">
        <v>85</v>
      </c>
      <c r="B1086">
        <v>0.8</v>
      </c>
      <c r="C1086">
        <v>20</v>
      </c>
      <c r="D1086">
        <v>2.5</v>
      </c>
      <c r="E1086">
        <v>0.43740000000000001</v>
      </c>
      <c r="F1086">
        <v>0.31859999999999999</v>
      </c>
      <c r="G1086">
        <v>0.75600000000000001</v>
      </c>
      <c r="H1086">
        <v>0.37737131070000002</v>
      </c>
      <c r="I1086">
        <v>0.327945665</v>
      </c>
      <c r="J1086">
        <v>0.34067413559999998</v>
      </c>
      <c r="K1086">
        <v>0.47667644599999998</v>
      </c>
      <c r="L1086">
        <v>0.31969393969999998</v>
      </c>
      <c r="M1086">
        <v>0.45149470110000001</v>
      </c>
      <c r="N1086">
        <f t="shared" si="142"/>
        <v>0.35825210341595221</v>
      </c>
      <c r="O1086">
        <f t="shared" si="143"/>
        <v>0.39738168097800042</v>
      </c>
      <c r="P1086">
        <f t="shared" si="144"/>
        <v>0.34422066903869541</v>
      </c>
      <c r="Q1086">
        <f t="shared" si="145"/>
        <v>0.44086595386053762</v>
      </c>
      <c r="R1086">
        <v>0.75563378400000003</v>
      </c>
      <c r="S1086">
        <v>0.78508662299999998</v>
      </c>
    </row>
    <row r="1087" spans="1:19" x14ac:dyDescent="0.25">
      <c r="A1087">
        <v>85</v>
      </c>
      <c r="B1087">
        <v>0.8</v>
      </c>
      <c r="C1087">
        <v>20</v>
      </c>
      <c r="D1087">
        <v>2.5</v>
      </c>
      <c r="E1087">
        <v>0.441</v>
      </c>
      <c r="F1087">
        <v>0.34560000000000002</v>
      </c>
      <c r="G1087">
        <v>0.78659999999999997</v>
      </c>
      <c r="H1087">
        <v>0.37737131070000002</v>
      </c>
      <c r="I1087">
        <v>0.327945665</v>
      </c>
      <c r="J1087">
        <v>0.34067413559999998</v>
      </c>
      <c r="K1087">
        <v>0.47667644599999998</v>
      </c>
      <c r="L1087">
        <v>0.31969393969999998</v>
      </c>
      <c r="M1087">
        <v>0.45149470110000001</v>
      </c>
      <c r="N1087">
        <f t="shared" si="142"/>
        <v>0.35825210341595221</v>
      </c>
      <c r="O1087">
        <f t="shared" si="143"/>
        <v>0.39738168097800042</v>
      </c>
      <c r="P1087">
        <f t="shared" si="144"/>
        <v>0.34422066903869541</v>
      </c>
      <c r="Q1087">
        <f t="shared" si="145"/>
        <v>0.44086595386053762</v>
      </c>
      <c r="R1087">
        <v>0.75563378400000003</v>
      </c>
      <c r="S1087">
        <v>0.78508662299999998</v>
      </c>
    </row>
    <row r="1088" spans="1:19" x14ac:dyDescent="0.25">
      <c r="A1088">
        <v>85</v>
      </c>
      <c r="B1088">
        <v>0.8</v>
      </c>
      <c r="C1088">
        <v>20</v>
      </c>
      <c r="D1088">
        <v>2.5</v>
      </c>
      <c r="E1088">
        <v>0.37980000000000003</v>
      </c>
      <c r="F1088">
        <v>0.36180000000000001</v>
      </c>
      <c r="G1088">
        <v>0.74160000000000004</v>
      </c>
      <c r="H1088">
        <v>0.37737131070000002</v>
      </c>
      <c r="I1088">
        <v>0.327945665</v>
      </c>
      <c r="J1088">
        <v>0.34067413559999998</v>
      </c>
      <c r="K1088">
        <v>0.47667644599999998</v>
      </c>
      <c r="L1088">
        <v>0.31969393969999998</v>
      </c>
      <c r="M1088">
        <v>0.45149470110000001</v>
      </c>
      <c r="N1088">
        <f t="shared" si="142"/>
        <v>0.35825210341595221</v>
      </c>
      <c r="O1088">
        <f t="shared" si="143"/>
        <v>0.39738168097800042</v>
      </c>
      <c r="P1088">
        <f t="shared" si="144"/>
        <v>0.34422066903869541</v>
      </c>
      <c r="Q1088">
        <f t="shared" si="145"/>
        <v>0.44086595386053762</v>
      </c>
      <c r="R1088">
        <v>0.75563378400000003</v>
      </c>
      <c r="S1088">
        <v>0.78508662299999998</v>
      </c>
    </row>
    <row r="1089" spans="1:19" x14ac:dyDescent="0.25">
      <c r="A1089">
        <v>85</v>
      </c>
      <c r="B1089">
        <v>0.8</v>
      </c>
      <c r="C1089">
        <v>20</v>
      </c>
      <c r="D1089">
        <v>2.5</v>
      </c>
      <c r="E1089">
        <v>0.45540000000000003</v>
      </c>
      <c r="F1089">
        <v>0.33479999999999999</v>
      </c>
      <c r="G1089">
        <v>0.79020000000000001</v>
      </c>
      <c r="H1089">
        <v>0.37737131070000002</v>
      </c>
      <c r="I1089">
        <v>0.327945665</v>
      </c>
      <c r="J1089">
        <v>0.34067413559999998</v>
      </c>
      <c r="K1089">
        <v>0.47667644599999998</v>
      </c>
      <c r="L1089">
        <v>0.31969393969999998</v>
      </c>
      <c r="M1089">
        <v>0.45149470110000001</v>
      </c>
      <c r="N1089">
        <f t="shared" si="142"/>
        <v>0.35825210341595221</v>
      </c>
      <c r="O1089">
        <f t="shared" si="143"/>
        <v>0.39738168097800042</v>
      </c>
      <c r="P1089">
        <f t="shared" si="144"/>
        <v>0.34422066903869541</v>
      </c>
      <c r="Q1089">
        <f t="shared" si="145"/>
        <v>0.44086595386053762</v>
      </c>
      <c r="R1089">
        <v>0.75563378400000003</v>
      </c>
      <c r="S1089">
        <v>0.78508662299999998</v>
      </c>
    </row>
    <row r="1090" spans="1:19" x14ac:dyDescent="0.25">
      <c r="A1090">
        <v>85</v>
      </c>
      <c r="B1090">
        <v>0.8</v>
      </c>
      <c r="C1090">
        <v>20</v>
      </c>
      <c r="D1090">
        <v>2.5</v>
      </c>
      <c r="E1090">
        <v>0.46800000000000003</v>
      </c>
      <c r="F1090">
        <v>0.28079999999999999</v>
      </c>
      <c r="G1090">
        <v>0.74880000000000002</v>
      </c>
      <c r="H1090">
        <v>0.37737131070000002</v>
      </c>
      <c r="I1090">
        <v>0.327945665</v>
      </c>
      <c r="J1090">
        <v>0.34067413559999998</v>
      </c>
      <c r="K1090">
        <v>0.47667644599999998</v>
      </c>
      <c r="L1090">
        <v>0.31969393969999998</v>
      </c>
      <c r="M1090">
        <v>0.45149470110000001</v>
      </c>
      <c r="N1090">
        <f t="shared" si="142"/>
        <v>0.35825210341595221</v>
      </c>
      <c r="O1090">
        <f t="shared" si="143"/>
        <v>0.39738168097800042</v>
      </c>
      <c r="P1090">
        <f t="shared" si="144"/>
        <v>0.34422066903869541</v>
      </c>
      <c r="Q1090">
        <f t="shared" si="145"/>
        <v>0.44086595386053762</v>
      </c>
      <c r="R1090">
        <v>0.75563378400000003</v>
      </c>
      <c r="S1090">
        <v>0.78508662299999998</v>
      </c>
    </row>
    <row r="1091" spans="1:19" x14ac:dyDescent="0.25">
      <c r="A1091">
        <v>85</v>
      </c>
      <c r="B1091">
        <v>0.8</v>
      </c>
      <c r="C1091">
        <v>20</v>
      </c>
      <c r="D1091">
        <v>2.5</v>
      </c>
      <c r="E1091">
        <v>0.43559999999999999</v>
      </c>
      <c r="F1091">
        <v>0.39240000000000003</v>
      </c>
      <c r="G1091">
        <v>0.82799999999999996</v>
      </c>
      <c r="H1091">
        <v>0.37737131070000002</v>
      </c>
      <c r="I1091">
        <v>0.327945665</v>
      </c>
      <c r="J1091">
        <v>0.34067413559999998</v>
      </c>
      <c r="K1091">
        <v>0.47667644599999998</v>
      </c>
      <c r="L1091">
        <v>0.31969393969999998</v>
      </c>
      <c r="M1091">
        <v>0.45149470110000001</v>
      </c>
      <c r="N1091">
        <f t="shared" si="142"/>
        <v>0.35825210341595221</v>
      </c>
      <c r="O1091">
        <f t="shared" si="143"/>
        <v>0.39738168097800042</v>
      </c>
      <c r="P1091">
        <f t="shared" si="144"/>
        <v>0.34422066903869541</v>
      </c>
      <c r="Q1091">
        <f t="shared" si="145"/>
        <v>0.44086595386053762</v>
      </c>
      <c r="R1091">
        <v>0.75563378400000003</v>
      </c>
      <c r="S1091">
        <v>0.78508662299999998</v>
      </c>
    </row>
    <row r="1092" spans="1:19" x14ac:dyDescent="0.25">
      <c r="A1092">
        <v>85</v>
      </c>
      <c r="B1092">
        <v>0.8</v>
      </c>
      <c r="C1092">
        <v>20</v>
      </c>
      <c r="D1092">
        <v>2.5</v>
      </c>
      <c r="E1092">
        <v>0.38519999999999999</v>
      </c>
      <c r="F1092">
        <v>0.34379999999999999</v>
      </c>
      <c r="G1092">
        <v>0.72899999999999998</v>
      </c>
      <c r="H1092">
        <v>0.37737131070000002</v>
      </c>
      <c r="I1092">
        <v>0.327945665</v>
      </c>
      <c r="J1092">
        <v>0.34067413559999998</v>
      </c>
      <c r="K1092">
        <v>0.47667644599999998</v>
      </c>
      <c r="L1092">
        <v>0.31969393969999998</v>
      </c>
      <c r="M1092">
        <v>0.45149470110000001</v>
      </c>
      <c r="N1092">
        <f t="shared" si="142"/>
        <v>0.35825210341595221</v>
      </c>
      <c r="O1092">
        <f t="shared" si="143"/>
        <v>0.39738168097800042</v>
      </c>
      <c r="P1092">
        <f t="shared" si="144"/>
        <v>0.34422066903869541</v>
      </c>
      <c r="Q1092">
        <f t="shared" si="145"/>
        <v>0.44086595386053762</v>
      </c>
      <c r="R1092">
        <v>0.75563378400000003</v>
      </c>
      <c r="S1092">
        <v>0.78508662299999998</v>
      </c>
    </row>
    <row r="1093" spans="1:19" x14ac:dyDescent="0.25">
      <c r="A1093">
        <v>85</v>
      </c>
      <c r="B1093">
        <v>0.8</v>
      </c>
      <c r="C1093">
        <v>20</v>
      </c>
      <c r="D1093">
        <v>2.5</v>
      </c>
      <c r="E1093">
        <v>0.51480000000000004</v>
      </c>
      <c r="F1093">
        <v>0.33479999999999999</v>
      </c>
      <c r="G1093">
        <v>0.84960000000000002</v>
      </c>
      <c r="H1093">
        <v>0.37737131070000002</v>
      </c>
      <c r="I1093">
        <v>0.327945665</v>
      </c>
      <c r="J1093">
        <v>0.34067413559999998</v>
      </c>
      <c r="K1093">
        <v>0.47667644599999998</v>
      </c>
      <c r="L1093">
        <v>0.31969393969999998</v>
      </c>
      <c r="M1093">
        <v>0.45149470110000001</v>
      </c>
      <c r="N1093">
        <f t="shared" si="142"/>
        <v>0.35825210341595221</v>
      </c>
      <c r="O1093">
        <f t="shared" si="143"/>
        <v>0.39738168097800042</v>
      </c>
      <c r="P1093">
        <f t="shared" si="144"/>
        <v>0.34422066903869541</v>
      </c>
      <c r="Q1093">
        <f t="shared" si="145"/>
        <v>0.44086595386053762</v>
      </c>
      <c r="R1093">
        <v>0.75563378400000003</v>
      </c>
      <c r="S1093">
        <v>0.78508662299999998</v>
      </c>
    </row>
    <row r="1094" spans="1:19" x14ac:dyDescent="0.25">
      <c r="A1094">
        <v>85</v>
      </c>
      <c r="B1094">
        <v>0.8</v>
      </c>
      <c r="C1094">
        <v>20</v>
      </c>
      <c r="D1094">
        <v>2.5</v>
      </c>
      <c r="E1094">
        <v>0.53639999999999999</v>
      </c>
      <c r="F1094">
        <v>0.31859999999999999</v>
      </c>
      <c r="G1094">
        <v>0.85499999999999998</v>
      </c>
      <c r="H1094">
        <v>0.37737131070000002</v>
      </c>
      <c r="I1094">
        <v>0.327945665</v>
      </c>
      <c r="J1094">
        <v>0.34067413559999998</v>
      </c>
      <c r="K1094">
        <v>0.47667644599999998</v>
      </c>
      <c r="L1094">
        <v>0.31969393969999998</v>
      </c>
      <c r="M1094">
        <v>0.45149470110000001</v>
      </c>
      <c r="N1094">
        <f t="shared" si="142"/>
        <v>0.35825210341595221</v>
      </c>
      <c r="O1094">
        <f t="shared" si="143"/>
        <v>0.39738168097800042</v>
      </c>
      <c r="P1094">
        <f t="shared" si="144"/>
        <v>0.34422066903869541</v>
      </c>
      <c r="Q1094">
        <f t="shared" si="145"/>
        <v>0.44086595386053762</v>
      </c>
      <c r="R1094">
        <v>0.75563378400000003</v>
      </c>
      <c r="S1094">
        <v>0.78508662299999998</v>
      </c>
    </row>
    <row r="1095" spans="1:19" x14ac:dyDescent="0.25">
      <c r="A1095">
        <v>85</v>
      </c>
      <c r="B1095">
        <v>0.8</v>
      </c>
      <c r="C1095">
        <v>20</v>
      </c>
      <c r="D1095">
        <v>2.5</v>
      </c>
      <c r="E1095">
        <v>0.5292</v>
      </c>
      <c r="F1095">
        <v>0.24479999999999999</v>
      </c>
      <c r="G1095">
        <v>0.77400000000000002</v>
      </c>
      <c r="H1095">
        <v>0.37737131070000002</v>
      </c>
      <c r="I1095">
        <v>0.327945665</v>
      </c>
      <c r="J1095">
        <v>0.34067413559999998</v>
      </c>
      <c r="K1095">
        <v>0.47667644599999998</v>
      </c>
      <c r="L1095">
        <v>0.31969393969999998</v>
      </c>
      <c r="M1095">
        <v>0.45149470110000001</v>
      </c>
      <c r="N1095">
        <f t="shared" si="142"/>
        <v>0.35825210341595221</v>
      </c>
      <c r="O1095">
        <f t="shared" si="143"/>
        <v>0.39738168097800042</v>
      </c>
      <c r="P1095">
        <f t="shared" si="144"/>
        <v>0.34422066903869541</v>
      </c>
      <c r="Q1095">
        <f t="shared" si="145"/>
        <v>0.44086595386053762</v>
      </c>
      <c r="R1095">
        <v>0.75563378400000003</v>
      </c>
      <c r="S1095">
        <v>0.78508662299999998</v>
      </c>
    </row>
    <row r="1096" spans="1:19" x14ac:dyDescent="0.25">
      <c r="A1096">
        <v>85</v>
      </c>
      <c r="B1096">
        <v>0.8</v>
      </c>
      <c r="C1096">
        <v>20</v>
      </c>
      <c r="D1096">
        <v>2.5</v>
      </c>
      <c r="E1096">
        <v>0.4788</v>
      </c>
      <c r="F1096">
        <v>0.23760000000000001</v>
      </c>
      <c r="G1096">
        <v>0.71640000000000004</v>
      </c>
      <c r="H1096">
        <v>0.37737131070000002</v>
      </c>
      <c r="I1096">
        <v>0.327945665</v>
      </c>
      <c r="J1096">
        <v>0.34067413559999998</v>
      </c>
      <c r="K1096">
        <v>0.47667644599999998</v>
      </c>
      <c r="L1096">
        <v>0.31969393969999998</v>
      </c>
      <c r="M1096">
        <v>0.45149470110000001</v>
      </c>
      <c r="N1096">
        <f t="shared" si="142"/>
        <v>0.35825210341595221</v>
      </c>
      <c r="O1096">
        <f t="shared" si="143"/>
        <v>0.39738168097800042</v>
      </c>
      <c r="P1096">
        <f t="shared" si="144"/>
        <v>0.34422066903869541</v>
      </c>
      <c r="Q1096">
        <f t="shared" si="145"/>
        <v>0.44086595386053762</v>
      </c>
      <c r="R1096">
        <v>0.75563378400000003</v>
      </c>
      <c r="S1096">
        <v>0.78508662299999998</v>
      </c>
    </row>
    <row r="1097" spans="1:19" x14ac:dyDescent="0.25">
      <c r="A1097">
        <v>85</v>
      </c>
      <c r="B1097">
        <v>0.8</v>
      </c>
      <c r="C1097">
        <v>20</v>
      </c>
      <c r="D1097">
        <v>2.5</v>
      </c>
      <c r="E1097">
        <v>0.504</v>
      </c>
      <c r="F1097">
        <v>0.28799999999999998</v>
      </c>
      <c r="G1097">
        <v>0.79200000000000004</v>
      </c>
      <c r="H1097">
        <v>0.37737131070000002</v>
      </c>
      <c r="I1097">
        <v>0.327945665</v>
      </c>
      <c r="J1097">
        <v>0.34067413559999998</v>
      </c>
      <c r="K1097">
        <v>0.47667644599999998</v>
      </c>
      <c r="L1097">
        <v>0.31969393969999998</v>
      </c>
      <c r="M1097">
        <v>0.45149470110000001</v>
      </c>
      <c r="N1097">
        <f t="shared" si="142"/>
        <v>0.35825210341595221</v>
      </c>
      <c r="O1097">
        <f t="shared" si="143"/>
        <v>0.39738168097800042</v>
      </c>
      <c r="P1097">
        <f t="shared" si="144"/>
        <v>0.34422066903869541</v>
      </c>
      <c r="Q1097">
        <f t="shared" si="145"/>
        <v>0.44086595386053762</v>
      </c>
      <c r="R1097">
        <v>0.75563378400000003</v>
      </c>
      <c r="S1097">
        <v>0.78508662299999998</v>
      </c>
    </row>
    <row r="1098" spans="1:19" x14ac:dyDescent="0.25">
      <c r="A1098">
        <v>85</v>
      </c>
      <c r="B1098">
        <v>0.8</v>
      </c>
      <c r="C1098">
        <v>20</v>
      </c>
      <c r="D1098">
        <v>2.5</v>
      </c>
      <c r="E1098">
        <v>0.48959999999999998</v>
      </c>
      <c r="F1098">
        <v>0.34200000000000003</v>
      </c>
      <c r="G1098">
        <v>0.83160000000000001</v>
      </c>
      <c r="H1098">
        <v>0.37737131070000002</v>
      </c>
      <c r="I1098">
        <v>0.327945665</v>
      </c>
      <c r="J1098">
        <v>0.34067413559999998</v>
      </c>
      <c r="K1098">
        <v>0.47667644599999998</v>
      </c>
      <c r="L1098">
        <v>0.31969393969999998</v>
      </c>
      <c r="M1098">
        <v>0.45149470110000001</v>
      </c>
      <c r="N1098">
        <f t="shared" si="142"/>
        <v>0.35825210341595221</v>
      </c>
      <c r="O1098">
        <f t="shared" si="143"/>
        <v>0.39738168097800042</v>
      </c>
      <c r="P1098">
        <f t="shared" si="144"/>
        <v>0.34422066903869541</v>
      </c>
      <c r="Q1098">
        <f t="shared" si="145"/>
        <v>0.44086595386053762</v>
      </c>
      <c r="R1098">
        <v>0.75563378400000003</v>
      </c>
      <c r="S1098">
        <v>0.78508662299999998</v>
      </c>
    </row>
    <row r="1099" spans="1:19" x14ac:dyDescent="0.25">
      <c r="A1099">
        <v>85</v>
      </c>
      <c r="B1099">
        <v>0.8</v>
      </c>
      <c r="C1099">
        <v>20</v>
      </c>
      <c r="D1099">
        <v>2.5</v>
      </c>
      <c r="E1099">
        <v>0.67679999999999996</v>
      </c>
      <c r="F1099">
        <v>0.36720000000000003</v>
      </c>
      <c r="G1099">
        <v>1.044</v>
      </c>
      <c r="H1099">
        <v>0.37737131070000002</v>
      </c>
      <c r="I1099">
        <v>0.327945665</v>
      </c>
      <c r="J1099">
        <v>0.34067413559999998</v>
      </c>
      <c r="K1099">
        <v>0.47667644599999998</v>
      </c>
      <c r="L1099">
        <v>0.31969393969999998</v>
      </c>
      <c r="M1099">
        <v>0.45149470110000001</v>
      </c>
      <c r="N1099">
        <f t="shared" si="142"/>
        <v>0.35825210341595221</v>
      </c>
      <c r="O1099">
        <f t="shared" si="143"/>
        <v>0.39738168097800042</v>
      </c>
      <c r="P1099">
        <f t="shared" si="144"/>
        <v>0.34422066903869541</v>
      </c>
      <c r="Q1099">
        <f t="shared" si="145"/>
        <v>0.44086595386053762</v>
      </c>
      <c r="R1099">
        <v>0.75563378400000003</v>
      </c>
      <c r="S1099">
        <v>0.78508662299999998</v>
      </c>
    </row>
    <row r="1100" spans="1:19" x14ac:dyDescent="0.25">
      <c r="A1100">
        <v>85</v>
      </c>
      <c r="B1100">
        <v>0.8</v>
      </c>
      <c r="C1100">
        <v>20</v>
      </c>
      <c r="D1100">
        <v>2.5</v>
      </c>
      <c r="E1100">
        <v>0.51119999999999999</v>
      </c>
      <c r="F1100">
        <v>0.26100000000000001</v>
      </c>
      <c r="G1100">
        <v>0.7722</v>
      </c>
      <c r="H1100">
        <v>0.37737131070000002</v>
      </c>
      <c r="I1100">
        <v>0.327945665</v>
      </c>
      <c r="J1100">
        <v>0.34067413559999998</v>
      </c>
      <c r="K1100">
        <v>0.47667644599999998</v>
      </c>
      <c r="L1100">
        <v>0.31969393969999998</v>
      </c>
      <c r="M1100">
        <v>0.45149470110000001</v>
      </c>
      <c r="N1100">
        <f t="shared" si="142"/>
        <v>0.35825210341595221</v>
      </c>
      <c r="O1100">
        <f t="shared" si="143"/>
        <v>0.39738168097800042</v>
      </c>
      <c r="P1100">
        <f t="shared" si="144"/>
        <v>0.34422066903869541</v>
      </c>
      <c r="Q1100">
        <f t="shared" si="145"/>
        <v>0.44086595386053762</v>
      </c>
      <c r="R1100">
        <v>0.75563378400000003</v>
      </c>
      <c r="S1100">
        <v>0.78508662299999998</v>
      </c>
    </row>
    <row r="1101" spans="1:19" x14ac:dyDescent="0.25">
      <c r="A1101">
        <v>85</v>
      </c>
      <c r="B1101">
        <v>0.8</v>
      </c>
      <c r="C1101">
        <v>20</v>
      </c>
      <c r="D1101">
        <v>2.5</v>
      </c>
      <c r="E1101">
        <v>0.51659999999999995</v>
      </c>
      <c r="F1101">
        <v>0.34920000000000001</v>
      </c>
      <c r="G1101">
        <v>0.86580000000000001</v>
      </c>
      <c r="H1101">
        <v>0.37737131070000002</v>
      </c>
      <c r="I1101">
        <v>0.327945665</v>
      </c>
      <c r="J1101">
        <v>0.34067413559999998</v>
      </c>
      <c r="K1101">
        <v>0.47667644599999998</v>
      </c>
      <c r="L1101">
        <v>0.31969393969999998</v>
      </c>
      <c r="M1101">
        <v>0.45149470110000001</v>
      </c>
      <c r="N1101">
        <f t="shared" si="142"/>
        <v>0.35825210341595221</v>
      </c>
      <c r="O1101">
        <f t="shared" si="143"/>
        <v>0.39738168097800042</v>
      </c>
      <c r="P1101">
        <f t="shared" si="144"/>
        <v>0.34422066903869541</v>
      </c>
      <c r="Q1101">
        <f t="shared" si="145"/>
        <v>0.44086595386053762</v>
      </c>
      <c r="R1101">
        <v>0.75563378400000003</v>
      </c>
      <c r="S1101">
        <v>0.78508662299999998</v>
      </c>
    </row>
    <row r="1102" spans="1:19" x14ac:dyDescent="0.25">
      <c r="A1102">
        <v>85</v>
      </c>
      <c r="B1102">
        <v>0.8</v>
      </c>
      <c r="C1102">
        <v>20</v>
      </c>
      <c r="D1102">
        <v>2.5</v>
      </c>
      <c r="E1102">
        <v>0.51659999999999995</v>
      </c>
      <c r="F1102">
        <v>0.36359999999999998</v>
      </c>
      <c r="G1102">
        <v>0.88019999999999998</v>
      </c>
      <c r="H1102">
        <v>0.37737131070000002</v>
      </c>
      <c r="I1102">
        <v>0.327945665</v>
      </c>
      <c r="J1102">
        <v>0.34067413559999998</v>
      </c>
      <c r="K1102">
        <v>0.47667644599999998</v>
      </c>
      <c r="L1102">
        <v>0.31969393969999998</v>
      </c>
      <c r="M1102">
        <v>0.45149470110000001</v>
      </c>
      <c r="N1102">
        <f t="shared" si="142"/>
        <v>0.35825210341595221</v>
      </c>
      <c r="O1102">
        <f t="shared" si="143"/>
        <v>0.39738168097800042</v>
      </c>
      <c r="P1102">
        <f t="shared" si="144"/>
        <v>0.34422066903869541</v>
      </c>
      <c r="Q1102">
        <f t="shared" si="145"/>
        <v>0.44086595386053762</v>
      </c>
      <c r="R1102">
        <v>0.75563378400000003</v>
      </c>
      <c r="S1102">
        <v>0.78508662299999998</v>
      </c>
    </row>
    <row r="1103" spans="1:19" x14ac:dyDescent="0.25">
      <c r="A1103">
        <v>85</v>
      </c>
      <c r="B1103">
        <v>0.8</v>
      </c>
      <c r="C1103">
        <v>20</v>
      </c>
      <c r="D1103">
        <v>2.5</v>
      </c>
      <c r="H1103">
        <v>0.37737131070000002</v>
      </c>
      <c r="I1103">
        <v>0.327945665</v>
      </c>
      <c r="J1103">
        <v>0.34067413559999998</v>
      </c>
      <c r="K1103">
        <v>0.47667644599999998</v>
      </c>
      <c r="L1103">
        <v>0.31969393969999998</v>
      </c>
      <c r="M1103">
        <v>0.45149470110000001</v>
      </c>
      <c r="N1103">
        <f t="shared" si="142"/>
        <v>0.35825210341595221</v>
      </c>
      <c r="O1103">
        <f t="shared" si="143"/>
        <v>0.39738168097800042</v>
      </c>
      <c r="P1103">
        <f t="shared" si="144"/>
        <v>0.34422066903869541</v>
      </c>
      <c r="Q1103">
        <f t="shared" si="145"/>
        <v>0.44086595386053762</v>
      </c>
      <c r="R1103">
        <v>0.75563378400000003</v>
      </c>
      <c r="S1103">
        <v>0.78508662299999998</v>
      </c>
    </row>
    <row r="1104" spans="1:19" x14ac:dyDescent="0.25">
      <c r="A1104">
        <v>85</v>
      </c>
      <c r="B1104">
        <v>0.8</v>
      </c>
      <c r="C1104">
        <v>20</v>
      </c>
      <c r="D1104">
        <v>2.5</v>
      </c>
      <c r="H1104">
        <v>0.37737131070000002</v>
      </c>
      <c r="I1104">
        <v>0.327945665</v>
      </c>
      <c r="J1104">
        <v>0.34067413559999998</v>
      </c>
      <c r="K1104">
        <v>0.47667644599999998</v>
      </c>
      <c r="L1104">
        <v>0.31969393969999998</v>
      </c>
      <c r="M1104">
        <v>0.45149470110000001</v>
      </c>
      <c r="N1104">
        <f t="shared" si="142"/>
        <v>0.35825210341595221</v>
      </c>
      <c r="O1104">
        <f t="shared" si="143"/>
        <v>0.39738168097800042</v>
      </c>
      <c r="P1104">
        <f t="shared" si="144"/>
        <v>0.34422066903869541</v>
      </c>
      <c r="Q1104">
        <f t="shared" si="145"/>
        <v>0.44086595386053762</v>
      </c>
      <c r="R1104">
        <v>0.75563378400000003</v>
      </c>
      <c r="S1104">
        <v>0.78508662299999998</v>
      </c>
    </row>
    <row r="1105" spans="1:19" x14ac:dyDescent="0.25">
      <c r="A1105">
        <v>85</v>
      </c>
      <c r="B1105">
        <v>0.8</v>
      </c>
      <c r="C1105">
        <v>20</v>
      </c>
      <c r="D1105">
        <v>2.5</v>
      </c>
      <c r="H1105">
        <v>0.37737131070000002</v>
      </c>
      <c r="I1105">
        <v>0.327945665</v>
      </c>
      <c r="J1105">
        <v>0.34067413559999998</v>
      </c>
      <c r="K1105">
        <v>0.47667644599999998</v>
      </c>
      <c r="L1105">
        <v>0.31969393969999998</v>
      </c>
      <c r="M1105">
        <v>0.45149470110000001</v>
      </c>
      <c r="N1105">
        <f t="shared" si="142"/>
        <v>0.35825210341595221</v>
      </c>
      <c r="O1105">
        <f t="shared" si="143"/>
        <v>0.39738168097800042</v>
      </c>
      <c r="P1105">
        <f t="shared" si="144"/>
        <v>0.34422066903869541</v>
      </c>
      <c r="Q1105">
        <f t="shared" si="145"/>
        <v>0.44086595386053762</v>
      </c>
      <c r="R1105">
        <v>0.75563378400000003</v>
      </c>
      <c r="S1105">
        <v>0.78508662299999998</v>
      </c>
    </row>
    <row r="1106" spans="1:19" x14ac:dyDescent="0.25">
      <c r="A1106">
        <v>85</v>
      </c>
      <c r="B1106">
        <v>0.8</v>
      </c>
      <c r="C1106">
        <v>20</v>
      </c>
      <c r="D1106">
        <v>2.5</v>
      </c>
      <c r="H1106">
        <v>0.37737131070000002</v>
      </c>
      <c r="I1106">
        <v>0.327945665</v>
      </c>
      <c r="J1106">
        <v>0.34067413559999998</v>
      </c>
      <c r="K1106">
        <v>0.47667644599999998</v>
      </c>
      <c r="L1106">
        <v>0.31969393969999998</v>
      </c>
      <c r="M1106">
        <v>0.45149470110000001</v>
      </c>
      <c r="N1106">
        <f t="shared" si="142"/>
        <v>0.35825210341595221</v>
      </c>
      <c r="O1106">
        <f t="shared" si="143"/>
        <v>0.39738168097800042</v>
      </c>
      <c r="P1106">
        <f t="shared" si="144"/>
        <v>0.34422066903869541</v>
      </c>
      <c r="Q1106">
        <f t="shared" si="145"/>
        <v>0.44086595386053762</v>
      </c>
      <c r="R1106">
        <v>0.75563378400000003</v>
      </c>
      <c r="S1106">
        <v>0.78508662299999998</v>
      </c>
    </row>
    <row r="1107" spans="1:19" x14ac:dyDescent="0.25">
      <c r="A1107">
        <v>85</v>
      </c>
      <c r="B1107">
        <v>0.8</v>
      </c>
      <c r="C1107">
        <v>20</v>
      </c>
      <c r="D1107">
        <v>2.5</v>
      </c>
      <c r="H1107">
        <v>0.37737131070000002</v>
      </c>
      <c r="I1107">
        <v>0.327945665</v>
      </c>
      <c r="J1107">
        <v>0.34067413559999998</v>
      </c>
      <c r="K1107">
        <v>0.47667644599999998</v>
      </c>
      <c r="L1107">
        <v>0.31969393969999998</v>
      </c>
      <c r="M1107">
        <v>0.45149470110000001</v>
      </c>
      <c r="N1107">
        <f t="shared" si="142"/>
        <v>0.35825210341595221</v>
      </c>
      <c r="O1107">
        <f t="shared" si="143"/>
        <v>0.39738168097800042</v>
      </c>
      <c r="P1107">
        <f t="shared" si="144"/>
        <v>0.34422066903869541</v>
      </c>
      <c r="Q1107">
        <f t="shared" si="145"/>
        <v>0.44086595386053762</v>
      </c>
      <c r="R1107">
        <v>0.75563378400000003</v>
      </c>
      <c r="S1107">
        <v>0.78508662299999998</v>
      </c>
    </row>
    <row r="1109" spans="1:19" x14ac:dyDescent="0.25">
      <c r="A1109">
        <v>85</v>
      </c>
      <c r="B1109">
        <v>1.2</v>
      </c>
      <c r="C1109">
        <v>5</v>
      </c>
      <c r="D1109">
        <v>3</v>
      </c>
      <c r="E1109">
        <v>0.7056</v>
      </c>
      <c r="F1109">
        <v>0.41760000000000003</v>
      </c>
      <c r="G1109">
        <v>1.1232</v>
      </c>
      <c r="H1109">
        <v>0.6413682007</v>
      </c>
      <c r="I1109">
        <v>0.54874166499999999</v>
      </c>
      <c r="J1109">
        <v>0.57373406559999995</v>
      </c>
      <c r="K1109">
        <v>0.56364344600000005</v>
      </c>
      <c r="L1109">
        <v>0.53606771210000004</v>
      </c>
      <c r="M1109">
        <v>0.63592093130000005</v>
      </c>
      <c r="N1109">
        <f t="shared" ref="N1109:N1148" si="146">$W$27+$W$28*B1109+$W$29*(C1109-$V$16)*(D1109-$V$18)+$W$30*A1109+$W$31*D1109+$W$32*(C1109-$V$16)*(A1109-$V$20)+$W$33*C1109+$W$34*(B1109-$V$22)*(D1109-$V$18)+$W$35*(A1109-$V$20)*(D1109-$V$18)</f>
        <v>0.56544822639445147</v>
      </c>
      <c r="O1109">
        <f t="shared" ref="O1109:O1148" si="147">$W$40+$W$41*D1109+$W$42*(C1109-$V$17)*(D1109-$V$19)+$W$43*A1109+$W$44*(A1109-$V$21)*(D1109-$V$19)+$W$45*C1109+$W$46*(A1109-$V$21)*(C1109-$V$17)+$W$47*(B1109-$V$23)*(D1109-$V$19)+$W$48*(B1109-$V$23)*(C1109-$V$17)+$W$49*B1109</f>
        <v>0.56262035350489981</v>
      </c>
      <c r="P1109">
        <f t="shared" ref="P1109:P1148" si="148">$Z$27+$Z$28*B1109+$Z$29*A1109+$Z$30*C1109+$Z$31*(D1109-$V$18)^2+$Z$32*(D1109-$V$18)*(C1109-$V$16)+$Z$33*(A1109-$V$20)*(D1109-$V$18)+$Z$34*(D1109)+$Z$35*(B1109-$V$22)*(D1109-$V$18)+$Z$36*(C1109-$V$16)^2+$Z$37*(B1109-$V$22)*(C1109-$V$16)</f>
        <v>0.5773193947221954</v>
      </c>
      <c r="Q1109">
        <f t="shared" ref="Q1109:Q1148" si="149">$Z$40+$Z$41*A1109+$Z$42*C1109+$Z$43*(D1109-$V$19)^2+$Z$44*(C1109-$V$17)*(D1109-$V$19)+$Z$45*D1109+$Z$46*(A1109-$V$21)*(D1109-$V$19)+$Z$47*(C1109-$V$17)^2+$Z$48*(B1109-$V$23)*(D1109-$V$19)+$Z$49*(B1109-$V$23)*(C1109-$V$17)+$Z$50*B1109</f>
        <v>0.56626684038113784</v>
      </c>
      <c r="R1109">
        <v>1.1280685800000001</v>
      </c>
      <c r="S1109">
        <v>1.1435862349999999</v>
      </c>
    </row>
    <row r="1110" spans="1:19" x14ac:dyDescent="0.25">
      <c r="A1110">
        <v>85</v>
      </c>
      <c r="B1110">
        <v>1.2</v>
      </c>
      <c r="C1110">
        <v>5</v>
      </c>
      <c r="D1110">
        <v>3</v>
      </c>
      <c r="E1110">
        <v>0.6462</v>
      </c>
      <c r="F1110">
        <v>0.48959999999999998</v>
      </c>
      <c r="G1110">
        <v>1.1357999999999999</v>
      </c>
      <c r="H1110">
        <v>0.6413682007</v>
      </c>
      <c r="I1110">
        <v>0.54874166499999999</v>
      </c>
      <c r="J1110">
        <v>0.57373406559999995</v>
      </c>
      <c r="K1110">
        <v>0.56364344600000005</v>
      </c>
      <c r="L1110">
        <v>0.53606771210000004</v>
      </c>
      <c r="M1110">
        <v>0.63592093130000005</v>
      </c>
      <c r="N1110">
        <f t="shared" si="146"/>
        <v>0.56544822639445147</v>
      </c>
      <c r="O1110">
        <f t="shared" si="147"/>
        <v>0.56262035350489981</v>
      </c>
      <c r="P1110">
        <f t="shared" si="148"/>
        <v>0.5773193947221954</v>
      </c>
      <c r="Q1110">
        <f t="shared" si="149"/>
        <v>0.56626684038113784</v>
      </c>
      <c r="R1110">
        <v>1.1280685800000001</v>
      </c>
      <c r="S1110">
        <v>1.1435862349999999</v>
      </c>
    </row>
    <row r="1111" spans="1:19" x14ac:dyDescent="0.25">
      <c r="A1111">
        <v>85</v>
      </c>
      <c r="B1111">
        <v>1.2</v>
      </c>
      <c r="C1111">
        <v>5</v>
      </c>
      <c r="D1111">
        <v>3</v>
      </c>
      <c r="E1111">
        <v>0.68579999999999997</v>
      </c>
      <c r="F1111">
        <v>0.441</v>
      </c>
      <c r="G1111">
        <v>1.1268</v>
      </c>
      <c r="H1111">
        <v>0.6413682007</v>
      </c>
      <c r="I1111">
        <v>0.54874166499999999</v>
      </c>
      <c r="J1111">
        <v>0.57373406559999995</v>
      </c>
      <c r="K1111">
        <v>0.56364344600000005</v>
      </c>
      <c r="L1111">
        <v>0.53606771210000004</v>
      </c>
      <c r="M1111">
        <v>0.63592093130000005</v>
      </c>
      <c r="N1111">
        <f t="shared" si="146"/>
        <v>0.56544822639445147</v>
      </c>
      <c r="O1111">
        <f t="shared" si="147"/>
        <v>0.56262035350489981</v>
      </c>
      <c r="P1111">
        <f t="shared" si="148"/>
        <v>0.5773193947221954</v>
      </c>
      <c r="Q1111">
        <f t="shared" si="149"/>
        <v>0.56626684038113784</v>
      </c>
      <c r="R1111">
        <v>1.1280685800000001</v>
      </c>
      <c r="S1111">
        <v>1.1435862349999999</v>
      </c>
    </row>
    <row r="1112" spans="1:19" x14ac:dyDescent="0.25">
      <c r="A1112">
        <v>85</v>
      </c>
      <c r="B1112">
        <v>1.2</v>
      </c>
      <c r="C1112">
        <v>5</v>
      </c>
      <c r="D1112">
        <v>3</v>
      </c>
      <c r="E1112">
        <v>0.64259999999999995</v>
      </c>
      <c r="F1112">
        <v>0.50939999999999996</v>
      </c>
      <c r="G1112">
        <v>1.1519999999999999</v>
      </c>
      <c r="H1112">
        <v>0.6413682007</v>
      </c>
      <c r="I1112">
        <v>0.54874166499999999</v>
      </c>
      <c r="J1112">
        <v>0.57373406559999995</v>
      </c>
      <c r="K1112">
        <v>0.56364344600000005</v>
      </c>
      <c r="L1112">
        <v>0.53606771210000004</v>
      </c>
      <c r="M1112">
        <v>0.63592093130000005</v>
      </c>
      <c r="N1112">
        <f t="shared" si="146"/>
        <v>0.56544822639445147</v>
      </c>
      <c r="O1112">
        <f t="shared" si="147"/>
        <v>0.56262035350489981</v>
      </c>
      <c r="P1112">
        <f t="shared" si="148"/>
        <v>0.5773193947221954</v>
      </c>
      <c r="Q1112">
        <f t="shared" si="149"/>
        <v>0.56626684038113784</v>
      </c>
      <c r="R1112">
        <v>1.1280685800000001</v>
      </c>
      <c r="S1112">
        <v>1.1435862349999999</v>
      </c>
    </row>
    <row r="1113" spans="1:19" x14ac:dyDescent="0.25">
      <c r="A1113">
        <v>85</v>
      </c>
      <c r="B1113">
        <v>1.2</v>
      </c>
      <c r="C1113">
        <v>5</v>
      </c>
      <c r="D1113">
        <v>3</v>
      </c>
      <c r="E1113">
        <v>0.62460000000000004</v>
      </c>
      <c r="F1113">
        <v>0.52739999999999998</v>
      </c>
      <c r="G1113">
        <v>1.1519999999999999</v>
      </c>
      <c r="H1113">
        <v>0.6413682007</v>
      </c>
      <c r="I1113">
        <v>0.54874166499999999</v>
      </c>
      <c r="J1113">
        <v>0.57373406559999995</v>
      </c>
      <c r="K1113">
        <v>0.56364344600000005</v>
      </c>
      <c r="L1113">
        <v>0.53606771210000004</v>
      </c>
      <c r="M1113">
        <v>0.63592093130000005</v>
      </c>
      <c r="N1113">
        <f t="shared" si="146"/>
        <v>0.56544822639445147</v>
      </c>
      <c r="O1113">
        <f t="shared" si="147"/>
        <v>0.56262035350489981</v>
      </c>
      <c r="P1113">
        <f t="shared" si="148"/>
        <v>0.5773193947221954</v>
      </c>
      <c r="Q1113">
        <f t="shared" si="149"/>
        <v>0.56626684038113784</v>
      </c>
      <c r="R1113">
        <v>1.1280685800000001</v>
      </c>
      <c r="S1113">
        <v>1.1435862349999999</v>
      </c>
    </row>
    <row r="1114" spans="1:19" x14ac:dyDescent="0.25">
      <c r="A1114">
        <v>85</v>
      </c>
      <c r="B1114">
        <v>1.2</v>
      </c>
      <c r="C1114">
        <v>5</v>
      </c>
      <c r="D1114">
        <v>3</v>
      </c>
      <c r="E1114">
        <v>0.63719999999999999</v>
      </c>
      <c r="F1114">
        <v>0.52200000000000002</v>
      </c>
      <c r="G1114">
        <v>1.1592</v>
      </c>
      <c r="H1114">
        <v>0.6413682007</v>
      </c>
      <c r="I1114">
        <v>0.54874166499999999</v>
      </c>
      <c r="J1114">
        <v>0.57373406559999995</v>
      </c>
      <c r="K1114">
        <v>0.56364344600000005</v>
      </c>
      <c r="L1114">
        <v>0.53606771210000004</v>
      </c>
      <c r="M1114">
        <v>0.63592093130000005</v>
      </c>
      <c r="N1114">
        <f t="shared" si="146"/>
        <v>0.56544822639445147</v>
      </c>
      <c r="O1114">
        <f t="shared" si="147"/>
        <v>0.56262035350489981</v>
      </c>
      <c r="P1114">
        <f t="shared" si="148"/>
        <v>0.5773193947221954</v>
      </c>
      <c r="Q1114">
        <f t="shared" si="149"/>
        <v>0.56626684038113784</v>
      </c>
      <c r="R1114">
        <v>1.1280685800000001</v>
      </c>
      <c r="S1114">
        <v>1.1435862349999999</v>
      </c>
    </row>
    <row r="1115" spans="1:19" x14ac:dyDescent="0.25">
      <c r="A1115">
        <v>85</v>
      </c>
      <c r="B1115">
        <v>1.2</v>
      </c>
      <c r="C1115">
        <v>5</v>
      </c>
      <c r="D1115">
        <v>3</v>
      </c>
      <c r="E1115">
        <v>0.66779999999999995</v>
      </c>
      <c r="F1115">
        <v>0.50039999999999996</v>
      </c>
      <c r="G1115">
        <v>1.1681999999999999</v>
      </c>
      <c r="H1115">
        <v>0.6413682007</v>
      </c>
      <c r="I1115">
        <v>0.54874166499999999</v>
      </c>
      <c r="J1115">
        <v>0.57373406559999995</v>
      </c>
      <c r="K1115">
        <v>0.56364344600000005</v>
      </c>
      <c r="L1115">
        <v>0.53606771210000004</v>
      </c>
      <c r="M1115">
        <v>0.63592093130000005</v>
      </c>
      <c r="N1115">
        <f t="shared" si="146"/>
        <v>0.56544822639445147</v>
      </c>
      <c r="O1115">
        <f t="shared" si="147"/>
        <v>0.56262035350489981</v>
      </c>
      <c r="P1115">
        <f t="shared" si="148"/>
        <v>0.5773193947221954</v>
      </c>
      <c r="Q1115">
        <f t="shared" si="149"/>
        <v>0.56626684038113784</v>
      </c>
      <c r="R1115">
        <v>1.1280685800000001</v>
      </c>
      <c r="S1115">
        <v>1.1435862349999999</v>
      </c>
    </row>
    <row r="1116" spans="1:19" x14ac:dyDescent="0.25">
      <c r="A1116">
        <v>85</v>
      </c>
      <c r="B1116">
        <v>1.2</v>
      </c>
      <c r="C1116">
        <v>5</v>
      </c>
      <c r="D1116">
        <v>3</v>
      </c>
      <c r="E1116">
        <v>0.65159999999999996</v>
      </c>
      <c r="F1116">
        <v>0.49320000000000003</v>
      </c>
      <c r="G1116">
        <v>1.1448</v>
      </c>
      <c r="H1116">
        <v>0.6413682007</v>
      </c>
      <c r="I1116">
        <v>0.54874166499999999</v>
      </c>
      <c r="J1116">
        <v>0.57373406559999995</v>
      </c>
      <c r="K1116">
        <v>0.56364344600000005</v>
      </c>
      <c r="L1116">
        <v>0.53606771210000004</v>
      </c>
      <c r="M1116">
        <v>0.63592093130000005</v>
      </c>
      <c r="N1116">
        <f t="shared" si="146"/>
        <v>0.56544822639445147</v>
      </c>
      <c r="O1116">
        <f t="shared" si="147"/>
        <v>0.56262035350489981</v>
      </c>
      <c r="P1116">
        <f t="shared" si="148"/>
        <v>0.5773193947221954</v>
      </c>
      <c r="Q1116">
        <f t="shared" si="149"/>
        <v>0.56626684038113784</v>
      </c>
      <c r="R1116">
        <v>1.1280685800000001</v>
      </c>
      <c r="S1116">
        <v>1.1435862349999999</v>
      </c>
    </row>
    <row r="1117" spans="1:19" x14ac:dyDescent="0.25">
      <c r="A1117">
        <v>85</v>
      </c>
      <c r="B1117">
        <v>1.2</v>
      </c>
      <c r="C1117">
        <v>5</v>
      </c>
      <c r="D1117">
        <v>3</v>
      </c>
      <c r="E1117">
        <v>0.67679999999999996</v>
      </c>
      <c r="F1117">
        <v>0.495</v>
      </c>
      <c r="G1117">
        <v>1.1718</v>
      </c>
      <c r="H1117">
        <v>0.6413682007</v>
      </c>
      <c r="I1117">
        <v>0.54874166499999999</v>
      </c>
      <c r="J1117">
        <v>0.57373406559999995</v>
      </c>
      <c r="K1117">
        <v>0.56364344600000005</v>
      </c>
      <c r="L1117">
        <v>0.53606771210000004</v>
      </c>
      <c r="M1117">
        <v>0.63592093130000005</v>
      </c>
      <c r="N1117">
        <f t="shared" si="146"/>
        <v>0.56544822639445147</v>
      </c>
      <c r="O1117">
        <f t="shared" si="147"/>
        <v>0.56262035350489981</v>
      </c>
      <c r="P1117">
        <f t="shared" si="148"/>
        <v>0.5773193947221954</v>
      </c>
      <c r="Q1117">
        <f t="shared" si="149"/>
        <v>0.56626684038113784</v>
      </c>
      <c r="R1117">
        <v>1.1280685800000001</v>
      </c>
      <c r="S1117">
        <v>1.1435862349999999</v>
      </c>
    </row>
    <row r="1118" spans="1:19" x14ac:dyDescent="0.25">
      <c r="A1118">
        <v>85</v>
      </c>
      <c r="B1118">
        <v>1.2</v>
      </c>
      <c r="C1118">
        <v>5</v>
      </c>
      <c r="D1118">
        <v>3</v>
      </c>
      <c r="E1118">
        <v>0.47160000000000002</v>
      </c>
      <c r="F1118">
        <v>0.67679999999999996</v>
      </c>
      <c r="G1118">
        <v>1.1484000000000001</v>
      </c>
      <c r="H1118">
        <v>0.6413682007</v>
      </c>
      <c r="I1118">
        <v>0.54874166499999999</v>
      </c>
      <c r="J1118">
        <v>0.57373406559999995</v>
      </c>
      <c r="K1118">
        <v>0.56364344600000005</v>
      </c>
      <c r="L1118">
        <v>0.53606771210000004</v>
      </c>
      <c r="M1118">
        <v>0.63592093130000005</v>
      </c>
      <c r="N1118">
        <f t="shared" si="146"/>
        <v>0.56544822639445147</v>
      </c>
      <c r="O1118">
        <f t="shared" si="147"/>
        <v>0.56262035350489981</v>
      </c>
      <c r="P1118">
        <f t="shared" si="148"/>
        <v>0.5773193947221954</v>
      </c>
      <c r="Q1118">
        <f t="shared" si="149"/>
        <v>0.56626684038113784</v>
      </c>
      <c r="R1118">
        <v>1.1280685800000001</v>
      </c>
      <c r="S1118">
        <v>1.1435862349999999</v>
      </c>
    </row>
    <row r="1119" spans="1:19" x14ac:dyDescent="0.25">
      <c r="A1119">
        <v>85</v>
      </c>
      <c r="B1119">
        <v>1.2</v>
      </c>
      <c r="C1119">
        <v>5</v>
      </c>
      <c r="D1119">
        <v>3</v>
      </c>
      <c r="E1119">
        <v>0.70199999999999996</v>
      </c>
      <c r="F1119">
        <v>0.42299999999999999</v>
      </c>
      <c r="G1119">
        <v>1.125</v>
      </c>
      <c r="H1119">
        <v>0.6413682007</v>
      </c>
      <c r="I1119">
        <v>0.54874166499999999</v>
      </c>
      <c r="J1119">
        <v>0.57373406559999995</v>
      </c>
      <c r="K1119">
        <v>0.56364344600000005</v>
      </c>
      <c r="L1119">
        <v>0.53606771210000004</v>
      </c>
      <c r="M1119">
        <v>0.63592093130000005</v>
      </c>
      <c r="N1119">
        <f t="shared" si="146"/>
        <v>0.56544822639445147</v>
      </c>
      <c r="O1119">
        <f t="shared" si="147"/>
        <v>0.56262035350489981</v>
      </c>
      <c r="P1119">
        <f t="shared" si="148"/>
        <v>0.5773193947221954</v>
      </c>
      <c r="Q1119">
        <f t="shared" si="149"/>
        <v>0.56626684038113784</v>
      </c>
      <c r="R1119">
        <v>1.1280685800000001</v>
      </c>
      <c r="S1119">
        <v>1.1435862349999999</v>
      </c>
    </row>
    <row r="1120" spans="1:19" x14ac:dyDescent="0.25">
      <c r="A1120">
        <v>85</v>
      </c>
      <c r="B1120">
        <v>1.2</v>
      </c>
      <c r="C1120">
        <v>5</v>
      </c>
      <c r="D1120">
        <v>3</v>
      </c>
      <c r="E1120">
        <v>0.69840000000000002</v>
      </c>
      <c r="F1120">
        <v>0.4788</v>
      </c>
      <c r="G1120">
        <v>1.1772</v>
      </c>
      <c r="H1120">
        <v>0.6413682007</v>
      </c>
      <c r="I1120">
        <v>0.54874166499999999</v>
      </c>
      <c r="J1120">
        <v>0.57373406559999995</v>
      </c>
      <c r="K1120">
        <v>0.56364344600000005</v>
      </c>
      <c r="L1120">
        <v>0.53606771210000004</v>
      </c>
      <c r="M1120">
        <v>0.63592093130000005</v>
      </c>
      <c r="N1120">
        <f t="shared" si="146"/>
        <v>0.56544822639445147</v>
      </c>
      <c r="O1120">
        <f t="shared" si="147"/>
        <v>0.56262035350489981</v>
      </c>
      <c r="P1120">
        <f t="shared" si="148"/>
        <v>0.5773193947221954</v>
      </c>
      <c r="Q1120">
        <f t="shared" si="149"/>
        <v>0.56626684038113784</v>
      </c>
      <c r="R1120">
        <v>1.1280685800000001</v>
      </c>
      <c r="S1120">
        <v>1.1435862349999999</v>
      </c>
    </row>
    <row r="1121" spans="1:19" x14ac:dyDescent="0.25">
      <c r="A1121">
        <v>85</v>
      </c>
      <c r="B1121">
        <v>1.2</v>
      </c>
      <c r="C1121">
        <v>5</v>
      </c>
      <c r="D1121">
        <v>3</v>
      </c>
      <c r="E1121">
        <v>0.60660000000000003</v>
      </c>
      <c r="F1121">
        <v>0.57420000000000004</v>
      </c>
      <c r="G1121">
        <v>1.1808000000000001</v>
      </c>
      <c r="H1121">
        <v>0.6413682007</v>
      </c>
      <c r="I1121">
        <v>0.54874166499999999</v>
      </c>
      <c r="J1121">
        <v>0.57373406559999995</v>
      </c>
      <c r="K1121">
        <v>0.56364344600000005</v>
      </c>
      <c r="L1121">
        <v>0.53606771210000004</v>
      </c>
      <c r="M1121">
        <v>0.63592093130000005</v>
      </c>
      <c r="N1121">
        <f t="shared" si="146"/>
        <v>0.56544822639445147</v>
      </c>
      <c r="O1121">
        <f t="shared" si="147"/>
        <v>0.56262035350489981</v>
      </c>
      <c r="P1121">
        <f t="shared" si="148"/>
        <v>0.5773193947221954</v>
      </c>
      <c r="Q1121">
        <f t="shared" si="149"/>
        <v>0.56626684038113784</v>
      </c>
      <c r="R1121">
        <v>1.1280685800000001</v>
      </c>
      <c r="S1121">
        <v>1.1435862349999999</v>
      </c>
    </row>
    <row r="1122" spans="1:19" x14ac:dyDescent="0.25">
      <c r="A1122">
        <v>85</v>
      </c>
      <c r="B1122">
        <v>1.2</v>
      </c>
      <c r="C1122">
        <v>5</v>
      </c>
      <c r="D1122">
        <v>3</v>
      </c>
      <c r="E1122">
        <v>0.61739999999999995</v>
      </c>
      <c r="F1122">
        <v>0.50580000000000003</v>
      </c>
      <c r="G1122">
        <v>1.1232</v>
      </c>
      <c r="H1122">
        <v>0.6413682007</v>
      </c>
      <c r="I1122">
        <v>0.54874166499999999</v>
      </c>
      <c r="J1122">
        <v>0.57373406559999995</v>
      </c>
      <c r="K1122">
        <v>0.56364344600000005</v>
      </c>
      <c r="L1122">
        <v>0.53606771210000004</v>
      </c>
      <c r="M1122">
        <v>0.63592093130000005</v>
      </c>
      <c r="N1122">
        <f t="shared" si="146"/>
        <v>0.56544822639445147</v>
      </c>
      <c r="O1122">
        <f t="shared" si="147"/>
        <v>0.56262035350489981</v>
      </c>
      <c r="P1122">
        <f t="shared" si="148"/>
        <v>0.5773193947221954</v>
      </c>
      <c r="Q1122">
        <f t="shared" si="149"/>
        <v>0.56626684038113784</v>
      </c>
      <c r="R1122">
        <v>1.1280685800000001</v>
      </c>
      <c r="S1122">
        <v>1.1435862349999999</v>
      </c>
    </row>
    <row r="1123" spans="1:19" x14ac:dyDescent="0.25">
      <c r="A1123">
        <v>85</v>
      </c>
      <c r="B1123">
        <v>1.2</v>
      </c>
      <c r="C1123">
        <v>5</v>
      </c>
      <c r="D1123">
        <v>3</v>
      </c>
      <c r="E1123">
        <v>0.65880000000000005</v>
      </c>
      <c r="F1123">
        <v>0.50580000000000003</v>
      </c>
      <c r="G1123">
        <v>1.1646000000000001</v>
      </c>
      <c r="H1123">
        <v>0.6413682007</v>
      </c>
      <c r="I1123">
        <v>0.54874166499999999</v>
      </c>
      <c r="J1123">
        <v>0.57373406559999995</v>
      </c>
      <c r="K1123">
        <v>0.56364344600000005</v>
      </c>
      <c r="L1123">
        <v>0.53606771210000004</v>
      </c>
      <c r="M1123">
        <v>0.63592093130000005</v>
      </c>
      <c r="N1123">
        <f t="shared" si="146"/>
        <v>0.56544822639445147</v>
      </c>
      <c r="O1123">
        <f t="shared" si="147"/>
        <v>0.56262035350489981</v>
      </c>
      <c r="P1123">
        <f t="shared" si="148"/>
        <v>0.5773193947221954</v>
      </c>
      <c r="Q1123">
        <f t="shared" si="149"/>
        <v>0.56626684038113784</v>
      </c>
      <c r="R1123">
        <v>1.1280685800000001</v>
      </c>
      <c r="S1123">
        <v>1.1435862349999999</v>
      </c>
    </row>
    <row r="1124" spans="1:19" x14ac:dyDescent="0.25">
      <c r="A1124">
        <v>85</v>
      </c>
      <c r="B1124">
        <v>1.2</v>
      </c>
      <c r="C1124">
        <v>5</v>
      </c>
      <c r="D1124">
        <v>3</v>
      </c>
      <c r="E1124">
        <v>0.56340000000000001</v>
      </c>
      <c r="F1124">
        <v>0.58320000000000005</v>
      </c>
      <c r="G1124">
        <v>1.1466000000000001</v>
      </c>
      <c r="H1124">
        <v>0.6413682007</v>
      </c>
      <c r="I1124">
        <v>0.54874166499999999</v>
      </c>
      <c r="J1124">
        <v>0.57373406559999995</v>
      </c>
      <c r="K1124">
        <v>0.56364344600000005</v>
      </c>
      <c r="L1124">
        <v>0.53606771210000004</v>
      </c>
      <c r="M1124">
        <v>0.63592093130000005</v>
      </c>
      <c r="N1124">
        <f t="shared" si="146"/>
        <v>0.56544822639445147</v>
      </c>
      <c r="O1124">
        <f t="shared" si="147"/>
        <v>0.56262035350489981</v>
      </c>
      <c r="P1124">
        <f t="shared" si="148"/>
        <v>0.5773193947221954</v>
      </c>
      <c r="Q1124">
        <f t="shared" si="149"/>
        <v>0.56626684038113784</v>
      </c>
      <c r="R1124">
        <v>1.1280685800000001</v>
      </c>
      <c r="S1124">
        <v>1.1435862349999999</v>
      </c>
    </row>
    <row r="1125" spans="1:19" x14ac:dyDescent="0.25">
      <c r="A1125">
        <v>85</v>
      </c>
      <c r="B1125">
        <v>1.2</v>
      </c>
      <c r="C1125">
        <v>5</v>
      </c>
      <c r="D1125">
        <v>3</v>
      </c>
      <c r="E1125">
        <v>0.67679999999999996</v>
      </c>
      <c r="F1125">
        <v>0.45540000000000003</v>
      </c>
      <c r="G1125">
        <v>1.1322000000000001</v>
      </c>
      <c r="H1125">
        <v>0.6413682007</v>
      </c>
      <c r="I1125">
        <v>0.54874166499999999</v>
      </c>
      <c r="J1125">
        <v>0.57373406559999995</v>
      </c>
      <c r="K1125">
        <v>0.56364344600000005</v>
      </c>
      <c r="L1125">
        <v>0.53606771210000004</v>
      </c>
      <c r="M1125">
        <v>0.63592093130000005</v>
      </c>
      <c r="N1125">
        <f t="shared" si="146"/>
        <v>0.56544822639445147</v>
      </c>
      <c r="O1125">
        <f t="shared" si="147"/>
        <v>0.56262035350489981</v>
      </c>
      <c r="P1125">
        <f t="shared" si="148"/>
        <v>0.5773193947221954</v>
      </c>
      <c r="Q1125">
        <f t="shared" si="149"/>
        <v>0.56626684038113784</v>
      </c>
      <c r="R1125">
        <v>1.1280685800000001</v>
      </c>
      <c r="S1125">
        <v>1.1435862349999999</v>
      </c>
    </row>
    <row r="1126" spans="1:19" x14ac:dyDescent="0.25">
      <c r="A1126">
        <v>85</v>
      </c>
      <c r="B1126">
        <v>1.2</v>
      </c>
      <c r="C1126">
        <v>5</v>
      </c>
      <c r="D1126">
        <v>3</v>
      </c>
      <c r="E1126">
        <v>0.73260000000000003</v>
      </c>
      <c r="F1126">
        <v>0.432</v>
      </c>
      <c r="G1126">
        <v>1.1646000000000001</v>
      </c>
      <c r="H1126">
        <v>0.6413682007</v>
      </c>
      <c r="I1126">
        <v>0.54874166499999999</v>
      </c>
      <c r="J1126">
        <v>0.57373406559999995</v>
      </c>
      <c r="K1126">
        <v>0.56364344600000005</v>
      </c>
      <c r="L1126">
        <v>0.53606771210000004</v>
      </c>
      <c r="M1126">
        <v>0.63592093130000005</v>
      </c>
      <c r="N1126">
        <f t="shared" si="146"/>
        <v>0.56544822639445147</v>
      </c>
      <c r="O1126">
        <f t="shared" si="147"/>
        <v>0.56262035350489981</v>
      </c>
      <c r="P1126">
        <f t="shared" si="148"/>
        <v>0.5773193947221954</v>
      </c>
      <c r="Q1126">
        <f t="shared" si="149"/>
        <v>0.56626684038113784</v>
      </c>
      <c r="R1126">
        <v>1.1280685800000001</v>
      </c>
      <c r="S1126">
        <v>1.1435862349999999</v>
      </c>
    </row>
    <row r="1127" spans="1:19" x14ac:dyDescent="0.25">
      <c r="A1127">
        <v>85</v>
      </c>
      <c r="B1127">
        <v>1.2</v>
      </c>
      <c r="C1127">
        <v>5</v>
      </c>
      <c r="D1127">
        <v>3</v>
      </c>
      <c r="E1127">
        <v>0.71640000000000004</v>
      </c>
      <c r="F1127">
        <v>0.43740000000000001</v>
      </c>
      <c r="G1127">
        <v>1.1537999999999999</v>
      </c>
      <c r="H1127">
        <v>0.6413682007</v>
      </c>
      <c r="I1127">
        <v>0.54874166499999999</v>
      </c>
      <c r="J1127">
        <v>0.57373406559999995</v>
      </c>
      <c r="K1127">
        <v>0.56364344600000005</v>
      </c>
      <c r="L1127">
        <v>0.53606771210000004</v>
      </c>
      <c r="M1127">
        <v>0.63592093130000005</v>
      </c>
      <c r="N1127">
        <f t="shared" si="146"/>
        <v>0.56544822639445147</v>
      </c>
      <c r="O1127">
        <f t="shared" si="147"/>
        <v>0.56262035350489981</v>
      </c>
      <c r="P1127">
        <f t="shared" si="148"/>
        <v>0.5773193947221954</v>
      </c>
      <c r="Q1127">
        <f t="shared" si="149"/>
        <v>0.56626684038113784</v>
      </c>
      <c r="R1127">
        <v>1.1280685800000001</v>
      </c>
      <c r="S1127">
        <v>1.1435862349999999</v>
      </c>
    </row>
    <row r="1128" spans="1:19" x14ac:dyDescent="0.25">
      <c r="A1128">
        <v>85</v>
      </c>
      <c r="B1128">
        <v>1.2</v>
      </c>
      <c r="C1128">
        <v>5</v>
      </c>
      <c r="D1128">
        <v>3</v>
      </c>
      <c r="E1128">
        <v>0.74880000000000002</v>
      </c>
      <c r="F1128">
        <v>0.40500000000000003</v>
      </c>
      <c r="G1128">
        <v>1.1537999999999999</v>
      </c>
      <c r="H1128">
        <v>0.6413682007</v>
      </c>
      <c r="I1128">
        <v>0.54874166499999999</v>
      </c>
      <c r="J1128">
        <v>0.57373406559999995</v>
      </c>
      <c r="K1128">
        <v>0.56364344600000005</v>
      </c>
      <c r="L1128">
        <v>0.53606771210000004</v>
      </c>
      <c r="M1128">
        <v>0.63592093130000005</v>
      </c>
      <c r="N1128">
        <f t="shared" si="146"/>
        <v>0.56544822639445147</v>
      </c>
      <c r="O1128">
        <f t="shared" si="147"/>
        <v>0.56262035350489981</v>
      </c>
      <c r="P1128">
        <f t="shared" si="148"/>
        <v>0.5773193947221954</v>
      </c>
      <c r="Q1128">
        <f t="shared" si="149"/>
        <v>0.56626684038113784</v>
      </c>
      <c r="R1128">
        <v>1.1280685800000001</v>
      </c>
      <c r="S1128">
        <v>1.1435862349999999</v>
      </c>
    </row>
    <row r="1129" spans="1:19" x14ac:dyDescent="0.25">
      <c r="A1129">
        <v>85</v>
      </c>
      <c r="B1129">
        <v>1.2</v>
      </c>
      <c r="C1129">
        <v>5</v>
      </c>
      <c r="D1129">
        <v>3</v>
      </c>
      <c r="E1129">
        <v>0.69479999999999997</v>
      </c>
      <c r="F1129">
        <v>0.4572</v>
      </c>
      <c r="G1129">
        <v>1.1519999999999999</v>
      </c>
      <c r="H1129">
        <v>0.6413682007</v>
      </c>
      <c r="I1129">
        <v>0.54874166499999999</v>
      </c>
      <c r="J1129">
        <v>0.57373406559999995</v>
      </c>
      <c r="K1129">
        <v>0.56364344600000005</v>
      </c>
      <c r="L1129">
        <v>0.53606771210000004</v>
      </c>
      <c r="M1129">
        <v>0.63592093130000005</v>
      </c>
      <c r="N1129">
        <f t="shared" si="146"/>
        <v>0.56544822639445147</v>
      </c>
      <c r="O1129">
        <f t="shared" si="147"/>
        <v>0.56262035350489981</v>
      </c>
      <c r="P1129">
        <f t="shared" si="148"/>
        <v>0.5773193947221954</v>
      </c>
      <c r="Q1129">
        <f t="shared" si="149"/>
        <v>0.56626684038113784</v>
      </c>
      <c r="R1129">
        <v>1.1280685800000001</v>
      </c>
      <c r="S1129">
        <v>1.1435862349999999</v>
      </c>
    </row>
    <row r="1130" spans="1:19" x14ac:dyDescent="0.25">
      <c r="A1130">
        <v>85</v>
      </c>
      <c r="B1130">
        <v>1.2</v>
      </c>
      <c r="C1130">
        <v>5</v>
      </c>
      <c r="D1130">
        <v>3</v>
      </c>
      <c r="E1130">
        <v>0.70020000000000004</v>
      </c>
      <c r="F1130">
        <v>0.40860000000000002</v>
      </c>
      <c r="G1130">
        <v>1.1088</v>
      </c>
      <c r="H1130">
        <v>0.6413682007</v>
      </c>
      <c r="I1130">
        <v>0.54874166499999999</v>
      </c>
      <c r="J1130">
        <v>0.57373406559999995</v>
      </c>
      <c r="K1130">
        <v>0.56364344600000005</v>
      </c>
      <c r="L1130">
        <v>0.53606771210000004</v>
      </c>
      <c r="M1130">
        <v>0.63592093130000005</v>
      </c>
      <c r="N1130">
        <f t="shared" si="146"/>
        <v>0.56544822639445147</v>
      </c>
      <c r="O1130">
        <f t="shared" si="147"/>
        <v>0.56262035350489981</v>
      </c>
      <c r="P1130">
        <f t="shared" si="148"/>
        <v>0.5773193947221954</v>
      </c>
      <c r="Q1130">
        <f t="shared" si="149"/>
        <v>0.56626684038113784</v>
      </c>
      <c r="R1130">
        <v>1.1280685800000001</v>
      </c>
      <c r="S1130">
        <v>1.1435862349999999</v>
      </c>
    </row>
    <row r="1131" spans="1:19" x14ac:dyDescent="0.25">
      <c r="A1131">
        <v>85</v>
      </c>
      <c r="B1131">
        <v>1.2</v>
      </c>
      <c r="C1131">
        <v>5</v>
      </c>
      <c r="D1131">
        <v>3</v>
      </c>
      <c r="E1131">
        <v>0.69120000000000004</v>
      </c>
      <c r="F1131">
        <v>0.4536</v>
      </c>
      <c r="G1131">
        <v>1.1448</v>
      </c>
      <c r="H1131">
        <v>0.6413682007</v>
      </c>
      <c r="I1131">
        <v>0.54874166499999999</v>
      </c>
      <c r="J1131">
        <v>0.57373406559999995</v>
      </c>
      <c r="K1131">
        <v>0.56364344600000005</v>
      </c>
      <c r="L1131">
        <v>0.53606771210000004</v>
      </c>
      <c r="M1131">
        <v>0.63592093130000005</v>
      </c>
      <c r="N1131">
        <f t="shared" si="146"/>
        <v>0.56544822639445147</v>
      </c>
      <c r="O1131">
        <f t="shared" si="147"/>
        <v>0.56262035350489981</v>
      </c>
      <c r="P1131">
        <f t="shared" si="148"/>
        <v>0.5773193947221954</v>
      </c>
      <c r="Q1131">
        <f t="shared" si="149"/>
        <v>0.56626684038113784</v>
      </c>
      <c r="R1131">
        <v>1.1280685800000001</v>
      </c>
      <c r="S1131">
        <v>1.1435862349999999</v>
      </c>
    </row>
    <row r="1132" spans="1:19" x14ac:dyDescent="0.25">
      <c r="A1132">
        <v>85</v>
      </c>
      <c r="B1132">
        <v>1.2</v>
      </c>
      <c r="C1132">
        <v>5</v>
      </c>
      <c r="D1132">
        <v>3</v>
      </c>
      <c r="E1132">
        <v>0.68759999999999999</v>
      </c>
      <c r="F1132">
        <v>0.441</v>
      </c>
      <c r="G1132">
        <v>1.1286</v>
      </c>
      <c r="H1132">
        <v>0.6413682007</v>
      </c>
      <c r="I1132">
        <v>0.54874166499999999</v>
      </c>
      <c r="J1132">
        <v>0.57373406559999995</v>
      </c>
      <c r="K1132">
        <v>0.56364344600000005</v>
      </c>
      <c r="L1132">
        <v>0.53606771210000004</v>
      </c>
      <c r="M1132">
        <v>0.63592093130000005</v>
      </c>
      <c r="N1132">
        <f t="shared" si="146"/>
        <v>0.56544822639445147</v>
      </c>
      <c r="O1132">
        <f t="shared" si="147"/>
        <v>0.56262035350489981</v>
      </c>
      <c r="P1132">
        <f t="shared" si="148"/>
        <v>0.5773193947221954</v>
      </c>
      <c r="Q1132">
        <f t="shared" si="149"/>
        <v>0.56626684038113784</v>
      </c>
      <c r="R1132">
        <v>1.1280685800000001</v>
      </c>
      <c r="S1132">
        <v>1.1435862349999999</v>
      </c>
    </row>
    <row r="1133" spans="1:19" x14ac:dyDescent="0.25">
      <c r="A1133">
        <v>85</v>
      </c>
      <c r="B1133">
        <v>1.2</v>
      </c>
      <c r="C1133">
        <v>5</v>
      </c>
      <c r="D1133">
        <v>3</v>
      </c>
      <c r="E1133">
        <v>0.70920000000000005</v>
      </c>
      <c r="F1133">
        <v>0.39960000000000001</v>
      </c>
      <c r="G1133">
        <v>1.1088</v>
      </c>
      <c r="H1133">
        <v>0.6413682007</v>
      </c>
      <c r="I1133">
        <v>0.54874166499999999</v>
      </c>
      <c r="J1133">
        <v>0.57373406559999995</v>
      </c>
      <c r="K1133">
        <v>0.56364344600000005</v>
      </c>
      <c r="L1133">
        <v>0.53606771210000004</v>
      </c>
      <c r="M1133">
        <v>0.63592093130000005</v>
      </c>
      <c r="N1133">
        <f t="shared" si="146"/>
        <v>0.56544822639445147</v>
      </c>
      <c r="O1133">
        <f t="shared" si="147"/>
        <v>0.56262035350489981</v>
      </c>
      <c r="P1133">
        <f t="shared" si="148"/>
        <v>0.5773193947221954</v>
      </c>
      <c r="Q1133">
        <f t="shared" si="149"/>
        <v>0.56626684038113784</v>
      </c>
      <c r="R1133">
        <v>1.1280685800000001</v>
      </c>
      <c r="S1133">
        <v>1.1435862349999999</v>
      </c>
    </row>
    <row r="1134" spans="1:19" x14ac:dyDescent="0.25">
      <c r="A1134">
        <v>85</v>
      </c>
      <c r="B1134">
        <v>1.2</v>
      </c>
      <c r="C1134">
        <v>5</v>
      </c>
      <c r="D1134">
        <v>3</v>
      </c>
      <c r="E1134">
        <v>0.7056</v>
      </c>
      <c r="F1134">
        <v>0.41220000000000001</v>
      </c>
      <c r="G1134">
        <v>1.1177999999999999</v>
      </c>
      <c r="H1134">
        <v>0.6413682007</v>
      </c>
      <c r="I1134">
        <v>0.54874166499999999</v>
      </c>
      <c r="J1134">
        <v>0.57373406559999995</v>
      </c>
      <c r="K1134">
        <v>0.56364344600000005</v>
      </c>
      <c r="L1134">
        <v>0.53606771210000004</v>
      </c>
      <c r="M1134">
        <v>0.63592093130000005</v>
      </c>
      <c r="N1134">
        <f t="shared" si="146"/>
        <v>0.56544822639445147</v>
      </c>
      <c r="O1134">
        <f t="shared" si="147"/>
        <v>0.56262035350489981</v>
      </c>
      <c r="P1134">
        <f t="shared" si="148"/>
        <v>0.5773193947221954</v>
      </c>
      <c r="Q1134">
        <f t="shared" si="149"/>
        <v>0.56626684038113784</v>
      </c>
      <c r="R1134">
        <v>1.1280685800000001</v>
      </c>
    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<c r="D1135">
        <v>3</v>
      </c>
      <c r="E1135">
        <v>0.70379999999999998</v>
      </c>
      <c r="F1135">
        <v>0.4032</v>
      </c>
      <c r="G1135">
        <v>1.107</v>
      </c>
      <c r="H1135">
        <v>0.6413682007</v>
      </c>
      <c r="I1135">
        <v>0.54874166499999999</v>
      </c>
      <c r="J1135">
        <v>0.57373406559999995</v>
      </c>
      <c r="K1135">
        <v>0.56364344600000005</v>
      </c>
      <c r="L1135">
        <v>0.53606771210000004</v>
      </c>
      <c r="M1135">
        <v>0.63592093130000005</v>
      </c>
      <c r="N1135">
        <f t="shared" si="146"/>
        <v>0.56544822639445147</v>
      </c>
      <c r="O1135">
        <f t="shared" si="147"/>
        <v>0.56262035350489981</v>
      </c>
      <c r="P1135">
        <f t="shared" si="148"/>
        <v>0.5773193947221954</v>
      </c>
      <c r="Q1135">
        <f t="shared" si="149"/>
        <v>0.56626684038113784</v>
      </c>
      <c r="R1135">
        <v>1.1280685800000001</v>
      </c>
      <c r="S1135">
        <v>1.1435862349999999</v>
      </c>
    </row>
    <row r="1136" spans="1:19" x14ac:dyDescent="0.25">
      <c r="A1136">
        <v>85</v>
      </c>
      <c r="B1136">
        <v>1.2</v>
      </c>
      <c r="C1136">
        <v>5</v>
      </c>
      <c r="D1136">
        <v>3</v>
      </c>
      <c r="E1136">
        <v>0.69299999999999995</v>
      </c>
      <c r="F1136">
        <v>0.40500000000000003</v>
      </c>
      <c r="G1136">
        <v>1.0980000000000001</v>
      </c>
      <c r="H1136">
        <v>0.6413682007</v>
      </c>
      <c r="I1136">
        <v>0.54874166499999999</v>
      </c>
      <c r="J1136">
        <v>0.57373406559999995</v>
      </c>
      <c r="K1136">
        <v>0.56364344600000005</v>
      </c>
      <c r="L1136">
        <v>0.53606771210000004</v>
      </c>
      <c r="M1136">
        <v>0.63592093130000005</v>
      </c>
      <c r="N1136">
        <f t="shared" si="146"/>
        <v>0.56544822639445147</v>
      </c>
      <c r="O1136">
        <f t="shared" si="147"/>
        <v>0.56262035350489981</v>
      </c>
      <c r="P1136">
        <f t="shared" si="148"/>
        <v>0.5773193947221954</v>
      </c>
      <c r="Q1136">
        <f t="shared" si="149"/>
        <v>0.56626684038113784</v>
      </c>
      <c r="R1136">
        <v>1.1280685800000001</v>
      </c>
      <c r="S1136">
        <v>1.1435862349999999</v>
      </c>
    </row>
    <row r="1137" spans="1:19" x14ac:dyDescent="0.25">
      <c r="A1137">
        <v>85</v>
      </c>
      <c r="B1137">
        <v>1.2</v>
      </c>
      <c r="C1137">
        <v>5</v>
      </c>
      <c r="D1137">
        <v>3</v>
      </c>
      <c r="E1137">
        <v>0.76859999999999995</v>
      </c>
      <c r="F1137">
        <v>0.38519999999999999</v>
      </c>
      <c r="G1137">
        <v>1.1537999999999999</v>
      </c>
      <c r="H1137">
        <v>0.6413682007</v>
      </c>
      <c r="I1137">
        <v>0.54874166499999999</v>
      </c>
      <c r="J1137">
        <v>0.57373406559999995</v>
      </c>
      <c r="K1137">
        <v>0.56364344600000005</v>
      </c>
      <c r="L1137">
        <v>0.53606771210000004</v>
      </c>
      <c r="M1137">
        <v>0.63592093130000005</v>
      </c>
      <c r="N1137">
        <f t="shared" si="146"/>
        <v>0.56544822639445147</v>
      </c>
      <c r="O1137">
        <f t="shared" si="147"/>
        <v>0.56262035350489981</v>
      </c>
      <c r="P1137">
        <f t="shared" si="148"/>
        <v>0.5773193947221954</v>
      </c>
      <c r="Q1137">
        <f t="shared" si="149"/>
        <v>0.56626684038113784</v>
      </c>
      <c r="R1137">
        <v>1.1280685800000001</v>
      </c>
      <c r="S1137">
        <v>1.1435862349999999</v>
      </c>
    </row>
    <row r="1138" spans="1:19" x14ac:dyDescent="0.25">
      <c r="A1138">
        <v>85</v>
      </c>
      <c r="B1138">
        <v>1.2</v>
      </c>
      <c r="C1138">
        <v>5</v>
      </c>
      <c r="D1138">
        <v>3</v>
      </c>
      <c r="E1138">
        <v>0.77039999999999997</v>
      </c>
      <c r="F1138">
        <v>0.38519999999999999</v>
      </c>
      <c r="G1138">
        <v>1.1556</v>
      </c>
      <c r="H1138">
        <v>0.6413682007</v>
      </c>
      <c r="I1138">
        <v>0.54874166499999999</v>
      </c>
      <c r="J1138">
        <v>0.57373406559999995</v>
      </c>
      <c r="K1138">
        <v>0.56364344600000005</v>
      </c>
      <c r="L1138">
        <v>0.53606771210000004</v>
      </c>
      <c r="M1138">
        <v>0.63592093130000005</v>
      </c>
      <c r="N1138">
        <f t="shared" si="146"/>
        <v>0.56544822639445147</v>
      </c>
      <c r="O1138">
        <f t="shared" si="147"/>
        <v>0.56262035350489981</v>
      </c>
      <c r="P1138">
        <f t="shared" si="148"/>
        <v>0.5773193947221954</v>
      </c>
      <c r="Q1138">
        <f t="shared" si="149"/>
        <v>0.56626684038113784</v>
      </c>
      <c r="R1138">
        <v>1.1280685800000001</v>
      </c>
      <c r="S1138">
        <v>1.1435862349999999</v>
      </c>
    </row>
    <row r="1139" spans="1:19" x14ac:dyDescent="0.25">
      <c r="A1139">
        <v>85</v>
      </c>
      <c r="B1139">
        <v>1.2</v>
      </c>
      <c r="C1139">
        <v>5</v>
      </c>
      <c r="D1139">
        <v>3</v>
      </c>
      <c r="E1139">
        <v>0.78659999999999997</v>
      </c>
      <c r="F1139">
        <v>0.39600000000000002</v>
      </c>
      <c r="G1139">
        <v>1.1826000000000001</v>
      </c>
      <c r="H1139">
        <v>0.6413682007</v>
      </c>
      <c r="I1139">
        <v>0.54874166499999999</v>
      </c>
      <c r="J1139">
        <v>0.57373406559999995</v>
      </c>
      <c r="K1139">
        <v>0.56364344600000005</v>
      </c>
      <c r="L1139">
        <v>0.53606771210000004</v>
      </c>
      <c r="M1139">
        <v>0.63592093130000005</v>
      </c>
      <c r="N1139">
        <f t="shared" si="146"/>
        <v>0.56544822639445147</v>
      </c>
      <c r="O1139">
        <f t="shared" si="147"/>
        <v>0.56262035350489981</v>
      </c>
      <c r="P1139">
        <f t="shared" si="148"/>
        <v>0.5773193947221954</v>
      </c>
      <c r="Q1139">
        <f t="shared" si="149"/>
        <v>0.56626684038113784</v>
      </c>
      <c r="R1139">
        <v>1.1280685800000001</v>
      </c>
      <c r="S1139">
        <v>1.1435862349999999</v>
      </c>
    </row>
    <row r="1140" spans="1:19" x14ac:dyDescent="0.25">
      <c r="A1140">
        <v>85</v>
      </c>
      <c r="B1140">
        <v>1.2</v>
      </c>
      <c r="C1140">
        <v>5</v>
      </c>
      <c r="D1140">
        <v>3</v>
      </c>
      <c r="E1140">
        <v>0.75239999999999996</v>
      </c>
      <c r="F1140">
        <v>0.42480000000000001</v>
      </c>
      <c r="G1140">
        <v>1.1772</v>
      </c>
      <c r="H1140">
        <v>0.6413682007</v>
      </c>
      <c r="I1140">
        <v>0.54874166499999999</v>
      </c>
      <c r="J1140">
        <v>0.57373406559999995</v>
      </c>
      <c r="K1140">
        <v>0.56364344600000005</v>
      </c>
      <c r="L1140">
        <v>0.53606771210000004</v>
      </c>
      <c r="M1140">
        <v>0.63592093130000005</v>
      </c>
      <c r="N1140">
        <f t="shared" si="146"/>
        <v>0.56544822639445147</v>
      </c>
      <c r="O1140">
        <f t="shared" si="147"/>
        <v>0.56262035350489981</v>
      </c>
      <c r="P1140">
        <f t="shared" si="148"/>
        <v>0.5773193947221954</v>
      </c>
      <c r="Q1140">
        <f t="shared" si="149"/>
        <v>0.56626684038113784</v>
      </c>
      <c r="R1140">
        <v>1.1280685800000001</v>
      </c>
      <c r="S1140">
        <v>1.1435862349999999</v>
      </c>
    </row>
    <row r="1141" spans="1:19" x14ac:dyDescent="0.25">
      <c r="A1141">
        <v>85</v>
      </c>
      <c r="B1141">
        <v>1.2</v>
      </c>
      <c r="C1141">
        <v>5</v>
      </c>
      <c r="D1141">
        <v>3</v>
      </c>
      <c r="E1141">
        <v>0.75780000000000003</v>
      </c>
      <c r="F1141">
        <v>0.36180000000000001</v>
      </c>
      <c r="G1141">
        <v>1.1195999999999999</v>
      </c>
      <c r="H1141">
        <v>0.6413682007</v>
      </c>
      <c r="I1141">
        <v>0.54874166499999999</v>
      </c>
      <c r="J1141">
        <v>0.57373406559999995</v>
      </c>
      <c r="K1141">
        <v>0.56364344600000005</v>
      </c>
      <c r="L1141">
        <v>0.53606771210000004</v>
      </c>
      <c r="M1141">
        <v>0.63592093130000005</v>
      </c>
      <c r="N1141">
        <f t="shared" si="146"/>
        <v>0.56544822639445147</v>
      </c>
      <c r="O1141">
        <f t="shared" si="147"/>
        <v>0.56262035350489981</v>
      </c>
      <c r="P1141">
        <f t="shared" si="148"/>
        <v>0.5773193947221954</v>
      </c>
      <c r="Q1141">
        <f t="shared" si="149"/>
        <v>0.56626684038113784</v>
      </c>
      <c r="R1141">
        <v>1.1280685800000001</v>
      </c>
      <c r="S1141">
        <v>1.1435862349999999</v>
      </c>
    </row>
    <row r="1142" spans="1:19" x14ac:dyDescent="0.25">
      <c r="A1142">
        <v>85</v>
      </c>
      <c r="B1142">
        <v>1.2</v>
      </c>
      <c r="C1142">
        <v>5</v>
      </c>
      <c r="D1142">
        <v>3</v>
      </c>
      <c r="E1142">
        <v>0.67679999999999996</v>
      </c>
      <c r="F1142">
        <v>0.4158</v>
      </c>
      <c r="G1142">
        <v>1.0926</v>
      </c>
      <c r="H1142">
        <v>0.6413682007</v>
      </c>
      <c r="I1142">
        <v>0.54874166499999999</v>
      </c>
      <c r="J1142">
        <v>0.57373406559999995</v>
      </c>
      <c r="K1142">
        <v>0.56364344600000005</v>
      </c>
      <c r="L1142">
        <v>0.53606771210000004</v>
      </c>
      <c r="M1142">
        <v>0.63592093130000005</v>
      </c>
      <c r="N1142">
        <f t="shared" si="146"/>
        <v>0.56544822639445147</v>
      </c>
      <c r="O1142">
        <f t="shared" si="147"/>
        <v>0.56262035350489981</v>
      </c>
      <c r="P1142">
        <f t="shared" si="148"/>
        <v>0.5773193947221954</v>
      </c>
      <c r="Q1142">
        <f t="shared" si="149"/>
        <v>0.56626684038113784</v>
      </c>
      <c r="R1142">
        <v>1.1280685800000001</v>
      </c>
      <c r="S1142">
        <v>1.1435862349999999</v>
      </c>
    </row>
    <row r="1143" spans="1:19" x14ac:dyDescent="0.25">
      <c r="A1143">
        <v>85</v>
      </c>
      <c r="B1143">
        <v>1.2</v>
      </c>
      <c r="C1143">
        <v>5</v>
      </c>
      <c r="D1143">
        <v>3</v>
      </c>
      <c r="E1143">
        <v>0.70199999999999996</v>
      </c>
      <c r="F1143">
        <v>0.4032</v>
      </c>
      <c r="G1143">
        <v>1.1052</v>
      </c>
      <c r="H1143">
        <v>0.6413682007</v>
      </c>
      <c r="I1143">
        <v>0.54874166499999999</v>
      </c>
      <c r="J1143">
        <v>0.57373406559999995</v>
      </c>
      <c r="K1143">
        <v>0.56364344600000005</v>
      </c>
      <c r="L1143">
        <v>0.53606771210000004</v>
      </c>
      <c r="M1143">
        <v>0.63592093130000005</v>
      </c>
      <c r="N1143">
        <f t="shared" si="146"/>
        <v>0.56544822639445147</v>
      </c>
      <c r="O1143">
        <f t="shared" si="147"/>
        <v>0.56262035350489981</v>
      </c>
      <c r="P1143">
        <f t="shared" si="148"/>
        <v>0.5773193947221954</v>
      </c>
      <c r="Q1143">
        <f t="shared" si="149"/>
        <v>0.56626684038113784</v>
      </c>
      <c r="R1143">
        <v>1.1280685800000001</v>
      </c>
      <c r="S1143">
        <v>1.1435862349999999</v>
      </c>
    </row>
    <row r="1144" spans="1:19" x14ac:dyDescent="0.25">
      <c r="A1144">
        <v>85</v>
      </c>
      <c r="B1144">
        <v>1.2</v>
      </c>
      <c r="C1144">
        <v>5</v>
      </c>
      <c r="D1144">
        <v>3</v>
      </c>
      <c r="E1144">
        <v>0.67320000000000002</v>
      </c>
      <c r="F1144">
        <v>0.4158</v>
      </c>
      <c r="G1144">
        <v>1.089</v>
      </c>
      <c r="H1144">
        <v>0.6413682007</v>
      </c>
      <c r="I1144">
        <v>0.54874166499999999</v>
      </c>
      <c r="J1144">
        <v>0.57373406559999995</v>
      </c>
      <c r="K1144">
        <v>0.56364344600000005</v>
      </c>
      <c r="L1144">
        <v>0.53606771210000004</v>
      </c>
      <c r="M1144">
        <v>0.63592093130000005</v>
      </c>
      <c r="N1144">
        <f t="shared" si="146"/>
        <v>0.56544822639445147</v>
      </c>
      <c r="O1144">
        <f t="shared" si="147"/>
        <v>0.56262035350489981</v>
      </c>
      <c r="P1144">
        <f t="shared" si="148"/>
        <v>0.5773193947221954</v>
      </c>
      <c r="Q1144">
        <f t="shared" si="149"/>
        <v>0.56626684038113784</v>
      </c>
      <c r="R1144">
        <v>1.1280685800000001</v>
      </c>
      <c r="S1144">
        <v>1.1435862349999999</v>
      </c>
    </row>
    <row r="1145" spans="1:19" x14ac:dyDescent="0.25">
      <c r="A1145">
        <v>85</v>
      </c>
      <c r="B1145">
        <v>1.2</v>
      </c>
      <c r="C1145">
        <v>5</v>
      </c>
      <c r="D1145">
        <v>3</v>
      </c>
      <c r="E1145">
        <v>0.71279999999999999</v>
      </c>
      <c r="F1145">
        <v>0.4446</v>
      </c>
      <c r="G1145">
        <v>1.1574</v>
      </c>
      <c r="H1145">
        <v>0.6413682007</v>
      </c>
      <c r="I1145">
        <v>0.54874166499999999</v>
      </c>
      <c r="J1145">
        <v>0.57373406559999995</v>
      </c>
      <c r="K1145">
        <v>0.56364344600000005</v>
      </c>
      <c r="L1145">
        <v>0.53606771210000004</v>
      </c>
      <c r="M1145">
        <v>0.63592093130000005</v>
      </c>
      <c r="N1145">
        <f t="shared" si="146"/>
        <v>0.56544822639445147</v>
      </c>
      <c r="O1145">
        <f t="shared" si="147"/>
        <v>0.56262035350489981</v>
      </c>
      <c r="P1145">
        <f t="shared" si="148"/>
        <v>0.5773193947221954</v>
      </c>
      <c r="Q1145">
        <f t="shared" si="149"/>
        <v>0.56626684038113784</v>
      </c>
      <c r="R1145">
        <v>1.1280685800000001</v>
      </c>
      <c r="S1145">
        <v>1.1435862349999999</v>
      </c>
    </row>
    <row r="1146" spans="1:19" x14ac:dyDescent="0.25">
      <c r="A1146">
        <v>85</v>
      </c>
      <c r="B1146">
        <v>1.2</v>
      </c>
      <c r="C1146">
        <v>5</v>
      </c>
      <c r="D1146">
        <v>3</v>
      </c>
      <c r="E1146">
        <v>0.69299999999999995</v>
      </c>
      <c r="F1146">
        <v>0.432</v>
      </c>
      <c r="G1146">
        <v>1.125</v>
      </c>
      <c r="H1146">
        <v>0.6413682007</v>
      </c>
      <c r="I1146">
        <v>0.54874166499999999</v>
      </c>
      <c r="J1146">
        <v>0.57373406559999995</v>
      </c>
      <c r="K1146">
        <v>0.56364344600000005</v>
      </c>
      <c r="L1146">
        <v>0.53606771210000004</v>
      </c>
      <c r="M1146">
        <v>0.63592093130000005</v>
      </c>
      <c r="N1146">
        <f t="shared" si="146"/>
        <v>0.56544822639445147</v>
      </c>
      <c r="O1146">
        <f t="shared" si="147"/>
        <v>0.56262035350489981</v>
      </c>
      <c r="P1146">
        <f t="shared" si="148"/>
        <v>0.5773193947221954</v>
      </c>
      <c r="Q1146">
        <f t="shared" si="149"/>
        <v>0.56626684038113784</v>
      </c>
      <c r="R1146">
        <v>1.1280685800000001</v>
      </c>
      <c r="S1146">
        <v>1.1435862349999999</v>
      </c>
    </row>
    <row r="1147" spans="1:19" x14ac:dyDescent="0.25">
      <c r="A1147">
        <v>85</v>
      </c>
      <c r="B1147">
        <v>1.2</v>
      </c>
      <c r="C1147">
        <v>5</v>
      </c>
      <c r="D1147">
        <v>3</v>
      </c>
      <c r="E1147">
        <v>0.74160000000000004</v>
      </c>
      <c r="F1147">
        <v>0.41220000000000001</v>
      </c>
      <c r="G1147">
        <v>1.1537999999999999</v>
      </c>
      <c r="H1147">
        <v>0.6413682007</v>
      </c>
      <c r="I1147">
        <v>0.54874166499999999</v>
      </c>
      <c r="J1147">
        <v>0.57373406559999995</v>
      </c>
      <c r="K1147">
        <v>0.56364344600000005</v>
      </c>
      <c r="L1147">
        <v>0.53606771210000004</v>
      </c>
      <c r="M1147">
        <v>0.63592093130000005</v>
      </c>
      <c r="N1147">
        <f t="shared" si="146"/>
        <v>0.56544822639445147</v>
      </c>
      <c r="O1147">
        <f t="shared" si="147"/>
        <v>0.56262035350489981</v>
      </c>
      <c r="P1147">
        <f t="shared" si="148"/>
        <v>0.5773193947221954</v>
      </c>
      <c r="Q1147">
        <f t="shared" si="149"/>
        <v>0.56626684038113784</v>
      </c>
      <c r="R1147">
        <v>1.1280685800000001</v>
      </c>
      <c r="S1147">
        <v>1.1435862349999999</v>
      </c>
    </row>
    <row r="1148" spans="1:19" x14ac:dyDescent="0.25">
      <c r="A1148">
        <v>85</v>
      </c>
      <c r="B1148">
        <v>1.2</v>
      </c>
      <c r="C1148">
        <v>5</v>
      </c>
      <c r="D1148">
        <v>3</v>
      </c>
      <c r="E1148">
        <v>0.71279999999999999</v>
      </c>
      <c r="F1148">
        <v>0.43020000000000003</v>
      </c>
      <c r="G1148">
        <v>1.143</v>
      </c>
      <c r="H1148">
        <v>0.6413682007</v>
      </c>
      <c r="I1148">
        <v>0.54874166499999999</v>
      </c>
      <c r="J1148">
        <v>0.57373406559999995</v>
      </c>
      <c r="K1148">
        <v>0.56364344600000005</v>
      </c>
      <c r="L1148">
        <v>0.53606771210000004</v>
      </c>
      <c r="M1148">
        <v>0.63592093130000005</v>
      </c>
      <c r="N1148">
        <f t="shared" si="146"/>
        <v>0.56544822639445147</v>
      </c>
      <c r="O1148">
        <f t="shared" si="147"/>
        <v>0.56262035350489981</v>
      </c>
      <c r="P1148">
        <f t="shared" si="148"/>
        <v>0.5773193947221954</v>
      </c>
      <c r="Q1148">
        <f t="shared" si="149"/>
        <v>0.56626684038113784</v>
      </c>
      <c r="R1148">
        <v>1.1280685800000001</v>
      </c>
      <c r="S1148">
        <v>1.1435862349999999</v>
      </c>
    </row>
    <row r="1150" spans="1:19" x14ac:dyDescent="0.25">
      <c r="A1150">
        <v>85</v>
      </c>
      <c r="B1150">
        <v>1</v>
      </c>
      <c r="C1150">
        <v>5</v>
      </c>
      <c r="D1150">
        <v>3</v>
      </c>
      <c r="E1150">
        <v>0.66059999999999997</v>
      </c>
      <c r="F1150">
        <v>0.29520000000000002</v>
      </c>
      <c r="G1150">
        <v>0.95579999999999998</v>
      </c>
      <c r="H1150">
        <v>0.44876820070000001</v>
      </c>
      <c r="I1150">
        <v>0.35194166500000001</v>
      </c>
      <c r="J1150">
        <v>0.57373406559999995</v>
      </c>
      <c r="K1150">
        <v>0.56364344600000005</v>
      </c>
      <c r="L1150">
        <v>0.33538483209999997</v>
      </c>
      <c r="M1150">
        <v>0.63592093130000005</v>
      </c>
      <c r="N1150">
        <f t="shared" ref="N1150:N1189" si="150">$W$27+$W$28*B1150+$W$29*(C1150-$V$16)*(D1150-$V$18)+$W$30*A1150+$W$31*D1150+$W$32*(C1150-$V$16)*(A1150-$V$20)+$W$33*C1150+$W$34*(B1150-$V$22)*(D1150-$V$18)+$W$35*(A1150-$V$20)*(D1150-$V$18)</f>
        <v>0.37203652322645164</v>
      </c>
      <c r="O1150">
        <f t="shared" ref="O1150:O1189" si="151">$W$40+$W$41*D1150+$W$42*(C1150-$V$17)*(D1150-$V$19)+$W$43*A1150+$W$44*(A1150-$V$21)*(D1150-$V$19)+$W$45*C1150+$W$46*(A1150-$V$21)*(C1150-$V$17)+$W$47*(B1150-$V$23)*(D1150-$V$19)+$W$48*(B1150-$V$23)*(C1150-$V$17)+$W$49*B1150</f>
        <v>0.57283866289869967</v>
      </c>
      <c r="P1150">
        <f t="shared" ref="P1150:P1189" si="152">$Z$27+$Z$28*B1150+$Z$29*A1150+$Z$30*C1150+$Z$31*(D1150-$V$18)^2+$Z$32*(D1150-$V$18)*(C1150-$V$16)+$Z$33*(A1150-$V$20)*(D1150-$V$18)+$Z$34*(D1150)+$Z$35*(B1150-$V$22)*(D1150-$V$18)+$Z$36*(C1150-$V$16)^2+$Z$37*(B1150-$V$22)*(C1150-$V$16)</f>
        <v>0.37401729812819506</v>
      </c>
      <c r="Q1150">
        <f t="shared" ref="Q1150:Q1189" si="153">$Z$40+$Z$41*A1150+$Z$42*C1150+$Z$43*(D1150-$V$19)^2+$Z$44*(C1150-$V$17)*(D1150-$V$19)+$Z$45*D1150+$Z$46*(A1150-$V$21)*(D1150-$V$19)+$Z$47*(C1150-$V$17)^2+$Z$48*(B1150-$V$23)*(D1150-$V$19)+$Z$49*(B1150-$V$23)*(C1150-$V$17)+$Z$50*B1150</f>
        <v>0.58138480479433785</v>
      </c>
      <c r="R1150">
        <v>0.94487518599999998</v>
      </c>
      <c r="S1150">
        <v>0.95540210299999995</v>
      </c>
    </row>
    <row r="1151" spans="1:19" x14ac:dyDescent="0.25">
      <c r="A1151">
        <v>85</v>
      </c>
      <c r="B1151">
        <v>1</v>
      </c>
      <c r="C1151">
        <v>5</v>
      </c>
      <c r="D1151">
        <v>3</v>
      </c>
      <c r="E1151">
        <v>0.6966</v>
      </c>
      <c r="F1151">
        <v>0.24479999999999999</v>
      </c>
      <c r="G1151">
        <v>0.94140000000000001</v>
      </c>
      <c r="H1151">
        <v>0.44876820070000001</v>
      </c>
      <c r="I1151">
        <v>0.35194166500000001</v>
      </c>
      <c r="J1151">
        <v>0.57373406559999995</v>
      </c>
      <c r="K1151">
        <v>0.56364344600000005</v>
      </c>
      <c r="L1151">
        <v>0.33538483209999997</v>
      </c>
      <c r="M1151">
        <v>0.63592093130000005</v>
      </c>
      <c r="N1151">
        <f t="shared" si="150"/>
        <v>0.37203652322645164</v>
      </c>
      <c r="O1151">
        <f t="shared" si="151"/>
        <v>0.57283866289869967</v>
      </c>
      <c r="P1151">
        <f t="shared" si="152"/>
        <v>0.37401729812819506</v>
      </c>
      <c r="Q1151">
        <f t="shared" si="153"/>
        <v>0.58138480479433785</v>
      </c>
      <c r="R1151">
        <v>0.94487518599999998</v>
      </c>
      <c r="S1151">
        <v>0.95540210299999995</v>
      </c>
    </row>
    <row r="1152" spans="1:19" x14ac:dyDescent="0.25">
      <c r="A1152">
        <v>85</v>
      </c>
      <c r="B1152">
        <v>1</v>
      </c>
      <c r="C1152">
        <v>5</v>
      </c>
      <c r="D1152">
        <v>3</v>
      </c>
      <c r="E1152">
        <v>0.70020000000000004</v>
      </c>
      <c r="F1152">
        <v>0.2646</v>
      </c>
      <c r="G1152">
        <v>0.96479999999999999</v>
      </c>
      <c r="H1152">
        <v>0.44876820070000001</v>
      </c>
      <c r="I1152">
        <v>0.35194166500000001</v>
      </c>
      <c r="J1152">
        <v>0.57373406559999995</v>
      </c>
      <c r="K1152">
        <v>0.56364344600000005</v>
      </c>
      <c r="L1152">
        <v>0.33538483209999997</v>
      </c>
      <c r="M1152">
        <v>0.63592093130000005</v>
      </c>
      <c r="N1152">
        <f t="shared" si="150"/>
        <v>0.37203652322645164</v>
      </c>
      <c r="O1152">
        <f t="shared" si="151"/>
        <v>0.57283866289869967</v>
      </c>
      <c r="P1152">
        <f t="shared" si="152"/>
        <v>0.37401729812819506</v>
      </c>
      <c r="Q1152">
        <f t="shared" si="153"/>
        <v>0.58138480479433785</v>
      </c>
      <c r="R1152">
        <v>0.94487518599999998</v>
      </c>
      <c r="S1152">
        <v>0.95540210299999995</v>
      </c>
    </row>
    <row r="1153" spans="1:19" x14ac:dyDescent="0.25">
      <c r="A1153">
        <v>85</v>
      </c>
      <c r="B1153">
        <v>1</v>
      </c>
      <c r="C1153">
        <v>5</v>
      </c>
      <c r="D1153">
        <v>3</v>
      </c>
      <c r="E1153">
        <v>0.70020000000000004</v>
      </c>
      <c r="F1153">
        <v>0.24840000000000001</v>
      </c>
      <c r="G1153">
        <v>0.9486</v>
      </c>
      <c r="H1153">
        <v>0.44876820070000001</v>
      </c>
      <c r="I1153">
        <v>0.35194166500000001</v>
      </c>
      <c r="J1153">
        <v>0.57373406559999995</v>
      </c>
      <c r="K1153">
        <v>0.56364344600000005</v>
      </c>
      <c r="L1153">
        <v>0.33538483209999997</v>
      </c>
      <c r="M1153">
        <v>0.63592093130000005</v>
      </c>
      <c r="N1153">
        <f t="shared" si="150"/>
        <v>0.37203652322645164</v>
      </c>
      <c r="O1153">
        <f t="shared" si="151"/>
        <v>0.57283866289869967</v>
      </c>
      <c r="P1153">
        <f t="shared" si="152"/>
        <v>0.37401729812819506</v>
      </c>
      <c r="Q1153">
        <f t="shared" si="153"/>
        <v>0.58138480479433785</v>
      </c>
      <c r="R1153">
        <v>0.94487518599999998</v>
      </c>
      <c r="S1153">
        <v>0.95540210299999995</v>
      </c>
    </row>
    <row r="1154" spans="1:19" x14ac:dyDescent="0.25">
      <c r="A1154">
        <v>85</v>
      </c>
      <c r="B1154">
        <v>1</v>
      </c>
      <c r="C1154">
        <v>5</v>
      </c>
      <c r="D1154">
        <v>3</v>
      </c>
      <c r="E1154">
        <v>0.5202</v>
      </c>
      <c r="F1154">
        <v>0.39600000000000002</v>
      </c>
      <c r="G1154">
        <v>0.91620000000000001</v>
      </c>
      <c r="H1154">
        <v>0.44876820070000001</v>
      </c>
      <c r="I1154">
        <v>0.35194166500000001</v>
      </c>
      <c r="J1154">
        <v>0.57373406559999995</v>
      </c>
      <c r="K1154">
        <v>0.56364344600000005</v>
      </c>
      <c r="L1154">
        <v>0.33538483209999997</v>
      </c>
      <c r="M1154">
        <v>0.63592093130000005</v>
      </c>
      <c r="N1154">
        <f t="shared" si="150"/>
        <v>0.37203652322645164</v>
      </c>
      <c r="O1154">
        <f t="shared" si="151"/>
        <v>0.57283866289869967</v>
      </c>
      <c r="P1154">
        <f t="shared" si="152"/>
        <v>0.37401729812819506</v>
      </c>
      <c r="Q1154">
        <f t="shared" si="153"/>
        <v>0.58138480479433785</v>
      </c>
      <c r="R1154">
        <v>0.94487518599999998</v>
      </c>
      <c r="S1154">
        <v>0.95540210299999995</v>
      </c>
    </row>
    <row r="1155" spans="1:19" x14ac:dyDescent="0.25">
      <c r="A1155">
        <v>85</v>
      </c>
      <c r="B1155">
        <v>1</v>
      </c>
      <c r="C1155">
        <v>5</v>
      </c>
      <c r="D1155">
        <v>3</v>
      </c>
      <c r="E1155">
        <v>0.54179999999999995</v>
      </c>
      <c r="F1155">
        <v>0.38159999999999999</v>
      </c>
      <c r="G1155">
        <v>0.9234</v>
      </c>
      <c r="H1155">
        <v>0.44876820070000001</v>
      </c>
      <c r="I1155">
        <v>0.35194166500000001</v>
      </c>
      <c r="J1155">
        <v>0.57373406559999995</v>
      </c>
      <c r="K1155">
        <v>0.56364344600000005</v>
      </c>
      <c r="L1155">
        <v>0.33538483209999997</v>
      </c>
      <c r="M1155">
        <v>0.63592093130000005</v>
      </c>
      <c r="N1155">
        <f t="shared" si="150"/>
        <v>0.37203652322645164</v>
      </c>
      <c r="O1155">
        <f t="shared" si="151"/>
        <v>0.57283866289869967</v>
      </c>
      <c r="P1155">
        <f t="shared" si="152"/>
        <v>0.37401729812819506</v>
      </c>
      <c r="Q1155">
        <f t="shared" si="153"/>
        <v>0.58138480479433785</v>
      </c>
      <c r="R1155">
        <v>0.94487518599999998</v>
      </c>
      <c r="S1155">
        <v>0.95540210299999995</v>
      </c>
    </row>
    <row r="1156" spans="1:19" x14ac:dyDescent="0.25">
      <c r="A1156">
        <v>85</v>
      </c>
      <c r="B1156">
        <v>1</v>
      </c>
      <c r="C1156">
        <v>5</v>
      </c>
      <c r="D1156">
        <v>3</v>
      </c>
      <c r="E1156">
        <v>0.53280000000000005</v>
      </c>
      <c r="F1156">
        <v>0.4158</v>
      </c>
      <c r="G1156">
        <v>0.9486</v>
      </c>
      <c r="H1156">
        <v>0.44876820070000001</v>
      </c>
      <c r="I1156">
        <v>0.35194166500000001</v>
      </c>
      <c r="J1156">
        <v>0.57373406559999995</v>
      </c>
      <c r="K1156">
        <v>0.56364344600000005</v>
      </c>
      <c r="L1156">
        <v>0.33538483209999997</v>
      </c>
      <c r="M1156">
        <v>0.63592093130000005</v>
      </c>
      <c r="N1156">
        <f t="shared" si="150"/>
        <v>0.37203652322645164</v>
      </c>
      <c r="O1156">
        <f t="shared" si="151"/>
        <v>0.57283866289869967</v>
      </c>
      <c r="P1156">
        <f t="shared" si="152"/>
        <v>0.37401729812819506</v>
      </c>
      <c r="Q1156">
        <f t="shared" si="153"/>
        <v>0.58138480479433785</v>
      </c>
      <c r="R1156">
        <v>0.94487518599999998</v>
      </c>
      <c r="S1156">
        <v>0.95540210299999995</v>
      </c>
    </row>
    <row r="1157" spans="1:19" x14ac:dyDescent="0.25">
      <c r="A1157">
        <v>85</v>
      </c>
      <c r="B1157">
        <v>1</v>
      </c>
      <c r="C1157">
        <v>5</v>
      </c>
      <c r="D1157">
        <v>3</v>
      </c>
      <c r="E1157">
        <v>0.57599999999999996</v>
      </c>
      <c r="F1157">
        <v>0.37440000000000001</v>
      </c>
      <c r="G1157">
        <v>0.95040000000000002</v>
      </c>
      <c r="H1157">
        <v>0.44876820070000001</v>
      </c>
      <c r="I1157">
        <v>0.35194166500000001</v>
      </c>
      <c r="J1157">
        <v>0.57373406559999995</v>
      </c>
      <c r="K1157">
        <v>0.56364344600000005</v>
      </c>
      <c r="L1157">
        <v>0.33538483209999997</v>
      </c>
      <c r="M1157">
        <v>0.63592093130000005</v>
      </c>
      <c r="N1157">
        <f t="shared" si="150"/>
        <v>0.37203652322645164</v>
      </c>
      <c r="O1157">
        <f t="shared" si="151"/>
        <v>0.57283866289869967</v>
      </c>
      <c r="P1157">
        <f t="shared" si="152"/>
        <v>0.37401729812819506</v>
      </c>
      <c r="Q1157">
        <f t="shared" si="153"/>
        <v>0.58138480479433785</v>
      </c>
      <c r="R1157">
        <v>0.94487518599999998</v>
      </c>
      <c r="S1157">
        <v>0.95540210299999995</v>
      </c>
    </row>
    <row r="1158" spans="1:19" x14ac:dyDescent="0.25">
      <c r="A1158">
        <v>85</v>
      </c>
      <c r="B1158">
        <v>1</v>
      </c>
      <c r="C1158">
        <v>5</v>
      </c>
      <c r="D1158">
        <v>3</v>
      </c>
      <c r="E1158">
        <v>0.66059999999999997</v>
      </c>
      <c r="F1158">
        <v>0.2646</v>
      </c>
      <c r="G1158">
        <v>0.92520000000000002</v>
      </c>
      <c r="H1158">
        <v>0.44876820070000001</v>
      </c>
      <c r="I1158">
        <v>0.35194166500000001</v>
      </c>
      <c r="J1158">
        <v>0.57373406559999995</v>
      </c>
      <c r="K1158">
        <v>0.56364344600000005</v>
      </c>
      <c r="L1158">
        <v>0.33538483209999997</v>
      </c>
      <c r="M1158">
        <v>0.63592093130000005</v>
      </c>
      <c r="N1158">
        <f t="shared" si="150"/>
        <v>0.37203652322645164</v>
      </c>
      <c r="O1158">
        <f t="shared" si="151"/>
        <v>0.57283866289869967</v>
      </c>
      <c r="P1158">
        <f t="shared" si="152"/>
        <v>0.37401729812819506</v>
      </c>
      <c r="Q1158">
        <f t="shared" si="153"/>
        <v>0.58138480479433785</v>
      </c>
      <c r="R1158">
        <v>0.94487518599999998</v>
      </c>
      <c r="S1158">
        <v>0.95540210299999995</v>
      </c>
    </row>
    <row r="1159" spans="1:19" x14ac:dyDescent="0.25">
      <c r="A1159">
        <v>85</v>
      </c>
      <c r="B1159">
        <v>1</v>
      </c>
      <c r="C1159">
        <v>5</v>
      </c>
      <c r="D1159">
        <v>3</v>
      </c>
      <c r="E1159">
        <v>0.66779999999999995</v>
      </c>
      <c r="F1159">
        <v>0.27179999999999999</v>
      </c>
      <c r="G1159">
        <v>0.93959999999999999</v>
      </c>
      <c r="H1159">
        <v>0.44876820070000001</v>
      </c>
      <c r="I1159">
        <v>0.35194166500000001</v>
      </c>
      <c r="J1159">
        <v>0.57373406559999995</v>
      </c>
      <c r="K1159">
        <v>0.56364344600000005</v>
      </c>
      <c r="L1159">
        <v>0.33538483209999997</v>
      </c>
      <c r="M1159">
        <v>0.63592093130000005</v>
      </c>
      <c r="N1159">
        <f t="shared" si="150"/>
        <v>0.37203652322645164</v>
      </c>
      <c r="O1159">
        <f t="shared" si="151"/>
        <v>0.57283866289869967</v>
      </c>
      <c r="P1159">
        <f t="shared" si="152"/>
        <v>0.37401729812819506</v>
      </c>
      <c r="Q1159">
        <f t="shared" si="153"/>
        <v>0.58138480479433785</v>
      </c>
      <c r="R1159">
        <v>0.94487518599999998</v>
      </c>
      <c r="S1159">
        <v>0.95540210299999995</v>
      </c>
    </row>
    <row r="1160" spans="1:19" x14ac:dyDescent="0.25">
      <c r="A1160">
        <v>85</v>
      </c>
      <c r="B1160">
        <v>1</v>
      </c>
      <c r="C1160">
        <v>5</v>
      </c>
      <c r="D1160">
        <v>3</v>
      </c>
      <c r="E1160">
        <v>0.70740000000000003</v>
      </c>
      <c r="F1160">
        <v>0.21240000000000001</v>
      </c>
      <c r="G1160">
        <v>0.91979999999999995</v>
      </c>
      <c r="H1160">
        <v>0.44876820070000001</v>
      </c>
      <c r="I1160">
        <v>0.35194166500000001</v>
      </c>
      <c r="J1160">
        <v>0.57373406559999995</v>
      </c>
      <c r="K1160">
        <v>0.56364344600000005</v>
      </c>
      <c r="L1160">
        <v>0.33538483209999997</v>
      </c>
      <c r="M1160">
        <v>0.63592093130000005</v>
      </c>
      <c r="N1160">
        <f t="shared" si="150"/>
        <v>0.37203652322645164</v>
      </c>
      <c r="O1160">
        <f t="shared" si="151"/>
        <v>0.57283866289869967</v>
      </c>
      <c r="P1160">
        <f t="shared" si="152"/>
        <v>0.37401729812819506</v>
      </c>
      <c r="Q1160">
        <f t="shared" si="153"/>
        <v>0.58138480479433785</v>
      </c>
      <c r="R1160">
        <v>0.94487518599999998</v>
      </c>
      <c r="S1160">
        <v>0.95540210299999995</v>
      </c>
    </row>
    <row r="1161" spans="1:19" x14ac:dyDescent="0.25">
      <c r="A1161">
        <v>85</v>
      </c>
      <c r="B1161">
        <v>1</v>
      </c>
      <c r="C1161">
        <v>5</v>
      </c>
      <c r="D1161">
        <v>3</v>
      </c>
      <c r="E1161">
        <v>0.66779999999999995</v>
      </c>
      <c r="F1161">
        <v>0.30420000000000003</v>
      </c>
      <c r="G1161">
        <v>0.97199999999999998</v>
      </c>
      <c r="H1161">
        <v>0.44876820070000001</v>
      </c>
      <c r="I1161">
        <v>0.35194166500000001</v>
      </c>
      <c r="J1161">
        <v>0.57373406559999995</v>
      </c>
      <c r="K1161">
        <v>0.56364344600000005</v>
      </c>
      <c r="L1161">
        <v>0.33538483209999997</v>
      </c>
      <c r="M1161">
        <v>0.63592093130000005</v>
      </c>
      <c r="N1161">
        <f t="shared" si="150"/>
        <v>0.37203652322645164</v>
      </c>
      <c r="O1161">
        <f t="shared" si="151"/>
        <v>0.57283866289869967</v>
      </c>
      <c r="P1161">
        <f t="shared" si="152"/>
        <v>0.37401729812819506</v>
      </c>
      <c r="Q1161">
        <f t="shared" si="153"/>
        <v>0.58138480479433785</v>
      </c>
      <c r="R1161">
        <v>0.94487518599999998</v>
      </c>
      <c r="S1161">
        <v>0.95540210299999995</v>
      </c>
    </row>
    <row r="1162" spans="1:19" x14ac:dyDescent="0.25">
      <c r="A1162">
        <v>85</v>
      </c>
      <c r="B1162">
        <v>1</v>
      </c>
      <c r="C1162">
        <v>5</v>
      </c>
      <c r="D1162">
        <v>3</v>
      </c>
      <c r="E1162">
        <v>0.64080000000000004</v>
      </c>
      <c r="F1162">
        <v>0.29699999999999999</v>
      </c>
      <c r="G1162">
        <v>0.93779999999999997</v>
      </c>
      <c r="H1162">
        <v>0.44876820070000001</v>
      </c>
      <c r="I1162">
        <v>0.35194166500000001</v>
      </c>
      <c r="J1162">
        <v>0.57373406559999995</v>
      </c>
      <c r="K1162">
        <v>0.56364344600000005</v>
      </c>
      <c r="L1162">
        <v>0.33538483209999997</v>
      </c>
      <c r="M1162">
        <v>0.63592093130000005</v>
      </c>
      <c r="N1162">
        <f t="shared" si="150"/>
        <v>0.37203652322645164</v>
      </c>
      <c r="O1162">
        <f t="shared" si="151"/>
        <v>0.57283866289869967</v>
      </c>
      <c r="P1162">
        <f t="shared" si="152"/>
        <v>0.37401729812819506</v>
      </c>
      <c r="Q1162">
        <f t="shared" si="153"/>
        <v>0.58138480479433785</v>
      </c>
      <c r="R1162">
        <v>0.94487518599999998</v>
      </c>
      <c r="S1162">
        <v>0.95540210299999995</v>
      </c>
    </row>
    <row r="1163" spans="1:19" x14ac:dyDescent="0.25">
      <c r="A1163">
        <v>85</v>
      </c>
      <c r="B1163">
        <v>1</v>
      </c>
      <c r="C1163">
        <v>5</v>
      </c>
      <c r="D1163">
        <v>3</v>
      </c>
      <c r="E1163">
        <v>0.76319999999999999</v>
      </c>
      <c r="F1163">
        <v>0.18</v>
      </c>
      <c r="G1163">
        <v>0.94320000000000004</v>
      </c>
      <c r="H1163">
        <v>0.44876820070000001</v>
      </c>
      <c r="I1163">
        <v>0.35194166500000001</v>
      </c>
      <c r="J1163">
        <v>0.57373406559999995</v>
      </c>
      <c r="K1163">
        <v>0.56364344600000005</v>
      </c>
      <c r="L1163">
        <v>0.33538483209999997</v>
      </c>
      <c r="M1163">
        <v>0.63592093130000005</v>
      </c>
      <c r="N1163">
        <f t="shared" si="150"/>
        <v>0.37203652322645164</v>
      </c>
      <c r="O1163">
        <f t="shared" si="151"/>
        <v>0.57283866289869967</v>
      </c>
      <c r="P1163">
        <f t="shared" si="152"/>
        <v>0.37401729812819506</v>
      </c>
      <c r="Q1163">
        <f t="shared" si="153"/>
        <v>0.58138480479433785</v>
      </c>
      <c r="R1163">
        <v>0.94487518599999998</v>
      </c>
      <c r="S1163">
        <v>0.95540210299999995</v>
      </c>
    </row>
    <row r="1164" spans="1:19" x14ac:dyDescent="0.25">
      <c r="A1164">
        <v>85</v>
      </c>
      <c r="B1164">
        <v>1</v>
      </c>
      <c r="C1164">
        <v>5</v>
      </c>
      <c r="D1164">
        <v>3</v>
      </c>
      <c r="E1164">
        <v>0.64080000000000004</v>
      </c>
      <c r="F1164">
        <v>0.2646</v>
      </c>
      <c r="G1164">
        <v>0.90539999999999998</v>
      </c>
      <c r="H1164">
        <v>0.44876820070000001</v>
      </c>
      <c r="I1164">
        <v>0.35194166500000001</v>
      </c>
      <c r="J1164">
        <v>0.57373406559999995</v>
      </c>
      <c r="K1164">
        <v>0.56364344600000005</v>
      </c>
      <c r="L1164">
        <v>0.33538483209999997</v>
      </c>
      <c r="M1164">
        <v>0.63592093130000005</v>
      </c>
      <c r="N1164">
        <f t="shared" si="150"/>
        <v>0.37203652322645164</v>
      </c>
      <c r="O1164">
        <f t="shared" si="151"/>
        <v>0.57283866289869967</v>
      </c>
      <c r="P1164">
        <f t="shared" si="152"/>
        <v>0.37401729812819506</v>
      </c>
      <c r="Q1164">
        <f t="shared" si="153"/>
        <v>0.58138480479433785</v>
      </c>
      <c r="R1164">
        <v>0.94487518599999998</v>
      </c>
      <c r="S1164">
        <v>0.95540210299999995</v>
      </c>
    </row>
    <row r="1165" spans="1:19" x14ac:dyDescent="0.25">
      <c r="A1165">
        <v>85</v>
      </c>
      <c r="B1165">
        <v>1</v>
      </c>
      <c r="C1165">
        <v>5</v>
      </c>
      <c r="D1165">
        <v>3</v>
      </c>
      <c r="E1165">
        <v>0.72360000000000002</v>
      </c>
      <c r="F1165">
        <v>0.25559999999999999</v>
      </c>
      <c r="G1165">
        <v>0.97919999999999996</v>
      </c>
      <c r="H1165">
        <v>0.44876820070000001</v>
      </c>
      <c r="I1165">
        <v>0.35194166500000001</v>
      </c>
      <c r="J1165">
        <v>0.57373406559999995</v>
      </c>
      <c r="K1165">
        <v>0.56364344600000005</v>
      </c>
      <c r="L1165">
        <v>0.33538483209999997</v>
      </c>
      <c r="M1165">
        <v>0.63592093130000005</v>
      </c>
      <c r="N1165">
        <f t="shared" si="150"/>
        <v>0.37203652322645164</v>
      </c>
      <c r="O1165">
        <f t="shared" si="151"/>
        <v>0.57283866289869967</v>
      </c>
      <c r="P1165">
        <f t="shared" si="152"/>
        <v>0.37401729812819506</v>
      </c>
      <c r="Q1165">
        <f t="shared" si="153"/>
        <v>0.58138480479433785</v>
      </c>
      <c r="R1165">
        <v>0.94487518599999998</v>
      </c>
      <c r="S1165">
        <v>0.95540210299999995</v>
      </c>
    </row>
    <row r="1166" spans="1:19" x14ac:dyDescent="0.25">
      <c r="A1166">
        <v>85</v>
      </c>
      <c r="B1166">
        <v>1</v>
      </c>
      <c r="C1166">
        <v>5</v>
      </c>
      <c r="D1166">
        <v>3</v>
      </c>
      <c r="E1166">
        <v>0.69299999999999995</v>
      </c>
      <c r="F1166">
        <v>0.2394</v>
      </c>
      <c r="G1166">
        <v>0.93240000000000001</v>
      </c>
      <c r="H1166">
        <v>0.44876820070000001</v>
      </c>
      <c r="I1166">
        <v>0.35194166500000001</v>
      </c>
      <c r="J1166">
        <v>0.57373406559999995</v>
      </c>
      <c r="K1166">
        <v>0.56364344600000005</v>
      </c>
      <c r="L1166">
        <v>0.33538483209999997</v>
      </c>
      <c r="M1166">
        <v>0.63592093130000005</v>
      </c>
      <c r="N1166">
        <f t="shared" si="150"/>
        <v>0.37203652322645164</v>
      </c>
      <c r="O1166">
        <f t="shared" si="151"/>
        <v>0.57283866289869967</v>
      </c>
      <c r="P1166">
        <f t="shared" si="152"/>
        <v>0.37401729812819506</v>
      </c>
      <c r="Q1166">
        <f t="shared" si="153"/>
        <v>0.58138480479433785</v>
      </c>
      <c r="R1166">
        <v>0.94487518599999998</v>
      </c>
      <c r="S1166">
        <v>0.95540210299999995</v>
      </c>
    </row>
    <row r="1167" spans="1:19" x14ac:dyDescent="0.25">
      <c r="A1167">
        <v>85</v>
      </c>
      <c r="B1167">
        <v>1</v>
      </c>
      <c r="C1167">
        <v>5</v>
      </c>
      <c r="D1167">
        <v>3</v>
      </c>
      <c r="E1167">
        <v>0.79200000000000004</v>
      </c>
      <c r="F1167">
        <v>0.1782</v>
      </c>
      <c r="G1167">
        <v>0.97019999999999995</v>
      </c>
      <c r="H1167">
        <v>0.44876820070000001</v>
      </c>
      <c r="I1167">
        <v>0.35194166500000001</v>
      </c>
      <c r="J1167">
        <v>0.57373406559999995</v>
      </c>
      <c r="K1167">
        <v>0.56364344600000005</v>
      </c>
      <c r="L1167">
        <v>0.33538483209999997</v>
      </c>
      <c r="M1167">
        <v>0.63592093130000005</v>
      </c>
      <c r="N1167">
        <f t="shared" si="150"/>
        <v>0.37203652322645164</v>
      </c>
      <c r="O1167">
        <f t="shared" si="151"/>
        <v>0.57283866289869967</v>
      </c>
      <c r="P1167">
        <f t="shared" si="152"/>
        <v>0.37401729812819506</v>
      </c>
      <c r="Q1167">
        <f t="shared" si="153"/>
        <v>0.58138480479433785</v>
      </c>
      <c r="R1167">
        <v>0.94487518599999998</v>
      </c>
      <c r="S1167">
        <v>0.95540210299999995</v>
      </c>
    </row>
    <row r="1168" spans="1:19" x14ac:dyDescent="0.25">
      <c r="A1168">
        <v>85</v>
      </c>
      <c r="B1168">
        <v>1</v>
      </c>
      <c r="C1168">
        <v>5</v>
      </c>
      <c r="D1168">
        <v>3</v>
      </c>
      <c r="E1168">
        <v>0.78480000000000005</v>
      </c>
      <c r="F1168">
        <v>0.18179999999999999</v>
      </c>
      <c r="G1168">
        <v>0.96660000000000001</v>
      </c>
      <c r="H1168">
        <v>0.44876820070000001</v>
      </c>
      <c r="I1168">
        <v>0.35194166500000001</v>
      </c>
      <c r="J1168">
        <v>0.57373406559999995</v>
      </c>
      <c r="K1168">
        <v>0.56364344600000005</v>
      </c>
      <c r="L1168">
        <v>0.33538483209999997</v>
      </c>
      <c r="M1168">
        <v>0.63592093130000005</v>
      </c>
      <c r="N1168">
        <f t="shared" si="150"/>
        <v>0.37203652322645164</v>
      </c>
      <c r="O1168">
        <f t="shared" si="151"/>
        <v>0.57283866289869967</v>
      </c>
      <c r="P1168">
        <f t="shared" si="152"/>
        <v>0.37401729812819506</v>
      </c>
      <c r="Q1168">
        <f t="shared" si="153"/>
        <v>0.58138480479433785</v>
      </c>
      <c r="R1168">
        <v>0.94487518599999998</v>
      </c>
      <c r="S1168">
        <v>0.95540210299999995</v>
      </c>
    </row>
    <row r="1169" spans="1:19" x14ac:dyDescent="0.25">
      <c r="A1169">
        <v>85</v>
      </c>
      <c r="B1169">
        <v>1</v>
      </c>
      <c r="C1169">
        <v>5</v>
      </c>
      <c r="D1169">
        <v>3</v>
      </c>
      <c r="E1169">
        <v>0.79200000000000004</v>
      </c>
      <c r="F1169">
        <v>0.18179999999999999</v>
      </c>
      <c r="G1169">
        <v>0.9738</v>
      </c>
      <c r="H1169">
        <v>0.44876820070000001</v>
      </c>
      <c r="I1169">
        <v>0.35194166500000001</v>
      </c>
      <c r="J1169">
        <v>0.57373406559999995</v>
      </c>
      <c r="K1169">
        <v>0.56364344600000005</v>
      </c>
      <c r="L1169">
        <v>0.33538483209999997</v>
      </c>
      <c r="M1169">
        <v>0.63592093130000005</v>
      </c>
      <c r="N1169">
        <f t="shared" si="150"/>
        <v>0.37203652322645164</v>
      </c>
      <c r="O1169">
        <f t="shared" si="151"/>
        <v>0.57283866289869967</v>
      </c>
      <c r="P1169">
        <f t="shared" si="152"/>
        <v>0.37401729812819506</v>
      </c>
      <c r="Q1169">
        <f t="shared" si="153"/>
        <v>0.58138480479433785</v>
      </c>
      <c r="R1169">
        <v>0.94487518599999998</v>
      </c>
      <c r="S1169">
        <v>0.95540210299999995</v>
      </c>
    </row>
    <row r="1170" spans="1:19" x14ac:dyDescent="0.25">
      <c r="A1170">
        <v>85</v>
      </c>
      <c r="B1170">
        <v>1</v>
      </c>
      <c r="C1170">
        <v>5</v>
      </c>
      <c r="D1170">
        <v>3</v>
      </c>
      <c r="E1170">
        <v>0.83160000000000001</v>
      </c>
      <c r="F1170">
        <v>0.14399999999999999</v>
      </c>
      <c r="G1170">
        <v>0.97560000000000002</v>
      </c>
      <c r="H1170">
        <v>0.44876820070000001</v>
      </c>
      <c r="I1170">
        <v>0.35194166500000001</v>
      </c>
      <c r="J1170">
        <v>0.57373406559999995</v>
      </c>
      <c r="K1170">
        <v>0.56364344600000005</v>
      </c>
      <c r="L1170">
        <v>0.33538483209999997</v>
      </c>
      <c r="M1170">
        <v>0.63592093130000005</v>
      </c>
      <c r="N1170">
        <f t="shared" si="150"/>
        <v>0.37203652322645164</v>
      </c>
      <c r="O1170">
        <f t="shared" si="151"/>
        <v>0.57283866289869967</v>
      </c>
      <c r="P1170">
        <f t="shared" si="152"/>
        <v>0.37401729812819506</v>
      </c>
      <c r="Q1170">
        <f t="shared" si="153"/>
        <v>0.58138480479433785</v>
      </c>
      <c r="R1170">
        <v>0.94487518599999998</v>
      </c>
      <c r="S1170">
        <v>0.95540210299999995</v>
      </c>
    </row>
    <row r="1171" spans="1:19" x14ac:dyDescent="0.25">
      <c r="A1171">
        <v>85</v>
      </c>
      <c r="B1171">
        <v>1</v>
      </c>
      <c r="C1171">
        <v>5</v>
      </c>
      <c r="D1171">
        <v>3</v>
      </c>
      <c r="E1171">
        <v>0.81720000000000004</v>
      </c>
      <c r="F1171">
        <v>0.16020000000000001</v>
      </c>
      <c r="G1171">
        <v>0.97740000000000005</v>
      </c>
      <c r="H1171">
        <v>0.44876820070000001</v>
      </c>
      <c r="I1171">
        <v>0.35194166500000001</v>
      </c>
      <c r="J1171">
        <v>0.57373406559999995</v>
      </c>
      <c r="K1171">
        <v>0.56364344600000005</v>
      </c>
      <c r="L1171">
        <v>0.33538483209999997</v>
      </c>
      <c r="M1171">
        <v>0.63592093130000005</v>
      </c>
      <c r="N1171">
        <f t="shared" si="150"/>
        <v>0.37203652322645164</v>
      </c>
      <c r="O1171">
        <f t="shared" si="151"/>
        <v>0.57283866289869967</v>
      </c>
      <c r="P1171">
        <f t="shared" si="152"/>
        <v>0.37401729812819506</v>
      </c>
      <c r="Q1171">
        <f t="shared" si="153"/>
        <v>0.58138480479433785</v>
      </c>
      <c r="R1171">
        <v>0.94487518599999998</v>
      </c>
      <c r="S1171">
        <v>0.95540210299999995</v>
      </c>
    </row>
    <row r="1172" spans="1:19" x14ac:dyDescent="0.25">
      <c r="A1172">
        <v>85</v>
      </c>
      <c r="B1172">
        <v>1</v>
      </c>
      <c r="C1172">
        <v>5</v>
      </c>
      <c r="D1172">
        <v>3</v>
      </c>
      <c r="E1172">
        <v>0.82440000000000002</v>
      </c>
      <c r="F1172">
        <v>0.1638</v>
      </c>
      <c r="G1172">
        <v>0.98819999999999997</v>
      </c>
      <c r="H1172">
        <v>0.44876820070000001</v>
      </c>
      <c r="I1172">
        <v>0.35194166500000001</v>
      </c>
      <c r="J1172">
        <v>0.57373406559999995</v>
      </c>
      <c r="K1172">
        <v>0.56364344600000005</v>
      </c>
      <c r="L1172">
        <v>0.33538483209999997</v>
      </c>
      <c r="M1172">
        <v>0.63592093130000005</v>
      </c>
      <c r="N1172">
        <f t="shared" si="150"/>
        <v>0.37203652322645164</v>
      </c>
      <c r="O1172">
        <f t="shared" si="151"/>
        <v>0.57283866289869967</v>
      </c>
      <c r="P1172">
        <f t="shared" si="152"/>
        <v>0.37401729812819506</v>
      </c>
      <c r="Q1172">
        <f t="shared" si="153"/>
        <v>0.58138480479433785</v>
      </c>
      <c r="R1172">
        <v>0.94487518599999998</v>
      </c>
      <c r="S1172">
        <v>0.95540210299999995</v>
      </c>
    </row>
    <row r="1173" spans="1:19" x14ac:dyDescent="0.25">
      <c r="A1173">
        <v>85</v>
      </c>
      <c r="B1173">
        <v>1</v>
      </c>
      <c r="C1173">
        <v>5</v>
      </c>
      <c r="D1173">
        <v>3</v>
      </c>
      <c r="E1173">
        <v>0.79200000000000004</v>
      </c>
      <c r="F1173">
        <v>0.1782</v>
      </c>
      <c r="G1173">
        <v>0.97019999999999995</v>
      </c>
      <c r="H1173">
        <v>0.44876820070000001</v>
      </c>
      <c r="I1173">
        <v>0.35194166500000001</v>
      </c>
      <c r="J1173">
        <v>0.57373406559999995</v>
      </c>
      <c r="K1173">
        <v>0.56364344600000005</v>
      </c>
      <c r="L1173">
        <v>0.33538483209999997</v>
      </c>
      <c r="M1173">
        <v>0.63592093130000005</v>
      </c>
      <c r="N1173">
        <f t="shared" si="150"/>
        <v>0.37203652322645164</v>
      </c>
      <c r="O1173">
        <f t="shared" si="151"/>
        <v>0.57283866289869967</v>
      </c>
      <c r="P1173">
        <f t="shared" si="152"/>
        <v>0.37401729812819506</v>
      </c>
      <c r="Q1173">
        <f t="shared" si="153"/>
        <v>0.58138480479433785</v>
      </c>
      <c r="R1173">
        <v>0.94487518599999998</v>
      </c>
      <c r="S1173">
        <v>0.95540210299999995</v>
      </c>
    </row>
    <row r="1174" spans="1:19" x14ac:dyDescent="0.25">
      <c r="A1174">
        <v>85</v>
      </c>
      <c r="B1174">
        <v>1</v>
      </c>
      <c r="C1174">
        <v>5</v>
      </c>
      <c r="D1174">
        <v>3</v>
      </c>
      <c r="E1174">
        <v>0.86760000000000004</v>
      </c>
      <c r="F1174">
        <v>7.7399999999999997E-2</v>
      </c>
      <c r="G1174">
        <v>0.94499999999999995</v>
      </c>
      <c r="H1174">
        <v>0.44876820070000001</v>
      </c>
      <c r="I1174">
        <v>0.35194166500000001</v>
      </c>
      <c r="J1174">
        <v>0.57373406559999995</v>
      </c>
      <c r="K1174">
        <v>0.56364344600000005</v>
      </c>
      <c r="L1174">
        <v>0.33538483209999997</v>
      </c>
      <c r="M1174">
        <v>0.63592093130000005</v>
      </c>
      <c r="N1174">
        <f t="shared" si="150"/>
        <v>0.37203652322645164</v>
      </c>
      <c r="O1174">
        <f t="shared" si="151"/>
        <v>0.57283866289869967</v>
      </c>
      <c r="P1174">
        <f t="shared" si="152"/>
        <v>0.37401729812819506</v>
      </c>
      <c r="Q1174">
        <f t="shared" si="153"/>
        <v>0.58138480479433785</v>
      </c>
      <c r="R1174">
        <v>0.94487518599999998</v>
      </c>
      <c r="S1174">
        <v>0.95540210299999995</v>
      </c>
    </row>
    <row r="1175" spans="1:19" x14ac:dyDescent="0.25">
      <c r="A1175">
        <v>85</v>
      </c>
      <c r="B1175">
        <v>1</v>
      </c>
      <c r="C1175">
        <v>5</v>
      </c>
      <c r="D1175">
        <v>3</v>
      </c>
      <c r="E1175">
        <v>0.84240000000000004</v>
      </c>
      <c r="F1175">
        <v>0.1242</v>
      </c>
      <c r="G1175">
        <v>0.96660000000000001</v>
      </c>
      <c r="H1175">
        <v>0.44876820070000001</v>
      </c>
      <c r="I1175">
        <v>0.35194166500000001</v>
      </c>
      <c r="J1175">
        <v>0.57373406559999995</v>
      </c>
      <c r="K1175">
        <v>0.56364344600000005</v>
      </c>
      <c r="L1175">
        <v>0.33538483209999997</v>
      </c>
      <c r="M1175">
        <v>0.63592093130000005</v>
      </c>
      <c r="N1175">
        <f t="shared" si="150"/>
        <v>0.37203652322645164</v>
      </c>
      <c r="O1175">
        <f t="shared" si="151"/>
        <v>0.57283866289869967</v>
      </c>
      <c r="P1175">
        <f t="shared" si="152"/>
        <v>0.37401729812819506</v>
      </c>
      <c r="Q1175">
        <f t="shared" si="153"/>
        <v>0.58138480479433785</v>
      </c>
      <c r="R1175">
        <v>0.94487518599999998</v>
      </c>
      <c r="S1175">
        <v>0.95540210299999995</v>
      </c>
    </row>
    <row r="1176" spans="1:19" x14ac:dyDescent="0.25">
      <c r="A1176">
        <v>85</v>
      </c>
      <c r="B1176">
        <v>1</v>
      </c>
      <c r="C1176">
        <v>5</v>
      </c>
      <c r="D1176">
        <v>3</v>
      </c>
      <c r="E1176">
        <v>0.82799999999999996</v>
      </c>
      <c r="F1176">
        <v>0.12959999999999999</v>
      </c>
      <c r="G1176">
        <v>0.95760000000000001</v>
      </c>
      <c r="H1176">
        <v>0.44876820070000001</v>
      </c>
      <c r="I1176">
        <v>0.35194166500000001</v>
      </c>
      <c r="J1176">
        <v>0.57373406559999995</v>
      </c>
      <c r="K1176">
        <v>0.56364344600000005</v>
      </c>
      <c r="L1176">
        <v>0.33538483209999997</v>
      </c>
      <c r="M1176">
        <v>0.63592093130000005</v>
      </c>
      <c r="N1176">
        <f t="shared" si="150"/>
        <v>0.37203652322645164</v>
      </c>
      <c r="O1176">
        <f t="shared" si="151"/>
        <v>0.57283866289869967</v>
      </c>
      <c r="P1176">
        <f t="shared" si="152"/>
        <v>0.37401729812819506</v>
      </c>
      <c r="Q1176">
        <f t="shared" si="153"/>
        <v>0.58138480479433785</v>
      </c>
      <c r="R1176">
        <v>0.94487518599999998</v>
      </c>
      <c r="S1176">
        <v>0.95540210299999995</v>
      </c>
    </row>
    <row r="1177" spans="1:19" x14ac:dyDescent="0.25">
      <c r="A1177">
        <v>85</v>
      </c>
      <c r="B1177">
        <v>1</v>
      </c>
      <c r="C1177">
        <v>5</v>
      </c>
      <c r="D1177">
        <v>3</v>
      </c>
      <c r="E1177">
        <v>0.83520000000000005</v>
      </c>
      <c r="F1177">
        <v>0.1242</v>
      </c>
      <c r="G1177">
        <v>0.95940000000000003</v>
      </c>
      <c r="H1177">
        <v>0.44876820070000001</v>
      </c>
      <c r="I1177">
        <v>0.35194166500000001</v>
      </c>
      <c r="J1177">
        <v>0.57373406559999995</v>
      </c>
      <c r="K1177">
        <v>0.56364344600000005</v>
      </c>
      <c r="L1177">
        <v>0.33538483209999997</v>
      </c>
      <c r="M1177">
        <v>0.63592093130000005</v>
      </c>
      <c r="N1177">
        <f t="shared" si="150"/>
        <v>0.37203652322645164</v>
      </c>
      <c r="O1177">
        <f t="shared" si="151"/>
        <v>0.57283866289869967</v>
      </c>
      <c r="P1177">
        <f t="shared" si="152"/>
        <v>0.37401729812819506</v>
      </c>
      <c r="Q1177">
        <f t="shared" si="153"/>
        <v>0.58138480479433785</v>
      </c>
      <c r="R1177">
        <v>0.94487518599999998</v>
      </c>
      <c r="S1177">
        <v>0.95540210299999995</v>
      </c>
    </row>
    <row r="1178" spans="1:19" x14ac:dyDescent="0.25">
      <c r="A1178">
        <v>85</v>
      </c>
      <c r="B1178">
        <v>1</v>
      </c>
      <c r="C1178">
        <v>5</v>
      </c>
      <c r="D1178">
        <v>3</v>
      </c>
      <c r="E1178">
        <v>0.79379999999999995</v>
      </c>
      <c r="F1178">
        <v>0.16200000000000001</v>
      </c>
      <c r="G1178">
        <v>0.95579999999999998</v>
      </c>
      <c r="H1178">
        <v>0.44876820070000001</v>
      </c>
      <c r="I1178">
        <v>0.35194166500000001</v>
      </c>
      <c r="J1178">
        <v>0.57373406559999995</v>
      </c>
      <c r="K1178">
        <v>0.56364344600000005</v>
      </c>
      <c r="L1178">
        <v>0.33538483209999997</v>
      </c>
      <c r="M1178">
        <v>0.63592093130000005</v>
      </c>
      <c r="N1178">
        <f t="shared" si="150"/>
        <v>0.37203652322645164</v>
      </c>
      <c r="O1178">
        <f t="shared" si="151"/>
        <v>0.57283866289869967</v>
      </c>
      <c r="P1178">
        <f t="shared" si="152"/>
        <v>0.37401729812819506</v>
      </c>
      <c r="Q1178">
        <f t="shared" si="153"/>
        <v>0.58138480479433785</v>
      </c>
      <c r="R1178">
        <v>0.94487518599999998</v>
      </c>
      <c r="S1178">
        <v>0.95540210299999995</v>
      </c>
    </row>
    <row r="1179" spans="1:19" x14ac:dyDescent="0.25">
      <c r="A1179">
        <v>85</v>
      </c>
      <c r="B1179">
        <v>1</v>
      </c>
      <c r="C1179">
        <v>5</v>
      </c>
      <c r="D1179">
        <v>3</v>
      </c>
      <c r="E1179">
        <v>0.84419999999999995</v>
      </c>
      <c r="F1179">
        <v>0.1278</v>
      </c>
      <c r="G1179">
        <v>0.97199999999999998</v>
      </c>
      <c r="H1179">
        <v>0.44876820070000001</v>
      </c>
      <c r="I1179">
        <v>0.35194166500000001</v>
      </c>
      <c r="J1179">
        <v>0.57373406559999995</v>
      </c>
      <c r="K1179">
        <v>0.56364344600000005</v>
      </c>
      <c r="L1179">
        <v>0.33538483209999997</v>
      </c>
      <c r="M1179">
        <v>0.63592093130000005</v>
      </c>
      <c r="N1179">
        <f t="shared" si="150"/>
        <v>0.37203652322645164</v>
      </c>
      <c r="O1179">
        <f t="shared" si="151"/>
        <v>0.57283866289869967</v>
      </c>
      <c r="P1179">
        <f t="shared" si="152"/>
        <v>0.37401729812819506</v>
      </c>
      <c r="Q1179">
        <f t="shared" si="153"/>
        <v>0.58138480479433785</v>
      </c>
      <c r="R1179">
        <v>0.94487518599999998</v>
      </c>
      <c r="S1179">
        <v>0.95540210299999995</v>
      </c>
    </row>
    <row r="1180" spans="1:19" x14ac:dyDescent="0.25">
      <c r="A1180">
        <v>85</v>
      </c>
      <c r="B1180">
        <v>1</v>
      </c>
      <c r="C1180">
        <v>5</v>
      </c>
      <c r="D1180">
        <v>3</v>
      </c>
      <c r="E1180">
        <v>0.84060000000000001</v>
      </c>
      <c r="F1180">
        <v>0.13500000000000001</v>
      </c>
      <c r="G1180">
        <v>0.97560000000000002</v>
      </c>
      <c r="H1180">
        <v>0.44876820070000001</v>
      </c>
      <c r="I1180">
        <v>0.35194166500000001</v>
      </c>
      <c r="J1180">
        <v>0.57373406559999995</v>
      </c>
      <c r="K1180">
        <v>0.56364344600000005</v>
      </c>
      <c r="L1180">
        <v>0.33538483209999997</v>
      </c>
      <c r="M1180">
        <v>0.63592093130000005</v>
      </c>
      <c r="N1180">
        <f t="shared" si="150"/>
        <v>0.37203652322645164</v>
      </c>
      <c r="O1180">
        <f t="shared" si="151"/>
        <v>0.57283866289869967</v>
      </c>
      <c r="P1180">
        <f t="shared" si="152"/>
        <v>0.37401729812819506</v>
      </c>
      <c r="Q1180">
        <f t="shared" si="153"/>
        <v>0.58138480479433785</v>
      </c>
      <c r="R1180">
        <v>0.94487518599999998</v>
      </c>
      <c r="S1180">
        <v>0.95540210299999995</v>
      </c>
    </row>
    <row r="1181" spans="1:19" x14ac:dyDescent="0.25">
      <c r="A1181">
        <v>85</v>
      </c>
      <c r="B1181">
        <v>1</v>
      </c>
      <c r="C1181">
        <v>5</v>
      </c>
      <c r="D1181">
        <v>3</v>
      </c>
      <c r="E1181">
        <v>0.86399999999999999</v>
      </c>
      <c r="F1181">
        <v>5.2200000000000003E-2</v>
      </c>
      <c r="G1181">
        <v>0.91620000000000001</v>
      </c>
      <c r="H1181">
        <v>0.44876820070000001</v>
      </c>
      <c r="I1181">
        <v>0.35194166500000001</v>
      </c>
      <c r="J1181">
        <v>0.57373406559999995</v>
      </c>
      <c r="K1181">
        <v>0.56364344600000005</v>
      </c>
      <c r="L1181">
        <v>0.33538483209999997</v>
      </c>
      <c r="M1181">
        <v>0.63592093130000005</v>
      </c>
      <c r="N1181">
        <f t="shared" si="150"/>
        <v>0.37203652322645164</v>
      </c>
      <c r="O1181">
        <f t="shared" si="151"/>
        <v>0.57283866289869967</v>
      </c>
      <c r="P1181">
        <f t="shared" si="152"/>
        <v>0.37401729812819506</v>
      </c>
      <c r="Q1181">
        <f t="shared" si="153"/>
        <v>0.58138480479433785</v>
      </c>
      <c r="R1181">
        <v>0.94487518599999998</v>
      </c>
      <c r="S1181">
        <v>0.95540210299999995</v>
      </c>
    </row>
    <row r="1182" spans="1:19" x14ac:dyDescent="0.25">
      <c r="A1182">
        <v>85</v>
      </c>
      <c r="B1182">
        <v>1</v>
      </c>
      <c r="C1182">
        <v>5</v>
      </c>
      <c r="D1182">
        <v>3</v>
      </c>
      <c r="E1182">
        <v>0.85860000000000003</v>
      </c>
      <c r="F1182">
        <v>8.2799999999999999E-2</v>
      </c>
      <c r="G1182">
        <v>0.94140000000000001</v>
      </c>
      <c r="H1182">
        <v>0.44876820070000001</v>
      </c>
      <c r="I1182">
        <v>0.35194166500000001</v>
      </c>
      <c r="J1182">
        <v>0.57373406559999995</v>
      </c>
      <c r="K1182">
        <v>0.56364344600000005</v>
      </c>
      <c r="L1182">
        <v>0.33538483209999997</v>
      </c>
      <c r="M1182">
        <v>0.63592093130000005</v>
      </c>
      <c r="N1182">
        <f t="shared" si="150"/>
        <v>0.37203652322645164</v>
      </c>
      <c r="O1182">
        <f t="shared" si="151"/>
        <v>0.57283866289869967</v>
      </c>
      <c r="P1182">
        <f t="shared" si="152"/>
        <v>0.37401729812819506</v>
      </c>
      <c r="Q1182">
        <f t="shared" si="153"/>
        <v>0.58138480479433785</v>
      </c>
      <c r="R1182">
        <v>0.94487518599999998</v>
      </c>
      <c r="S1182">
        <v>0.95540210299999995</v>
      </c>
    </row>
    <row r="1183" spans="1:19" x14ac:dyDescent="0.25">
      <c r="A1183">
        <v>85</v>
      </c>
      <c r="B1183">
        <v>1</v>
      </c>
      <c r="C1183">
        <v>5</v>
      </c>
      <c r="D1183">
        <v>3</v>
      </c>
      <c r="E1183">
        <v>0.87119999999999997</v>
      </c>
      <c r="F1183">
        <v>5.9400000000000001E-2</v>
      </c>
      <c r="G1183">
        <v>0.93059999999999998</v>
      </c>
      <c r="H1183">
        <v>0.44876820070000001</v>
      </c>
      <c r="I1183">
        <v>0.35194166500000001</v>
      </c>
      <c r="J1183">
        <v>0.57373406559999995</v>
      </c>
      <c r="K1183">
        <v>0.56364344600000005</v>
      </c>
      <c r="L1183">
        <v>0.33538483209999997</v>
      </c>
      <c r="M1183">
        <v>0.63592093130000005</v>
      </c>
      <c r="N1183">
        <f t="shared" si="150"/>
        <v>0.37203652322645164</v>
      </c>
      <c r="O1183">
        <f t="shared" si="151"/>
        <v>0.57283866289869967</v>
      </c>
      <c r="P1183">
        <f t="shared" si="152"/>
        <v>0.37401729812819506</v>
      </c>
      <c r="Q1183">
        <f t="shared" si="153"/>
        <v>0.58138480479433785</v>
      </c>
      <c r="R1183">
        <v>0.94487518599999998</v>
      </c>
      <c r="S1183">
        <v>0.95540210299999995</v>
      </c>
    </row>
    <row r="1184" spans="1:19" x14ac:dyDescent="0.25">
      <c r="A1184">
        <v>85</v>
      </c>
      <c r="B1184">
        <v>1</v>
      </c>
      <c r="C1184">
        <v>5</v>
      </c>
      <c r="D1184">
        <v>3</v>
      </c>
      <c r="E1184">
        <v>0.87480000000000002</v>
      </c>
      <c r="F1184">
        <v>7.1999999999999995E-2</v>
      </c>
      <c r="G1184">
        <v>0.94679999999999997</v>
      </c>
      <c r="H1184">
        <v>0.44876820070000001</v>
      </c>
      <c r="I1184">
        <v>0.35194166500000001</v>
      </c>
      <c r="J1184">
        <v>0.57373406559999995</v>
      </c>
      <c r="K1184">
        <v>0.56364344600000005</v>
      </c>
      <c r="L1184">
        <v>0.33538483209999997</v>
      </c>
      <c r="M1184">
        <v>0.63592093130000005</v>
      </c>
      <c r="N1184">
        <f t="shared" si="150"/>
        <v>0.37203652322645164</v>
      </c>
      <c r="O1184">
        <f t="shared" si="151"/>
        <v>0.57283866289869967</v>
      </c>
      <c r="P1184">
        <f t="shared" si="152"/>
        <v>0.37401729812819506</v>
      </c>
      <c r="Q1184">
        <f t="shared" si="153"/>
        <v>0.58138480479433785</v>
      </c>
      <c r="R1184">
        <v>0.94487518599999998</v>
      </c>
      <c r="S1184">
        <v>0.95540210299999995</v>
      </c>
    </row>
    <row r="1185" spans="1:19" x14ac:dyDescent="0.25">
      <c r="A1185">
        <v>85</v>
      </c>
      <c r="B1185">
        <v>1</v>
      </c>
      <c r="C1185">
        <v>5</v>
      </c>
      <c r="D1185">
        <v>3</v>
      </c>
      <c r="E1185">
        <v>0.86040000000000005</v>
      </c>
      <c r="F1185">
        <v>6.4799999999999996E-2</v>
      </c>
      <c r="G1185">
        <v>0.92520000000000002</v>
      </c>
      <c r="H1185">
        <v>0.44876820070000001</v>
      </c>
      <c r="I1185">
        <v>0.35194166500000001</v>
      </c>
      <c r="J1185">
        <v>0.57373406559999995</v>
      </c>
      <c r="K1185">
        <v>0.56364344600000005</v>
      </c>
      <c r="L1185">
        <v>0.33538483209999997</v>
      </c>
      <c r="M1185">
        <v>0.63592093130000005</v>
      </c>
      <c r="N1185">
        <f t="shared" si="150"/>
        <v>0.37203652322645164</v>
      </c>
      <c r="O1185">
        <f t="shared" si="151"/>
        <v>0.57283866289869967</v>
      </c>
      <c r="P1185">
        <f t="shared" si="152"/>
        <v>0.37401729812819506</v>
      </c>
      <c r="Q1185">
        <f t="shared" si="153"/>
        <v>0.58138480479433785</v>
      </c>
      <c r="R1185">
        <v>0.94487518599999998</v>
      </c>
      <c r="S1185">
        <v>0.95540210299999995</v>
      </c>
    </row>
    <row r="1186" spans="1:19" x14ac:dyDescent="0.25">
      <c r="A1186">
        <v>85</v>
      </c>
      <c r="B1186">
        <v>1</v>
      </c>
      <c r="C1186">
        <v>5</v>
      </c>
      <c r="D1186">
        <v>3</v>
      </c>
      <c r="E1186">
        <v>0.89100000000000001</v>
      </c>
      <c r="F1186">
        <v>0.15659999999999999</v>
      </c>
      <c r="G1186">
        <v>1.0476000000000001</v>
      </c>
      <c r="H1186">
        <v>0.44876820070000001</v>
      </c>
      <c r="I1186">
        <v>0.35194166500000001</v>
      </c>
      <c r="J1186">
        <v>0.57373406559999995</v>
      </c>
      <c r="K1186">
        <v>0.56364344600000005</v>
      </c>
      <c r="L1186">
        <v>0.33538483209999997</v>
      </c>
      <c r="M1186">
        <v>0.63592093130000005</v>
      </c>
      <c r="N1186">
        <f t="shared" si="150"/>
        <v>0.37203652322645164</v>
      </c>
      <c r="O1186">
        <f t="shared" si="151"/>
        <v>0.57283866289869967</v>
      </c>
      <c r="P1186">
        <f t="shared" si="152"/>
        <v>0.37401729812819506</v>
      </c>
      <c r="Q1186">
        <f t="shared" si="153"/>
        <v>0.58138480479433785</v>
      </c>
      <c r="R1186">
        <v>0.94487518599999998</v>
      </c>
      <c r="S1186">
        <v>0.95540210299999995</v>
      </c>
    </row>
    <row r="1187" spans="1:19" x14ac:dyDescent="0.25">
      <c r="A1187">
        <v>85</v>
      </c>
      <c r="B1187">
        <v>1</v>
      </c>
      <c r="C1187">
        <v>5</v>
      </c>
      <c r="D1187">
        <v>3</v>
      </c>
      <c r="E1187">
        <v>0.86580000000000001</v>
      </c>
      <c r="F1187">
        <v>0.14580000000000001</v>
      </c>
      <c r="G1187">
        <v>1.0116000000000001</v>
      </c>
      <c r="H1187">
        <v>0.44876820070000001</v>
      </c>
      <c r="I1187">
        <v>0.35194166500000001</v>
      </c>
      <c r="J1187">
        <v>0.57373406559999995</v>
      </c>
      <c r="K1187">
        <v>0.56364344600000005</v>
      </c>
      <c r="L1187">
        <v>0.33538483209999997</v>
      </c>
      <c r="M1187">
        <v>0.63592093130000005</v>
      </c>
      <c r="N1187">
        <f t="shared" si="150"/>
        <v>0.37203652322645164</v>
      </c>
      <c r="O1187">
        <f t="shared" si="151"/>
        <v>0.57283866289869967</v>
      </c>
      <c r="P1187">
        <f t="shared" si="152"/>
        <v>0.37401729812819506</v>
      </c>
      <c r="Q1187">
        <f t="shared" si="153"/>
        <v>0.58138480479433785</v>
      </c>
      <c r="R1187">
        <v>0.94487518599999998</v>
      </c>
      <c r="S1187">
        <v>0.95540210299999995</v>
      </c>
    </row>
    <row r="1188" spans="1:19" x14ac:dyDescent="0.25">
      <c r="A1188">
        <v>85</v>
      </c>
      <c r="B1188">
        <v>1</v>
      </c>
      <c r="C1188">
        <v>5</v>
      </c>
      <c r="D1188">
        <v>3</v>
      </c>
      <c r="E1188">
        <v>0.89280000000000004</v>
      </c>
      <c r="F1188">
        <v>0.14580000000000001</v>
      </c>
      <c r="G1188">
        <v>1.0386</v>
      </c>
      <c r="H1188">
        <v>0.44876820070000001</v>
      </c>
      <c r="I1188">
        <v>0.35194166500000001</v>
      </c>
      <c r="J1188">
        <v>0.57373406559999995</v>
      </c>
      <c r="K1188">
        <v>0.56364344600000005</v>
      </c>
      <c r="L1188">
        <v>0.33538483209999997</v>
      </c>
      <c r="M1188">
        <v>0.63592093130000005</v>
      </c>
      <c r="N1188">
        <f t="shared" si="150"/>
        <v>0.37203652322645164</v>
      </c>
      <c r="O1188">
        <f t="shared" si="151"/>
        <v>0.57283866289869967</v>
      </c>
      <c r="P1188">
        <f t="shared" si="152"/>
        <v>0.37401729812819506</v>
      </c>
      <c r="Q1188">
        <f t="shared" si="153"/>
        <v>0.58138480479433785</v>
      </c>
      <c r="R1188">
        <v>0.94487518599999998</v>
      </c>
      <c r="S1188">
        <v>0.95540210299999995</v>
      </c>
    </row>
    <row r="1189" spans="1:19" x14ac:dyDescent="0.25">
      <c r="A1189">
        <v>85</v>
      </c>
      <c r="B1189">
        <v>1</v>
      </c>
      <c r="C1189">
        <v>5</v>
      </c>
      <c r="D1189">
        <v>3</v>
      </c>
      <c r="E1189">
        <v>0.91439999999999999</v>
      </c>
      <c r="F1189">
        <v>0.13139999999999999</v>
      </c>
      <c r="G1189">
        <v>1.0458000000000001</v>
      </c>
      <c r="H1189">
        <v>0.44876820070000001</v>
      </c>
      <c r="I1189">
        <v>0.35194166500000001</v>
      </c>
      <c r="J1189">
        <v>0.57373406559999995</v>
      </c>
      <c r="K1189">
        <v>0.56364344600000005</v>
      </c>
      <c r="L1189">
        <v>0.33538483209999997</v>
      </c>
      <c r="M1189">
        <v>0.63592093130000005</v>
      </c>
      <c r="N1189">
        <f t="shared" si="150"/>
        <v>0.37203652322645164</v>
      </c>
      <c r="O1189">
        <f t="shared" si="151"/>
        <v>0.57283866289869967</v>
      </c>
      <c r="P1189">
        <f t="shared" si="152"/>
        <v>0.37401729812819506</v>
      </c>
      <c r="Q1189">
        <f t="shared" si="153"/>
        <v>0.58138480479433785</v>
      </c>
      <c r="R1189">
        <v>0.94487518599999998</v>
      </c>
      <c r="S1189">
        <v>0.95540210299999995</v>
      </c>
    </row>
    <row r="1191" spans="1:19" x14ac:dyDescent="0.25">
      <c r="A1191">
        <v>85</v>
      </c>
      <c r="B1191">
        <v>0.8</v>
      </c>
      <c r="C1191">
        <v>5</v>
      </c>
      <c r="D1191">
        <v>3</v>
      </c>
      <c r="E1191">
        <v>1.2942</v>
      </c>
      <c r="F1191">
        <v>0.23760000000000001</v>
      </c>
      <c r="G1191">
        <v>1.5318000000000001</v>
      </c>
      <c r="H1191">
        <v>0.25616820070000001</v>
      </c>
      <c r="I1191">
        <v>0.15514166500000001</v>
      </c>
      <c r="J1191">
        <v>0.57373406559999995</v>
      </c>
      <c r="K1191">
        <v>0.56364344600000005</v>
      </c>
      <c r="L1191">
        <v>0.13470195209999999</v>
      </c>
      <c r="M1191">
        <v>0.63592093130000005</v>
      </c>
      <c r="N1191">
        <f t="shared" ref="N1191:N1230" si="154">$W$27+$W$28*B1191+$W$29*(C1191-$V$16)*(D1191-$V$18)+$W$30*A1191+$W$31*D1191+$W$32*(C1191-$V$16)*(A1191-$V$20)+$W$33*C1191+$W$34*(B1191-$V$22)*(D1191-$V$18)+$W$35*(A1191-$V$20)*(D1191-$V$18)</f>
        <v>0.17862482005845159</v>
      </c>
      <c r="O1191">
        <f t="shared" ref="O1191:O1230" si="155">$W$40+$W$41*D1191+$W$42*(C1191-$V$17)*(D1191-$V$19)+$W$43*A1191+$W$44*(A1191-$V$21)*(D1191-$V$19)+$W$45*C1191+$W$46*(A1191-$V$21)*(C1191-$V$17)+$W$47*(B1191-$V$23)*(D1191-$V$19)+$W$48*(B1191-$V$23)*(C1191-$V$17)+$W$49*B1191</f>
        <v>0.58305697229249975</v>
      </c>
      <c r="P1191">
        <f t="shared" ref="P1191:P1230" si="156">$Z$27+$Z$28*B1191+$Z$29*A1191+$Z$30*C1191+$Z$31*(D1191-$V$18)^2+$Z$32*(D1191-$V$18)*(C1191-$V$16)+$Z$33*(A1191-$V$20)*(D1191-$V$18)+$Z$34*(D1191)+$Z$35*(B1191-$V$22)*(D1191-$V$18)+$Z$36*(C1191-$V$16)^2+$Z$37*(B1191-$V$22)*(C1191-$V$16)</f>
        <v>0.17071520153419559</v>
      </c>
      <c r="Q1191">
        <f t="shared" ref="Q1191:Q1230" si="157">$Z$40+$Z$41*A1191+$Z$42*C1191+$Z$43*(D1191-$V$19)^2+$Z$44*(C1191-$V$17)*(D1191-$V$19)+$Z$45*D1191+$Z$46*(A1191-$V$21)*(D1191-$V$19)+$Z$47*(C1191-$V$17)^2+$Z$48*(B1191-$V$23)*(D1191-$V$19)+$Z$49*(B1191-$V$23)*(C1191-$V$17)+$Z$50*B1191</f>
        <v>0.59650276920753786</v>
      </c>
      <c r="R1191">
        <v>0.76168179199999997</v>
      </c>
      <c r="S1191">
        <v>0.767217971</v>
      </c>
    </row>
    <row r="1192" spans="1:19" x14ac:dyDescent="0.25">
      <c r="A1192">
        <v>85</v>
      </c>
      <c r="B1192">
        <v>0.8</v>
      </c>
      <c r="C1192">
        <v>5</v>
      </c>
      <c r="D1192">
        <v>3</v>
      </c>
      <c r="E1192">
        <v>1.3122</v>
      </c>
      <c r="F1192">
        <v>0.23039999999999999</v>
      </c>
      <c r="G1192">
        <v>1.5426</v>
      </c>
      <c r="H1192">
        <v>0.25616820070000001</v>
      </c>
      <c r="I1192">
        <v>0.15514166500000001</v>
      </c>
      <c r="J1192">
        <v>0.57373406559999995</v>
      </c>
      <c r="K1192">
        <v>0.56364344600000005</v>
      </c>
      <c r="L1192">
        <v>0.13470195209999999</v>
      </c>
      <c r="M1192">
        <v>0.63592093130000005</v>
      </c>
      <c r="N1192">
        <f t="shared" si="154"/>
        <v>0.17862482005845159</v>
      </c>
      <c r="O1192">
        <f t="shared" si="155"/>
        <v>0.58305697229249975</v>
      </c>
      <c r="P1192">
        <f t="shared" si="156"/>
        <v>0.17071520153419559</v>
      </c>
      <c r="Q1192">
        <f t="shared" si="157"/>
        <v>0.59650276920753786</v>
      </c>
      <c r="R1192">
        <v>0.76168179199999997</v>
      </c>
      <c r="S1192">
        <v>0.767217971</v>
      </c>
    </row>
    <row r="1193" spans="1:19" x14ac:dyDescent="0.25">
      <c r="A1193">
        <v>85</v>
      </c>
      <c r="B1193">
        <v>0.8</v>
      </c>
      <c r="C1193">
        <v>5</v>
      </c>
      <c r="D1193">
        <v>3</v>
      </c>
      <c r="E1193">
        <v>1.2834000000000001</v>
      </c>
      <c r="F1193">
        <v>0.24479999999999999</v>
      </c>
      <c r="G1193">
        <v>1.5282</v>
      </c>
      <c r="H1193">
        <v>0.25616820070000001</v>
      </c>
      <c r="I1193">
        <v>0.15514166500000001</v>
      </c>
      <c r="J1193">
        <v>0.57373406559999995</v>
      </c>
      <c r="K1193">
        <v>0.56364344600000005</v>
      </c>
      <c r="L1193">
        <v>0.13470195209999999</v>
      </c>
      <c r="M1193">
        <v>0.63592093130000005</v>
      </c>
      <c r="N1193">
        <f t="shared" si="154"/>
        <v>0.17862482005845159</v>
      </c>
      <c r="O1193">
        <f t="shared" si="155"/>
        <v>0.58305697229249975</v>
      </c>
      <c r="P1193">
        <f t="shared" si="156"/>
        <v>0.17071520153419559</v>
      </c>
      <c r="Q1193">
        <f t="shared" si="157"/>
        <v>0.59650276920753786</v>
      </c>
      <c r="R1193">
        <v>0.76168179199999997</v>
      </c>
      <c r="S1193">
        <v>0.767217971</v>
      </c>
    </row>
    <row r="1194" spans="1:19" x14ac:dyDescent="0.25">
      <c r="A1194">
        <v>85</v>
      </c>
      <c r="B1194">
        <v>0.8</v>
      </c>
      <c r="C1194">
        <v>5</v>
      </c>
      <c r="D1194">
        <v>3</v>
      </c>
      <c r="E1194">
        <v>1.2869999999999999</v>
      </c>
      <c r="F1194">
        <v>0.23760000000000001</v>
      </c>
      <c r="G1194">
        <v>1.5246</v>
      </c>
      <c r="H1194">
        <v>0.25616820070000001</v>
      </c>
      <c r="I1194">
        <v>0.15514166500000001</v>
      </c>
      <c r="J1194">
        <v>0.57373406559999995</v>
      </c>
      <c r="K1194">
        <v>0.56364344600000005</v>
      </c>
      <c r="L1194">
        <v>0.13470195209999999</v>
      </c>
      <c r="M1194">
        <v>0.63592093130000005</v>
      </c>
      <c r="N1194">
        <f t="shared" si="154"/>
        <v>0.17862482005845159</v>
      </c>
      <c r="O1194">
        <f t="shared" si="155"/>
        <v>0.58305697229249975</v>
      </c>
      <c r="P1194">
        <f t="shared" si="156"/>
        <v>0.17071520153419559</v>
      </c>
      <c r="Q1194">
        <f t="shared" si="157"/>
        <v>0.59650276920753786</v>
      </c>
      <c r="R1194">
        <v>0.76168179199999997</v>
      </c>
      <c r="S1194">
        <v>0.767217971</v>
      </c>
    </row>
    <row r="1195" spans="1:19" x14ac:dyDescent="0.25">
      <c r="A1195">
        <v>85</v>
      </c>
      <c r="B1195">
        <v>0.8</v>
      </c>
      <c r="C1195">
        <v>5</v>
      </c>
      <c r="D1195">
        <v>3</v>
      </c>
      <c r="E1195">
        <v>1.1681999999999999</v>
      </c>
      <c r="F1195">
        <v>0.36720000000000003</v>
      </c>
      <c r="G1195">
        <v>1.5354000000000001</v>
      </c>
      <c r="H1195">
        <v>0.25616820070000001</v>
      </c>
      <c r="I1195">
        <v>0.15514166500000001</v>
      </c>
      <c r="J1195">
        <v>0.57373406559999995</v>
      </c>
      <c r="K1195">
        <v>0.56364344600000005</v>
      </c>
      <c r="L1195">
        <v>0.13470195209999999</v>
      </c>
      <c r="M1195">
        <v>0.63592093130000005</v>
      </c>
      <c r="N1195">
        <f t="shared" si="154"/>
        <v>0.17862482005845159</v>
      </c>
      <c r="O1195">
        <f t="shared" si="155"/>
        <v>0.58305697229249975</v>
      </c>
      <c r="P1195">
        <f t="shared" si="156"/>
        <v>0.17071520153419559</v>
      </c>
      <c r="Q1195">
        <f t="shared" si="157"/>
        <v>0.59650276920753786</v>
      </c>
      <c r="R1195">
        <v>0.76168179199999997</v>
      </c>
      <c r="S1195">
        <v>0.767217971</v>
      </c>
    </row>
    <row r="1196" spans="1:19" x14ac:dyDescent="0.25">
      <c r="A1196">
        <v>85</v>
      </c>
      <c r="B1196">
        <v>0.8</v>
      </c>
      <c r="C1196">
        <v>5</v>
      </c>
      <c r="D1196">
        <v>3</v>
      </c>
      <c r="E1196">
        <v>1.1592</v>
      </c>
      <c r="F1196">
        <v>0.37619999999999998</v>
      </c>
      <c r="G1196">
        <v>1.5354000000000001</v>
      </c>
      <c r="H1196">
        <v>0.25616820070000001</v>
      </c>
      <c r="I1196">
        <v>0.15514166500000001</v>
      </c>
      <c r="J1196">
        <v>0.57373406559999995</v>
      </c>
      <c r="K1196">
        <v>0.56364344600000005</v>
      </c>
      <c r="L1196">
        <v>0.13470195209999999</v>
      </c>
      <c r="M1196">
        <v>0.63592093130000005</v>
      </c>
      <c r="N1196">
        <f t="shared" si="154"/>
        <v>0.17862482005845159</v>
      </c>
      <c r="O1196">
        <f t="shared" si="155"/>
        <v>0.58305697229249975</v>
      </c>
      <c r="P1196">
        <f t="shared" si="156"/>
        <v>0.17071520153419559</v>
      </c>
      <c r="Q1196">
        <f t="shared" si="157"/>
        <v>0.59650276920753786</v>
      </c>
      <c r="R1196">
        <v>0.76168179199999997</v>
      </c>
      <c r="S1196">
        <v>0.767217971</v>
      </c>
    </row>
    <row r="1197" spans="1:19" x14ac:dyDescent="0.25">
      <c r="A1197">
        <v>85</v>
      </c>
      <c r="B1197">
        <v>0.8</v>
      </c>
      <c r="C1197">
        <v>5</v>
      </c>
      <c r="D1197">
        <v>3</v>
      </c>
      <c r="E1197">
        <v>1.0764</v>
      </c>
      <c r="F1197">
        <v>0.4788</v>
      </c>
      <c r="G1197">
        <v>1.5551999999999999</v>
      </c>
      <c r="H1197">
        <v>0.25616820070000001</v>
      </c>
      <c r="I1197">
        <v>0.15514166500000001</v>
      </c>
      <c r="J1197">
        <v>0.57373406559999995</v>
      </c>
      <c r="K1197">
        <v>0.56364344600000005</v>
      </c>
      <c r="L1197">
        <v>0.13470195209999999</v>
      </c>
      <c r="M1197">
        <v>0.63592093130000005</v>
      </c>
      <c r="N1197">
        <f t="shared" si="154"/>
        <v>0.17862482005845159</v>
      </c>
      <c r="O1197">
        <f t="shared" si="155"/>
        <v>0.58305697229249975</v>
      </c>
      <c r="P1197">
        <f t="shared" si="156"/>
        <v>0.17071520153419559</v>
      </c>
      <c r="Q1197">
        <f t="shared" si="157"/>
        <v>0.59650276920753786</v>
      </c>
      <c r="R1197">
        <v>0.76168179199999997</v>
      </c>
      <c r="S1197">
        <v>0.767217971</v>
      </c>
    </row>
    <row r="1198" spans="1:19" x14ac:dyDescent="0.25">
      <c r="A1198">
        <v>85</v>
      </c>
      <c r="B1198">
        <v>0.8</v>
      </c>
      <c r="C1198">
        <v>5</v>
      </c>
      <c r="D1198">
        <v>3</v>
      </c>
      <c r="E1198">
        <v>1.0367999999999999</v>
      </c>
      <c r="F1198">
        <v>0.45</v>
      </c>
      <c r="G1198">
        <v>1.4867999999999999</v>
      </c>
      <c r="H1198">
        <v>0.25616820070000001</v>
      </c>
      <c r="I1198">
        <v>0.15514166500000001</v>
      </c>
      <c r="J1198">
        <v>0.57373406559999995</v>
      </c>
      <c r="K1198">
        <v>0.56364344600000005</v>
      </c>
      <c r="L1198">
        <v>0.13470195209999999</v>
      </c>
      <c r="M1198">
        <v>0.63592093130000005</v>
      </c>
      <c r="N1198">
        <f t="shared" si="154"/>
        <v>0.17862482005845159</v>
      </c>
      <c r="O1198">
        <f t="shared" si="155"/>
        <v>0.58305697229249975</v>
      </c>
      <c r="P1198">
        <f t="shared" si="156"/>
        <v>0.17071520153419559</v>
      </c>
      <c r="Q1198">
        <f t="shared" si="157"/>
        <v>0.59650276920753786</v>
      </c>
      <c r="R1198">
        <v>0.76168179199999997</v>
      </c>
      <c r="S1198">
        <v>0.767217971</v>
      </c>
    </row>
    <row r="1199" spans="1:19" x14ac:dyDescent="0.25">
      <c r="A1199">
        <v>85</v>
      </c>
      <c r="B1199">
        <v>0.8</v>
      </c>
      <c r="C1199">
        <v>5</v>
      </c>
      <c r="D1199">
        <v>3</v>
      </c>
      <c r="F1199">
        <v>0</v>
      </c>
      <c r="H1199">
        <v>0.25616820070000001</v>
      </c>
      <c r="I1199">
        <v>0.15514166500000001</v>
      </c>
      <c r="J1199">
        <v>0.57373406559999995</v>
      </c>
      <c r="K1199">
        <v>0.56364344600000005</v>
      </c>
      <c r="L1199">
        <v>0.13470195209999999</v>
      </c>
      <c r="M1199">
        <v>0.63592093130000005</v>
      </c>
      <c r="N1199">
        <f t="shared" si="154"/>
        <v>0.17862482005845159</v>
      </c>
      <c r="O1199">
        <f t="shared" si="155"/>
        <v>0.58305697229249975</v>
      </c>
      <c r="P1199">
        <f t="shared" si="156"/>
        <v>0.17071520153419559</v>
      </c>
      <c r="Q1199">
        <f t="shared" si="157"/>
        <v>0.59650276920753786</v>
      </c>
      <c r="R1199">
        <v>0.76168179199999997</v>
      </c>
      <c r="S1199">
        <v>0.767217971</v>
      </c>
    </row>
    <row r="1200" spans="1:19" x14ac:dyDescent="0.25">
      <c r="A1200">
        <v>85</v>
      </c>
      <c r="B1200">
        <v>0.8</v>
      </c>
      <c r="C1200">
        <v>5</v>
      </c>
      <c r="D1200">
        <v>3</v>
      </c>
      <c r="F1200">
        <v>0</v>
      </c>
      <c r="H1200">
        <v>0.25616820070000001</v>
      </c>
      <c r="I1200">
        <v>0.15514166500000001</v>
      </c>
      <c r="J1200">
        <v>0.57373406559999995</v>
      </c>
      <c r="K1200">
        <v>0.56364344600000005</v>
      </c>
      <c r="L1200">
        <v>0.13470195209999999</v>
      </c>
      <c r="M1200">
        <v>0.63592093130000005</v>
      </c>
      <c r="N1200">
        <f t="shared" si="154"/>
        <v>0.17862482005845159</v>
      </c>
      <c r="O1200">
        <f t="shared" si="155"/>
        <v>0.58305697229249975</v>
      </c>
      <c r="P1200">
        <f t="shared" si="156"/>
        <v>0.17071520153419559</v>
      </c>
      <c r="Q1200">
        <f t="shared" si="157"/>
        <v>0.59650276920753786</v>
      </c>
      <c r="R1200">
        <v>0.76168179199999997</v>
      </c>
      <c r="S1200">
        <v>0.767217971</v>
      </c>
    </row>
    <row r="1201" spans="1:19" x14ac:dyDescent="0.25">
      <c r="A1201">
        <v>85</v>
      </c>
      <c r="B1201">
        <v>0.8</v>
      </c>
      <c r="C1201">
        <v>5</v>
      </c>
      <c r="D1201">
        <v>3</v>
      </c>
      <c r="F1201">
        <v>0</v>
      </c>
      <c r="H1201">
        <v>0.25616820070000001</v>
      </c>
      <c r="I1201">
        <v>0.15514166500000001</v>
      </c>
      <c r="J1201">
        <v>0.57373406559999995</v>
      </c>
      <c r="K1201">
        <v>0.56364344600000005</v>
      </c>
      <c r="L1201">
        <v>0.13470195209999999</v>
      </c>
      <c r="M1201">
        <v>0.63592093130000005</v>
      </c>
      <c r="N1201">
        <f t="shared" si="154"/>
        <v>0.17862482005845159</v>
      </c>
      <c r="O1201">
        <f t="shared" si="155"/>
        <v>0.58305697229249975</v>
      </c>
      <c r="P1201">
        <f t="shared" si="156"/>
        <v>0.17071520153419559</v>
      </c>
      <c r="Q1201">
        <f t="shared" si="157"/>
        <v>0.59650276920753786</v>
      </c>
      <c r="R1201">
        <v>0.76168179199999997</v>
      </c>
      <c r="S1201">
        <v>0.767217971</v>
      </c>
    </row>
    <row r="1202" spans="1:19" x14ac:dyDescent="0.25">
      <c r="A1202">
        <v>85</v>
      </c>
      <c r="B1202">
        <v>0.8</v>
      </c>
      <c r="C1202">
        <v>5</v>
      </c>
      <c r="D1202">
        <v>3</v>
      </c>
      <c r="F1202">
        <v>0</v>
      </c>
      <c r="H1202">
        <v>0.25616820070000001</v>
      </c>
      <c r="I1202">
        <v>0.15514166500000001</v>
      </c>
      <c r="J1202">
        <v>0.57373406559999995</v>
      </c>
      <c r="K1202">
        <v>0.56364344600000005</v>
      </c>
      <c r="L1202">
        <v>0.13470195209999999</v>
      </c>
      <c r="M1202">
        <v>0.63592093130000005</v>
      </c>
      <c r="N1202">
        <f t="shared" si="154"/>
        <v>0.17862482005845159</v>
      </c>
      <c r="O1202">
        <f t="shared" si="155"/>
        <v>0.58305697229249975</v>
      </c>
      <c r="P1202">
        <f t="shared" si="156"/>
        <v>0.17071520153419559</v>
      </c>
      <c r="Q1202">
        <f t="shared" si="157"/>
        <v>0.59650276920753786</v>
      </c>
      <c r="R1202">
        <v>0.76168179199999997</v>
      </c>
      <c r="S1202">
        <v>0.767217971</v>
      </c>
    </row>
    <row r="1203" spans="1:19" x14ac:dyDescent="0.25">
      <c r="A1203">
        <v>85</v>
      </c>
      <c r="B1203">
        <v>0.8</v>
      </c>
      <c r="C1203">
        <v>5</v>
      </c>
      <c r="D1203">
        <v>3</v>
      </c>
      <c r="F1203">
        <v>0</v>
      </c>
      <c r="H1203">
        <v>0.25616820070000001</v>
      </c>
      <c r="I1203">
        <v>0.15514166500000001</v>
      </c>
      <c r="J1203">
        <v>0.57373406559999995</v>
      </c>
      <c r="K1203">
        <v>0.56364344600000005</v>
      </c>
      <c r="L1203">
        <v>0.13470195209999999</v>
      </c>
      <c r="M1203">
        <v>0.63592093130000005</v>
      </c>
      <c r="N1203">
        <f t="shared" si="154"/>
        <v>0.17862482005845159</v>
      </c>
      <c r="O1203">
        <f t="shared" si="155"/>
        <v>0.58305697229249975</v>
      </c>
      <c r="P1203">
        <f t="shared" si="156"/>
        <v>0.17071520153419559</v>
      </c>
      <c r="Q1203">
        <f t="shared" si="157"/>
        <v>0.59650276920753786</v>
      </c>
      <c r="R1203">
        <v>0.76168179199999997</v>
      </c>
      <c r="S1203">
        <v>0.767217971</v>
      </c>
    </row>
    <row r="1204" spans="1:19" x14ac:dyDescent="0.25">
      <c r="A1204">
        <v>85</v>
      </c>
      <c r="B1204">
        <v>0.8</v>
      </c>
      <c r="C1204">
        <v>5</v>
      </c>
      <c r="D1204">
        <v>3</v>
      </c>
      <c r="F1204">
        <v>0</v>
      </c>
      <c r="H1204">
        <v>0.25616820070000001</v>
      </c>
      <c r="I1204">
        <v>0.15514166500000001</v>
      </c>
      <c r="J1204">
        <v>0.57373406559999995</v>
      </c>
      <c r="K1204">
        <v>0.56364344600000005</v>
      </c>
      <c r="L1204">
        <v>0.13470195209999999</v>
      </c>
      <c r="M1204">
        <v>0.63592093130000005</v>
      </c>
      <c r="N1204">
        <f t="shared" si="154"/>
        <v>0.17862482005845159</v>
      </c>
      <c r="O1204">
        <f t="shared" si="155"/>
        <v>0.58305697229249975</v>
      </c>
      <c r="P1204">
        <f t="shared" si="156"/>
        <v>0.17071520153419559</v>
      </c>
      <c r="Q1204">
        <f t="shared" si="157"/>
        <v>0.59650276920753786</v>
      </c>
      <c r="R1204">
        <v>0.76168179199999997</v>
      </c>
      <c r="S1204">
        <v>0.767217971</v>
      </c>
    </row>
    <row r="1205" spans="1:19" x14ac:dyDescent="0.25">
      <c r="A1205">
        <v>85</v>
      </c>
      <c r="B1205">
        <v>0.8</v>
      </c>
      <c r="C1205">
        <v>5</v>
      </c>
      <c r="D1205">
        <v>3</v>
      </c>
      <c r="F1205">
        <v>0</v>
      </c>
      <c r="H1205">
        <v>0.25616820070000001</v>
      </c>
      <c r="I1205">
        <v>0.15514166500000001</v>
      </c>
      <c r="J1205">
        <v>0.57373406559999995</v>
      </c>
      <c r="K1205">
        <v>0.56364344600000005</v>
      </c>
      <c r="L1205">
        <v>0.13470195209999999</v>
      </c>
      <c r="M1205">
        <v>0.63592093130000005</v>
      </c>
      <c r="N1205">
        <f t="shared" si="154"/>
        <v>0.17862482005845159</v>
      </c>
      <c r="O1205">
        <f t="shared" si="155"/>
        <v>0.58305697229249975</v>
      </c>
      <c r="P1205">
        <f t="shared" si="156"/>
        <v>0.17071520153419559</v>
      </c>
      <c r="Q1205">
        <f t="shared" si="157"/>
        <v>0.59650276920753786</v>
      </c>
      <c r="R1205">
        <v>0.76168179199999997</v>
      </c>
      <c r="S1205">
        <v>0.767217971</v>
      </c>
    </row>
    <row r="1206" spans="1:19" x14ac:dyDescent="0.25">
      <c r="A1206">
        <v>85</v>
      </c>
      <c r="B1206">
        <v>0.8</v>
      </c>
      <c r="C1206">
        <v>5</v>
      </c>
      <c r="D1206">
        <v>3</v>
      </c>
      <c r="F1206">
        <v>0</v>
      </c>
      <c r="H1206">
        <v>0.25616820070000001</v>
      </c>
      <c r="I1206">
        <v>0.15514166500000001</v>
      </c>
      <c r="J1206">
        <v>0.57373406559999995</v>
      </c>
      <c r="K1206">
        <v>0.56364344600000005</v>
      </c>
      <c r="L1206">
        <v>0.13470195209999999</v>
      </c>
      <c r="M1206">
        <v>0.63592093130000005</v>
      </c>
      <c r="N1206">
        <f t="shared" si="154"/>
        <v>0.17862482005845159</v>
      </c>
      <c r="O1206">
        <f t="shared" si="155"/>
        <v>0.58305697229249975</v>
      </c>
      <c r="P1206">
        <f t="shared" si="156"/>
        <v>0.17071520153419559</v>
      </c>
      <c r="Q1206">
        <f t="shared" si="157"/>
        <v>0.59650276920753786</v>
      </c>
      <c r="R1206">
        <v>0.76168179199999997</v>
      </c>
      <c r="S1206">
        <v>0.767217971</v>
      </c>
    </row>
    <row r="1207" spans="1:19" x14ac:dyDescent="0.25">
      <c r="A1207">
        <v>85</v>
      </c>
      <c r="B1207">
        <v>0.8</v>
      </c>
      <c r="C1207">
        <v>5</v>
      </c>
      <c r="D1207">
        <v>3</v>
      </c>
      <c r="F1207">
        <v>0</v>
      </c>
      <c r="H1207">
        <v>0.25616820070000001</v>
      </c>
      <c r="I1207">
        <v>0.15514166500000001</v>
      </c>
      <c r="J1207">
        <v>0.57373406559999995</v>
      </c>
      <c r="K1207">
        <v>0.56364344600000005</v>
      </c>
      <c r="L1207">
        <v>0.13470195209999999</v>
      </c>
      <c r="M1207">
        <v>0.63592093130000005</v>
      </c>
      <c r="N1207">
        <f t="shared" si="154"/>
        <v>0.17862482005845159</v>
      </c>
      <c r="O1207">
        <f t="shared" si="155"/>
        <v>0.58305697229249975</v>
      </c>
      <c r="P1207">
        <f t="shared" si="156"/>
        <v>0.17071520153419559</v>
      </c>
      <c r="Q1207">
        <f t="shared" si="157"/>
        <v>0.59650276920753786</v>
      </c>
      <c r="R1207">
        <v>0.76168179199999997</v>
      </c>
      <c r="S1207">
        <v>0.767217971</v>
      </c>
    </row>
    <row r="1208" spans="1:19" x14ac:dyDescent="0.25">
      <c r="A1208">
        <v>85</v>
      </c>
      <c r="B1208">
        <v>0.8</v>
      </c>
      <c r="C1208">
        <v>5</v>
      </c>
      <c r="D1208">
        <v>3</v>
      </c>
      <c r="F1208">
        <v>0</v>
      </c>
      <c r="H1208">
        <v>0.25616820070000001</v>
      </c>
      <c r="I1208">
        <v>0.15514166500000001</v>
      </c>
      <c r="J1208">
        <v>0.57373406559999995</v>
      </c>
      <c r="K1208">
        <v>0.56364344600000005</v>
      </c>
      <c r="L1208">
        <v>0.13470195209999999</v>
      </c>
      <c r="M1208">
        <v>0.63592093130000005</v>
      </c>
      <c r="N1208">
        <f t="shared" si="154"/>
        <v>0.17862482005845159</v>
      </c>
      <c r="O1208">
        <f t="shared" si="155"/>
        <v>0.58305697229249975</v>
      </c>
      <c r="P1208">
        <f t="shared" si="156"/>
        <v>0.17071520153419559</v>
      </c>
      <c r="Q1208">
        <f t="shared" si="157"/>
        <v>0.59650276920753786</v>
      </c>
      <c r="R1208">
        <v>0.76168179199999997</v>
      </c>
      <c r="S1208">
        <v>0.767217971</v>
      </c>
    </row>
    <row r="1209" spans="1:19" x14ac:dyDescent="0.25">
      <c r="A1209">
        <v>85</v>
      </c>
      <c r="B1209">
        <v>0.8</v>
      </c>
      <c r="C1209">
        <v>5</v>
      </c>
      <c r="D1209">
        <v>3</v>
      </c>
      <c r="F1209">
        <v>0</v>
      </c>
      <c r="H1209">
        <v>0.25616820070000001</v>
      </c>
      <c r="I1209">
        <v>0.15514166500000001</v>
      </c>
      <c r="J1209">
        <v>0.57373406559999995</v>
      </c>
      <c r="K1209">
        <v>0.56364344600000005</v>
      </c>
      <c r="L1209">
        <v>0.13470195209999999</v>
      </c>
      <c r="M1209">
        <v>0.63592093130000005</v>
      </c>
      <c r="N1209">
        <f t="shared" si="154"/>
        <v>0.17862482005845159</v>
      </c>
      <c r="O1209">
        <f t="shared" si="155"/>
        <v>0.58305697229249975</v>
      </c>
      <c r="P1209">
        <f t="shared" si="156"/>
        <v>0.17071520153419559</v>
      </c>
      <c r="Q1209">
        <f t="shared" si="157"/>
        <v>0.59650276920753786</v>
      </c>
      <c r="R1209">
        <v>0.76168179199999997</v>
      </c>
      <c r="S1209">
        <v>0.767217971</v>
      </c>
    </row>
    <row r="1210" spans="1:19" x14ac:dyDescent="0.25">
      <c r="A1210">
        <v>85</v>
      </c>
      <c r="B1210">
        <v>0.8</v>
      </c>
      <c r="C1210">
        <v>5</v>
      </c>
      <c r="D1210">
        <v>3</v>
      </c>
      <c r="F1210">
        <v>0</v>
      </c>
      <c r="H1210">
        <v>0.25616820070000001</v>
      </c>
      <c r="I1210">
        <v>0.15514166500000001</v>
      </c>
      <c r="J1210">
        <v>0.57373406559999995</v>
      </c>
      <c r="K1210">
        <v>0.56364344600000005</v>
      </c>
      <c r="L1210">
        <v>0.13470195209999999</v>
      </c>
      <c r="M1210">
        <v>0.63592093130000005</v>
      </c>
      <c r="N1210">
        <f t="shared" si="154"/>
        <v>0.17862482005845159</v>
      </c>
      <c r="O1210">
        <f t="shared" si="155"/>
        <v>0.58305697229249975</v>
      </c>
      <c r="P1210">
        <f t="shared" si="156"/>
        <v>0.17071520153419559</v>
      </c>
      <c r="Q1210">
        <f t="shared" si="157"/>
        <v>0.59650276920753786</v>
      </c>
      <c r="R1210">
        <v>0.76168179199999997</v>
      </c>
      <c r="S1210">
        <v>0.767217971</v>
      </c>
    </row>
    <row r="1211" spans="1:19" x14ac:dyDescent="0.25">
      <c r="A1211">
        <v>85</v>
      </c>
      <c r="B1211">
        <v>0.8</v>
      </c>
      <c r="C1211">
        <v>5</v>
      </c>
      <c r="D1211">
        <v>3</v>
      </c>
      <c r="F1211">
        <v>0</v>
      </c>
      <c r="H1211">
        <v>0.25616820070000001</v>
      </c>
      <c r="I1211">
        <v>0.15514166500000001</v>
      </c>
      <c r="J1211">
        <v>0.57373406559999995</v>
      </c>
      <c r="K1211">
        <v>0.56364344600000005</v>
      </c>
      <c r="L1211">
        <v>0.13470195209999999</v>
      </c>
      <c r="M1211">
        <v>0.63592093130000005</v>
      </c>
      <c r="N1211">
        <f t="shared" si="154"/>
        <v>0.17862482005845159</v>
      </c>
      <c r="O1211">
        <f t="shared" si="155"/>
        <v>0.58305697229249975</v>
      </c>
      <c r="P1211">
        <f t="shared" si="156"/>
        <v>0.17071520153419559</v>
      </c>
      <c r="Q1211">
        <f t="shared" si="157"/>
        <v>0.59650276920753786</v>
      </c>
      <c r="R1211">
        <v>0.76168179199999997</v>
      </c>
      <c r="S1211">
        <v>0.767217971</v>
      </c>
    </row>
    <row r="1212" spans="1:19" x14ac:dyDescent="0.25">
      <c r="A1212">
        <v>85</v>
      </c>
      <c r="B1212">
        <v>0.8</v>
      </c>
      <c r="C1212">
        <v>5</v>
      </c>
      <c r="D1212">
        <v>3</v>
      </c>
      <c r="F1212">
        <v>0</v>
      </c>
      <c r="H1212">
        <v>0.25616820070000001</v>
      </c>
      <c r="I1212">
        <v>0.15514166500000001</v>
      </c>
      <c r="J1212">
        <v>0.57373406559999995</v>
      </c>
      <c r="K1212">
        <v>0.56364344600000005</v>
      </c>
      <c r="L1212">
        <v>0.13470195209999999</v>
      </c>
      <c r="M1212">
        <v>0.63592093130000005</v>
      </c>
      <c r="N1212">
        <f t="shared" si="154"/>
        <v>0.17862482005845159</v>
      </c>
      <c r="O1212">
        <f t="shared" si="155"/>
        <v>0.58305697229249975</v>
      </c>
      <c r="P1212">
        <f t="shared" si="156"/>
        <v>0.17071520153419559</v>
      </c>
      <c r="Q1212">
        <f t="shared" si="157"/>
        <v>0.59650276920753786</v>
      </c>
      <c r="R1212">
        <v>0.76168179199999997</v>
      </c>
      <c r="S1212">
        <v>0.767217971</v>
      </c>
    </row>
    <row r="1213" spans="1:19" x14ac:dyDescent="0.25">
      <c r="A1213">
        <v>85</v>
      </c>
      <c r="B1213">
        <v>0.8</v>
      </c>
      <c r="C1213">
        <v>5</v>
      </c>
      <c r="D1213">
        <v>3</v>
      </c>
      <c r="F1213">
        <v>0</v>
      </c>
      <c r="H1213">
        <v>0.25616820070000001</v>
      </c>
      <c r="I1213">
        <v>0.15514166500000001</v>
      </c>
      <c r="J1213">
        <v>0.57373406559999995</v>
      </c>
      <c r="K1213">
        <v>0.56364344600000005</v>
      </c>
      <c r="L1213">
        <v>0.13470195209999999</v>
      </c>
      <c r="M1213">
        <v>0.63592093130000005</v>
      </c>
      <c r="N1213">
        <f t="shared" si="154"/>
        <v>0.17862482005845159</v>
      </c>
      <c r="O1213">
        <f t="shared" si="155"/>
        <v>0.58305697229249975</v>
      </c>
      <c r="P1213">
        <f t="shared" si="156"/>
        <v>0.17071520153419559</v>
      </c>
      <c r="Q1213">
        <f t="shared" si="157"/>
        <v>0.59650276920753786</v>
      </c>
      <c r="R1213">
        <v>0.76168179199999997</v>
      </c>
      <c r="S1213">
        <v>0.767217971</v>
      </c>
    </row>
    <row r="1214" spans="1:19" x14ac:dyDescent="0.25">
      <c r="A1214">
        <v>85</v>
      </c>
      <c r="B1214">
        <v>0.8</v>
      </c>
      <c r="C1214">
        <v>5</v>
      </c>
      <c r="D1214">
        <v>3</v>
      </c>
      <c r="F1214">
        <v>0</v>
      </c>
      <c r="H1214">
        <v>0.25616820070000001</v>
      </c>
      <c r="I1214">
        <v>0.15514166500000001</v>
      </c>
      <c r="J1214">
        <v>0.57373406559999995</v>
      </c>
      <c r="K1214">
        <v>0.56364344600000005</v>
      </c>
      <c r="L1214">
        <v>0.13470195209999999</v>
      </c>
      <c r="M1214">
        <v>0.63592093130000005</v>
      </c>
      <c r="N1214">
        <f t="shared" si="154"/>
        <v>0.17862482005845159</v>
      </c>
      <c r="O1214">
        <f t="shared" si="155"/>
        <v>0.58305697229249975</v>
      </c>
      <c r="P1214">
        <f t="shared" si="156"/>
        <v>0.17071520153419559</v>
      </c>
      <c r="Q1214">
        <f t="shared" si="157"/>
        <v>0.59650276920753786</v>
      </c>
      <c r="R1214">
        <v>0.76168179199999997</v>
      </c>
      <c r="S1214">
        <v>0.767217971</v>
      </c>
    </row>
    <row r="1215" spans="1:19" x14ac:dyDescent="0.25">
      <c r="A1215">
        <v>85</v>
      </c>
      <c r="B1215">
        <v>0.8</v>
      </c>
      <c r="C1215">
        <v>5</v>
      </c>
      <c r="D1215">
        <v>3</v>
      </c>
      <c r="F1215">
        <v>0</v>
      </c>
      <c r="H1215">
        <v>0.25616820070000001</v>
      </c>
      <c r="I1215">
        <v>0.15514166500000001</v>
      </c>
      <c r="J1215">
        <v>0.57373406559999995</v>
      </c>
      <c r="K1215">
        <v>0.56364344600000005</v>
      </c>
      <c r="L1215">
        <v>0.13470195209999999</v>
      </c>
      <c r="M1215">
        <v>0.63592093130000005</v>
      </c>
      <c r="N1215">
        <f t="shared" si="154"/>
        <v>0.17862482005845159</v>
      </c>
      <c r="O1215">
        <f t="shared" si="155"/>
        <v>0.58305697229249975</v>
      </c>
      <c r="P1215">
        <f t="shared" si="156"/>
        <v>0.17071520153419559</v>
      </c>
      <c r="Q1215">
        <f t="shared" si="157"/>
        <v>0.59650276920753786</v>
      </c>
      <c r="R1215">
        <v>0.76168179199999997</v>
      </c>
      <c r="S1215">
        <v>0.767217971</v>
      </c>
    </row>
    <row r="1216" spans="1:19" x14ac:dyDescent="0.25">
      <c r="A1216">
        <v>85</v>
      </c>
      <c r="B1216">
        <v>0.8</v>
      </c>
      <c r="C1216">
        <v>5</v>
      </c>
      <c r="D1216">
        <v>3</v>
      </c>
      <c r="F1216">
        <v>0</v>
      </c>
      <c r="H1216">
        <v>0.25616820070000001</v>
      </c>
      <c r="I1216">
        <v>0.15514166500000001</v>
      </c>
      <c r="J1216">
        <v>0.57373406559999995</v>
      </c>
      <c r="K1216">
        <v>0.56364344600000005</v>
      </c>
      <c r="L1216">
        <v>0.13470195209999999</v>
      </c>
      <c r="M1216">
        <v>0.63592093130000005</v>
      </c>
      <c r="N1216">
        <f t="shared" si="154"/>
        <v>0.17862482005845159</v>
      </c>
      <c r="O1216">
        <f t="shared" si="155"/>
        <v>0.58305697229249975</v>
      </c>
      <c r="P1216">
        <f t="shared" si="156"/>
        <v>0.17071520153419559</v>
      </c>
      <c r="Q1216">
        <f t="shared" si="157"/>
        <v>0.59650276920753786</v>
      </c>
      <c r="R1216">
        <v>0.76168179199999997</v>
      </c>
      <c r="S1216">
        <v>0.767217971</v>
      </c>
    </row>
    <row r="1217" spans="1:19" x14ac:dyDescent="0.25">
      <c r="A1217">
        <v>85</v>
      </c>
      <c r="B1217">
        <v>0.8</v>
      </c>
      <c r="C1217">
        <v>5</v>
      </c>
      <c r="D1217">
        <v>3</v>
      </c>
      <c r="F1217">
        <v>0</v>
      </c>
      <c r="H1217">
        <v>0.25616820070000001</v>
      </c>
      <c r="I1217">
        <v>0.15514166500000001</v>
      </c>
      <c r="J1217">
        <v>0.57373406559999995</v>
      </c>
      <c r="K1217">
        <v>0.56364344600000005</v>
      </c>
      <c r="L1217">
        <v>0.13470195209999999</v>
      </c>
      <c r="M1217">
        <v>0.63592093130000005</v>
      </c>
      <c r="N1217">
        <f t="shared" si="154"/>
        <v>0.17862482005845159</v>
      </c>
      <c r="O1217">
        <f t="shared" si="155"/>
        <v>0.58305697229249975</v>
      </c>
      <c r="P1217">
        <f t="shared" si="156"/>
        <v>0.17071520153419559</v>
      </c>
      <c r="Q1217">
        <f t="shared" si="157"/>
        <v>0.59650276920753786</v>
      </c>
      <c r="R1217">
        <v>0.76168179199999997</v>
      </c>
      <c r="S1217">
        <v>0.767217971</v>
      </c>
    </row>
    <row r="1218" spans="1:19" x14ac:dyDescent="0.25">
      <c r="A1218">
        <v>85</v>
      </c>
      <c r="B1218">
        <v>0.8</v>
      </c>
      <c r="C1218">
        <v>5</v>
      </c>
      <c r="D1218">
        <v>3</v>
      </c>
      <c r="F1218">
        <v>0</v>
      </c>
      <c r="H1218">
        <v>0.25616820070000001</v>
      </c>
      <c r="I1218">
        <v>0.15514166500000001</v>
      </c>
      <c r="J1218">
        <v>0.57373406559999995</v>
      </c>
      <c r="K1218">
        <v>0.56364344600000005</v>
      </c>
      <c r="L1218">
        <v>0.13470195209999999</v>
      </c>
      <c r="M1218">
        <v>0.63592093130000005</v>
      </c>
      <c r="N1218">
        <f t="shared" si="154"/>
        <v>0.17862482005845159</v>
      </c>
      <c r="O1218">
        <f t="shared" si="155"/>
        <v>0.58305697229249975</v>
      </c>
      <c r="P1218">
        <f t="shared" si="156"/>
        <v>0.17071520153419559</v>
      </c>
      <c r="Q1218">
        <f t="shared" si="157"/>
        <v>0.59650276920753786</v>
      </c>
      <c r="R1218">
        <v>0.76168179199999997</v>
      </c>
      <c r="S1218">
        <v>0.767217971</v>
      </c>
    </row>
    <row r="1219" spans="1:19" x14ac:dyDescent="0.25">
      <c r="A1219">
        <v>85</v>
      </c>
      <c r="B1219">
        <v>0.8</v>
      </c>
      <c r="C1219">
        <v>5</v>
      </c>
      <c r="D1219">
        <v>3</v>
      </c>
      <c r="F1219">
        <v>0</v>
      </c>
      <c r="H1219">
        <v>0.25616820070000001</v>
      </c>
      <c r="I1219">
        <v>0.15514166500000001</v>
      </c>
      <c r="J1219">
        <v>0.57373406559999995</v>
      </c>
      <c r="K1219">
        <v>0.56364344600000005</v>
      </c>
      <c r="L1219">
        <v>0.13470195209999999</v>
      </c>
      <c r="M1219">
        <v>0.63592093130000005</v>
      </c>
      <c r="N1219">
        <f t="shared" si="154"/>
        <v>0.17862482005845159</v>
      </c>
      <c r="O1219">
        <f t="shared" si="155"/>
        <v>0.58305697229249975</v>
      </c>
      <c r="P1219">
        <f t="shared" si="156"/>
        <v>0.17071520153419559</v>
      </c>
      <c r="Q1219">
        <f t="shared" si="157"/>
        <v>0.59650276920753786</v>
      </c>
      <c r="R1219">
        <v>0.76168179199999997</v>
      </c>
      <c r="S1219">
        <v>0.767217971</v>
      </c>
    </row>
    <row r="1220" spans="1:19" x14ac:dyDescent="0.25">
      <c r="A1220">
        <v>85</v>
      </c>
      <c r="B1220">
        <v>0.8</v>
      </c>
      <c r="C1220">
        <v>5</v>
      </c>
      <c r="D1220">
        <v>3</v>
      </c>
      <c r="F1220">
        <v>0</v>
      </c>
      <c r="H1220">
        <v>0.25616820070000001</v>
      </c>
      <c r="I1220">
        <v>0.15514166500000001</v>
      </c>
      <c r="J1220">
        <v>0.57373406559999995</v>
      </c>
      <c r="K1220">
        <v>0.56364344600000005</v>
      </c>
      <c r="L1220">
        <v>0.13470195209999999</v>
      </c>
      <c r="M1220">
        <v>0.63592093130000005</v>
      </c>
      <c r="N1220">
        <f t="shared" si="154"/>
        <v>0.17862482005845159</v>
      </c>
      <c r="O1220">
        <f t="shared" si="155"/>
        <v>0.58305697229249975</v>
      </c>
      <c r="P1220">
        <f t="shared" si="156"/>
        <v>0.17071520153419559</v>
      </c>
      <c r="Q1220">
        <f t="shared" si="157"/>
        <v>0.59650276920753786</v>
      </c>
      <c r="R1220">
        <v>0.76168179199999997</v>
      </c>
      <c r="S1220">
        <v>0.767217971</v>
      </c>
    </row>
    <row r="1221" spans="1:19" x14ac:dyDescent="0.25">
      <c r="A1221">
        <v>85</v>
      </c>
      <c r="B1221">
        <v>0.8</v>
      </c>
      <c r="C1221">
        <v>5</v>
      </c>
      <c r="D1221">
        <v>3</v>
      </c>
      <c r="F1221">
        <v>0</v>
      </c>
      <c r="H1221">
        <v>0.25616820070000001</v>
      </c>
      <c r="I1221">
        <v>0.15514166500000001</v>
      </c>
      <c r="J1221">
        <v>0.57373406559999995</v>
      </c>
      <c r="K1221">
        <v>0.56364344600000005</v>
      </c>
      <c r="L1221">
        <v>0.13470195209999999</v>
      </c>
      <c r="M1221">
        <v>0.63592093130000005</v>
      </c>
      <c r="N1221">
        <f t="shared" si="154"/>
        <v>0.17862482005845159</v>
      </c>
      <c r="O1221">
        <f t="shared" si="155"/>
        <v>0.58305697229249975</v>
      </c>
      <c r="P1221">
        <f t="shared" si="156"/>
        <v>0.17071520153419559</v>
      </c>
      <c r="Q1221">
        <f t="shared" si="157"/>
        <v>0.59650276920753786</v>
      </c>
      <c r="R1221">
        <v>0.76168179199999997</v>
      </c>
      <c r="S1221">
        <v>0.767217971</v>
      </c>
    </row>
    <row r="1222" spans="1:19" x14ac:dyDescent="0.25">
      <c r="A1222">
        <v>85</v>
      </c>
      <c r="B1222">
        <v>0.8</v>
      </c>
      <c r="C1222">
        <v>5</v>
      </c>
      <c r="D1222">
        <v>3</v>
      </c>
      <c r="F1222">
        <v>0</v>
      </c>
      <c r="H1222">
        <v>0.25616820070000001</v>
      </c>
      <c r="I1222">
        <v>0.15514166500000001</v>
      </c>
      <c r="J1222">
        <v>0.57373406559999995</v>
      </c>
      <c r="K1222">
        <v>0.56364344600000005</v>
      </c>
      <c r="L1222">
        <v>0.13470195209999999</v>
      </c>
      <c r="M1222">
        <v>0.63592093130000005</v>
      </c>
      <c r="N1222">
        <f t="shared" si="154"/>
        <v>0.17862482005845159</v>
      </c>
      <c r="O1222">
        <f t="shared" si="155"/>
        <v>0.58305697229249975</v>
      </c>
      <c r="P1222">
        <f t="shared" si="156"/>
        <v>0.17071520153419559</v>
      </c>
      <c r="Q1222">
        <f t="shared" si="157"/>
        <v>0.59650276920753786</v>
      </c>
      <c r="R1222">
        <v>0.76168179199999997</v>
      </c>
      <c r="S1222">
        <v>0.767217971</v>
      </c>
    </row>
    <row r="1223" spans="1:19" x14ac:dyDescent="0.25">
      <c r="A1223">
        <v>85</v>
      </c>
      <c r="B1223">
        <v>0.8</v>
      </c>
      <c r="C1223">
        <v>5</v>
      </c>
      <c r="D1223">
        <v>3</v>
      </c>
      <c r="F1223">
        <v>0</v>
      </c>
      <c r="H1223">
        <v>0.25616820070000001</v>
      </c>
      <c r="I1223">
        <v>0.15514166500000001</v>
      </c>
      <c r="J1223">
        <v>0.57373406559999995</v>
      </c>
      <c r="K1223">
        <v>0.56364344600000005</v>
      </c>
      <c r="L1223">
        <v>0.13470195209999999</v>
      </c>
      <c r="M1223">
        <v>0.63592093130000005</v>
      </c>
      <c r="N1223">
        <f t="shared" si="154"/>
        <v>0.17862482005845159</v>
      </c>
      <c r="O1223">
        <f t="shared" si="155"/>
        <v>0.58305697229249975</v>
      </c>
      <c r="P1223">
        <f t="shared" si="156"/>
        <v>0.17071520153419559</v>
      </c>
      <c r="Q1223">
        <f t="shared" si="157"/>
        <v>0.59650276920753786</v>
      </c>
      <c r="R1223">
        <v>0.76168179199999997</v>
      </c>
      <c r="S1223">
        <v>0.767217971</v>
      </c>
    </row>
    <row r="1224" spans="1:19" x14ac:dyDescent="0.25">
      <c r="A1224">
        <v>85</v>
      </c>
      <c r="B1224">
        <v>0.8</v>
      </c>
      <c r="C1224">
        <v>5</v>
      </c>
      <c r="D1224">
        <v>3</v>
      </c>
      <c r="F1224">
        <v>0</v>
      </c>
      <c r="H1224">
        <v>0.25616820070000001</v>
      </c>
      <c r="I1224">
        <v>0.15514166500000001</v>
      </c>
      <c r="J1224">
        <v>0.57373406559999995</v>
      </c>
      <c r="K1224">
        <v>0.56364344600000005</v>
      </c>
      <c r="L1224">
        <v>0.13470195209999999</v>
      </c>
      <c r="M1224">
        <v>0.63592093130000005</v>
      </c>
      <c r="N1224">
        <f t="shared" si="154"/>
        <v>0.17862482005845159</v>
      </c>
      <c r="O1224">
        <f t="shared" si="155"/>
        <v>0.58305697229249975</v>
      </c>
      <c r="P1224">
        <f t="shared" si="156"/>
        <v>0.17071520153419559</v>
      </c>
      <c r="Q1224">
        <f t="shared" si="157"/>
        <v>0.59650276920753786</v>
      </c>
      <c r="R1224">
        <v>0.76168179199999997</v>
      </c>
      <c r="S1224">
        <v>0.767217971</v>
      </c>
    </row>
    <row r="1225" spans="1:19" x14ac:dyDescent="0.25">
      <c r="A1225">
        <v>85</v>
      </c>
      <c r="B1225">
        <v>0.8</v>
      </c>
      <c r="C1225">
        <v>5</v>
      </c>
      <c r="D1225">
        <v>3</v>
      </c>
      <c r="F1225">
        <v>0</v>
      </c>
      <c r="H1225">
        <v>0.25616820070000001</v>
      </c>
      <c r="I1225">
        <v>0.15514166500000001</v>
      </c>
      <c r="J1225">
        <v>0.57373406559999995</v>
      </c>
      <c r="K1225">
        <v>0.56364344600000005</v>
      </c>
      <c r="L1225">
        <v>0.13470195209999999</v>
      </c>
      <c r="M1225">
        <v>0.63592093130000005</v>
      </c>
      <c r="N1225">
        <f t="shared" si="154"/>
        <v>0.17862482005845159</v>
      </c>
      <c r="O1225">
        <f t="shared" si="155"/>
        <v>0.58305697229249975</v>
      </c>
      <c r="P1225">
        <f t="shared" si="156"/>
        <v>0.17071520153419559</v>
      </c>
      <c r="Q1225">
        <f t="shared" si="157"/>
        <v>0.59650276920753786</v>
      </c>
      <c r="R1225">
        <v>0.76168179199999997</v>
      </c>
      <c r="S1225">
        <v>0.767217971</v>
      </c>
    </row>
    <row r="1226" spans="1:19" x14ac:dyDescent="0.25">
      <c r="A1226">
        <v>85</v>
      </c>
      <c r="B1226">
        <v>0.8</v>
      </c>
      <c r="C1226">
        <v>5</v>
      </c>
      <c r="D1226">
        <v>3</v>
      </c>
      <c r="F1226">
        <v>0</v>
      </c>
      <c r="H1226">
        <v>0.25616820070000001</v>
      </c>
      <c r="I1226">
        <v>0.15514166500000001</v>
      </c>
      <c r="J1226">
        <v>0.57373406559999995</v>
      </c>
      <c r="K1226">
        <v>0.56364344600000005</v>
      </c>
      <c r="L1226">
        <v>0.13470195209999999</v>
      </c>
      <c r="M1226">
        <v>0.63592093130000005</v>
      </c>
      <c r="N1226">
        <f t="shared" si="154"/>
        <v>0.17862482005845159</v>
      </c>
      <c r="O1226">
        <f t="shared" si="155"/>
        <v>0.58305697229249975</v>
      </c>
      <c r="P1226">
        <f t="shared" si="156"/>
        <v>0.17071520153419559</v>
      </c>
      <c r="Q1226">
        <f t="shared" si="157"/>
        <v>0.59650276920753786</v>
      </c>
      <c r="R1226">
        <v>0.76168179199999997</v>
      </c>
      <c r="S1226">
        <v>0.767217971</v>
      </c>
    </row>
    <row r="1227" spans="1:19" x14ac:dyDescent="0.25">
      <c r="A1227">
        <v>85</v>
      </c>
      <c r="B1227">
        <v>0.8</v>
      </c>
      <c r="C1227">
        <v>5</v>
      </c>
      <c r="D1227">
        <v>3</v>
      </c>
      <c r="F1227">
        <v>0</v>
      </c>
      <c r="H1227">
        <v>0.25616820070000001</v>
      </c>
      <c r="I1227">
        <v>0.15514166500000001</v>
      </c>
      <c r="J1227">
        <v>0.57373406559999995</v>
      </c>
      <c r="K1227">
        <v>0.56364344600000005</v>
      </c>
      <c r="L1227">
        <v>0.13470195209999999</v>
      </c>
      <c r="M1227">
        <v>0.63592093130000005</v>
      </c>
      <c r="N1227">
        <f t="shared" si="154"/>
        <v>0.17862482005845159</v>
      </c>
      <c r="O1227">
        <f t="shared" si="155"/>
        <v>0.58305697229249975</v>
      </c>
      <c r="P1227">
        <f t="shared" si="156"/>
        <v>0.17071520153419559</v>
      </c>
      <c r="Q1227">
        <f t="shared" si="157"/>
        <v>0.59650276920753786</v>
      </c>
      <c r="R1227">
        <v>0.76168179199999997</v>
      </c>
      <c r="S1227">
        <v>0.767217971</v>
      </c>
    </row>
    <row r="1228" spans="1:19" x14ac:dyDescent="0.25">
      <c r="A1228">
        <v>85</v>
      </c>
      <c r="B1228">
        <v>0.8</v>
      </c>
      <c r="C1228">
        <v>5</v>
      </c>
      <c r="D1228">
        <v>3</v>
      </c>
      <c r="F1228">
        <v>0</v>
      </c>
      <c r="H1228">
        <v>0.25616820070000001</v>
      </c>
      <c r="I1228">
        <v>0.15514166500000001</v>
      </c>
      <c r="J1228">
        <v>0.57373406559999995</v>
      </c>
      <c r="K1228">
        <v>0.56364344600000005</v>
      </c>
      <c r="L1228">
        <v>0.13470195209999999</v>
      </c>
      <c r="M1228">
        <v>0.63592093130000005</v>
      </c>
      <c r="N1228">
        <f t="shared" si="154"/>
        <v>0.17862482005845159</v>
      </c>
      <c r="O1228">
        <f t="shared" si="155"/>
        <v>0.58305697229249975</v>
      </c>
      <c r="P1228">
        <f t="shared" si="156"/>
        <v>0.17071520153419559</v>
      </c>
      <c r="Q1228">
        <f t="shared" si="157"/>
        <v>0.59650276920753786</v>
      </c>
      <c r="R1228">
        <v>0.76168179199999997</v>
      </c>
      <c r="S1228">
        <v>0.767217971</v>
      </c>
    </row>
    <row r="1229" spans="1:19" x14ac:dyDescent="0.25">
      <c r="A1229">
        <v>85</v>
      </c>
      <c r="B1229">
        <v>0.8</v>
      </c>
      <c r="C1229">
        <v>5</v>
      </c>
      <c r="D1229">
        <v>3</v>
      </c>
      <c r="F1229">
        <v>0</v>
      </c>
      <c r="H1229">
        <v>0.25616820070000001</v>
      </c>
      <c r="I1229">
        <v>0.15514166500000001</v>
      </c>
      <c r="J1229">
        <v>0.57373406559999995</v>
      </c>
      <c r="K1229">
        <v>0.56364344600000005</v>
      </c>
      <c r="L1229">
        <v>0.13470195209999999</v>
      </c>
      <c r="M1229">
        <v>0.63592093130000005</v>
      </c>
      <c r="N1229">
        <f t="shared" si="154"/>
        <v>0.17862482005845159</v>
      </c>
      <c r="O1229">
        <f t="shared" si="155"/>
        <v>0.58305697229249975</v>
      </c>
      <c r="P1229">
        <f t="shared" si="156"/>
        <v>0.17071520153419559</v>
      </c>
      <c r="Q1229">
        <f t="shared" si="157"/>
        <v>0.59650276920753786</v>
      </c>
      <c r="R1229">
        <v>0.76168179199999997</v>
      </c>
      <c r="S1229">
        <v>0.767217971</v>
      </c>
    </row>
    <row r="1230" spans="1:19" x14ac:dyDescent="0.25">
      <c r="A1230">
        <v>85</v>
      </c>
      <c r="B1230">
        <v>0.8</v>
      </c>
      <c r="C1230">
        <v>5</v>
      </c>
      <c r="D1230">
        <v>3</v>
      </c>
      <c r="F1230">
        <v>0</v>
      </c>
      <c r="H1230">
        <v>0.25616820070000001</v>
      </c>
      <c r="I1230">
        <v>0.15514166500000001</v>
      </c>
      <c r="J1230">
        <v>0.57373406559999995</v>
      </c>
      <c r="K1230">
        <v>0.56364344600000005</v>
      </c>
      <c r="L1230">
        <v>0.13470195209999999</v>
      </c>
      <c r="M1230">
        <v>0.63592093130000005</v>
      </c>
      <c r="N1230">
        <f t="shared" si="154"/>
        <v>0.17862482005845159</v>
      </c>
      <c r="O1230">
        <f t="shared" si="155"/>
        <v>0.58305697229249975</v>
      </c>
      <c r="P1230">
        <f t="shared" si="156"/>
        <v>0.17071520153419559</v>
      </c>
      <c r="Q1230">
        <f t="shared" si="157"/>
        <v>0.59650276920753786</v>
      </c>
      <c r="R1230">
        <v>0.76168179199999997</v>
      </c>
      <c r="S1230">
        <v>0.767217971</v>
      </c>
    </row>
    <row r="1232" spans="1:19" x14ac:dyDescent="0.25">
      <c r="A1232">
        <v>85</v>
      </c>
      <c r="B1232">
        <v>1.2</v>
      </c>
      <c r="C1232">
        <v>7.5</v>
      </c>
      <c r="D1232">
        <v>3</v>
      </c>
      <c r="E1232">
        <v>0.69299999999999995</v>
      </c>
      <c r="F1232">
        <v>0.69299999999999995</v>
      </c>
      <c r="G1232">
        <v>1.3859999999999999</v>
      </c>
      <c r="H1232">
        <v>0.68077690069999997</v>
      </c>
      <c r="I1232">
        <v>0.63112416500000001</v>
      </c>
      <c r="J1232">
        <v>0.52964449059999996</v>
      </c>
      <c r="K1232">
        <v>0.46469844599999999</v>
      </c>
      <c r="L1232">
        <v>0.72142125909999999</v>
      </c>
      <c r="M1232">
        <v>0.42147308319999999</v>
      </c>
      <c r="N1232">
        <f t="shared" ref="N1232:N1271" si="158">$W$27+$W$28*B1232+$W$29*(C1232-$V$16)*(D1232-$V$18)+$W$30*A1232+$W$31*D1232+$W$32*(C1232-$V$16)*(A1232-$V$20)+$W$33*C1232+$W$34*(B1232-$V$22)*(D1232-$V$18)+$W$35*(A1232-$V$20)*(D1232-$V$18)</f>
        <v>0.62821197116945138</v>
      </c>
      <c r="O1232">
        <f t="shared" ref="O1232:O1271" si="159">$W$40+$W$41*D1232+$W$42*(C1232-$V$17)*(D1232-$V$19)+$W$43*A1232+$W$44*(A1232-$V$21)*(D1232-$V$19)+$W$45*C1232+$W$46*(A1232-$V$21)*(C1232-$V$17)+$W$47*(B1232-$V$23)*(D1232-$V$19)+$W$48*(B1232-$V$23)*(C1232-$V$17)+$W$49*B1232</f>
        <v>0.50893377378240012</v>
      </c>
      <c r="P1232">
        <f t="shared" ref="P1232:P1271" si="160">$Z$27+$Z$28*B1232+$Z$29*A1232+$Z$30*C1232+$Z$31*(D1232-$V$18)^2+$Z$32*(D1232-$V$18)*(C1232-$V$16)+$Z$33*(A1232-$V$20)*(D1232-$V$18)+$Z$34*(D1232)+$Z$35*(B1232-$V$22)*(D1232-$V$18)+$Z$36*(C1232-$V$16)^2+$Z$37*(B1232-$V$22)*(C1232-$V$16)</f>
        <v>0.66517128791719538</v>
      </c>
      <c r="Q1232">
        <f t="shared" ref="Q1232:Q1271" si="161">$Z$40+$Z$41*A1232+$Z$42*C1232+$Z$43*(D1232-$V$19)^2+$Z$44*(C1232-$V$17)*(D1232-$V$19)+$Z$45*D1232+$Z$46*(A1232-$V$21)*(D1232-$V$19)+$Z$47*(C1232-$V$17)^2+$Z$48*(B1232-$V$23)*(D1232-$V$19)+$Z$49*(B1232-$V$23)*(C1232-$V$17)+$Z$50*B1232</f>
        <v>0.47598786047613784</v>
      </c>
      <c r="R1232">
        <v>1.137145745</v>
      </c>
      <c r="S1232">
        <v>1.1411591480000001</v>
      </c>
    </row>
    <row r="1233" spans="1:19" x14ac:dyDescent="0.25">
      <c r="A1233">
        <v>85</v>
      </c>
      <c r="B1233">
        <v>1.2</v>
      </c>
      <c r="C1233">
        <v>7.5</v>
      </c>
      <c r="D1233">
        <v>3</v>
      </c>
      <c r="E1233">
        <v>0.60299999999999998</v>
      </c>
      <c r="F1233">
        <v>0.53820000000000001</v>
      </c>
      <c r="G1233">
        <v>1.1412</v>
      </c>
      <c r="H1233">
        <v>0.68077690069999997</v>
      </c>
      <c r="I1233">
        <v>0.63112416500000001</v>
      </c>
      <c r="J1233">
        <v>0.52964449059999996</v>
      </c>
      <c r="K1233">
        <v>0.46469844599999999</v>
      </c>
      <c r="L1233">
        <v>0.72142125909999999</v>
      </c>
      <c r="M1233">
        <v>0.42147308319999999</v>
      </c>
      <c r="N1233">
        <f t="shared" si="158"/>
        <v>0.62821197116945138</v>
      </c>
      <c r="O1233">
        <f t="shared" si="159"/>
        <v>0.50893377378240012</v>
      </c>
      <c r="P1233">
        <f t="shared" si="160"/>
        <v>0.66517128791719538</v>
      </c>
      <c r="Q1233">
        <f t="shared" si="161"/>
        <v>0.47598786047613784</v>
      </c>
      <c r="R1233">
        <v>1.137145745</v>
      </c>
      <c r="S1233">
        <v>1.1411591480000001</v>
      </c>
    </row>
    <row r="1234" spans="1:19" x14ac:dyDescent="0.25">
      <c r="A1234">
        <v>85</v>
      </c>
      <c r="B1234">
        <v>1.2</v>
      </c>
      <c r="C1234">
        <v>7.5</v>
      </c>
      <c r="D1234">
        <v>3</v>
      </c>
      <c r="E1234">
        <v>0.59940000000000004</v>
      </c>
      <c r="F1234">
        <v>0.56340000000000001</v>
      </c>
      <c r="G1234">
        <v>1.1628000000000001</v>
      </c>
      <c r="H1234">
        <v>0.68077690069999997</v>
      </c>
      <c r="I1234">
        <v>0.63112416500000001</v>
      </c>
      <c r="J1234">
        <v>0.52964449059999996</v>
      </c>
      <c r="K1234">
        <v>0.46469844599999999</v>
      </c>
      <c r="L1234">
        <v>0.72142125909999999</v>
      </c>
      <c r="M1234">
        <v>0.42147308319999999</v>
      </c>
      <c r="N1234">
        <f t="shared" si="158"/>
        <v>0.62821197116945138</v>
      </c>
      <c r="O1234">
        <f t="shared" si="159"/>
        <v>0.50893377378240012</v>
      </c>
      <c r="P1234">
        <f t="shared" si="160"/>
        <v>0.66517128791719538</v>
      </c>
      <c r="Q1234">
        <f t="shared" si="161"/>
        <v>0.47598786047613784</v>
      </c>
      <c r="R1234">
        <v>1.137145745</v>
      </c>
      <c r="S1234">
        <v>1.1411591480000001</v>
      </c>
    </row>
    <row r="1235" spans="1:19" x14ac:dyDescent="0.25">
      <c r="A1235">
        <v>85</v>
      </c>
      <c r="B1235">
        <v>1.2</v>
      </c>
      <c r="C1235">
        <v>7.5</v>
      </c>
      <c r="D1235">
        <v>3</v>
      </c>
      <c r="E1235">
        <v>0.57420000000000004</v>
      </c>
      <c r="F1235">
        <v>0.57779999999999998</v>
      </c>
      <c r="G1235">
        <v>1.1519999999999999</v>
      </c>
      <c r="H1235">
        <v>0.68077690069999997</v>
      </c>
      <c r="I1235">
        <v>0.63112416500000001</v>
      </c>
      <c r="J1235">
        <v>0.52964449059999996</v>
      </c>
      <c r="K1235">
        <v>0.46469844599999999</v>
      </c>
      <c r="L1235">
        <v>0.72142125909999999</v>
      </c>
      <c r="M1235">
        <v>0.42147308319999999</v>
      </c>
      <c r="N1235">
        <f t="shared" si="158"/>
        <v>0.62821197116945138</v>
      </c>
      <c r="O1235">
        <f t="shared" si="159"/>
        <v>0.50893377378240012</v>
      </c>
      <c r="P1235">
        <f t="shared" si="160"/>
        <v>0.66517128791719538</v>
      </c>
      <c r="Q1235">
        <f t="shared" si="161"/>
        <v>0.47598786047613784</v>
      </c>
      <c r="R1235">
        <v>1.137145745</v>
      </c>
      <c r="S1235">
        <v>1.1411591480000001</v>
      </c>
    </row>
    <row r="1236" spans="1:19" x14ac:dyDescent="0.25">
      <c r="A1236">
        <v>85</v>
      </c>
      <c r="B1236">
        <v>1.2</v>
      </c>
      <c r="C1236">
        <v>7.5</v>
      </c>
      <c r="D1236">
        <v>3</v>
      </c>
      <c r="E1236">
        <v>0.3906</v>
      </c>
      <c r="F1236">
        <v>0.74160000000000004</v>
      </c>
      <c r="G1236">
        <v>1.1322000000000001</v>
      </c>
      <c r="H1236">
        <v>0.68077690069999997</v>
      </c>
      <c r="I1236">
        <v>0.63112416500000001</v>
      </c>
      <c r="J1236">
        <v>0.52964449059999996</v>
      </c>
      <c r="K1236">
        <v>0.46469844599999999</v>
      </c>
      <c r="L1236">
        <v>0.72142125909999999</v>
      </c>
      <c r="M1236">
        <v>0.42147308319999999</v>
      </c>
      <c r="N1236">
        <f t="shared" si="158"/>
        <v>0.62821197116945138</v>
      </c>
      <c r="O1236">
        <f t="shared" si="159"/>
        <v>0.50893377378240012</v>
      </c>
      <c r="P1236">
        <f t="shared" si="160"/>
        <v>0.66517128791719538</v>
      </c>
      <c r="Q1236">
        <f t="shared" si="161"/>
        <v>0.47598786047613784</v>
      </c>
      <c r="R1236">
        <v>1.137145745</v>
      </c>
      <c r="S1236">
        <v>1.1411591480000001</v>
      </c>
    </row>
    <row r="1237" spans="1:19" x14ac:dyDescent="0.25">
      <c r="A1237">
        <v>85</v>
      </c>
      <c r="B1237">
        <v>1.2</v>
      </c>
      <c r="C1237">
        <v>7.5</v>
      </c>
      <c r="D1237">
        <v>3</v>
      </c>
      <c r="E1237">
        <v>0.38519999999999999</v>
      </c>
      <c r="F1237">
        <v>0.74339999999999995</v>
      </c>
      <c r="G1237">
        <v>1.1286</v>
      </c>
      <c r="H1237">
        <v>0.68077690069999997</v>
      </c>
      <c r="I1237">
        <v>0.63112416500000001</v>
      </c>
      <c r="J1237">
        <v>0.52964449059999996</v>
      </c>
      <c r="K1237">
        <v>0.46469844599999999</v>
      </c>
      <c r="L1237">
        <v>0.72142125909999999</v>
      </c>
      <c r="M1237">
        <v>0.42147308319999999</v>
      </c>
      <c r="N1237">
        <f t="shared" si="158"/>
        <v>0.62821197116945138</v>
      </c>
      <c r="O1237">
        <f t="shared" si="159"/>
        <v>0.50893377378240012</v>
      </c>
      <c r="P1237">
        <f t="shared" si="160"/>
        <v>0.66517128791719538</v>
      </c>
      <c r="Q1237">
        <f t="shared" si="161"/>
        <v>0.47598786047613784</v>
      </c>
      <c r="R1237">
        <v>1.137145745</v>
      </c>
      <c r="S1237">
        <v>1.1411591480000001</v>
      </c>
    </row>
    <row r="1238" spans="1:19" x14ac:dyDescent="0.25">
      <c r="A1238">
        <v>85</v>
      </c>
      <c r="B1238">
        <v>1.2</v>
      </c>
      <c r="C1238">
        <v>7.5</v>
      </c>
      <c r="D1238">
        <v>3</v>
      </c>
      <c r="E1238">
        <v>0.37440000000000001</v>
      </c>
      <c r="F1238">
        <v>0.76319999999999999</v>
      </c>
      <c r="G1238">
        <v>1.1375999999999999</v>
      </c>
      <c r="H1238">
        <v>0.68077690069999997</v>
      </c>
      <c r="I1238">
        <v>0.63112416500000001</v>
      </c>
      <c r="J1238">
        <v>0.52964449059999996</v>
      </c>
      <c r="K1238">
        <v>0.46469844599999999</v>
      </c>
      <c r="L1238">
        <v>0.72142125909999999</v>
      </c>
      <c r="M1238">
        <v>0.42147308319999999</v>
      </c>
      <c r="N1238">
        <f t="shared" si="158"/>
        <v>0.62821197116945138</v>
      </c>
      <c r="O1238">
        <f t="shared" si="159"/>
        <v>0.50893377378240012</v>
      </c>
      <c r="P1238">
        <f t="shared" si="160"/>
        <v>0.66517128791719538</v>
      </c>
      <c r="Q1238">
        <f t="shared" si="161"/>
        <v>0.47598786047613784</v>
      </c>
      <c r="R1238">
        <v>1.137145745</v>
      </c>
      <c r="S1238">
        <v>1.1411591480000001</v>
      </c>
    </row>
    <row r="1239" spans="1:19" x14ac:dyDescent="0.25">
      <c r="A1239">
        <v>85</v>
      </c>
      <c r="B1239">
        <v>1.2</v>
      </c>
      <c r="C1239">
        <v>7.5</v>
      </c>
      <c r="D1239">
        <v>3</v>
      </c>
      <c r="E1239">
        <v>0.38340000000000002</v>
      </c>
      <c r="F1239">
        <v>0.75419999999999998</v>
      </c>
      <c r="G1239">
        <v>1.1375999999999999</v>
      </c>
      <c r="H1239">
        <v>0.68077690069999997</v>
      </c>
      <c r="I1239">
        <v>0.63112416500000001</v>
      </c>
      <c r="J1239">
        <v>0.52964449059999996</v>
      </c>
      <c r="K1239">
        <v>0.46469844599999999</v>
      </c>
      <c r="L1239">
        <v>0.72142125909999999</v>
      </c>
      <c r="M1239">
        <v>0.42147308319999999</v>
      </c>
      <c r="N1239">
        <f t="shared" si="158"/>
        <v>0.62821197116945138</v>
      </c>
      <c r="O1239">
        <f t="shared" si="159"/>
        <v>0.50893377378240012</v>
      </c>
      <c r="P1239">
        <f t="shared" si="160"/>
        <v>0.66517128791719538</v>
      </c>
      <c r="Q1239">
        <f t="shared" si="161"/>
        <v>0.47598786047613784</v>
      </c>
      <c r="R1239">
        <v>1.137145745</v>
      </c>
      <c r="S1239">
        <v>1.1411591480000001</v>
      </c>
    </row>
    <row r="1240" spans="1:19" x14ac:dyDescent="0.25">
      <c r="A1240">
        <v>85</v>
      </c>
      <c r="B1240">
        <v>1.2</v>
      </c>
      <c r="C1240">
        <v>7.5</v>
      </c>
      <c r="D1240">
        <v>3</v>
      </c>
      <c r="E1240">
        <v>0.42299999999999999</v>
      </c>
      <c r="F1240">
        <v>0.71640000000000004</v>
      </c>
      <c r="G1240">
        <v>1.1394</v>
      </c>
      <c r="H1240">
        <v>0.68077690069999997</v>
      </c>
      <c r="I1240">
        <v>0.63112416500000001</v>
      </c>
      <c r="J1240">
        <v>0.52964449059999996</v>
      </c>
      <c r="K1240">
        <v>0.46469844599999999</v>
      </c>
      <c r="L1240">
        <v>0.72142125909999999</v>
      </c>
      <c r="M1240">
        <v>0.42147308319999999</v>
      </c>
      <c r="N1240">
        <f t="shared" si="158"/>
        <v>0.62821197116945138</v>
      </c>
      <c r="O1240">
        <f t="shared" si="159"/>
        <v>0.50893377378240012</v>
      </c>
      <c r="P1240">
        <f t="shared" si="160"/>
        <v>0.66517128791719538</v>
      </c>
      <c r="Q1240">
        <f t="shared" si="161"/>
        <v>0.47598786047613784</v>
      </c>
      <c r="R1240">
        <v>1.137145745</v>
      </c>
      <c r="S1240">
        <v>1.1411591480000001</v>
      </c>
    </row>
    <row r="1241" spans="1:19" x14ac:dyDescent="0.25">
      <c r="A1241">
        <v>85</v>
      </c>
      <c r="B1241">
        <v>1.2</v>
      </c>
      <c r="C1241">
        <v>7.5</v>
      </c>
      <c r="D1241">
        <v>3</v>
      </c>
      <c r="E1241">
        <v>0.41760000000000003</v>
      </c>
      <c r="F1241">
        <v>0.72540000000000004</v>
      </c>
      <c r="G1241">
        <v>1.143</v>
      </c>
      <c r="H1241">
        <v>0.68077690069999997</v>
      </c>
      <c r="I1241">
        <v>0.63112416500000001</v>
      </c>
      <c r="J1241">
        <v>0.52964449059999996</v>
      </c>
      <c r="K1241">
        <v>0.46469844599999999</v>
      </c>
      <c r="L1241">
        <v>0.72142125909999999</v>
      </c>
      <c r="M1241">
        <v>0.42147308319999999</v>
      </c>
      <c r="N1241">
        <f t="shared" si="158"/>
        <v>0.62821197116945138</v>
      </c>
      <c r="O1241">
        <f t="shared" si="159"/>
        <v>0.50893377378240012</v>
      </c>
      <c r="P1241">
        <f t="shared" si="160"/>
        <v>0.66517128791719538</v>
      </c>
      <c r="Q1241">
        <f t="shared" si="161"/>
        <v>0.47598786047613784</v>
      </c>
      <c r="R1241">
        <v>1.137145745</v>
      </c>
      <c r="S1241">
        <v>1.1411591480000001</v>
      </c>
    </row>
    <row r="1242" spans="1:19" x14ac:dyDescent="0.25">
      <c r="A1242">
        <v>85</v>
      </c>
      <c r="B1242">
        <v>1.2</v>
      </c>
      <c r="C1242">
        <v>7.5</v>
      </c>
      <c r="D1242">
        <v>3</v>
      </c>
      <c r="E1242">
        <v>0.42659999999999998</v>
      </c>
      <c r="F1242">
        <v>0.71460000000000001</v>
      </c>
      <c r="G1242">
        <v>1.1412</v>
      </c>
      <c r="H1242">
        <v>0.68077690069999997</v>
      </c>
      <c r="I1242">
        <v>0.63112416500000001</v>
      </c>
      <c r="J1242">
        <v>0.52964449059999996</v>
      </c>
      <c r="K1242">
        <v>0.46469844599999999</v>
      </c>
      <c r="L1242">
        <v>0.72142125909999999</v>
      </c>
      <c r="M1242">
        <v>0.42147308319999999</v>
      </c>
      <c r="N1242">
        <f t="shared" si="158"/>
        <v>0.62821197116945138</v>
      </c>
      <c r="O1242">
        <f t="shared" si="159"/>
        <v>0.50893377378240012</v>
      </c>
      <c r="P1242">
        <f t="shared" si="160"/>
        <v>0.66517128791719538</v>
      </c>
      <c r="Q1242">
        <f t="shared" si="161"/>
        <v>0.47598786047613784</v>
      </c>
      <c r="R1242">
        <v>1.137145745</v>
      </c>
      <c r="S1242">
        <v>1.1411591480000001</v>
      </c>
    </row>
    <row r="1243" spans="1:19" x14ac:dyDescent="0.25">
      <c r="A1243">
        <v>85</v>
      </c>
      <c r="B1243">
        <v>1.2</v>
      </c>
      <c r="C1243">
        <v>7.5</v>
      </c>
      <c r="D1243">
        <v>3</v>
      </c>
      <c r="E1243">
        <v>0.4284</v>
      </c>
      <c r="F1243">
        <v>0.71460000000000001</v>
      </c>
      <c r="G1243">
        <v>1.143</v>
      </c>
      <c r="H1243">
        <v>0.68077690069999997</v>
      </c>
      <c r="I1243">
        <v>0.63112416500000001</v>
      </c>
      <c r="J1243">
        <v>0.52964449059999996</v>
      </c>
      <c r="K1243">
        <v>0.46469844599999999</v>
      </c>
      <c r="L1243">
        <v>0.72142125909999999</v>
      </c>
      <c r="M1243">
        <v>0.42147308319999999</v>
      </c>
      <c r="N1243">
        <f t="shared" si="158"/>
        <v>0.62821197116945138</v>
      </c>
      <c r="O1243">
        <f t="shared" si="159"/>
        <v>0.50893377378240012</v>
      </c>
      <c r="P1243">
        <f t="shared" si="160"/>
        <v>0.66517128791719538</v>
      </c>
      <c r="Q1243">
        <f t="shared" si="161"/>
        <v>0.47598786047613784</v>
      </c>
      <c r="R1243">
        <v>1.137145745</v>
      </c>
      <c r="S1243">
        <v>1.1411591480000001</v>
      </c>
    </row>
    <row r="1244" spans="1:19" x14ac:dyDescent="0.25">
      <c r="A1244">
        <v>85</v>
      </c>
      <c r="B1244">
        <v>1.2</v>
      </c>
      <c r="C1244">
        <v>7.5</v>
      </c>
      <c r="D1244">
        <v>3</v>
      </c>
      <c r="E1244">
        <v>0.27539999999999998</v>
      </c>
      <c r="F1244">
        <v>0.87480000000000002</v>
      </c>
      <c r="G1244">
        <v>1.1501999999999999</v>
      </c>
      <c r="H1244">
        <v>0.68077690069999997</v>
      </c>
      <c r="I1244">
        <v>0.63112416500000001</v>
      </c>
      <c r="J1244">
        <v>0.52964449059999996</v>
      </c>
      <c r="K1244">
        <v>0.46469844599999999</v>
      </c>
      <c r="L1244">
        <v>0.72142125909999999</v>
      </c>
      <c r="M1244">
        <v>0.42147308319999999</v>
      </c>
      <c r="N1244">
        <f t="shared" si="158"/>
        <v>0.62821197116945138</v>
      </c>
      <c r="O1244">
        <f t="shared" si="159"/>
        <v>0.50893377378240012</v>
      </c>
      <c r="P1244">
        <f t="shared" si="160"/>
        <v>0.66517128791719538</v>
      </c>
      <c r="Q1244">
        <f t="shared" si="161"/>
        <v>0.47598786047613784</v>
      </c>
      <c r="R1244">
        <v>1.137145745</v>
      </c>
      <c r="S1244">
        <v>1.1411591480000001</v>
      </c>
    </row>
    <row r="1245" spans="1:19" x14ac:dyDescent="0.25">
      <c r="A1245">
        <v>85</v>
      </c>
      <c r="B1245">
        <v>1.2</v>
      </c>
      <c r="C1245">
        <v>7.5</v>
      </c>
      <c r="D1245">
        <v>3</v>
      </c>
      <c r="E1245">
        <v>0.28079999999999999</v>
      </c>
      <c r="F1245">
        <v>0.87839999999999996</v>
      </c>
      <c r="G1245">
        <v>1.1592</v>
      </c>
      <c r="H1245">
        <v>0.68077690069999997</v>
      </c>
      <c r="I1245">
        <v>0.63112416500000001</v>
      </c>
      <c r="J1245">
        <v>0.52964449059999996</v>
      </c>
      <c r="K1245">
        <v>0.46469844599999999</v>
      </c>
      <c r="L1245">
        <v>0.72142125909999999</v>
      </c>
      <c r="M1245">
        <v>0.42147308319999999</v>
      </c>
      <c r="N1245">
        <f t="shared" si="158"/>
        <v>0.62821197116945138</v>
      </c>
      <c r="O1245">
        <f t="shared" si="159"/>
        <v>0.50893377378240012</v>
      </c>
      <c r="P1245">
        <f t="shared" si="160"/>
        <v>0.66517128791719538</v>
      </c>
      <c r="Q1245">
        <f t="shared" si="161"/>
        <v>0.47598786047613784</v>
      </c>
      <c r="R1245">
        <v>1.137145745</v>
      </c>
      <c r="S1245">
        <v>1.1411591480000001</v>
      </c>
    </row>
    <row r="1246" spans="1:19" x14ac:dyDescent="0.25">
      <c r="A1246">
        <v>85</v>
      </c>
      <c r="B1246">
        <v>1.2</v>
      </c>
      <c r="C1246">
        <v>7.5</v>
      </c>
      <c r="D1246">
        <v>3</v>
      </c>
      <c r="E1246">
        <v>0.28079999999999999</v>
      </c>
      <c r="F1246">
        <v>0.89100000000000001</v>
      </c>
      <c r="G1246">
        <v>1.1718</v>
      </c>
      <c r="H1246">
        <v>0.68077690069999997</v>
      </c>
      <c r="I1246">
        <v>0.63112416500000001</v>
      </c>
      <c r="J1246">
        <v>0.52964449059999996</v>
      </c>
      <c r="K1246">
        <v>0.46469844599999999</v>
      </c>
      <c r="L1246">
        <v>0.72142125909999999</v>
      </c>
      <c r="M1246">
        <v>0.42147308319999999</v>
      </c>
      <c r="N1246">
        <f t="shared" si="158"/>
        <v>0.62821197116945138</v>
      </c>
      <c r="O1246">
        <f t="shared" si="159"/>
        <v>0.50893377378240012</v>
      </c>
      <c r="P1246">
        <f t="shared" si="160"/>
        <v>0.66517128791719538</v>
      </c>
      <c r="Q1246">
        <f t="shared" si="161"/>
        <v>0.47598786047613784</v>
      </c>
      <c r="R1246">
        <v>1.137145745</v>
      </c>
      <c r="S1246">
        <v>1.1411591480000001</v>
      </c>
    </row>
    <row r="1247" spans="1:19" x14ac:dyDescent="0.25">
      <c r="A1247">
        <v>85</v>
      </c>
      <c r="B1247">
        <v>1.2</v>
      </c>
      <c r="C1247">
        <v>7.5</v>
      </c>
      <c r="D1247">
        <v>3</v>
      </c>
      <c r="E1247">
        <v>0.29699999999999999</v>
      </c>
      <c r="F1247">
        <v>0.84419999999999995</v>
      </c>
      <c r="G1247">
        <v>1.1412</v>
      </c>
      <c r="H1247">
        <v>0.68077690069999997</v>
      </c>
      <c r="I1247">
        <v>0.63112416500000001</v>
      </c>
      <c r="J1247">
        <v>0.52964449059999996</v>
      </c>
      <c r="K1247">
        <v>0.46469844599999999</v>
      </c>
      <c r="L1247">
        <v>0.72142125909999999</v>
      </c>
      <c r="M1247">
        <v>0.42147308319999999</v>
      </c>
      <c r="N1247">
        <f t="shared" si="158"/>
        <v>0.62821197116945138</v>
      </c>
      <c r="O1247">
        <f t="shared" si="159"/>
        <v>0.50893377378240012</v>
      </c>
      <c r="P1247">
        <f t="shared" si="160"/>
        <v>0.66517128791719538</v>
      </c>
      <c r="Q1247">
        <f t="shared" si="161"/>
        <v>0.47598786047613784</v>
      </c>
      <c r="R1247">
        <v>1.137145745</v>
      </c>
      <c r="S1247">
        <v>1.1411591480000001</v>
      </c>
    </row>
    <row r="1248" spans="1:19" x14ac:dyDescent="0.25">
      <c r="A1248">
        <v>85</v>
      </c>
      <c r="B1248">
        <v>1.2</v>
      </c>
      <c r="C1248">
        <v>7.5</v>
      </c>
      <c r="D1248">
        <v>3</v>
      </c>
      <c r="E1248">
        <v>0.2772</v>
      </c>
      <c r="F1248">
        <v>0.85140000000000005</v>
      </c>
      <c r="G1248">
        <v>1.1286</v>
      </c>
      <c r="H1248">
        <v>0.68077690069999997</v>
      </c>
      <c r="I1248">
        <v>0.63112416500000001</v>
      </c>
      <c r="J1248">
        <v>0.52964449059999996</v>
      </c>
      <c r="K1248">
        <v>0.46469844599999999</v>
      </c>
      <c r="L1248">
        <v>0.72142125909999999</v>
      </c>
      <c r="M1248">
        <v>0.42147308319999999</v>
      </c>
      <c r="N1248">
        <f t="shared" si="158"/>
        <v>0.62821197116945138</v>
      </c>
      <c r="O1248">
        <f t="shared" si="159"/>
        <v>0.50893377378240012</v>
      </c>
      <c r="P1248">
        <f t="shared" si="160"/>
        <v>0.66517128791719538</v>
      </c>
      <c r="Q1248">
        <f t="shared" si="161"/>
        <v>0.47598786047613784</v>
      </c>
      <c r="R1248">
        <v>1.137145745</v>
      </c>
      <c r="S1248">
        <v>1.1411591480000001</v>
      </c>
    </row>
    <row r="1249" spans="1:19" x14ac:dyDescent="0.25">
      <c r="A1249">
        <v>85</v>
      </c>
      <c r="B1249">
        <v>1.2</v>
      </c>
      <c r="C1249">
        <v>7.5</v>
      </c>
      <c r="D1249">
        <v>3</v>
      </c>
      <c r="E1249">
        <v>0.27360000000000001</v>
      </c>
      <c r="F1249">
        <v>0.873</v>
      </c>
      <c r="G1249">
        <v>1.1466000000000001</v>
      </c>
      <c r="H1249">
        <v>0.68077690069999997</v>
      </c>
      <c r="I1249">
        <v>0.63112416500000001</v>
      </c>
      <c r="J1249">
        <v>0.52964449059999996</v>
      </c>
      <c r="K1249">
        <v>0.46469844599999999</v>
      </c>
      <c r="L1249">
        <v>0.72142125909999999</v>
      </c>
      <c r="M1249">
        <v>0.42147308319999999</v>
      </c>
      <c r="N1249">
        <f t="shared" si="158"/>
        <v>0.62821197116945138</v>
      </c>
      <c r="O1249">
        <f t="shared" si="159"/>
        <v>0.50893377378240012</v>
      </c>
      <c r="P1249">
        <f t="shared" si="160"/>
        <v>0.66517128791719538</v>
      </c>
      <c r="Q1249">
        <f t="shared" si="161"/>
        <v>0.47598786047613784</v>
      </c>
      <c r="R1249">
        <v>1.137145745</v>
      </c>
      <c r="S1249">
        <v>1.1411591480000001</v>
      </c>
    </row>
    <row r="1250" spans="1:19" x14ac:dyDescent="0.25">
      <c r="A1250">
        <v>85</v>
      </c>
      <c r="B1250">
        <v>1.2</v>
      </c>
      <c r="C1250">
        <v>7.5</v>
      </c>
      <c r="D1250">
        <v>3</v>
      </c>
      <c r="E1250">
        <v>0.22500000000000001</v>
      </c>
      <c r="F1250">
        <v>0.90539999999999998</v>
      </c>
      <c r="G1250">
        <v>1.1304000000000001</v>
      </c>
      <c r="H1250">
        <v>0.68077690069999997</v>
      </c>
      <c r="I1250">
        <v>0.63112416500000001</v>
      </c>
      <c r="J1250">
        <v>0.52964449059999996</v>
      </c>
      <c r="K1250">
        <v>0.46469844599999999</v>
      </c>
      <c r="L1250">
        <v>0.72142125909999999</v>
      </c>
      <c r="M1250">
        <v>0.42147308319999999</v>
      </c>
      <c r="N1250">
        <f t="shared" si="158"/>
        <v>0.62821197116945138</v>
      </c>
      <c r="O1250">
        <f t="shared" si="159"/>
        <v>0.50893377378240012</v>
      </c>
      <c r="P1250">
        <f t="shared" si="160"/>
        <v>0.66517128791719538</v>
      </c>
      <c r="Q1250">
        <f t="shared" si="161"/>
        <v>0.47598786047613784</v>
      </c>
      <c r="R1250">
        <v>1.137145745</v>
      </c>
      <c r="S1250">
        <v>1.1411591480000001</v>
      </c>
    </row>
    <row r="1251" spans="1:19" x14ac:dyDescent="0.25">
      <c r="A1251">
        <v>85</v>
      </c>
      <c r="B1251">
        <v>1.2</v>
      </c>
      <c r="C1251">
        <v>7.5</v>
      </c>
      <c r="D1251">
        <v>3</v>
      </c>
      <c r="E1251">
        <v>0.26819999999999999</v>
      </c>
      <c r="F1251">
        <v>0.87839999999999996</v>
      </c>
      <c r="G1251">
        <v>1.1466000000000001</v>
      </c>
      <c r="H1251">
        <v>0.68077690069999997</v>
      </c>
      <c r="I1251">
        <v>0.63112416500000001</v>
      </c>
      <c r="J1251">
        <v>0.52964449059999996</v>
      </c>
      <c r="K1251">
        <v>0.46469844599999999</v>
      </c>
      <c r="L1251">
        <v>0.72142125909999999</v>
      </c>
      <c r="M1251">
        <v>0.42147308319999999</v>
      </c>
      <c r="N1251">
        <f t="shared" si="158"/>
        <v>0.62821197116945138</v>
      </c>
      <c r="O1251">
        <f t="shared" si="159"/>
        <v>0.50893377378240012</v>
      </c>
      <c r="P1251">
        <f t="shared" si="160"/>
        <v>0.66517128791719538</v>
      </c>
      <c r="Q1251">
        <f t="shared" si="161"/>
        <v>0.47598786047613784</v>
      </c>
      <c r="R1251">
        <v>1.137145745</v>
      </c>
      <c r="S1251">
        <v>1.1411591480000001</v>
      </c>
    </row>
    <row r="1252" spans="1:19" x14ac:dyDescent="0.25">
      <c r="A1252">
        <v>85</v>
      </c>
      <c r="B1252">
        <v>1.2</v>
      </c>
      <c r="C1252">
        <v>7.5</v>
      </c>
      <c r="D1252">
        <v>3</v>
      </c>
      <c r="E1252">
        <v>0.36899999999999999</v>
      </c>
      <c r="F1252">
        <v>0.81359999999999999</v>
      </c>
      <c r="G1252">
        <v>1.1826000000000001</v>
      </c>
      <c r="H1252">
        <v>0.68077690069999997</v>
      </c>
      <c r="I1252">
        <v>0.63112416500000001</v>
      </c>
      <c r="J1252">
        <v>0.52964449059999996</v>
      </c>
      <c r="K1252">
        <v>0.46469844599999999</v>
      </c>
      <c r="L1252">
        <v>0.72142125909999999</v>
      </c>
      <c r="M1252">
        <v>0.42147308319999999</v>
      </c>
      <c r="N1252">
        <f t="shared" si="158"/>
        <v>0.62821197116945138</v>
      </c>
      <c r="O1252">
        <f t="shared" si="159"/>
        <v>0.50893377378240012</v>
      </c>
      <c r="P1252">
        <f t="shared" si="160"/>
        <v>0.66517128791719538</v>
      </c>
      <c r="Q1252">
        <f t="shared" si="161"/>
        <v>0.47598786047613784</v>
      </c>
      <c r="R1252">
        <v>1.137145745</v>
      </c>
      <c r="S1252">
        <v>1.1411591480000001</v>
      </c>
    </row>
    <row r="1253" spans="1:19" x14ac:dyDescent="0.25">
      <c r="A1253">
        <v>85</v>
      </c>
      <c r="B1253">
        <v>1.2</v>
      </c>
      <c r="C1253">
        <v>7.5</v>
      </c>
      <c r="D1253">
        <v>3</v>
      </c>
      <c r="E1253">
        <v>0.3024</v>
      </c>
      <c r="F1253">
        <v>0.85140000000000005</v>
      </c>
      <c r="G1253">
        <v>1.1537999999999999</v>
      </c>
      <c r="H1253">
        <v>0.68077690069999997</v>
      </c>
      <c r="I1253">
        <v>0.63112416500000001</v>
      </c>
      <c r="J1253">
        <v>0.52964449059999996</v>
      </c>
      <c r="K1253">
        <v>0.46469844599999999</v>
      </c>
      <c r="L1253">
        <v>0.72142125909999999</v>
      </c>
      <c r="M1253">
        <v>0.42147308319999999</v>
      </c>
      <c r="N1253">
        <f t="shared" si="158"/>
        <v>0.62821197116945138</v>
      </c>
      <c r="O1253">
        <f t="shared" si="159"/>
        <v>0.50893377378240012</v>
      </c>
      <c r="P1253">
        <f t="shared" si="160"/>
        <v>0.66517128791719538</v>
      </c>
      <c r="Q1253">
        <f t="shared" si="161"/>
        <v>0.47598786047613784</v>
      </c>
      <c r="R1253">
        <v>1.137145745</v>
      </c>
      <c r="S1253">
        <v>1.1411591480000001</v>
      </c>
    </row>
    <row r="1254" spans="1:19" x14ac:dyDescent="0.25">
      <c r="A1254">
        <v>85</v>
      </c>
      <c r="B1254">
        <v>1.2</v>
      </c>
      <c r="C1254">
        <v>7.5</v>
      </c>
      <c r="D1254">
        <v>3</v>
      </c>
      <c r="E1254">
        <v>0.32219999999999999</v>
      </c>
      <c r="F1254">
        <v>0.78120000000000001</v>
      </c>
      <c r="G1254">
        <v>1.1033999999999999</v>
      </c>
      <c r="H1254">
        <v>0.68077690069999997</v>
      </c>
      <c r="I1254">
        <v>0.63112416500000001</v>
      </c>
      <c r="J1254">
        <v>0.52964449059999996</v>
      </c>
      <c r="K1254">
        <v>0.46469844599999999</v>
      </c>
      <c r="L1254">
        <v>0.72142125909999999</v>
      </c>
      <c r="M1254">
        <v>0.42147308319999999</v>
      </c>
      <c r="N1254">
        <f t="shared" si="158"/>
        <v>0.62821197116945138</v>
      </c>
      <c r="O1254">
        <f t="shared" si="159"/>
        <v>0.50893377378240012</v>
      </c>
      <c r="P1254">
        <f t="shared" si="160"/>
        <v>0.66517128791719538</v>
      </c>
      <c r="Q1254">
        <f t="shared" si="161"/>
        <v>0.47598786047613784</v>
      </c>
      <c r="R1254">
        <v>1.137145745</v>
      </c>
      <c r="S1254">
        <v>1.1411591480000001</v>
      </c>
    </row>
    <row r="1255" spans="1:19" x14ac:dyDescent="0.25">
      <c r="A1255">
        <v>85</v>
      </c>
      <c r="B1255">
        <v>1.2</v>
      </c>
      <c r="C1255">
        <v>7.5</v>
      </c>
      <c r="D1255">
        <v>3</v>
      </c>
      <c r="E1255">
        <v>0.27</v>
      </c>
      <c r="F1255">
        <v>0.88380000000000003</v>
      </c>
      <c r="G1255">
        <v>1.1537999999999999</v>
      </c>
      <c r="H1255">
        <v>0.68077690069999997</v>
      </c>
      <c r="I1255">
        <v>0.63112416500000001</v>
      </c>
      <c r="J1255">
        <v>0.52964449059999996</v>
      </c>
      <c r="K1255">
        <v>0.46469844599999999</v>
      </c>
      <c r="L1255">
        <v>0.72142125909999999</v>
      </c>
      <c r="M1255">
        <v>0.42147308319999999</v>
      </c>
      <c r="N1255">
        <f t="shared" si="158"/>
        <v>0.62821197116945138</v>
      </c>
      <c r="O1255">
        <f t="shared" si="159"/>
        <v>0.50893377378240012</v>
      </c>
      <c r="P1255">
        <f t="shared" si="160"/>
        <v>0.66517128791719538</v>
      </c>
      <c r="Q1255">
        <f t="shared" si="161"/>
        <v>0.47598786047613784</v>
      </c>
      <c r="R1255">
        <v>1.137145745</v>
      </c>
      <c r="S1255">
        <v>1.1411591480000001</v>
      </c>
    </row>
    <row r="1256" spans="1:19" x14ac:dyDescent="0.25">
      <c r="A1256">
        <v>85</v>
      </c>
      <c r="B1256">
        <v>1.2</v>
      </c>
      <c r="C1256">
        <v>7.5</v>
      </c>
      <c r="D1256">
        <v>3</v>
      </c>
      <c r="E1256">
        <v>0.36359999999999998</v>
      </c>
      <c r="F1256">
        <v>0.77759999999999996</v>
      </c>
      <c r="G1256">
        <v>1.1412</v>
      </c>
      <c r="H1256">
        <v>0.68077690069999997</v>
      </c>
      <c r="I1256">
        <v>0.63112416500000001</v>
      </c>
      <c r="J1256">
        <v>0.52964449059999996</v>
      </c>
      <c r="K1256">
        <v>0.46469844599999999</v>
      </c>
      <c r="L1256">
        <v>0.72142125909999999</v>
      </c>
      <c r="M1256">
        <v>0.42147308319999999</v>
      </c>
      <c r="N1256">
        <f t="shared" si="158"/>
        <v>0.62821197116945138</v>
      </c>
      <c r="O1256">
        <f t="shared" si="159"/>
        <v>0.50893377378240012</v>
      </c>
      <c r="P1256">
        <f t="shared" si="160"/>
        <v>0.66517128791719538</v>
      </c>
      <c r="Q1256">
        <f t="shared" si="161"/>
        <v>0.47598786047613784</v>
      </c>
      <c r="R1256">
        <v>1.137145745</v>
      </c>
      <c r="S1256">
        <v>1.1411591480000001</v>
      </c>
    </row>
    <row r="1257" spans="1:19" x14ac:dyDescent="0.25">
      <c r="A1257">
        <v>85</v>
      </c>
      <c r="B1257">
        <v>1.2</v>
      </c>
      <c r="C1257">
        <v>7.5</v>
      </c>
      <c r="D1257">
        <v>3</v>
      </c>
      <c r="E1257">
        <v>0.2772</v>
      </c>
      <c r="F1257">
        <v>0.84599999999999997</v>
      </c>
      <c r="G1257">
        <v>1.1232</v>
      </c>
      <c r="H1257">
        <v>0.68077690069999997</v>
      </c>
      <c r="I1257">
        <v>0.63112416500000001</v>
      </c>
      <c r="J1257">
        <v>0.52964449059999996</v>
      </c>
      <c r="K1257">
        <v>0.46469844599999999</v>
      </c>
      <c r="L1257">
        <v>0.72142125909999999</v>
      </c>
      <c r="M1257">
        <v>0.42147308319999999</v>
      </c>
      <c r="N1257">
        <f t="shared" si="158"/>
        <v>0.62821197116945138</v>
      </c>
      <c r="O1257">
        <f t="shared" si="159"/>
        <v>0.50893377378240012</v>
      </c>
      <c r="P1257">
        <f t="shared" si="160"/>
        <v>0.66517128791719538</v>
      </c>
      <c r="Q1257">
        <f t="shared" si="161"/>
        <v>0.47598786047613784</v>
      </c>
      <c r="R1257">
        <v>1.137145745</v>
      </c>
      <c r="S1257">
        <v>1.1411591480000001</v>
      </c>
    </row>
    <row r="1258" spans="1:19" x14ac:dyDescent="0.25">
      <c r="A1258">
        <v>85</v>
      </c>
      <c r="B1258">
        <v>1.2</v>
      </c>
      <c r="C1258">
        <v>7.5</v>
      </c>
      <c r="D1258">
        <v>3</v>
      </c>
      <c r="E1258">
        <v>0.37080000000000002</v>
      </c>
      <c r="F1258">
        <v>0.72899999999999998</v>
      </c>
      <c r="G1258">
        <v>1.0998000000000001</v>
      </c>
      <c r="H1258">
        <v>0.68077690069999997</v>
      </c>
      <c r="I1258">
        <v>0.63112416500000001</v>
      </c>
      <c r="J1258">
        <v>0.52964449059999996</v>
      </c>
      <c r="K1258">
        <v>0.46469844599999999</v>
      </c>
      <c r="L1258">
        <v>0.72142125909999999</v>
      </c>
      <c r="M1258">
        <v>0.42147308319999999</v>
      </c>
      <c r="N1258">
        <f t="shared" si="158"/>
        <v>0.62821197116945138</v>
      </c>
      <c r="O1258">
        <f t="shared" si="159"/>
        <v>0.50893377378240012</v>
      </c>
      <c r="P1258">
        <f t="shared" si="160"/>
        <v>0.66517128791719538</v>
      </c>
      <c r="Q1258">
        <f t="shared" si="161"/>
        <v>0.47598786047613784</v>
      </c>
      <c r="R1258">
        <v>1.137145745</v>
      </c>
      <c r="S1258">
        <v>1.1411591480000001</v>
      </c>
    </row>
    <row r="1259" spans="1:19" x14ac:dyDescent="0.25">
      <c r="A1259">
        <v>85</v>
      </c>
      <c r="B1259">
        <v>1.2</v>
      </c>
      <c r="C1259">
        <v>7.5</v>
      </c>
      <c r="D1259">
        <v>3</v>
      </c>
      <c r="E1259">
        <v>0.33479999999999999</v>
      </c>
      <c r="F1259">
        <v>0.78659999999999997</v>
      </c>
      <c r="G1259">
        <v>1.1214</v>
      </c>
      <c r="H1259">
        <v>0.68077690069999997</v>
      </c>
      <c r="I1259">
        <v>0.63112416500000001</v>
      </c>
      <c r="J1259">
        <v>0.52964449059999996</v>
      </c>
      <c r="K1259">
        <v>0.46469844599999999</v>
      </c>
      <c r="L1259">
        <v>0.72142125909999999</v>
      </c>
      <c r="M1259">
        <v>0.42147308319999999</v>
      </c>
      <c r="N1259">
        <f t="shared" si="158"/>
        <v>0.62821197116945138</v>
      </c>
      <c r="O1259">
        <f t="shared" si="159"/>
        <v>0.50893377378240012</v>
      </c>
      <c r="P1259">
        <f t="shared" si="160"/>
        <v>0.66517128791719538</v>
      </c>
      <c r="Q1259">
        <f t="shared" si="161"/>
        <v>0.47598786047613784</v>
      </c>
      <c r="R1259">
        <v>1.137145745</v>
      </c>
      <c r="S1259">
        <v>1.1411591480000001</v>
      </c>
    </row>
    <row r="1260" spans="1:19" x14ac:dyDescent="0.25">
      <c r="A1260">
        <v>85</v>
      </c>
      <c r="B1260">
        <v>1.2</v>
      </c>
      <c r="C1260">
        <v>7.5</v>
      </c>
      <c r="D1260">
        <v>3</v>
      </c>
      <c r="E1260">
        <v>0.4158</v>
      </c>
      <c r="F1260">
        <v>0.69479999999999997</v>
      </c>
      <c r="G1260">
        <v>1.1106</v>
      </c>
      <c r="H1260">
        <v>0.68077690069999997</v>
      </c>
      <c r="I1260">
        <v>0.63112416500000001</v>
      </c>
      <c r="J1260">
        <v>0.52964449059999996</v>
      </c>
      <c r="K1260">
        <v>0.46469844599999999</v>
      </c>
      <c r="L1260">
        <v>0.72142125909999999</v>
      </c>
      <c r="M1260">
        <v>0.42147308319999999</v>
      </c>
      <c r="N1260">
        <f t="shared" si="158"/>
        <v>0.62821197116945138</v>
      </c>
      <c r="O1260">
        <f t="shared" si="159"/>
        <v>0.50893377378240012</v>
      </c>
      <c r="P1260">
        <f t="shared" si="160"/>
        <v>0.66517128791719538</v>
      </c>
      <c r="Q1260">
        <f t="shared" si="161"/>
        <v>0.47598786047613784</v>
      </c>
      <c r="R1260">
        <v>1.137145745</v>
      </c>
      <c r="S1260">
        <v>1.1411591480000001</v>
      </c>
    </row>
    <row r="1261" spans="1:19" x14ac:dyDescent="0.25">
      <c r="A1261">
        <v>85</v>
      </c>
      <c r="B1261">
        <v>1.2</v>
      </c>
      <c r="C1261">
        <v>7.5</v>
      </c>
      <c r="D1261">
        <v>3</v>
      </c>
      <c r="E1261">
        <v>0.46079999999999999</v>
      </c>
      <c r="F1261">
        <v>0.74160000000000004</v>
      </c>
      <c r="G1261">
        <v>1.2023999999999999</v>
      </c>
      <c r="H1261">
        <v>0.68077690069999997</v>
      </c>
      <c r="I1261">
        <v>0.63112416500000001</v>
      </c>
      <c r="J1261">
        <v>0.52964449059999996</v>
      </c>
      <c r="K1261">
        <v>0.46469844599999999</v>
      </c>
      <c r="L1261">
        <v>0.72142125909999999</v>
      </c>
      <c r="M1261">
        <v>0.42147308319999999</v>
      </c>
      <c r="N1261">
        <f t="shared" si="158"/>
        <v>0.62821197116945138</v>
      </c>
      <c r="O1261">
        <f t="shared" si="159"/>
        <v>0.50893377378240012</v>
      </c>
      <c r="P1261">
        <f t="shared" si="160"/>
        <v>0.66517128791719538</v>
      </c>
      <c r="Q1261">
        <f t="shared" si="161"/>
        <v>0.47598786047613784</v>
      </c>
      <c r="R1261">
        <v>1.137145745</v>
      </c>
      <c r="S1261">
        <v>1.1411591480000001</v>
      </c>
    </row>
    <row r="1262" spans="1:19" x14ac:dyDescent="0.25">
      <c r="A1262">
        <v>85</v>
      </c>
      <c r="B1262">
        <v>1.2</v>
      </c>
      <c r="C1262">
        <v>7.5</v>
      </c>
      <c r="D1262">
        <v>3</v>
      </c>
      <c r="E1262">
        <v>0.48060000000000003</v>
      </c>
      <c r="F1262">
        <v>0.62819999999999998</v>
      </c>
      <c r="G1262">
        <v>1.1088</v>
      </c>
      <c r="H1262">
        <v>0.68077690069999997</v>
      </c>
      <c r="I1262">
        <v>0.63112416500000001</v>
      </c>
      <c r="J1262">
        <v>0.52964449059999996</v>
      </c>
      <c r="K1262">
        <v>0.46469844599999999</v>
      </c>
      <c r="L1262">
        <v>0.72142125909999999</v>
      </c>
      <c r="M1262">
        <v>0.42147308319999999</v>
      </c>
      <c r="N1262">
        <f t="shared" si="158"/>
        <v>0.62821197116945138</v>
      </c>
      <c r="O1262">
        <f t="shared" si="159"/>
        <v>0.50893377378240012</v>
      </c>
      <c r="P1262">
        <f t="shared" si="160"/>
        <v>0.66517128791719538</v>
      </c>
      <c r="Q1262">
        <f t="shared" si="161"/>
        <v>0.47598786047613784</v>
      </c>
      <c r="R1262">
        <v>1.137145745</v>
      </c>
      <c r="S1262">
        <v>1.1411591480000001</v>
      </c>
    </row>
    <row r="1263" spans="1:19" x14ac:dyDescent="0.25">
      <c r="A1263">
        <v>85</v>
      </c>
      <c r="B1263">
        <v>1.2</v>
      </c>
      <c r="C1263">
        <v>7.5</v>
      </c>
      <c r="D1263">
        <v>3</v>
      </c>
      <c r="E1263">
        <v>0.32940000000000003</v>
      </c>
      <c r="F1263">
        <v>0.78120000000000001</v>
      </c>
      <c r="G1263">
        <v>1.1106</v>
      </c>
      <c r="H1263">
        <v>0.68077690069999997</v>
      </c>
      <c r="I1263">
        <v>0.63112416500000001</v>
      </c>
      <c r="J1263">
        <v>0.52964449059999996</v>
      </c>
      <c r="K1263">
        <v>0.46469844599999999</v>
      </c>
      <c r="L1263">
        <v>0.72142125909999999</v>
      </c>
      <c r="M1263">
        <v>0.42147308319999999</v>
      </c>
      <c r="N1263">
        <f t="shared" si="158"/>
        <v>0.62821197116945138</v>
      </c>
      <c r="O1263">
        <f t="shared" si="159"/>
        <v>0.50893377378240012</v>
      </c>
      <c r="P1263">
        <f t="shared" si="160"/>
        <v>0.66517128791719538</v>
      </c>
      <c r="Q1263">
        <f t="shared" si="161"/>
        <v>0.47598786047613784</v>
      </c>
      <c r="R1263">
        <v>1.137145745</v>
      </c>
      <c r="S1263">
        <v>1.1411591480000001</v>
      </c>
    </row>
    <row r="1264" spans="1:19" x14ac:dyDescent="0.25">
      <c r="A1264">
        <v>85</v>
      </c>
      <c r="B1264">
        <v>1.2</v>
      </c>
      <c r="C1264">
        <v>7.5</v>
      </c>
      <c r="D1264">
        <v>3</v>
      </c>
      <c r="E1264">
        <v>0.42299999999999999</v>
      </c>
      <c r="F1264">
        <v>0.67320000000000002</v>
      </c>
      <c r="G1264">
        <v>1.0962000000000001</v>
      </c>
      <c r="H1264">
        <v>0.68077690069999997</v>
      </c>
      <c r="I1264">
        <v>0.63112416500000001</v>
      </c>
      <c r="J1264">
        <v>0.52964449059999996</v>
      </c>
      <c r="K1264">
        <v>0.46469844599999999</v>
      </c>
      <c r="L1264">
        <v>0.72142125909999999</v>
      </c>
      <c r="M1264">
        <v>0.42147308319999999</v>
      </c>
      <c r="N1264">
        <f t="shared" si="158"/>
        <v>0.62821197116945138</v>
      </c>
      <c r="O1264">
        <f t="shared" si="159"/>
        <v>0.50893377378240012</v>
      </c>
      <c r="P1264">
        <f t="shared" si="160"/>
        <v>0.66517128791719538</v>
      </c>
      <c r="Q1264">
        <f t="shared" si="161"/>
        <v>0.47598786047613784</v>
      </c>
      <c r="R1264">
        <v>1.137145745</v>
      </c>
      <c r="S1264">
        <v>1.1411591480000001</v>
      </c>
    </row>
    <row r="1265" spans="1:19" x14ac:dyDescent="0.25">
      <c r="A1265">
        <v>85</v>
      </c>
      <c r="B1265">
        <v>1.2</v>
      </c>
      <c r="C1265">
        <v>7.5</v>
      </c>
      <c r="D1265">
        <v>3</v>
      </c>
      <c r="E1265">
        <v>0.378</v>
      </c>
      <c r="F1265">
        <v>0.76500000000000001</v>
      </c>
      <c r="G1265">
        <v>1.143</v>
      </c>
      <c r="H1265">
        <v>0.68077690069999997</v>
      </c>
      <c r="I1265">
        <v>0.63112416500000001</v>
      </c>
      <c r="J1265">
        <v>0.52964449059999996</v>
      </c>
      <c r="K1265">
        <v>0.46469844599999999</v>
      </c>
      <c r="L1265">
        <v>0.72142125909999999</v>
      </c>
      <c r="M1265">
        <v>0.42147308319999999</v>
      </c>
      <c r="N1265">
        <f t="shared" si="158"/>
        <v>0.62821197116945138</v>
      </c>
      <c r="O1265">
        <f t="shared" si="159"/>
        <v>0.50893377378240012</v>
      </c>
      <c r="P1265">
        <f t="shared" si="160"/>
        <v>0.66517128791719538</v>
      </c>
      <c r="Q1265">
        <f t="shared" si="161"/>
        <v>0.47598786047613784</v>
      </c>
      <c r="R1265">
        <v>1.137145745</v>
      </c>
      <c r="S1265">
        <v>1.1411591480000001</v>
      </c>
    </row>
    <row r="1266" spans="1:19" x14ac:dyDescent="0.25">
      <c r="A1266">
        <v>85</v>
      </c>
      <c r="B1266">
        <v>1.2</v>
      </c>
      <c r="C1266">
        <v>7.5</v>
      </c>
      <c r="D1266">
        <v>3</v>
      </c>
      <c r="E1266">
        <v>0.441</v>
      </c>
      <c r="F1266">
        <v>0.69840000000000002</v>
      </c>
      <c r="G1266">
        <v>1.1394</v>
      </c>
      <c r="H1266">
        <v>0.68077690069999997</v>
      </c>
      <c r="I1266">
        <v>0.63112416500000001</v>
      </c>
      <c r="J1266">
        <v>0.52964449059999996</v>
      </c>
      <c r="K1266">
        <v>0.46469844599999999</v>
      </c>
      <c r="L1266">
        <v>0.72142125909999999</v>
      </c>
      <c r="M1266">
        <v>0.42147308319999999</v>
      </c>
      <c r="N1266">
        <f t="shared" si="158"/>
        <v>0.62821197116945138</v>
      </c>
      <c r="O1266">
        <f t="shared" si="159"/>
        <v>0.50893377378240012</v>
      </c>
      <c r="P1266">
        <f t="shared" si="160"/>
        <v>0.66517128791719538</v>
      </c>
      <c r="Q1266">
        <f t="shared" si="161"/>
        <v>0.47598786047613784</v>
      </c>
      <c r="R1266">
        <v>1.137145745</v>
      </c>
      <c r="S1266">
        <v>1.1411591480000001</v>
      </c>
    </row>
    <row r="1267" spans="1:19" x14ac:dyDescent="0.25">
      <c r="A1267">
        <v>85</v>
      </c>
      <c r="B1267">
        <v>1.2</v>
      </c>
      <c r="C1267">
        <v>7.5</v>
      </c>
      <c r="D1267">
        <v>3</v>
      </c>
      <c r="E1267">
        <v>0.4824</v>
      </c>
      <c r="F1267">
        <v>0.75600000000000001</v>
      </c>
      <c r="G1267">
        <v>1.2383999999999999</v>
      </c>
      <c r="H1267">
        <v>0.68077690069999997</v>
      </c>
      <c r="I1267">
        <v>0.63112416500000001</v>
      </c>
      <c r="J1267">
        <v>0.52964449059999996</v>
      </c>
      <c r="K1267">
        <v>0.46469844599999999</v>
      </c>
      <c r="L1267">
        <v>0.72142125909999999</v>
      </c>
      <c r="M1267">
        <v>0.42147308319999999</v>
      </c>
      <c r="N1267">
        <f t="shared" si="158"/>
        <v>0.62821197116945138</v>
      </c>
      <c r="O1267">
        <f t="shared" si="159"/>
        <v>0.50893377378240012</v>
      </c>
      <c r="P1267">
        <f t="shared" si="160"/>
        <v>0.66517128791719538</v>
      </c>
      <c r="Q1267">
        <f t="shared" si="161"/>
        <v>0.47598786047613784</v>
      </c>
      <c r="R1267">
        <v>1.137145745</v>
      </c>
      <c r="S1267">
        <v>1.1411591480000001</v>
      </c>
    </row>
    <row r="1268" spans="1:19" x14ac:dyDescent="0.25">
      <c r="A1268">
        <v>85</v>
      </c>
      <c r="B1268">
        <v>1.2</v>
      </c>
      <c r="C1268">
        <v>7.5</v>
      </c>
      <c r="D1268">
        <v>3</v>
      </c>
      <c r="E1268">
        <v>0.504</v>
      </c>
      <c r="F1268">
        <v>0.62639999999999996</v>
      </c>
      <c r="G1268">
        <v>1.1304000000000001</v>
      </c>
      <c r="H1268">
        <v>0.68077690069999997</v>
      </c>
      <c r="I1268">
        <v>0.63112416500000001</v>
      </c>
      <c r="J1268">
        <v>0.52964449059999996</v>
      </c>
      <c r="K1268">
        <v>0.46469844599999999</v>
      </c>
      <c r="L1268">
        <v>0.72142125909999999</v>
      </c>
      <c r="M1268">
        <v>0.42147308319999999</v>
      </c>
      <c r="N1268">
        <f t="shared" si="158"/>
        <v>0.62821197116945138</v>
      </c>
      <c r="O1268">
        <f t="shared" si="159"/>
        <v>0.50893377378240012</v>
      </c>
      <c r="P1268">
        <f t="shared" si="160"/>
        <v>0.66517128791719538</v>
      </c>
      <c r="Q1268">
        <f t="shared" si="161"/>
        <v>0.47598786047613784</v>
      </c>
      <c r="R1268">
        <v>1.137145745</v>
      </c>
      <c r="S1268">
        <v>1.1411591480000001</v>
      </c>
    </row>
    <row r="1269" spans="1:19" x14ac:dyDescent="0.25">
      <c r="A1269">
        <v>85</v>
      </c>
      <c r="B1269">
        <v>1.2</v>
      </c>
      <c r="C1269">
        <v>7.5</v>
      </c>
      <c r="D1269">
        <v>3</v>
      </c>
      <c r="E1269">
        <v>0.43740000000000001</v>
      </c>
      <c r="F1269">
        <v>0.63719999999999999</v>
      </c>
      <c r="G1269">
        <v>1.0746</v>
      </c>
      <c r="H1269">
        <v>0.68077690069999997</v>
      </c>
      <c r="I1269">
        <v>0.63112416500000001</v>
      </c>
      <c r="J1269">
        <v>0.52964449059999996</v>
      </c>
      <c r="K1269">
        <v>0.46469844599999999</v>
      </c>
      <c r="L1269">
        <v>0.72142125909999999</v>
      </c>
      <c r="M1269">
        <v>0.42147308319999999</v>
      </c>
      <c r="N1269">
        <f t="shared" si="158"/>
        <v>0.62821197116945138</v>
      </c>
      <c r="O1269">
        <f t="shared" si="159"/>
        <v>0.50893377378240012</v>
      </c>
      <c r="P1269">
        <f t="shared" si="160"/>
        <v>0.66517128791719538</v>
      </c>
      <c r="Q1269">
        <f t="shared" si="161"/>
        <v>0.47598786047613784</v>
      </c>
      <c r="R1269">
        <v>1.137145745</v>
      </c>
      <c r="S1269">
        <v>1.1411591480000001</v>
      </c>
    </row>
    <row r="1270" spans="1:19" x14ac:dyDescent="0.25">
      <c r="A1270">
        <v>85</v>
      </c>
      <c r="B1270">
        <v>1.2</v>
      </c>
      <c r="C1270">
        <v>7.5</v>
      </c>
      <c r="D1270">
        <v>3</v>
      </c>
      <c r="E1270">
        <v>0.5796</v>
      </c>
      <c r="F1270">
        <v>0.62819999999999998</v>
      </c>
      <c r="G1270">
        <v>1.2078</v>
      </c>
      <c r="H1270">
        <v>0.68077690069999997</v>
      </c>
      <c r="I1270">
        <v>0.63112416500000001</v>
      </c>
      <c r="J1270">
        <v>0.52964449059999996</v>
      </c>
      <c r="K1270">
        <v>0.46469844599999999</v>
      </c>
      <c r="L1270">
        <v>0.72142125909999999</v>
      </c>
      <c r="M1270">
        <v>0.42147308319999999</v>
      </c>
      <c r="N1270">
        <f t="shared" si="158"/>
        <v>0.62821197116945138</v>
      </c>
      <c r="O1270">
        <f t="shared" si="159"/>
        <v>0.50893377378240012</v>
      </c>
      <c r="P1270">
        <f t="shared" si="160"/>
        <v>0.66517128791719538</v>
      </c>
      <c r="Q1270">
        <f t="shared" si="161"/>
        <v>0.47598786047613784</v>
      </c>
      <c r="R1270">
        <v>1.137145745</v>
      </c>
      <c r="S1270">
        <v>1.1411591480000001</v>
      </c>
    </row>
    <row r="1271" spans="1:19" x14ac:dyDescent="0.25">
      <c r="A1271">
        <v>85</v>
      </c>
      <c r="B1271">
        <v>1.2</v>
      </c>
      <c r="C1271">
        <v>7.5</v>
      </c>
      <c r="D1271">
        <v>3</v>
      </c>
      <c r="E1271">
        <v>0.54359999999999997</v>
      </c>
      <c r="F1271">
        <v>0.5706</v>
      </c>
      <c r="G1271">
        <v>1.1142000000000001</v>
      </c>
      <c r="H1271">
        <v>0.68077690069999997</v>
      </c>
      <c r="I1271">
        <v>0.63112416500000001</v>
      </c>
      <c r="J1271">
        <v>0.52964449059999996</v>
      </c>
      <c r="K1271">
        <v>0.46469844599999999</v>
      </c>
      <c r="L1271">
        <v>0.72142125909999999</v>
      </c>
      <c r="M1271">
        <v>0.42147308319999999</v>
      </c>
      <c r="N1271">
        <f t="shared" si="158"/>
        <v>0.62821197116945138</v>
      </c>
      <c r="O1271">
        <f t="shared" si="159"/>
        <v>0.50893377378240012</v>
      </c>
      <c r="P1271">
        <f t="shared" si="160"/>
        <v>0.66517128791719538</v>
      </c>
      <c r="Q1271">
        <f t="shared" si="161"/>
        <v>0.47598786047613784</v>
      </c>
      <c r="R1271">
        <v>1.137145745</v>
      </c>
      <c r="S1271">
        <v>1.1411591480000001</v>
      </c>
    </row>
    <row r="1273" spans="1:19" x14ac:dyDescent="0.25">
      <c r="A1273">
        <v>85</v>
      </c>
      <c r="B1273">
        <v>1</v>
      </c>
      <c r="C1273">
        <v>7.5</v>
      </c>
      <c r="D1273">
        <v>3</v>
      </c>
      <c r="E1273">
        <v>0.59040000000000004</v>
      </c>
      <c r="F1273">
        <v>0.36180000000000001</v>
      </c>
      <c r="G1273">
        <v>0.95220000000000005</v>
      </c>
      <c r="H1273">
        <v>0.48817690070000003</v>
      </c>
      <c r="I1273">
        <v>0.43432416499999998</v>
      </c>
      <c r="J1273">
        <v>0.52964449059999996</v>
      </c>
      <c r="K1273">
        <v>0.46469844599999999</v>
      </c>
      <c r="L1273">
        <v>0.52073837909999998</v>
      </c>
      <c r="M1273">
        <v>0.42147308319999999</v>
      </c>
      <c r="N1273">
        <f t="shared" ref="N1273:N1312" si="162">$W$27+$W$28*B1273+$W$29*(C1273-$V$16)*(D1273-$V$18)+$W$30*A1273+$W$31*D1273+$W$32*(C1273-$V$16)*(A1273-$V$20)+$W$33*C1273+$W$34*(B1273-$V$22)*(D1273-$V$18)+$W$35*(A1273-$V$20)*(D1273-$V$18)</f>
        <v>0.43480026800145155</v>
      </c>
      <c r="O1273">
        <f t="shared" ref="O1273:O1312" si="163">$W$40+$W$41*D1273+$W$42*(C1273-$V$17)*(D1273-$V$19)+$W$43*A1273+$W$44*(A1273-$V$21)*(D1273-$V$19)+$W$45*C1273+$W$46*(A1273-$V$21)*(C1273-$V$17)+$W$47*(B1273-$V$23)*(D1273-$V$19)+$W$48*(B1273-$V$23)*(C1273-$V$17)+$W$49*B1273</f>
        <v>0.51274403317619999</v>
      </c>
      <c r="P1273">
        <f t="shared" ref="P1273:P1312" si="164">$Z$27+$Z$28*B1273+$Z$29*A1273+$Z$30*C1273+$Z$31*(D1273-$V$18)^2+$Z$32*(D1273-$V$18)*(C1273-$V$16)+$Z$33*(A1273-$V$20)*(D1273-$V$18)+$Z$34*(D1273)+$Z$35*(B1273-$V$22)*(D1273-$V$18)+$Z$36*(C1273-$V$16)^2+$Z$37*(B1273-$V$22)*(C1273-$V$16)</f>
        <v>0.46858769132319505</v>
      </c>
      <c r="Q1273">
        <f t="shared" ref="Q1273:Q1312" si="165">$Z$40+$Z$41*A1273+$Z$42*C1273+$Z$43*(D1273-$V$19)^2+$Z$44*(C1273-$V$17)*(D1273-$V$19)+$Z$45*D1273+$Z$46*(A1273-$V$21)*(D1273-$V$19)+$Z$47*(C1273-$V$17)^2+$Z$48*(B1273-$V$23)*(D1273-$V$19)+$Z$49*(B1273-$V$23)*(C1273-$V$17)+$Z$50*B1273</f>
        <v>0.4822373248893379</v>
      </c>
      <c r="R1273">
        <v>0.94754430099999998</v>
      </c>
      <c r="S1273">
        <v>0.95082501600000002</v>
      </c>
    </row>
    <row r="1274" spans="1:19" x14ac:dyDescent="0.25">
      <c r="A1274">
        <v>85</v>
      </c>
      <c r="B1274">
        <v>1</v>
      </c>
      <c r="C1274">
        <v>7.5</v>
      </c>
      <c r="D1274">
        <v>3</v>
      </c>
      <c r="E1274">
        <v>0.57240000000000002</v>
      </c>
      <c r="F1274">
        <v>0.36180000000000001</v>
      </c>
      <c r="G1274">
        <v>0.93420000000000003</v>
      </c>
      <c r="H1274">
        <v>0.48817690070000003</v>
      </c>
      <c r="I1274">
        <v>0.43432416499999998</v>
      </c>
      <c r="J1274">
        <v>0.52964449059999996</v>
      </c>
      <c r="K1274">
        <v>0.46469844599999999</v>
      </c>
      <c r="L1274">
        <v>0.52073837909999998</v>
      </c>
      <c r="M1274">
        <v>0.42147308319999999</v>
      </c>
      <c r="N1274">
        <f t="shared" si="162"/>
        <v>0.43480026800145155</v>
      </c>
      <c r="O1274">
        <f t="shared" si="163"/>
        <v>0.51274403317619999</v>
      </c>
      <c r="P1274">
        <f t="shared" si="164"/>
        <v>0.46858769132319505</v>
      </c>
      <c r="Q1274">
        <f t="shared" si="165"/>
        <v>0.4822373248893379</v>
      </c>
      <c r="R1274">
        <v>0.94754430099999998</v>
      </c>
      <c r="S1274">
        <v>0.95082501600000002</v>
      </c>
    </row>
    <row r="1275" spans="1:19" x14ac:dyDescent="0.25">
      <c r="A1275">
        <v>85</v>
      </c>
      <c r="B1275">
        <v>1</v>
      </c>
      <c r="C1275">
        <v>7.5</v>
      </c>
      <c r="D1275">
        <v>3</v>
      </c>
      <c r="E1275">
        <v>0.53280000000000005</v>
      </c>
      <c r="F1275">
        <v>0.40860000000000002</v>
      </c>
      <c r="G1275">
        <v>0.94140000000000001</v>
      </c>
      <c r="H1275">
        <v>0.48817690070000003</v>
      </c>
      <c r="I1275">
        <v>0.43432416499999998</v>
      </c>
      <c r="J1275">
        <v>0.52964449059999996</v>
      </c>
      <c r="K1275">
        <v>0.46469844599999999</v>
      </c>
      <c r="L1275">
        <v>0.52073837909999998</v>
      </c>
      <c r="M1275">
        <v>0.42147308319999999</v>
      </c>
      <c r="N1275">
        <f t="shared" si="162"/>
        <v>0.43480026800145155</v>
      </c>
      <c r="O1275">
        <f t="shared" si="163"/>
        <v>0.51274403317619999</v>
      </c>
      <c r="P1275">
        <f t="shared" si="164"/>
        <v>0.46858769132319505</v>
      </c>
      <c r="Q1275">
        <f t="shared" si="165"/>
        <v>0.4822373248893379</v>
      </c>
      <c r="R1275">
        <v>0.94754430099999998</v>
      </c>
      <c r="S1275">
        <v>0.95082501600000002</v>
      </c>
    </row>
    <row r="1276" spans="1:19" x14ac:dyDescent="0.25">
      <c r="A1276">
        <v>85</v>
      </c>
      <c r="B1276">
        <v>1</v>
      </c>
      <c r="C1276">
        <v>7.5</v>
      </c>
      <c r="D1276">
        <v>3</v>
      </c>
      <c r="E1276">
        <v>0.50760000000000005</v>
      </c>
      <c r="F1276">
        <v>0.43740000000000001</v>
      </c>
      <c r="G1276">
        <v>0.94499999999999995</v>
      </c>
      <c r="H1276">
        <v>0.48817690070000003</v>
      </c>
      <c r="I1276">
        <v>0.43432416499999998</v>
      </c>
      <c r="J1276">
        <v>0.52964449059999996</v>
      </c>
      <c r="K1276">
        <v>0.46469844599999999</v>
      </c>
      <c r="L1276">
        <v>0.52073837909999998</v>
      </c>
      <c r="M1276">
        <v>0.42147308319999999</v>
      </c>
      <c r="N1276">
        <f t="shared" si="162"/>
        <v>0.43480026800145155</v>
      </c>
      <c r="O1276">
        <f t="shared" si="163"/>
        <v>0.51274403317619999</v>
      </c>
      <c r="P1276">
        <f t="shared" si="164"/>
        <v>0.46858769132319505</v>
      </c>
      <c r="Q1276">
        <f t="shared" si="165"/>
        <v>0.4822373248893379</v>
      </c>
      <c r="R1276">
        <v>0.94754430099999998</v>
      </c>
      <c r="S1276">
        <v>0.95082501600000002</v>
      </c>
    </row>
    <row r="1277" spans="1:19" x14ac:dyDescent="0.25">
      <c r="A1277">
        <v>85</v>
      </c>
      <c r="B1277">
        <v>1</v>
      </c>
      <c r="C1277">
        <v>7.5</v>
      </c>
      <c r="D1277">
        <v>3</v>
      </c>
      <c r="E1277">
        <v>0.37080000000000002</v>
      </c>
      <c r="F1277">
        <v>0.55800000000000005</v>
      </c>
      <c r="G1277">
        <v>0.92879999999999996</v>
      </c>
      <c r="H1277">
        <v>0.48817690070000003</v>
      </c>
      <c r="I1277">
        <v>0.43432416499999998</v>
      </c>
      <c r="J1277">
        <v>0.52964449059999996</v>
      </c>
      <c r="K1277">
        <v>0.46469844599999999</v>
      </c>
      <c r="L1277">
        <v>0.52073837909999998</v>
      </c>
      <c r="M1277">
        <v>0.42147308319999999</v>
      </c>
      <c r="N1277">
        <f t="shared" si="162"/>
        <v>0.43480026800145155</v>
      </c>
      <c r="O1277">
        <f t="shared" si="163"/>
        <v>0.51274403317619999</v>
      </c>
      <c r="P1277">
        <f t="shared" si="164"/>
        <v>0.46858769132319505</v>
      </c>
      <c r="Q1277">
        <f t="shared" si="165"/>
        <v>0.4822373248893379</v>
      </c>
      <c r="R1277">
        <v>0.94754430099999998</v>
      </c>
      <c r="S1277">
        <v>0.95082501600000002</v>
      </c>
    </row>
    <row r="1278" spans="1:19" x14ac:dyDescent="0.25">
      <c r="A1278">
        <v>85</v>
      </c>
      <c r="B1278">
        <v>1</v>
      </c>
      <c r="C1278">
        <v>7.5</v>
      </c>
      <c r="D1278">
        <v>3</v>
      </c>
      <c r="E1278">
        <v>0.37619999999999998</v>
      </c>
      <c r="F1278">
        <v>0.5544</v>
      </c>
      <c r="G1278">
        <v>0.93059999999999998</v>
      </c>
      <c r="H1278">
        <v>0.48817690070000003</v>
      </c>
      <c r="I1278">
        <v>0.43432416499999998</v>
      </c>
      <c r="J1278">
        <v>0.52964449059999996</v>
      </c>
      <c r="K1278">
        <v>0.46469844599999999</v>
      </c>
      <c r="L1278">
        <v>0.52073837909999998</v>
      </c>
      <c r="M1278">
        <v>0.42147308319999999</v>
      </c>
      <c r="N1278">
        <f t="shared" si="162"/>
        <v>0.43480026800145155</v>
      </c>
      <c r="O1278">
        <f t="shared" si="163"/>
        <v>0.51274403317619999</v>
      </c>
      <c r="P1278">
        <f t="shared" si="164"/>
        <v>0.46858769132319505</v>
      </c>
      <c r="Q1278">
        <f t="shared" si="165"/>
        <v>0.4822373248893379</v>
      </c>
      <c r="R1278">
        <v>0.94754430099999998</v>
      </c>
      <c r="S1278">
        <v>0.95082501600000002</v>
      </c>
    </row>
    <row r="1279" spans="1:19" x14ac:dyDescent="0.25">
      <c r="A1279">
        <v>85</v>
      </c>
      <c r="B1279">
        <v>1</v>
      </c>
      <c r="C1279">
        <v>7.5</v>
      </c>
      <c r="D1279">
        <v>3</v>
      </c>
      <c r="E1279">
        <v>0.38519999999999999</v>
      </c>
      <c r="F1279">
        <v>0.55620000000000003</v>
      </c>
      <c r="G1279">
        <v>0.94140000000000001</v>
      </c>
      <c r="H1279">
        <v>0.48817690070000003</v>
      </c>
      <c r="I1279">
        <v>0.43432416499999998</v>
      </c>
      <c r="J1279">
        <v>0.52964449059999996</v>
      </c>
      <c r="K1279">
        <v>0.46469844599999999</v>
      </c>
      <c r="L1279">
        <v>0.52073837909999998</v>
      </c>
      <c r="M1279">
        <v>0.42147308319999999</v>
      </c>
      <c r="N1279">
        <f t="shared" si="162"/>
        <v>0.43480026800145155</v>
      </c>
      <c r="O1279">
        <f t="shared" si="163"/>
        <v>0.51274403317619999</v>
      </c>
      <c r="P1279">
        <f t="shared" si="164"/>
        <v>0.46858769132319505</v>
      </c>
      <c r="Q1279">
        <f t="shared" si="165"/>
        <v>0.4822373248893379</v>
      </c>
      <c r="R1279">
        <v>0.94754430099999998</v>
      </c>
      <c r="S1279">
        <v>0.95082501600000002</v>
      </c>
    </row>
    <row r="1280" spans="1:19" x14ac:dyDescent="0.25">
      <c r="A1280">
        <v>85</v>
      </c>
      <c r="B1280">
        <v>1</v>
      </c>
      <c r="C1280">
        <v>7.5</v>
      </c>
      <c r="D1280">
        <v>3</v>
      </c>
      <c r="E1280">
        <v>0.37259999999999999</v>
      </c>
      <c r="F1280">
        <v>0.55620000000000003</v>
      </c>
      <c r="G1280">
        <v>0.92879999999999996</v>
      </c>
      <c r="H1280">
        <v>0.48817690070000003</v>
      </c>
      <c r="I1280">
        <v>0.43432416499999998</v>
      </c>
      <c r="J1280">
        <v>0.52964449059999996</v>
      </c>
      <c r="K1280">
        <v>0.46469844599999999</v>
      </c>
      <c r="L1280">
        <v>0.52073837909999998</v>
      </c>
      <c r="M1280">
        <v>0.42147308319999999</v>
      </c>
      <c r="N1280">
        <f t="shared" si="162"/>
        <v>0.43480026800145155</v>
      </c>
      <c r="O1280">
        <f t="shared" si="163"/>
        <v>0.51274403317619999</v>
      </c>
      <c r="P1280">
        <f t="shared" si="164"/>
        <v>0.46858769132319505</v>
      </c>
      <c r="Q1280">
        <f t="shared" si="165"/>
        <v>0.4822373248893379</v>
      </c>
      <c r="R1280">
        <v>0.94754430099999998</v>
      </c>
      <c r="S1280">
        <v>0.95082501600000002</v>
      </c>
    </row>
    <row r="1281" spans="1:19" x14ac:dyDescent="0.25">
      <c r="A1281">
        <v>85</v>
      </c>
      <c r="B1281">
        <v>1</v>
      </c>
      <c r="C1281">
        <v>7.5</v>
      </c>
      <c r="D1281">
        <v>3</v>
      </c>
      <c r="E1281">
        <v>0.40139999999999998</v>
      </c>
      <c r="F1281">
        <v>0.53459999999999996</v>
      </c>
      <c r="G1281">
        <v>0.93600000000000005</v>
      </c>
      <c r="H1281">
        <v>0.48817690070000003</v>
      </c>
      <c r="I1281">
        <v>0.43432416499999998</v>
      </c>
      <c r="J1281">
        <v>0.52964449059999996</v>
      </c>
      <c r="K1281">
        <v>0.46469844599999999</v>
      </c>
      <c r="L1281">
        <v>0.52073837909999998</v>
      </c>
      <c r="M1281">
        <v>0.42147308319999999</v>
      </c>
      <c r="N1281">
        <f t="shared" si="162"/>
        <v>0.43480026800145155</v>
      </c>
      <c r="O1281">
        <f t="shared" si="163"/>
        <v>0.51274403317619999</v>
      </c>
      <c r="P1281">
        <f t="shared" si="164"/>
        <v>0.46858769132319505</v>
      </c>
      <c r="Q1281">
        <f t="shared" si="165"/>
        <v>0.4822373248893379</v>
      </c>
      <c r="R1281">
        <v>0.94754430099999998</v>
      </c>
      <c r="S1281">
        <v>0.95082501600000002</v>
      </c>
    </row>
    <row r="1282" spans="1:19" x14ac:dyDescent="0.25">
      <c r="A1282">
        <v>85</v>
      </c>
      <c r="B1282">
        <v>1</v>
      </c>
      <c r="C1282">
        <v>7.5</v>
      </c>
      <c r="D1282">
        <v>3</v>
      </c>
      <c r="E1282">
        <v>0.40500000000000003</v>
      </c>
      <c r="F1282">
        <v>0.52200000000000002</v>
      </c>
      <c r="G1282">
        <v>0.92700000000000005</v>
      </c>
      <c r="H1282">
        <v>0.48817690070000003</v>
      </c>
      <c r="I1282">
        <v>0.43432416499999998</v>
      </c>
      <c r="J1282">
        <v>0.52964449059999996</v>
      </c>
      <c r="K1282">
        <v>0.46469844599999999</v>
      </c>
      <c r="L1282">
        <v>0.52073837909999998</v>
      </c>
      <c r="M1282">
        <v>0.42147308319999999</v>
      </c>
      <c r="N1282">
        <f t="shared" si="162"/>
        <v>0.43480026800145155</v>
      </c>
      <c r="O1282">
        <f t="shared" si="163"/>
        <v>0.51274403317619999</v>
      </c>
      <c r="P1282">
        <f t="shared" si="164"/>
        <v>0.46858769132319505</v>
      </c>
      <c r="Q1282">
        <f t="shared" si="165"/>
        <v>0.4822373248893379</v>
      </c>
      <c r="R1282">
        <v>0.94754430099999998</v>
      </c>
      <c r="S1282">
        <v>0.95082501600000002</v>
      </c>
    </row>
    <row r="1283" spans="1:19" x14ac:dyDescent="0.25">
      <c r="A1283">
        <v>85</v>
      </c>
      <c r="B1283">
        <v>1</v>
      </c>
      <c r="C1283">
        <v>7.5</v>
      </c>
      <c r="D1283">
        <v>3</v>
      </c>
      <c r="E1283">
        <v>0.4032</v>
      </c>
      <c r="F1283">
        <v>0.52559999999999996</v>
      </c>
      <c r="G1283">
        <v>0.92879999999999996</v>
      </c>
      <c r="H1283">
        <v>0.48817690070000003</v>
      </c>
      <c r="I1283">
        <v>0.43432416499999998</v>
      </c>
      <c r="J1283">
        <v>0.52964449059999996</v>
      </c>
      <c r="K1283">
        <v>0.46469844599999999</v>
      </c>
      <c r="L1283">
        <v>0.52073837909999998</v>
      </c>
      <c r="M1283">
        <v>0.42147308319999999</v>
      </c>
      <c r="N1283">
        <f t="shared" si="162"/>
        <v>0.43480026800145155</v>
      </c>
      <c r="O1283">
        <f t="shared" si="163"/>
        <v>0.51274403317619999</v>
      </c>
      <c r="P1283">
        <f t="shared" si="164"/>
        <v>0.46858769132319505</v>
      </c>
      <c r="Q1283">
        <f t="shared" si="165"/>
        <v>0.4822373248893379</v>
      </c>
      <c r="R1283">
        <v>0.94754430099999998</v>
      </c>
      <c r="S1283">
        <v>0.95082501600000002</v>
      </c>
    </row>
    <row r="1284" spans="1:19" x14ac:dyDescent="0.25">
      <c r="A1284">
        <v>85</v>
      </c>
      <c r="B1284">
        <v>1</v>
      </c>
      <c r="C1284">
        <v>7.5</v>
      </c>
      <c r="D1284">
        <v>3</v>
      </c>
      <c r="E1284">
        <v>0.4158</v>
      </c>
      <c r="F1284">
        <v>0.52559999999999996</v>
      </c>
      <c r="G1284">
        <v>0.94140000000000001</v>
      </c>
      <c r="H1284">
        <v>0.48817690070000003</v>
      </c>
      <c r="I1284">
        <v>0.43432416499999998</v>
      </c>
      <c r="J1284">
        <v>0.52964449059999996</v>
      </c>
      <c r="K1284">
        <v>0.46469844599999999</v>
      </c>
      <c r="L1284">
        <v>0.52073837909999998</v>
      </c>
      <c r="M1284">
        <v>0.42147308319999999</v>
      </c>
      <c r="N1284">
        <f t="shared" si="162"/>
        <v>0.43480026800145155</v>
      </c>
      <c r="O1284">
        <f t="shared" si="163"/>
        <v>0.51274403317619999</v>
      </c>
      <c r="P1284">
        <f t="shared" si="164"/>
        <v>0.46858769132319505</v>
      </c>
      <c r="Q1284">
        <f t="shared" si="165"/>
        <v>0.4822373248893379</v>
      </c>
      <c r="R1284">
        <v>0.94754430099999998</v>
      </c>
      <c r="S1284">
        <v>0.95082501600000002</v>
      </c>
    </row>
    <row r="1285" spans="1:19" x14ac:dyDescent="0.25">
      <c r="A1285">
        <v>85</v>
      </c>
      <c r="B1285">
        <v>1</v>
      </c>
      <c r="C1285">
        <v>7.5</v>
      </c>
      <c r="D1285">
        <v>3</v>
      </c>
      <c r="E1285">
        <v>0.29160000000000003</v>
      </c>
      <c r="F1285">
        <v>0.66600000000000004</v>
      </c>
      <c r="G1285">
        <v>0.95760000000000001</v>
      </c>
      <c r="H1285">
        <v>0.48817690070000003</v>
      </c>
      <c r="I1285">
        <v>0.43432416499999998</v>
      </c>
      <c r="J1285">
        <v>0.52964449059999996</v>
      </c>
      <c r="K1285">
        <v>0.46469844599999999</v>
      </c>
      <c r="L1285">
        <v>0.52073837909999998</v>
      </c>
      <c r="M1285">
        <v>0.42147308319999999</v>
      </c>
      <c r="N1285">
        <f t="shared" si="162"/>
        <v>0.43480026800145155</v>
      </c>
      <c r="O1285">
        <f t="shared" si="163"/>
        <v>0.51274403317619999</v>
      </c>
      <c r="P1285">
        <f t="shared" si="164"/>
        <v>0.46858769132319505</v>
      </c>
      <c r="Q1285">
        <f t="shared" si="165"/>
        <v>0.4822373248893379</v>
      </c>
      <c r="R1285">
        <v>0.94754430099999998</v>
      </c>
      <c r="S1285">
        <v>0.95082501600000002</v>
      </c>
    </row>
    <row r="1286" spans="1:19" x14ac:dyDescent="0.25">
      <c r="A1286">
        <v>85</v>
      </c>
      <c r="B1286">
        <v>1</v>
      </c>
      <c r="C1286">
        <v>7.5</v>
      </c>
      <c r="D1286">
        <v>3</v>
      </c>
      <c r="E1286">
        <v>0.3024</v>
      </c>
      <c r="F1286">
        <v>0.63180000000000003</v>
      </c>
      <c r="G1286">
        <v>0.93420000000000003</v>
      </c>
      <c r="H1286">
        <v>0.48817690070000003</v>
      </c>
      <c r="I1286">
        <v>0.43432416499999998</v>
      </c>
      <c r="J1286">
        <v>0.52964449059999996</v>
      </c>
      <c r="K1286">
        <v>0.46469844599999999</v>
      </c>
      <c r="L1286">
        <v>0.52073837909999998</v>
      </c>
      <c r="M1286">
        <v>0.42147308319999999</v>
      </c>
      <c r="N1286">
        <f t="shared" si="162"/>
        <v>0.43480026800145155</v>
      </c>
      <c r="O1286">
        <f t="shared" si="163"/>
        <v>0.51274403317619999</v>
      </c>
      <c r="P1286">
        <f t="shared" si="164"/>
        <v>0.46858769132319505</v>
      </c>
      <c r="Q1286">
        <f t="shared" si="165"/>
        <v>0.4822373248893379</v>
      </c>
      <c r="R1286">
        <v>0.94754430099999998</v>
      </c>
      <c r="S1286">
        <v>0.95082501600000002</v>
      </c>
    </row>
    <row r="1287" spans="1:19" x14ac:dyDescent="0.25">
      <c r="A1287">
        <v>85</v>
      </c>
      <c r="B1287">
        <v>1</v>
      </c>
      <c r="C1287">
        <v>7.5</v>
      </c>
      <c r="D1287">
        <v>3</v>
      </c>
      <c r="E1287">
        <v>0.32219999999999999</v>
      </c>
      <c r="F1287">
        <v>0.62460000000000004</v>
      </c>
      <c r="G1287">
        <v>0.94679999999999997</v>
      </c>
      <c r="H1287">
        <v>0.48817690070000003</v>
      </c>
      <c r="I1287">
        <v>0.43432416499999998</v>
      </c>
      <c r="J1287">
        <v>0.52964449059999996</v>
      </c>
      <c r="K1287">
        <v>0.46469844599999999</v>
      </c>
      <c r="L1287">
        <v>0.52073837909999998</v>
      </c>
      <c r="M1287">
        <v>0.42147308319999999</v>
      </c>
      <c r="N1287">
        <f t="shared" si="162"/>
        <v>0.43480026800145155</v>
      </c>
      <c r="O1287">
        <f t="shared" si="163"/>
        <v>0.51274403317619999</v>
      </c>
      <c r="P1287">
        <f t="shared" si="164"/>
        <v>0.46858769132319505</v>
      </c>
      <c r="Q1287">
        <f t="shared" si="165"/>
        <v>0.4822373248893379</v>
      </c>
      <c r="R1287">
        <v>0.94754430099999998</v>
      </c>
      <c r="S1287">
        <v>0.95082501600000002</v>
      </c>
    </row>
    <row r="1288" spans="1:19" x14ac:dyDescent="0.25">
      <c r="A1288">
        <v>85</v>
      </c>
      <c r="B1288">
        <v>1</v>
      </c>
      <c r="C1288">
        <v>7.5</v>
      </c>
      <c r="D1288">
        <v>3</v>
      </c>
      <c r="E1288">
        <v>0.33660000000000001</v>
      </c>
      <c r="F1288">
        <v>0.62639999999999996</v>
      </c>
      <c r="G1288">
        <v>0.96299999999999997</v>
      </c>
      <c r="H1288">
        <v>0.48817690070000003</v>
      </c>
      <c r="I1288">
        <v>0.43432416499999998</v>
      </c>
      <c r="J1288">
        <v>0.52964449059999996</v>
      </c>
      <c r="K1288">
        <v>0.46469844599999999</v>
      </c>
      <c r="L1288">
        <v>0.52073837909999998</v>
      </c>
      <c r="M1288">
        <v>0.42147308319999999</v>
      </c>
      <c r="N1288">
        <f t="shared" si="162"/>
        <v>0.43480026800145155</v>
      </c>
      <c r="O1288">
        <f t="shared" si="163"/>
        <v>0.51274403317619999</v>
      </c>
      <c r="P1288">
        <f t="shared" si="164"/>
        <v>0.46858769132319505</v>
      </c>
      <c r="Q1288">
        <f t="shared" si="165"/>
        <v>0.4822373248893379</v>
      </c>
      <c r="R1288">
        <v>0.94754430099999998</v>
      </c>
      <c r="S1288">
        <v>0.95082501600000002</v>
      </c>
    </row>
    <row r="1289" spans="1:19" x14ac:dyDescent="0.25">
      <c r="A1289">
        <v>85</v>
      </c>
      <c r="B1289">
        <v>1</v>
      </c>
      <c r="C1289">
        <v>7.5</v>
      </c>
      <c r="D1289">
        <v>3</v>
      </c>
      <c r="E1289">
        <v>0.32579999999999998</v>
      </c>
      <c r="F1289">
        <v>0.63539999999999996</v>
      </c>
      <c r="G1289">
        <v>0.96120000000000005</v>
      </c>
      <c r="H1289">
        <v>0.48817690070000003</v>
      </c>
      <c r="I1289">
        <v>0.43432416499999998</v>
      </c>
      <c r="J1289">
        <v>0.52964449059999996</v>
      </c>
      <c r="K1289">
        <v>0.46469844599999999</v>
      </c>
      <c r="L1289">
        <v>0.52073837909999998</v>
      </c>
      <c r="M1289">
        <v>0.42147308319999999</v>
      </c>
      <c r="N1289">
        <f t="shared" si="162"/>
        <v>0.43480026800145155</v>
      </c>
      <c r="O1289">
        <f t="shared" si="163"/>
        <v>0.51274403317619999</v>
      </c>
      <c r="P1289">
        <f t="shared" si="164"/>
        <v>0.46858769132319505</v>
      </c>
      <c r="Q1289">
        <f t="shared" si="165"/>
        <v>0.4822373248893379</v>
      </c>
      <c r="R1289">
        <v>0.94754430099999998</v>
      </c>
      <c r="S1289">
        <v>0.95082501600000002</v>
      </c>
    </row>
    <row r="1290" spans="1:19" x14ac:dyDescent="0.25">
      <c r="A1290">
        <v>85</v>
      </c>
      <c r="B1290">
        <v>1</v>
      </c>
      <c r="C1290">
        <v>7.5</v>
      </c>
      <c r="D1290">
        <v>3</v>
      </c>
      <c r="E1290">
        <v>0.33119999999999999</v>
      </c>
      <c r="F1290">
        <v>0.60299999999999998</v>
      </c>
      <c r="G1290">
        <v>0.93420000000000003</v>
      </c>
      <c r="H1290">
        <v>0.48817690070000003</v>
      </c>
      <c r="I1290">
        <v>0.43432416499999998</v>
      </c>
      <c r="J1290">
        <v>0.52964449059999996</v>
      </c>
      <c r="K1290">
        <v>0.46469844599999999</v>
      </c>
      <c r="L1290">
        <v>0.52073837909999998</v>
      </c>
      <c r="M1290">
        <v>0.42147308319999999</v>
      </c>
      <c r="N1290">
        <f t="shared" si="162"/>
        <v>0.43480026800145155</v>
      </c>
      <c r="O1290">
        <f t="shared" si="163"/>
        <v>0.51274403317619999</v>
      </c>
      <c r="P1290">
        <f t="shared" si="164"/>
        <v>0.46858769132319505</v>
      </c>
      <c r="Q1290">
        <f t="shared" si="165"/>
        <v>0.4822373248893379</v>
      </c>
      <c r="R1290">
        <v>0.94754430099999998</v>
      </c>
      <c r="S1290">
        <v>0.95082501600000002</v>
      </c>
    </row>
    <row r="1291" spans="1:19" x14ac:dyDescent="0.25">
      <c r="A1291">
        <v>85</v>
      </c>
      <c r="B1291">
        <v>1</v>
      </c>
      <c r="C1291">
        <v>7.5</v>
      </c>
      <c r="D1291">
        <v>3</v>
      </c>
      <c r="E1291">
        <v>0.34560000000000002</v>
      </c>
      <c r="F1291">
        <v>0.59219999999999995</v>
      </c>
      <c r="G1291">
        <v>0.93779999999999997</v>
      </c>
      <c r="H1291">
        <v>0.48817690070000003</v>
      </c>
      <c r="I1291">
        <v>0.43432416499999998</v>
      </c>
      <c r="J1291">
        <v>0.52964449059999996</v>
      </c>
      <c r="K1291">
        <v>0.46469844599999999</v>
      </c>
      <c r="L1291">
        <v>0.52073837909999998</v>
      </c>
      <c r="M1291">
        <v>0.42147308319999999</v>
      </c>
      <c r="N1291">
        <f t="shared" si="162"/>
        <v>0.43480026800145155</v>
      </c>
      <c r="O1291">
        <f t="shared" si="163"/>
        <v>0.51274403317619999</v>
      </c>
      <c r="P1291">
        <f t="shared" si="164"/>
        <v>0.46858769132319505</v>
      </c>
      <c r="Q1291">
        <f t="shared" si="165"/>
        <v>0.4822373248893379</v>
      </c>
      <c r="R1291">
        <v>0.94754430099999998</v>
      </c>
      <c r="S1291">
        <v>0.95082501600000002</v>
      </c>
    </row>
    <row r="1292" spans="1:19" x14ac:dyDescent="0.25">
      <c r="A1292">
        <v>85</v>
      </c>
      <c r="B1292">
        <v>1</v>
      </c>
      <c r="C1292">
        <v>7.5</v>
      </c>
      <c r="D1292">
        <v>3</v>
      </c>
      <c r="E1292">
        <v>0.33119999999999999</v>
      </c>
      <c r="F1292">
        <v>0.59940000000000004</v>
      </c>
      <c r="G1292">
        <v>0.93059999999999998</v>
      </c>
      <c r="H1292">
        <v>0.48817690070000003</v>
      </c>
      <c r="I1292">
        <v>0.43432416499999998</v>
      </c>
      <c r="J1292">
        <v>0.52964449059999996</v>
      </c>
      <c r="K1292">
        <v>0.46469844599999999</v>
      </c>
      <c r="L1292">
        <v>0.52073837909999998</v>
      </c>
      <c r="M1292">
        <v>0.42147308319999999</v>
      </c>
      <c r="N1292">
        <f t="shared" si="162"/>
        <v>0.43480026800145155</v>
      </c>
      <c r="O1292">
        <f t="shared" si="163"/>
        <v>0.51274403317619999</v>
      </c>
      <c r="P1292">
        <f t="shared" si="164"/>
        <v>0.46858769132319505</v>
      </c>
      <c r="Q1292">
        <f t="shared" si="165"/>
        <v>0.4822373248893379</v>
      </c>
      <c r="R1292">
        <v>0.94754430099999998</v>
      </c>
      <c r="S1292">
        <v>0.95082501600000002</v>
      </c>
    </row>
    <row r="1293" spans="1:19" x14ac:dyDescent="0.25">
      <c r="A1293">
        <v>85</v>
      </c>
      <c r="B1293">
        <v>1</v>
      </c>
      <c r="C1293">
        <v>7.5</v>
      </c>
      <c r="D1293">
        <v>3</v>
      </c>
      <c r="E1293">
        <v>0.31859999999999999</v>
      </c>
      <c r="F1293">
        <v>0.61380000000000001</v>
      </c>
      <c r="G1293">
        <v>0.93240000000000001</v>
      </c>
      <c r="H1293">
        <v>0.48817690070000003</v>
      </c>
      <c r="I1293">
        <v>0.43432416499999998</v>
      </c>
      <c r="J1293">
        <v>0.52964449059999996</v>
      </c>
      <c r="K1293">
        <v>0.46469844599999999</v>
      </c>
      <c r="L1293">
        <v>0.52073837909999998</v>
      </c>
      <c r="M1293">
        <v>0.42147308319999999</v>
      </c>
      <c r="N1293">
        <f t="shared" si="162"/>
        <v>0.43480026800145155</v>
      </c>
      <c r="O1293">
        <f t="shared" si="163"/>
        <v>0.51274403317619999</v>
      </c>
      <c r="P1293">
        <f t="shared" si="164"/>
        <v>0.46858769132319505</v>
      </c>
      <c r="Q1293">
        <f t="shared" si="165"/>
        <v>0.4822373248893379</v>
      </c>
      <c r="R1293">
        <v>0.94754430099999998</v>
      </c>
      <c r="S1293">
        <v>0.95082501600000002</v>
      </c>
    </row>
    <row r="1294" spans="1:19" x14ac:dyDescent="0.25">
      <c r="A1294">
        <v>85</v>
      </c>
      <c r="B1294">
        <v>1</v>
      </c>
      <c r="C1294">
        <v>7.5</v>
      </c>
      <c r="D1294">
        <v>3</v>
      </c>
      <c r="E1294">
        <v>0.37259999999999999</v>
      </c>
      <c r="F1294">
        <v>0.55620000000000003</v>
      </c>
      <c r="G1294">
        <v>0.92879999999999996</v>
      </c>
      <c r="H1294">
        <v>0.48817690070000003</v>
      </c>
      <c r="I1294">
        <v>0.43432416499999998</v>
      </c>
      <c r="J1294">
        <v>0.52964449059999996</v>
      </c>
      <c r="K1294">
        <v>0.46469844599999999</v>
      </c>
      <c r="L1294">
        <v>0.52073837909999998</v>
      </c>
      <c r="M1294">
        <v>0.42147308319999999</v>
      </c>
      <c r="N1294">
        <f t="shared" si="162"/>
        <v>0.43480026800145155</v>
      </c>
      <c r="O1294">
        <f t="shared" si="163"/>
        <v>0.51274403317619999</v>
      </c>
      <c r="P1294">
        <f t="shared" si="164"/>
        <v>0.46858769132319505</v>
      </c>
      <c r="Q1294">
        <f t="shared" si="165"/>
        <v>0.4822373248893379</v>
      </c>
      <c r="R1294">
        <v>0.94754430099999998</v>
      </c>
      <c r="S1294">
        <v>0.95082501600000002</v>
      </c>
    </row>
    <row r="1295" spans="1:19" x14ac:dyDescent="0.25">
      <c r="A1295">
        <v>85</v>
      </c>
      <c r="B1295">
        <v>1</v>
      </c>
      <c r="C1295">
        <v>7.5</v>
      </c>
      <c r="D1295">
        <v>3</v>
      </c>
      <c r="E1295">
        <v>0.35820000000000002</v>
      </c>
      <c r="F1295">
        <v>0.5706</v>
      </c>
      <c r="G1295">
        <v>0.92879999999999996</v>
      </c>
      <c r="H1295">
        <v>0.48817690070000003</v>
      </c>
      <c r="I1295">
        <v>0.43432416499999998</v>
      </c>
      <c r="J1295">
        <v>0.52964449059999996</v>
      </c>
      <c r="K1295">
        <v>0.46469844599999999</v>
      </c>
      <c r="L1295">
        <v>0.52073837909999998</v>
      </c>
      <c r="M1295">
        <v>0.42147308319999999</v>
      </c>
      <c r="N1295">
        <f t="shared" si="162"/>
        <v>0.43480026800145155</v>
      </c>
      <c r="O1295">
        <f t="shared" si="163"/>
        <v>0.51274403317619999</v>
      </c>
      <c r="P1295">
        <f t="shared" si="164"/>
        <v>0.46858769132319505</v>
      </c>
      <c r="Q1295">
        <f t="shared" si="165"/>
        <v>0.4822373248893379</v>
      </c>
      <c r="R1295">
        <v>0.94754430099999998</v>
      </c>
      <c r="S1295">
        <v>0.95082501600000002</v>
      </c>
    </row>
    <row r="1296" spans="1:19" x14ac:dyDescent="0.25">
      <c r="A1296">
        <v>85</v>
      </c>
      <c r="B1296">
        <v>1</v>
      </c>
      <c r="C1296">
        <v>7.5</v>
      </c>
      <c r="D1296">
        <v>3</v>
      </c>
      <c r="E1296">
        <v>0.36</v>
      </c>
      <c r="F1296">
        <v>0.57599999999999996</v>
      </c>
      <c r="G1296">
        <v>0.93600000000000005</v>
      </c>
      <c r="H1296">
        <v>0.48817690070000003</v>
      </c>
      <c r="I1296">
        <v>0.43432416499999998</v>
      </c>
      <c r="J1296">
        <v>0.52964449059999996</v>
      </c>
      <c r="K1296">
        <v>0.46469844599999999</v>
      </c>
      <c r="L1296">
        <v>0.52073837909999998</v>
      </c>
      <c r="M1296">
        <v>0.42147308319999999</v>
      </c>
      <c r="N1296">
        <f t="shared" si="162"/>
        <v>0.43480026800145155</v>
      </c>
      <c r="O1296">
        <f t="shared" si="163"/>
        <v>0.51274403317619999</v>
      </c>
      <c r="P1296">
        <f t="shared" si="164"/>
        <v>0.46858769132319505</v>
      </c>
      <c r="Q1296">
        <f t="shared" si="165"/>
        <v>0.4822373248893379</v>
      </c>
      <c r="R1296">
        <v>0.94754430099999998</v>
      </c>
      <c r="S1296">
        <v>0.95082501600000002</v>
      </c>
    </row>
    <row r="1297" spans="1:19" x14ac:dyDescent="0.25">
      <c r="A1297">
        <v>85</v>
      </c>
      <c r="B1297">
        <v>1</v>
      </c>
      <c r="C1297">
        <v>7.5</v>
      </c>
      <c r="D1297">
        <v>3</v>
      </c>
      <c r="E1297">
        <v>0.31680000000000003</v>
      </c>
      <c r="F1297">
        <v>0.60660000000000003</v>
      </c>
      <c r="G1297">
        <v>0.9234</v>
      </c>
      <c r="H1297">
        <v>0.48817690070000003</v>
      </c>
      <c r="I1297">
        <v>0.43432416499999998</v>
      </c>
      <c r="J1297">
        <v>0.52964449059999996</v>
      </c>
      <c r="K1297">
        <v>0.46469844599999999</v>
      </c>
      <c r="L1297">
        <v>0.52073837909999998</v>
      </c>
      <c r="M1297">
        <v>0.42147308319999999</v>
      </c>
      <c r="N1297">
        <f t="shared" si="162"/>
        <v>0.43480026800145155</v>
      </c>
      <c r="O1297">
        <f t="shared" si="163"/>
        <v>0.51274403317619999</v>
      </c>
      <c r="P1297">
        <f t="shared" si="164"/>
        <v>0.46858769132319505</v>
      </c>
      <c r="Q1297">
        <f t="shared" si="165"/>
        <v>0.4822373248893379</v>
      </c>
      <c r="R1297">
        <v>0.94754430099999998</v>
      </c>
      <c r="S1297">
        <v>0.95082501600000002</v>
      </c>
    </row>
    <row r="1298" spans="1:19" x14ac:dyDescent="0.25">
      <c r="A1298">
        <v>85</v>
      </c>
      <c r="B1298">
        <v>1</v>
      </c>
      <c r="C1298">
        <v>7.5</v>
      </c>
      <c r="D1298">
        <v>3</v>
      </c>
      <c r="E1298">
        <v>0.3024</v>
      </c>
      <c r="F1298">
        <v>0.64080000000000004</v>
      </c>
      <c r="G1298">
        <v>0.94320000000000004</v>
      </c>
      <c r="H1298">
        <v>0.48817690070000003</v>
      </c>
      <c r="I1298">
        <v>0.43432416499999998</v>
      </c>
      <c r="J1298">
        <v>0.52964449059999996</v>
      </c>
      <c r="K1298">
        <v>0.46469844599999999</v>
      </c>
      <c r="L1298">
        <v>0.52073837909999998</v>
      </c>
      <c r="M1298">
        <v>0.42147308319999999</v>
      </c>
      <c r="N1298">
        <f t="shared" si="162"/>
        <v>0.43480026800145155</v>
      </c>
      <c r="O1298">
        <f t="shared" si="163"/>
        <v>0.51274403317619999</v>
      </c>
      <c r="P1298">
        <f t="shared" si="164"/>
        <v>0.46858769132319505</v>
      </c>
      <c r="Q1298">
        <f t="shared" si="165"/>
        <v>0.4822373248893379</v>
      </c>
      <c r="R1298">
        <v>0.94754430099999998</v>
      </c>
      <c r="S1298">
        <v>0.95082501600000002</v>
      </c>
    </row>
    <row r="1299" spans="1:19" x14ac:dyDescent="0.25">
      <c r="A1299">
        <v>85</v>
      </c>
      <c r="B1299">
        <v>1</v>
      </c>
      <c r="C1299">
        <v>7.5</v>
      </c>
      <c r="D1299">
        <v>3</v>
      </c>
      <c r="E1299">
        <v>0.26100000000000001</v>
      </c>
      <c r="F1299">
        <v>0.63719999999999999</v>
      </c>
      <c r="G1299">
        <v>0.8982</v>
      </c>
      <c r="H1299">
        <v>0.48817690070000003</v>
      </c>
      <c r="I1299">
        <v>0.43432416499999998</v>
      </c>
      <c r="J1299">
        <v>0.52964449059999996</v>
      </c>
      <c r="K1299">
        <v>0.46469844599999999</v>
      </c>
      <c r="L1299">
        <v>0.52073837909999998</v>
      </c>
      <c r="M1299">
        <v>0.42147308319999999</v>
      </c>
      <c r="N1299">
        <f t="shared" si="162"/>
        <v>0.43480026800145155</v>
      </c>
      <c r="O1299">
        <f t="shared" si="163"/>
        <v>0.51274403317619999</v>
      </c>
      <c r="P1299">
        <f t="shared" si="164"/>
        <v>0.46858769132319505</v>
      </c>
      <c r="Q1299">
        <f t="shared" si="165"/>
        <v>0.4822373248893379</v>
      </c>
      <c r="R1299">
        <v>0.94754430099999998</v>
      </c>
      <c r="S1299">
        <v>0.95082501600000002</v>
      </c>
    </row>
    <row r="1300" spans="1:19" x14ac:dyDescent="0.25">
      <c r="A1300">
        <v>85</v>
      </c>
      <c r="B1300">
        <v>1</v>
      </c>
      <c r="C1300">
        <v>7.5</v>
      </c>
      <c r="D1300">
        <v>3</v>
      </c>
      <c r="E1300">
        <v>0.27900000000000003</v>
      </c>
      <c r="F1300">
        <v>0.6552</v>
      </c>
      <c r="G1300">
        <v>0.93420000000000003</v>
      </c>
      <c r="H1300">
        <v>0.48817690070000003</v>
      </c>
      <c r="I1300">
        <v>0.43432416499999998</v>
      </c>
      <c r="J1300">
        <v>0.52964449059999996</v>
      </c>
      <c r="K1300">
        <v>0.46469844599999999</v>
      </c>
      <c r="L1300">
        <v>0.52073837909999998</v>
      </c>
      <c r="M1300">
        <v>0.42147308319999999</v>
      </c>
      <c r="N1300">
        <f t="shared" si="162"/>
        <v>0.43480026800145155</v>
      </c>
      <c r="O1300">
        <f t="shared" si="163"/>
        <v>0.51274403317619999</v>
      </c>
      <c r="P1300">
        <f t="shared" si="164"/>
        <v>0.46858769132319505</v>
      </c>
      <c r="Q1300">
        <f t="shared" si="165"/>
        <v>0.4822373248893379</v>
      </c>
      <c r="R1300">
        <v>0.94754430099999998</v>
      </c>
      <c r="S1300">
        <v>0.95082501600000002</v>
      </c>
    </row>
    <row r="1301" spans="1:19" x14ac:dyDescent="0.25">
      <c r="A1301">
        <v>85</v>
      </c>
      <c r="B1301">
        <v>1</v>
      </c>
      <c r="C1301">
        <v>7.5</v>
      </c>
      <c r="D1301">
        <v>3</v>
      </c>
      <c r="E1301">
        <v>0.33479999999999999</v>
      </c>
      <c r="F1301">
        <v>0.61199999999999999</v>
      </c>
      <c r="G1301">
        <v>0.94679999999999997</v>
      </c>
      <c r="H1301">
        <v>0.48817690070000003</v>
      </c>
      <c r="I1301">
        <v>0.43432416499999998</v>
      </c>
      <c r="J1301">
        <v>0.52964449059999996</v>
      </c>
      <c r="K1301">
        <v>0.46469844599999999</v>
      </c>
      <c r="L1301">
        <v>0.52073837909999998</v>
      </c>
      <c r="M1301">
        <v>0.42147308319999999</v>
      </c>
      <c r="N1301">
        <f t="shared" si="162"/>
        <v>0.43480026800145155</v>
      </c>
      <c r="O1301">
        <f t="shared" si="163"/>
        <v>0.51274403317619999</v>
      </c>
      <c r="P1301">
        <f t="shared" si="164"/>
        <v>0.46858769132319505</v>
      </c>
      <c r="Q1301">
        <f t="shared" si="165"/>
        <v>0.4822373248893379</v>
      </c>
      <c r="R1301">
        <v>0.94754430099999998</v>
      </c>
      <c r="S1301">
        <v>0.95082501600000002</v>
      </c>
    </row>
    <row r="1302" spans="1:19" x14ac:dyDescent="0.25">
      <c r="A1302">
        <v>85</v>
      </c>
      <c r="B1302">
        <v>1</v>
      </c>
      <c r="C1302">
        <v>7.5</v>
      </c>
      <c r="D1302">
        <v>3</v>
      </c>
      <c r="E1302">
        <v>0.378</v>
      </c>
      <c r="F1302">
        <v>0.54</v>
      </c>
      <c r="G1302">
        <v>0.91800000000000004</v>
      </c>
      <c r="H1302">
        <v>0.48817690070000003</v>
      </c>
      <c r="I1302">
        <v>0.43432416499999998</v>
      </c>
      <c r="J1302">
        <v>0.52964449059999996</v>
      </c>
      <c r="K1302">
        <v>0.46469844599999999</v>
      </c>
      <c r="L1302">
        <v>0.52073837909999998</v>
      </c>
      <c r="M1302">
        <v>0.42147308319999999</v>
      </c>
      <c r="N1302">
        <f t="shared" si="162"/>
        <v>0.43480026800145155</v>
      </c>
      <c r="O1302">
        <f t="shared" si="163"/>
        <v>0.51274403317619999</v>
      </c>
      <c r="P1302">
        <f t="shared" si="164"/>
        <v>0.46858769132319505</v>
      </c>
      <c r="Q1302">
        <f t="shared" si="165"/>
        <v>0.4822373248893379</v>
      </c>
      <c r="R1302">
        <v>0.94754430099999998</v>
      </c>
      <c r="S1302">
        <v>0.95082501600000002</v>
      </c>
    </row>
    <row r="1303" spans="1:19" x14ac:dyDescent="0.25">
      <c r="A1303">
        <v>85</v>
      </c>
      <c r="B1303">
        <v>1</v>
      </c>
      <c r="C1303">
        <v>7.5</v>
      </c>
      <c r="D1303">
        <v>3</v>
      </c>
      <c r="E1303">
        <v>0.33660000000000001</v>
      </c>
      <c r="F1303">
        <v>0.53459999999999996</v>
      </c>
      <c r="G1303">
        <v>0.87119999999999997</v>
      </c>
      <c r="H1303">
        <v>0.48817690070000003</v>
      </c>
      <c r="I1303">
        <v>0.43432416499999998</v>
      </c>
      <c r="J1303">
        <v>0.52964449059999996</v>
      </c>
      <c r="K1303">
        <v>0.46469844599999999</v>
      </c>
      <c r="L1303">
        <v>0.52073837909999998</v>
      </c>
      <c r="M1303">
        <v>0.42147308319999999</v>
      </c>
      <c r="N1303">
        <f t="shared" si="162"/>
        <v>0.43480026800145155</v>
      </c>
      <c r="O1303">
        <f t="shared" si="163"/>
        <v>0.51274403317619999</v>
      </c>
      <c r="P1303">
        <f t="shared" si="164"/>
        <v>0.46858769132319505</v>
      </c>
      <c r="Q1303">
        <f t="shared" si="165"/>
        <v>0.4822373248893379</v>
      </c>
      <c r="R1303">
        <v>0.94754430099999998</v>
      </c>
      <c r="S1303">
        <v>0.95082501600000002</v>
      </c>
    </row>
    <row r="1304" spans="1:19" x14ac:dyDescent="0.25">
      <c r="A1304">
        <v>85</v>
      </c>
      <c r="B1304">
        <v>1</v>
      </c>
      <c r="C1304">
        <v>7.5</v>
      </c>
      <c r="D1304">
        <v>3</v>
      </c>
      <c r="E1304">
        <v>0.40139999999999998</v>
      </c>
      <c r="F1304">
        <v>0.56159999999999999</v>
      </c>
      <c r="G1304">
        <v>0.96299999999999997</v>
      </c>
      <c r="H1304">
        <v>0.48817690070000003</v>
      </c>
      <c r="I1304">
        <v>0.43432416499999998</v>
      </c>
      <c r="J1304">
        <v>0.52964449059999996</v>
      </c>
      <c r="K1304">
        <v>0.46469844599999999</v>
      </c>
      <c r="L1304">
        <v>0.52073837909999998</v>
      </c>
      <c r="M1304">
        <v>0.42147308319999999</v>
      </c>
      <c r="N1304">
        <f t="shared" si="162"/>
        <v>0.43480026800145155</v>
      </c>
      <c r="O1304">
        <f t="shared" si="163"/>
        <v>0.51274403317619999</v>
      </c>
      <c r="P1304">
        <f t="shared" si="164"/>
        <v>0.46858769132319505</v>
      </c>
      <c r="Q1304">
        <f t="shared" si="165"/>
        <v>0.4822373248893379</v>
      </c>
      <c r="R1304">
        <v>0.94754430099999998</v>
      </c>
      <c r="S1304">
        <v>0.95082501600000002</v>
      </c>
    </row>
    <row r="1305" spans="1:19" x14ac:dyDescent="0.25">
      <c r="A1305">
        <v>85</v>
      </c>
      <c r="B1305">
        <v>1</v>
      </c>
      <c r="C1305">
        <v>7.5</v>
      </c>
      <c r="D1305">
        <v>3</v>
      </c>
      <c r="E1305">
        <v>0.38700000000000001</v>
      </c>
      <c r="F1305">
        <v>0.52559999999999996</v>
      </c>
      <c r="G1305">
        <v>0.91259999999999997</v>
      </c>
      <c r="H1305">
        <v>0.48817690070000003</v>
      </c>
      <c r="I1305">
        <v>0.43432416499999998</v>
      </c>
      <c r="J1305">
        <v>0.52964449059999996</v>
      </c>
      <c r="K1305">
        <v>0.46469844599999999</v>
      </c>
      <c r="L1305">
        <v>0.52073837909999998</v>
      </c>
      <c r="M1305">
        <v>0.42147308319999999</v>
      </c>
      <c r="N1305">
        <f t="shared" si="162"/>
        <v>0.43480026800145155</v>
      </c>
      <c r="O1305">
        <f t="shared" si="163"/>
        <v>0.51274403317619999</v>
      </c>
      <c r="P1305">
        <f t="shared" si="164"/>
        <v>0.46858769132319505</v>
      </c>
      <c r="Q1305">
        <f t="shared" si="165"/>
        <v>0.4822373248893379</v>
      </c>
      <c r="R1305">
        <v>0.94754430099999998</v>
      </c>
      <c r="S1305">
        <v>0.95082501600000002</v>
      </c>
    </row>
    <row r="1306" spans="1:19" x14ac:dyDescent="0.25">
      <c r="A1306">
        <v>85</v>
      </c>
      <c r="B1306">
        <v>1</v>
      </c>
      <c r="C1306">
        <v>7.5</v>
      </c>
      <c r="D1306">
        <v>3</v>
      </c>
      <c r="E1306">
        <v>0.4194</v>
      </c>
      <c r="F1306">
        <v>0.54179999999999995</v>
      </c>
      <c r="G1306">
        <v>0.96120000000000005</v>
      </c>
      <c r="H1306">
        <v>0.48817690070000003</v>
      </c>
      <c r="I1306">
        <v>0.43432416499999998</v>
      </c>
      <c r="J1306">
        <v>0.52964449059999996</v>
      </c>
      <c r="K1306">
        <v>0.46469844599999999</v>
      </c>
      <c r="L1306">
        <v>0.52073837909999998</v>
      </c>
      <c r="M1306">
        <v>0.42147308319999999</v>
      </c>
      <c r="N1306">
        <f t="shared" si="162"/>
        <v>0.43480026800145155</v>
      </c>
      <c r="O1306">
        <f t="shared" si="163"/>
        <v>0.51274403317619999</v>
      </c>
      <c r="P1306">
        <f t="shared" si="164"/>
        <v>0.46858769132319505</v>
      </c>
      <c r="Q1306">
        <f t="shared" si="165"/>
        <v>0.4822373248893379</v>
      </c>
      <c r="R1306">
        <v>0.94754430099999998</v>
      </c>
      <c r="S1306">
        <v>0.95082501600000002</v>
      </c>
    </row>
    <row r="1307" spans="1:19" x14ac:dyDescent="0.25">
      <c r="A1307">
        <v>85</v>
      </c>
      <c r="B1307">
        <v>1</v>
      </c>
      <c r="C1307">
        <v>7.5</v>
      </c>
      <c r="D1307">
        <v>3</v>
      </c>
      <c r="E1307">
        <v>0.40139999999999998</v>
      </c>
      <c r="F1307">
        <v>0.52380000000000004</v>
      </c>
      <c r="G1307">
        <v>0.92520000000000002</v>
      </c>
      <c r="H1307">
        <v>0.48817690070000003</v>
      </c>
      <c r="I1307">
        <v>0.43432416499999998</v>
      </c>
      <c r="J1307">
        <v>0.52964449059999996</v>
      </c>
      <c r="K1307">
        <v>0.46469844599999999</v>
      </c>
      <c r="L1307">
        <v>0.52073837909999998</v>
      </c>
      <c r="M1307">
        <v>0.42147308319999999</v>
      </c>
      <c r="N1307">
        <f t="shared" si="162"/>
        <v>0.43480026800145155</v>
      </c>
      <c r="O1307">
        <f t="shared" si="163"/>
        <v>0.51274403317619999</v>
      </c>
      <c r="P1307">
        <f t="shared" si="164"/>
        <v>0.46858769132319505</v>
      </c>
      <c r="Q1307">
        <f t="shared" si="165"/>
        <v>0.4822373248893379</v>
      </c>
      <c r="R1307">
        <v>0.94754430099999998</v>
      </c>
      <c r="S1307">
        <v>0.95082501600000002</v>
      </c>
    </row>
    <row r="1308" spans="1:19" x14ac:dyDescent="0.25">
      <c r="A1308">
        <v>85</v>
      </c>
      <c r="B1308">
        <v>1</v>
      </c>
      <c r="C1308">
        <v>7.5</v>
      </c>
      <c r="D1308">
        <v>3</v>
      </c>
      <c r="E1308">
        <v>0.3654</v>
      </c>
      <c r="F1308">
        <v>0.52559999999999996</v>
      </c>
      <c r="G1308">
        <v>0.89100000000000001</v>
      </c>
      <c r="H1308">
        <v>0.48817690070000003</v>
      </c>
      <c r="I1308">
        <v>0.43432416499999998</v>
      </c>
      <c r="J1308">
        <v>0.52964449059999996</v>
      </c>
      <c r="K1308">
        <v>0.46469844599999999</v>
      </c>
      <c r="L1308">
        <v>0.52073837909999998</v>
      </c>
      <c r="M1308">
        <v>0.42147308319999999</v>
      </c>
      <c r="N1308">
        <f t="shared" si="162"/>
        <v>0.43480026800145155</v>
      </c>
      <c r="O1308">
        <f t="shared" si="163"/>
        <v>0.51274403317619999</v>
      </c>
      <c r="P1308">
        <f t="shared" si="164"/>
        <v>0.46858769132319505</v>
      </c>
      <c r="Q1308">
        <f t="shared" si="165"/>
        <v>0.4822373248893379</v>
      </c>
      <c r="R1308">
        <v>0.94754430099999998</v>
      </c>
      <c r="S1308">
        <v>0.95082501600000002</v>
      </c>
    </row>
    <row r="1309" spans="1:19" x14ac:dyDescent="0.25">
      <c r="A1309">
        <v>85</v>
      </c>
      <c r="B1309">
        <v>1</v>
      </c>
      <c r="C1309">
        <v>7.5</v>
      </c>
      <c r="D1309">
        <v>3</v>
      </c>
      <c r="E1309">
        <v>0.37619999999999998</v>
      </c>
      <c r="F1309">
        <v>0.57240000000000002</v>
      </c>
      <c r="G1309">
        <v>0.9486</v>
      </c>
      <c r="H1309">
        <v>0.48817690070000003</v>
      </c>
      <c r="I1309">
        <v>0.43432416499999998</v>
      </c>
      <c r="J1309">
        <v>0.52964449059999996</v>
      </c>
      <c r="K1309">
        <v>0.46469844599999999</v>
      </c>
      <c r="L1309">
        <v>0.52073837909999998</v>
      </c>
      <c r="M1309">
        <v>0.42147308319999999</v>
      </c>
      <c r="N1309">
        <f t="shared" si="162"/>
        <v>0.43480026800145155</v>
      </c>
      <c r="O1309">
        <f t="shared" si="163"/>
        <v>0.51274403317619999</v>
      </c>
      <c r="P1309">
        <f t="shared" si="164"/>
        <v>0.46858769132319505</v>
      </c>
      <c r="Q1309">
        <f t="shared" si="165"/>
        <v>0.4822373248893379</v>
      </c>
      <c r="R1309">
        <v>0.94754430099999998</v>
      </c>
      <c r="S1309">
        <v>0.95082501600000002</v>
      </c>
    </row>
    <row r="1310" spans="1:19" x14ac:dyDescent="0.25">
      <c r="A1310">
        <v>85</v>
      </c>
      <c r="B1310">
        <v>1</v>
      </c>
      <c r="C1310">
        <v>7.5</v>
      </c>
      <c r="D1310">
        <v>3</v>
      </c>
      <c r="E1310">
        <v>0.39419999999999999</v>
      </c>
      <c r="F1310">
        <v>0.50939999999999996</v>
      </c>
      <c r="G1310">
        <v>0.90359999999999996</v>
      </c>
      <c r="H1310">
        <v>0.48817690070000003</v>
      </c>
      <c r="I1310">
        <v>0.43432416499999998</v>
      </c>
      <c r="J1310">
        <v>0.52964449059999996</v>
      </c>
      <c r="K1310">
        <v>0.46469844599999999</v>
      </c>
      <c r="L1310">
        <v>0.52073837909999998</v>
      </c>
      <c r="M1310">
        <v>0.42147308319999999</v>
      </c>
      <c r="N1310">
        <f t="shared" si="162"/>
        <v>0.43480026800145155</v>
      </c>
      <c r="O1310">
        <f t="shared" si="163"/>
        <v>0.51274403317619999</v>
      </c>
      <c r="P1310">
        <f t="shared" si="164"/>
        <v>0.46858769132319505</v>
      </c>
      <c r="Q1310">
        <f t="shared" si="165"/>
        <v>0.4822373248893379</v>
      </c>
      <c r="R1310">
        <v>0.94754430099999998</v>
      </c>
      <c r="S1310">
        <v>0.95082501600000002</v>
      </c>
    </row>
    <row r="1311" spans="1:19" x14ac:dyDescent="0.25">
      <c r="A1311">
        <v>85</v>
      </c>
      <c r="B1311">
        <v>1</v>
      </c>
      <c r="C1311">
        <v>7.5</v>
      </c>
      <c r="D1311">
        <v>3</v>
      </c>
      <c r="E1311">
        <v>0.35820000000000002</v>
      </c>
      <c r="F1311">
        <v>0.5292</v>
      </c>
      <c r="G1311">
        <v>0.88739999999999997</v>
      </c>
      <c r="H1311">
        <v>0.48817690070000003</v>
      </c>
      <c r="I1311">
        <v>0.43432416499999998</v>
      </c>
      <c r="J1311">
        <v>0.52964449059999996</v>
      </c>
      <c r="K1311">
        <v>0.46469844599999999</v>
      </c>
      <c r="L1311">
        <v>0.52073837909999998</v>
      </c>
      <c r="M1311">
        <v>0.42147308319999999</v>
      </c>
      <c r="N1311">
        <f t="shared" si="162"/>
        <v>0.43480026800145155</v>
      </c>
      <c r="O1311">
        <f t="shared" si="163"/>
        <v>0.51274403317619999</v>
      </c>
      <c r="P1311">
        <f t="shared" si="164"/>
        <v>0.46858769132319505</v>
      </c>
      <c r="Q1311">
        <f t="shared" si="165"/>
        <v>0.4822373248893379</v>
      </c>
      <c r="R1311">
        <v>0.94754430099999998</v>
      </c>
      <c r="S1311">
        <v>0.95082501600000002</v>
      </c>
    </row>
    <row r="1312" spans="1:19" x14ac:dyDescent="0.25">
      <c r="A1312">
        <v>85</v>
      </c>
      <c r="B1312">
        <v>1</v>
      </c>
      <c r="C1312">
        <v>7.5</v>
      </c>
      <c r="D1312">
        <v>3</v>
      </c>
      <c r="E1312">
        <v>0.38700000000000001</v>
      </c>
      <c r="F1312">
        <v>0.53280000000000005</v>
      </c>
      <c r="G1312">
        <v>0.91979999999999995</v>
      </c>
      <c r="H1312">
        <v>0.48817690070000003</v>
      </c>
      <c r="I1312">
        <v>0.43432416499999998</v>
      </c>
      <c r="J1312">
        <v>0.52964449059999996</v>
      </c>
      <c r="K1312">
        <v>0.46469844599999999</v>
      </c>
      <c r="L1312">
        <v>0.52073837909999998</v>
      </c>
      <c r="M1312">
        <v>0.42147308319999999</v>
      </c>
      <c r="N1312">
        <f t="shared" si="162"/>
        <v>0.43480026800145155</v>
      </c>
      <c r="O1312">
        <f t="shared" si="163"/>
        <v>0.51274403317619999</v>
      </c>
      <c r="P1312">
        <f t="shared" si="164"/>
        <v>0.46858769132319505</v>
      </c>
      <c r="Q1312">
        <f t="shared" si="165"/>
        <v>0.4822373248893379</v>
      </c>
      <c r="R1312">
        <v>0.94754430099999998</v>
      </c>
      <c r="S1312">
        <v>0.95082501600000002</v>
      </c>
    </row>
    <row r="1314" spans="1:19" x14ac:dyDescent="0.25">
      <c r="A1314">
        <v>85</v>
      </c>
      <c r="B1314">
        <v>0.8</v>
      </c>
      <c r="C1314">
        <v>7.5</v>
      </c>
      <c r="D1314">
        <v>3</v>
      </c>
      <c r="E1314">
        <v>0.504</v>
      </c>
      <c r="F1314">
        <v>0.25740000000000002</v>
      </c>
      <c r="G1314">
        <v>0.76139999999999997</v>
      </c>
      <c r="H1314">
        <v>0.29557690069999998</v>
      </c>
      <c r="I1314">
        <v>0.23752416500000001</v>
      </c>
      <c r="J1314">
        <v>0.52964449059999996</v>
      </c>
      <c r="K1314">
        <v>0.46469844599999999</v>
      </c>
      <c r="L1314">
        <v>0.32005549909999997</v>
      </c>
      <c r="M1314">
        <v>0.42147308319999999</v>
      </c>
      <c r="N1314">
        <f t="shared" ref="N1314:N1353" si="166">$W$27+$W$28*B1314+$W$29*(C1314-$V$16)*(D1314-$V$18)+$W$30*A1314+$W$31*D1314+$W$32*(C1314-$V$16)*(A1314-$V$20)+$W$33*C1314+$W$34*(B1314-$V$22)*(D1314-$V$18)+$W$35*(A1314-$V$20)*(D1314-$V$18)</f>
        <v>0.2413885648334515</v>
      </c>
      <c r="O1314">
        <f t="shared" ref="O1314:O1353" si="167">$W$40+$W$41*D1314+$W$42*(C1314-$V$17)*(D1314-$V$19)+$W$43*A1314+$W$44*(A1314-$V$21)*(D1314-$V$19)+$W$45*C1314+$W$46*(A1314-$V$21)*(C1314-$V$17)+$W$47*(B1314-$V$23)*(D1314-$V$19)+$W$48*(B1314-$V$23)*(C1314-$V$17)+$W$49*B1314</f>
        <v>0.51655429257000007</v>
      </c>
      <c r="P1314">
        <f t="shared" ref="P1314:P1353" si="168">$Z$27+$Z$28*B1314+$Z$29*A1314+$Z$30*C1314+$Z$31*(D1314-$V$18)^2+$Z$32*(D1314-$V$18)*(C1314-$V$16)+$Z$33*(A1314-$V$20)*(D1314-$V$18)+$Z$34*(D1314)+$Z$35*(B1314-$V$22)*(D1314-$V$18)+$Z$36*(C1314-$V$16)^2+$Z$37*(B1314-$V$22)*(C1314-$V$16)</f>
        <v>0.27200409472919568</v>
      </c>
      <c r="Q1314">
        <f t="shared" ref="Q1314:Q1353" si="169">$Z$40+$Z$41*A1314+$Z$42*C1314+$Z$43*(D1314-$V$19)^2+$Z$44*(C1314-$V$17)*(D1314-$V$19)+$Z$45*D1314+$Z$46*(A1314-$V$21)*(D1314-$V$19)+$Z$47*(C1314-$V$17)^2+$Z$48*(B1314-$V$23)*(D1314-$V$19)+$Z$49*(B1314-$V$23)*(C1314-$V$17)+$Z$50*B1314</f>
        <v>0.48848678930253792</v>
      </c>
      <c r="R1314">
        <v>0.75794285800000005</v>
      </c>
      <c r="S1314">
        <v>0.76049088399999998</v>
      </c>
    </row>
    <row r="1315" spans="1:19" x14ac:dyDescent="0.25">
      <c r="A1315">
        <v>85</v>
      </c>
      <c r="B1315">
        <v>0.8</v>
      </c>
      <c r="C1315">
        <v>7.5</v>
      </c>
      <c r="D1315">
        <v>3</v>
      </c>
      <c r="E1315">
        <v>0.47699999999999998</v>
      </c>
      <c r="F1315">
        <v>0.27179999999999999</v>
      </c>
      <c r="G1315">
        <v>0.74880000000000002</v>
      </c>
      <c r="H1315">
        <v>0.29557690069999998</v>
      </c>
      <c r="I1315">
        <v>0.23752416500000001</v>
      </c>
      <c r="J1315">
        <v>0.52964449059999996</v>
      </c>
      <c r="K1315">
        <v>0.46469844599999999</v>
      </c>
      <c r="L1315">
        <v>0.32005549909999997</v>
      </c>
      <c r="M1315">
        <v>0.42147308319999999</v>
      </c>
      <c r="N1315">
        <f t="shared" si="166"/>
        <v>0.2413885648334515</v>
      </c>
      <c r="O1315">
        <f t="shared" si="167"/>
        <v>0.51655429257000007</v>
      </c>
      <c r="P1315">
        <f t="shared" si="168"/>
        <v>0.27200409472919568</v>
      </c>
      <c r="Q1315">
        <f t="shared" si="169"/>
        <v>0.48848678930253792</v>
      </c>
      <c r="R1315">
        <v>0.75794285800000005</v>
      </c>
      <c r="S1315">
        <v>0.76049088399999998</v>
      </c>
    </row>
    <row r="1316" spans="1:19" x14ac:dyDescent="0.25">
      <c r="A1316">
        <v>85</v>
      </c>
      <c r="B1316">
        <v>0.8</v>
      </c>
      <c r="C1316">
        <v>7.5</v>
      </c>
      <c r="D1316">
        <v>3</v>
      </c>
      <c r="E1316">
        <v>0.44819999999999999</v>
      </c>
      <c r="F1316">
        <v>0.29520000000000002</v>
      </c>
      <c r="G1316">
        <v>0.74339999999999995</v>
      </c>
      <c r="H1316">
        <v>0.29557690069999998</v>
      </c>
      <c r="I1316">
        <v>0.23752416500000001</v>
      </c>
      <c r="J1316">
        <v>0.52964449059999996</v>
      </c>
      <c r="K1316">
        <v>0.46469844599999999</v>
      </c>
      <c r="L1316">
        <v>0.32005549909999997</v>
      </c>
      <c r="M1316">
        <v>0.42147308319999999</v>
      </c>
      <c r="N1316">
        <f t="shared" si="166"/>
        <v>0.2413885648334515</v>
      </c>
      <c r="O1316">
        <f t="shared" si="167"/>
        <v>0.51655429257000007</v>
      </c>
      <c r="P1316">
        <f t="shared" si="168"/>
        <v>0.27200409472919568</v>
      </c>
      <c r="Q1316">
        <f t="shared" si="169"/>
        <v>0.48848678930253792</v>
      </c>
      <c r="R1316">
        <v>0.75794285800000005</v>
      </c>
      <c r="S1316">
        <v>0.76049088399999998</v>
      </c>
    </row>
    <row r="1317" spans="1:19" x14ac:dyDescent="0.25">
      <c r="A1317">
        <v>85</v>
      </c>
      <c r="B1317">
        <v>0.8</v>
      </c>
      <c r="C1317">
        <v>7.5</v>
      </c>
      <c r="D1317">
        <v>3</v>
      </c>
      <c r="E1317">
        <v>0.43740000000000001</v>
      </c>
      <c r="F1317">
        <v>0.29880000000000001</v>
      </c>
      <c r="G1317">
        <v>0.73619999999999997</v>
      </c>
      <c r="H1317">
        <v>0.29557690069999998</v>
      </c>
      <c r="I1317">
        <v>0.23752416500000001</v>
      </c>
      <c r="J1317">
        <v>0.52964449059999996</v>
      </c>
      <c r="K1317">
        <v>0.46469844599999999</v>
      </c>
      <c r="L1317">
        <v>0.32005549909999997</v>
      </c>
      <c r="M1317">
        <v>0.42147308319999999</v>
      </c>
      <c r="N1317">
        <f t="shared" si="166"/>
        <v>0.2413885648334515</v>
      </c>
      <c r="O1317">
        <f t="shared" si="167"/>
        <v>0.51655429257000007</v>
      </c>
      <c r="P1317">
        <f t="shared" si="168"/>
        <v>0.27200409472919568</v>
      </c>
      <c r="Q1317">
        <f t="shared" si="169"/>
        <v>0.48848678930253792</v>
      </c>
      <c r="R1317">
        <v>0.75794285800000005</v>
      </c>
      <c r="S1317">
        <v>0.76049088399999998</v>
      </c>
    </row>
    <row r="1318" spans="1:19" x14ac:dyDescent="0.25">
      <c r="A1318">
        <v>85</v>
      </c>
      <c r="B1318">
        <v>0.8</v>
      </c>
      <c r="C1318">
        <v>7.5</v>
      </c>
      <c r="D1318">
        <v>3</v>
      </c>
      <c r="E1318">
        <v>0.38340000000000002</v>
      </c>
      <c r="F1318">
        <v>0.36180000000000001</v>
      </c>
      <c r="G1318">
        <v>0.74519999999999997</v>
      </c>
      <c r="H1318">
        <v>0.29557690069999998</v>
      </c>
      <c r="I1318">
        <v>0.23752416500000001</v>
      </c>
      <c r="J1318">
        <v>0.52964449059999996</v>
      </c>
      <c r="K1318">
        <v>0.46469844599999999</v>
      </c>
      <c r="L1318">
        <v>0.32005549909999997</v>
      </c>
      <c r="M1318">
        <v>0.42147308319999999</v>
      </c>
      <c r="N1318">
        <f t="shared" si="166"/>
        <v>0.2413885648334515</v>
      </c>
      <c r="O1318">
        <f t="shared" si="167"/>
        <v>0.51655429257000007</v>
      </c>
      <c r="P1318">
        <f t="shared" si="168"/>
        <v>0.27200409472919568</v>
      </c>
      <c r="Q1318">
        <f t="shared" si="169"/>
        <v>0.48848678930253792</v>
      </c>
      <c r="R1318">
        <v>0.75794285800000005</v>
      </c>
      <c r="S1318">
        <v>0.76049088399999998</v>
      </c>
    </row>
    <row r="1319" spans="1:19" x14ac:dyDescent="0.25">
      <c r="A1319">
        <v>85</v>
      </c>
      <c r="B1319">
        <v>0.8</v>
      </c>
      <c r="C1319">
        <v>7.5</v>
      </c>
      <c r="D1319">
        <v>3</v>
      </c>
      <c r="E1319">
        <v>0.38879999999999998</v>
      </c>
      <c r="F1319">
        <v>0.36359999999999998</v>
      </c>
      <c r="G1319">
        <v>0.75239999999999996</v>
      </c>
      <c r="H1319">
        <v>0.29557690069999998</v>
      </c>
      <c r="I1319">
        <v>0.23752416500000001</v>
      </c>
      <c r="J1319">
        <v>0.52964449059999996</v>
      </c>
      <c r="K1319">
        <v>0.46469844599999999</v>
      </c>
      <c r="L1319">
        <v>0.32005549909999997</v>
      </c>
      <c r="M1319">
        <v>0.42147308319999999</v>
      </c>
      <c r="N1319">
        <f t="shared" si="166"/>
        <v>0.2413885648334515</v>
      </c>
      <c r="O1319">
        <f t="shared" si="167"/>
        <v>0.51655429257000007</v>
      </c>
      <c r="P1319">
        <f t="shared" si="168"/>
        <v>0.27200409472919568</v>
      </c>
      <c r="Q1319">
        <f t="shared" si="169"/>
        <v>0.48848678930253792</v>
      </c>
      <c r="R1319">
        <v>0.75794285800000005</v>
      </c>
      <c r="S1319">
        <v>0.76049088399999998</v>
      </c>
    </row>
    <row r="1320" spans="1:19" x14ac:dyDescent="0.25">
      <c r="A1320">
        <v>85</v>
      </c>
      <c r="B1320">
        <v>0.8</v>
      </c>
      <c r="C1320">
        <v>7.5</v>
      </c>
      <c r="D1320">
        <v>3</v>
      </c>
      <c r="E1320">
        <v>0.36720000000000003</v>
      </c>
      <c r="F1320">
        <v>0.37619999999999998</v>
      </c>
      <c r="G1320">
        <v>0.74339999999999995</v>
      </c>
      <c r="H1320">
        <v>0.29557690069999998</v>
      </c>
      <c r="I1320">
        <v>0.23752416500000001</v>
      </c>
      <c r="J1320">
        <v>0.52964449059999996</v>
      </c>
      <c r="K1320">
        <v>0.46469844599999999</v>
      </c>
      <c r="L1320">
        <v>0.32005549909999997</v>
      </c>
      <c r="M1320">
        <v>0.42147308319999999</v>
      </c>
      <c r="N1320">
        <f t="shared" si="166"/>
        <v>0.2413885648334515</v>
      </c>
      <c r="O1320">
        <f t="shared" si="167"/>
        <v>0.51655429257000007</v>
      </c>
      <c r="P1320">
        <f t="shared" si="168"/>
        <v>0.27200409472919568</v>
      </c>
      <c r="Q1320">
        <f t="shared" si="169"/>
        <v>0.48848678930253792</v>
      </c>
      <c r="R1320">
        <v>0.75794285800000005</v>
      </c>
      <c r="S1320">
        <v>0.76049088399999998</v>
      </c>
    </row>
    <row r="1321" spans="1:19" x14ac:dyDescent="0.25">
      <c r="A1321">
        <v>85</v>
      </c>
      <c r="B1321">
        <v>0.8</v>
      </c>
      <c r="C1321">
        <v>7.5</v>
      </c>
      <c r="D1321">
        <v>3</v>
      </c>
      <c r="E1321">
        <v>0.37619999999999998</v>
      </c>
      <c r="F1321">
        <v>0.38159999999999999</v>
      </c>
      <c r="G1321">
        <v>0.75780000000000003</v>
      </c>
      <c r="H1321">
        <v>0.29557690069999998</v>
      </c>
      <c r="I1321">
        <v>0.23752416500000001</v>
      </c>
      <c r="J1321">
        <v>0.52964449059999996</v>
      </c>
      <c r="K1321">
        <v>0.46469844599999999</v>
      </c>
      <c r="L1321">
        <v>0.32005549909999997</v>
      </c>
      <c r="M1321">
        <v>0.42147308319999999</v>
      </c>
      <c r="N1321">
        <f t="shared" si="166"/>
        <v>0.2413885648334515</v>
      </c>
      <c r="O1321">
        <f t="shared" si="167"/>
        <v>0.51655429257000007</v>
      </c>
      <c r="P1321">
        <f t="shared" si="168"/>
        <v>0.27200409472919568</v>
      </c>
      <c r="Q1321">
        <f t="shared" si="169"/>
        <v>0.48848678930253792</v>
      </c>
      <c r="R1321">
        <v>0.75794285800000005</v>
      </c>
      <c r="S1321">
        <v>0.76049088399999998</v>
      </c>
    </row>
    <row r="1322" spans="1:19" x14ac:dyDescent="0.25">
      <c r="A1322">
        <v>85</v>
      </c>
      <c r="B1322">
        <v>0.8</v>
      </c>
      <c r="C1322">
        <v>7.5</v>
      </c>
      <c r="D1322">
        <v>3</v>
      </c>
      <c r="E1322">
        <v>0.40679999999999999</v>
      </c>
      <c r="F1322">
        <v>0.33839999999999998</v>
      </c>
      <c r="G1322">
        <v>0.74519999999999997</v>
      </c>
      <c r="H1322">
        <v>0.29557690069999998</v>
      </c>
      <c r="I1322">
        <v>0.23752416500000001</v>
      </c>
      <c r="J1322">
        <v>0.52964449059999996</v>
      </c>
      <c r="K1322">
        <v>0.46469844599999999</v>
      </c>
      <c r="L1322">
        <v>0.32005549909999997</v>
      </c>
      <c r="M1322">
        <v>0.42147308319999999</v>
      </c>
      <c r="N1322">
        <f t="shared" si="166"/>
        <v>0.2413885648334515</v>
      </c>
      <c r="O1322">
        <f t="shared" si="167"/>
        <v>0.51655429257000007</v>
      </c>
      <c r="P1322">
        <f t="shared" si="168"/>
        <v>0.27200409472919568</v>
      </c>
      <c r="Q1322">
        <f t="shared" si="169"/>
        <v>0.48848678930253792</v>
      </c>
      <c r="R1322">
        <v>0.75794285800000005</v>
      </c>
      <c r="S1322">
        <v>0.76049088399999998</v>
      </c>
    </row>
    <row r="1323" spans="1:19" x14ac:dyDescent="0.25">
      <c r="A1323">
        <v>85</v>
      </c>
      <c r="B1323">
        <v>0.8</v>
      </c>
      <c r="C1323">
        <v>7.5</v>
      </c>
      <c r="D1323">
        <v>3</v>
      </c>
      <c r="E1323">
        <v>0.40200000000000002</v>
      </c>
      <c r="F1323">
        <v>0.35520000000000002</v>
      </c>
      <c r="G1323">
        <v>0.75719999999999998</v>
      </c>
      <c r="H1323">
        <v>0.29557690069999998</v>
      </c>
      <c r="I1323">
        <v>0.23752416500000001</v>
      </c>
      <c r="J1323">
        <v>0.52964449059999996</v>
      </c>
      <c r="K1323">
        <v>0.46469844599999999</v>
      </c>
      <c r="L1323">
        <v>0.32005549909999997</v>
      </c>
      <c r="M1323">
        <v>0.42147308319999999</v>
      </c>
      <c r="N1323">
        <f t="shared" si="166"/>
        <v>0.2413885648334515</v>
      </c>
      <c r="O1323">
        <f t="shared" si="167"/>
        <v>0.51655429257000007</v>
      </c>
      <c r="P1323">
        <f t="shared" si="168"/>
        <v>0.27200409472919568</v>
      </c>
      <c r="Q1323">
        <f t="shared" si="169"/>
        <v>0.48848678930253792</v>
      </c>
      <c r="R1323">
        <v>0.75794285800000005</v>
      </c>
      <c r="S1323">
        <v>0.76049088399999998</v>
      </c>
    </row>
    <row r="1324" spans="1:19" x14ac:dyDescent="0.25">
      <c r="A1324">
        <v>85</v>
      </c>
      <c r="B1324">
        <v>0.8</v>
      </c>
      <c r="C1324">
        <v>7.5</v>
      </c>
      <c r="D1324">
        <v>3</v>
      </c>
      <c r="E1324">
        <v>0.40679999999999999</v>
      </c>
      <c r="F1324">
        <v>0.34560000000000002</v>
      </c>
      <c r="G1324">
        <v>0.75239999999999996</v>
      </c>
      <c r="H1324">
        <v>0.29557690069999998</v>
      </c>
      <c r="I1324">
        <v>0.23752416500000001</v>
      </c>
      <c r="J1324">
        <v>0.52964449059999996</v>
      </c>
      <c r="K1324">
        <v>0.46469844599999999</v>
      </c>
      <c r="L1324">
        <v>0.32005549909999997</v>
      </c>
      <c r="M1324">
        <v>0.42147308319999999</v>
      </c>
      <c r="N1324">
        <f t="shared" si="166"/>
        <v>0.2413885648334515</v>
      </c>
      <c r="O1324">
        <f t="shared" si="167"/>
        <v>0.51655429257000007</v>
      </c>
      <c r="P1324">
        <f t="shared" si="168"/>
        <v>0.27200409472919568</v>
      </c>
      <c r="Q1324">
        <f t="shared" si="169"/>
        <v>0.48848678930253792</v>
      </c>
      <c r="R1324">
        <v>0.75794285800000005</v>
      </c>
      <c r="S1324">
        <v>0.76049088399999998</v>
      </c>
    </row>
    <row r="1325" spans="1:19" x14ac:dyDescent="0.25">
      <c r="A1325">
        <v>85</v>
      </c>
      <c r="B1325">
        <v>0.8</v>
      </c>
      <c r="C1325">
        <v>7.5</v>
      </c>
      <c r="D1325">
        <v>3</v>
      </c>
      <c r="E1325">
        <v>0.41760000000000003</v>
      </c>
      <c r="F1325">
        <v>0.35160000000000002</v>
      </c>
      <c r="G1325">
        <v>0.76919999999999999</v>
      </c>
      <c r="H1325">
        <v>0.29557690069999998</v>
      </c>
      <c r="I1325">
        <v>0.23752416500000001</v>
      </c>
      <c r="J1325">
        <v>0.52964449059999996</v>
      </c>
      <c r="K1325">
        <v>0.46469844599999999</v>
      </c>
      <c r="L1325">
        <v>0.32005549909999997</v>
      </c>
      <c r="M1325">
        <v>0.42147308319999999</v>
      </c>
      <c r="N1325">
        <f t="shared" si="166"/>
        <v>0.2413885648334515</v>
      </c>
      <c r="O1325">
        <f t="shared" si="167"/>
        <v>0.51655429257000007</v>
      </c>
      <c r="P1325">
        <f t="shared" si="168"/>
        <v>0.27200409472919568</v>
      </c>
      <c r="Q1325">
        <f t="shared" si="169"/>
        <v>0.48848678930253792</v>
      </c>
      <c r="R1325">
        <v>0.75794285800000005</v>
      </c>
      <c r="S1325">
        <v>0.76049088399999998</v>
      </c>
    </row>
    <row r="1326" spans="1:19" x14ac:dyDescent="0.25">
      <c r="A1326">
        <v>85</v>
      </c>
      <c r="B1326">
        <v>0.8</v>
      </c>
      <c r="C1326">
        <v>7.5</v>
      </c>
      <c r="D1326">
        <v>3</v>
      </c>
      <c r="E1326">
        <v>0.34200000000000003</v>
      </c>
      <c r="F1326">
        <v>0.4128</v>
      </c>
      <c r="G1326">
        <v>0.75480000000000003</v>
      </c>
      <c r="H1326">
        <v>0.29557690069999998</v>
      </c>
      <c r="I1326">
        <v>0.23752416500000001</v>
      </c>
      <c r="J1326">
        <v>0.52964449059999996</v>
      </c>
      <c r="K1326">
        <v>0.46469844599999999</v>
      </c>
      <c r="L1326">
        <v>0.32005549909999997</v>
      </c>
      <c r="M1326">
        <v>0.42147308319999999</v>
      </c>
      <c r="N1326">
        <f t="shared" si="166"/>
        <v>0.2413885648334515</v>
      </c>
      <c r="O1326">
        <f t="shared" si="167"/>
        <v>0.51655429257000007</v>
      </c>
      <c r="P1326">
        <f t="shared" si="168"/>
        <v>0.27200409472919568</v>
      </c>
      <c r="Q1326">
        <f t="shared" si="169"/>
        <v>0.48848678930253792</v>
      </c>
      <c r="R1326">
        <v>0.75794285800000005</v>
      </c>
      <c r="S1326">
        <v>0.76049088399999998</v>
      </c>
    </row>
    <row r="1327" spans="1:19" x14ac:dyDescent="0.25">
      <c r="A1327">
        <v>85</v>
      </c>
      <c r="B1327">
        <v>0.8</v>
      </c>
      <c r="C1327">
        <v>7.5</v>
      </c>
      <c r="D1327">
        <v>3</v>
      </c>
      <c r="E1327">
        <v>0.34799999999999998</v>
      </c>
      <c r="F1327">
        <v>0.41760000000000003</v>
      </c>
      <c r="G1327">
        <v>0.76559999999999995</v>
      </c>
      <c r="H1327">
        <v>0.29557690069999998</v>
      </c>
      <c r="I1327">
        <v>0.23752416500000001</v>
      </c>
      <c r="J1327">
        <v>0.52964449059999996</v>
      </c>
      <c r="K1327">
        <v>0.46469844599999999</v>
      </c>
      <c r="L1327">
        <v>0.32005549909999997</v>
      </c>
      <c r="M1327">
        <v>0.42147308319999999</v>
      </c>
      <c r="N1327">
        <f t="shared" si="166"/>
        <v>0.2413885648334515</v>
      </c>
      <c r="O1327">
        <f t="shared" si="167"/>
        <v>0.51655429257000007</v>
      </c>
      <c r="P1327">
        <f t="shared" si="168"/>
        <v>0.27200409472919568</v>
      </c>
      <c r="Q1327">
        <f t="shared" si="169"/>
        <v>0.48848678930253792</v>
      </c>
      <c r="R1327">
        <v>0.75794285800000005</v>
      </c>
      <c r="S1327">
        <v>0.76049088399999998</v>
      </c>
    </row>
    <row r="1328" spans="1:19" x14ac:dyDescent="0.25">
      <c r="A1328">
        <v>85</v>
      </c>
      <c r="B1328">
        <v>0.8</v>
      </c>
      <c r="C1328">
        <v>7.5</v>
      </c>
      <c r="D1328">
        <v>3</v>
      </c>
      <c r="E1328">
        <v>0.36359999999999998</v>
      </c>
      <c r="F1328">
        <v>0.40079999999999999</v>
      </c>
      <c r="G1328">
        <v>0.76439999999999997</v>
      </c>
      <c r="H1328">
        <v>0.29557690069999998</v>
      </c>
      <c r="I1328">
        <v>0.23752416500000001</v>
      </c>
      <c r="J1328">
        <v>0.52964449059999996</v>
      </c>
      <c r="K1328">
        <v>0.46469844599999999</v>
      </c>
      <c r="L1328">
        <v>0.32005549909999997</v>
      </c>
      <c r="M1328">
        <v>0.42147308319999999</v>
      </c>
      <c r="N1328">
        <f t="shared" si="166"/>
        <v>0.2413885648334515</v>
      </c>
      <c r="O1328">
        <f t="shared" si="167"/>
        <v>0.51655429257000007</v>
      </c>
      <c r="P1328">
        <f t="shared" si="168"/>
        <v>0.27200409472919568</v>
      </c>
      <c r="Q1328">
        <f t="shared" si="169"/>
        <v>0.48848678930253792</v>
      </c>
      <c r="R1328">
        <v>0.75794285800000005</v>
      </c>
      <c r="S1328">
        <v>0.76049088399999998</v>
      </c>
    </row>
    <row r="1329" spans="1:19" x14ac:dyDescent="0.25">
      <c r="A1329">
        <v>85</v>
      </c>
      <c r="B1329">
        <v>0.8</v>
      </c>
      <c r="C1329">
        <v>7.5</v>
      </c>
      <c r="D1329">
        <v>3</v>
      </c>
      <c r="E1329">
        <v>0.3624</v>
      </c>
      <c r="F1329">
        <v>0.38519999999999999</v>
      </c>
      <c r="G1329">
        <v>0.74760000000000004</v>
      </c>
      <c r="H1329">
        <v>0.29557690069999998</v>
      </c>
      <c r="I1329">
        <v>0.23752416500000001</v>
      </c>
      <c r="J1329">
        <v>0.52964449059999996</v>
      </c>
      <c r="K1329">
        <v>0.46469844599999999</v>
      </c>
      <c r="L1329">
        <v>0.32005549909999997</v>
      </c>
      <c r="M1329">
        <v>0.42147308319999999</v>
      </c>
      <c r="N1329">
        <f t="shared" si="166"/>
        <v>0.2413885648334515</v>
      </c>
      <c r="O1329">
        <f t="shared" si="167"/>
        <v>0.51655429257000007</v>
      </c>
      <c r="P1329">
        <f t="shared" si="168"/>
        <v>0.27200409472919568</v>
      </c>
      <c r="Q1329">
        <f t="shared" si="169"/>
        <v>0.48848678930253792</v>
      </c>
      <c r="R1329">
        <v>0.75794285800000005</v>
      </c>
      <c r="S1329">
        <v>0.76049088399999998</v>
      </c>
    </row>
    <row r="1330" spans="1:19" x14ac:dyDescent="0.25">
      <c r="A1330">
        <v>85</v>
      </c>
      <c r="B1330">
        <v>0.8</v>
      </c>
      <c r="C1330">
        <v>7.5</v>
      </c>
      <c r="D1330">
        <v>3</v>
      </c>
      <c r="E1330">
        <v>0.38879999999999998</v>
      </c>
      <c r="F1330">
        <v>0.3876</v>
      </c>
      <c r="G1330">
        <v>0.77639999999999998</v>
      </c>
      <c r="H1330">
        <v>0.29557690069999998</v>
      </c>
      <c r="I1330">
        <v>0.23752416500000001</v>
      </c>
      <c r="J1330">
        <v>0.52964449059999996</v>
      </c>
      <c r="K1330">
        <v>0.46469844599999999</v>
      </c>
      <c r="L1330">
        <v>0.32005549909999997</v>
      </c>
      <c r="M1330">
        <v>0.42147308319999999</v>
      </c>
      <c r="N1330">
        <f t="shared" si="166"/>
        <v>0.2413885648334515</v>
      </c>
      <c r="O1330">
        <f t="shared" si="167"/>
        <v>0.51655429257000007</v>
      </c>
      <c r="P1330">
        <f t="shared" si="168"/>
        <v>0.27200409472919568</v>
      </c>
      <c r="Q1330">
        <f t="shared" si="169"/>
        <v>0.48848678930253792</v>
      </c>
      <c r="R1330">
        <v>0.75794285800000005</v>
      </c>
      <c r="S1330">
        <v>0.76049088399999998</v>
      </c>
    </row>
    <row r="1331" spans="1:19" x14ac:dyDescent="0.25">
      <c r="A1331">
        <v>85</v>
      </c>
      <c r="B1331">
        <v>0.8</v>
      </c>
      <c r="C1331">
        <v>7.5</v>
      </c>
      <c r="D1331">
        <v>3</v>
      </c>
      <c r="E1331">
        <v>0.36720000000000003</v>
      </c>
      <c r="F1331">
        <v>0.39240000000000003</v>
      </c>
      <c r="G1331">
        <v>0.75960000000000005</v>
      </c>
      <c r="H1331">
        <v>0.29557690069999998</v>
      </c>
      <c r="I1331">
        <v>0.23752416500000001</v>
      </c>
      <c r="J1331">
        <v>0.52964449059999996</v>
      </c>
      <c r="K1331">
        <v>0.46469844599999999</v>
      </c>
      <c r="L1331">
        <v>0.32005549909999997</v>
      </c>
      <c r="M1331">
        <v>0.42147308319999999</v>
      </c>
      <c r="N1331">
        <f t="shared" si="166"/>
        <v>0.2413885648334515</v>
      </c>
      <c r="O1331">
        <f t="shared" si="167"/>
        <v>0.51655429257000007</v>
      </c>
      <c r="P1331">
        <f t="shared" si="168"/>
        <v>0.27200409472919568</v>
      </c>
      <c r="Q1331">
        <f t="shared" si="169"/>
        <v>0.48848678930253792</v>
      </c>
      <c r="R1331">
        <v>0.75794285800000005</v>
      </c>
      <c r="S1331">
        <v>0.76049088399999998</v>
      </c>
    </row>
    <row r="1332" spans="1:19" x14ac:dyDescent="0.25">
      <c r="A1332">
        <v>85</v>
      </c>
      <c r="B1332">
        <v>0.8</v>
      </c>
      <c r="C1332">
        <v>7.5</v>
      </c>
      <c r="D1332">
        <v>3</v>
      </c>
      <c r="E1332">
        <v>0.35880000000000001</v>
      </c>
      <c r="F1332">
        <v>0.39960000000000001</v>
      </c>
      <c r="G1332">
        <v>0.75839999999999996</v>
      </c>
      <c r="H1332">
        <v>0.29557690069999998</v>
      </c>
      <c r="I1332">
        <v>0.23752416500000001</v>
      </c>
      <c r="J1332">
        <v>0.52964449059999996</v>
      </c>
      <c r="K1332">
        <v>0.46469844599999999</v>
      </c>
      <c r="L1332">
        <v>0.32005549909999997</v>
      </c>
      <c r="M1332">
        <v>0.42147308319999999</v>
      </c>
      <c r="N1332">
        <f t="shared" si="166"/>
        <v>0.2413885648334515</v>
      </c>
      <c r="O1332">
        <f t="shared" si="167"/>
        <v>0.51655429257000007</v>
      </c>
      <c r="P1332">
        <f t="shared" si="168"/>
        <v>0.27200409472919568</v>
      </c>
      <c r="Q1332">
        <f t="shared" si="169"/>
        <v>0.48848678930253792</v>
      </c>
      <c r="R1332">
        <v>0.75794285800000005</v>
      </c>
      <c r="S1332">
        <v>0.76049088399999998</v>
      </c>
    </row>
    <row r="1333" spans="1:19" x14ac:dyDescent="0.25">
      <c r="A1333">
        <v>85</v>
      </c>
      <c r="B1333">
        <v>0.8</v>
      </c>
      <c r="C1333">
        <v>7.5</v>
      </c>
      <c r="D1333">
        <v>3</v>
      </c>
      <c r="E1333">
        <v>0.36720000000000003</v>
      </c>
      <c r="F1333">
        <v>0.3876</v>
      </c>
      <c r="G1333">
        <v>0.75480000000000003</v>
      </c>
      <c r="H1333">
        <v>0.29557690069999998</v>
      </c>
      <c r="I1333">
        <v>0.23752416500000001</v>
      </c>
      <c r="J1333">
        <v>0.52964449059999996</v>
      </c>
      <c r="K1333">
        <v>0.46469844599999999</v>
      </c>
      <c r="L1333">
        <v>0.32005549909999997</v>
      </c>
      <c r="M1333">
        <v>0.42147308319999999</v>
      </c>
      <c r="N1333">
        <f t="shared" si="166"/>
        <v>0.2413885648334515</v>
      </c>
      <c r="O1333">
        <f t="shared" si="167"/>
        <v>0.51655429257000007</v>
      </c>
      <c r="P1333">
        <f t="shared" si="168"/>
        <v>0.27200409472919568</v>
      </c>
      <c r="Q1333">
        <f t="shared" si="169"/>
        <v>0.48848678930253792</v>
      </c>
      <c r="R1333">
        <v>0.75794285800000005</v>
      </c>
      <c r="S1333">
        <v>0.76049088399999998</v>
      </c>
    </row>
    <row r="1334" spans="1:19" x14ac:dyDescent="0.25">
      <c r="A1334">
        <v>85</v>
      </c>
      <c r="B1334">
        <v>0.8</v>
      </c>
      <c r="C1334">
        <v>7.5</v>
      </c>
      <c r="D1334">
        <v>3</v>
      </c>
      <c r="E1334">
        <v>0.36120000000000002</v>
      </c>
      <c r="F1334">
        <v>0.40920000000000001</v>
      </c>
      <c r="G1334">
        <v>0.77039999999999997</v>
      </c>
      <c r="H1334">
        <v>0.29557690069999998</v>
      </c>
      <c r="I1334">
        <v>0.23752416500000001</v>
      </c>
      <c r="J1334">
        <v>0.52964449059999996</v>
      </c>
      <c r="K1334">
        <v>0.46469844599999999</v>
      </c>
      <c r="L1334">
        <v>0.32005549909999997</v>
      </c>
      <c r="M1334">
        <v>0.42147308319999999</v>
      </c>
      <c r="N1334">
        <f t="shared" si="166"/>
        <v>0.2413885648334515</v>
      </c>
      <c r="O1334">
        <f t="shared" si="167"/>
        <v>0.51655429257000007</v>
      </c>
      <c r="P1334">
        <f t="shared" si="168"/>
        <v>0.27200409472919568</v>
      </c>
      <c r="Q1334">
        <f t="shared" si="169"/>
        <v>0.48848678930253792</v>
      </c>
      <c r="R1334">
        <v>0.75794285800000005</v>
      </c>
      <c r="S1334">
        <v>0.76049088399999998</v>
      </c>
    </row>
    <row r="1335" spans="1:19" x14ac:dyDescent="0.25">
      <c r="A1335">
        <v>85</v>
      </c>
      <c r="B1335">
        <v>0.8</v>
      </c>
      <c r="C1335">
        <v>7.5</v>
      </c>
      <c r="D1335">
        <v>3</v>
      </c>
      <c r="E1335">
        <v>0.33239999999999997</v>
      </c>
      <c r="F1335">
        <v>0.40799999999999997</v>
      </c>
      <c r="G1335">
        <v>0.74039999999999995</v>
      </c>
      <c r="H1335">
        <v>0.29557690069999998</v>
      </c>
      <c r="I1335">
        <v>0.23752416500000001</v>
      </c>
      <c r="J1335">
        <v>0.52964449059999996</v>
      </c>
      <c r="K1335">
        <v>0.46469844599999999</v>
      </c>
      <c r="L1335">
        <v>0.32005549909999997</v>
      </c>
      <c r="M1335">
        <v>0.42147308319999999</v>
      </c>
      <c r="N1335">
        <f t="shared" si="166"/>
        <v>0.2413885648334515</v>
      </c>
      <c r="O1335">
        <f t="shared" si="167"/>
        <v>0.51655429257000007</v>
      </c>
      <c r="P1335">
        <f t="shared" si="168"/>
        <v>0.27200409472919568</v>
      </c>
      <c r="Q1335">
        <f t="shared" si="169"/>
        <v>0.48848678930253792</v>
      </c>
      <c r="R1335">
        <v>0.75794285800000005</v>
      </c>
      <c r="S1335">
        <v>0.76049088399999998</v>
      </c>
    </row>
    <row r="1336" spans="1:19" x14ac:dyDescent="0.25">
      <c r="A1336">
        <v>85</v>
      </c>
      <c r="B1336">
        <v>0.8</v>
      </c>
      <c r="C1336">
        <v>7.5</v>
      </c>
      <c r="D1336">
        <v>3</v>
      </c>
      <c r="E1336">
        <v>0.35639999999999999</v>
      </c>
      <c r="F1336">
        <v>0.40200000000000002</v>
      </c>
      <c r="G1336">
        <v>0.75839999999999996</v>
      </c>
      <c r="H1336">
        <v>0.29557690069999998</v>
      </c>
      <c r="I1336">
        <v>0.23752416500000001</v>
      </c>
      <c r="J1336">
        <v>0.52964449059999996</v>
      </c>
      <c r="K1336">
        <v>0.46469844599999999</v>
      </c>
      <c r="L1336">
        <v>0.32005549909999997</v>
      </c>
      <c r="M1336">
        <v>0.42147308319999999</v>
      </c>
      <c r="N1336">
        <f t="shared" si="166"/>
        <v>0.2413885648334515</v>
      </c>
      <c r="O1336">
        <f t="shared" si="167"/>
        <v>0.51655429257000007</v>
      </c>
      <c r="P1336">
        <f t="shared" si="168"/>
        <v>0.27200409472919568</v>
      </c>
      <c r="Q1336">
        <f t="shared" si="169"/>
        <v>0.48848678930253792</v>
      </c>
      <c r="R1336">
        <v>0.75794285800000005</v>
      </c>
      <c r="S1336">
        <v>0.76049088399999998</v>
      </c>
    </row>
    <row r="1337" spans="1:19" x14ac:dyDescent="0.25">
      <c r="A1337">
        <v>85</v>
      </c>
      <c r="B1337">
        <v>0.8</v>
      </c>
      <c r="C1337">
        <v>7.5</v>
      </c>
      <c r="D1337">
        <v>3</v>
      </c>
      <c r="E1337">
        <v>0.36120000000000002</v>
      </c>
      <c r="F1337">
        <v>0.37440000000000001</v>
      </c>
      <c r="G1337">
        <v>0.73560000000000003</v>
      </c>
      <c r="H1337">
        <v>0.29557690069999998</v>
      </c>
      <c r="I1337">
        <v>0.23752416500000001</v>
      </c>
      <c r="J1337">
        <v>0.52964449059999996</v>
      </c>
      <c r="K1337">
        <v>0.46469844599999999</v>
      </c>
      <c r="L1337">
        <v>0.32005549909999997</v>
      </c>
      <c r="M1337">
        <v>0.42147308319999999</v>
      </c>
      <c r="N1337">
        <f t="shared" si="166"/>
        <v>0.2413885648334515</v>
      </c>
      <c r="O1337">
        <f t="shared" si="167"/>
        <v>0.51655429257000007</v>
      </c>
      <c r="P1337">
        <f t="shared" si="168"/>
        <v>0.27200409472919568</v>
      </c>
      <c r="Q1337">
        <f t="shared" si="169"/>
        <v>0.48848678930253792</v>
      </c>
      <c r="R1337">
        <v>0.75794285800000005</v>
      </c>
      <c r="S1337">
        <v>0.76049088399999998</v>
      </c>
    </row>
    <row r="1338" spans="1:19" x14ac:dyDescent="0.25">
      <c r="A1338">
        <v>85</v>
      </c>
      <c r="B1338">
        <v>0.8</v>
      </c>
      <c r="C1338">
        <v>7.5</v>
      </c>
      <c r="D1338">
        <v>3</v>
      </c>
      <c r="E1338">
        <v>0.312</v>
      </c>
      <c r="F1338">
        <v>0.43440000000000001</v>
      </c>
      <c r="G1338">
        <v>0.74639999999999995</v>
      </c>
      <c r="H1338">
        <v>0.29557690069999998</v>
      </c>
      <c r="I1338">
        <v>0.23752416500000001</v>
      </c>
      <c r="J1338">
        <v>0.52964449059999996</v>
      </c>
      <c r="K1338">
        <v>0.46469844599999999</v>
      </c>
      <c r="L1338">
        <v>0.32005549909999997</v>
      </c>
      <c r="M1338">
        <v>0.42147308319999999</v>
      </c>
      <c r="N1338">
        <f t="shared" si="166"/>
        <v>0.2413885648334515</v>
      </c>
      <c r="O1338">
        <f t="shared" si="167"/>
        <v>0.51655429257000007</v>
      </c>
      <c r="P1338">
        <f t="shared" si="168"/>
        <v>0.27200409472919568</v>
      </c>
      <c r="Q1338">
        <f t="shared" si="169"/>
        <v>0.48848678930253792</v>
      </c>
      <c r="R1338">
        <v>0.75794285800000005</v>
      </c>
      <c r="S1338">
        <v>0.76049088399999998</v>
      </c>
    </row>
    <row r="1339" spans="1:19" x14ac:dyDescent="0.25">
      <c r="A1339">
        <v>85</v>
      </c>
      <c r="B1339">
        <v>0.8</v>
      </c>
      <c r="C1339">
        <v>7.5</v>
      </c>
      <c r="D1339">
        <v>3</v>
      </c>
      <c r="E1339">
        <v>0.36720000000000003</v>
      </c>
      <c r="F1339">
        <v>0.39839999999999998</v>
      </c>
      <c r="G1339">
        <v>0.76559999999999995</v>
      </c>
      <c r="H1339">
        <v>0.29557690069999998</v>
      </c>
      <c r="I1339">
        <v>0.23752416500000001</v>
      </c>
      <c r="J1339">
        <v>0.52964449059999996</v>
      </c>
      <c r="K1339">
        <v>0.46469844599999999</v>
      </c>
      <c r="L1339">
        <v>0.32005549909999997</v>
      </c>
      <c r="M1339">
        <v>0.42147308319999999</v>
      </c>
      <c r="N1339">
        <f t="shared" si="166"/>
        <v>0.2413885648334515</v>
      </c>
      <c r="O1339">
        <f t="shared" si="167"/>
        <v>0.51655429257000007</v>
      </c>
      <c r="P1339">
        <f t="shared" si="168"/>
        <v>0.27200409472919568</v>
      </c>
      <c r="Q1339">
        <f t="shared" si="169"/>
        <v>0.48848678930253792</v>
      </c>
      <c r="R1339">
        <v>0.75794285800000005</v>
      </c>
      <c r="S1339">
        <v>0.76049088399999998</v>
      </c>
    </row>
    <row r="1340" spans="1:19" x14ac:dyDescent="0.25">
      <c r="A1340">
        <v>85</v>
      </c>
      <c r="B1340">
        <v>0.8</v>
      </c>
      <c r="C1340">
        <v>7.5</v>
      </c>
      <c r="D1340">
        <v>3</v>
      </c>
      <c r="E1340">
        <v>0.31319999999999998</v>
      </c>
      <c r="F1340">
        <v>0.42599999999999999</v>
      </c>
      <c r="G1340">
        <v>0.73919999999999997</v>
      </c>
      <c r="H1340">
        <v>0.29557690069999998</v>
      </c>
      <c r="I1340">
        <v>0.23752416500000001</v>
      </c>
      <c r="J1340">
        <v>0.52964449059999996</v>
      </c>
      <c r="K1340">
        <v>0.46469844599999999</v>
      </c>
      <c r="L1340">
        <v>0.32005549909999997</v>
      </c>
      <c r="M1340">
        <v>0.42147308319999999</v>
      </c>
      <c r="N1340">
        <f t="shared" si="166"/>
        <v>0.2413885648334515</v>
      </c>
      <c r="O1340">
        <f t="shared" si="167"/>
        <v>0.51655429257000007</v>
      </c>
      <c r="P1340">
        <f t="shared" si="168"/>
        <v>0.27200409472919568</v>
      </c>
      <c r="Q1340">
        <f t="shared" si="169"/>
        <v>0.48848678930253792</v>
      </c>
      <c r="R1340">
        <v>0.75794285800000005</v>
      </c>
      <c r="S1340">
        <v>0.76049088399999998</v>
      </c>
    </row>
    <row r="1341" spans="1:19" x14ac:dyDescent="0.25">
      <c r="A1341">
        <v>85</v>
      </c>
      <c r="B1341">
        <v>0.8</v>
      </c>
      <c r="C1341">
        <v>7.5</v>
      </c>
      <c r="D1341">
        <v>3</v>
      </c>
      <c r="E1341">
        <v>0.31559999999999999</v>
      </c>
      <c r="F1341">
        <v>0.44400000000000001</v>
      </c>
      <c r="G1341">
        <v>0.75960000000000005</v>
      </c>
      <c r="H1341">
        <v>0.29557690069999998</v>
      </c>
      <c r="I1341">
        <v>0.23752416500000001</v>
      </c>
      <c r="J1341">
        <v>0.52964449059999996</v>
      </c>
      <c r="K1341">
        <v>0.46469844599999999</v>
      </c>
      <c r="L1341">
        <v>0.32005549909999997</v>
      </c>
      <c r="M1341">
        <v>0.42147308319999999</v>
      </c>
      <c r="N1341">
        <f t="shared" si="166"/>
        <v>0.2413885648334515</v>
      </c>
      <c r="O1341">
        <f t="shared" si="167"/>
        <v>0.51655429257000007</v>
      </c>
      <c r="P1341">
        <f t="shared" si="168"/>
        <v>0.27200409472919568</v>
      </c>
      <c r="Q1341">
        <f t="shared" si="169"/>
        <v>0.48848678930253792</v>
      </c>
      <c r="R1341">
        <v>0.75794285800000005</v>
      </c>
      <c r="S1341">
        <v>0.76049088399999998</v>
      </c>
    </row>
    <row r="1342" spans="1:19" x14ac:dyDescent="0.25">
      <c r="A1342">
        <v>85</v>
      </c>
      <c r="B1342">
        <v>0.8</v>
      </c>
      <c r="C1342">
        <v>7.5</v>
      </c>
      <c r="D1342">
        <v>3</v>
      </c>
      <c r="E1342">
        <v>0.41520000000000001</v>
      </c>
      <c r="F1342">
        <v>0.37080000000000002</v>
      </c>
      <c r="G1342">
        <v>0.78600000000000003</v>
      </c>
      <c r="H1342">
        <v>0.29557690069999998</v>
      </c>
      <c r="I1342">
        <v>0.23752416500000001</v>
      </c>
      <c r="J1342">
        <v>0.52964449059999996</v>
      </c>
      <c r="K1342">
        <v>0.46469844599999999</v>
      </c>
      <c r="L1342">
        <v>0.32005549909999997</v>
      </c>
      <c r="M1342">
        <v>0.42147308319999999</v>
      </c>
      <c r="N1342">
        <f t="shared" si="166"/>
        <v>0.2413885648334515</v>
      </c>
      <c r="O1342">
        <f t="shared" si="167"/>
        <v>0.51655429257000007</v>
      </c>
      <c r="P1342">
        <f t="shared" si="168"/>
        <v>0.27200409472919568</v>
      </c>
      <c r="Q1342">
        <f t="shared" si="169"/>
        <v>0.48848678930253792</v>
      </c>
      <c r="R1342">
        <v>0.75794285800000005</v>
      </c>
      <c r="S1342">
        <v>0.76049088399999998</v>
      </c>
    </row>
    <row r="1343" spans="1:19" x14ac:dyDescent="0.25">
      <c r="A1343">
        <v>85</v>
      </c>
      <c r="B1343">
        <v>0.8</v>
      </c>
      <c r="C1343">
        <v>7.5</v>
      </c>
      <c r="D1343">
        <v>3</v>
      </c>
      <c r="E1343">
        <v>0.40799999999999997</v>
      </c>
      <c r="F1343">
        <v>0.38400000000000001</v>
      </c>
      <c r="G1343">
        <v>0.79200000000000004</v>
      </c>
      <c r="H1343">
        <v>0.29557690069999998</v>
      </c>
      <c r="I1343">
        <v>0.23752416500000001</v>
      </c>
      <c r="J1343">
        <v>0.52964449059999996</v>
      </c>
      <c r="K1343">
        <v>0.46469844599999999</v>
      </c>
      <c r="L1343">
        <v>0.32005549909999997</v>
      </c>
      <c r="M1343">
        <v>0.42147308319999999</v>
      </c>
      <c r="N1343">
        <f t="shared" si="166"/>
        <v>0.2413885648334515</v>
      </c>
      <c r="O1343">
        <f t="shared" si="167"/>
        <v>0.51655429257000007</v>
      </c>
      <c r="P1343">
        <f t="shared" si="168"/>
        <v>0.27200409472919568</v>
      </c>
      <c r="Q1343">
        <f t="shared" si="169"/>
        <v>0.48848678930253792</v>
      </c>
      <c r="R1343">
        <v>0.75794285800000005</v>
      </c>
      <c r="S1343">
        <v>0.76049088399999998</v>
      </c>
    </row>
    <row r="1344" spans="1:19" x14ac:dyDescent="0.25">
      <c r="A1344">
        <v>85</v>
      </c>
      <c r="B1344">
        <v>0.8</v>
      </c>
      <c r="C1344">
        <v>7.5</v>
      </c>
      <c r="D1344">
        <v>3</v>
      </c>
      <c r="E1344">
        <v>0.3972</v>
      </c>
      <c r="F1344">
        <v>0.34799999999999998</v>
      </c>
      <c r="G1344">
        <v>0.74519999999999997</v>
      </c>
      <c r="H1344">
        <v>0.29557690069999998</v>
      </c>
      <c r="I1344">
        <v>0.23752416500000001</v>
      </c>
      <c r="J1344">
        <v>0.52964449059999996</v>
      </c>
      <c r="K1344">
        <v>0.46469844599999999</v>
      </c>
      <c r="L1344">
        <v>0.32005549909999997</v>
      </c>
      <c r="M1344">
        <v>0.42147308319999999</v>
      </c>
      <c r="N1344">
        <f t="shared" si="166"/>
        <v>0.2413885648334515</v>
      </c>
      <c r="O1344">
        <f t="shared" si="167"/>
        <v>0.51655429257000007</v>
      </c>
      <c r="P1344">
        <f t="shared" si="168"/>
        <v>0.27200409472919568</v>
      </c>
      <c r="Q1344">
        <f t="shared" si="169"/>
        <v>0.48848678930253792</v>
      </c>
      <c r="R1344">
        <v>0.75794285800000005</v>
      </c>
      <c r="S1344">
        <v>0.76049088399999998</v>
      </c>
    </row>
    <row r="1345" spans="1:19" x14ac:dyDescent="0.25">
      <c r="A1345">
        <v>85</v>
      </c>
      <c r="B1345">
        <v>0.8</v>
      </c>
      <c r="C1345">
        <v>7.5</v>
      </c>
      <c r="D1345">
        <v>3</v>
      </c>
      <c r="E1345">
        <v>0.33960000000000001</v>
      </c>
      <c r="F1345">
        <v>0.35520000000000002</v>
      </c>
      <c r="G1345">
        <v>0.69479999999999997</v>
      </c>
      <c r="H1345">
        <v>0.29557690069999998</v>
      </c>
      <c r="I1345">
        <v>0.23752416500000001</v>
      </c>
      <c r="J1345">
        <v>0.52964449059999996</v>
      </c>
      <c r="K1345">
        <v>0.46469844599999999</v>
      </c>
      <c r="L1345">
        <v>0.32005549909999997</v>
      </c>
      <c r="M1345">
        <v>0.42147308319999999</v>
      </c>
      <c r="N1345">
        <f t="shared" si="166"/>
        <v>0.2413885648334515</v>
      </c>
      <c r="O1345">
        <f t="shared" si="167"/>
        <v>0.51655429257000007</v>
      </c>
      <c r="P1345">
        <f t="shared" si="168"/>
        <v>0.27200409472919568</v>
      </c>
      <c r="Q1345">
        <f t="shared" si="169"/>
        <v>0.48848678930253792</v>
      </c>
      <c r="R1345">
        <v>0.75794285800000005</v>
      </c>
      <c r="S1345">
        <v>0.76049088399999998</v>
      </c>
    </row>
    <row r="1346" spans="1:19" x14ac:dyDescent="0.25">
      <c r="A1346">
        <v>85</v>
      </c>
      <c r="B1346">
        <v>0.8</v>
      </c>
      <c r="C1346">
        <v>7.5</v>
      </c>
      <c r="D1346">
        <v>3</v>
      </c>
      <c r="E1346">
        <v>0.42720000000000002</v>
      </c>
      <c r="F1346">
        <v>0.34560000000000002</v>
      </c>
      <c r="G1346">
        <v>0.77280000000000004</v>
      </c>
      <c r="H1346">
        <v>0.29557690069999998</v>
      </c>
      <c r="I1346">
        <v>0.23752416500000001</v>
      </c>
      <c r="J1346">
        <v>0.52964449059999996</v>
      </c>
      <c r="K1346">
        <v>0.46469844599999999</v>
      </c>
      <c r="L1346">
        <v>0.32005549909999997</v>
      </c>
      <c r="M1346">
        <v>0.42147308319999999</v>
      </c>
      <c r="N1346">
        <f t="shared" si="166"/>
        <v>0.2413885648334515</v>
      </c>
      <c r="O1346">
        <f t="shared" si="167"/>
        <v>0.51655429257000007</v>
      </c>
      <c r="P1346">
        <f t="shared" si="168"/>
        <v>0.27200409472919568</v>
      </c>
      <c r="Q1346">
        <f t="shared" si="169"/>
        <v>0.48848678930253792</v>
      </c>
      <c r="R1346">
        <v>0.75794285800000005</v>
      </c>
      <c r="S1346">
        <v>0.76049088399999998</v>
      </c>
    </row>
    <row r="1347" spans="1:19" x14ac:dyDescent="0.25">
      <c r="A1347">
        <v>85</v>
      </c>
      <c r="B1347">
        <v>0.8</v>
      </c>
      <c r="C1347">
        <v>7.5</v>
      </c>
      <c r="D1347">
        <v>3</v>
      </c>
      <c r="E1347">
        <v>0.42</v>
      </c>
      <c r="F1347">
        <v>0.33</v>
      </c>
      <c r="G1347">
        <v>0.75</v>
      </c>
      <c r="H1347">
        <v>0.29557690069999998</v>
      </c>
      <c r="I1347">
        <v>0.23752416500000001</v>
      </c>
      <c r="J1347">
        <v>0.52964449059999996</v>
      </c>
      <c r="K1347">
        <v>0.46469844599999999</v>
      </c>
      <c r="L1347">
        <v>0.32005549909999997</v>
      </c>
      <c r="M1347">
        <v>0.42147308319999999</v>
      </c>
      <c r="N1347">
        <f t="shared" si="166"/>
        <v>0.2413885648334515</v>
      </c>
      <c r="O1347">
        <f t="shared" si="167"/>
        <v>0.51655429257000007</v>
      </c>
      <c r="P1347">
        <f t="shared" si="168"/>
        <v>0.27200409472919568</v>
      </c>
      <c r="Q1347">
        <f t="shared" si="169"/>
        <v>0.48848678930253792</v>
      </c>
      <c r="R1347">
        <v>0.75794285800000005</v>
      </c>
      <c r="S1347">
        <v>0.76049088399999998</v>
      </c>
    </row>
    <row r="1348" spans="1:19" x14ac:dyDescent="0.25">
      <c r="A1348">
        <v>85</v>
      </c>
      <c r="B1348">
        <v>0.8</v>
      </c>
      <c r="C1348">
        <v>7.5</v>
      </c>
      <c r="D1348">
        <v>3</v>
      </c>
      <c r="E1348">
        <v>0.3972</v>
      </c>
      <c r="F1348">
        <v>0.36359999999999998</v>
      </c>
      <c r="G1348">
        <v>0.76080000000000003</v>
      </c>
      <c r="H1348">
        <v>0.29557690069999998</v>
      </c>
      <c r="I1348">
        <v>0.23752416500000001</v>
      </c>
      <c r="J1348">
        <v>0.52964449059999996</v>
      </c>
      <c r="K1348">
        <v>0.46469844599999999</v>
      </c>
      <c r="L1348">
        <v>0.32005549909999997</v>
      </c>
      <c r="M1348">
        <v>0.42147308319999999</v>
      </c>
      <c r="N1348">
        <f t="shared" si="166"/>
        <v>0.2413885648334515</v>
      </c>
      <c r="O1348">
        <f t="shared" si="167"/>
        <v>0.51655429257000007</v>
      </c>
      <c r="P1348">
        <f t="shared" si="168"/>
        <v>0.27200409472919568</v>
      </c>
      <c r="Q1348">
        <f t="shared" si="169"/>
        <v>0.48848678930253792</v>
      </c>
      <c r="R1348">
        <v>0.75794285800000005</v>
      </c>
      <c r="S1348">
        <v>0.76049088399999998</v>
      </c>
    </row>
    <row r="1349" spans="1:19" x14ac:dyDescent="0.25">
      <c r="A1349">
        <v>85</v>
      </c>
      <c r="B1349">
        <v>0.8</v>
      </c>
      <c r="C1349">
        <v>7.5</v>
      </c>
      <c r="D1349">
        <v>3</v>
      </c>
      <c r="E1349">
        <v>0.35520000000000002</v>
      </c>
      <c r="F1349">
        <v>0.39</v>
      </c>
      <c r="G1349">
        <v>0.74519999999999997</v>
      </c>
      <c r="H1349">
        <v>0.29557690069999998</v>
      </c>
      <c r="I1349">
        <v>0.23752416500000001</v>
      </c>
      <c r="J1349">
        <v>0.52964449059999996</v>
      </c>
      <c r="K1349">
        <v>0.46469844599999999</v>
      </c>
      <c r="L1349">
        <v>0.32005549909999997</v>
      </c>
      <c r="M1349">
        <v>0.42147308319999999</v>
      </c>
      <c r="N1349">
        <f t="shared" si="166"/>
        <v>0.2413885648334515</v>
      </c>
      <c r="O1349">
        <f t="shared" si="167"/>
        <v>0.51655429257000007</v>
      </c>
      <c r="P1349">
        <f t="shared" si="168"/>
        <v>0.27200409472919568</v>
      </c>
      <c r="Q1349">
        <f t="shared" si="169"/>
        <v>0.48848678930253792</v>
      </c>
      <c r="R1349">
        <v>0.75794285800000005</v>
      </c>
      <c r="S1349">
        <v>0.76049088399999998</v>
      </c>
    </row>
    <row r="1350" spans="1:19" x14ac:dyDescent="0.25">
      <c r="A1350">
        <v>85</v>
      </c>
      <c r="B1350">
        <v>0.8</v>
      </c>
      <c r="C1350">
        <v>7.5</v>
      </c>
      <c r="D1350">
        <v>3</v>
      </c>
      <c r="E1350">
        <v>0.3906</v>
      </c>
      <c r="F1350">
        <v>0.32940000000000003</v>
      </c>
      <c r="G1350">
        <v>0.72</v>
      </c>
      <c r="H1350">
        <v>0.29557690069999998</v>
      </c>
      <c r="I1350">
        <v>0.23752416500000001</v>
      </c>
      <c r="J1350">
        <v>0.52964449059999996</v>
      </c>
      <c r="K1350">
        <v>0.46469844599999999</v>
      </c>
      <c r="L1350">
        <v>0.32005549909999997</v>
      </c>
      <c r="M1350">
        <v>0.42147308319999999</v>
      </c>
      <c r="N1350">
        <f t="shared" si="166"/>
        <v>0.2413885648334515</v>
      </c>
      <c r="O1350">
        <f t="shared" si="167"/>
        <v>0.51655429257000007</v>
      </c>
      <c r="P1350">
        <f t="shared" si="168"/>
        <v>0.27200409472919568</v>
      </c>
      <c r="Q1350">
        <f t="shared" si="169"/>
        <v>0.48848678930253792</v>
      </c>
      <c r="R1350">
        <v>0.75794285800000005</v>
      </c>
      <c r="S1350">
        <v>0.76049088399999998</v>
      </c>
    </row>
    <row r="1351" spans="1:19" x14ac:dyDescent="0.25">
      <c r="A1351">
        <v>85</v>
      </c>
      <c r="B1351">
        <v>0.8</v>
      </c>
      <c r="C1351">
        <v>7.5</v>
      </c>
      <c r="D1351">
        <v>3</v>
      </c>
      <c r="E1351">
        <v>0.58679999999999999</v>
      </c>
      <c r="F1351">
        <v>0.189</v>
      </c>
      <c r="G1351">
        <v>0.77580000000000005</v>
      </c>
      <c r="H1351">
        <v>0.29557690069999998</v>
      </c>
      <c r="I1351">
        <v>0.23752416500000001</v>
      </c>
      <c r="J1351">
        <v>0.52964449059999996</v>
      </c>
      <c r="K1351">
        <v>0.46469844599999999</v>
      </c>
      <c r="L1351">
        <v>0.32005549909999997</v>
      </c>
      <c r="M1351">
        <v>0.42147308319999999</v>
      </c>
      <c r="N1351">
        <f t="shared" si="166"/>
        <v>0.2413885648334515</v>
      </c>
      <c r="O1351">
        <f t="shared" si="167"/>
        <v>0.51655429257000007</v>
      </c>
      <c r="P1351">
        <f t="shared" si="168"/>
        <v>0.27200409472919568</v>
      </c>
      <c r="Q1351">
        <f t="shared" si="169"/>
        <v>0.48848678930253792</v>
      </c>
      <c r="R1351">
        <v>0.75794285800000005</v>
      </c>
      <c r="S1351">
        <v>0.76049088399999998</v>
      </c>
    </row>
    <row r="1352" spans="1:19" x14ac:dyDescent="0.25">
      <c r="A1352">
        <v>85</v>
      </c>
      <c r="B1352">
        <v>0.8</v>
      </c>
      <c r="C1352">
        <v>7.5</v>
      </c>
      <c r="D1352">
        <v>3</v>
      </c>
      <c r="E1352">
        <v>0.41039999999999999</v>
      </c>
      <c r="F1352">
        <v>0.28260000000000002</v>
      </c>
      <c r="G1352">
        <v>0.69299999999999995</v>
      </c>
      <c r="H1352">
        <v>0.29557690069999998</v>
      </c>
      <c r="I1352">
        <v>0.23752416500000001</v>
      </c>
      <c r="J1352">
        <v>0.52964449059999996</v>
      </c>
      <c r="K1352">
        <v>0.46469844599999999</v>
      </c>
      <c r="L1352">
        <v>0.32005549909999997</v>
      </c>
      <c r="M1352">
        <v>0.42147308319999999</v>
      </c>
      <c r="N1352">
        <f t="shared" si="166"/>
        <v>0.2413885648334515</v>
      </c>
      <c r="O1352">
        <f t="shared" si="167"/>
        <v>0.51655429257000007</v>
      </c>
      <c r="P1352">
        <f t="shared" si="168"/>
        <v>0.27200409472919568</v>
      </c>
      <c r="Q1352">
        <f t="shared" si="169"/>
        <v>0.48848678930253792</v>
      </c>
      <c r="R1352">
        <v>0.75794285800000005</v>
      </c>
      <c r="S1352">
        <v>0.76049088399999998</v>
      </c>
    </row>
    <row r="1353" spans="1:19" x14ac:dyDescent="0.25">
      <c r="A1353">
        <v>85</v>
      </c>
      <c r="B1353">
        <v>0.8</v>
      </c>
      <c r="C1353">
        <v>7.5</v>
      </c>
      <c r="D1353">
        <v>3</v>
      </c>
      <c r="E1353">
        <v>0.51480000000000004</v>
      </c>
      <c r="F1353">
        <v>0.2268</v>
      </c>
      <c r="G1353">
        <v>0.74160000000000004</v>
      </c>
      <c r="H1353">
        <v>0.29557690069999998</v>
      </c>
      <c r="I1353">
        <v>0.23752416500000001</v>
      </c>
      <c r="J1353">
        <v>0.52964449059999996</v>
      </c>
      <c r="K1353">
        <v>0.46469844599999999</v>
      </c>
      <c r="L1353">
        <v>0.32005549909999997</v>
      </c>
      <c r="M1353">
        <v>0.42147308319999999</v>
      </c>
      <c r="N1353">
        <f t="shared" si="166"/>
        <v>0.2413885648334515</v>
      </c>
      <c r="O1353">
        <f t="shared" si="167"/>
        <v>0.51655429257000007</v>
      </c>
      <c r="P1353">
        <f t="shared" si="168"/>
        <v>0.27200409472919568</v>
      </c>
      <c r="Q1353">
        <f t="shared" si="169"/>
        <v>0.48848678930253792</v>
      </c>
      <c r="R1353">
        <v>0.75794285800000005</v>
      </c>
      <c r="S1353">
        <v>0.76049088399999998</v>
      </c>
    </row>
    <row r="1355" spans="1:19" x14ac:dyDescent="0.25">
      <c r="A1355">
        <v>85</v>
      </c>
      <c r="B1355">
        <v>1.2</v>
      </c>
      <c r="C1355">
        <v>10</v>
      </c>
      <c r="D1355">
        <v>3</v>
      </c>
      <c r="E1355">
        <v>0.39960000000000001</v>
      </c>
      <c r="F1355">
        <v>0.74339999999999995</v>
      </c>
      <c r="G1355">
        <v>1.143</v>
      </c>
      <c r="H1355">
        <v>0.72018560070000004</v>
      </c>
      <c r="I1355">
        <v>0.71350666500000004</v>
      </c>
      <c r="J1355">
        <v>0.48555491560000003</v>
      </c>
      <c r="K1355">
        <v>0.37825344599999999</v>
      </c>
      <c r="L1355">
        <v>0.67199960680000004</v>
      </c>
      <c r="M1355">
        <v>0.47982772559999998</v>
      </c>
      <c r="N1355">
        <f t="shared" ref="N1355:N1394" si="170">$W$27+$W$28*B1355+$W$29*(C1355-$V$16)*(D1355-$V$18)+$W$30*A1355+$W$31*D1355+$W$32*(C1355-$V$16)*(A1355-$V$20)+$W$33*C1355+$W$34*(B1355-$V$22)*(D1355-$V$18)+$W$35*(A1355-$V$20)*(D1355-$V$18)</f>
        <v>0.69097571594445162</v>
      </c>
      <c r="O1355">
        <f t="shared" ref="O1355:O1394" si="171">$W$40+$W$41*D1355+$W$42*(C1355-$V$17)*(D1355-$V$19)+$W$43*A1355+$W$44*(A1355-$V$21)*(D1355-$V$19)+$W$45*C1355+$W$46*(A1355-$V$21)*(C1355-$V$17)+$W$47*(B1355-$V$23)*(D1355-$V$19)+$W$48*(B1355-$V$23)*(C1355-$V$17)+$W$49*B1355</f>
        <v>0.4552471940599</v>
      </c>
      <c r="P1355">
        <f t="shared" ref="P1355:P1394" si="172">$Z$27+$Z$28*B1355+$Z$29*A1355+$Z$30*C1355+$Z$31*(D1355-$V$18)^2+$Z$32*(D1355-$V$18)*(C1355-$V$16)+$Z$33*(A1355-$V$20)*(D1355-$V$18)+$Z$34*(D1355)+$Z$35*(B1355-$V$22)*(D1355-$V$18)+$Z$36*(C1355-$V$16)^2+$Z$37*(B1355-$V$22)*(C1355-$V$16)</f>
        <v>0.74588568111219533</v>
      </c>
      <c r="Q1355">
        <f t="shared" ref="Q1355:Q1394" si="173">$Z$40+$Z$41*A1355+$Z$42*C1355+$Z$43*(D1355-$V$19)^2+$Z$44*(C1355-$V$17)*(D1355-$V$19)+$Z$45*D1355+$Z$46*(A1355-$V$21)*(D1355-$V$19)+$Z$47*(C1355-$V$17)^2+$Z$48*(B1355-$V$23)*(D1355-$V$19)+$Z$49*(B1355-$V$23)*(C1355-$V$17)+$Z$50*B1355</f>
        <v>0.39649888057113791</v>
      </c>
      <c r="R1355">
        <v>1.1462229100000001</v>
      </c>
      <c r="S1355">
        <v>1.1423845619999999</v>
      </c>
    </row>
    <row r="1356" spans="1:19" x14ac:dyDescent="0.25">
      <c r="A1356">
        <v>85</v>
      </c>
      <c r="B1356">
        <v>1.2</v>
      </c>
      <c r="C1356">
        <v>10</v>
      </c>
      <c r="D1356">
        <v>3</v>
      </c>
      <c r="E1356">
        <v>0.37259999999999999</v>
      </c>
      <c r="F1356">
        <v>0.76859999999999995</v>
      </c>
      <c r="G1356">
        <v>1.1412</v>
      </c>
      <c r="H1356">
        <v>0.72018560070000004</v>
      </c>
      <c r="I1356">
        <v>0.71350666500000004</v>
      </c>
      <c r="J1356">
        <v>0.48555491560000003</v>
      </c>
      <c r="K1356">
        <v>0.37825344599999999</v>
      </c>
      <c r="L1356">
        <v>0.67199960680000004</v>
      </c>
      <c r="M1356">
        <v>0.47982772559999998</v>
      </c>
      <c r="N1356">
        <f t="shared" si="170"/>
        <v>0.69097571594445162</v>
      </c>
      <c r="O1356">
        <f t="shared" si="171"/>
        <v>0.4552471940599</v>
      </c>
      <c r="P1356">
        <f t="shared" si="172"/>
        <v>0.74588568111219533</v>
      </c>
      <c r="Q1356">
        <f t="shared" si="173"/>
        <v>0.39649888057113791</v>
      </c>
      <c r="R1356">
        <v>1.1462229100000001</v>
      </c>
      <c r="S1356">
        <v>1.1423845619999999</v>
      </c>
    </row>
    <row r="1357" spans="1:19" x14ac:dyDescent="0.25">
      <c r="A1357">
        <v>85</v>
      </c>
      <c r="B1357">
        <v>1.2</v>
      </c>
      <c r="C1357">
        <v>10</v>
      </c>
      <c r="D1357">
        <v>3</v>
      </c>
      <c r="E1357">
        <v>0.37619999999999998</v>
      </c>
      <c r="F1357">
        <v>0.76680000000000004</v>
      </c>
      <c r="G1357">
        <v>1.143</v>
      </c>
      <c r="H1357">
        <v>0.72018560070000004</v>
      </c>
      <c r="I1357">
        <v>0.71350666500000004</v>
      </c>
      <c r="J1357">
        <v>0.48555491560000003</v>
      </c>
      <c r="K1357">
        <v>0.37825344599999999</v>
      </c>
      <c r="L1357">
        <v>0.67199960680000004</v>
      </c>
      <c r="M1357">
        <v>0.47982772559999998</v>
      </c>
      <c r="N1357">
        <f t="shared" si="170"/>
        <v>0.69097571594445162</v>
      </c>
      <c r="O1357">
        <f t="shared" si="171"/>
        <v>0.4552471940599</v>
      </c>
      <c r="P1357">
        <f t="shared" si="172"/>
        <v>0.74588568111219533</v>
      </c>
      <c r="Q1357">
        <f t="shared" si="173"/>
        <v>0.39649888057113791</v>
      </c>
      <c r="R1357">
        <v>1.1462229100000001</v>
      </c>
      <c r="S1357">
        <v>1.1423845619999999</v>
      </c>
    </row>
    <row r="1358" spans="1:19" x14ac:dyDescent="0.25">
      <c r="A1358">
        <v>85</v>
      </c>
      <c r="B1358">
        <v>1.2</v>
      </c>
      <c r="C1358">
        <v>10</v>
      </c>
      <c r="D1358">
        <v>3</v>
      </c>
      <c r="E1358">
        <v>0.34920000000000001</v>
      </c>
      <c r="F1358">
        <v>0.79020000000000001</v>
      </c>
      <c r="G1358">
        <v>1.1394</v>
      </c>
      <c r="H1358">
        <v>0.72018560070000004</v>
      </c>
      <c r="I1358">
        <v>0.71350666500000004</v>
      </c>
      <c r="J1358">
        <v>0.48555491560000003</v>
      </c>
      <c r="K1358">
        <v>0.37825344599999999</v>
      </c>
      <c r="L1358">
        <v>0.67199960680000004</v>
      </c>
      <c r="M1358">
        <v>0.47982772559999998</v>
      </c>
      <c r="N1358">
        <f t="shared" si="170"/>
        <v>0.69097571594445162</v>
      </c>
      <c r="O1358">
        <f t="shared" si="171"/>
        <v>0.4552471940599</v>
      </c>
      <c r="P1358">
        <f t="shared" si="172"/>
        <v>0.74588568111219533</v>
      </c>
      <c r="Q1358">
        <f t="shared" si="173"/>
        <v>0.39649888057113791</v>
      </c>
      <c r="R1358">
        <v>1.1462229100000001</v>
      </c>
      <c r="S1358">
        <v>1.1423845619999999</v>
      </c>
    </row>
    <row r="1359" spans="1:19" x14ac:dyDescent="0.25">
      <c r="A1359">
        <v>85</v>
      </c>
      <c r="B1359">
        <v>1.2</v>
      </c>
      <c r="C1359">
        <v>10</v>
      </c>
      <c r="D1359">
        <v>3</v>
      </c>
      <c r="E1359">
        <v>0.26100000000000001</v>
      </c>
      <c r="H1359">
        <v>0.72018560070000004</v>
      </c>
      <c r="I1359">
        <v>0.71350666500000004</v>
      </c>
      <c r="J1359">
        <v>0.48555491560000003</v>
      </c>
      <c r="K1359">
        <v>0.37825344599999999</v>
      </c>
      <c r="L1359">
        <v>0.67199960680000004</v>
      </c>
      <c r="M1359">
        <v>0.47982772559999998</v>
      </c>
      <c r="N1359">
        <f t="shared" si="170"/>
        <v>0.69097571594445162</v>
      </c>
      <c r="O1359">
        <f t="shared" si="171"/>
        <v>0.4552471940599</v>
      </c>
      <c r="P1359">
        <f t="shared" si="172"/>
        <v>0.74588568111219533</v>
      </c>
      <c r="Q1359">
        <f t="shared" si="173"/>
        <v>0.39649888057113791</v>
      </c>
      <c r="R1359">
        <v>1.1462229100000001</v>
      </c>
      <c r="S1359">
        <v>1.1423845619999999</v>
      </c>
    </row>
    <row r="1360" spans="1:19" x14ac:dyDescent="0.25">
      <c r="A1360">
        <v>85</v>
      </c>
      <c r="B1360">
        <v>1.2</v>
      </c>
      <c r="C1360">
        <v>10</v>
      </c>
      <c r="D1360">
        <v>3</v>
      </c>
      <c r="E1360">
        <v>0.30599999999999999</v>
      </c>
      <c r="H1360">
        <v>0.72018560070000004</v>
      </c>
      <c r="I1360">
        <v>0.71350666500000004</v>
      </c>
      <c r="J1360">
        <v>0.48555491560000003</v>
      </c>
      <c r="K1360">
        <v>0.37825344599999999</v>
      </c>
      <c r="L1360">
        <v>0.67199960680000004</v>
      </c>
      <c r="M1360">
        <v>0.47982772559999998</v>
      </c>
      <c r="N1360">
        <f t="shared" si="170"/>
        <v>0.69097571594445162</v>
      </c>
      <c r="O1360">
        <f t="shared" si="171"/>
        <v>0.4552471940599</v>
      </c>
      <c r="P1360">
        <f t="shared" si="172"/>
        <v>0.74588568111219533</v>
      </c>
      <c r="Q1360">
        <f t="shared" si="173"/>
        <v>0.39649888057113791</v>
      </c>
      <c r="R1360">
        <v>1.1462229100000001</v>
      </c>
      <c r="S1360">
        <v>1.1423845619999999</v>
      </c>
    </row>
    <row r="1361" spans="1:19" x14ac:dyDescent="0.25">
      <c r="A1361">
        <v>85</v>
      </c>
      <c r="B1361">
        <v>1.2</v>
      </c>
      <c r="C1361">
        <v>10</v>
      </c>
      <c r="D1361">
        <v>3</v>
      </c>
      <c r="E1361">
        <v>0.35460000000000003</v>
      </c>
      <c r="H1361">
        <v>0.72018560070000004</v>
      </c>
      <c r="I1361">
        <v>0.71350666500000004</v>
      </c>
      <c r="J1361">
        <v>0.48555491560000003</v>
      </c>
      <c r="K1361">
        <v>0.37825344599999999</v>
      </c>
      <c r="L1361">
        <v>0.67199960680000004</v>
      </c>
      <c r="M1361">
        <v>0.47982772559999998</v>
      </c>
      <c r="N1361">
        <f t="shared" si="170"/>
        <v>0.69097571594445162</v>
      </c>
      <c r="O1361">
        <f t="shared" si="171"/>
        <v>0.4552471940599</v>
      </c>
      <c r="P1361">
        <f t="shared" si="172"/>
        <v>0.74588568111219533</v>
      </c>
      <c r="Q1361">
        <f t="shared" si="173"/>
        <v>0.39649888057113791</v>
      </c>
      <c r="R1361">
        <v>1.1462229100000001</v>
      </c>
      <c r="S1361">
        <v>1.1423845619999999</v>
      </c>
    </row>
    <row r="1362" spans="1:19" x14ac:dyDescent="0.25">
      <c r="A1362">
        <v>85</v>
      </c>
      <c r="B1362">
        <v>1.2</v>
      </c>
      <c r="C1362">
        <v>10</v>
      </c>
      <c r="D1362">
        <v>3</v>
      </c>
      <c r="E1362">
        <v>0.32940000000000003</v>
      </c>
      <c r="H1362">
        <v>0.72018560070000004</v>
      </c>
      <c r="I1362">
        <v>0.71350666500000004</v>
      </c>
      <c r="J1362">
        <v>0.48555491560000003</v>
      </c>
      <c r="K1362">
        <v>0.37825344599999999</v>
      </c>
      <c r="L1362">
        <v>0.67199960680000004</v>
      </c>
      <c r="M1362">
        <v>0.47982772559999998</v>
      </c>
      <c r="N1362">
        <f t="shared" si="170"/>
        <v>0.69097571594445162</v>
      </c>
      <c r="O1362">
        <f t="shared" si="171"/>
        <v>0.4552471940599</v>
      </c>
      <c r="P1362">
        <f t="shared" si="172"/>
        <v>0.74588568111219533</v>
      </c>
      <c r="Q1362">
        <f t="shared" si="173"/>
        <v>0.39649888057113791</v>
      </c>
      <c r="R1362">
        <v>1.1462229100000001</v>
      </c>
      <c r="S1362">
        <v>1.1423845619999999</v>
      </c>
    </row>
    <row r="1363" spans="1:19" x14ac:dyDescent="0.25">
      <c r="A1363">
        <v>85</v>
      </c>
      <c r="B1363">
        <v>1.2</v>
      </c>
      <c r="C1363">
        <v>10</v>
      </c>
      <c r="D1363">
        <v>3</v>
      </c>
      <c r="E1363">
        <v>0.43380000000000002</v>
      </c>
      <c r="F1363">
        <v>0.74339999999999995</v>
      </c>
      <c r="G1363">
        <v>1.1772</v>
      </c>
      <c r="H1363">
        <v>0.72018560070000004</v>
      </c>
      <c r="I1363">
        <v>0.71350666500000004</v>
      </c>
      <c r="J1363">
        <v>0.48555491560000003</v>
      </c>
      <c r="K1363">
        <v>0.37825344599999999</v>
      </c>
      <c r="L1363">
        <v>0.67199960680000004</v>
      </c>
      <c r="M1363">
        <v>0.47982772559999998</v>
      </c>
      <c r="N1363">
        <f t="shared" si="170"/>
        <v>0.69097571594445162</v>
      </c>
      <c r="O1363">
        <f t="shared" si="171"/>
        <v>0.4552471940599</v>
      </c>
      <c r="P1363">
        <f t="shared" si="172"/>
        <v>0.74588568111219533</v>
      </c>
      <c r="Q1363">
        <f t="shared" si="173"/>
        <v>0.39649888057113791</v>
      </c>
      <c r="R1363">
        <v>1.1462229100000001</v>
      </c>
      <c r="S1363">
        <v>1.1423845619999999</v>
      </c>
    </row>
    <row r="1364" spans="1:19" x14ac:dyDescent="0.25">
      <c r="A1364">
        <v>85</v>
      </c>
      <c r="B1364">
        <v>1.2</v>
      </c>
      <c r="C1364">
        <v>10</v>
      </c>
      <c r="D1364">
        <v>3</v>
      </c>
      <c r="E1364">
        <v>0.50939999999999996</v>
      </c>
      <c r="F1364">
        <v>0.68940000000000001</v>
      </c>
      <c r="G1364">
        <v>1.1988000000000001</v>
      </c>
      <c r="H1364">
        <v>0.72018560070000004</v>
      </c>
      <c r="I1364">
        <v>0.71350666500000004</v>
      </c>
      <c r="J1364">
        <v>0.48555491560000003</v>
      </c>
      <c r="K1364">
        <v>0.37825344599999999</v>
      </c>
      <c r="L1364">
        <v>0.67199960680000004</v>
      </c>
      <c r="M1364">
        <v>0.47982772559999998</v>
      </c>
      <c r="N1364">
        <f t="shared" si="170"/>
        <v>0.69097571594445162</v>
      </c>
      <c r="O1364">
        <f t="shared" si="171"/>
        <v>0.4552471940599</v>
      </c>
      <c r="P1364">
        <f t="shared" si="172"/>
        <v>0.74588568111219533</v>
      </c>
      <c r="Q1364">
        <f t="shared" si="173"/>
        <v>0.39649888057113791</v>
      </c>
      <c r="R1364">
        <v>1.1462229100000001</v>
      </c>
      <c r="S1364">
        <v>1.1423845619999999</v>
      </c>
    </row>
    <row r="1365" spans="1:19" x14ac:dyDescent="0.25">
      <c r="A1365">
        <v>85</v>
      </c>
      <c r="B1365">
        <v>1.2</v>
      </c>
      <c r="C1365">
        <v>10</v>
      </c>
      <c r="D1365">
        <v>3</v>
      </c>
      <c r="E1365">
        <v>0.50939999999999996</v>
      </c>
      <c r="F1365">
        <v>0.71640000000000004</v>
      </c>
      <c r="G1365">
        <v>1.2258</v>
      </c>
      <c r="H1365">
        <v>0.72018560070000004</v>
      </c>
      <c r="I1365">
        <v>0.71350666500000004</v>
      </c>
      <c r="J1365">
        <v>0.48555491560000003</v>
      </c>
      <c r="K1365">
        <v>0.37825344599999999</v>
      </c>
      <c r="L1365">
        <v>0.67199960680000004</v>
      </c>
      <c r="M1365">
        <v>0.47982772559999998</v>
      </c>
      <c r="N1365">
        <f t="shared" si="170"/>
        <v>0.69097571594445162</v>
      </c>
      <c r="O1365">
        <f t="shared" si="171"/>
        <v>0.4552471940599</v>
      </c>
      <c r="P1365">
        <f t="shared" si="172"/>
        <v>0.74588568111219533</v>
      </c>
      <c r="Q1365">
        <f t="shared" si="173"/>
        <v>0.39649888057113791</v>
      </c>
      <c r="R1365">
        <v>1.1462229100000001</v>
      </c>
      <c r="S1365">
        <v>1.1423845619999999</v>
      </c>
    </row>
    <row r="1366" spans="1:19" x14ac:dyDescent="0.25">
      <c r="A1366">
        <v>85</v>
      </c>
      <c r="B1366">
        <v>1.2</v>
      </c>
      <c r="C1366">
        <v>10</v>
      </c>
      <c r="D1366">
        <v>3</v>
      </c>
      <c r="E1366">
        <v>0.53459999999999996</v>
      </c>
      <c r="F1366">
        <v>0.69479999999999997</v>
      </c>
      <c r="G1366">
        <v>1.2294</v>
      </c>
      <c r="H1366">
        <v>0.72018560070000004</v>
      </c>
      <c r="I1366">
        <v>0.71350666500000004</v>
      </c>
      <c r="J1366">
        <v>0.48555491560000003</v>
      </c>
      <c r="K1366">
        <v>0.37825344599999999</v>
      </c>
      <c r="L1366">
        <v>0.67199960680000004</v>
      </c>
      <c r="M1366">
        <v>0.47982772559999998</v>
      </c>
      <c r="N1366">
        <f t="shared" si="170"/>
        <v>0.69097571594445162</v>
      </c>
      <c r="O1366">
        <f t="shared" si="171"/>
        <v>0.4552471940599</v>
      </c>
      <c r="P1366">
        <f t="shared" si="172"/>
        <v>0.74588568111219533</v>
      </c>
      <c r="Q1366">
        <f t="shared" si="173"/>
        <v>0.39649888057113791</v>
      </c>
      <c r="R1366">
        <v>1.1462229100000001</v>
      </c>
      <c r="S1366">
        <v>1.1423845619999999</v>
      </c>
    </row>
    <row r="1367" spans="1:19" x14ac:dyDescent="0.25">
      <c r="A1367">
        <v>85</v>
      </c>
      <c r="B1367">
        <v>1.2</v>
      </c>
      <c r="C1367">
        <v>10</v>
      </c>
      <c r="D1367">
        <v>3</v>
      </c>
      <c r="E1367">
        <v>0.4446</v>
      </c>
      <c r="F1367">
        <v>0.58499999999999996</v>
      </c>
      <c r="G1367">
        <v>1.0296000000000001</v>
      </c>
      <c r="H1367">
        <v>0.72018560070000004</v>
      </c>
      <c r="I1367">
        <v>0.71350666500000004</v>
      </c>
      <c r="J1367">
        <v>0.48555491560000003</v>
      </c>
      <c r="K1367">
        <v>0.37825344599999999</v>
      </c>
      <c r="L1367">
        <v>0.67199960680000004</v>
      </c>
      <c r="M1367">
        <v>0.47982772559999998</v>
      </c>
      <c r="N1367">
        <f t="shared" si="170"/>
        <v>0.69097571594445162</v>
      </c>
      <c r="O1367">
        <f t="shared" si="171"/>
        <v>0.4552471940599</v>
      </c>
      <c r="P1367">
        <f t="shared" si="172"/>
        <v>0.74588568111219533</v>
      </c>
      <c r="Q1367">
        <f t="shared" si="173"/>
        <v>0.39649888057113791</v>
      </c>
      <c r="R1367">
        <v>1.1462229100000001</v>
      </c>
      <c r="S1367">
        <v>1.1423845619999999</v>
      </c>
    </row>
    <row r="1368" spans="1:19" x14ac:dyDescent="0.25">
      <c r="A1368">
        <v>85</v>
      </c>
      <c r="B1368">
        <v>1.2</v>
      </c>
      <c r="C1368">
        <v>10</v>
      </c>
      <c r="D1368">
        <v>3</v>
      </c>
      <c r="E1368">
        <v>0.4662</v>
      </c>
      <c r="F1368">
        <v>0.70199999999999996</v>
      </c>
      <c r="G1368">
        <v>1.1681999999999999</v>
      </c>
      <c r="H1368">
        <v>0.72018560070000004</v>
      </c>
      <c r="I1368">
        <v>0.71350666500000004</v>
      </c>
      <c r="J1368">
        <v>0.48555491560000003</v>
      </c>
      <c r="K1368">
        <v>0.37825344599999999</v>
      </c>
      <c r="L1368">
        <v>0.67199960680000004</v>
      </c>
      <c r="M1368">
        <v>0.47982772559999998</v>
      </c>
      <c r="N1368">
        <f t="shared" si="170"/>
        <v>0.69097571594445162</v>
      </c>
      <c r="O1368">
        <f t="shared" si="171"/>
        <v>0.4552471940599</v>
      </c>
      <c r="P1368">
        <f t="shared" si="172"/>
        <v>0.74588568111219533</v>
      </c>
      <c r="Q1368">
        <f t="shared" si="173"/>
        <v>0.39649888057113791</v>
      </c>
      <c r="R1368">
        <v>1.1462229100000001</v>
      </c>
      <c r="S1368">
        <v>1.1423845619999999</v>
      </c>
    </row>
    <row r="1369" spans="1:19" x14ac:dyDescent="0.25">
      <c r="A1369">
        <v>85</v>
      </c>
      <c r="B1369">
        <v>1.2</v>
      </c>
      <c r="C1369">
        <v>10</v>
      </c>
      <c r="D1369">
        <v>3</v>
      </c>
      <c r="E1369">
        <v>0.45540000000000003</v>
      </c>
      <c r="F1369">
        <v>0.621</v>
      </c>
      <c r="G1369">
        <v>1.0764</v>
      </c>
      <c r="H1369">
        <v>0.72018560070000004</v>
      </c>
      <c r="I1369">
        <v>0.71350666500000004</v>
      </c>
      <c r="J1369">
        <v>0.48555491560000003</v>
      </c>
      <c r="K1369">
        <v>0.37825344599999999</v>
      </c>
      <c r="L1369">
        <v>0.67199960680000004</v>
      </c>
      <c r="M1369">
        <v>0.47982772559999998</v>
      </c>
      <c r="N1369">
        <f t="shared" si="170"/>
        <v>0.69097571594445162</v>
      </c>
      <c r="O1369">
        <f t="shared" si="171"/>
        <v>0.4552471940599</v>
      </c>
      <c r="P1369">
        <f t="shared" si="172"/>
        <v>0.74588568111219533</v>
      </c>
      <c r="Q1369">
        <f t="shared" si="173"/>
        <v>0.39649888057113791</v>
      </c>
      <c r="R1369">
        <v>1.1462229100000001</v>
      </c>
      <c r="S1369">
        <v>1.1423845619999999</v>
      </c>
    </row>
    <row r="1370" spans="1:19" x14ac:dyDescent="0.25">
      <c r="A1370">
        <v>85</v>
      </c>
      <c r="B1370">
        <v>1.2</v>
      </c>
      <c r="C1370">
        <v>10</v>
      </c>
      <c r="D1370">
        <v>3</v>
      </c>
      <c r="E1370">
        <v>0.45179999999999998</v>
      </c>
      <c r="F1370">
        <v>0.66420000000000001</v>
      </c>
      <c r="G1370">
        <v>1.1160000000000001</v>
      </c>
      <c r="H1370">
        <v>0.72018560070000004</v>
      </c>
      <c r="I1370">
        <v>0.71350666500000004</v>
      </c>
      <c r="J1370">
        <v>0.48555491560000003</v>
      </c>
      <c r="K1370">
        <v>0.37825344599999999</v>
      </c>
      <c r="L1370">
        <v>0.67199960680000004</v>
      </c>
      <c r="M1370">
        <v>0.47982772559999998</v>
      </c>
      <c r="N1370">
        <f t="shared" si="170"/>
        <v>0.69097571594445162</v>
      </c>
      <c r="O1370">
        <f t="shared" si="171"/>
        <v>0.4552471940599</v>
      </c>
      <c r="P1370">
        <f t="shared" si="172"/>
        <v>0.74588568111219533</v>
      </c>
      <c r="Q1370">
        <f t="shared" si="173"/>
        <v>0.39649888057113791</v>
      </c>
      <c r="R1370">
        <v>1.1462229100000001</v>
      </c>
      <c r="S1370">
        <v>1.1423845619999999</v>
      </c>
    </row>
    <row r="1371" spans="1:19" x14ac:dyDescent="0.25">
      <c r="A1371">
        <v>85</v>
      </c>
      <c r="B1371">
        <v>1.2</v>
      </c>
      <c r="C1371">
        <v>10</v>
      </c>
      <c r="D1371">
        <v>3</v>
      </c>
      <c r="E1371">
        <v>0.54720000000000002</v>
      </c>
      <c r="F1371">
        <v>0.58140000000000003</v>
      </c>
      <c r="G1371">
        <v>1.1286</v>
      </c>
      <c r="H1371">
        <v>0.72018560070000004</v>
      </c>
      <c r="I1371">
        <v>0.71350666500000004</v>
      </c>
      <c r="J1371">
        <v>0.48555491560000003</v>
      </c>
      <c r="K1371">
        <v>0.37825344599999999</v>
      </c>
      <c r="L1371">
        <v>0.67199960680000004</v>
      </c>
      <c r="M1371">
        <v>0.47982772559999998</v>
      </c>
      <c r="N1371">
        <f t="shared" si="170"/>
        <v>0.69097571594445162</v>
      </c>
      <c r="O1371">
        <f t="shared" si="171"/>
        <v>0.4552471940599</v>
      </c>
      <c r="P1371">
        <f t="shared" si="172"/>
        <v>0.74588568111219533</v>
      </c>
      <c r="Q1371">
        <f t="shared" si="173"/>
        <v>0.39649888057113791</v>
      </c>
      <c r="R1371">
        <v>1.1462229100000001</v>
      </c>
      <c r="S1371">
        <v>1.1423845619999999</v>
      </c>
    </row>
    <row r="1372" spans="1:19" x14ac:dyDescent="0.25">
      <c r="A1372">
        <v>85</v>
      </c>
      <c r="B1372">
        <v>1.2</v>
      </c>
      <c r="C1372">
        <v>10</v>
      </c>
      <c r="D1372">
        <v>3</v>
      </c>
      <c r="E1372">
        <v>0.44280000000000003</v>
      </c>
      <c r="F1372">
        <v>0.69299999999999995</v>
      </c>
      <c r="G1372">
        <v>1.1357999999999999</v>
      </c>
      <c r="H1372">
        <v>0.72018560070000004</v>
      </c>
      <c r="I1372">
        <v>0.71350666500000004</v>
      </c>
      <c r="J1372">
        <v>0.48555491560000003</v>
      </c>
      <c r="K1372">
        <v>0.37825344599999999</v>
      </c>
      <c r="L1372">
        <v>0.67199960680000004</v>
      </c>
      <c r="M1372">
        <v>0.47982772559999998</v>
      </c>
      <c r="N1372">
        <f t="shared" si="170"/>
        <v>0.69097571594445162</v>
      </c>
      <c r="O1372">
        <f t="shared" si="171"/>
        <v>0.4552471940599</v>
      </c>
      <c r="P1372">
        <f t="shared" si="172"/>
        <v>0.74588568111219533</v>
      </c>
      <c r="Q1372">
        <f t="shared" si="173"/>
        <v>0.39649888057113791</v>
      </c>
      <c r="R1372">
        <v>1.1462229100000001</v>
      </c>
      <c r="S1372">
        <v>1.1423845619999999</v>
      </c>
    </row>
    <row r="1373" spans="1:19" x14ac:dyDescent="0.25">
      <c r="A1373">
        <v>85</v>
      </c>
      <c r="B1373">
        <v>1.2</v>
      </c>
      <c r="C1373">
        <v>10</v>
      </c>
      <c r="D1373">
        <v>3</v>
      </c>
      <c r="E1373">
        <v>0.49320000000000003</v>
      </c>
      <c r="F1373">
        <v>0.63</v>
      </c>
      <c r="G1373">
        <v>1.1232</v>
      </c>
      <c r="H1373">
        <v>0.72018560070000004</v>
      </c>
      <c r="I1373">
        <v>0.71350666500000004</v>
      </c>
      <c r="J1373">
        <v>0.48555491560000003</v>
      </c>
      <c r="K1373">
        <v>0.37825344599999999</v>
      </c>
      <c r="L1373">
        <v>0.67199960680000004</v>
      </c>
      <c r="M1373">
        <v>0.47982772559999998</v>
      </c>
      <c r="N1373">
        <f t="shared" si="170"/>
        <v>0.69097571594445162</v>
      </c>
      <c r="O1373">
        <f t="shared" si="171"/>
        <v>0.4552471940599</v>
      </c>
      <c r="P1373">
        <f t="shared" si="172"/>
        <v>0.74588568111219533</v>
      </c>
      <c r="Q1373">
        <f t="shared" si="173"/>
        <v>0.39649888057113791</v>
      </c>
      <c r="R1373">
        <v>1.1462229100000001</v>
      </c>
      <c r="S1373">
        <v>1.1423845619999999</v>
      </c>
    </row>
    <row r="1374" spans="1:19" x14ac:dyDescent="0.25">
      <c r="A1374">
        <v>85</v>
      </c>
      <c r="B1374">
        <v>1.2</v>
      </c>
      <c r="C1374">
        <v>10</v>
      </c>
      <c r="D1374">
        <v>3</v>
      </c>
      <c r="E1374">
        <v>0.49859999999999999</v>
      </c>
      <c r="F1374">
        <v>0.69479999999999997</v>
      </c>
      <c r="G1374">
        <v>1.1934</v>
      </c>
      <c r="H1374">
        <v>0.72018560070000004</v>
      </c>
      <c r="I1374">
        <v>0.71350666500000004</v>
      </c>
      <c r="J1374">
        <v>0.48555491560000003</v>
      </c>
      <c r="K1374">
        <v>0.37825344599999999</v>
      </c>
      <c r="L1374">
        <v>0.67199960680000004</v>
      </c>
      <c r="M1374">
        <v>0.47982772559999998</v>
      </c>
      <c r="N1374">
        <f t="shared" si="170"/>
        <v>0.69097571594445162</v>
      </c>
      <c r="O1374">
        <f t="shared" si="171"/>
        <v>0.4552471940599</v>
      </c>
      <c r="P1374">
        <f t="shared" si="172"/>
        <v>0.74588568111219533</v>
      </c>
      <c r="Q1374">
        <f t="shared" si="173"/>
        <v>0.39649888057113791</v>
      </c>
      <c r="R1374">
        <v>1.1462229100000001</v>
      </c>
      <c r="S1374">
        <v>1.1423845619999999</v>
      </c>
    </row>
    <row r="1375" spans="1:19" x14ac:dyDescent="0.25">
      <c r="A1375">
        <v>85</v>
      </c>
      <c r="B1375">
        <v>1.2</v>
      </c>
      <c r="C1375">
        <v>10</v>
      </c>
      <c r="D1375">
        <v>3</v>
      </c>
      <c r="E1375">
        <v>0.54179999999999995</v>
      </c>
      <c r="F1375">
        <v>0.59940000000000004</v>
      </c>
      <c r="G1375">
        <v>1.1412</v>
      </c>
      <c r="H1375">
        <v>0.72018560070000004</v>
      </c>
      <c r="I1375">
        <v>0.71350666500000004</v>
      </c>
      <c r="J1375">
        <v>0.48555491560000003</v>
      </c>
      <c r="K1375">
        <v>0.37825344599999999</v>
      </c>
      <c r="L1375">
        <v>0.67199960680000004</v>
      </c>
      <c r="M1375">
        <v>0.47982772559999998</v>
      </c>
      <c r="N1375">
        <f t="shared" si="170"/>
        <v>0.69097571594445162</v>
      </c>
      <c r="O1375">
        <f t="shared" si="171"/>
        <v>0.4552471940599</v>
      </c>
      <c r="P1375">
        <f t="shared" si="172"/>
        <v>0.74588568111219533</v>
      </c>
      <c r="Q1375">
        <f t="shared" si="173"/>
        <v>0.39649888057113791</v>
      </c>
      <c r="R1375">
        <v>1.1462229100000001</v>
      </c>
      <c r="S1375">
        <v>1.1423845619999999</v>
      </c>
    </row>
    <row r="1376" spans="1:19" x14ac:dyDescent="0.25">
      <c r="A1376">
        <v>85</v>
      </c>
      <c r="B1376">
        <v>1.2</v>
      </c>
      <c r="C1376">
        <v>10</v>
      </c>
      <c r="D1376">
        <v>3</v>
      </c>
      <c r="E1376">
        <v>0.50219999999999998</v>
      </c>
      <c r="F1376">
        <v>0.69840000000000002</v>
      </c>
      <c r="G1376">
        <v>1.2005999999999999</v>
      </c>
      <c r="H1376">
        <v>0.72018560070000004</v>
      </c>
      <c r="I1376">
        <v>0.71350666500000004</v>
      </c>
      <c r="J1376">
        <v>0.48555491560000003</v>
      </c>
      <c r="K1376">
        <v>0.37825344599999999</v>
      </c>
      <c r="L1376">
        <v>0.67199960680000004</v>
      </c>
      <c r="M1376">
        <v>0.47982772559999998</v>
      </c>
      <c r="N1376">
        <f t="shared" si="170"/>
        <v>0.69097571594445162</v>
      </c>
      <c r="O1376">
        <f t="shared" si="171"/>
        <v>0.4552471940599</v>
      </c>
      <c r="P1376">
        <f t="shared" si="172"/>
        <v>0.74588568111219533</v>
      </c>
      <c r="Q1376">
        <f t="shared" si="173"/>
        <v>0.39649888057113791</v>
      </c>
      <c r="R1376">
        <v>1.1462229100000001</v>
      </c>
      <c r="S1376">
        <v>1.1423845619999999</v>
      </c>
    </row>
    <row r="1377" spans="1:19" x14ac:dyDescent="0.25">
      <c r="A1377">
        <v>85</v>
      </c>
      <c r="B1377">
        <v>1.2</v>
      </c>
      <c r="C1377">
        <v>10</v>
      </c>
      <c r="D1377">
        <v>3</v>
      </c>
      <c r="E1377">
        <v>0.53459999999999996</v>
      </c>
      <c r="F1377">
        <v>0.66959999999999997</v>
      </c>
      <c r="G1377">
        <v>1.2041999999999999</v>
      </c>
      <c r="H1377">
        <v>0.72018560070000004</v>
      </c>
      <c r="I1377">
        <v>0.71350666500000004</v>
      </c>
      <c r="J1377">
        <v>0.48555491560000003</v>
      </c>
      <c r="K1377">
        <v>0.37825344599999999</v>
      </c>
      <c r="L1377">
        <v>0.67199960680000004</v>
      </c>
      <c r="M1377">
        <v>0.47982772559999998</v>
      </c>
      <c r="N1377">
        <f t="shared" si="170"/>
        <v>0.69097571594445162</v>
      </c>
      <c r="O1377">
        <f t="shared" si="171"/>
        <v>0.4552471940599</v>
      </c>
      <c r="P1377">
        <f t="shared" si="172"/>
        <v>0.74588568111219533</v>
      </c>
      <c r="Q1377">
        <f t="shared" si="173"/>
        <v>0.39649888057113791</v>
      </c>
      <c r="R1377">
        <v>1.1462229100000001</v>
      </c>
      <c r="S1377">
        <v>1.1423845619999999</v>
      </c>
    </row>
    <row r="1378" spans="1:19" x14ac:dyDescent="0.25">
      <c r="A1378">
        <v>85</v>
      </c>
      <c r="B1378">
        <v>1.2</v>
      </c>
      <c r="C1378">
        <v>10</v>
      </c>
      <c r="D1378">
        <v>3</v>
      </c>
      <c r="E1378">
        <v>0.50219999999999998</v>
      </c>
      <c r="F1378">
        <v>0.60660000000000003</v>
      </c>
      <c r="G1378">
        <v>1.1088</v>
      </c>
      <c r="H1378">
        <v>0.72018560070000004</v>
      </c>
      <c r="I1378">
        <v>0.71350666500000004</v>
      </c>
      <c r="J1378">
        <v>0.48555491560000003</v>
      </c>
      <c r="K1378">
        <v>0.37825344599999999</v>
      </c>
      <c r="L1378">
        <v>0.67199960680000004</v>
      </c>
      <c r="M1378">
        <v>0.47982772559999998</v>
      </c>
      <c r="N1378">
        <f t="shared" si="170"/>
        <v>0.69097571594445162</v>
      </c>
      <c r="O1378">
        <f t="shared" si="171"/>
        <v>0.4552471940599</v>
      </c>
      <c r="P1378">
        <f t="shared" si="172"/>
        <v>0.74588568111219533</v>
      </c>
      <c r="Q1378">
        <f t="shared" si="173"/>
        <v>0.39649888057113791</v>
      </c>
      <c r="R1378">
        <v>1.1462229100000001</v>
      </c>
      <c r="S1378">
        <v>1.1423845619999999</v>
      </c>
    </row>
    <row r="1379" spans="1:19" x14ac:dyDescent="0.25">
      <c r="A1379">
        <v>85</v>
      </c>
      <c r="B1379">
        <v>1.2</v>
      </c>
      <c r="C1379">
        <v>10</v>
      </c>
      <c r="D1379">
        <v>3</v>
      </c>
      <c r="E1379">
        <v>0.47339999999999999</v>
      </c>
      <c r="F1379">
        <v>0.51839999999999997</v>
      </c>
      <c r="G1379">
        <v>0.99180000000000001</v>
      </c>
      <c r="H1379">
        <v>0.72018560070000004</v>
      </c>
      <c r="I1379">
        <v>0.71350666500000004</v>
      </c>
      <c r="J1379">
        <v>0.48555491560000003</v>
      </c>
      <c r="K1379">
        <v>0.37825344599999999</v>
      </c>
      <c r="L1379">
        <v>0.67199960680000004</v>
      </c>
      <c r="M1379">
        <v>0.47982772559999998</v>
      </c>
      <c r="N1379">
        <f t="shared" si="170"/>
        <v>0.69097571594445162</v>
      </c>
      <c r="O1379">
        <f t="shared" si="171"/>
        <v>0.4552471940599</v>
      </c>
      <c r="P1379">
        <f t="shared" si="172"/>
        <v>0.74588568111219533</v>
      </c>
      <c r="Q1379">
        <f t="shared" si="173"/>
        <v>0.39649888057113791</v>
      </c>
      <c r="R1379">
        <v>1.1462229100000001</v>
      </c>
      <c r="S1379">
        <v>1.1423845619999999</v>
      </c>
    </row>
    <row r="1380" spans="1:19" x14ac:dyDescent="0.25">
      <c r="A1380">
        <v>85</v>
      </c>
      <c r="B1380">
        <v>1.2</v>
      </c>
      <c r="C1380">
        <v>10</v>
      </c>
      <c r="D1380">
        <v>3</v>
      </c>
      <c r="E1380">
        <v>0.49859999999999999</v>
      </c>
      <c r="F1380">
        <v>0.70379999999999998</v>
      </c>
      <c r="G1380">
        <v>1.2023999999999999</v>
      </c>
      <c r="H1380">
        <v>0.72018560070000004</v>
      </c>
      <c r="I1380">
        <v>0.71350666500000004</v>
      </c>
      <c r="J1380">
        <v>0.48555491560000003</v>
      </c>
      <c r="K1380">
        <v>0.37825344599999999</v>
      </c>
      <c r="L1380">
        <v>0.67199960680000004</v>
      </c>
      <c r="M1380">
        <v>0.47982772559999998</v>
      </c>
      <c r="N1380">
        <f t="shared" si="170"/>
        <v>0.69097571594445162</v>
      </c>
      <c r="O1380">
        <f t="shared" si="171"/>
        <v>0.4552471940599</v>
      </c>
      <c r="P1380">
        <f t="shared" si="172"/>
        <v>0.74588568111219533</v>
      </c>
      <c r="Q1380">
        <f t="shared" si="173"/>
        <v>0.39649888057113791</v>
      </c>
      <c r="R1380">
        <v>1.1462229100000001</v>
      </c>
      <c r="S1380">
        <v>1.1423845619999999</v>
      </c>
    </row>
    <row r="1381" spans="1:19" x14ac:dyDescent="0.25">
      <c r="A1381">
        <v>85</v>
      </c>
      <c r="B1381">
        <v>1.2</v>
      </c>
      <c r="C1381">
        <v>10</v>
      </c>
      <c r="D1381">
        <v>3</v>
      </c>
      <c r="E1381">
        <v>0.39779999999999999</v>
      </c>
      <c r="F1381">
        <v>0.73799999999999999</v>
      </c>
      <c r="G1381">
        <v>1.1357999999999999</v>
      </c>
      <c r="H1381">
        <v>0.72018560070000004</v>
      </c>
      <c r="I1381">
        <v>0.71350666500000004</v>
      </c>
      <c r="J1381">
        <v>0.48555491560000003</v>
      </c>
      <c r="K1381">
        <v>0.37825344599999999</v>
      </c>
      <c r="L1381">
        <v>0.67199960680000004</v>
      </c>
      <c r="M1381">
        <v>0.47982772559999998</v>
      </c>
      <c r="N1381">
        <f t="shared" si="170"/>
        <v>0.69097571594445162</v>
      </c>
      <c r="O1381">
        <f t="shared" si="171"/>
        <v>0.4552471940599</v>
      </c>
      <c r="P1381">
        <f t="shared" si="172"/>
        <v>0.74588568111219533</v>
      </c>
      <c r="Q1381">
        <f t="shared" si="173"/>
        <v>0.39649888057113791</v>
      </c>
      <c r="R1381">
        <v>1.1462229100000001</v>
      </c>
      <c r="S1381">
        <v>1.1423845619999999</v>
      </c>
    </row>
    <row r="1382" spans="1:19" x14ac:dyDescent="0.25">
      <c r="A1382">
        <v>85</v>
      </c>
      <c r="B1382">
        <v>1.2</v>
      </c>
      <c r="C1382">
        <v>10</v>
      </c>
      <c r="D1382">
        <v>3</v>
      </c>
      <c r="E1382">
        <v>0.45</v>
      </c>
      <c r="F1382">
        <v>0.71279999999999999</v>
      </c>
      <c r="G1382">
        <v>1.1628000000000001</v>
      </c>
      <c r="H1382">
        <v>0.72018560070000004</v>
      </c>
      <c r="I1382">
        <v>0.71350666500000004</v>
      </c>
      <c r="J1382">
        <v>0.48555491560000003</v>
      </c>
      <c r="K1382">
        <v>0.37825344599999999</v>
      </c>
      <c r="L1382">
        <v>0.67199960680000004</v>
      </c>
      <c r="M1382">
        <v>0.47982772559999998</v>
      </c>
      <c r="N1382">
        <f t="shared" si="170"/>
        <v>0.69097571594445162</v>
      </c>
      <c r="O1382">
        <f t="shared" si="171"/>
        <v>0.4552471940599</v>
      </c>
      <c r="P1382">
        <f t="shared" si="172"/>
        <v>0.74588568111219533</v>
      </c>
      <c r="Q1382">
        <f t="shared" si="173"/>
        <v>0.39649888057113791</v>
      </c>
      <c r="R1382">
        <v>1.1462229100000001</v>
      </c>
      <c r="S1382">
        <v>1.1423845619999999</v>
      </c>
    </row>
    <row r="1383" spans="1:19" x14ac:dyDescent="0.25">
      <c r="A1383">
        <v>85</v>
      </c>
      <c r="B1383">
        <v>1.2</v>
      </c>
      <c r="C1383">
        <v>10</v>
      </c>
      <c r="D1383">
        <v>3</v>
      </c>
      <c r="E1383">
        <v>0.51480000000000004</v>
      </c>
      <c r="F1383">
        <v>0.5706</v>
      </c>
      <c r="G1383">
        <v>1.0853999999999999</v>
      </c>
      <c r="H1383">
        <v>0.72018560070000004</v>
      </c>
      <c r="I1383">
        <v>0.71350666500000004</v>
      </c>
      <c r="J1383">
        <v>0.48555491560000003</v>
      </c>
      <c r="K1383">
        <v>0.37825344599999999</v>
      </c>
      <c r="L1383">
        <v>0.67199960680000004</v>
      </c>
      <c r="M1383">
        <v>0.47982772559999998</v>
      </c>
      <c r="N1383">
        <f t="shared" si="170"/>
        <v>0.69097571594445162</v>
      </c>
      <c r="O1383">
        <f t="shared" si="171"/>
        <v>0.4552471940599</v>
      </c>
      <c r="P1383">
        <f t="shared" si="172"/>
        <v>0.74588568111219533</v>
      </c>
      <c r="Q1383">
        <f t="shared" si="173"/>
        <v>0.39649888057113791</v>
      </c>
      <c r="R1383">
        <v>1.1462229100000001</v>
      </c>
      <c r="S1383">
        <v>1.1423845619999999</v>
      </c>
    </row>
    <row r="1384" spans="1:19" x14ac:dyDescent="0.25">
      <c r="A1384">
        <v>85</v>
      </c>
      <c r="B1384">
        <v>1.2</v>
      </c>
      <c r="C1384">
        <v>10</v>
      </c>
      <c r="D1384">
        <v>3</v>
      </c>
      <c r="E1384">
        <v>0.53280000000000005</v>
      </c>
      <c r="F1384">
        <v>0.68400000000000005</v>
      </c>
      <c r="G1384">
        <v>1.2168000000000001</v>
      </c>
      <c r="H1384">
        <v>0.72018560070000004</v>
      </c>
      <c r="I1384">
        <v>0.71350666500000004</v>
      </c>
      <c r="J1384">
        <v>0.48555491560000003</v>
      </c>
      <c r="K1384">
        <v>0.37825344599999999</v>
      </c>
      <c r="L1384">
        <v>0.67199960680000004</v>
      </c>
      <c r="M1384">
        <v>0.47982772559999998</v>
      </c>
      <c r="N1384">
        <f t="shared" si="170"/>
        <v>0.69097571594445162</v>
      </c>
      <c r="O1384">
        <f t="shared" si="171"/>
        <v>0.4552471940599</v>
      </c>
      <c r="P1384">
        <f t="shared" si="172"/>
        <v>0.74588568111219533</v>
      </c>
      <c r="Q1384">
        <f t="shared" si="173"/>
        <v>0.39649888057113791</v>
      </c>
      <c r="R1384">
        <v>1.1462229100000001</v>
      </c>
      <c r="S1384">
        <v>1.1423845619999999</v>
      </c>
    </row>
    <row r="1385" spans="1:19" x14ac:dyDescent="0.25">
      <c r="A1385">
        <v>85</v>
      </c>
      <c r="B1385">
        <v>1.2</v>
      </c>
      <c r="C1385">
        <v>10</v>
      </c>
      <c r="D1385">
        <v>3</v>
      </c>
      <c r="E1385">
        <v>0.53100000000000003</v>
      </c>
      <c r="F1385">
        <v>0.70379999999999998</v>
      </c>
      <c r="G1385">
        <v>1.2347999999999999</v>
      </c>
      <c r="H1385">
        <v>0.72018560070000004</v>
      </c>
      <c r="I1385">
        <v>0.71350666500000004</v>
      </c>
      <c r="J1385">
        <v>0.48555491560000003</v>
      </c>
      <c r="K1385">
        <v>0.37825344599999999</v>
      </c>
      <c r="L1385">
        <v>0.67199960680000004</v>
      </c>
      <c r="M1385">
        <v>0.47982772559999998</v>
      </c>
      <c r="N1385">
        <f t="shared" si="170"/>
        <v>0.69097571594445162</v>
      </c>
      <c r="O1385">
        <f t="shared" si="171"/>
        <v>0.4552471940599</v>
      </c>
      <c r="P1385">
        <f t="shared" si="172"/>
        <v>0.74588568111219533</v>
      </c>
      <c r="Q1385">
        <f t="shared" si="173"/>
        <v>0.39649888057113791</v>
      </c>
      <c r="R1385">
        <v>1.1462229100000001</v>
      </c>
      <c r="S1385">
        <v>1.1423845619999999</v>
      </c>
    </row>
    <row r="1386" spans="1:19" x14ac:dyDescent="0.25">
      <c r="A1386">
        <v>85</v>
      </c>
      <c r="B1386">
        <v>1.2</v>
      </c>
      <c r="C1386">
        <v>10</v>
      </c>
      <c r="D1386">
        <v>3</v>
      </c>
      <c r="E1386">
        <v>0.61380000000000001</v>
      </c>
      <c r="F1386">
        <v>0.64800000000000002</v>
      </c>
      <c r="G1386">
        <v>1.2618</v>
      </c>
      <c r="H1386">
        <v>0.72018560070000004</v>
      </c>
      <c r="I1386">
        <v>0.71350666500000004</v>
      </c>
      <c r="J1386">
        <v>0.48555491560000003</v>
      </c>
      <c r="K1386">
        <v>0.37825344599999999</v>
      </c>
      <c r="L1386">
        <v>0.67199960680000004</v>
      </c>
      <c r="M1386">
        <v>0.47982772559999998</v>
      </c>
      <c r="N1386">
        <f t="shared" si="170"/>
        <v>0.69097571594445162</v>
      </c>
      <c r="O1386">
        <f t="shared" si="171"/>
        <v>0.4552471940599</v>
      </c>
      <c r="P1386">
        <f t="shared" si="172"/>
        <v>0.74588568111219533</v>
      </c>
      <c r="Q1386">
        <f t="shared" si="173"/>
        <v>0.39649888057113791</v>
      </c>
      <c r="R1386">
        <v>1.1462229100000001</v>
      </c>
      <c r="S1386">
        <v>1.1423845619999999</v>
      </c>
    </row>
    <row r="1387" spans="1:19" x14ac:dyDescent="0.25">
      <c r="A1387">
        <v>85</v>
      </c>
      <c r="B1387">
        <v>1.2</v>
      </c>
      <c r="C1387">
        <v>10</v>
      </c>
      <c r="D1387">
        <v>3</v>
      </c>
      <c r="E1387">
        <v>0.40679999999999999</v>
      </c>
      <c r="F1387">
        <v>0.66959999999999997</v>
      </c>
      <c r="G1387">
        <v>1.0764</v>
      </c>
      <c r="H1387">
        <v>0.72018560070000004</v>
      </c>
      <c r="I1387">
        <v>0.71350666500000004</v>
      </c>
      <c r="J1387">
        <v>0.48555491560000003</v>
      </c>
      <c r="K1387">
        <v>0.37825344599999999</v>
      </c>
      <c r="L1387">
        <v>0.67199960680000004</v>
      </c>
      <c r="M1387">
        <v>0.47982772559999998</v>
      </c>
      <c r="N1387">
        <f t="shared" si="170"/>
        <v>0.69097571594445162</v>
      </c>
      <c r="O1387">
        <f t="shared" si="171"/>
        <v>0.4552471940599</v>
      </c>
      <c r="P1387">
        <f t="shared" si="172"/>
        <v>0.74588568111219533</v>
      </c>
      <c r="Q1387">
        <f t="shared" si="173"/>
        <v>0.39649888057113791</v>
      </c>
      <c r="R1387">
        <v>1.1462229100000001</v>
      </c>
      <c r="S1387">
        <v>1.1423845619999999</v>
      </c>
    </row>
    <row r="1388" spans="1:19" x14ac:dyDescent="0.25">
      <c r="A1388">
        <v>85</v>
      </c>
      <c r="B1388">
        <v>1.2</v>
      </c>
      <c r="C1388">
        <v>10</v>
      </c>
      <c r="D1388">
        <v>3</v>
      </c>
      <c r="E1388">
        <v>0.38879999999999998</v>
      </c>
      <c r="F1388">
        <v>0.67859999999999998</v>
      </c>
      <c r="G1388">
        <v>1.0673999999999999</v>
      </c>
      <c r="H1388">
        <v>0.72018560070000004</v>
      </c>
      <c r="I1388">
        <v>0.71350666500000004</v>
      </c>
      <c r="J1388">
        <v>0.48555491560000003</v>
      </c>
      <c r="K1388">
        <v>0.37825344599999999</v>
      </c>
      <c r="L1388">
        <v>0.67199960680000004</v>
      </c>
      <c r="M1388">
        <v>0.47982772559999998</v>
      </c>
      <c r="N1388">
        <f t="shared" si="170"/>
        <v>0.69097571594445162</v>
      </c>
      <c r="O1388">
        <f t="shared" si="171"/>
        <v>0.4552471940599</v>
      </c>
      <c r="P1388">
        <f t="shared" si="172"/>
        <v>0.74588568111219533</v>
      </c>
      <c r="Q1388">
        <f t="shared" si="173"/>
        <v>0.39649888057113791</v>
      </c>
      <c r="R1388">
        <v>1.1462229100000001</v>
      </c>
      <c r="S1388">
        <v>1.1423845619999999</v>
      </c>
    </row>
    <row r="1389" spans="1:19" x14ac:dyDescent="0.25">
      <c r="A1389">
        <v>85</v>
      </c>
      <c r="B1389">
        <v>1.2</v>
      </c>
      <c r="C1389">
        <v>10</v>
      </c>
      <c r="D1389">
        <v>3</v>
      </c>
      <c r="E1389">
        <v>0.42480000000000001</v>
      </c>
      <c r="F1389">
        <v>0.69299999999999995</v>
      </c>
      <c r="G1389">
        <v>1.1177999999999999</v>
      </c>
      <c r="H1389">
        <v>0.72018560070000004</v>
      </c>
      <c r="I1389">
        <v>0.71350666500000004</v>
      </c>
      <c r="J1389">
        <v>0.48555491560000003</v>
      </c>
      <c r="K1389">
        <v>0.37825344599999999</v>
      </c>
      <c r="L1389">
        <v>0.67199960680000004</v>
      </c>
      <c r="M1389">
        <v>0.47982772559999998</v>
      </c>
      <c r="N1389">
        <f t="shared" si="170"/>
        <v>0.69097571594445162</v>
      </c>
      <c r="O1389">
        <f t="shared" si="171"/>
        <v>0.4552471940599</v>
      </c>
      <c r="P1389">
        <f t="shared" si="172"/>
        <v>0.74588568111219533</v>
      </c>
      <c r="Q1389">
        <f t="shared" si="173"/>
        <v>0.39649888057113791</v>
      </c>
      <c r="R1389">
        <v>1.1462229100000001</v>
      </c>
      <c r="S1389">
        <v>1.1423845619999999</v>
      </c>
    </row>
    <row r="1390" spans="1:19" x14ac:dyDescent="0.25">
      <c r="A1390">
        <v>85</v>
      </c>
      <c r="B1390">
        <v>1.2</v>
      </c>
      <c r="C1390">
        <v>10</v>
      </c>
      <c r="D1390">
        <v>3</v>
      </c>
      <c r="E1390">
        <v>0.4446</v>
      </c>
      <c r="F1390">
        <v>0.67679999999999996</v>
      </c>
      <c r="G1390">
        <v>1.1214</v>
      </c>
      <c r="H1390">
        <v>0.72018560070000004</v>
      </c>
      <c r="I1390">
        <v>0.71350666500000004</v>
      </c>
      <c r="J1390">
        <v>0.48555491560000003</v>
      </c>
      <c r="K1390">
        <v>0.37825344599999999</v>
      </c>
      <c r="L1390">
        <v>0.67199960680000004</v>
      </c>
      <c r="M1390">
        <v>0.47982772559999998</v>
      </c>
      <c r="N1390">
        <f t="shared" si="170"/>
        <v>0.69097571594445162</v>
      </c>
      <c r="O1390">
        <f t="shared" si="171"/>
        <v>0.4552471940599</v>
      </c>
      <c r="P1390">
        <f t="shared" si="172"/>
        <v>0.74588568111219533</v>
      </c>
      <c r="Q1390">
        <f t="shared" si="173"/>
        <v>0.39649888057113791</v>
      </c>
      <c r="R1390">
        <v>1.1462229100000001</v>
      </c>
      <c r="S1390">
        <v>1.1423845619999999</v>
      </c>
    </row>
    <row r="1391" spans="1:19" x14ac:dyDescent="0.25">
      <c r="A1391">
        <v>85</v>
      </c>
      <c r="B1391">
        <v>1.2</v>
      </c>
      <c r="C1391">
        <v>10</v>
      </c>
      <c r="D1391">
        <v>3</v>
      </c>
      <c r="E1391">
        <v>0.60299999999999998</v>
      </c>
      <c r="F1391">
        <v>0.5544</v>
      </c>
      <c r="G1391">
        <v>1.1574</v>
      </c>
      <c r="H1391">
        <v>0.72018560070000004</v>
      </c>
      <c r="I1391">
        <v>0.71350666500000004</v>
      </c>
      <c r="J1391">
        <v>0.48555491560000003</v>
      </c>
      <c r="K1391">
        <v>0.37825344599999999</v>
      </c>
      <c r="L1391">
        <v>0.67199960680000004</v>
      </c>
      <c r="M1391">
        <v>0.47982772559999998</v>
      </c>
      <c r="N1391">
        <f t="shared" si="170"/>
        <v>0.69097571594445162</v>
      </c>
      <c r="O1391">
        <f t="shared" si="171"/>
        <v>0.4552471940599</v>
      </c>
      <c r="P1391">
        <f t="shared" si="172"/>
        <v>0.74588568111219533</v>
      </c>
      <c r="Q1391">
        <f t="shared" si="173"/>
        <v>0.39649888057113791</v>
      </c>
      <c r="R1391">
        <v>1.1462229100000001</v>
      </c>
      <c r="S1391">
        <v>1.1423845619999999</v>
      </c>
    </row>
    <row r="1392" spans="1:19" x14ac:dyDescent="0.25">
      <c r="A1392">
        <v>85</v>
      </c>
      <c r="B1392">
        <v>1.2</v>
      </c>
      <c r="C1392">
        <v>10</v>
      </c>
      <c r="D1392">
        <v>3</v>
      </c>
      <c r="E1392">
        <v>0.5202</v>
      </c>
      <c r="F1392">
        <v>0.59399999999999997</v>
      </c>
      <c r="G1392">
        <v>1.1142000000000001</v>
      </c>
      <c r="H1392">
        <v>0.72018560070000004</v>
      </c>
      <c r="I1392">
        <v>0.71350666500000004</v>
      </c>
      <c r="J1392">
        <v>0.48555491560000003</v>
      </c>
      <c r="K1392">
        <v>0.37825344599999999</v>
      </c>
      <c r="L1392">
        <v>0.67199960680000004</v>
      </c>
      <c r="M1392">
        <v>0.47982772559999998</v>
      </c>
      <c r="N1392">
        <f t="shared" si="170"/>
        <v>0.69097571594445162</v>
      </c>
      <c r="O1392">
        <f t="shared" si="171"/>
        <v>0.4552471940599</v>
      </c>
      <c r="P1392">
        <f t="shared" si="172"/>
        <v>0.74588568111219533</v>
      </c>
      <c r="Q1392">
        <f t="shared" si="173"/>
        <v>0.39649888057113791</v>
      </c>
      <c r="R1392">
        <v>1.1462229100000001</v>
      </c>
      <c r="S1392">
        <v>1.1423845619999999</v>
      </c>
    </row>
    <row r="1393" spans="1:19" x14ac:dyDescent="0.25">
      <c r="A1393">
        <v>85</v>
      </c>
      <c r="B1393">
        <v>1.2</v>
      </c>
      <c r="C1393">
        <v>10</v>
      </c>
      <c r="D1393">
        <v>3</v>
      </c>
      <c r="E1393">
        <v>0.49859999999999999</v>
      </c>
      <c r="F1393">
        <v>0.621</v>
      </c>
      <c r="G1393">
        <v>1.1195999999999999</v>
      </c>
      <c r="H1393">
        <v>0.72018560070000004</v>
      </c>
      <c r="I1393">
        <v>0.71350666500000004</v>
      </c>
      <c r="J1393">
        <v>0.48555491560000003</v>
      </c>
      <c r="K1393">
        <v>0.37825344599999999</v>
      </c>
      <c r="L1393">
        <v>0.67199960680000004</v>
      </c>
      <c r="M1393">
        <v>0.47982772559999998</v>
      </c>
      <c r="N1393">
        <f t="shared" si="170"/>
        <v>0.69097571594445162</v>
      </c>
      <c r="O1393">
        <f t="shared" si="171"/>
        <v>0.4552471940599</v>
      </c>
      <c r="P1393">
        <f t="shared" si="172"/>
        <v>0.74588568111219533</v>
      </c>
      <c r="Q1393">
        <f t="shared" si="173"/>
        <v>0.39649888057113791</v>
      </c>
      <c r="R1393">
        <v>1.1462229100000001</v>
      </c>
      <c r="S1393">
        <v>1.1423845619999999</v>
      </c>
    </row>
    <row r="1394" spans="1:19" x14ac:dyDescent="0.25">
      <c r="A1394">
        <v>85</v>
      </c>
      <c r="B1394">
        <v>1.2</v>
      </c>
      <c r="C1394">
        <v>10</v>
      </c>
      <c r="D1394">
        <v>3</v>
      </c>
      <c r="E1394">
        <v>0.53459999999999996</v>
      </c>
      <c r="F1394">
        <v>0.66239999999999999</v>
      </c>
      <c r="G1394">
        <v>1.1970000000000001</v>
      </c>
      <c r="H1394">
        <v>0.72018560070000004</v>
      </c>
      <c r="I1394">
        <v>0.71350666500000004</v>
      </c>
      <c r="J1394">
        <v>0.48555491560000003</v>
      </c>
      <c r="K1394">
        <v>0.37825344599999999</v>
      </c>
      <c r="L1394">
        <v>0.67199960680000004</v>
      </c>
      <c r="M1394">
        <v>0.47982772559999998</v>
      </c>
      <c r="N1394">
        <f t="shared" si="170"/>
        <v>0.69097571594445162</v>
      </c>
      <c r="O1394">
        <f t="shared" si="171"/>
        <v>0.4552471940599</v>
      </c>
      <c r="P1394">
        <f t="shared" si="172"/>
        <v>0.74588568111219533</v>
      </c>
      <c r="Q1394">
        <f t="shared" si="173"/>
        <v>0.39649888057113791</v>
      </c>
      <c r="R1394">
        <v>1.1462229100000001</v>
      </c>
      <c r="S1394">
        <v>1.1423845619999999</v>
      </c>
    </row>
    <row r="1396" spans="1:19" x14ac:dyDescent="0.25">
      <c r="A1396">
        <v>85</v>
      </c>
      <c r="B1396">
        <v>1</v>
      </c>
      <c r="C1396">
        <v>10</v>
      </c>
      <c r="D1396">
        <v>3</v>
      </c>
      <c r="E1396">
        <v>0.39119999999999999</v>
      </c>
      <c r="F1396">
        <v>0.56759999999999999</v>
      </c>
      <c r="G1396">
        <v>0.95879999999999999</v>
      </c>
      <c r="H1396">
        <v>0.52758560070000005</v>
      </c>
      <c r="I1396">
        <v>0.51670666499999995</v>
      </c>
      <c r="J1396">
        <v>0.48555491560000003</v>
      </c>
      <c r="K1396">
        <v>0.37825344599999999</v>
      </c>
      <c r="L1396">
        <v>0.47131672679999997</v>
      </c>
      <c r="M1396">
        <v>0.47982772559999998</v>
      </c>
      <c r="N1396">
        <f t="shared" ref="N1396:N1435" si="174">$W$27+$W$28*B1396+$W$29*(C1396-$V$16)*(D1396-$V$18)+$W$30*A1396+$W$31*D1396+$W$32*(C1396-$V$16)*(A1396-$V$20)+$W$33*C1396+$W$34*(B1396-$V$22)*(D1396-$V$18)+$W$35*(A1396-$V$20)*(D1396-$V$18)</f>
        <v>0.49756401277645185</v>
      </c>
      <c r="O1396">
        <f t="shared" ref="O1396:O1435" si="175">$W$40+$W$41*D1396+$W$42*(C1396-$V$17)*(D1396-$V$19)+$W$43*A1396+$W$44*(A1396-$V$21)*(D1396-$V$19)+$W$45*C1396+$W$46*(A1396-$V$21)*(C1396-$V$17)+$W$47*(B1396-$V$23)*(D1396-$V$19)+$W$48*(B1396-$V$23)*(C1396-$V$17)+$W$49*B1396</f>
        <v>0.45264940345370003</v>
      </c>
      <c r="P1396">
        <f t="shared" ref="P1396:P1435" si="176">$Z$27+$Z$28*B1396+$Z$29*A1396+$Z$30*C1396+$Z$31*(D1396-$V$18)^2+$Z$32*(D1396-$V$18)*(C1396-$V$16)+$Z$33*(A1396-$V$20)*(D1396-$V$18)+$Z$34*(D1396)+$Z$35*(B1396-$V$22)*(D1396-$V$18)+$Z$36*(C1396-$V$16)^2+$Z$37*(B1396-$V$22)*(C1396-$V$16)</f>
        <v>0.55602058451819503</v>
      </c>
      <c r="Q1396">
        <f t="shared" ref="Q1396:Q1435" si="177">$Z$40+$Z$41*A1396+$Z$42*C1396+$Z$43*(D1396-$V$19)^2+$Z$44*(C1396-$V$17)*(D1396-$V$19)+$Z$45*D1396+$Z$46*(A1396-$V$21)*(D1396-$V$19)+$Z$47*(C1396-$V$17)^2+$Z$48*(B1396-$V$23)*(D1396-$V$19)+$Z$49*(B1396-$V$23)*(C1396-$V$17)+$Z$50*B1396</f>
        <v>0.39387984498433787</v>
      </c>
      <c r="R1396">
        <v>0.95021341599999998</v>
      </c>
      <c r="S1396">
        <v>0.94990043000000002</v>
      </c>
    </row>
    <row r="1397" spans="1:19" x14ac:dyDescent="0.25">
      <c r="A1397">
        <v>85</v>
      </c>
      <c r="B1397">
        <v>1</v>
      </c>
      <c r="C1397">
        <v>10</v>
      </c>
      <c r="D1397">
        <v>3</v>
      </c>
      <c r="E1397">
        <v>0.38640000000000002</v>
      </c>
      <c r="F1397">
        <v>0.58199999999999996</v>
      </c>
      <c r="G1397">
        <v>0.96840000000000004</v>
      </c>
      <c r="H1397">
        <v>0.52758560070000005</v>
      </c>
      <c r="I1397">
        <v>0.51670666499999995</v>
      </c>
      <c r="J1397">
        <v>0.48555491560000003</v>
      </c>
      <c r="K1397">
        <v>0.37825344599999999</v>
      </c>
      <c r="L1397">
        <v>0.47131672679999997</v>
      </c>
      <c r="M1397">
        <v>0.47982772559999998</v>
      </c>
      <c r="N1397">
        <f t="shared" si="174"/>
        <v>0.49756401277645185</v>
      </c>
      <c r="O1397">
        <f t="shared" si="175"/>
        <v>0.45264940345370003</v>
      </c>
      <c r="P1397">
        <f t="shared" si="176"/>
        <v>0.55602058451819503</v>
      </c>
      <c r="Q1397">
        <f t="shared" si="177"/>
        <v>0.39387984498433787</v>
      </c>
      <c r="R1397">
        <v>0.95021341599999998</v>
      </c>
      <c r="S1397">
        <v>0.94990043000000002</v>
      </c>
    </row>
    <row r="1398" spans="1:19" x14ac:dyDescent="0.25">
      <c r="A1398">
        <v>85</v>
      </c>
      <c r="B1398">
        <v>1</v>
      </c>
      <c r="C1398">
        <v>10</v>
      </c>
      <c r="D1398">
        <v>3</v>
      </c>
      <c r="E1398">
        <v>0.36959999999999998</v>
      </c>
      <c r="F1398">
        <v>0.58679999999999999</v>
      </c>
      <c r="G1398">
        <v>0.95640000000000003</v>
      </c>
      <c r="H1398">
        <v>0.52758560070000005</v>
      </c>
      <c r="I1398">
        <v>0.51670666499999995</v>
      </c>
      <c r="J1398">
        <v>0.48555491560000003</v>
      </c>
      <c r="K1398">
        <v>0.37825344599999999</v>
      </c>
      <c r="L1398">
        <v>0.47131672679999997</v>
      </c>
      <c r="M1398">
        <v>0.47982772559999998</v>
      </c>
      <c r="N1398">
        <f t="shared" si="174"/>
        <v>0.49756401277645185</v>
      </c>
      <c r="O1398">
        <f t="shared" si="175"/>
        <v>0.45264940345370003</v>
      </c>
      <c r="P1398">
        <f t="shared" si="176"/>
        <v>0.55602058451819503</v>
      </c>
      <c r="Q1398">
        <f t="shared" si="177"/>
        <v>0.39387984498433787</v>
      </c>
      <c r="R1398">
        <v>0.95021341599999998</v>
      </c>
      <c r="S1398">
        <v>0.94990043000000002</v>
      </c>
    </row>
    <row r="1399" spans="1:19" x14ac:dyDescent="0.25">
      <c r="A1399">
        <v>85</v>
      </c>
      <c r="B1399">
        <v>1</v>
      </c>
      <c r="C1399">
        <v>10</v>
      </c>
      <c r="D1399">
        <v>3</v>
      </c>
      <c r="E1399">
        <v>0.35399999999999998</v>
      </c>
      <c r="F1399">
        <v>0.59279999999999999</v>
      </c>
      <c r="G1399">
        <v>0.94679999999999997</v>
      </c>
      <c r="H1399">
        <v>0.52758560070000005</v>
      </c>
      <c r="I1399">
        <v>0.51670666499999995</v>
      </c>
      <c r="J1399">
        <v>0.48555491560000003</v>
      </c>
      <c r="K1399">
        <v>0.37825344599999999</v>
      </c>
      <c r="L1399">
        <v>0.47131672679999997</v>
      </c>
      <c r="M1399">
        <v>0.47982772559999998</v>
      </c>
      <c r="N1399">
        <f t="shared" si="174"/>
        <v>0.49756401277645185</v>
      </c>
      <c r="O1399">
        <f t="shared" si="175"/>
        <v>0.45264940345370003</v>
      </c>
      <c r="P1399">
        <f t="shared" si="176"/>
        <v>0.55602058451819503</v>
      </c>
      <c r="Q1399">
        <f t="shared" si="177"/>
        <v>0.39387984498433787</v>
      </c>
      <c r="R1399">
        <v>0.95021341599999998</v>
      </c>
      <c r="S1399">
        <v>0.94990043000000002</v>
      </c>
    </row>
    <row r="1400" spans="1:19" x14ac:dyDescent="0.25">
      <c r="A1400">
        <v>85</v>
      </c>
      <c r="B1400">
        <v>1</v>
      </c>
      <c r="C1400">
        <v>10</v>
      </c>
      <c r="D1400">
        <v>3</v>
      </c>
      <c r="E1400">
        <v>0.3024</v>
      </c>
      <c r="F1400">
        <v>0.67500000000000004</v>
      </c>
      <c r="G1400">
        <v>0.97740000000000005</v>
      </c>
      <c r="H1400">
        <v>0.52758560070000005</v>
      </c>
      <c r="I1400">
        <v>0.51670666499999995</v>
      </c>
      <c r="J1400">
        <v>0.48555491560000003</v>
      </c>
      <c r="K1400">
        <v>0.37825344599999999</v>
      </c>
      <c r="L1400">
        <v>0.47131672679999997</v>
      </c>
      <c r="M1400">
        <v>0.47982772559999998</v>
      </c>
      <c r="N1400">
        <f t="shared" si="174"/>
        <v>0.49756401277645185</v>
      </c>
      <c r="O1400">
        <f t="shared" si="175"/>
        <v>0.45264940345370003</v>
      </c>
      <c r="P1400">
        <f t="shared" si="176"/>
        <v>0.55602058451819503</v>
      </c>
      <c r="Q1400">
        <f t="shared" si="177"/>
        <v>0.39387984498433787</v>
      </c>
      <c r="R1400">
        <v>0.95021341599999998</v>
      </c>
      <c r="S1400">
        <v>0.94990043000000002</v>
      </c>
    </row>
    <row r="1401" spans="1:19" x14ac:dyDescent="0.25">
      <c r="A1401">
        <v>85</v>
      </c>
      <c r="B1401">
        <v>1</v>
      </c>
      <c r="C1401">
        <v>10</v>
      </c>
      <c r="D1401">
        <v>3</v>
      </c>
      <c r="E1401">
        <v>0.2016</v>
      </c>
      <c r="F1401">
        <v>0.7218</v>
      </c>
      <c r="G1401">
        <v>0.9234</v>
      </c>
      <c r="H1401">
        <v>0.52758560070000005</v>
      </c>
      <c r="I1401">
        <v>0.51670666499999995</v>
      </c>
      <c r="J1401">
        <v>0.48555491560000003</v>
      </c>
      <c r="K1401">
        <v>0.37825344599999999</v>
      </c>
      <c r="L1401">
        <v>0.47131672679999997</v>
      </c>
      <c r="M1401">
        <v>0.47982772559999998</v>
      </c>
      <c r="N1401">
        <f t="shared" si="174"/>
        <v>0.49756401277645185</v>
      </c>
      <c r="O1401">
        <f t="shared" si="175"/>
        <v>0.45264940345370003</v>
      </c>
      <c r="P1401">
        <f t="shared" si="176"/>
        <v>0.55602058451819503</v>
      </c>
      <c r="Q1401">
        <f t="shared" si="177"/>
        <v>0.39387984498433787</v>
      </c>
      <c r="R1401">
        <v>0.95021341599999998</v>
      </c>
      <c r="S1401">
        <v>0.94990043000000002</v>
      </c>
    </row>
    <row r="1402" spans="1:19" x14ac:dyDescent="0.25">
      <c r="A1402">
        <v>85</v>
      </c>
      <c r="B1402">
        <v>1</v>
      </c>
      <c r="C1402">
        <v>10</v>
      </c>
      <c r="D1402">
        <v>3</v>
      </c>
      <c r="E1402">
        <v>0.23760000000000001</v>
      </c>
      <c r="F1402">
        <v>0.67500000000000004</v>
      </c>
      <c r="G1402">
        <v>0.91259999999999997</v>
      </c>
      <c r="H1402">
        <v>0.52758560070000005</v>
      </c>
      <c r="I1402">
        <v>0.51670666499999995</v>
      </c>
      <c r="J1402">
        <v>0.48555491560000003</v>
      </c>
      <c r="K1402">
        <v>0.37825344599999999</v>
      </c>
      <c r="L1402">
        <v>0.47131672679999997</v>
      </c>
      <c r="M1402">
        <v>0.47982772559999998</v>
      </c>
      <c r="N1402">
        <f t="shared" si="174"/>
        <v>0.49756401277645185</v>
      </c>
      <c r="O1402">
        <f t="shared" si="175"/>
        <v>0.45264940345370003</v>
      </c>
      <c r="P1402">
        <f t="shared" si="176"/>
        <v>0.55602058451819503</v>
      </c>
      <c r="Q1402">
        <f t="shared" si="177"/>
        <v>0.39387984498433787</v>
      </c>
      <c r="R1402">
        <v>0.95021341599999998</v>
      </c>
      <c r="S1402">
        <v>0.94990043000000002</v>
      </c>
    </row>
    <row r="1403" spans="1:19" x14ac:dyDescent="0.25">
      <c r="A1403">
        <v>85</v>
      </c>
      <c r="B1403">
        <v>1</v>
      </c>
      <c r="C1403">
        <v>10</v>
      </c>
      <c r="D1403">
        <v>3</v>
      </c>
      <c r="E1403">
        <v>0.21060000000000001</v>
      </c>
      <c r="F1403">
        <v>0.72540000000000004</v>
      </c>
      <c r="G1403">
        <v>0.93600000000000005</v>
      </c>
      <c r="H1403">
        <v>0.52758560070000005</v>
      </c>
      <c r="I1403">
        <v>0.51670666499999995</v>
      </c>
      <c r="J1403">
        <v>0.48555491560000003</v>
      </c>
      <c r="K1403">
        <v>0.37825344599999999</v>
      </c>
      <c r="L1403">
        <v>0.47131672679999997</v>
      </c>
      <c r="M1403">
        <v>0.47982772559999998</v>
      </c>
      <c r="N1403">
        <f t="shared" si="174"/>
        <v>0.49756401277645185</v>
      </c>
      <c r="O1403">
        <f t="shared" si="175"/>
        <v>0.45264940345370003</v>
      </c>
      <c r="P1403">
        <f t="shared" si="176"/>
        <v>0.55602058451819503</v>
      </c>
      <c r="Q1403">
        <f t="shared" si="177"/>
        <v>0.39387984498433787</v>
      </c>
      <c r="R1403">
        <v>0.95021341599999998</v>
      </c>
      <c r="S1403">
        <v>0.94990043000000002</v>
      </c>
    </row>
    <row r="1404" spans="1:19" x14ac:dyDescent="0.25">
      <c r="A1404">
        <v>85</v>
      </c>
      <c r="B1404">
        <v>1</v>
      </c>
      <c r="C1404">
        <v>10</v>
      </c>
      <c r="D1404">
        <v>3</v>
      </c>
      <c r="E1404">
        <v>0.441</v>
      </c>
      <c r="F1404">
        <v>0.504</v>
      </c>
      <c r="G1404">
        <v>0.94499999999999995</v>
      </c>
      <c r="H1404">
        <v>0.52758560070000005</v>
      </c>
      <c r="I1404">
        <v>0.51670666499999995</v>
      </c>
      <c r="J1404">
        <v>0.48555491560000003</v>
      </c>
      <c r="K1404">
        <v>0.37825344599999999</v>
      </c>
      <c r="L1404">
        <v>0.47131672679999997</v>
      </c>
      <c r="M1404">
        <v>0.47982772559999998</v>
      </c>
      <c r="N1404">
        <f t="shared" si="174"/>
        <v>0.49756401277645185</v>
      </c>
      <c r="O1404">
        <f t="shared" si="175"/>
        <v>0.45264940345370003</v>
      </c>
      <c r="P1404">
        <f t="shared" si="176"/>
        <v>0.55602058451819503</v>
      </c>
      <c r="Q1404">
        <f t="shared" si="177"/>
        <v>0.39387984498433787</v>
      </c>
      <c r="R1404">
        <v>0.95021341599999998</v>
      </c>
      <c r="S1404">
        <v>0.94990043000000002</v>
      </c>
    </row>
    <row r="1405" spans="1:19" x14ac:dyDescent="0.25">
      <c r="A1405">
        <v>85</v>
      </c>
      <c r="B1405">
        <v>1</v>
      </c>
      <c r="C1405">
        <v>10</v>
      </c>
      <c r="D1405">
        <v>3</v>
      </c>
      <c r="E1405">
        <v>0.38519999999999999</v>
      </c>
      <c r="F1405">
        <v>0.55979999999999996</v>
      </c>
      <c r="G1405">
        <v>0.94499999999999995</v>
      </c>
      <c r="H1405">
        <v>0.52758560070000005</v>
      </c>
      <c r="I1405">
        <v>0.51670666499999995</v>
      </c>
      <c r="J1405">
        <v>0.48555491560000003</v>
      </c>
      <c r="K1405">
        <v>0.37825344599999999</v>
      </c>
      <c r="L1405">
        <v>0.47131672679999997</v>
      </c>
      <c r="M1405">
        <v>0.47982772559999998</v>
      </c>
      <c r="N1405">
        <f t="shared" si="174"/>
        <v>0.49756401277645185</v>
      </c>
      <c r="O1405">
        <f t="shared" si="175"/>
        <v>0.45264940345370003</v>
      </c>
      <c r="P1405">
        <f t="shared" si="176"/>
        <v>0.55602058451819503</v>
      </c>
      <c r="Q1405">
        <f t="shared" si="177"/>
        <v>0.39387984498433787</v>
      </c>
      <c r="R1405">
        <v>0.95021341599999998</v>
      </c>
      <c r="S1405">
        <v>0.94990043000000002</v>
      </c>
    </row>
    <row r="1406" spans="1:19" x14ac:dyDescent="0.25">
      <c r="A1406">
        <v>85</v>
      </c>
      <c r="B1406">
        <v>1</v>
      </c>
      <c r="C1406">
        <v>10</v>
      </c>
      <c r="D1406">
        <v>3</v>
      </c>
      <c r="E1406">
        <v>0.33119999999999999</v>
      </c>
      <c r="F1406">
        <v>0.60119999999999996</v>
      </c>
      <c r="G1406">
        <v>0.93240000000000001</v>
      </c>
      <c r="H1406">
        <v>0.52758560070000005</v>
      </c>
      <c r="I1406">
        <v>0.51670666499999995</v>
      </c>
      <c r="J1406">
        <v>0.48555491560000003</v>
      </c>
      <c r="K1406">
        <v>0.37825344599999999</v>
      </c>
      <c r="L1406">
        <v>0.47131672679999997</v>
      </c>
      <c r="M1406">
        <v>0.47982772559999998</v>
      </c>
      <c r="N1406">
        <f t="shared" si="174"/>
        <v>0.49756401277645185</v>
      </c>
      <c r="O1406">
        <f t="shared" si="175"/>
        <v>0.45264940345370003</v>
      </c>
      <c r="P1406">
        <f t="shared" si="176"/>
        <v>0.55602058451819503</v>
      </c>
      <c r="Q1406">
        <f t="shared" si="177"/>
        <v>0.39387984498433787</v>
      </c>
      <c r="R1406">
        <v>0.95021341599999998</v>
      </c>
      <c r="S1406">
        <v>0.94990043000000002</v>
      </c>
    </row>
    <row r="1407" spans="1:19" x14ac:dyDescent="0.25">
      <c r="A1407">
        <v>85</v>
      </c>
      <c r="B1407">
        <v>1</v>
      </c>
      <c r="C1407">
        <v>10</v>
      </c>
      <c r="D1407">
        <v>3</v>
      </c>
      <c r="E1407">
        <v>0.36359999999999998</v>
      </c>
      <c r="F1407">
        <v>0.5958</v>
      </c>
      <c r="G1407">
        <v>0.95940000000000003</v>
      </c>
      <c r="H1407">
        <v>0.52758560070000005</v>
      </c>
      <c r="I1407">
        <v>0.51670666499999995</v>
      </c>
      <c r="J1407">
        <v>0.48555491560000003</v>
      </c>
      <c r="K1407">
        <v>0.37825344599999999</v>
      </c>
      <c r="L1407">
        <v>0.47131672679999997</v>
      </c>
      <c r="M1407">
        <v>0.47982772559999998</v>
      </c>
      <c r="N1407">
        <f t="shared" si="174"/>
        <v>0.49756401277645185</v>
      </c>
      <c r="O1407">
        <f t="shared" si="175"/>
        <v>0.45264940345370003</v>
      </c>
      <c r="P1407">
        <f t="shared" si="176"/>
        <v>0.55602058451819503</v>
      </c>
      <c r="Q1407">
        <f t="shared" si="177"/>
        <v>0.39387984498433787</v>
      </c>
      <c r="R1407">
        <v>0.95021341599999998</v>
      </c>
      <c r="S1407">
        <v>0.94990043000000002</v>
      </c>
    </row>
    <row r="1408" spans="1:19" x14ac:dyDescent="0.25">
      <c r="A1408">
        <v>85</v>
      </c>
      <c r="B1408">
        <v>1</v>
      </c>
      <c r="C1408">
        <v>10</v>
      </c>
      <c r="D1408">
        <v>3</v>
      </c>
      <c r="E1408">
        <v>0.41220000000000001</v>
      </c>
      <c r="F1408">
        <v>0.57779999999999998</v>
      </c>
      <c r="G1408">
        <v>0.99</v>
      </c>
      <c r="H1408">
        <v>0.52758560070000005</v>
      </c>
      <c r="I1408">
        <v>0.51670666499999995</v>
      </c>
      <c r="J1408">
        <v>0.48555491560000003</v>
      </c>
      <c r="K1408">
        <v>0.37825344599999999</v>
      </c>
      <c r="L1408">
        <v>0.47131672679999997</v>
      </c>
      <c r="M1408">
        <v>0.47982772559999998</v>
      </c>
      <c r="N1408">
        <f t="shared" si="174"/>
        <v>0.49756401277645185</v>
      </c>
      <c r="O1408">
        <f t="shared" si="175"/>
        <v>0.45264940345370003</v>
      </c>
      <c r="P1408">
        <f t="shared" si="176"/>
        <v>0.55602058451819503</v>
      </c>
      <c r="Q1408">
        <f t="shared" si="177"/>
        <v>0.39387984498433787</v>
      </c>
      <c r="R1408">
        <v>0.95021341599999998</v>
      </c>
      <c r="S1408">
        <v>0.94990043000000002</v>
      </c>
    </row>
    <row r="1409" spans="1:19" x14ac:dyDescent="0.25">
      <c r="A1409">
        <v>85</v>
      </c>
      <c r="B1409">
        <v>1</v>
      </c>
      <c r="C1409">
        <v>10</v>
      </c>
      <c r="D1409">
        <v>3</v>
      </c>
      <c r="E1409">
        <v>0.36899999999999999</v>
      </c>
      <c r="F1409">
        <v>0.53639999999999999</v>
      </c>
      <c r="G1409">
        <v>0.90539999999999998</v>
      </c>
      <c r="H1409">
        <v>0.52758560070000005</v>
      </c>
      <c r="I1409">
        <v>0.51670666499999995</v>
      </c>
      <c r="J1409">
        <v>0.48555491560000003</v>
      </c>
      <c r="K1409">
        <v>0.37825344599999999</v>
      </c>
      <c r="L1409">
        <v>0.47131672679999997</v>
      </c>
      <c r="M1409">
        <v>0.47982772559999998</v>
      </c>
      <c r="N1409">
        <f t="shared" si="174"/>
        <v>0.49756401277645185</v>
      </c>
      <c r="O1409">
        <f t="shared" si="175"/>
        <v>0.45264940345370003</v>
      </c>
      <c r="P1409">
        <f t="shared" si="176"/>
        <v>0.55602058451819503</v>
      </c>
      <c r="Q1409">
        <f t="shared" si="177"/>
        <v>0.39387984498433787</v>
      </c>
      <c r="R1409">
        <v>0.95021341599999998</v>
      </c>
      <c r="S1409">
        <v>0.94990043000000002</v>
      </c>
    </row>
    <row r="1410" spans="1:19" x14ac:dyDescent="0.25">
      <c r="A1410">
        <v>85</v>
      </c>
      <c r="B1410">
        <v>1</v>
      </c>
      <c r="C1410">
        <v>10</v>
      </c>
      <c r="D1410">
        <v>3</v>
      </c>
      <c r="E1410">
        <v>0.36899999999999999</v>
      </c>
      <c r="F1410">
        <v>0.60119999999999996</v>
      </c>
      <c r="G1410">
        <v>0.97019999999999995</v>
      </c>
      <c r="H1410">
        <v>0.52758560070000005</v>
      </c>
      <c r="I1410">
        <v>0.51670666499999995</v>
      </c>
      <c r="J1410">
        <v>0.48555491560000003</v>
      </c>
      <c r="K1410">
        <v>0.37825344599999999</v>
      </c>
      <c r="L1410">
        <v>0.47131672679999997</v>
      </c>
      <c r="M1410">
        <v>0.47982772559999998</v>
      </c>
      <c r="N1410">
        <f t="shared" si="174"/>
        <v>0.49756401277645185</v>
      </c>
      <c r="O1410">
        <f t="shared" si="175"/>
        <v>0.45264940345370003</v>
      </c>
      <c r="P1410">
        <f t="shared" si="176"/>
        <v>0.55602058451819503</v>
      </c>
      <c r="Q1410">
        <f t="shared" si="177"/>
        <v>0.39387984498433787</v>
      </c>
      <c r="R1410">
        <v>0.95021341599999998</v>
      </c>
      <c r="S1410">
        <v>0.94990043000000002</v>
      </c>
    </row>
    <row r="1411" spans="1:19" x14ac:dyDescent="0.25">
      <c r="A1411">
        <v>85</v>
      </c>
      <c r="B1411">
        <v>1</v>
      </c>
      <c r="C1411">
        <v>10</v>
      </c>
      <c r="D1411">
        <v>3</v>
      </c>
      <c r="E1411">
        <v>0.37080000000000002</v>
      </c>
      <c r="F1411">
        <v>0.58499999999999996</v>
      </c>
      <c r="G1411">
        <v>0.95579999999999998</v>
      </c>
      <c r="H1411">
        <v>0.52758560070000005</v>
      </c>
      <c r="I1411">
        <v>0.51670666499999995</v>
      </c>
      <c r="J1411">
        <v>0.48555491560000003</v>
      </c>
      <c r="K1411">
        <v>0.37825344599999999</v>
      </c>
      <c r="L1411">
        <v>0.47131672679999997</v>
      </c>
      <c r="M1411">
        <v>0.47982772559999998</v>
      </c>
      <c r="N1411">
        <f t="shared" si="174"/>
        <v>0.49756401277645185</v>
      </c>
      <c r="O1411">
        <f t="shared" si="175"/>
        <v>0.45264940345370003</v>
      </c>
      <c r="P1411">
        <f t="shared" si="176"/>
        <v>0.55602058451819503</v>
      </c>
      <c r="Q1411">
        <f t="shared" si="177"/>
        <v>0.39387984498433787</v>
      </c>
      <c r="R1411">
        <v>0.95021341599999998</v>
      </c>
      <c r="S1411">
        <v>0.94990043000000002</v>
      </c>
    </row>
    <row r="1412" spans="1:19" x14ac:dyDescent="0.25">
      <c r="A1412">
        <v>85</v>
      </c>
      <c r="B1412">
        <v>1</v>
      </c>
      <c r="C1412">
        <v>10</v>
      </c>
      <c r="D1412">
        <v>3</v>
      </c>
      <c r="E1412">
        <v>0.44280000000000003</v>
      </c>
      <c r="F1412">
        <v>0.51659999999999995</v>
      </c>
      <c r="G1412">
        <v>0.95940000000000003</v>
      </c>
      <c r="H1412">
        <v>0.52758560070000005</v>
      </c>
      <c r="I1412">
        <v>0.51670666499999995</v>
      </c>
      <c r="J1412">
        <v>0.48555491560000003</v>
      </c>
      <c r="K1412">
        <v>0.37825344599999999</v>
      </c>
      <c r="L1412">
        <v>0.47131672679999997</v>
      </c>
      <c r="M1412">
        <v>0.47982772559999998</v>
      </c>
      <c r="N1412">
        <f t="shared" si="174"/>
        <v>0.49756401277645185</v>
      </c>
      <c r="O1412">
        <f t="shared" si="175"/>
        <v>0.45264940345370003</v>
      </c>
      <c r="P1412">
        <f t="shared" si="176"/>
        <v>0.55602058451819503</v>
      </c>
      <c r="Q1412">
        <f t="shared" si="177"/>
        <v>0.39387984498433787</v>
      </c>
      <c r="R1412">
        <v>0.95021341599999998</v>
      </c>
      <c r="S1412">
        <v>0.94990043000000002</v>
      </c>
    </row>
    <row r="1413" spans="1:19" x14ac:dyDescent="0.25">
      <c r="A1413">
        <v>85</v>
      </c>
      <c r="B1413">
        <v>1</v>
      </c>
      <c r="C1413">
        <v>10</v>
      </c>
      <c r="D1413">
        <v>3</v>
      </c>
      <c r="E1413">
        <v>0.42480000000000001</v>
      </c>
      <c r="F1413">
        <v>0.52380000000000004</v>
      </c>
      <c r="G1413">
        <v>0.9486</v>
      </c>
      <c r="H1413">
        <v>0.52758560070000005</v>
      </c>
      <c r="I1413">
        <v>0.51670666499999995</v>
      </c>
      <c r="J1413">
        <v>0.48555491560000003</v>
      </c>
      <c r="K1413">
        <v>0.37825344599999999</v>
      </c>
      <c r="L1413">
        <v>0.47131672679999997</v>
      </c>
      <c r="M1413">
        <v>0.47982772559999998</v>
      </c>
      <c r="N1413">
        <f t="shared" si="174"/>
        <v>0.49756401277645185</v>
      </c>
      <c r="O1413">
        <f t="shared" si="175"/>
        <v>0.45264940345370003</v>
      </c>
      <c r="P1413">
        <f t="shared" si="176"/>
        <v>0.55602058451819503</v>
      </c>
      <c r="Q1413">
        <f t="shared" si="177"/>
        <v>0.39387984498433787</v>
      </c>
      <c r="R1413">
        <v>0.95021341599999998</v>
      </c>
      <c r="S1413">
        <v>0.94990043000000002</v>
      </c>
    </row>
    <row r="1414" spans="1:19" x14ac:dyDescent="0.25">
      <c r="A1414">
        <v>85</v>
      </c>
      <c r="B1414">
        <v>1</v>
      </c>
      <c r="C1414">
        <v>10</v>
      </c>
      <c r="D1414">
        <v>3</v>
      </c>
      <c r="E1414">
        <v>0.37980000000000003</v>
      </c>
      <c r="F1414">
        <v>0.56159999999999999</v>
      </c>
      <c r="G1414">
        <v>0.94140000000000001</v>
      </c>
      <c r="H1414">
        <v>0.52758560070000005</v>
      </c>
      <c r="I1414">
        <v>0.51670666499999995</v>
      </c>
      <c r="J1414">
        <v>0.48555491560000003</v>
      </c>
      <c r="K1414">
        <v>0.37825344599999999</v>
      </c>
      <c r="L1414">
        <v>0.47131672679999997</v>
      </c>
      <c r="M1414">
        <v>0.47982772559999998</v>
      </c>
      <c r="N1414">
        <f t="shared" si="174"/>
        <v>0.49756401277645185</v>
      </c>
      <c r="O1414">
        <f t="shared" si="175"/>
        <v>0.45264940345370003</v>
      </c>
      <c r="P1414">
        <f t="shared" si="176"/>
        <v>0.55602058451819503</v>
      </c>
      <c r="Q1414">
        <f t="shared" si="177"/>
        <v>0.39387984498433787</v>
      </c>
      <c r="R1414">
        <v>0.95021341599999998</v>
      </c>
      <c r="S1414">
        <v>0.94990043000000002</v>
      </c>
    </row>
    <row r="1415" spans="1:19" x14ac:dyDescent="0.25">
      <c r="A1415">
        <v>85</v>
      </c>
      <c r="B1415">
        <v>1</v>
      </c>
      <c r="C1415">
        <v>10</v>
      </c>
      <c r="D1415">
        <v>3</v>
      </c>
      <c r="E1415">
        <v>0.46079999999999999</v>
      </c>
      <c r="F1415">
        <v>0.4824</v>
      </c>
      <c r="G1415">
        <v>0.94320000000000004</v>
      </c>
      <c r="H1415">
        <v>0.52758560070000005</v>
      </c>
      <c r="I1415">
        <v>0.51670666499999995</v>
      </c>
      <c r="J1415">
        <v>0.48555491560000003</v>
      </c>
      <c r="K1415">
        <v>0.37825344599999999</v>
      </c>
      <c r="L1415">
        <v>0.47131672679999997</v>
      </c>
      <c r="M1415">
        <v>0.47982772559999998</v>
      </c>
      <c r="N1415">
        <f t="shared" si="174"/>
        <v>0.49756401277645185</v>
      </c>
      <c r="O1415">
        <f t="shared" si="175"/>
        <v>0.45264940345370003</v>
      </c>
      <c r="P1415">
        <f t="shared" si="176"/>
        <v>0.55602058451819503</v>
      </c>
      <c r="Q1415">
        <f t="shared" si="177"/>
        <v>0.39387984498433787</v>
      </c>
      <c r="R1415">
        <v>0.95021341599999998</v>
      </c>
      <c r="S1415">
        <v>0.94990043000000002</v>
      </c>
    </row>
    <row r="1416" spans="1:19" x14ac:dyDescent="0.25">
      <c r="A1416">
        <v>85</v>
      </c>
      <c r="B1416">
        <v>1</v>
      </c>
      <c r="C1416">
        <v>10</v>
      </c>
      <c r="D1416">
        <v>3</v>
      </c>
      <c r="E1416">
        <v>0.39960000000000001</v>
      </c>
      <c r="F1416">
        <v>0.56340000000000001</v>
      </c>
      <c r="G1416">
        <v>0.96299999999999997</v>
      </c>
      <c r="H1416">
        <v>0.52758560070000005</v>
      </c>
      <c r="I1416">
        <v>0.51670666499999995</v>
      </c>
      <c r="J1416">
        <v>0.48555491560000003</v>
      </c>
      <c r="K1416">
        <v>0.37825344599999999</v>
      </c>
      <c r="L1416">
        <v>0.47131672679999997</v>
      </c>
      <c r="M1416">
        <v>0.47982772559999998</v>
      </c>
      <c r="N1416">
        <f t="shared" si="174"/>
        <v>0.49756401277645185</v>
      </c>
      <c r="O1416">
        <f t="shared" si="175"/>
        <v>0.45264940345370003</v>
      </c>
      <c r="P1416">
        <f t="shared" si="176"/>
        <v>0.55602058451819503</v>
      </c>
      <c r="Q1416">
        <f t="shared" si="177"/>
        <v>0.39387984498433787</v>
      </c>
      <c r="R1416">
        <v>0.95021341599999998</v>
      </c>
      <c r="S1416">
        <v>0.94990043000000002</v>
      </c>
    </row>
    <row r="1417" spans="1:19" x14ac:dyDescent="0.25">
      <c r="A1417">
        <v>85</v>
      </c>
      <c r="B1417">
        <v>1</v>
      </c>
      <c r="C1417">
        <v>10</v>
      </c>
      <c r="D1417">
        <v>3</v>
      </c>
      <c r="E1417">
        <v>0.38519999999999999</v>
      </c>
      <c r="F1417">
        <v>0.63</v>
      </c>
      <c r="G1417">
        <v>1.0152000000000001</v>
      </c>
      <c r="H1417">
        <v>0.52758560070000005</v>
      </c>
      <c r="I1417">
        <v>0.51670666499999995</v>
      </c>
      <c r="J1417">
        <v>0.48555491560000003</v>
      </c>
      <c r="K1417">
        <v>0.37825344599999999</v>
      </c>
      <c r="L1417">
        <v>0.47131672679999997</v>
      </c>
      <c r="M1417">
        <v>0.47982772559999998</v>
      </c>
      <c r="N1417">
        <f t="shared" si="174"/>
        <v>0.49756401277645185</v>
      </c>
      <c r="O1417">
        <f t="shared" si="175"/>
        <v>0.45264940345370003</v>
      </c>
      <c r="P1417">
        <f t="shared" si="176"/>
        <v>0.55602058451819503</v>
      </c>
      <c r="Q1417">
        <f t="shared" si="177"/>
        <v>0.39387984498433787</v>
      </c>
      <c r="R1417">
        <v>0.95021341599999998</v>
      </c>
      <c r="S1417">
        <v>0.94990043000000002</v>
      </c>
    </row>
    <row r="1418" spans="1:19" x14ac:dyDescent="0.25">
      <c r="A1418">
        <v>85</v>
      </c>
      <c r="B1418">
        <v>1</v>
      </c>
      <c r="C1418">
        <v>10</v>
      </c>
      <c r="D1418">
        <v>3</v>
      </c>
      <c r="E1418">
        <v>0.37440000000000001</v>
      </c>
      <c r="F1418">
        <v>0.58140000000000003</v>
      </c>
      <c r="G1418">
        <v>0.95579999999999998</v>
      </c>
      <c r="H1418">
        <v>0.52758560070000005</v>
      </c>
      <c r="I1418">
        <v>0.51670666499999995</v>
      </c>
      <c r="J1418">
        <v>0.48555491560000003</v>
      </c>
      <c r="K1418">
        <v>0.37825344599999999</v>
      </c>
      <c r="L1418">
        <v>0.47131672679999997</v>
      </c>
      <c r="M1418">
        <v>0.47982772559999998</v>
      </c>
      <c r="N1418">
        <f t="shared" si="174"/>
        <v>0.49756401277645185</v>
      </c>
      <c r="O1418">
        <f t="shared" si="175"/>
        <v>0.45264940345370003</v>
      </c>
      <c r="P1418">
        <f t="shared" si="176"/>
        <v>0.55602058451819503</v>
      </c>
      <c r="Q1418">
        <f t="shared" si="177"/>
        <v>0.39387984498433787</v>
      </c>
      <c r="R1418">
        <v>0.95021341599999998</v>
      </c>
      <c r="S1418">
        <v>0.94990043000000002</v>
      </c>
    </row>
    <row r="1419" spans="1:19" x14ac:dyDescent="0.25">
      <c r="A1419">
        <v>85</v>
      </c>
      <c r="B1419">
        <v>1</v>
      </c>
      <c r="C1419">
        <v>10</v>
      </c>
      <c r="D1419">
        <v>3</v>
      </c>
      <c r="E1419">
        <v>0.35639999999999999</v>
      </c>
      <c r="F1419">
        <v>0.58140000000000003</v>
      </c>
      <c r="G1419">
        <v>0.93779999999999997</v>
      </c>
      <c r="H1419">
        <v>0.52758560070000005</v>
      </c>
      <c r="I1419">
        <v>0.51670666499999995</v>
      </c>
      <c r="J1419">
        <v>0.48555491560000003</v>
      </c>
      <c r="K1419">
        <v>0.37825344599999999</v>
      </c>
      <c r="L1419">
        <v>0.47131672679999997</v>
      </c>
      <c r="M1419">
        <v>0.47982772559999998</v>
      </c>
      <c r="N1419">
        <f t="shared" si="174"/>
        <v>0.49756401277645185</v>
      </c>
      <c r="O1419">
        <f t="shared" si="175"/>
        <v>0.45264940345370003</v>
      </c>
      <c r="P1419">
        <f t="shared" si="176"/>
        <v>0.55602058451819503</v>
      </c>
      <c r="Q1419">
        <f t="shared" si="177"/>
        <v>0.39387984498433787</v>
      </c>
      <c r="R1419">
        <v>0.95021341599999998</v>
      </c>
      <c r="S1419">
        <v>0.94990043000000002</v>
      </c>
    </row>
    <row r="1420" spans="1:19" x14ac:dyDescent="0.25">
      <c r="A1420">
        <v>85</v>
      </c>
      <c r="B1420">
        <v>1</v>
      </c>
      <c r="C1420">
        <v>10</v>
      </c>
      <c r="D1420">
        <v>3</v>
      </c>
      <c r="E1420">
        <v>0.42299999999999999</v>
      </c>
      <c r="F1420">
        <v>0.49859999999999999</v>
      </c>
      <c r="G1420">
        <v>0.92159999999999997</v>
      </c>
      <c r="H1420">
        <v>0.52758560070000005</v>
      </c>
      <c r="I1420">
        <v>0.51670666499999995</v>
      </c>
      <c r="J1420">
        <v>0.48555491560000003</v>
      </c>
      <c r="K1420">
        <v>0.37825344599999999</v>
      </c>
      <c r="L1420">
        <v>0.47131672679999997</v>
      </c>
      <c r="M1420">
        <v>0.47982772559999998</v>
      </c>
      <c r="N1420">
        <f t="shared" si="174"/>
        <v>0.49756401277645185</v>
      </c>
      <c r="O1420">
        <f t="shared" si="175"/>
        <v>0.45264940345370003</v>
      </c>
      <c r="P1420">
        <f t="shared" si="176"/>
        <v>0.55602058451819503</v>
      </c>
      <c r="Q1420">
        <f t="shared" si="177"/>
        <v>0.39387984498433787</v>
      </c>
      <c r="R1420">
        <v>0.95021341599999998</v>
      </c>
      <c r="S1420">
        <v>0.94990043000000002</v>
      </c>
    </row>
    <row r="1421" spans="1:19" x14ac:dyDescent="0.25">
      <c r="A1421">
        <v>85</v>
      </c>
      <c r="B1421">
        <v>1</v>
      </c>
      <c r="C1421">
        <v>10</v>
      </c>
      <c r="D1421">
        <v>3</v>
      </c>
      <c r="E1421">
        <v>0.40860000000000002</v>
      </c>
      <c r="F1421">
        <v>0.49859999999999999</v>
      </c>
      <c r="G1421">
        <v>0.90720000000000001</v>
      </c>
      <c r="H1421">
        <v>0.52758560070000005</v>
      </c>
      <c r="I1421">
        <v>0.51670666499999995</v>
      </c>
      <c r="J1421">
        <v>0.48555491560000003</v>
      </c>
      <c r="K1421">
        <v>0.37825344599999999</v>
      </c>
      <c r="L1421">
        <v>0.47131672679999997</v>
      </c>
      <c r="M1421">
        <v>0.47982772559999998</v>
      </c>
      <c r="N1421">
        <f t="shared" si="174"/>
        <v>0.49756401277645185</v>
      </c>
      <c r="O1421">
        <f t="shared" si="175"/>
        <v>0.45264940345370003</v>
      </c>
      <c r="P1421">
        <f t="shared" si="176"/>
        <v>0.55602058451819503</v>
      </c>
      <c r="Q1421">
        <f t="shared" si="177"/>
        <v>0.39387984498433787</v>
      </c>
      <c r="R1421">
        <v>0.95021341599999998</v>
      </c>
      <c r="S1421">
        <v>0.94990043000000002</v>
      </c>
    </row>
    <row r="1422" spans="1:19" x14ac:dyDescent="0.25">
      <c r="A1422">
        <v>85</v>
      </c>
      <c r="B1422">
        <v>1</v>
      </c>
      <c r="C1422">
        <v>10</v>
      </c>
      <c r="D1422">
        <v>3</v>
      </c>
      <c r="E1422">
        <v>0.4158</v>
      </c>
      <c r="F1422">
        <v>0.53100000000000003</v>
      </c>
      <c r="G1422">
        <v>0.94679999999999997</v>
      </c>
      <c r="H1422">
        <v>0.52758560070000005</v>
      </c>
      <c r="I1422">
        <v>0.51670666499999995</v>
      </c>
      <c r="J1422">
        <v>0.48555491560000003</v>
      </c>
      <c r="K1422">
        <v>0.37825344599999999</v>
      </c>
      <c r="L1422">
        <v>0.47131672679999997</v>
      </c>
      <c r="M1422">
        <v>0.47982772559999998</v>
      </c>
      <c r="N1422">
        <f t="shared" si="174"/>
        <v>0.49756401277645185</v>
      </c>
      <c r="O1422">
        <f t="shared" si="175"/>
        <v>0.45264940345370003</v>
      </c>
      <c r="P1422">
        <f t="shared" si="176"/>
        <v>0.55602058451819503</v>
      </c>
      <c r="Q1422">
        <f t="shared" si="177"/>
        <v>0.39387984498433787</v>
      </c>
      <c r="R1422">
        <v>0.95021341599999998</v>
      </c>
      <c r="S1422">
        <v>0.94990043000000002</v>
      </c>
    </row>
    <row r="1423" spans="1:19" x14ac:dyDescent="0.25">
      <c r="A1423">
        <v>85</v>
      </c>
      <c r="B1423">
        <v>1</v>
      </c>
      <c r="C1423">
        <v>10</v>
      </c>
      <c r="D1423">
        <v>3</v>
      </c>
      <c r="E1423">
        <v>0.33660000000000001</v>
      </c>
      <c r="F1423">
        <v>0.58860000000000001</v>
      </c>
      <c r="G1423">
        <v>0.92520000000000002</v>
      </c>
      <c r="H1423">
        <v>0.52758560070000005</v>
      </c>
      <c r="I1423">
        <v>0.51670666499999995</v>
      </c>
      <c r="J1423">
        <v>0.48555491560000003</v>
      </c>
      <c r="K1423">
        <v>0.37825344599999999</v>
      </c>
      <c r="L1423">
        <v>0.47131672679999997</v>
      </c>
      <c r="M1423">
        <v>0.47982772559999998</v>
      </c>
      <c r="N1423">
        <f t="shared" si="174"/>
        <v>0.49756401277645185</v>
      </c>
      <c r="O1423">
        <f t="shared" si="175"/>
        <v>0.45264940345370003</v>
      </c>
      <c r="P1423">
        <f t="shared" si="176"/>
        <v>0.55602058451819503</v>
      </c>
      <c r="Q1423">
        <f t="shared" si="177"/>
        <v>0.39387984498433787</v>
      </c>
      <c r="R1423">
        <v>0.95021341599999998</v>
      </c>
      <c r="S1423">
        <v>0.94990043000000002</v>
      </c>
    </row>
    <row r="1424" spans="1:19" x14ac:dyDescent="0.25">
      <c r="A1424">
        <v>85</v>
      </c>
      <c r="B1424">
        <v>1</v>
      </c>
      <c r="C1424">
        <v>10</v>
      </c>
      <c r="D1424">
        <v>3</v>
      </c>
      <c r="E1424">
        <v>0.4158</v>
      </c>
      <c r="F1424">
        <v>0.5202</v>
      </c>
      <c r="G1424">
        <v>0.93600000000000005</v>
      </c>
      <c r="H1424">
        <v>0.52758560070000005</v>
      </c>
      <c r="I1424">
        <v>0.51670666499999995</v>
      </c>
      <c r="J1424">
        <v>0.48555491560000003</v>
      </c>
      <c r="K1424">
        <v>0.37825344599999999</v>
      </c>
      <c r="L1424">
        <v>0.47131672679999997</v>
      </c>
      <c r="M1424">
        <v>0.47982772559999998</v>
      </c>
      <c r="N1424">
        <f t="shared" si="174"/>
        <v>0.49756401277645185</v>
      </c>
      <c r="O1424">
        <f t="shared" si="175"/>
        <v>0.45264940345370003</v>
      </c>
      <c r="P1424">
        <f t="shared" si="176"/>
        <v>0.55602058451819503</v>
      </c>
      <c r="Q1424">
        <f t="shared" si="177"/>
        <v>0.39387984498433787</v>
      </c>
      <c r="R1424">
        <v>0.95021341599999998</v>
      </c>
      <c r="S1424">
        <v>0.94990043000000002</v>
      </c>
    </row>
    <row r="1425" spans="1:19" x14ac:dyDescent="0.25">
      <c r="A1425">
        <v>85</v>
      </c>
      <c r="B1425">
        <v>1</v>
      </c>
      <c r="C1425">
        <v>10</v>
      </c>
      <c r="D1425">
        <v>3</v>
      </c>
      <c r="E1425">
        <v>0.46079999999999999</v>
      </c>
      <c r="F1425">
        <v>0.59399999999999997</v>
      </c>
      <c r="G1425">
        <v>1.0548</v>
      </c>
      <c r="H1425">
        <v>0.52758560070000005</v>
      </c>
      <c r="I1425">
        <v>0.51670666499999995</v>
      </c>
      <c r="J1425">
        <v>0.48555491560000003</v>
      </c>
      <c r="K1425">
        <v>0.37825344599999999</v>
      </c>
      <c r="L1425">
        <v>0.47131672679999997</v>
      </c>
      <c r="M1425">
        <v>0.47982772559999998</v>
      </c>
      <c r="N1425">
        <f t="shared" si="174"/>
        <v>0.49756401277645185</v>
      </c>
      <c r="O1425">
        <f t="shared" si="175"/>
        <v>0.45264940345370003</v>
      </c>
      <c r="P1425">
        <f t="shared" si="176"/>
        <v>0.55602058451819503</v>
      </c>
      <c r="Q1425">
        <f t="shared" si="177"/>
        <v>0.39387984498433787</v>
      </c>
      <c r="R1425">
        <v>0.95021341599999998</v>
      </c>
      <c r="S1425">
        <v>0.94990043000000002</v>
      </c>
    </row>
    <row r="1426" spans="1:19" x14ac:dyDescent="0.25">
      <c r="A1426">
        <v>85</v>
      </c>
      <c r="B1426">
        <v>1</v>
      </c>
      <c r="C1426">
        <v>10</v>
      </c>
      <c r="D1426">
        <v>3</v>
      </c>
      <c r="E1426">
        <v>0.441</v>
      </c>
      <c r="F1426">
        <v>0.51119999999999999</v>
      </c>
      <c r="G1426">
        <v>0.95220000000000005</v>
      </c>
      <c r="H1426">
        <v>0.52758560070000005</v>
      </c>
      <c r="I1426">
        <v>0.51670666499999995</v>
      </c>
      <c r="J1426">
        <v>0.48555491560000003</v>
      </c>
      <c r="K1426">
        <v>0.37825344599999999</v>
      </c>
      <c r="L1426">
        <v>0.47131672679999997</v>
      </c>
      <c r="M1426">
        <v>0.47982772559999998</v>
      </c>
      <c r="N1426">
        <f t="shared" si="174"/>
        <v>0.49756401277645185</v>
      </c>
      <c r="O1426">
        <f t="shared" si="175"/>
        <v>0.45264940345370003</v>
      </c>
      <c r="P1426">
        <f t="shared" si="176"/>
        <v>0.55602058451819503</v>
      </c>
      <c r="Q1426">
        <f t="shared" si="177"/>
        <v>0.39387984498433787</v>
      </c>
      <c r="R1426">
        <v>0.95021341599999998</v>
      </c>
      <c r="S1426">
        <v>0.94990043000000002</v>
      </c>
    </row>
    <row r="1427" spans="1:19" x14ac:dyDescent="0.25">
      <c r="A1427">
        <v>85</v>
      </c>
      <c r="B1427">
        <v>1</v>
      </c>
      <c r="C1427">
        <v>10</v>
      </c>
      <c r="D1427">
        <v>3</v>
      </c>
      <c r="E1427">
        <v>0.48599999999999999</v>
      </c>
      <c r="F1427">
        <v>0.47699999999999998</v>
      </c>
      <c r="G1427">
        <v>0.96299999999999997</v>
      </c>
      <c r="H1427">
        <v>0.52758560070000005</v>
      </c>
      <c r="I1427">
        <v>0.51670666499999995</v>
      </c>
      <c r="J1427">
        <v>0.48555491560000003</v>
      </c>
      <c r="K1427">
        <v>0.37825344599999999</v>
      </c>
      <c r="L1427">
        <v>0.47131672679999997</v>
      </c>
      <c r="M1427">
        <v>0.47982772559999998</v>
      </c>
      <c r="N1427">
        <f t="shared" si="174"/>
        <v>0.49756401277645185</v>
      </c>
      <c r="O1427">
        <f t="shared" si="175"/>
        <v>0.45264940345370003</v>
      </c>
      <c r="P1427">
        <f t="shared" si="176"/>
        <v>0.55602058451819503</v>
      </c>
      <c r="Q1427">
        <f t="shared" si="177"/>
        <v>0.39387984498433787</v>
      </c>
      <c r="R1427">
        <v>0.95021341599999998</v>
      </c>
      <c r="S1427">
        <v>0.94990043000000002</v>
      </c>
    </row>
    <row r="1428" spans="1:19" x14ac:dyDescent="0.25">
      <c r="A1428">
        <v>85</v>
      </c>
      <c r="B1428">
        <v>1</v>
      </c>
      <c r="C1428">
        <v>10</v>
      </c>
      <c r="D1428">
        <v>3</v>
      </c>
      <c r="E1428">
        <v>0.46439999999999998</v>
      </c>
      <c r="F1428">
        <v>0.495</v>
      </c>
      <c r="G1428">
        <v>0.95940000000000003</v>
      </c>
      <c r="H1428">
        <v>0.52758560070000005</v>
      </c>
      <c r="I1428">
        <v>0.51670666499999995</v>
      </c>
      <c r="J1428">
        <v>0.48555491560000003</v>
      </c>
      <c r="K1428">
        <v>0.37825344599999999</v>
      </c>
      <c r="L1428">
        <v>0.47131672679999997</v>
      </c>
      <c r="M1428">
        <v>0.47982772559999998</v>
      </c>
      <c r="N1428">
        <f t="shared" si="174"/>
        <v>0.49756401277645185</v>
      </c>
      <c r="O1428">
        <f t="shared" si="175"/>
        <v>0.45264940345370003</v>
      </c>
      <c r="P1428">
        <f t="shared" si="176"/>
        <v>0.55602058451819503</v>
      </c>
      <c r="Q1428">
        <f t="shared" si="177"/>
        <v>0.39387984498433787</v>
      </c>
      <c r="R1428">
        <v>0.95021341599999998</v>
      </c>
      <c r="S1428">
        <v>0.94990043000000002</v>
      </c>
    </row>
    <row r="1429" spans="1:19" x14ac:dyDescent="0.25">
      <c r="A1429">
        <v>85</v>
      </c>
      <c r="B1429">
        <v>1</v>
      </c>
      <c r="C1429">
        <v>10</v>
      </c>
      <c r="D1429">
        <v>3</v>
      </c>
      <c r="E1429">
        <v>0.41399999999999998</v>
      </c>
      <c r="F1429">
        <v>0.50939999999999996</v>
      </c>
      <c r="G1429">
        <v>0.9234</v>
      </c>
      <c r="H1429">
        <v>0.52758560070000005</v>
      </c>
      <c r="I1429">
        <v>0.51670666499999995</v>
      </c>
      <c r="J1429">
        <v>0.48555491560000003</v>
      </c>
      <c r="K1429">
        <v>0.37825344599999999</v>
      </c>
      <c r="L1429">
        <v>0.47131672679999997</v>
      </c>
      <c r="M1429">
        <v>0.47982772559999998</v>
      </c>
      <c r="N1429">
        <f t="shared" si="174"/>
        <v>0.49756401277645185</v>
      </c>
      <c r="O1429">
        <f t="shared" si="175"/>
        <v>0.45264940345370003</v>
      </c>
      <c r="P1429">
        <f t="shared" si="176"/>
        <v>0.55602058451819503</v>
      </c>
      <c r="Q1429">
        <f t="shared" si="177"/>
        <v>0.39387984498433787</v>
      </c>
      <c r="R1429">
        <v>0.95021341599999998</v>
      </c>
      <c r="S1429">
        <v>0.94990043000000002</v>
      </c>
    </row>
    <row r="1430" spans="1:19" x14ac:dyDescent="0.25">
      <c r="A1430">
        <v>85</v>
      </c>
      <c r="B1430">
        <v>1</v>
      </c>
      <c r="C1430">
        <v>10</v>
      </c>
      <c r="D1430">
        <v>3</v>
      </c>
      <c r="E1430">
        <v>0.432</v>
      </c>
      <c r="F1430">
        <v>0.48420000000000002</v>
      </c>
      <c r="G1430">
        <v>0.91620000000000001</v>
      </c>
      <c r="H1430">
        <v>0.52758560070000005</v>
      </c>
      <c r="I1430">
        <v>0.51670666499999995</v>
      </c>
      <c r="J1430">
        <v>0.48555491560000003</v>
      </c>
      <c r="K1430">
        <v>0.37825344599999999</v>
      </c>
      <c r="L1430">
        <v>0.47131672679999997</v>
      </c>
      <c r="M1430">
        <v>0.47982772559999998</v>
      </c>
      <c r="N1430">
        <f t="shared" si="174"/>
        <v>0.49756401277645185</v>
      </c>
      <c r="O1430">
        <f t="shared" si="175"/>
        <v>0.45264940345370003</v>
      </c>
      <c r="P1430">
        <f t="shared" si="176"/>
        <v>0.55602058451819503</v>
      </c>
      <c r="Q1430">
        <f t="shared" si="177"/>
        <v>0.39387984498433787</v>
      </c>
      <c r="R1430">
        <v>0.95021341599999998</v>
      </c>
      <c r="S1430">
        <v>0.94990043000000002</v>
      </c>
    </row>
    <row r="1431" spans="1:19" x14ac:dyDescent="0.25">
      <c r="A1431">
        <v>85</v>
      </c>
      <c r="B1431">
        <v>1</v>
      </c>
      <c r="C1431">
        <v>10</v>
      </c>
      <c r="D1431">
        <v>3</v>
      </c>
      <c r="E1431">
        <v>0.34739999999999999</v>
      </c>
      <c r="F1431">
        <v>0.55079999999999996</v>
      </c>
      <c r="G1431">
        <v>0.8982</v>
      </c>
      <c r="H1431">
        <v>0.52758560070000005</v>
      </c>
      <c r="I1431">
        <v>0.51670666499999995</v>
      </c>
      <c r="J1431">
        <v>0.48555491560000003</v>
      </c>
      <c r="K1431">
        <v>0.37825344599999999</v>
      </c>
      <c r="L1431">
        <v>0.47131672679999997</v>
      </c>
      <c r="M1431">
        <v>0.47982772559999998</v>
      </c>
      <c r="N1431">
        <f t="shared" si="174"/>
        <v>0.49756401277645185</v>
      </c>
      <c r="O1431">
        <f t="shared" si="175"/>
        <v>0.45264940345370003</v>
      </c>
      <c r="P1431">
        <f t="shared" si="176"/>
        <v>0.55602058451819503</v>
      </c>
      <c r="Q1431">
        <f t="shared" si="177"/>
        <v>0.39387984498433787</v>
      </c>
      <c r="R1431">
        <v>0.95021341599999998</v>
      </c>
      <c r="S1431">
        <v>0.94990043000000002</v>
      </c>
    </row>
    <row r="1432" spans="1:19" x14ac:dyDescent="0.25">
      <c r="A1432">
        <v>85</v>
      </c>
      <c r="B1432">
        <v>1</v>
      </c>
      <c r="C1432">
        <v>10</v>
      </c>
      <c r="D1432">
        <v>3</v>
      </c>
      <c r="E1432">
        <v>0.44819999999999999</v>
      </c>
      <c r="F1432">
        <v>0.51119999999999999</v>
      </c>
      <c r="G1432">
        <v>0.95940000000000003</v>
      </c>
      <c r="H1432">
        <v>0.52758560070000005</v>
      </c>
      <c r="I1432">
        <v>0.51670666499999995</v>
      </c>
      <c r="J1432">
        <v>0.48555491560000003</v>
      </c>
      <c r="K1432">
        <v>0.37825344599999999</v>
      </c>
      <c r="L1432">
        <v>0.47131672679999997</v>
      </c>
      <c r="M1432">
        <v>0.47982772559999998</v>
      </c>
      <c r="N1432">
        <f t="shared" si="174"/>
        <v>0.49756401277645185</v>
      </c>
      <c r="O1432">
        <f t="shared" si="175"/>
        <v>0.45264940345370003</v>
      </c>
      <c r="P1432">
        <f t="shared" si="176"/>
        <v>0.55602058451819503</v>
      </c>
      <c r="Q1432">
        <f t="shared" si="177"/>
        <v>0.39387984498433787</v>
      </c>
      <c r="R1432">
        <v>0.95021341599999998</v>
      </c>
      <c r="S1432">
        <v>0.94990043000000002</v>
      </c>
    </row>
    <row r="1433" spans="1:19" x14ac:dyDescent="0.25">
      <c r="A1433">
        <v>85</v>
      </c>
      <c r="B1433">
        <v>1</v>
      </c>
      <c r="C1433">
        <v>10</v>
      </c>
      <c r="D1433">
        <v>3</v>
      </c>
      <c r="E1433">
        <v>0.48420000000000002</v>
      </c>
      <c r="F1433">
        <v>0.4536</v>
      </c>
      <c r="G1433">
        <v>0.93779999999999997</v>
      </c>
      <c r="H1433">
        <v>0.52758560070000005</v>
      </c>
      <c r="I1433">
        <v>0.51670666499999995</v>
      </c>
      <c r="J1433">
        <v>0.48555491560000003</v>
      </c>
      <c r="K1433">
        <v>0.37825344599999999</v>
      </c>
      <c r="L1433">
        <v>0.47131672679999997</v>
      </c>
      <c r="M1433">
        <v>0.47982772559999998</v>
      </c>
      <c r="N1433">
        <f t="shared" si="174"/>
        <v>0.49756401277645185</v>
      </c>
      <c r="O1433">
        <f t="shared" si="175"/>
        <v>0.45264940345370003</v>
      </c>
      <c r="P1433">
        <f t="shared" si="176"/>
        <v>0.55602058451819503</v>
      </c>
      <c r="Q1433">
        <f t="shared" si="177"/>
        <v>0.39387984498433787</v>
      </c>
      <c r="R1433">
        <v>0.95021341599999998</v>
      </c>
      <c r="S1433">
        <v>0.94990043000000002</v>
      </c>
    </row>
    <row r="1434" spans="1:19" x14ac:dyDescent="0.25">
      <c r="A1434">
        <v>85</v>
      </c>
      <c r="B1434">
        <v>1</v>
      </c>
      <c r="C1434">
        <v>10</v>
      </c>
      <c r="D1434">
        <v>3</v>
      </c>
      <c r="E1434">
        <v>0.47520000000000001</v>
      </c>
      <c r="F1434">
        <v>0.50760000000000005</v>
      </c>
      <c r="G1434">
        <v>0.98280000000000001</v>
      </c>
      <c r="H1434">
        <v>0.52758560070000005</v>
      </c>
      <c r="I1434">
        <v>0.51670666499999995</v>
      </c>
      <c r="J1434">
        <v>0.48555491560000003</v>
      </c>
      <c r="K1434">
        <v>0.37825344599999999</v>
      </c>
      <c r="L1434">
        <v>0.47131672679999997</v>
      </c>
      <c r="M1434">
        <v>0.47982772559999998</v>
      </c>
      <c r="N1434">
        <f t="shared" si="174"/>
        <v>0.49756401277645185</v>
      </c>
      <c r="O1434">
        <f t="shared" si="175"/>
        <v>0.45264940345370003</v>
      </c>
      <c r="P1434">
        <f t="shared" si="176"/>
        <v>0.55602058451819503</v>
      </c>
      <c r="Q1434">
        <f t="shared" si="177"/>
        <v>0.39387984498433787</v>
      </c>
      <c r="R1434">
        <v>0.95021341599999998</v>
      </c>
      <c r="S1434">
        <v>0.94990043000000002</v>
      </c>
    </row>
    <row r="1435" spans="1:19" x14ac:dyDescent="0.25">
      <c r="A1435">
        <v>85</v>
      </c>
      <c r="B1435">
        <v>1</v>
      </c>
      <c r="C1435">
        <v>10</v>
      </c>
      <c r="D1435">
        <v>3</v>
      </c>
      <c r="E1435">
        <v>0.54359999999999997</v>
      </c>
      <c r="F1435">
        <v>0.5202</v>
      </c>
      <c r="G1435">
        <v>1.0638000000000001</v>
      </c>
      <c r="H1435">
        <v>0.52758560070000005</v>
      </c>
      <c r="I1435">
        <v>0.51670666499999995</v>
      </c>
      <c r="J1435">
        <v>0.48555491560000003</v>
      </c>
      <c r="K1435">
        <v>0.37825344599999999</v>
      </c>
      <c r="L1435">
        <v>0.47131672679999997</v>
      </c>
      <c r="M1435">
        <v>0.47982772559999998</v>
      </c>
      <c r="N1435">
        <f t="shared" si="174"/>
        <v>0.49756401277645185</v>
      </c>
      <c r="O1435">
        <f t="shared" si="175"/>
        <v>0.45264940345370003</v>
      </c>
      <c r="P1435">
        <f t="shared" si="176"/>
        <v>0.55602058451819503</v>
      </c>
      <c r="Q1435">
        <f t="shared" si="177"/>
        <v>0.39387984498433787</v>
      </c>
      <c r="R1435">
        <v>0.95021341599999998</v>
      </c>
      <c r="S1435">
        <v>0.94990043000000002</v>
      </c>
    </row>
    <row r="1437" spans="1:19" x14ac:dyDescent="0.25">
      <c r="A1437">
        <v>85</v>
      </c>
      <c r="B1437">
        <v>0.8</v>
      </c>
      <c r="C1437">
        <v>10</v>
      </c>
      <c r="D1437">
        <v>3</v>
      </c>
      <c r="E1437">
        <v>0.4128</v>
      </c>
      <c r="F1437">
        <v>0.3528</v>
      </c>
      <c r="G1437">
        <v>0.76559999999999995</v>
      </c>
      <c r="H1437">
        <v>0.3349856007</v>
      </c>
      <c r="I1437">
        <v>0.31990666499999998</v>
      </c>
      <c r="J1437">
        <v>0.48555491560000003</v>
      </c>
      <c r="K1437">
        <v>0.37825344599999999</v>
      </c>
      <c r="L1437">
        <v>0.27063384680000002</v>
      </c>
      <c r="M1437">
        <v>0.47982772559999998</v>
      </c>
      <c r="N1437">
        <f t="shared" ref="N1437:N1476" si="178">$W$27+$W$28*B1437+$W$29*(C1437-$V$16)*(D1437-$V$18)+$W$30*A1437+$W$31*D1437+$W$32*(C1437-$V$16)*(A1437-$V$20)+$W$33*C1437+$W$34*(B1437-$V$22)*(D1437-$V$18)+$W$35*(A1437-$V$20)*(D1437-$V$18)</f>
        <v>0.30415230960845185</v>
      </c>
      <c r="O1437">
        <f t="shared" ref="O1437:O1476" si="179">$W$40+$W$41*D1437+$W$42*(C1437-$V$17)*(D1437-$V$19)+$W$43*A1437+$W$44*(A1437-$V$21)*(D1437-$V$19)+$W$45*C1437+$W$46*(A1437-$V$21)*(C1437-$V$17)+$W$47*(B1437-$V$23)*(D1437-$V$19)+$W$48*(B1437-$V$23)*(C1437-$V$17)+$W$49*B1437</f>
        <v>0.45005161284749995</v>
      </c>
      <c r="P1437">
        <f t="shared" ref="P1437:P1476" si="180">$Z$27+$Z$28*B1437+$Z$29*A1437+$Z$30*C1437+$Z$31*(D1437-$V$18)^2+$Z$32*(D1437-$V$18)*(C1437-$V$16)+$Z$33*(A1437-$V$20)*(D1437-$V$18)+$Z$34*(D1437)+$Z$35*(B1437-$V$22)*(D1437-$V$18)+$Z$36*(C1437-$V$16)^2+$Z$37*(B1437-$V$22)*(C1437-$V$16)</f>
        <v>0.36615548792419561</v>
      </c>
      <c r="Q1437">
        <f t="shared" ref="Q1437:Q1476" si="181">$Z$40+$Z$41*A1437+$Z$42*C1437+$Z$43*(D1437-$V$19)^2+$Z$44*(C1437-$V$17)*(D1437-$V$19)+$Z$45*D1437+$Z$46*(A1437-$V$21)*(D1437-$V$19)+$Z$47*(C1437-$V$17)^2+$Z$48*(B1437-$V$23)*(D1437-$V$19)+$Z$49*(B1437-$V$23)*(C1437-$V$17)+$Z$50*B1437</f>
        <v>0.39126080939753799</v>
      </c>
      <c r="R1437">
        <v>0.75420392300000005</v>
      </c>
      <c r="S1437">
        <v>0.75741629700000002</v>
      </c>
    </row>
    <row r="1438" spans="1:19" x14ac:dyDescent="0.25">
      <c r="A1438">
        <v>85</v>
      </c>
      <c r="B1438">
        <v>0.8</v>
      </c>
      <c r="C1438">
        <v>10</v>
      </c>
      <c r="D1438">
        <v>3</v>
      </c>
      <c r="E1438">
        <v>0.37440000000000001</v>
      </c>
      <c r="F1438">
        <v>0.38879999999999998</v>
      </c>
      <c r="G1438">
        <v>0.76319999999999999</v>
      </c>
      <c r="H1438">
        <v>0.3349856007</v>
      </c>
      <c r="I1438">
        <v>0.31990666499999998</v>
      </c>
      <c r="J1438">
        <v>0.48555491560000003</v>
      </c>
      <c r="K1438">
        <v>0.37825344599999999</v>
      </c>
      <c r="L1438">
        <v>0.27063384680000002</v>
      </c>
      <c r="M1438">
        <v>0.47982772559999998</v>
      </c>
      <c r="N1438">
        <f t="shared" si="178"/>
        <v>0.30415230960845185</v>
      </c>
      <c r="O1438">
        <f t="shared" si="179"/>
        <v>0.45005161284749995</v>
      </c>
      <c r="P1438">
        <f t="shared" si="180"/>
        <v>0.36615548792419561</v>
      </c>
      <c r="Q1438">
        <f t="shared" si="181"/>
        <v>0.39126080939753799</v>
      </c>
      <c r="R1438">
        <v>0.75420392300000005</v>
      </c>
      <c r="S1438">
        <v>0.75741629700000002</v>
      </c>
    </row>
    <row r="1439" spans="1:19" x14ac:dyDescent="0.25">
      <c r="A1439">
        <v>85</v>
      </c>
      <c r="B1439">
        <v>0.8</v>
      </c>
      <c r="C1439">
        <v>10</v>
      </c>
      <c r="D1439">
        <v>3</v>
      </c>
      <c r="E1439">
        <v>0.37440000000000001</v>
      </c>
      <c r="F1439">
        <v>0.38040000000000002</v>
      </c>
      <c r="G1439">
        <v>0.75480000000000003</v>
      </c>
      <c r="H1439">
        <v>0.3349856007</v>
      </c>
      <c r="I1439">
        <v>0.31990666499999998</v>
      </c>
      <c r="J1439">
        <v>0.48555491560000003</v>
      </c>
      <c r="K1439">
        <v>0.37825344599999999</v>
      </c>
      <c r="L1439">
        <v>0.27063384680000002</v>
      </c>
      <c r="M1439">
        <v>0.47982772559999998</v>
      </c>
      <c r="N1439">
        <f t="shared" si="178"/>
        <v>0.30415230960845185</v>
      </c>
      <c r="O1439">
        <f t="shared" si="179"/>
        <v>0.45005161284749995</v>
      </c>
      <c r="P1439">
        <f t="shared" si="180"/>
        <v>0.36615548792419561</v>
      </c>
      <c r="Q1439">
        <f t="shared" si="181"/>
        <v>0.39126080939753799</v>
      </c>
      <c r="R1439">
        <v>0.75420392300000005</v>
      </c>
      <c r="S1439">
        <v>0.75741629700000002</v>
      </c>
    </row>
    <row r="1440" spans="1:19" x14ac:dyDescent="0.25">
      <c r="A1440">
        <v>85</v>
      </c>
      <c r="B1440">
        <v>0.8</v>
      </c>
      <c r="C1440">
        <v>10</v>
      </c>
      <c r="D1440">
        <v>3</v>
      </c>
      <c r="E1440">
        <v>0.34079999999999999</v>
      </c>
      <c r="F1440">
        <v>0.41399999999999998</v>
      </c>
      <c r="G1440">
        <v>0.75480000000000003</v>
      </c>
      <c r="H1440">
        <v>0.3349856007</v>
      </c>
      <c r="I1440">
        <v>0.31990666499999998</v>
      </c>
      <c r="J1440">
        <v>0.48555491560000003</v>
      </c>
      <c r="K1440">
        <v>0.37825344599999999</v>
      </c>
      <c r="L1440">
        <v>0.27063384680000002</v>
      </c>
      <c r="M1440">
        <v>0.47982772559999998</v>
      </c>
      <c r="N1440">
        <f t="shared" si="178"/>
        <v>0.30415230960845185</v>
      </c>
      <c r="O1440">
        <f t="shared" si="179"/>
        <v>0.45005161284749995</v>
      </c>
      <c r="P1440">
        <f t="shared" si="180"/>
        <v>0.36615548792419561</v>
      </c>
      <c r="Q1440">
        <f t="shared" si="181"/>
        <v>0.39126080939753799</v>
      </c>
      <c r="R1440">
        <v>0.75420392300000005</v>
      </c>
      <c r="S1440">
        <v>0.75741629700000002</v>
      </c>
    </row>
    <row r="1441" spans="1:19" x14ac:dyDescent="0.25">
      <c r="A1441">
        <v>85</v>
      </c>
      <c r="B1441">
        <v>0.8</v>
      </c>
      <c r="C1441">
        <v>10</v>
      </c>
      <c r="D1441">
        <v>3</v>
      </c>
      <c r="E1441">
        <v>0.31559999999999999</v>
      </c>
      <c r="F1441">
        <v>0.4632</v>
      </c>
      <c r="G1441">
        <v>0.77880000000000005</v>
      </c>
      <c r="H1441">
        <v>0.3349856007</v>
      </c>
      <c r="I1441">
        <v>0.31990666499999998</v>
      </c>
      <c r="J1441">
        <v>0.48555491560000003</v>
      </c>
      <c r="K1441">
        <v>0.37825344599999999</v>
      </c>
      <c r="L1441">
        <v>0.27063384680000002</v>
      </c>
      <c r="M1441">
        <v>0.47982772559999998</v>
      </c>
      <c r="N1441">
        <f t="shared" si="178"/>
        <v>0.30415230960845185</v>
      </c>
      <c r="O1441">
        <f t="shared" si="179"/>
        <v>0.45005161284749995</v>
      </c>
      <c r="P1441">
        <f t="shared" si="180"/>
        <v>0.36615548792419561</v>
      </c>
      <c r="Q1441">
        <f t="shared" si="181"/>
        <v>0.39126080939753799</v>
      </c>
      <c r="R1441">
        <v>0.75420392300000005</v>
      </c>
      <c r="S1441">
        <v>0.75741629700000002</v>
      </c>
    </row>
    <row r="1442" spans="1:19" x14ac:dyDescent="0.25">
      <c r="A1442">
        <v>85</v>
      </c>
      <c r="B1442">
        <v>0.8</v>
      </c>
      <c r="C1442">
        <v>10</v>
      </c>
      <c r="D1442">
        <v>3</v>
      </c>
      <c r="E1442">
        <v>0.3</v>
      </c>
      <c r="F1442">
        <v>0.4728</v>
      </c>
      <c r="G1442">
        <v>0.77280000000000004</v>
      </c>
      <c r="H1442">
        <v>0.3349856007</v>
      </c>
      <c r="I1442">
        <v>0.31990666499999998</v>
      </c>
      <c r="J1442">
        <v>0.48555491560000003</v>
      </c>
      <c r="K1442">
        <v>0.37825344599999999</v>
      </c>
      <c r="L1442">
        <v>0.27063384680000002</v>
      </c>
      <c r="M1442">
        <v>0.47982772559999998</v>
      </c>
      <c r="N1442">
        <f t="shared" si="178"/>
        <v>0.30415230960845185</v>
      </c>
      <c r="O1442">
        <f t="shared" si="179"/>
        <v>0.45005161284749995</v>
      </c>
      <c r="P1442">
        <f t="shared" si="180"/>
        <v>0.36615548792419561</v>
      </c>
      <c r="Q1442">
        <f t="shared" si="181"/>
        <v>0.39126080939753799</v>
      </c>
      <c r="R1442">
        <v>0.75420392300000005</v>
      </c>
      <c r="S1442">
        <v>0.75741629700000002</v>
      </c>
    </row>
    <row r="1443" spans="1:19" x14ac:dyDescent="0.25">
      <c r="A1443">
        <v>85</v>
      </c>
      <c r="B1443">
        <v>0.8</v>
      </c>
      <c r="C1443">
        <v>10</v>
      </c>
      <c r="D1443">
        <v>3</v>
      </c>
      <c r="E1443">
        <v>0.31080000000000002</v>
      </c>
      <c r="F1443">
        <v>0.45839999999999997</v>
      </c>
      <c r="G1443">
        <v>0.76919999999999999</v>
      </c>
      <c r="H1443">
        <v>0.3349856007</v>
      </c>
      <c r="I1443">
        <v>0.31990666499999998</v>
      </c>
      <c r="J1443">
        <v>0.48555491560000003</v>
      </c>
      <c r="K1443">
        <v>0.37825344599999999</v>
      </c>
      <c r="L1443">
        <v>0.27063384680000002</v>
      </c>
      <c r="M1443">
        <v>0.47982772559999998</v>
      </c>
      <c r="N1443">
        <f t="shared" si="178"/>
        <v>0.30415230960845185</v>
      </c>
      <c r="O1443">
        <f t="shared" si="179"/>
        <v>0.45005161284749995</v>
      </c>
      <c r="P1443">
        <f t="shared" si="180"/>
        <v>0.36615548792419561</v>
      </c>
      <c r="Q1443">
        <f t="shared" si="181"/>
        <v>0.39126080939753799</v>
      </c>
      <c r="R1443">
        <v>0.75420392300000005</v>
      </c>
      <c r="S1443">
        <v>0.75741629700000002</v>
      </c>
    </row>
    <row r="1444" spans="1:19" x14ac:dyDescent="0.25">
      <c r="A1444">
        <v>85</v>
      </c>
      <c r="B1444">
        <v>0.8</v>
      </c>
      <c r="C1444">
        <v>10</v>
      </c>
      <c r="D1444">
        <v>3</v>
      </c>
      <c r="E1444">
        <v>0.3024</v>
      </c>
      <c r="F1444">
        <v>0.47039999999999998</v>
      </c>
      <c r="G1444">
        <v>0.77280000000000004</v>
      </c>
      <c r="H1444">
        <v>0.3349856007</v>
      </c>
      <c r="I1444">
        <v>0.31990666499999998</v>
      </c>
      <c r="J1444">
        <v>0.48555491560000003</v>
      </c>
      <c r="K1444">
        <v>0.37825344599999999</v>
      </c>
      <c r="L1444">
        <v>0.27063384680000002</v>
      </c>
      <c r="M1444">
        <v>0.47982772559999998</v>
      </c>
      <c r="N1444">
        <f t="shared" si="178"/>
        <v>0.30415230960845185</v>
      </c>
      <c r="O1444">
        <f t="shared" si="179"/>
        <v>0.45005161284749995</v>
      </c>
      <c r="P1444">
        <f t="shared" si="180"/>
        <v>0.36615548792419561</v>
      </c>
      <c r="Q1444">
        <f t="shared" si="181"/>
        <v>0.39126080939753799</v>
      </c>
      <c r="R1444">
        <v>0.75420392300000005</v>
      </c>
      <c r="S1444">
        <v>0.75741629700000002</v>
      </c>
    </row>
    <row r="1445" spans="1:19" x14ac:dyDescent="0.25">
      <c r="A1445">
        <v>85</v>
      </c>
      <c r="B1445">
        <v>0.8</v>
      </c>
      <c r="C1445">
        <v>10</v>
      </c>
      <c r="D1445">
        <v>3</v>
      </c>
      <c r="E1445">
        <v>0.39960000000000001</v>
      </c>
      <c r="F1445">
        <v>0.35639999999999999</v>
      </c>
      <c r="G1445">
        <v>0.75600000000000001</v>
      </c>
      <c r="H1445">
        <v>0.3349856007</v>
      </c>
      <c r="I1445">
        <v>0.31990666499999998</v>
      </c>
      <c r="J1445">
        <v>0.48555491560000003</v>
      </c>
      <c r="K1445">
        <v>0.37825344599999999</v>
      </c>
      <c r="L1445">
        <v>0.27063384680000002</v>
      </c>
      <c r="M1445">
        <v>0.47982772559999998</v>
      </c>
      <c r="N1445">
        <f t="shared" si="178"/>
        <v>0.30415230960845185</v>
      </c>
      <c r="O1445">
        <f t="shared" si="179"/>
        <v>0.45005161284749995</v>
      </c>
      <c r="P1445">
        <f t="shared" si="180"/>
        <v>0.36615548792419561</v>
      </c>
      <c r="Q1445">
        <f t="shared" si="181"/>
        <v>0.39126080939753799</v>
      </c>
      <c r="R1445">
        <v>0.75420392300000005</v>
      </c>
      <c r="S1445">
        <v>0.75741629700000002</v>
      </c>
    </row>
    <row r="1446" spans="1:19" x14ac:dyDescent="0.25">
      <c r="A1446">
        <v>85</v>
      </c>
      <c r="B1446">
        <v>0.8</v>
      </c>
      <c r="C1446">
        <v>10</v>
      </c>
      <c r="D1446">
        <v>3</v>
      </c>
      <c r="E1446">
        <v>0.40679999999999999</v>
      </c>
      <c r="F1446">
        <v>0.34799999999999998</v>
      </c>
      <c r="G1446">
        <v>0.75480000000000003</v>
      </c>
      <c r="H1446">
        <v>0.3349856007</v>
      </c>
      <c r="I1446">
        <v>0.31990666499999998</v>
      </c>
      <c r="J1446">
        <v>0.48555491560000003</v>
      </c>
      <c r="K1446">
        <v>0.37825344599999999</v>
      </c>
      <c r="L1446">
        <v>0.27063384680000002</v>
      </c>
      <c r="M1446">
        <v>0.47982772559999998</v>
      </c>
      <c r="N1446">
        <f t="shared" si="178"/>
        <v>0.30415230960845185</v>
      </c>
      <c r="O1446">
        <f t="shared" si="179"/>
        <v>0.45005161284749995</v>
      </c>
      <c r="P1446">
        <f t="shared" si="180"/>
        <v>0.36615548792419561</v>
      </c>
      <c r="Q1446">
        <f t="shared" si="181"/>
        <v>0.39126080939753799</v>
      </c>
      <c r="R1446">
        <v>0.75420392300000005</v>
      </c>
      <c r="S1446">
        <v>0.75741629700000002</v>
      </c>
    </row>
    <row r="1447" spans="1:19" x14ac:dyDescent="0.25">
      <c r="A1447">
        <v>85</v>
      </c>
      <c r="B1447">
        <v>0.8</v>
      </c>
      <c r="C1447">
        <v>10</v>
      </c>
      <c r="D1447">
        <v>3</v>
      </c>
      <c r="E1447">
        <v>0.41039999999999999</v>
      </c>
      <c r="F1447">
        <v>0.35399999999999998</v>
      </c>
      <c r="G1447">
        <v>0.76439999999999997</v>
      </c>
      <c r="H1447">
        <v>0.3349856007</v>
      </c>
      <c r="I1447">
        <v>0.31990666499999998</v>
      </c>
      <c r="J1447">
        <v>0.48555491560000003</v>
      </c>
      <c r="K1447">
        <v>0.37825344599999999</v>
      </c>
      <c r="L1447">
        <v>0.27063384680000002</v>
      </c>
      <c r="M1447">
        <v>0.47982772559999998</v>
      </c>
      <c r="N1447">
        <f t="shared" si="178"/>
        <v>0.30415230960845185</v>
      </c>
      <c r="O1447">
        <f t="shared" si="179"/>
        <v>0.45005161284749995</v>
      </c>
      <c r="P1447">
        <f t="shared" si="180"/>
        <v>0.36615548792419561</v>
      </c>
      <c r="Q1447">
        <f t="shared" si="181"/>
        <v>0.39126080939753799</v>
      </c>
      <c r="R1447">
        <v>0.75420392300000005</v>
      </c>
      <c r="S1447">
        <v>0.75741629700000002</v>
      </c>
    </row>
    <row r="1448" spans="1:19" x14ac:dyDescent="0.25">
      <c r="A1448">
        <v>85</v>
      </c>
      <c r="B1448">
        <v>0.8</v>
      </c>
      <c r="C1448">
        <v>10</v>
      </c>
      <c r="D1448">
        <v>3</v>
      </c>
      <c r="E1448">
        <v>0.30520000000000003</v>
      </c>
      <c r="F1448">
        <v>0.44840000000000002</v>
      </c>
      <c r="G1448">
        <v>0.75360000000000005</v>
      </c>
      <c r="H1448">
        <v>0.3349856007</v>
      </c>
      <c r="I1448">
        <v>0.31990666499999998</v>
      </c>
      <c r="J1448">
        <v>0.48555491560000003</v>
      </c>
      <c r="K1448">
        <v>0.37825344599999999</v>
      </c>
      <c r="L1448">
        <v>0.27063384680000002</v>
      </c>
      <c r="M1448">
        <v>0.47982772559999998</v>
      </c>
      <c r="N1448">
        <f t="shared" si="178"/>
        <v>0.30415230960845185</v>
      </c>
      <c r="O1448">
        <f t="shared" si="179"/>
        <v>0.45005161284749995</v>
      </c>
      <c r="P1448">
        <f t="shared" si="180"/>
        <v>0.36615548792419561</v>
      </c>
      <c r="Q1448">
        <f t="shared" si="181"/>
        <v>0.39126080939753799</v>
      </c>
      <c r="R1448">
        <v>0.75420392300000005</v>
      </c>
      <c r="S1448">
        <v>0.75741629700000002</v>
      </c>
    </row>
    <row r="1449" spans="1:19" x14ac:dyDescent="0.25">
      <c r="A1449">
        <v>85</v>
      </c>
      <c r="B1449">
        <v>0.8</v>
      </c>
      <c r="C1449">
        <v>10</v>
      </c>
      <c r="D1449">
        <v>3</v>
      </c>
      <c r="E1449">
        <v>0.37440000000000001</v>
      </c>
      <c r="F1449">
        <v>0.39479999999999998</v>
      </c>
      <c r="G1449">
        <v>0.76919999999999999</v>
      </c>
      <c r="H1449">
        <v>0.3349856007</v>
      </c>
      <c r="I1449">
        <v>0.31990666499999998</v>
      </c>
      <c r="J1449">
        <v>0.48555491560000003</v>
      </c>
      <c r="K1449">
        <v>0.37825344599999999</v>
      </c>
      <c r="L1449">
        <v>0.27063384680000002</v>
      </c>
      <c r="M1449">
        <v>0.47982772559999998</v>
      </c>
      <c r="N1449">
        <f t="shared" si="178"/>
        <v>0.30415230960845185</v>
      </c>
      <c r="O1449">
        <f t="shared" si="179"/>
        <v>0.45005161284749995</v>
      </c>
      <c r="P1449">
        <f t="shared" si="180"/>
        <v>0.36615548792419561</v>
      </c>
      <c r="Q1449">
        <f t="shared" si="181"/>
        <v>0.39126080939753799</v>
      </c>
      <c r="R1449">
        <v>0.75420392300000005</v>
      </c>
      <c r="S1449">
        <v>0.75741629700000002</v>
      </c>
    </row>
    <row r="1450" spans="1:19" x14ac:dyDescent="0.25">
      <c r="A1450">
        <v>85</v>
      </c>
      <c r="B1450">
        <v>0.8</v>
      </c>
      <c r="C1450">
        <v>10</v>
      </c>
      <c r="D1450">
        <v>3</v>
      </c>
      <c r="E1450">
        <v>0.38879999999999998</v>
      </c>
      <c r="F1450">
        <v>0.37080000000000002</v>
      </c>
      <c r="G1450">
        <v>0.75960000000000005</v>
      </c>
      <c r="H1450">
        <v>0.3349856007</v>
      </c>
      <c r="I1450">
        <v>0.31990666499999998</v>
      </c>
      <c r="J1450">
        <v>0.48555491560000003</v>
      </c>
      <c r="K1450">
        <v>0.37825344599999999</v>
      </c>
      <c r="L1450">
        <v>0.27063384680000002</v>
      </c>
      <c r="M1450">
        <v>0.47982772559999998</v>
      </c>
      <c r="N1450">
        <f t="shared" si="178"/>
        <v>0.30415230960845185</v>
      </c>
      <c r="O1450">
        <f t="shared" si="179"/>
        <v>0.45005161284749995</v>
      </c>
      <c r="P1450">
        <f t="shared" si="180"/>
        <v>0.36615548792419561</v>
      </c>
      <c r="Q1450">
        <f t="shared" si="181"/>
        <v>0.39126080939753799</v>
      </c>
      <c r="R1450">
        <v>0.75420392300000005</v>
      </c>
      <c r="S1450">
        <v>0.75741629700000002</v>
      </c>
    </row>
    <row r="1451" spans="1:19" x14ac:dyDescent="0.25">
      <c r="A1451">
        <v>85</v>
      </c>
      <c r="B1451">
        <v>0.8</v>
      </c>
      <c r="C1451">
        <v>10</v>
      </c>
      <c r="D1451">
        <v>3</v>
      </c>
      <c r="E1451">
        <v>0.36</v>
      </c>
      <c r="F1451">
        <v>0.3876</v>
      </c>
      <c r="G1451">
        <v>0.74760000000000004</v>
      </c>
      <c r="H1451">
        <v>0.3349856007</v>
      </c>
      <c r="I1451">
        <v>0.31990666499999998</v>
      </c>
      <c r="J1451">
        <v>0.48555491560000003</v>
      </c>
      <c r="K1451">
        <v>0.37825344599999999</v>
      </c>
      <c r="L1451">
        <v>0.27063384680000002</v>
      </c>
      <c r="M1451">
        <v>0.47982772559999998</v>
      </c>
      <c r="N1451">
        <f t="shared" si="178"/>
        <v>0.30415230960845185</v>
      </c>
      <c r="O1451">
        <f t="shared" si="179"/>
        <v>0.45005161284749995</v>
      </c>
      <c r="P1451">
        <f t="shared" si="180"/>
        <v>0.36615548792419561</v>
      </c>
      <c r="Q1451">
        <f t="shared" si="181"/>
        <v>0.39126080939753799</v>
      </c>
      <c r="R1451">
        <v>0.75420392300000005</v>
      </c>
      <c r="S1451">
        <v>0.75741629700000002</v>
      </c>
    </row>
    <row r="1452" spans="1:19" x14ac:dyDescent="0.25">
      <c r="A1452">
        <v>85</v>
      </c>
      <c r="B1452">
        <v>0.8</v>
      </c>
      <c r="C1452">
        <v>10</v>
      </c>
      <c r="D1452">
        <v>3</v>
      </c>
      <c r="E1452">
        <v>0.34920000000000001</v>
      </c>
      <c r="F1452">
        <v>0.41399999999999998</v>
      </c>
      <c r="G1452">
        <v>0.76319999999999999</v>
      </c>
      <c r="H1452">
        <v>0.3349856007</v>
      </c>
      <c r="I1452">
        <v>0.31990666499999998</v>
      </c>
      <c r="J1452">
        <v>0.48555491560000003</v>
      </c>
      <c r="K1452">
        <v>0.37825344599999999</v>
      </c>
      <c r="L1452">
        <v>0.27063384680000002</v>
      </c>
      <c r="M1452">
        <v>0.47982772559999998</v>
      </c>
      <c r="N1452">
        <f t="shared" si="178"/>
        <v>0.30415230960845185</v>
      </c>
      <c r="O1452">
        <f t="shared" si="179"/>
        <v>0.45005161284749995</v>
      </c>
      <c r="P1452">
        <f t="shared" si="180"/>
        <v>0.36615548792419561</v>
      </c>
      <c r="Q1452">
        <f t="shared" si="181"/>
        <v>0.39126080939753799</v>
      </c>
      <c r="R1452">
        <v>0.75420392300000005</v>
      </c>
      <c r="S1452">
        <v>0.75741629700000002</v>
      </c>
    </row>
    <row r="1453" spans="1:19" x14ac:dyDescent="0.25">
      <c r="A1453">
        <v>85</v>
      </c>
      <c r="B1453">
        <v>0.8</v>
      </c>
      <c r="C1453">
        <v>10</v>
      </c>
      <c r="D1453">
        <v>3</v>
      </c>
      <c r="E1453">
        <v>0.36</v>
      </c>
      <c r="F1453">
        <v>0.40200000000000002</v>
      </c>
      <c r="G1453">
        <v>0.76200000000000001</v>
      </c>
      <c r="H1453">
        <v>0.3349856007</v>
      </c>
      <c r="I1453">
        <v>0.31990666499999998</v>
      </c>
      <c r="J1453">
        <v>0.48555491560000003</v>
      </c>
      <c r="K1453">
        <v>0.37825344599999999</v>
      </c>
      <c r="L1453">
        <v>0.27063384680000002</v>
      </c>
      <c r="M1453">
        <v>0.47982772559999998</v>
      </c>
      <c r="N1453">
        <f t="shared" si="178"/>
        <v>0.30415230960845185</v>
      </c>
      <c r="O1453">
        <f t="shared" si="179"/>
        <v>0.45005161284749995</v>
      </c>
      <c r="P1453">
        <f t="shared" si="180"/>
        <v>0.36615548792419561</v>
      </c>
      <c r="Q1453">
        <f t="shared" si="181"/>
        <v>0.39126080939753799</v>
      </c>
      <c r="R1453">
        <v>0.75420392300000005</v>
      </c>
      <c r="S1453">
        <v>0.75741629700000002</v>
      </c>
    </row>
    <row r="1454" spans="1:19" x14ac:dyDescent="0.25">
      <c r="A1454">
        <v>85</v>
      </c>
      <c r="B1454">
        <v>0.8</v>
      </c>
      <c r="C1454">
        <v>10</v>
      </c>
      <c r="D1454">
        <v>3</v>
      </c>
      <c r="E1454">
        <v>0.37919999999999998</v>
      </c>
      <c r="F1454">
        <v>0.38640000000000002</v>
      </c>
      <c r="G1454">
        <v>0.76559999999999995</v>
      </c>
      <c r="H1454">
        <v>0.3349856007</v>
      </c>
      <c r="I1454">
        <v>0.31990666499999998</v>
      </c>
      <c r="J1454">
        <v>0.48555491560000003</v>
      </c>
      <c r="K1454">
        <v>0.37825344599999999</v>
      </c>
      <c r="L1454">
        <v>0.27063384680000002</v>
      </c>
      <c r="M1454">
        <v>0.47982772559999998</v>
      </c>
      <c r="N1454">
        <f t="shared" si="178"/>
        <v>0.30415230960845185</v>
      </c>
      <c r="O1454">
        <f t="shared" si="179"/>
        <v>0.45005161284749995</v>
      </c>
      <c r="P1454">
        <f t="shared" si="180"/>
        <v>0.36615548792419561</v>
      </c>
      <c r="Q1454">
        <f t="shared" si="181"/>
        <v>0.39126080939753799</v>
      </c>
      <c r="R1454">
        <v>0.75420392300000005</v>
      </c>
      <c r="S1454">
        <v>0.75741629700000002</v>
      </c>
    </row>
    <row r="1455" spans="1:19" x14ac:dyDescent="0.25">
      <c r="A1455">
        <v>85</v>
      </c>
      <c r="B1455">
        <v>0.8</v>
      </c>
      <c r="C1455">
        <v>10</v>
      </c>
      <c r="D1455">
        <v>3</v>
      </c>
      <c r="E1455">
        <v>0.39</v>
      </c>
      <c r="F1455">
        <v>0.37080000000000002</v>
      </c>
      <c r="G1455">
        <v>0.76080000000000003</v>
      </c>
      <c r="H1455">
        <v>0.3349856007</v>
      </c>
      <c r="I1455">
        <v>0.31990666499999998</v>
      </c>
      <c r="J1455">
        <v>0.48555491560000003</v>
      </c>
      <c r="K1455">
        <v>0.37825344599999999</v>
      </c>
      <c r="L1455">
        <v>0.27063384680000002</v>
      </c>
      <c r="M1455">
        <v>0.47982772559999998</v>
      </c>
      <c r="N1455">
        <f t="shared" si="178"/>
        <v>0.30415230960845185</v>
      </c>
      <c r="O1455">
        <f t="shared" si="179"/>
        <v>0.45005161284749995</v>
      </c>
      <c r="P1455">
        <f t="shared" si="180"/>
        <v>0.36615548792419561</v>
      </c>
      <c r="Q1455">
        <f t="shared" si="181"/>
        <v>0.39126080939753799</v>
      </c>
      <c r="R1455">
        <v>0.75420392300000005</v>
      </c>
      <c r="S1455">
        <v>0.75741629700000002</v>
      </c>
    </row>
    <row r="1456" spans="1:19" x14ac:dyDescent="0.25">
      <c r="A1456">
        <v>85</v>
      </c>
      <c r="B1456">
        <v>0.8</v>
      </c>
      <c r="C1456">
        <v>10</v>
      </c>
      <c r="D1456">
        <v>3</v>
      </c>
      <c r="E1456">
        <v>0.36480000000000001</v>
      </c>
      <c r="F1456">
        <v>0.39360000000000001</v>
      </c>
      <c r="G1456">
        <v>0.75839999999999996</v>
      </c>
      <c r="H1456">
        <v>0.3349856007</v>
      </c>
      <c r="I1456">
        <v>0.31990666499999998</v>
      </c>
      <c r="J1456">
        <v>0.48555491560000003</v>
      </c>
      <c r="K1456">
        <v>0.37825344599999999</v>
      </c>
      <c r="L1456">
        <v>0.27063384680000002</v>
      </c>
      <c r="M1456">
        <v>0.47982772559999998</v>
      </c>
      <c r="N1456">
        <f t="shared" si="178"/>
        <v>0.30415230960845185</v>
      </c>
      <c r="O1456">
        <f t="shared" si="179"/>
        <v>0.45005161284749995</v>
      </c>
      <c r="P1456">
        <f t="shared" si="180"/>
        <v>0.36615548792419561</v>
      </c>
      <c r="Q1456">
        <f t="shared" si="181"/>
        <v>0.39126080939753799</v>
      </c>
      <c r="R1456">
        <v>0.75420392300000005</v>
      </c>
      <c r="S1456">
        <v>0.75741629700000002</v>
      </c>
    </row>
    <row r="1457" spans="1:19" x14ac:dyDescent="0.25">
      <c r="A1457">
        <v>85</v>
      </c>
      <c r="B1457">
        <v>0.8</v>
      </c>
      <c r="C1457">
        <v>10</v>
      </c>
      <c r="D1457">
        <v>3</v>
      </c>
      <c r="E1457">
        <v>0.38040000000000002</v>
      </c>
      <c r="F1457">
        <v>0.3876</v>
      </c>
      <c r="G1457">
        <v>0.76800000000000002</v>
      </c>
      <c r="H1457">
        <v>0.3349856007</v>
      </c>
      <c r="I1457">
        <v>0.31990666499999998</v>
      </c>
      <c r="J1457">
        <v>0.48555491560000003</v>
      </c>
      <c r="K1457">
        <v>0.37825344599999999</v>
      </c>
      <c r="L1457">
        <v>0.27063384680000002</v>
      </c>
      <c r="M1457">
        <v>0.47982772559999998</v>
      </c>
      <c r="N1457">
        <f t="shared" si="178"/>
        <v>0.30415230960845185</v>
      </c>
      <c r="O1457">
        <f t="shared" si="179"/>
        <v>0.45005161284749995</v>
      </c>
      <c r="P1457">
        <f t="shared" si="180"/>
        <v>0.36615548792419561</v>
      </c>
      <c r="Q1457">
        <f t="shared" si="181"/>
        <v>0.39126080939753799</v>
      </c>
      <c r="R1457">
        <v>0.75420392300000005</v>
      </c>
      <c r="S1457">
        <v>0.75741629700000002</v>
      </c>
    </row>
    <row r="1458" spans="1:19" x14ac:dyDescent="0.25">
      <c r="A1458">
        <v>85</v>
      </c>
      <c r="B1458">
        <v>0.8</v>
      </c>
      <c r="C1458">
        <v>10</v>
      </c>
      <c r="D1458">
        <v>3</v>
      </c>
      <c r="E1458">
        <v>0.36599999999999999</v>
      </c>
      <c r="F1458">
        <v>0.39600000000000002</v>
      </c>
      <c r="G1458">
        <v>0.76200000000000001</v>
      </c>
      <c r="H1458">
        <v>0.3349856007</v>
      </c>
      <c r="I1458">
        <v>0.31990666499999998</v>
      </c>
      <c r="J1458">
        <v>0.48555491560000003</v>
      </c>
      <c r="K1458">
        <v>0.37825344599999999</v>
      </c>
      <c r="L1458">
        <v>0.27063384680000002</v>
      </c>
      <c r="M1458">
        <v>0.47982772559999998</v>
      </c>
      <c r="N1458">
        <f t="shared" si="178"/>
        <v>0.30415230960845185</v>
      </c>
      <c r="O1458">
        <f t="shared" si="179"/>
        <v>0.45005161284749995</v>
      </c>
      <c r="P1458">
        <f t="shared" si="180"/>
        <v>0.36615548792419561</v>
      </c>
      <c r="Q1458">
        <f t="shared" si="181"/>
        <v>0.39126080939753799</v>
      </c>
      <c r="R1458">
        <v>0.75420392300000005</v>
      </c>
      <c r="S1458">
        <v>0.75741629700000002</v>
      </c>
    </row>
    <row r="1459" spans="1:19" x14ac:dyDescent="0.25">
      <c r="A1459">
        <v>85</v>
      </c>
      <c r="B1459">
        <v>0.8</v>
      </c>
      <c r="C1459">
        <v>10</v>
      </c>
      <c r="D1459">
        <v>3</v>
      </c>
      <c r="E1459">
        <v>0.35759999999999997</v>
      </c>
      <c r="F1459">
        <v>0.40560000000000002</v>
      </c>
      <c r="G1459">
        <v>0.76319999999999999</v>
      </c>
      <c r="H1459">
        <v>0.3349856007</v>
      </c>
      <c r="I1459">
        <v>0.31990666499999998</v>
      </c>
      <c r="J1459">
        <v>0.48555491560000003</v>
      </c>
      <c r="K1459">
        <v>0.37825344599999999</v>
      </c>
      <c r="L1459">
        <v>0.27063384680000002</v>
      </c>
      <c r="M1459">
        <v>0.47982772559999998</v>
      </c>
      <c r="N1459">
        <f t="shared" si="178"/>
        <v>0.30415230960845185</v>
      </c>
      <c r="O1459">
        <f t="shared" si="179"/>
        <v>0.45005161284749995</v>
      </c>
      <c r="P1459">
        <f t="shared" si="180"/>
        <v>0.36615548792419561</v>
      </c>
      <c r="Q1459">
        <f t="shared" si="181"/>
        <v>0.39126080939753799</v>
      </c>
      <c r="R1459">
        <v>0.75420392300000005</v>
      </c>
      <c r="S1459">
        <v>0.75741629700000002</v>
      </c>
    </row>
    <row r="1460" spans="1:19" x14ac:dyDescent="0.25">
      <c r="A1460">
        <v>85</v>
      </c>
      <c r="B1460">
        <v>0.8</v>
      </c>
      <c r="C1460">
        <v>10</v>
      </c>
      <c r="D1460">
        <v>3</v>
      </c>
      <c r="E1460">
        <v>0.4476</v>
      </c>
      <c r="F1460">
        <v>0.38400000000000001</v>
      </c>
      <c r="G1460">
        <v>0.83160000000000001</v>
      </c>
      <c r="H1460">
        <v>0.3349856007</v>
      </c>
      <c r="I1460">
        <v>0.31990666499999998</v>
      </c>
      <c r="J1460">
        <v>0.48555491560000003</v>
      </c>
      <c r="K1460">
        <v>0.37825344599999999</v>
      </c>
      <c r="L1460">
        <v>0.27063384680000002</v>
      </c>
      <c r="M1460">
        <v>0.47982772559999998</v>
      </c>
      <c r="N1460">
        <f t="shared" si="178"/>
        <v>0.30415230960845185</v>
      </c>
      <c r="O1460">
        <f t="shared" si="179"/>
        <v>0.45005161284749995</v>
      </c>
      <c r="P1460">
        <f t="shared" si="180"/>
        <v>0.36615548792419561</v>
      </c>
      <c r="Q1460">
        <f t="shared" si="181"/>
        <v>0.39126080939753799</v>
      </c>
      <c r="R1460">
        <v>0.75420392300000005</v>
      </c>
      <c r="S1460">
        <v>0.75741629700000002</v>
      </c>
    </row>
    <row r="1461" spans="1:19" x14ac:dyDescent="0.25">
      <c r="A1461">
        <v>85</v>
      </c>
      <c r="B1461">
        <v>0.8</v>
      </c>
      <c r="C1461">
        <v>10</v>
      </c>
      <c r="D1461">
        <v>3</v>
      </c>
      <c r="E1461">
        <v>0.30840000000000001</v>
      </c>
      <c r="F1461">
        <v>0.43440000000000001</v>
      </c>
      <c r="G1461">
        <v>0.74280000000000002</v>
      </c>
      <c r="H1461">
        <v>0.3349856007</v>
      </c>
      <c r="I1461">
        <v>0.31990666499999998</v>
      </c>
      <c r="J1461">
        <v>0.48555491560000003</v>
      </c>
      <c r="K1461">
        <v>0.37825344599999999</v>
      </c>
      <c r="L1461">
        <v>0.27063384680000002</v>
      </c>
      <c r="M1461">
        <v>0.47982772559999998</v>
      </c>
      <c r="N1461">
        <f t="shared" si="178"/>
        <v>0.30415230960845185</v>
      </c>
      <c r="O1461">
        <f t="shared" si="179"/>
        <v>0.45005161284749995</v>
      </c>
      <c r="P1461">
        <f t="shared" si="180"/>
        <v>0.36615548792419561</v>
      </c>
      <c r="Q1461">
        <f t="shared" si="181"/>
        <v>0.39126080939753799</v>
      </c>
      <c r="R1461">
        <v>0.75420392300000005</v>
      </c>
      <c r="S1461">
        <v>0.75741629700000002</v>
      </c>
    </row>
    <row r="1462" spans="1:19" x14ac:dyDescent="0.25">
      <c r="A1462">
        <v>85</v>
      </c>
      <c r="B1462">
        <v>0.8</v>
      </c>
      <c r="C1462">
        <v>10</v>
      </c>
      <c r="D1462">
        <v>3</v>
      </c>
      <c r="E1462">
        <v>0.34439999999999998</v>
      </c>
      <c r="F1462">
        <v>0.40920000000000001</v>
      </c>
      <c r="G1462">
        <v>0.75360000000000005</v>
      </c>
      <c r="H1462">
        <v>0.3349856007</v>
      </c>
      <c r="I1462">
        <v>0.31990666499999998</v>
      </c>
      <c r="J1462">
        <v>0.48555491560000003</v>
      </c>
      <c r="K1462">
        <v>0.37825344599999999</v>
      </c>
      <c r="L1462">
        <v>0.27063384680000002</v>
      </c>
      <c r="M1462">
        <v>0.47982772559999998</v>
      </c>
      <c r="N1462">
        <f t="shared" si="178"/>
        <v>0.30415230960845185</v>
      </c>
      <c r="O1462">
        <f t="shared" si="179"/>
        <v>0.45005161284749995</v>
      </c>
      <c r="P1462">
        <f t="shared" si="180"/>
        <v>0.36615548792419561</v>
      </c>
      <c r="Q1462">
        <f t="shared" si="181"/>
        <v>0.39126080939753799</v>
      </c>
      <c r="R1462">
        <v>0.75420392300000005</v>
      </c>
      <c r="S1462">
        <v>0.75741629700000002</v>
      </c>
    </row>
    <row r="1463" spans="1:19" x14ac:dyDescent="0.25">
      <c r="A1463">
        <v>85</v>
      </c>
      <c r="B1463">
        <v>0.8</v>
      </c>
      <c r="C1463">
        <v>10</v>
      </c>
      <c r="D1463">
        <v>3</v>
      </c>
      <c r="E1463">
        <v>0.35639999999999999</v>
      </c>
      <c r="F1463">
        <v>0.38879999999999998</v>
      </c>
      <c r="G1463">
        <v>0.74519999999999997</v>
      </c>
      <c r="H1463">
        <v>0.3349856007</v>
      </c>
      <c r="I1463">
        <v>0.31990666499999998</v>
      </c>
      <c r="J1463">
        <v>0.48555491560000003</v>
      </c>
      <c r="K1463">
        <v>0.37825344599999999</v>
      </c>
      <c r="L1463">
        <v>0.27063384680000002</v>
      </c>
      <c r="M1463">
        <v>0.47982772559999998</v>
      </c>
      <c r="N1463">
        <f t="shared" si="178"/>
        <v>0.30415230960845185</v>
      </c>
      <c r="O1463">
        <f t="shared" si="179"/>
        <v>0.45005161284749995</v>
      </c>
      <c r="P1463">
        <f t="shared" si="180"/>
        <v>0.36615548792419561</v>
      </c>
      <c r="Q1463">
        <f t="shared" si="181"/>
        <v>0.39126080939753799</v>
      </c>
      <c r="R1463">
        <v>0.75420392300000005</v>
      </c>
      <c r="S1463">
        <v>0.75741629700000002</v>
      </c>
    </row>
    <row r="1464" spans="1:19" x14ac:dyDescent="0.25">
      <c r="A1464">
        <v>85</v>
      </c>
      <c r="B1464">
        <v>0.8</v>
      </c>
      <c r="C1464">
        <v>10</v>
      </c>
      <c r="D1464">
        <v>3</v>
      </c>
      <c r="E1464">
        <v>0.33360000000000001</v>
      </c>
      <c r="F1464">
        <v>0.40200000000000002</v>
      </c>
      <c r="G1464">
        <v>0.73560000000000003</v>
      </c>
      <c r="H1464">
        <v>0.3349856007</v>
      </c>
      <c r="I1464">
        <v>0.31990666499999998</v>
      </c>
      <c r="J1464">
        <v>0.48555491560000003</v>
      </c>
      <c r="K1464">
        <v>0.37825344599999999</v>
      </c>
      <c r="L1464">
        <v>0.27063384680000002</v>
      </c>
      <c r="M1464">
        <v>0.47982772559999998</v>
      </c>
      <c r="N1464">
        <f t="shared" si="178"/>
        <v>0.30415230960845185</v>
      </c>
      <c r="O1464">
        <f t="shared" si="179"/>
        <v>0.45005161284749995</v>
      </c>
      <c r="P1464">
        <f t="shared" si="180"/>
        <v>0.36615548792419561</v>
      </c>
      <c r="Q1464">
        <f t="shared" si="181"/>
        <v>0.39126080939753799</v>
      </c>
      <c r="R1464">
        <v>0.75420392300000005</v>
      </c>
      <c r="S1464">
        <v>0.75741629700000002</v>
      </c>
    </row>
    <row r="1465" spans="1:19" x14ac:dyDescent="0.25">
      <c r="A1465">
        <v>85</v>
      </c>
      <c r="B1465">
        <v>0.8</v>
      </c>
      <c r="C1465">
        <v>10</v>
      </c>
      <c r="D1465">
        <v>3</v>
      </c>
      <c r="E1465">
        <v>0.40920000000000001</v>
      </c>
      <c r="F1465">
        <v>0.32519999999999999</v>
      </c>
      <c r="G1465">
        <v>0.73440000000000005</v>
      </c>
      <c r="H1465">
        <v>0.3349856007</v>
      </c>
      <c r="I1465">
        <v>0.31990666499999998</v>
      </c>
      <c r="J1465">
        <v>0.48555491560000003</v>
      </c>
      <c r="K1465">
        <v>0.37825344599999999</v>
      </c>
      <c r="L1465">
        <v>0.27063384680000002</v>
      </c>
      <c r="M1465">
        <v>0.47982772559999998</v>
      </c>
      <c r="N1465">
        <f t="shared" si="178"/>
        <v>0.30415230960845185</v>
      </c>
      <c r="O1465">
        <f t="shared" si="179"/>
        <v>0.45005161284749995</v>
      </c>
      <c r="P1465">
        <f t="shared" si="180"/>
        <v>0.36615548792419561</v>
      </c>
      <c r="Q1465">
        <f t="shared" si="181"/>
        <v>0.39126080939753799</v>
      </c>
      <c r="R1465">
        <v>0.75420392300000005</v>
      </c>
      <c r="S1465">
        <v>0.75741629700000002</v>
      </c>
    </row>
    <row r="1466" spans="1:19" x14ac:dyDescent="0.25">
      <c r="A1466">
        <v>85</v>
      </c>
      <c r="B1466">
        <v>0.8</v>
      </c>
      <c r="C1466">
        <v>10</v>
      </c>
      <c r="D1466">
        <v>3</v>
      </c>
      <c r="E1466">
        <v>0.432</v>
      </c>
      <c r="F1466">
        <v>0.28920000000000001</v>
      </c>
      <c r="G1466">
        <v>0.72119999999999995</v>
      </c>
      <c r="H1466">
        <v>0.3349856007</v>
      </c>
      <c r="I1466">
        <v>0.31990666499999998</v>
      </c>
      <c r="J1466">
        <v>0.48555491560000003</v>
      </c>
      <c r="K1466">
        <v>0.37825344599999999</v>
      </c>
      <c r="L1466">
        <v>0.27063384680000002</v>
      </c>
      <c r="M1466">
        <v>0.47982772559999998</v>
      </c>
      <c r="N1466">
        <f t="shared" si="178"/>
        <v>0.30415230960845185</v>
      </c>
      <c r="O1466">
        <f t="shared" si="179"/>
        <v>0.45005161284749995</v>
      </c>
      <c r="P1466">
        <f t="shared" si="180"/>
        <v>0.36615548792419561</v>
      </c>
      <c r="Q1466">
        <f t="shared" si="181"/>
        <v>0.39126080939753799</v>
      </c>
      <c r="R1466">
        <v>0.75420392300000005</v>
      </c>
      <c r="S1466">
        <v>0.75741629700000002</v>
      </c>
    </row>
    <row r="1467" spans="1:19" x14ac:dyDescent="0.25">
      <c r="A1467">
        <v>85</v>
      </c>
      <c r="B1467">
        <v>0.8</v>
      </c>
      <c r="C1467">
        <v>10</v>
      </c>
      <c r="D1467">
        <v>3</v>
      </c>
      <c r="E1467">
        <v>0.45</v>
      </c>
      <c r="F1467">
        <v>0.33119999999999999</v>
      </c>
      <c r="G1467">
        <v>0.78120000000000001</v>
      </c>
      <c r="H1467">
        <v>0.3349856007</v>
      </c>
      <c r="I1467">
        <v>0.31990666499999998</v>
      </c>
      <c r="J1467">
        <v>0.48555491560000003</v>
      </c>
      <c r="K1467">
        <v>0.37825344599999999</v>
      </c>
      <c r="L1467">
        <v>0.27063384680000002</v>
      </c>
      <c r="M1467">
        <v>0.47982772559999998</v>
      </c>
      <c r="N1467">
        <f t="shared" si="178"/>
        <v>0.30415230960845185</v>
      </c>
      <c r="O1467">
        <f t="shared" si="179"/>
        <v>0.45005161284749995</v>
      </c>
      <c r="P1467">
        <f t="shared" si="180"/>
        <v>0.36615548792419561</v>
      </c>
      <c r="Q1467">
        <f t="shared" si="181"/>
        <v>0.39126080939753799</v>
      </c>
      <c r="R1467">
        <v>0.75420392300000005</v>
      </c>
      <c r="S1467">
        <v>0.75741629700000002</v>
      </c>
    </row>
    <row r="1468" spans="1:19" x14ac:dyDescent="0.25">
      <c r="A1468">
        <v>85</v>
      </c>
      <c r="B1468">
        <v>0.8</v>
      </c>
      <c r="C1468">
        <v>10</v>
      </c>
      <c r="D1468">
        <v>3</v>
      </c>
      <c r="E1468">
        <v>0.4884</v>
      </c>
      <c r="F1468">
        <v>0.27</v>
      </c>
      <c r="G1468">
        <v>0.75839999999999996</v>
      </c>
      <c r="H1468">
        <v>0.3349856007</v>
      </c>
      <c r="I1468">
        <v>0.31990666499999998</v>
      </c>
      <c r="J1468">
        <v>0.48555491560000003</v>
      </c>
      <c r="K1468">
        <v>0.37825344599999999</v>
      </c>
      <c r="L1468">
        <v>0.27063384680000002</v>
      </c>
      <c r="M1468">
        <v>0.47982772559999998</v>
      </c>
      <c r="N1468">
        <f t="shared" si="178"/>
        <v>0.30415230960845185</v>
      </c>
      <c r="O1468">
        <f t="shared" si="179"/>
        <v>0.45005161284749995</v>
      </c>
      <c r="P1468">
        <f t="shared" si="180"/>
        <v>0.36615548792419561</v>
      </c>
      <c r="Q1468">
        <f t="shared" si="181"/>
        <v>0.39126080939753799</v>
      </c>
      <c r="R1468">
        <v>0.75420392300000005</v>
      </c>
      <c r="S1468">
        <v>0.75741629700000002</v>
      </c>
    </row>
    <row r="1469" spans="1:19" x14ac:dyDescent="0.25">
      <c r="A1469">
        <v>85</v>
      </c>
      <c r="B1469">
        <v>0.8</v>
      </c>
      <c r="C1469">
        <v>10</v>
      </c>
      <c r="D1469">
        <v>3</v>
      </c>
      <c r="E1469">
        <v>0.39479999999999998</v>
      </c>
      <c r="F1469">
        <v>0.37319999999999998</v>
      </c>
      <c r="G1469">
        <v>0.76800000000000002</v>
      </c>
      <c r="H1469">
        <v>0.3349856007</v>
      </c>
      <c r="I1469">
        <v>0.31990666499999998</v>
      </c>
      <c r="J1469">
        <v>0.48555491560000003</v>
      </c>
      <c r="K1469">
        <v>0.37825344599999999</v>
      </c>
      <c r="L1469">
        <v>0.27063384680000002</v>
      </c>
      <c r="M1469">
        <v>0.47982772559999998</v>
      </c>
      <c r="N1469">
        <f t="shared" si="178"/>
        <v>0.30415230960845185</v>
      </c>
      <c r="O1469">
        <f t="shared" si="179"/>
        <v>0.45005161284749995</v>
      </c>
      <c r="P1469">
        <f t="shared" si="180"/>
        <v>0.36615548792419561</v>
      </c>
      <c r="Q1469">
        <f t="shared" si="181"/>
        <v>0.39126080939753799</v>
      </c>
      <c r="R1469">
        <v>0.75420392300000005</v>
      </c>
      <c r="S1469">
        <v>0.75741629700000002</v>
      </c>
    </row>
    <row r="1470" spans="1:19" x14ac:dyDescent="0.25">
      <c r="A1470">
        <v>85</v>
      </c>
      <c r="B1470">
        <v>0.8</v>
      </c>
      <c r="C1470">
        <v>10</v>
      </c>
      <c r="D1470">
        <v>3</v>
      </c>
      <c r="E1470">
        <v>0.45</v>
      </c>
      <c r="F1470">
        <v>0.29880000000000001</v>
      </c>
      <c r="G1470">
        <v>0.74880000000000002</v>
      </c>
      <c r="H1470">
        <v>0.3349856007</v>
      </c>
      <c r="I1470">
        <v>0.31990666499999998</v>
      </c>
      <c r="J1470">
        <v>0.48555491560000003</v>
      </c>
      <c r="K1470">
        <v>0.37825344599999999</v>
      </c>
      <c r="L1470">
        <v>0.27063384680000002</v>
      </c>
      <c r="M1470">
        <v>0.47982772559999998</v>
      </c>
      <c r="N1470">
        <f t="shared" si="178"/>
        <v>0.30415230960845185</v>
      </c>
      <c r="O1470">
        <f t="shared" si="179"/>
        <v>0.45005161284749995</v>
      </c>
      <c r="P1470">
        <f t="shared" si="180"/>
        <v>0.36615548792419561</v>
      </c>
      <c r="Q1470">
        <f t="shared" si="181"/>
        <v>0.39126080939753799</v>
      </c>
      <c r="R1470">
        <v>0.75420392300000005</v>
      </c>
      <c r="S1470">
        <v>0.75741629700000002</v>
      </c>
    </row>
    <row r="1471" spans="1:19" x14ac:dyDescent="0.25">
      <c r="A1471">
        <v>85</v>
      </c>
      <c r="B1471">
        <v>0.8</v>
      </c>
      <c r="C1471">
        <v>10</v>
      </c>
      <c r="D1471">
        <v>3</v>
      </c>
      <c r="E1471">
        <v>0.34920000000000001</v>
      </c>
      <c r="F1471">
        <v>0.38159999999999999</v>
      </c>
      <c r="G1471">
        <v>0.73080000000000001</v>
      </c>
      <c r="H1471">
        <v>0.3349856007</v>
      </c>
      <c r="I1471">
        <v>0.31990666499999998</v>
      </c>
      <c r="J1471">
        <v>0.48555491560000003</v>
      </c>
      <c r="K1471">
        <v>0.37825344599999999</v>
      </c>
      <c r="L1471">
        <v>0.27063384680000002</v>
      </c>
      <c r="M1471">
        <v>0.47982772559999998</v>
      </c>
      <c r="N1471">
        <f t="shared" si="178"/>
        <v>0.30415230960845185</v>
      </c>
      <c r="O1471">
        <f t="shared" si="179"/>
        <v>0.45005161284749995</v>
      </c>
      <c r="P1471">
        <f t="shared" si="180"/>
        <v>0.36615548792419561</v>
      </c>
      <c r="Q1471">
        <f t="shared" si="181"/>
        <v>0.39126080939753799</v>
      </c>
      <c r="R1471">
        <v>0.75420392300000005</v>
      </c>
      <c r="S1471">
        <v>0.75741629700000002</v>
      </c>
    </row>
    <row r="1472" spans="1:19" x14ac:dyDescent="0.25">
      <c r="A1472">
        <v>85</v>
      </c>
      <c r="B1472">
        <v>0.8</v>
      </c>
      <c r="C1472">
        <v>10</v>
      </c>
      <c r="D1472">
        <v>3</v>
      </c>
      <c r="E1472">
        <v>0.42720000000000002</v>
      </c>
      <c r="F1472">
        <v>0.33</v>
      </c>
      <c r="G1472">
        <v>0.75719999999999998</v>
      </c>
      <c r="H1472">
        <v>0.3349856007</v>
      </c>
      <c r="I1472">
        <v>0.31990666499999998</v>
      </c>
      <c r="J1472">
        <v>0.48555491560000003</v>
      </c>
      <c r="K1472">
        <v>0.37825344599999999</v>
      </c>
      <c r="L1472">
        <v>0.27063384680000002</v>
      </c>
      <c r="M1472">
        <v>0.47982772559999998</v>
      </c>
      <c r="N1472">
        <f t="shared" si="178"/>
        <v>0.30415230960845185</v>
      </c>
      <c r="O1472">
        <f t="shared" si="179"/>
        <v>0.45005161284749995</v>
      </c>
      <c r="P1472">
        <f t="shared" si="180"/>
        <v>0.36615548792419561</v>
      </c>
      <c r="Q1472">
        <f t="shared" si="181"/>
        <v>0.39126080939753799</v>
      </c>
      <c r="R1472">
        <v>0.75420392300000005</v>
      </c>
      <c r="S1472">
        <v>0.75741629700000002</v>
      </c>
    </row>
    <row r="1473" spans="1:19" x14ac:dyDescent="0.25">
      <c r="A1473">
        <v>85</v>
      </c>
      <c r="B1473">
        <v>0.8</v>
      </c>
      <c r="C1473">
        <v>10</v>
      </c>
      <c r="D1473">
        <v>3</v>
      </c>
      <c r="E1473">
        <v>0.47160000000000002</v>
      </c>
      <c r="F1473">
        <v>0.32519999999999999</v>
      </c>
      <c r="G1473">
        <v>0.79679999999999995</v>
      </c>
      <c r="H1473">
        <v>0.3349856007</v>
      </c>
      <c r="I1473">
        <v>0.31990666499999998</v>
      </c>
      <c r="J1473">
        <v>0.48555491560000003</v>
      </c>
      <c r="K1473">
        <v>0.37825344599999999</v>
      </c>
      <c r="L1473">
        <v>0.27063384680000002</v>
      </c>
      <c r="M1473">
        <v>0.47982772559999998</v>
      </c>
      <c r="N1473">
        <f t="shared" si="178"/>
        <v>0.30415230960845185</v>
      </c>
      <c r="O1473">
        <f t="shared" si="179"/>
        <v>0.45005161284749995</v>
      </c>
      <c r="P1473">
        <f t="shared" si="180"/>
        <v>0.36615548792419561</v>
      </c>
      <c r="Q1473">
        <f t="shared" si="181"/>
        <v>0.39126080939753799</v>
      </c>
      <c r="R1473">
        <v>0.75420392300000005</v>
      </c>
      <c r="S1473">
        <v>0.75741629700000002</v>
      </c>
    </row>
    <row r="1474" spans="1:19" x14ac:dyDescent="0.25">
      <c r="A1474">
        <v>85</v>
      </c>
      <c r="B1474">
        <v>0.8</v>
      </c>
      <c r="C1474">
        <v>10</v>
      </c>
      <c r="D1474">
        <v>3</v>
      </c>
      <c r="E1474">
        <v>0.66</v>
      </c>
      <c r="F1474">
        <v>0.24479999999999999</v>
      </c>
      <c r="G1474">
        <v>0.90480000000000005</v>
      </c>
      <c r="H1474">
        <v>0.3349856007</v>
      </c>
      <c r="I1474">
        <v>0.31990666499999998</v>
      </c>
      <c r="J1474">
        <v>0.48555491560000003</v>
      </c>
      <c r="K1474">
        <v>0.37825344599999999</v>
      </c>
      <c r="L1474">
        <v>0.27063384680000002</v>
      </c>
      <c r="M1474">
        <v>0.47982772559999998</v>
      </c>
      <c r="N1474">
        <f t="shared" si="178"/>
        <v>0.30415230960845185</v>
      </c>
      <c r="O1474">
        <f t="shared" si="179"/>
        <v>0.45005161284749995</v>
      </c>
      <c r="P1474">
        <f t="shared" si="180"/>
        <v>0.36615548792419561</v>
      </c>
      <c r="Q1474">
        <f t="shared" si="181"/>
        <v>0.39126080939753799</v>
      </c>
      <c r="R1474">
        <v>0.75420392300000005</v>
      </c>
      <c r="S1474">
        <v>0.75741629700000002</v>
      </c>
    </row>
    <row r="1475" spans="1:19" x14ac:dyDescent="0.25">
      <c r="A1475">
        <v>85</v>
      </c>
      <c r="B1475">
        <v>0.8</v>
      </c>
      <c r="C1475">
        <v>10</v>
      </c>
      <c r="D1475">
        <v>3</v>
      </c>
      <c r="E1475">
        <v>0.55079999999999996</v>
      </c>
      <c r="F1475">
        <v>0.29160000000000003</v>
      </c>
      <c r="G1475">
        <v>0.84240000000000004</v>
      </c>
      <c r="H1475">
        <v>0.3349856007</v>
      </c>
      <c r="I1475">
        <v>0.31990666499999998</v>
      </c>
      <c r="J1475">
        <v>0.48555491560000003</v>
      </c>
      <c r="K1475">
        <v>0.37825344599999999</v>
      </c>
      <c r="L1475">
        <v>0.27063384680000002</v>
      </c>
      <c r="M1475">
        <v>0.47982772559999998</v>
      </c>
      <c r="N1475">
        <f t="shared" si="178"/>
        <v>0.30415230960845185</v>
      </c>
      <c r="O1475">
        <f t="shared" si="179"/>
        <v>0.45005161284749995</v>
      </c>
      <c r="P1475">
        <f t="shared" si="180"/>
        <v>0.36615548792419561</v>
      </c>
      <c r="Q1475">
        <f t="shared" si="181"/>
        <v>0.39126080939753799</v>
      </c>
      <c r="R1475">
        <v>0.75420392300000005</v>
      </c>
      <c r="S1475">
        <v>0.75741629700000002</v>
      </c>
    </row>
    <row r="1476" spans="1:19" x14ac:dyDescent="0.25">
      <c r="A1476">
        <v>85</v>
      </c>
      <c r="B1476">
        <v>0.8</v>
      </c>
      <c r="C1476">
        <v>10</v>
      </c>
      <c r="D1476">
        <v>3</v>
      </c>
      <c r="E1476">
        <v>0.50880000000000003</v>
      </c>
      <c r="F1476">
        <v>0.2268</v>
      </c>
      <c r="G1476">
        <v>0.73560000000000003</v>
      </c>
      <c r="H1476">
        <v>0.3349856007</v>
      </c>
      <c r="I1476">
        <v>0.31990666499999998</v>
      </c>
      <c r="J1476">
        <v>0.48555491560000003</v>
      </c>
      <c r="K1476">
        <v>0.37825344599999999</v>
      </c>
      <c r="L1476">
        <v>0.27063384680000002</v>
      </c>
      <c r="M1476">
        <v>0.47982772559999998</v>
      </c>
      <c r="N1476">
        <f t="shared" si="178"/>
        <v>0.30415230960845185</v>
      </c>
      <c r="O1476">
        <f t="shared" si="179"/>
        <v>0.45005161284749995</v>
      </c>
      <c r="P1476">
        <f t="shared" si="180"/>
        <v>0.36615548792419561</v>
      </c>
      <c r="Q1476">
        <f t="shared" si="181"/>
        <v>0.39126080939753799</v>
      </c>
      <c r="R1476">
        <v>0.75420392300000005</v>
      </c>
      <c r="S1476">
        <v>0.75741629700000002</v>
      </c>
    </row>
    <row r="1478" spans="1:19" x14ac:dyDescent="0.25">
      <c r="A1478">
        <v>90</v>
      </c>
      <c r="B1478">
        <v>1.2</v>
      </c>
      <c r="C1478">
        <v>5</v>
      </c>
      <c r="D1478">
        <v>2.5</v>
      </c>
      <c r="E1478">
        <v>0.2394</v>
      </c>
      <c r="F1478">
        <v>0.9</v>
      </c>
      <c r="G1478">
        <v>1.1394</v>
      </c>
      <c r="H1478">
        <v>0.84111911070000001</v>
      </c>
      <c r="I1478">
        <v>0.85330566500000005</v>
      </c>
      <c r="J1478">
        <v>0.40518658559999998</v>
      </c>
      <c r="K1478">
        <v>0.27359644599999999</v>
      </c>
      <c r="L1478">
        <v>0.94587006780000005</v>
      </c>
      <c r="M1478">
        <v>0.2313468005</v>
      </c>
      <c r="N1478">
        <f t="shared" ref="N1478:N1517" si="182">$W$27+$W$28*B1478+$W$29*(C1478-$V$16)*(D1478-$V$18)+$W$30*A1478+$W$31*D1478+$W$32*(C1478-$V$16)*(A1478-$V$20)+$W$33*C1478+$W$34*(B1478-$V$22)*(D1478-$V$18)+$W$35*(A1478-$V$20)*(D1478-$V$18)</f>
        <v>0.82464234745195142</v>
      </c>
      <c r="O1478">
        <f t="shared" ref="O1478:O1517" si="183">$W$40+$W$41*D1478+$W$42*(C1478-$V$17)*(D1478-$V$19)+$W$43*A1478+$W$44*(A1478-$V$21)*(D1478-$V$19)+$W$45*C1478+$W$46*(A1478-$V$21)*(C1478-$V$17)+$W$47*(B1478-$V$23)*(D1478-$V$19)+$W$48*(B1478-$V$23)*(C1478-$V$17)+$W$49*B1478</f>
        <v>0.32277170666040028</v>
      </c>
      <c r="P1478">
        <f t="shared" ref="P1478:P1517" si="184">$Z$27+$Z$28*B1478+$Z$29*A1478+$Z$30*C1478+$Z$31*(D1478-$V$18)^2+$Z$32*(D1478-$V$18)*(C1478-$V$16)+$Z$33*(A1478-$V$20)*(D1478-$V$18)+$Z$34*(D1478)+$Z$35*(B1478-$V$22)*(D1478-$V$18)+$Z$36*(C1478-$V$16)^2+$Z$37*(B1478-$V$22)*(C1478-$V$16)</f>
        <v>0.90037610025669579</v>
      </c>
      <c r="Q1478">
        <f t="shared" ref="Q1478:Q1517" si="185">$Z$40+$Z$41*A1478+$Z$42*C1478+$Z$43*(D1478-$V$19)^2+$Z$44*(C1478-$V$17)*(D1478-$V$19)+$Z$45*D1478+$Z$46*(A1478-$V$21)*(D1478-$V$19)+$Z$47*(C1478-$V$17)^2+$Z$48*(B1478-$V$23)*(D1478-$V$19)+$Z$49*(B1478-$V$23)*(C1478-$V$17)+$Z$50*B1478</f>
        <v>0.26221966526413826</v>
      </c>
      <c r="R1478">
        <v>1.147414054</v>
      </c>
      <c r="S1478">
        <v>1.1625957650000001</v>
      </c>
    </row>
    <row r="1479" spans="1:19" x14ac:dyDescent="0.25">
      <c r="A1479">
        <v>90</v>
      </c>
      <c r="B1479">
        <v>1.2</v>
      </c>
      <c r="C1479">
        <v>5</v>
      </c>
      <c r="D1479">
        <v>2.5</v>
      </c>
      <c r="E1479">
        <v>0.22500000000000001</v>
      </c>
      <c r="F1479">
        <v>0.90539999999999998</v>
      </c>
      <c r="G1479">
        <v>1.1304000000000001</v>
      </c>
      <c r="H1479">
        <v>0.84111911070000001</v>
      </c>
      <c r="I1479">
        <v>0.85330566500000005</v>
      </c>
      <c r="J1479">
        <v>0.40518658559999998</v>
      </c>
      <c r="K1479">
        <v>0.27359644599999999</v>
      </c>
      <c r="L1479">
        <v>0.94587006780000005</v>
      </c>
      <c r="M1479">
        <v>0.2313468005</v>
      </c>
      <c r="N1479">
        <f t="shared" si="182"/>
        <v>0.82464234745195142</v>
      </c>
      <c r="O1479">
        <f t="shared" si="183"/>
        <v>0.32277170666040028</v>
      </c>
      <c r="P1479">
        <f t="shared" si="184"/>
        <v>0.90037610025669579</v>
      </c>
      <c r="Q1479">
        <f t="shared" si="185"/>
        <v>0.26221966526413826</v>
      </c>
      <c r="R1479">
        <v>1.147414054</v>
      </c>
      <c r="S1479">
        <v>1.1625957650000001</v>
      </c>
    </row>
    <row r="1480" spans="1:19" x14ac:dyDescent="0.25">
      <c r="A1480">
        <v>90</v>
      </c>
      <c r="B1480">
        <v>1.2</v>
      </c>
      <c r="C1480">
        <v>5</v>
      </c>
      <c r="D1480">
        <v>2.5</v>
      </c>
      <c r="E1480">
        <v>0.2268</v>
      </c>
      <c r="F1480">
        <v>0.90539999999999998</v>
      </c>
      <c r="G1480">
        <v>1.1322000000000001</v>
      </c>
      <c r="H1480">
        <v>0.84111911070000001</v>
      </c>
      <c r="I1480">
        <v>0.85330566500000005</v>
      </c>
      <c r="J1480">
        <v>0.40518658559999998</v>
      </c>
      <c r="K1480">
        <v>0.27359644599999999</v>
      </c>
      <c r="L1480">
        <v>0.94587006780000005</v>
      </c>
      <c r="M1480">
        <v>0.2313468005</v>
      </c>
      <c r="N1480">
        <f t="shared" si="182"/>
        <v>0.82464234745195142</v>
      </c>
      <c r="O1480">
        <f t="shared" si="183"/>
        <v>0.32277170666040028</v>
      </c>
      <c r="P1480">
        <f t="shared" si="184"/>
        <v>0.90037610025669579</v>
      </c>
      <c r="Q1480">
        <f t="shared" si="185"/>
        <v>0.26221966526413826</v>
      </c>
      <c r="R1480">
        <v>1.147414054</v>
      </c>
      <c r="S1480">
        <v>1.1625957650000001</v>
      </c>
    </row>
    <row r="1481" spans="1:19" x14ac:dyDescent="0.25">
      <c r="A1481">
        <v>90</v>
      </c>
      <c r="B1481">
        <v>1.2</v>
      </c>
      <c r="C1481">
        <v>5</v>
      </c>
      <c r="D1481">
        <v>2.5</v>
      </c>
      <c r="E1481">
        <v>0.23219999999999999</v>
      </c>
      <c r="F1481">
        <v>0.91800000000000004</v>
      </c>
      <c r="G1481">
        <v>1.1501999999999999</v>
      </c>
      <c r="H1481">
        <v>0.84111911070000001</v>
      </c>
      <c r="I1481">
        <v>0.85330566500000005</v>
      </c>
      <c r="J1481">
        <v>0.40518658559999998</v>
      </c>
      <c r="K1481">
        <v>0.27359644599999999</v>
      </c>
      <c r="L1481">
        <v>0.94587006780000005</v>
      </c>
      <c r="M1481">
        <v>0.2313468005</v>
      </c>
      <c r="N1481">
        <f t="shared" si="182"/>
        <v>0.82464234745195142</v>
      </c>
      <c r="O1481">
        <f t="shared" si="183"/>
        <v>0.32277170666040028</v>
      </c>
      <c r="P1481">
        <f t="shared" si="184"/>
        <v>0.90037610025669579</v>
      </c>
      <c r="Q1481">
        <f t="shared" si="185"/>
        <v>0.26221966526413826</v>
      </c>
      <c r="R1481">
        <v>1.147414054</v>
      </c>
      <c r="S1481">
        <v>1.1625957650000001</v>
      </c>
    </row>
    <row r="1482" spans="1:19" x14ac:dyDescent="0.25">
      <c r="A1482">
        <v>90</v>
      </c>
      <c r="B1482">
        <v>1.2</v>
      </c>
      <c r="C1482">
        <v>5</v>
      </c>
      <c r="D1482">
        <v>2.5</v>
      </c>
      <c r="E1482">
        <v>0.1278</v>
      </c>
      <c r="F1482">
        <v>1.0511999999999999</v>
      </c>
      <c r="G1482">
        <v>1.179</v>
      </c>
      <c r="H1482">
        <v>0.84111911070000001</v>
      </c>
      <c r="I1482">
        <v>0.85330566500000005</v>
      </c>
      <c r="J1482">
        <v>0.40518658559999998</v>
      </c>
      <c r="K1482">
        <v>0.27359644599999999</v>
      </c>
      <c r="L1482">
        <v>0.94587006780000005</v>
      </c>
      <c r="M1482">
        <v>0.2313468005</v>
      </c>
      <c r="N1482">
        <f t="shared" si="182"/>
        <v>0.82464234745195142</v>
      </c>
      <c r="O1482">
        <f t="shared" si="183"/>
        <v>0.32277170666040028</v>
      </c>
      <c r="P1482">
        <f t="shared" si="184"/>
        <v>0.90037610025669579</v>
      </c>
      <c r="Q1482">
        <f t="shared" si="185"/>
        <v>0.26221966526413826</v>
      </c>
      <c r="R1482">
        <v>1.147414054</v>
      </c>
      <c r="S1482">
        <v>1.1625957650000001</v>
      </c>
    </row>
    <row r="1483" spans="1:19" x14ac:dyDescent="0.25">
      <c r="A1483">
        <v>90</v>
      </c>
      <c r="B1483">
        <v>1.2</v>
      </c>
      <c r="C1483">
        <v>5</v>
      </c>
      <c r="D1483">
        <v>2.5</v>
      </c>
      <c r="E1483">
        <v>0.126</v>
      </c>
      <c r="F1483">
        <v>1.0602</v>
      </c>
      <c r="G1483">
        <v>1.1861999999999999</v>
      </c>
      <c r="H1483">
        <v>0.84111911070000001</v>
      </c>
      <c r="I1483">
        <v>0.85330566500000005</v>
      </c>
      <c r="J1483">
        <v>0.40518658559999998</v>
      </c>
      <c r="K1483">
        <v>0.27359644599999999</v>
      </c>
      <c r="L1483">
        <v>0.94587006780000005</v>
      </c>
      <c r="M1483">
        <v>0.2313468005</v>
      </c>
      <c r="N1483">
        <f t="shared" si="182"/>
        <v>0.82464234745195142</v>
      </c>
      <c r="O1483">
        <f t="shared" si="183"/>
        <v>0.32277170666040028</v>
      </c>
      <c r="P1483">
        <f t="shared" si="184"/>
        <v>0.90037610025669579</v>
      </c>
      <c r="Q1483">
        <f t="shared" si="185"/>
        <v>0.26221966526413826</v>
      </c>
      <c r="R1483">
        <v>1.147414054</v>
      </c>
      <c r="S1483">
        <v>1.1625957650000001</v>
      </c>
    </row>
    <row r="1484" spans="1:19" x14ac:dyDescent="0.25">
      <c r="A1484">
        <v>90</v>
      </c>
      <c r="B1484">
        <v>1.2</v>
      </c>
      <c r="C1484">
        <v>5</v>
      </c>
      <c r="D1484">
        <v>2.5</v>
      </c>
      <c r="E1484">
        <v>0.11700000000000001</v>
      </c>
      <c r="F1484">
        <v>1.0566</v>
      </c>
      <c r="G1484">
        <v>1.1736</v>
      </c>
      <c r="H1484">
        <v>0.84111911070000001</v>
      </c>
      <c r="I1484">
        <v>0.85330566500000005</v>
      </c>
      <c r="J1484">
        <v>0.40518658559999998</v>
      </c>
      <c r="K1484">
        <v>0.27359644599999999</v>
      </c>
      <c r="L1484">
        <v>0.94587006780000005</v>
      </c>
      <c r="M1484">
        <v>0.2313468005</v>
      </c>
      <c r="N1484">
        <f t="shared" si="182"/>
        <v>0.82464234745195142</v>
      </c>
      <c r="O1484">
        <f t="shared" si="183"/>
        <v>0.32277170666040028</v>
      </c>
      <c r="P1484">
        <f t="shared" si="184"/>
        <v>0.90037610025669579</v>
      </c>
      <c r="Q1484">
        <f t="shared" si="185"/>
        <v>0.26221966526413826</v>
      </c>
      <c r="R1484">
        <v>1.147414054</v>
      </c>
      <c r="S1484">
        <v>1.1625957650000001</v>
      </c>
    </row>
    <row r="1485" spans="1:19" x14ac:dyDescent="0.25">
      <c r="A1485">
        <v>90</v>
      </c>
      <c r="B1485">
        <v>1.2</v>
      </c>
      <c r="C1485">
        <v>5</v>
      </c>
      <c r="D1485">
        <v>2.5</v>
      </c>
      <c r="E1485">
        <v>0.13320000000000001</v>
      </c>
      <c r="F1485">
        <v>1.0278</v>
      </c>
      <c r="G1485">
        <v>1.161</v>
      </c>
      <c r="H1485">
        <v>0.84111911070000001</v>
      </c>
      <c r="I1485">
        <v>0.85330566500000005</v>
      </c>
      <c r="J1485">
        <v>0.40518658559999998</v>
      </c>
      <c r="K1485">
        <v>0.27359644599999999</v>
      </c>
      <c r="L1485">
        <v>0.94587006780000005</v>
      </c>
      <c r="M1485">
        <v>0.2313468005</v>
      </c>
      <c r="N1485">
        <f t="shared" si="182"/>
        <v>0.82464234745195142</v>
      </c>
      <c r="O1485">
        <f t="shared" si="183"/>
        <v>0.32277170666040028</v>
      </c>
      <c r="P1485">
        <f t="shared" si="184"/>
        <v>0.90037610025669579</v>
      </c>
      <c r="Q1485">
        <f t="shared" si="185"/>
        <v>0.26221966526413826</v>
      </c>
      <c r="R1485">
        <v>1.147414054</v>
      </c>
      <c r="S1485">
        <v>1.1625957650000001</v>
      </c>
    </row>
    <row r="1486" spans="1:19" x14ac:dyDescent="0.25">
      <c r="A1486">
        <v>90</v>
      </c>
      <c r="B1486">
        <v>1.2</v>
      </c>
      <c r="C1486">
        <v>5</v>
      </c>
      <c r="D1486">
        <v>2.5</v>
      </c>
      <c r="E1486">
        <v>0.12239999999999999</v>
      </c>
      <c r="F1486">
        <v>1.0638000000000001</v>
      </c>
      <c r="G1486">
        <v>1.1861999999999999</v>
      </c>
      <c r="H1486">
        <v>0.84111911070000001</v>
      </c>
      <c r="I1486">
        <v>0.85330566500000005</v>
      </c>
      <c r="J1486">
        <v>0.40518658559999998</v>
      </c>
      <c r="K1486">
        <v>0.27359644599999999</v>
      </c>
      <c r="L1486">
        <v>0.94587006780000005</v>
      </c>
      <c r="M1486">
        <v>0.2313468005</v>
      </c>
      <c r="N1486">
        <f t="shared" si="182"/>
        <v>0.82464234745195142</v>
      </c>
      <c r="O1486">
        <f t="shared" si="183"/>
        <v>0.32277170666040028</v>
      </c>
      <c r="P1486">
        <f t="shared" si="184"/>
        <v>0.90037610025669579</v>
      </c>
      <c r="Q1486">
        <f t="shared" si="185"/>
        <v>0.26221966526413826</v>
      </c>
      <c r="R1486">
        <v>1.147414054</v>
      </c>
      <c r="S1486">
        <v>1.1625957650000001</v>
      </c>
    </row>
    <row r="1487" spans="1:19" x14ac:dyDescent="0.25">
      <c r="A1487">
        <v>90</v>
      </c>
      <c r="B1487">
        <v>1.2</v>
      </c>
      <c r="C1487">
        <v>5</v>
      </c>
      <c r="D1487">
        <v>2.5</v>
      </c>
      <c r="E1487">
        <v>9.7199999999999995E-2</v>
      </c>
      <c r="F1487">
        <v>1.0349999999999999</v>
      </c>
      <c r="G1487">
        <v>1.1322000000000001</v>
      </c>
      <c r="H1487">
        <v>0.84111911070000001</v>
      </c>
      <c r="I1487">
        <v>0.85330566500000005</v>
      </c>
      <c r="J1487">
        <v>0.40518658559999998</v>
      </c>
      <c r="K1487">
        <v>0.27359644599999999</v>
      </c>
      <c r="L1487">
        <v>0.94587006780000005</v>
      </c>
      <c r="M1487">
        <v>0.2313468005</v>
      </c>
      <c r="N1487">
        <f t="shared" si="182"/>
        <v>0.82464234745195142</v>
      </c>
      <c r="O1487">
        <f t="shared" si="183"/>
        <v>0.32277170666040028</v>
      </c>
      <c r="P1487">
        <f t="shared" si="184"/>
        <v>0.90037610025669579</v>
      </c>
      <c r="Q1487">
        <f t="shared" si="185"/>
        <v>0.26221966526413826</v>
      </c>
      <c r="R1487">
        <v>1.147414054</v>
      </c>
      <c r="S1487">
        <v>1.1625957650000001</v>
      </c>
    </row>
    <row r="1488" spans="1:19" x14ac:dyDescent="0.25">
      <c r="A1488">
        <v>90</v>
      </c>
      <c r="B1488">
        <v>1.2</v>
      </c>
      <c r="C1488">
        <v>5</v>
      </c>
      <c r="D1488">
        <v>2.5</v>
      </c>
      <c r="E1488">
        <v>0.13500000000000001</v>
      </c>
      <c r="F1488">
        <v>1.026</v>
      </c>
      <c r="G1488">
        <v>1.161</v>
      </c>
      <c r="H1488">
        <v>0.84111911070000001</v>
      </c>
      <c r="I1488">
        <v>0.85330566500000005</v>
      </c>
      <c r="J1488">
        <v>0.40518658559999998</v>
      </c>
      <c r="K1488">
        <v>0.27359644599999999</v>
      </c>
      <c r="L1488">
        <v>0.94587006780000005</v>
      </c>
      <c r="M1488">
        <v>0.2313468005</v>
      </c>
      <c r="N1488">
        <f t="shared" si="182"/>
        <v>0.82464234745195142</v>
      </c>
      <c r="O1488">
        <f t="shared" si="183"/>
        <v>0.32277170666040028</v>
      </c>
      <c r="P1488">
        <f t="shared" si="184"/>
        <v>0.90037610025669579</v>
      </c>
      <c r="Q1488">
        <f t="shared" si="185"/>
        <v>0.26221966526413826</v>
      </c>
      <c r="R1488">
        <v>1.147414054</v>
      </c>
      <c r="S1488">
        <v>1.1625957650000001</v>
      </c>
    </row>
    <row r="1489" spans="1:19" x14ac:dyDescent="0.25">
      <c r="A1489">
        <v>90</v>
      </c>
      <c r="B1489">
        <v>1.2</v>
      </c>
      <c r="C1489">
        <v>5</v>
      </c>
      <c r="D1489">
        <v>2.5</v>
      </c>
      <c r="E1489">
        <v>9.9000000000000005E-2</v>
      </c>
      <c r="F1489">
        <v>1.0962000000000001</v>
      </c>
      <c r="G1489">
        <v>1.1952</v>
      </c>
      <c r="H1489">
        <v>0.84111911070000001</v>
      </c>
      <c r="I1489">
        <v>0.85330566500000005</v>
      </c>
      <c r="J1489">
        <v>0.40518658559999998</v>
      </c>
      <c r="K1489">
        <v>0.27359644599999999</v>
      </c>
      <c r="L1489">
        <v>0.94587006780000005</v>
      </c>
      <c r="M1489">
        <v>0.2313468005</v>
      </c>
      <c r="N1489">
        <f t="shared" si="182"/>
        <v>0.82464234745195142</v>
      </c>
      <c r="O1489">
        <f t="shared" si="183"/>
        <v>0.32277170666040028</v>
      </c>
      <c r="P1489">
        <f t="shared" si="184"/>
        <v>0.90037610025669579</v>
      </c>
      <c r="Q1489">
        <f t="shared" si="185"/>
        <v>0.26221966526413826</v>
      </c>
      <c r="R1489">
        <v>1.147414054</v>
      </c>
      <c r="S1489">
        <v>1.1625957650000001</v>
      </c>
    </row>
    <row r="1490" spans="1:19" x14ac:dyDescent="0.25">
      <c r="A1490">
        <v>90</v>
      </c>
      <c r="B1490">
        <v>1.2</v>
      </c>
      <c r="C1490">
        <v>5</v>
      </c>
      <c r="D1490">
        <v>2.5</v>
      </c>
      <c r="H1490">
        <v>0.84111911070000001</v>
      </c>
      <c r="I1490">
        <v>0.85330566500000005</v>
      </c>
      <c r="J1490">
        <v>0.40518658559999998</v>
      </c>
      <c r="K1490">
        <v>0.27359644599999999</v>
      </c>
      <c r="L1490">
        <v>0.94587006780000005</v>
      </c>
      <c r="M1490">
        <v>0.2313468005</v>
      </c>
      <c r="N1490">
        <f t="shared" si="182"/>
        <v>0.82464234745195142</v>
      </c>
      <c r="O1490">
        <f t="shared" si="183"/>
        <v>0.32277170666040028</v>
      </c>
      <c r="P1490">
        <f t="shared" si="184"/>
        <v>0.90037610025669579</v>
      </c>
      <c r="Q1490">
        <f t="shared" si="185"/>
        <v>0.26221966526413826</v>
      </c>
      <c r="R1490">
        <v>1.147414054</v>
      </c>
      <c r="S1490">
        <v>1.1625957650000001</v>
      </c>
    </row>
    <row r="1491" spans="1:19" x14ac:dyDescent="0.25">
      <c r="A1491">
        <v>90</v>
      </c>
      <c r="B1491">
        <v>1.2</v>
      </c>
      <c r="C1491">
        <v>5</v>
      </c>
      <c r="D1491">
        <v>2.5</v>
      </c>
      <c r="E1491">
        <v>9.3600000000000003E-2</v>
      </c>
      <c r="F1491">
        <v>1.0818000000000001</v>
      </c>
      <c r="G1491">
        <v>1.1754</v>
      </c>
      <c r="H1491">
        <v>0.84111911070000001</v>
      </c>
      <c r="I1491">
        <v>0.85330566500000005</v>
      </c>
      <c r="J1491">
        <v>0.40518658559999998</v>
      </c>
      <c r="K1491">
        <v>0.27359644599999999</v>
      </c>
      <c r="L1491">
        <v>0.94587006780000005</v>
      </c>
      <c r="M1491">
        <v>0.2313468005</v>
      </c>
      <c r="N1491">
        <f t="shared" si="182"/>
        <v>0.82464234745195142</v>
      </c>
      <c r="O1491">
        <f t="shared" si="183"/>
        <v>0.32277170666040028</v>
      </c>
      <c r="P1491">
        <f t="shared" si="184"/>
        <v>0.90037610025669579</v>
      </c>
      <c r="Q1491">
        <f t="shared" si="185"/>
        <v>0.26221966526413826</v>
      </c>
      <c r="R1491">
        <v>1.147414054</v>
      </c>
      <c r="S1491">
        <v>1.1625957650000001</v>
      </c>
    </row>
    <row r="1492" spans="1:19" x14ac:dyDescent="0.25">
      <c r="A1492">
        <v>90</v>
      </c>
      <c r="B1492">
        <v>1.2</v>
      </c>
      <c r="C1492">
        <v>5</v>
      </c>
      <c r="D1492">
        <v>2.5</v>
      </c>
      <c r="H1492">
        <v>0.84111911070000001</v>
      </c>
      <c r="I1492">
        <v>0.85330566500000005</v>
      </c>
      <c r="J1492">
        <v>0.40518658559999998</v>
      </c>
      <c r="K1492">
        <v>0.27359644599999999</v>
      </c>
      <c r="L1492">
        <v>0.94587006780000005</v>
      </c>
      <c r="M1492">
        <v>0.2313468005</v>
      </c>
      <c r="N1492">
        <f t="shared" si="182"/>
        <v>0.82464234745195142</v>
      </c>
      <c r="O1492">
        <f t="shared" si="183"/>
        <v>0.32277170666040028</v>
      </c>
      <c r="P1492">
        <f t="shared" si="184"/>
        <v>0.90037610025669579</v>
      </c>
      <c r="Q1492">
        <f t="shared" si="185"/>
        <v>0.26221966526413826</v>
      </c>
      <c r="R1492">
        <v>1.147414054</v>
      </c>
      <c r="S1492">
        <v>1.1625957650000001</v>
      </c>
    </row>
    <row r="1493" spans="1:19" x14ac:dyDescent="0.25">
      <c r="A1493">
        <v>90</v>
      </c>
      <c r="B1493">
        <v>1.2</v>
      </c>
      <c r="C1493">
        <v>5</v>
      </c>
      <c r="D1493">
        <v>2.5</v>
      </c>
      <c r="H1493">
        <v>0.84111911070000001</v>
      </c>
      <c r="I1493">
        <v>0.85330566500000005</v>
      </c>
      <c r="J1493">
        <v>0.40518658559999998</v>
      </c>
      <c r="K1493">
        <v>0.27359644599999999</v>
      </c>
      <c r="L1493">
        <v>0.94587006780000005</v>
      </c>
      <c r="M1493">
        <v>0.2313468005</v>
      </c>
      <c r="N1493">
        <f t="shared" si="182"/>
        <v>0.82464234745195142</v>
      </c>
      <c r="O1493">
        <f t="shared" si="183"/>
        <v>0.32277170666040028</v>
      </c>
      <c r="P1493">
        <f t="shared" si="184"/>
        <v>0.90037610025669579</v>
      </c>
      <c r="Q1493">
        <f t="shared" si="185"/>
        <v>0.26221966526413826</v>
      </c>
      <c r="R1493">
        <v>1.147414054</v>
      </c>
      <c r="S1493">
        <v>1.1625957650000001</v>
      </c>
    </row>
    <row r="1494" spans="1:19" x14ac:dyDescent="0.25">
      <c r="A1494">
        <v>90</v>
      </c>
      <c r="B1494">
        <v>1.2</v>
      </c>
      <c r="C1494">
        <v>5</v>
      </c>
      <c r="D1494">
        <v>2.5</v>
      </c>
      <c r="E1494">
        <v>5.5800000000000002E-2</v>
      </c>
      <c r="F1494">
        <v>5.5800000000000002E-2</v>
      </c>
      <c r="G1494">
        <v>0.1116</v>
      </c>
      <c r="H1494">
        <v>0.84111911070000001</v>
      </c>
      <c r="I1494">
        <v>0.85330566500000005</v>
      </c>
      <c r="J1494">
        <v>0.40518658559999998</v>
      </c>
      <c r="K1494">
        <v>0.27359644599999999</v>
      </c>
      <c r="L1494">
        <v>0.94587006780000005</v>
      </c>
      <c r="M1494">
        <v>0.2313468005</v>
      </c>
      <c r="N1494">
        <f t="shared" si="182"/>
        <v>0.82464234745195142</v>
      </c>
      <c r="O1494">
        <f t="shared" si="183"/>
        <v>0.32277170666040028</v>
      </c>
      <c r="P1494">
        <f t="shared" si="184"/>
        <v>0.90037610025669579</v>
      </c>
      <c r="Q1494">
        <f t="shared" si="185"/>
        <v>0.26221966526413826</v>
      </c>
      <c r="R1494">
        <v>1.147414054</v>
      </c>
      <c r="S1494">
        <v>1.1625957650000001</v>
      </c>
    </row>
    <row r="1495" spans="1:19" x14ac:dyDescent="0.25">
      <c r="A1495">
        <v>90</v>
      </c>
      <c r="B1495">
        <v>1.2</v>
      </c>
      <c r="C1495">
        <v>5</v>
      </c>
      <c r="D1495">
        <v>2.5</v>
      </c>
      <c r="E1495">
        <v>7.3800000000000004E-2</v>
      </c>
      <c r="F1495">
        <v>0.95040000000000002</v>
      </c>
      <c r="G1495">
        <v>1.0242</v>
      </c>
      <c r="H1495">
        <v>0.84111911070000001</v>
      </c>
      <c r="I1495">
        <v>0.85330566500000005</v>
      </c>
      <c r="J1495">
        <v>0.40518658559999998</v>
      </c>
      <c r="K1495">
        <v>0.27359644599999999</v>
      </c>
      <c r="L1495">
        <v>0.94587006780000005</v>
      </c>
      <c r="M1495">
        <v>0.2313468005</v>
      </c>
      <c r="N1495">
        <f t="shared" si="182"/>
        <v>0.82464234745195142</v>
      </c>
      <c r="O1495">
        <f t="shared" si="183"/>
        <v>0.32277170666040028</v>
      </c>
      <c r="P1495">
        <f t="shared" si="184"/>
        <v>0.90037610025669579</v>
      </c>
      <c r="Q1495">
        <f t="shared" si="185"/>
        <v>0.26221966526413826</v>
      </c>
      <c r="R1495">
        <v>1.147414054</v>
      </c>
      <c r="S1495">
        <v>1.1625957650000001</v>
      </c>
    </row>
    <row r="1496" spans="1:19" x14ac:dyDescent="0.25">
      <c r="A1496">
        <v>90</v>
      </c>
      <c r="B1496">
        <v>1.2</v>
      </c>
      <c r="C1496">
        <v>5</v>
      </c>
      <c r="D1496">
        <v>2.5</v>
      </c>
      <c r="E1496">
        <v>9.9000000000000005E-2</v>
      </c>
      <c r="F1496">
        <v>0.99180000000000001</v>
      </c>
      <c r="G1496">
        <v>1.0908</v>
      </c>
      <c r="H1496">
        <v>0.84111911070000001</v>
      </c>
      <c r="I1496">
        <v>0.85330566500000005</v>
      </c>
      <c r="J1496">
        <v>0.40518658559999998</v>
      </c>
      <c r="K1496">
        <v>0.27359644599999999</v>
      </c>
      <c r="L1496">
        <v>0.94587006780000005</v>
      </c>
      <c r="M1496">
        <v>0.2313468005</v>
      </c>
      <c r="N1496">
        <f t="shared" si="182"/>
        <v>0.82464234745195142</v>
      </c>
      <c r="O1496">
        <f t="shared" si="183"/>
        <v>0.32277170666040028</v>
      </c>
      <c r="P1496">
        <f t="shared" si="184"/>
        <v>0.90037610025669579</v>
      </c>
      <c r="Q1496">
        <f t="shared" si="185"/>
        <v>0.26221966526413826</v>
      </c>
      <c r="R1496">
        <v>1.147414054</v>
      </c>
      <c r="S1496">
        <v>1.1625957650000001</v>
      </c>
    </row>
    <row r="1497" spans="1:19" x14ac:dyDescent="0.25">
      <c r="A1497">
        <v>90</v>
      </c>
      <c r="B1497">
        <v>1.2</v>
      </c>
      <c r="C1497">
        <v>5</v>
      </c>
      <c r="D1497">
        <v>2.5</v>
      </c>
      <c r="E1497">
        <v>0.09</v>
      </c>
      <c r="F1497">
        <v>1.0116000000000001</v>
      </c>
      <c r="G1497">
        <v>1.1015999999999999</v>
      </c>
      <c r="H1497">
        <v>0.84111911070000001</v>
      </c>
      <c r="I1497">
        <v>0.85330566500000005</v>
      </c>
      <c r="J1497">
        <v>0.40518658559999998</v>
      </c>
      <c r="K1497">
        <v>0.27359644599999999</v>
      </c>
      <c r="L1497">
        <v>0.94587006780000005</v>
      </c>
      <c r="M1497">
        <v>0.2313468005</v>
      </c>
      <c r="N1497">
        <f t="shared" si="182"/>
        <v>0.82464234745195142</v>
      </c>
      <c r="O1497">
        <f t="shared" si="183"/>
        <v>0.32277170666040028</v>
      </c>
      <c r="P1497">
        <f t="shared" si="184"/>
        <v>0.90037610025669579</v>
      </c>
      <c r="Q1497">
        <f t="shared" si="185"/>
        <v>0.26221966526413826</v>
      </c>
      <c r="R1497">
        <v>1.147414054</v>
      </c>
      <c r="S1497">
        <v>1.1625957650000001</v>
      </c>
    </row>
    <row r="1498" spans="1:19" x14ac:dyDescent="0.25">
      <c r="A1498">
        <v>90</v>
      </c>
      <c r="B1498">
        <v>1.2</v>
      </c>
      <c r="C1498">
        <v>5</v>
      </c>
      <c r="D1498">
        <v>2.5</v>
      </c>
      <c r="H1498">
        <v>0.84111911070000001</v>
      </c>
      <c r="I1498">
        <v>0.85330566500000005</v>
      </c>
      <c r="J1498">
        <v>0.40518658559999998</v>
      </c>
      <c r="K1498">
        <v>0.27359644599999999</v>
      </c>
      <c r="L1498">
        <v>0.94587006780000005</v>
      </c>
      <c r="M1498">
        <v>0.2313468005</v>
      </c>
      <c r="N1498">
        <f t="shared" si="182"/>
        <v>0.82464234745195142</v>
      </c>
      <c r="O1498">
        <f t="shared" si="183"/>
        <v>0.32277170666040028</v>
      </c>
      <c r="P1498">
        <f t="shared" si="184"/>
        <v>0.90037610025669579</v>
      </c>
      <c r="Q1498">
        <f t="shared" si="185"/>
        <v>0.26221966526413826</v>
      </c>
      <c r="R1498">
        <v>1.147414054</v>
      </c>
      <c r="S1498">
        <v>1.1625957650000001</v>
      </c>
    </row>
    <row r="1499" spans="1:19" x14ac:dyDescent="0.25">
      <c r="A1499">
        <v>90</v>
      </c>
      <c r="B1499">
        <v>1.2</v>
      </c>
      <c r="C1499">
        <v>5</v>
      </c>
      <c r="D1499">
        <v>2.5</v>
      </c>
      <c r="E1499">
        <v>0.09</v>
      </c>
      <c r="F1499">
        <v>1.0116000000000001</v>
      </c>
      <c r="G1499">
        <v>1.1015999999999999</v>
      </c>
      <c r="H1499">
        <v>0.84111911070000001</v>
      </c>
      <c r="I1499">
        <v>0.85330566500000005</v>
      </c>
      <c r="J1499">
        <v>0.40518658559999998</v>
      </c>
      <c r="K1499">
        <v>0.27359644599999999</v>
      </c>
      <c r="L1499">
        <v>0.94587006780000005</v>
      </c>
      <c r="M1499">
        <v>0.2313468005</v>
      </c>
      <c r="N1499">
        <f t="shared" si="182"/>
        <v>0.82464234745195142</v>
      </c>
      <c r="O1499">
        <f t="shared" si="183"/>
        <v>0.32277170666040028</v>
      </c>
      <c r="P1499">
        <f t="shared" si="184"/>
        <v>0.90037610025669579</v>
      </c>
      <c r="Q1499">
        <f t="shared" si="185"/>
        <v>0.26221966526413826</v>
      </c>
      <c r="R1499">
        <v>1.147414054</v>
      </c>
      <c r="S1499">
        <v>1.1625957650000001</v>
      </c>
    </row>
    <row r="1500" spans="1:19" x14ac:dyDescent="0.25">
      <c r="A1500">
        <v>90</v>
      </c>
      <c r="B1500">
        <v>1.2</v>
      </c>
      <c r="C1500">
        <v>5</v>
      </c>
      <c r="D1500">
        <v>2.5</v>
      </c>
      <c r="E1500">
        <v>0.25380000000000003</v>
      </c>
      <c r="F1500">
        <v>0.99</v>
      </c>
      <c r="G1500">
        <v>1.2438</v>
      </c>
      <c r="H1500">
        <v>0.84111911070000001</v>
      </c>
      <c r="I1500">
        <v>0.85330566500000005</v>
      </c>
      <c r="J1500">
        <v>0.40518658559999998</v>
      </c>
      <c r="K1500">
        <v>0.27359644599999999</v>
      </c>
      <c r="L1500">
        <v>0.94587006780000005</v>
      </c>
      <c r="M1500">
        <v>0.2313468005</v>
      </c>
      <c r="N1500">
        <f t="shared" si="182"/>
        <v>0.82464234745195142</v>
      </c>
      <c r="O1500">
        <f t="shared" si="183"/>
        <v>0.32277170666040028</v>
      </c>
      <c r="P1500">
        <f t="shared" si="184"/>
        <v>0.90037610025669579</v>
      </c>
      <c r="Q1500">
        <f t="shared" si="185"/>
        <v>0.26221966526413826</v>
      </c>
      <c r="R1500">
        <v>1.147414054</v>
      </c>
      <c r="S1500">
        <v>1.1625957650000001</v>
      </c>
    </row>
    <row r="1501" spans="1:19" x14ac:dyDescent="0.25">
      <c r="A1501">
        <v>90</v>
      </c>
      <c r="B1501">
        <v>1.2</v>
      </c>
      <c r="C1501">
        <v>5</v>
      </c>
      <c r="D1501">
        <v>2.5</v>
      </c>
      <c r="E1501">
        <v>0.14219999999999999</v>
      </c>
      <c r="F1501">
        <v>0.90180000000000005</v>
      </c>
      <c r="G1501">
        <v>1.044</v>
      </c>
      <c r="H1501">
        <v>0.84111911070000001</v>
      </c>
      <c r="I1501">
        <v>0.85330566500000005</v>
      </c>
      <c r="J1501">
        <v>0.40518658559999998</v>
      </c>
      <c r="K1501">
        <v>0.27359644599999999</v>
      </c>
      <c r="L1501">
        <v>0.94587006780000005</v>
      </c>
      <c r="M1501">
        <v>0.2313468005</v>
      </c>
      <c r="N1501">
        <f t="shared" si="182"/>
        <v>0.82464234745195142</v>
      </c>
      <c r="O1501">
        <f t="shared" si="183"/>
        <v>0.32277170666040028</v>
      </c>
      <c r="P1501">
        <f t="shared" si="184"/>
        <v>0.90037610025669579</v>
      </c>
      <c r="Q1501">
        <f t="shared" si="185"/>
        <v>0.26221966526413826</v>
      </c>
      <c r="R1501">
        <v>1.147414054</v>
      </c>
      <c r="S1501">
        <v>1.1625957650000001</v>
      </c>
    </row>
    <row r="1502" spans="1:19" x14ac:dyDescent="0.25">
      <c r="A1502">
        <v>90</v>
      </c>
      <c r="B1502">
        <v>1.2</v>
      </c>
      <c r="C1502">
        <v>5</v>
      </c>
      <c r="D1502">
        <v>2.5</v>
      </c>
      <c r="E1502">
        <v>5.3999999999999999E-2</v>
      </c>
      <c r="F1502">
        <v>1.0746</v>
      </c>
      <c r="G1502">
        <v>1.1286</v>
      </c>
      <c r="H1502">
        <v>0.84111911070000001</v>
      </c>
      <c r="I1502">
        <v>0.85330566500000005</v>
      </c>
      <c r="J1502">
        <v>0.40518658559999998</v>
      </c>
      <c r="K1502">
        <v>0.27359644599999999</v>
      </c>
      <c r="L1502">
        <v>0.94587006780000005</v>
      </c>
      <c r="M1502">
        <v>0.2313468005</v>
      </c>
      <c r="N1502">
        <f t="shared" si="182"/>
        <v>0.82464234745195142</v>
      </c>
      <c r="O1502">
        <f t="shared" si="183"/>
        <v>0.32277170666040028</v>
      </c>
      <c r="P1502">
        <f t="shared" si="184"/>
        <v>0.90037610025669579</v>
      </c>
      <c r="Q1502">
        <f t="shared" si="185"/>
        <v>0.26221966526413826</v>
      </c>
      <c r="R1502">
        <v>1.147414054</v>
      </c>
      <c r="S1502">
        <v>1.1625957650000001</v>
      </c>
    </row>
    <row r="1503" spans="1:19" x14ac:dyDescent="0.25">
      <c r="A1503">
        <v>90</v>
      </c>
      <c r="B1503">
        <v>1.2</v>
      </c>
      <c r="C1503">
        <v>5</v>
      </c>
      <c r="D1503">
        <v>2.5</v>
      </c>
      <c r="E1503">
        <v>0.17280000000000001</v>
      </c>
      <c r="F1503">
        <v>0.95760000000000001</v>
      </c>
      <c r="G1503">
        <v>1.1304000000000001</v>
      </c>
      <c r="H1503">
        <v>0.84111911070000001</v>
      </c>
      <c r="I1503">
        <v>0.85330566500000005</v>
      </c>
      <c r="J1503">
        <v>0.40518658559999998</v>
      </c>
      <c r="K1503">
        <v>0.27359644599999999</v>
      </c>
      <c r="L1503">
        <v>0.94587006780000005</v>
      </c>
      <c r="M1503">
        <v>0.2313468005</v>
      </c>
      <c r="N1503">
        <f t="shared" si="182"/>
        <v>0.82464234745195142</v>
      </c>
      <c r="O1503">
        <f t="shared" si="183"/>
        <v>0.32277170666040028</v>
      </c>
      <c r="P1503">
        <f t="shared" si="184"/>
        <v>0.90037610025669579</v>
      </c>
      <c r="Q1503">
        <f t="shared" si="185"/>
        <v>0.26221966526413826</v>
      </c>
      <c r="R1503">
        <v>1.147414054</v>
      </c>
      <c r="S1503">
        <v>1.1625957650000001</v>
      </c>
    </row>
    <row r="1504" spans="1:19" x14ac:dyDescent="0.25">
      <c r="A1504">
        <v>90</v>
      </c>
      <c r="B1504">
        <v>1.2</v>
      </c>
      <c r="C1504">
        <v>5</v>
      </c>
      <c r="D1504">
        <v>2.5</v>
      </c>
      <c r="H1504">
        <v>0.84111911070000001</v>
      </c>
      <c r="I1504">
        <v>0.85330566500000005</v>
      </c>
      <c r="J1504">
        <v>0.40518658559999998</v>
      </c>
      <c r="K1504">
        <v>0.27359644599999999</v>
      </c>
      <c r="L1504">
        <v>0.94587006780000005</v>
      </c>
      <c r="M1504">
        <v>0.2313468005</v>
      </c>
      <c r="N1504">
        <f t="shared" si="182"/>
        <v>0.82464234745195142</v>
      </c>
      <c r="O1504">
        <f t="shared" si="183"/>
        <v>0.32277170666040028</v>
      </c>
      <c r="P1504">
        <f t="shared" si="184"/>
        <v>0.90037610025669579</v>
      </c>
      <c r="Q1504">
        <f t="shared" si="185"/>
        <v>0.26221966526413826</v>
      </c>
      <c r="R1504">
        <v>1.147414054</v>
      </c>
      <c r="S1504">
        <v>1.1625957650000001</v>
      </c>
    </row>
    <row r="1505" spans="1:19" x14ac:dyDescent="0.25">
      <c r="A1505">
        <v>90</v>
      </c>
      <c r="B1505">
        <v>1.2</v>
      </c>
      <c r="C1505">
        <v>5</v>
      </c>
      <c r="D1505">
        <v>2.5</v>
      </c>
      <c r="E1505">
        <v>0.18</v>
      </c>
      <c r="F1505">
        <v>0.98819999999999997</v>
      </c>
      <c r="G1505">
        <v>1.1681999999999999</v>
      </c>
      <c r="H1505">
        <v>0.84111911070000001</v>
      </c>
      <c r="I1505">
        <v>0.85330566500000005</v>
      </c>
      <c r="J1505">
        <v>0.40518658559999998</v>
      </c>
      <c r="K1505">
        <v>0.27359644599999999</v>
      </c>
      <c r="L1505">
        <v>0.94587006780000005</v>
      </c>
      <c r="M1505">
        <v>0.2313468005</v>
      </c>
      <c r="N1505">
        <f t="shared" si="182"/>
        <v>0.82464234745195142</v>
      </c>
      <c r="O1505">
        <f t="shared" si="183"/>
        <v>0.32277170666040028</v>
      </c>
      <c r="P1505">
        <f t="shared" si="184"/>
        <v>0.90037610025669579</v>
      </c>
      <c r="Q1505">
        <f t="shared" si="185"/>
        <v>0.26221966526413826</v>
      </c>
      <c r="R1505">
        <v>1.147414054</v>
      </c>
      <c r="S1505">
        <v>1.1625957650000001</v>
      </c>
    </row>
    <row r="1506" spans="1:19" x14ac:dyDescent="0.25">
      <c r="A1506">
        <v>90</v>
      </c>
      <c r="B1506">
        <v>1.2</v>
      </c>
      <c r="C1506">
        <v>5</v>
      </c>
      <c r="D1506">
        <v>2.5</v>
      </c>
      <c r="H1506">
        <v>0.84111911070000001</v>
      </c>
      <c r="I1506">
        <v>0.85330566500000005</v>
      </c>
      <c r="J1506">
        <v>0.40518658559999998</v>
      </c>
      <c r="K1506">
        <v>0.27359644599999999</v>
      </c>
      <c r="L1506">
        <v>0.94587006780000005</v>
      </c>
      <c r="M1506">
        <v>0.2313468005</v>
      </c>
      <c r="N1506">
        <f t="shared" si="182"/>
        <v>0.82464234745195142</v>
      </c>
      <c r="O1506">
        <f t="shared" si="183"/>
        <v>0.32277170666040028</v>
      </c>
      <c r="P1506">
        <f t="shared" si="184"/>
        <v>0.90037610025669579</v>
      </c>
      <c r="Q1506">
        <f t="shared" si="185"/>
        <v>0.26221966526413826</v>
      </c>
      <c r="R1506">
        <v>1.147414054</v>
      </c>
      <c r="S1506">
        <v>1.1625957650000001</v>
      </c>
    </row>
    <row r="1507" spans="1:19" x14ac:dyDescent="0.25">
      <c r="A1507">
        <v>90</v>
      </c>
      <c r="B1507">
        <v>1.2</v>
      </c>
      <c r="C1507">
        <v>5</v>
      </c>
      <c r="D1507">
        <v>2.5</v>
      </c>
      <c r="H1507">
        <v>0.84111911070000001</v>
      </c>
      <c r="I1507">
        <v>0.85330566500000005</v>
      </c>
      <c r="J1507">
        <v>0.40518658559999998</v>
      </c>
      <c r="K1507">
        <v>0.27359644599999999</v>
      </c>
      <c r="L1507">
        <v>0.94587006780000005</v>
      </c>
      <c r="M1507">
        <v>0.2313468005</v>
      </c>
      <c r="N1507">
        <f t="shared" si="182"/>
        <v>0.82464234745195142</v>
      </c>
      <c r="O1507">
        <f t="shared" si="183"/>
        <v>0.32277170666040028</v>
      </c>
      <c r="P1507">
        <f t="shared" si="184"/>
        <v>0.90037610025669579</v>
      </c>
      <c r="Q1507">
        <f t="shared" si="185"/>
        <v>0.26221966526413826</v>
      </c>
      <c r="R1507">
        <v>1.147414054</v>
      </c>
      <c r="S1507">
        <v>1.1625957650000001</v>
      </c>
    </row>
    <row r="1508" spans="1:19" x14ac:dyDescent="0.25">
      <c r="A1508">
        <v>90</v>
      </c>
      <c r="B1508">
        <v>1.2</v>
      </c>
      <c r="C1508">
        <v>5</v>
      </c>
      <c r="D1508">
        <v>2.5</v>
      </c>
      <c r="H1508">
        <v>0.84111911070000001</v>
      </c>
      <c r="I1508">
        <v>0.85330566500000005</v>
      </c>
      <c r="J1508">
        <v>0.40518658559999998</v>
      </c>
      <c r="K1508">
        <v>0.27359644599999999</v>
      </c>
      <c r="L1508">
        <v>0.94587006780000005</v>
      </c>
      <c r="M1508">
        <v>0.2313468005</v>
      </c>
      <c r="N1508">
        <f t="shared" si="182"/>
        <v>0.82464234745195142</v>
      </c>
      <c r="O1508">
        <f t="shared" si="183"/>
        <v>0.32277170666040028</v>
      </c>
      <c r="P1508">
        <f t="shared" si="184"/>
        <v>0.90037610025669579</v>
      </c>
      <c r="Q1508">
        <f t="shared" si="185"/>
        <v>0.26221966526413826</v>
      </c>
      <c r="R1508">
        <v>1.147414054</v>
      </c>
      <c r="S1508">
        <v>1.1625957650000001</v>
      </c>
    </row>
    <row r="1509" spans="1:19" x14ac:dyDescent="0.25">
      <c r="A1509">
        <v>90</v>
      </c>
      <c r="B1509">
        <v>1.2</v>
      </c>
      <c r="C1509">
        <v>5</v>
      </c>
      <c r="D1509">
        <v>2.5</v>
      </c>
      <c r="E1509">
        <v>0.25919999999999999</v>
      </c>
      <c r="H1509">
        <v>0.84111911070000001</v>
      </c>
      <c r="I1509">
        <v>0.85330566500000005</v>
      </c>
      <c r="J1509">
        <v>0.40518658559999998</v>
      </c>
      <c r="K1509">
        <v>0.27359644599999999</v>
      </c>
      <c r="L1509">
        <v>0.94587006780000005</v>
      </c>
      <c r="M1509">
        <v>0.2313468005</v>
      </c>
      <c r="N1509">
        <f t="shared" si="182"/>
        <v>0.82464234745195142</v>
      </c>
      <c r="O1509">
        <f t="shared" si="183"/>
        <v>0.32277170666040028</v>
      </c>
      <c r="P1509">
        <f t="shared" si="184"/>
        <v>0.90037610025669579</v>
      </c>
      <c r="Q1509">
        <f t="shared" si="185"/>
        <v>0.26221966526413826</v>
      </c>
      <c r="R1509">
        <v>1.147414054</v>
      </c>
      <c r="S1509">
        <v>1.1625957650000001</v>
      </c>
    </row>
    <row r="1510" spans="1:19" x14ac:dyDescent="0.25">
      <c r="A1510">
        <v>90</v>
      </c>
      <c r="B1510">
        <v>1.2</v>
      </c>
      <c r="C1510">
        <v>5</v>
      </c>
      <c r="D1510">
        <v>2.5</v>
      </c>
      <c r="H1510">
        <v>0.84111911070000001</v>
      </c>
      <c r="I1510">
        <v>0.85330566500000005</v>
      </c>
      <c r="J1510">
        <v>0.40518658559999998</v>
      </c>
      <c r="K1510">
        <v>0.27359644599999999</v>
      </c>
      <c r="L1510">
        <v>0.94587006780000005</v>
      </c>
      <c r="M1510">
        <v>0.2313468005</v>
      </c>
      <c r="N1510">
        <f t="shared" si="182"/>
        <v>0.82464234745195142</v>
      </c>
      <c r="O1510">
        <f t="shared" si="183"/>
        <v>0.32277170666040028</v>
      </c>
      <c r="P1510">
        <f t="shared" si="184"/>
        <v>0.90037610025669579</v>
      </c>
      <c r="Q1510">
        <f t="shared" si="185"/>
        <v>0.26221966526413826</v>
      </c>
      <c r="R1510">
        <v>1.147414054</v>
      </c>
      <c r="S1510">
        <v>1.1625957650000001</v>
      </c>
    </row>
    <row r="1511" spans="1:19" x14ac:dyDescent="0.25">
      <c r="A1511">
        <v>90</v>
      </c>
      <c r="B1511">
        <v>1.2</v>
      </c>
      <c r="C1511">
        <v>5</v>
      </c>
      <c r="D1511">
        <v>2.5</v>
      </c>
      <c r="H1511">
        <v>0.84111911070000001</v>
      </c>
      <c r="I1511">
        <v>0.85330566500000005</v>
      </c>
      <c r="J1511">
        <v>0.40518658559999998</v>
      </c>
      <c r="K1511">
        <v>0.27359644599999999</v>
      </c>
      <c r="L1511">
        <v>0.94587006780000005</v>
      </c>
      <c r="M1511">
        <v>0.2313468005</v>
      </c>
      <c r="N1511">
        <f t="shared" si="182"/>
        <v>0.82464234745195142</v>
      </c>
      <c r="O1511">
        <f t="shared" si="183"/>
        <v>0.32277170666040028</v>
      </c>
      <c r="P1511">
        <f t="shared" si="184"/>
        <v>0.90037610025669579</v>
      </c>
      <c r="Q1511">
        <f t="shared" si="185"/>
        <v>0.26221966526413826</v>
      </c>
      <c r="R1511">
        <v>1.147414054</v>
      </c>
      <c r="S1511">
        <v>1.1625957650000001</v>
      </c>
    </row>
    <row r="1512" spans="1:19" x14ac:dyDescent="0.25">
      <c r="A1512">
        <v>90</v>
      </c>
      <c r="B1512">
        <v>1.2</v>
      </c>
      <c r="C1512">
        <v>5</v>
      </c>
      <c r="D1512">
        <v>2.5</v>
      </c>
      <c r="H1512">
        <v>0.84111911070000001</v>
      </c>
      <c r="I1512">
        <v>0.85330566500000005</v>
      </c>
      <c r="J1512">
        <v>0.40518658559999998</v>
      </c>
      <c r="K1512">
        <v>0.27359644599999999</v>
      </c>
      <c r="L1512">
        <v>0.94587006780000005</v>
      </c>
      <c r="M1512">
        <v>0.2313468005</v>
      </c>
      <c r="N1512">
        <f t="shared" si="182"/>
        <v>0.82464234745195142</v>
      </c>
      <c r="O1512">
        <f t="shared" si="183"/>
        <v>0.32277170666040028</v>
      </c>
      <c r="P1512">
        <f t="shared" si="184"/>
        <v>0.90037610025669579</v>
      </c>
      <c r="Q1512">
        <f t="shared" si="185"/>
        <v>0.26221966526413826</v>
      </c>
      <c r="R1512">
        <v>1.147414054</v>
      </c>
      <c r="S1512">
        <v>1.1625957650000001</v>
      </c>
    </row>
    <row r="1513" spans="1:19" x14ac:dyDescent="0.25">
      <c r="A1513">
        <v>90</v>
      </c>
      <c r="B1513">
        <v>1.2</v>
      </c>
      <c r="C1513">
        <v>5</v>
      </c>
      <c r="D1513">
        <v>2.5</v>
      </c>
      <c r="H1513">
        <v>0.84111911070000001</v>
      </c>
      <c r="I1513">
        <v>0.85330566500000005</v>
      </c>
      <c r="J1513">
        <v>0.40518658559999998</v>
      </c>
      <c r="K1513">
        <v>0.27359644599999999</v>
      </c>
      <c r="L1513">
        <v>0.94587006780000005</v>
      </c>
      <c r="M1513">
        <v>0.2313468005</v>
      </c>
      <c r="N1513">
        <f t="shared" si="182"/>
        <v>0.82464234745195142</v>
      </c>
      <c r="O1513">
        <f t="shared" si="183"/>
        <v>0.32277170666040028</v>
      </c>
      <c r="P1513">
        <f t="shared" si="184"/>
        <v>0.90037610025669579</v>
      </c>
      <c r="Q1513">
        <f t="shared" si="185"/>
        <v>0.26221966526413826</v>
      </c>
      <c r="R1513">
        <v>1.147414054</v>
      </c>
      <c r="S1513">
        <v>1.1625957650000001</v>
      </c>
    </row>
    <row r="1514" spans="1:19" x14ac:dyDescent="0.25">
      <c r="A1514">
        <v>90</v>
      </c>
      <c r="B1514">
        <v>1.2</v>
      </c>
      <c r="C1514">
        <v>5</v>
      </c>
      <c r="D1514">
        <v>2.5</v>
      </c>
      <c r="H1514">
        <v>0.84111911070000001</v>
      </c>
      <c r="I1514">
        <v>0.85330566500000005</v>
      </c>
      <c r="J1514">
        <v>0.40518658559999998</v>
      </c>
      <c r="K1514">
        <v>0.27359644599999999</v>
      </c>
      <c r="L1514">
        <v>0.94587006780000005</v>
      </c>
      <c r="M1514">
        <v>0.2313468005</v>
      </c>
      <c r="N1514">
        <f t="shared" si="182"/>
        <v>0.82464234745195142</v>
      </c>
      <c r="O1514">
        <f t="shared" si="183"/>
        <v>0.32277170666040028</v>
      </c>
      <c r="P1514">
        <f t="shared" si="184"/>
        <v>0.90037610025669579</v>
      </c>
      <c r="Q1514">
        <f t="shared" si="185"/>
        <v>0.26221966526413826</v>
      </c>
      <c r="R1514">
        <v>1.147414054</v>
      </c>
      <c r="S1514">
        <v>1.1625957650000001</v>
      </c>
    </row>
    <row r="1515" spans="1:19" x14ac:dyDescent="0.25">
      <c r="A1515">
        <v>90</v>
      </c>
      <c r="B1515">
        <v>1.2</v>
      </c>
      <c r="C1515">
        <v>5</v>
      </c>
      <c r="D1515">
        <v>2.5</v>
      </c>
      <c r="H1515">
        <v>0.84111911070000001</v>
      </c>
      <c r="I1515">
        <v>0.85330566500000005</v>
      </c>
      <c r="J1515">
        <v>0.40518658559999998</v>
      </c>
      <c r="K1515">
        <v>0.27359644599999999</v>
      </c>
      <c r="L1515">
        <v>0.94587006780000005</v>
      </c>
      <c r="M1515">
        <v>0.2313468005</v>
      </c>
      <c r="N1515">
        <f t="shared" si="182"/>
        <v>0.82464234745195142</v>
      </c>
      <c r="O1515">
        <f t="shared" si="183"/>
        <v>0.32277170666040028</v>
      </c>
      <c r="P1515">
        <f t="shared" si="184"/>
        <v>0.90037610025669579</v>
      </c>
      <c r="Q1515">
        <f t="shared" si="185"/>
        <v>0.26221966526413826</v>
      </c>
      <c r="R1515">
        <v>1.147414054</v>
      </c>
      <c r="S1515">
        <v>1.1625957650000001</v>
      </c>
    </row>
    <row r="1516" spans="1:19" x14ac:dyDescent="0.25">
      <c r="A1516">
        <v>90</v>
      </c>
      <c r="B1516">
        <v>1.2</v>
      </c>
      <c r="C1516">
        <v>5</v>
      </c>
      <c r="D1516">
        <v>2.5</v>
      </c>
      <c r="H1516">
        <v>0.84111911070000001</v>
      </c>
      <c r="I1516">
        <v>0.85330566500000005</v>
      </c>
      <c r="J1516">
        <v>0.40518658559999998</v>
      </c>
      <c r="K1516">
        <v>0.27359644599999999</v>
      </c>
      <c r="L1516">
        <v>0.94587006780000005</v>
      </c>
      <c r="M1516">
        <v>0.2313468005</v>
      </c>
      <c r="N1516">
        <f t="shared" si="182"/>
        <v>0.82464234745195142</v>
      </c>
      <c r="O1516">
        <f t="shared" si="183"/>
        <v>0.32277170666040028</v>
      </c>
      <c r="P1516">
        <f t="shared" si="184"/>
        <v>0.90037610025669579</v>
      </c>
      <c r="Q1516">
        <f t="shared" si="185"/>
        <v>0.26221966526413826</v>
      </c>
      <c r="R1516">
        <v>1.147414054</v>
      </c>
      <c r="S1516">
        <v>1.1625957650000001</v>
      </c>
    </row>
    <row r="1517" spans="1:19" x14ac:dyDescent="0.25">
      <c r="A1517">
        <v>90</v>
      </c>
      <c r="B1517">
        <v>1.2</v>
      </c>
      <c r="C1517">
        <v>5</v>
      </c>
      <c r="D1517">
        <v>2.5</v>
      </c>
      <c r="H1517">
        <v>0.84111911070000001</v>
      </c>
      <c r="I1517">
        <v>0.85330566500000005</v>
      </c>
      <c r="J1517">
        <v>0.40518658559999998</v>
      </c>
      <c r="K1517">
        <v>0.27359644599999999</v>
      </c>
      <c r="L1517">
        <v>0.94587006780000005</v>
      </c>
      <c r="M1517">
        <v>0.2313468005</v>
      </c>
      <c r="N1517">
        <f t="shared" si="182"/>
        <v>0.82464234745195142</v>
      </c>
      <c r="O1517">
        <f t="shared" si="183"/>
        <v>0.32277170666040028</v>
      </c>
      <c r="P1517">
        <f t="shared" si="184"/>
        <v>0.90037610025669579</v>
      </c>
      <c r="Q1517">
        <f t="shared" si="185"/>
        <v>0.26221966526413826</v>
      </c>
      <c r="R1517">
        <v>1.147414054</v>
      </c>
      <c r="S1517">
        <v>1.1625957650000001</v>
      </c>
    </row>
    <row r="1519" spans="1:19" x14ac:dyDescent="0.25">
      <c r="A1519">
        <v>90</v>
      </c>
      <c r="B1519">
        <v>1</v>
      </c>
      <c r="C1519">
        <v>5</v>
      </c>
      <c r="D1519">
        <v>2.5</v>
      </c>
      <c r="E1519">
        <v>0.23219999999999999</v>
      </c>
      <c r="F1519">
        <v>0.72</v>
      </c>
      <c r="G1519">
        <v>0.95220000000000005</v>
      </c>
      <c r="H1519">
        <v>0.64851911070000001</v>
      </c>
      <c r="I1519">
        <v>0.65650566499999996</v>
      </c>
      <c r="J1519">
        <v>0.40518658559999998</v>
      </c>
      <c r="K1519">
        <v>0.27359644599999999</v>
      </c>
      <c r="L1519">
        <v>0.74518718780000004</v>
      </c>
      <c r="M1519">
        <v>0.2313468005</v>
      </c>
      <c r="N1519">
        <f t="shared" ref="N1519:N1558" si="186">$W$27+$W$28*B1519+$W$29*(C1519-$V$16)*(D1519-$V$18)+$W$30*A1519+$W$31*D1519+$W$32*(C1519-$V$16)*(A1519-$V$20)+$W$33*C1519+$W$34*(B1519-$V$22)*(D1519-$V$18)+$W$35*(A1519-$V$20)*(D1519-$V$18)</f>
        <v>0.62268184428395146</v>
      </c>
      <c r="O1519">
        <f t="shared" ref="O1519:O1558" si="187">$W$40+$W$41*D1519+$W$42*(C1519-$V$17)*(D1519-$V$19)+$W$43*A1519+$W$44*(A1519-$V$21)*(D1519-$V$19)+$W$45*C1519+$W$46*(A1519-$V$21)*(C1519-$V$17)+$W$47*(B1519-$V$23)*(D1519-$V$19)+$W$48*(B1519-$V$23)*(C1519-$V$17)+$W$49*B1519</f>
        <v>0.34413100605420033</v>
      </c>
      <c r="P1519">
        <f t="shared" ref="P1519:P1558" si="188">$Z$27+$Z$28*B1519+$Z$29*A1519+$Z$30*C1519+$Z$31*(D1519-$V$18)^2+$Z$32*(D1519-$V$18)*(C1519-$V$16)+$Z$33*(A1519-$V$20)*(D1519-$V$18)+$Z$34*(D1519)+$Z$35*(B1519-$V$22)*(D1519-$V$18)+$Z$36*(C1519-$V$16)^2+$Z$37*(B1519-$V$22)*(C1519-$V$16)</f>
        <v>0.6877328036626954</v>
      </c>
      <c r="Q1519">
        <f t="shared" ref="Q1519:Q1558" si="189">$Z$40+$Z$41*A1519+$Z$42*C1519+$Z$43*(D1519-$V$19)^2+$Z$44*(C1519-$V$17)*(D1519-$V$19)+$Z$45*D1519+$Z$46*(A1519-$V$21)*(D1519-$V$19)+$Z$47*(C1519-$V$17)^2+$Z$48*(B1519-$V$23)*(D1519-$V$19)+$Z$49*(B1519-$V$23)*(C1519-$V$17)+$Z$50*B1519</f>
        <v>0.28717946967733821</v>
      </c>
      <c r="R1519">
        <v>0.96681284999999995</v>
      </c>
      <c r="S1519">
        <v>0.97491227400000002</v>
      </c>
    </row>
    <row r="1520" spans="1:19" x14ac:dyDescent="0.25">
      <c r="A1520">
        <v>90</v>
      </c>
      <c r="B1520">
        <v>1</v>
      </c>
      <c r="C1520">
        <v>5</v>
      </c>
      <c r="D1520">
        <v>2.5</v>
      </c>
      <c r="E1520">
        <v>0.2412</v>
      </c>
      <c r="F1520">
        <v>0.71099999999999997</v>
      </c>
      <c r="G1520">
        <v>0.95220000000000005</v>
      </c>
      <c r="H1520">
        <v>0.64851911070000001</v>
      </c>
      <c r="I1520">
        <v>0.65650566499999996</v>
      </c>
      <c r="J1520">
        <v>0.40518658559999998</v>
      </c>
      <c r="K1520">
        <v>0.27359644599999999</v>
      </c>
      <c r="L1520">
        <v>0.74518718780000004</v>
      </c>
      <c r="M1520">
        <v>0.2313468005</v>
      </c>
      <c r="N1520">
        <f t="shared" si="186"/>
        <v>0.62268184428395146</v>
      </c>
      <c r="O1520">
        <f t="shared" si="187"/>
        <v>0.34413100605420033</v>
      </c>
      <c r="P1520">
        <f t="shared" si="188"/>
        <v>0.6877328036626954</v>
      </c>
      <c r="Q1520">
        <f t="shared" si="189"/>
        <v>0.28717946967733821</v>
      </c>
      <c r="R1520">
        <v>0.96681284999999995</v>
      </c>
      <c r="S1520">
        <v>0.97491227400000002</v>
      </c>
    </row>
    <row r="1521" spans="1:19" x14ac:dyDescent="0.25">
      <c r="A1521">
        <v>90</v>
      </c>
      <c r="B1521">
        <v>1</v>
      </c>
      <c r="C1521">
        <v>5</v>
      </c>
      <c r="D1521">
        <v>2.5</v>
      </c>
      <c r="E1521">
        <v>0.23760000000000001</v>
      </c>
      <c r="F1521">
        <v>0.70920000000000005</v>
      </c>
      <c r="G1521">
        <v>0.94679999999999997</v>
      </c>
      <c r="H1521">
        <v>0.64851911070000001</v>
      </c>
      <c r="I1521">
        <v>0.65650566499999996</v>
      </c>
      <c r="J1521">
        <v>0.40518658559999998</v>
      </c>
      <c r="K1521">
        <v>0.27359644599999999</v>
      </c>
      <c r="L1521">
        <v>0.74518718780000004</v>
      </c>
      <c r="M1521">
        <v>0.2313468005</v>
      </c>
      <c r="N1521">
        <f t="shared" si="186"/>
        <v>0.62268184428395146</v>
      </c>
      <c r="O1521">
        <f t="shared" si="187"/>
        <v>0.34413100605420033</v>
      </c>
      <c r="P1521">
        <f t="shared" si="188"/>
        <v>0.6877328036626954</v>
      </c>
      <c r="Q1521">
        <f t="shared" si="189"/>
        <v>0.28717946967733821</v>
      </c>
      <c r="R1521">
        <v>0.96681284999999995</v>
      </c>
      <c r="S1521">
        <v>0.97491227400000002</v>
      </c>
    </row>
    <row r="1522" spans="1:19" x14ac:dyDescent="0.25">
      <c r="A1522">
        <v>90</v>
      </c>
      <c r="B1522">
        <v>1</v>
      </c>
      <c r="C1522">
        <v>5</v>
      </c>
      <c r="D1522">
        <v>2.5</v>
      </c>
      <c r="E1522">
        <v>0.2286</v>
      </c>
      <c r="F1522">
        <v>0.71460000000000001</v>
      </c>
      <c r="G1522">
        <v>0.94320000000000004</v>
      </c>
      <c r="H1522">
        <v>0.64851911070000001</v>
      </c>
      <c r="I1522">
        <v>0.65650566499999996</v>
      </c>
      <c r="J1522">
        <v>0.40518658559999998</v>
      </c>
      <c r="K1522">
        <v>0.27359644599999999</v>
      </c>
      <c r="L1522">
        <v>0.74518718780000004</v>
      </c>
      <c r="M1522">
        <v>0.2313468005</v>
      </c>
      <c r="N1522">
        <f t="shared" si="186"/>
        <v>0.62268184428395146</v>
      </c>
      <c r="O1522">
        <f t="shared" si="187"/>
        <v>0.34413100605420033</v>
      </c>
      <c r="P1522">
        <f t="shared" si="188"/>
        <v>0.6877328036626954</v>
      </c>
      <c r="Q1522">
        <f t="shared" si="189"/>
        <v>0.28717946967733821</v>
      </c>
      <c r="R1522">
        <v>0.96681284999999995</v>
      </c>
      <c r="S1522">
        <v>0.97491227400000002</v>
      </c>
    </row>
    <row r="1523" spans="1:19" x14ac:dyDescent="0.25">
      <c r="A1523">
        <v>90</v>
      </c>
      <c r="B1523">
        <v>1</v>
      </c>
      <c r="C1523">
        <v>5</v>
      </c>
      <c r="D1523">
        <v>2.5</v>
      </c>
      <c r="E1523">
        <v>9.5399999999999999E-2</v>
      </c>
      <c r="F1523">
        <v>0.88560000000000005</v>
      </c>
      <c r="G1523">
        <v>0.98099999999999998</v>
      </c>
      <c r="H1523">
        <v>0.64851911070000001</v>
      </c>
      <c r="I1523">
        <v>0.65650566499999996</v>
      </c>
      <c r="J1523">
        <v>0.40518658559999998</v>
      </c>
      <c r="K1523">
        <v>0.27359644599999999</v>
      </c>
      <c r="L1523">
        <v>0.74518718780000004</v>
      </c>
      <c r="M1523">
        <v>0.2313468005</v>
      </c>
      <c r="N1523">
        <f t="shared" si="186"/>
        <v>0.62268184428395146</v>
      </c>
      <c r="O1523">
        <f t="shared" si="187"/>
        <v>0.34413100605420033</v>
      </c>
      <c r="P1523">
        <f t="shared" si="188"/>
        <v>0.6877328036626954</v>
      </c>
      <c r="Q1523">
        <f t="shared" si="189"/>
        <v>0.28717946967733821</v>
      </c>
      <c r="R1523">
        <v>0.96681284999999995</v>
      </c>
      <c r="S1523">
        <v>0.97491227400000002</v>
      </c>
    </row>
    <row r="1524" spans="1:19" x14ac:dyDescent="0.25">
      <c r="A1524">
        <v>90</v>
      </c>
      <c r="B1524">
        <v>1</v>
      </c>
      <c r="C1524">
        <v>5</v>
      </c>
      <c r="D1524">
        <v>2.5</v>
      </c>
      <c r="E1524">
        <v>0.17460000000000001</v>
      </c>
      <c r="F1524">
        <v>0.84060000000000001</v>
      </c>
      <c r="G1524">
        <v>1.0152000000000001</v>
      </c>
      <c r="H1524">
        <v>0.64851911070000001</v>
      </c>
      <c r="I1524">
        <v>0.65650566499999996</v>
      </c>
      <c r="J1524">
        <v>0.40518658559999998</v>
      </c>
      <c r="K1524">
        <v>0.27359644599999999</v>
      </c>
      <c r="L1524">
        <v>0.74518718780000004</v>
      </c>
      <c r="M1524">
        <v>0.2313468005</v>
      </c>
      <c r="N1524">
        <f t="shared" si="186"/>
        <v>0.62268184428395146</v>
      </c>
      <c r="O1524">
        <f t="shared" si="187"/>
        <v>0.34413100605420033</v>
      </c>
      <c r="P1524">
        <f t="shared" si="188"/>
        <v>0.6877328036626954</v>
      </c>
      <c r="Q1524">
        <f t="shared" si="189"/>
        <v>0.28717946967733821</v>
      </c>
      <c r="R1524">
        <v>0.96681284999999995</v>
      </c>
      <c r="S1524">
        <v>0.97491227400000002</v>
      </c>
    </row>
    <row r="1525" spans="1:19" x14ac:dyDescent="0.25">
      <c r="A1525">
        <v>90</v>
      </c>
      <c r="B1525">
        <v>1</v>
      </c>
      <c r="C1525">
        <v>5</v>
      </c>
      <c r="D1525">
        <v>2.5</v>
      </c>
      <c r="E1525">
        <v>0.1908</v>
      </c>
      <c r="F1525">
        <v>0.78300000000000003</v>
      </c>
      <c r="G1525">
        <v>0.9738</v>
      </c>
      <c r="H1525">
        <v>0.64851911070000001</v>
      </c>
      <c r="I1525">
        <v>0.65650566499999996</v>
      </c>
      <c r="J1525">
        <v>0.40518658559999998</v>
      </c>
      <c r="K1525">
        <v>0.27359644599999999</v>
      </c>
      <c r="L1525">
        <v>0.74518718780000004</v>
      </c>
      <c r="M1525">
        <v>0.2313468005</v>
      </c>
      <c r="N1525">
        <f t="shared" si="186"/>
        <v>0.62268184428395146</v>
      </c>
      <c r="O1525">
        <f t="shared" si="187"/>
        <v>0.34413100605420033</v>
      </c>
      <c r="P1525">
        <f t="shared" si="188"/>
        <v>0.6877328036626954</v>
      </c>
      <c r="Q1525">
        <f t="shared" si="189"/>
        <v>0.28717946967733821</v>
      </c>
      <c r="R1525">
        <v>0.96681284999999995</v>
      </c>
      <c r="S1525">
        <v>0.97491227400000002</v>
      </c>
    </row>
    <row r="1526" spans="1:19" x14ac:dyDescent="0.25">
      <c r="A1526">
        <v>90</v>
      </c>
      <c r="B1526">
        <v>1</v>
      </c>
      <c r="C1526">
        <v>5</v>
      </c>
      <c r="D1526">
        <v>2.5</v>
      </c>
      <c r="E1526">
        <v>0.13320000000000001</v>
      </c>
      <c r="F1526">
        <v>0.83340000000000003</v>
      </c>
      <c r="G1526">
        <v>0.96660000000000001</v>
      </c>
      <c r="H1526">
        <v>0.64851911070000001</v>
      </c>
      <c r="I1526">
        <v>0.65650566499999996</v>
      </c>
      <c r="J1526">
        <v>0.40518658559999998</v>
      </c>
      <c r="K1526">
        <v>0.27359644599999999</v>
      </c>
      <c r="L1526">
        <v>0.74518718780000004</v>
      </c>
      <c r="M1526">
        <v>0.2313468005</v>
      </c>
      <c r="N1526">
        <f t="shared" si="186"/>
        <v>0.62268184428395146</v>
      </c>
      <c r="O1526">
        <f t="shared" si="187"/>
        <v>0.34413100605420033</v>
      </c>
      <c r="P1526">
        <f t="shared" si="188"/>
        <v>0.6877328036626954</v>
      </c>
      <c r="Q1526">
        <f t="shared" si="189"/>
        <v>0.28717946967733821</v>
      </c>
      <c r="R1526">
        <v>0.96681284999999995</v>
      </c>
      <c r="S1526">
        <v>0.97491227400000002</v>
      </c>
    </row>
    <row r="1527" spans="1:19" x14ac:dyDescent="0.25">
      <c r="A1527">
        <v>90</v>
      </c>
      <c r="B1527">
        <v>1</v>
      </c>
      <c r="C1527">
        <v>5</v>
      </c>
      <c r="D1527">
        <v>2.5</v>
      </c>
      <c r="E1527">
        <v>0.24299999999999999</v>
      </c>
      <c r="F1527">
        <v>0.69120000000000004</v>
      </c>
      <c r="G1527">
        <v>0.93420000000000003</v>
      </c>
      <c r="H1527">
        <v>0.64851911070000001</v>
      </c>
      <c r="I1527">
        <v>0.65650566499999996</v>
      </c>
      <c r="J1527">
        <v>0.40518658559999998</v>
      </c>
      <c r="K1527">
        <v>0.27359644599999999</v>
      </c>
      <c r="L1527">
        <v>0.74518718780000004</v>
      </c>
      <c r="M1527">
        <v>0.2313468005</v>
      </c>
      <c r="N1527">
        <f t="shared" si="186"/>
        <v>0.62268184428395146</v>
      </c>
      <c r="O1527">
        <f t="shared" si="187"/>
        <v>0.34413100605420033</v>
      </c>
      <c r="P1527">
        <f t="shared" si="188"/>
        <v>0.6877328036626954</v>
      </c>
      <c r="Q1527">
        <f t="shared" si="189"/>
        <v>0.28717946967733821</v>
      </c>
      <c r="R1527">
        <v>0.96681284999999995</v>
      </c>
      <c r="S1527">
        <v>0.97491227400000002</v>
      </c>
    </row>
    <row r="1528" spans="1:19" x14ac:dyDescent="0.25">
      <c r="A1528">
        <v>90</v>
      </c>
      <c r="B1528">
        <v>1</v>
      </c>
      <c r="C1528">
        <v>5</v>
      </c>
      <c r="D1528">
        <v>2.5</v>
      </c>
      <c r="E1528">
        <v>0.12959999999999999</v>
      </c>
      <c r="F1528">
        <v>0.76500000000000001</v>
      </c>
      <c r="G1528">
        <v>0.89459999999999995</v>
      </c>
      <c r="H1528">
        <v>0.64851911070000001</v>
      </c>
      <c r="I1528">
        <v>0.65650566499999996</v>
      </c>
      <c r="J1528">
        <v>0.40518658559999998</v>
      </c>
      <c r="K1528">
        <v>0.27359644599999999</v>
      </c>
      <c r="L1528">
        <v>0.74518718780000004</v>
      </c>
      <c r="M1528">
        <v>0.2313468005</v>
      </c>
      <c r="N1528">
        <f t="shared" si="186"/>
        <v>0.62268184428395146</v>
      </c>
      <c r="O1528">
        <f t="shared" si="187"/>
        <v>0.34413100605420033</v>
      </c>
      <c r="P1528">
        <f t="shared" si="188"/>
        <v>0.6877328036626954</v>
      </c>
      <c r="Q1528">
        <f t="shared" si="189"/>
        <v>0.28717946967733821</v>
      </c>
      <c r="R1528">
        <v>0.96681284999999995</v>
      </c>
      <c r="S1528">
        <v>0.97491227400000002</v>
      </c>
    </row>
    <row r="1529" spans="1:19" x14ac:dyDescent="0.25">
      <c r="A1529">
        <v>90</v>
      </c>
      <c r="B1529">
        <v>1</v>
      </c>
      <c r="C1529">
        <v>5</v>
      </c>
      <c r="D1529">
        <v>2.5</v>
      </c>
      <c r="E1529">
        <v>0.1278</v>
      </c>
      <c r="F1529">
        <v>0.82079999999999997</v>
      </c>
      <c r="G1529">
        <v>0.9486</v>
      </c>
      <c r="H1529">
        <v>0.64851911070000001</v>
      </c>
      <c r="I1529">
        <v>0.65650566499999996</v>
      </c>
      <c r="J1529">
        <v>0.40518658559999998</v>
      </c>
      <c r="K1529">
        <v>0.27359644599999999</v>
      </c>
      <c r="L1529">
        <v>0.74518718780000004</v>
      </c>
      <c r="M1529">
        <v>0.2313468005</v>
      </c>
      <c r="N1529">
        <f t="shared" si="186"/>
        <v>0.62268184428395146</v>
      </c>
      <c r="O1529">
        <f t="shared" si="187"/>
        <v>0.34413100605420033</v>
      </c>
      <c r="P1529">
        <f t="shared" si="188"/>
        <v>0.6877328036626954</v>
      </c>
      <c r="Q1529">
        <f t="shared" si="189"/>
        <v>0.28717946967733821</v>
      </c>
      <c r="R1529">
        <v>0.96681284999999995</v>
      </c>
      <c r="S1529">
        <v>0.97491227400000002</v>
      </c>
    </row>
    <row r="1530" spans="1:19" x14ac:dyDescent="0.25">
      <c r="A1530">
        <v>90</v>
      </c>
      <c r="B1530">
        <v>1</v>
      </c>
      <c r="C1530">
        <v>5</v>
      </c>
      <c r="D1530">
        <v>2.5</v>
      </c>
      <c r="E1530">
        <v>8.2799999999999999E-2</v>
      </c>
      <c r="F1530">
        <v>0.88200000000000001</v>
      </c>
      <c r="G1530">
        <v>0.96479999999999999</v>
      </c>
      <c r="H1530">
        <v>0.64851911070000001</v>
      </c>
      <c r="I1530">
        <v>0.65650566499999996</v>
      </c>
      <c r="J1530">
        <v>0.40518658559999998</v>
      </c>
      <c r="K1530">
        <v>0.27359644599999999</v>
      </c>
      <c r="L1530">
        <v>0.74518718780000004</v>
      </c>
      <c r="M1530">
        <v>0.2313468005</v>
      </c>
      <c r="N1530">
        <f t="shared" si="186"/>
        <v>0.62268184428395146</v>
      </c>
      <c r="O1530">
        <f t="shared" si="187"/>
        <v>0.34413100605420033</v>
      </c>
      <c r="P1530">
        <f t="shared" si="188"/>
        <v>0.6877328036626954</v>
      </c>
      <c r="Q1530">
        <f t="shared" si="189"/>
        <v>0.28717946967733821</v>
      </c>
      <c r="R1530">
        <v>0.96681284999999995</v>
      </c>
      <c r="S1530">
        <v>0.97491227400000002</v>
      </c>
    </row>
    <row r="1531" spans="1:19" x14ac:dyDescent="0.25">
      <c r="A1531">
        <v>90</v>
      </c>
      <c r="B1531">
        <v>1</v>
      </c>
      <c r="C1531">
        <v>5</v>
      </c>
      <c r="D1531">
        <v>2.5</v>
      </c>
      <c r="E1531">
        <v>0.30599999999999999</v>
      </c>
      <c r="F1531">
        <v>0.76859999999999995</v>
      </c>
      <c r="G1531">
        <v>1.0746</v>
      </c>
      <c r="H1531">
        <v>0.64851911070000001</v>
      </c>
      <c r="I1531">
        <v>0.65650566499999996</v>
      </c>
      <c r="J1531">
        <v>0.40518658559999998</v>
      </c>
      <c r="K1531">
        <v>0.27359644599999999</v>
      </c>
      <c r="L1531">
        <v>0.74518718780000004</v>
      </c>
      <c r="M1531">
        <v>0.2313468005</v>
      </c>
      <c r="N1531">
        <f t="shared" si="186"/>
        <v>0.62268184428395146</v>
      </c>
      <c r="O1531">
        <f t="shared" si="187"/>
        <v>0.34413100605420033</v>
      </c>
      <c r="P1531">
        <f t="shared" si="188"/>
        <v>0.6877328036626954</v>
      </c>
      <c r="Q1531">
        <f t="shared" si="189"/>
        <v>0.28717946967733821</v>
      </c>
      <c r="R1531">
        <v>0.96681284999999995</v>
      </c>
      <c r="S1531">
        <v>0.97491227400000002</v>
      </c>
    </row>
    <row r="1532" spans="1:19" x14ac:dyDescent="0.25">
      <c r="A1532">
        <v>90</v>
      </c>
      <c r="B1532">
        <v>1</v>
      </c>
      <c r="C1532">
        <v>5</v>
      </c>
      <c r="D1532">
        <v>2.5</v>
      </c>
      <c r="E1532">
        <v>0.24840000000000001</v>
      </c>
      <c r="F1532">
        <v>0.73980000000000001</v>
      </c>
      <c r="G1532">
        <v>0.98819999999999997</v>
      </c>
      <c r="H1532">
        <v>0.64851911070000001</v>
      </c>
      <c r="I1532">
        <v>0.65650566499999996</v>
      </c>
      <c r="J1532">
        <v>0.40518658559999998</v>
      </c>
      <c r="K1532">
        <v>0.27359644599999999</v>
      </c>
      <c r="L1532">
        <v>0.74518718780000004</v>
      </c>
      <c r="M1532">
        <v>0.2313468005</v>
      </c>
      <c r="N1532">
        <f t="shared" si="186"/>
        <v>0.62268184428395146</v>
      </c>
      <c r="O1532">
        <f t="shared" si="187"/>
        <v>0.34413100605420033</v>
      </c>
      <c r="P1532">
        <f t="shared" si="188"/>
        <v>0.6877328036626954</v>
      </c>
      <c r="Q1532">
        <f t="shared" si="189"/>
        <v>0.28717946967733821</v>
      </c>
      <c r="R1532">
        <v>0.96681284999999995</v>
      </c>
      <c r="S1532">
        <v>0.97491227400000002</v>
      </c>
    </row>
    <row r="1533" spans="1:19" x14ac:dyDescent="0.25">
      <c r="A1533">
        <v>90</v>
      </c>
      <c r="B1533">
        <v>1</v>
      </c>
      <c r="C1533">
        <v>5</v>
      </c>
      <c r="D1533">
        <v>2.5</v>
      </c>
      <c r="E1533">
        <v>0.29880000000000001</v>
      </c>
      <c r="F1533">
        <v>0.6714</v>
      </c>
      <c r="G1533">
        <v>0.97019999999999995</v>
      </c>
      <c r="H1533">
        <v>0.64851911070000001</v>
      </c>
      <c r="I1533">
        <v>0.65650566499999996</v>
      </c>
      <c r="J1533">
        <v>0.40518658559999998</v>
      </c>
      <c r="K1533">
        <v>0.27359644599999999</v>
      </c>
      <c r="L1533">
        <v>0.74518718780000004</v>
      </c>
      <c r="M1533">
        <v>0.2313468005</v>
      </c>
      <c r="N1533">
        <f t="shared" si="186"/>
        <v>0.62268184428395146</v>
      </c>
      <c r="O1533">
        <f t="shared" si="187"/>
        <v>0.34413100605420033</v>
      </c>
      <c r="P1533">
        <f t="shared" si="188"/>
        <v>0.6877328036626954</v>
      </c>
      <c r="Q1533">
        <f t="shared" si="189"/>
        <v>0.28717946967733821</v>
      </c>
      <c r="R1533">
        <v>0.96681284999999995</v>
      </c>
      <c r="S1533">
        <v>0.97491227400000002</v>
      </c>
    </row>
    <row r="1534" spans="1:19" x14ac:dyDescent="0.25">
      <c r="A1534">
        <v>90</v>
      </c>
      <c r="B1534">
        <v>1</v>
      </c>
      <c r="C1534">
        <v>5</v>
      </c>
      <c r="D1534">
        <v>2.5</v>
      </c>
      <c r="E1534">
        <v>0.28260000000000002</v>
      </c>
      <c r="F1534">
        <v>0.71460000000000001</v>
      </c>
      <c r="G1534">
        <v>0.99719999999999998</v>
      </c>
      <c r="H1534">
        <v>0.64851911070000001</v>
      </c>
      <c r="I1534">
        <v>0.65650566499999996</v>
      </c>
      <c r="J1534">
        <v>0.40518658559999998</v>
      </c>
      <c r="K1534">
        <v>0.27359644599999999</v>
      </c>
      <c r="L1534">
        <v>0.74518718780000004</v>
      </c>
      <c r="M1534">
        <v>0.2313468005</v>
      </c>
      <c r="N1534">
        <f t="shared" si="186"/>
        <v>0.62268184428395146</v>
      </c>
      <c r="O1534">
        <f t="shared" si="187"/>
        <v>0.34413100605420033</v>
      </c>
      <c r="P1534">
        <f t="shared" si="188"/>
        <v>0.6877328036626954</v>
      </c>
      <c r="Q1534">
        <f t="shared" si="189"/>
        <v>0.28717946967733821</v>
      </c>
      <c r="R1534">
        <v>0.96681284999999995</v>
      </c>
      <c r="S1534">
        <v>0.97491227400000002</v>
      </c>
    </row>
    <row r="1535" spans="1:19" x14ac:dyDescent="0.25">
      <c r="A1535">
        <v>90</v>
      </c>
      <c r="B1535">
        <v>1</v>
      </c>
      <c r="C1535">
        <v>5</v>
      </c>
      <c r="D1535">
        <v>2.5</v>
      </c>
      <c r="E1535">
        <v>0.25380000000000003</v>
      </c>
      <c r="F1535">
        <v>0.75780000000000003</v>
      </c>
      <c r="G1535">
        <v>1.0116000000000001</v>
      </c>
      <c r="H1535">
        <v>0.64851911070000001</v>
      </c>
      <c r="I1535">
        <v>0.65650566499999996</v>
      </c>
      <c r="J1535">
        <v>0.40518658559999998</v>
      </c>
      <c r="K1535">
        <v>0.27359644599999999</v>
      </c>
      <c r="L1535">
        <v>0.74518718780000004</v>
      </c>
      <c r="M1535">
        <v>0.2313468005</v>
      </c>
      <c r="N1535">
        <f t="shared" si="186"/>
        <v>0.62268184428395146</v>
      </c>
      <c r="O1535">
        <f t="shared" si="187"/>
        <v>0.34413100605420033</v>
      </c>
      <c r="P1535">
        <f t="shared" si="188"/>
        <v>0.6877328036626954</v>
      </c>
      <c r="Q1535">
        <f t="shared" si="189"/>
        <v>0.28717946967733821</v>
      </c>
      <c r="R1535">
        <v>0.96681284999999995</v>
      </c>
      <c r="S1535">
        <v>0.97491227400000002</v>
      </c>
    </row>
    <row r="1536" spans="1:19" x14ac:dyDescent="0.25">
      <c r="A1536">
        <v>90</v>
      </c>
      <c r="B1536">
        <v>1</v>
      </c>
      <c r="C1536">
        <v>5</v>
      </c>
      <c r="D1536">
        <v>2.5</v>
      </c>
      <c r="E1536">
        <v>0.1638</v>
      </c>
      <c r="F1536">
        <v>0.77939999999999998</v>
      </c>
      <c r="G1536">
        <v>0.94320000000000004</v>
      </c>
      <c r="H1536">
        <v>0.64851911070000001</v>
      </c>
      <c r="I1536">
        <v>0.65650566499999996</v>
      </c>
      <c r="J1536">
        <v>0.40518658559999998</v>
      </c>
      <c r="K1536">
        <v>0.27359644599999999</v>
      </c>
      <c r="L1536">
        <v>0.74518718780000004</v>
      </c>
      <c r="M1536">
        <v>0.2313468005</v>
      </c>
      <c r="N1536">
        <f t="shared" si="186"/>
        <v>0.62268184428395146</v>
      </c>
      <c r="O1536">
        <f t="shared" si="187"/>
        <v>0.34413100605420033</v>
      </c>
      <c r="P1536">
        <f t="shared" si="188"/>
        <v>0.6877328036626954</v>
      </c>
      <c r="Q1536">
        <f t="shared" si="189"/>
        <v>0.28717946967733821</v>
      </c>
      <c r="R1536">
        <v>0.96681284999999995</v>
      </c>
      <c r="S1536">
        <v>0.97491227400000002</v>
      </c>
    </row>
    <row r="1537" spans="1:19" x14ac:dyDescent="0.25">
      <c r="A1537">
        <v>90</v>
      </c>
      <c r="B1537">
        <v>1</v>
      </c>
      <c r="C1537">
        <v>5</v>
      </c>
      <c r="D1537">
        <v>2.5</v>
      </c>
      <c r="E1537">
        <v>0.16739999999999999</v>
      </c>
      <c r="F1537">
        <v>0.78120000000000001</v>
      </c>
      <c r="G1537">
        <v>0.9486</v>
      </c>
      <c r="H1537">
        <v>0.64851911070000001</v>
      </c>
      <c r="I1537">
        <v>0.65650566499999996</v>
      </c>
      <c r="J1537">
        <v>0.40518658559999998</v>
      </c>
      <c r="K1537">
        <v>0.27359644599999999</v>
      </c>
      <c r="L1537">
        <v>0.74518718780000004</v>
      </c>
      <c r="M1537">
        <v>0.2313468005</v>
      </c>
      <c r="N1537">
        <f t="shared" si="186"/>
        <v>0.62268184428395146</v>
      </c>
      <c r="O1537">
        <f t="shared" si="187"/>
        <v>0.34413100605420033</v>
      </c>
      <c r="P1537">
        <f t="shared" si="188"/>
        <v>0.6877328036626954</v>
      </c>
      <c r="Q1537">
        <f t="shared" si="189"/>
        <v>0.28717946967733821</v>
      </c>
      <c r="R1537">
        <v>0.96681284999999995</v>
      </c>
      <c r="S1537">
        <v>0.97491227400000002</v>
      </c>
    </row>
    <row r="1538" spans="1:19" x14ac:dyDescent="0.25">
      <c r="A1538">
        <v>90</v>
      </c>
      <c r="B1538">
        <v>1</v>
      </c>
      <c r="C1538">
        <v>5</v>
      </c>
      <c r="D1538">
        <v>2.5</v>
      </c>
      <c r="E1538">
        <v>0.21959999999999999</v>
      </c>
      <c r="F1538">
        <v>0.66239999999999999</v>
      </c>
      <c r="G1538">
        <v>0.88200000000000001</v>
      </c>
      <c r="H1538">
        <v>0.64851911070000001</v>
      </c>
      <c r="I1538">
        <v>0.65650566499999996</v>
      </c>
      <c r="J1538">
        <v>0.40518658559999998</v>
      </c>
      <c r="K1538">
        <v>0.27359644599999999</v>
      </c>
      <c r="L1538">
        <v>0.74518718780000004</v>
      </c>
      <c r="M1538">
        <v>0.2313468005</v>
      </c>
      <c r="N1538">
        <f t="shared" si="186"/>
        <v>0.62268184428395146</v>
      </c>
      <c r="O1538">
        <f t="shared" si="187"/>
        <v>0.34413100605420033</v>
      </c>
      <c r="P1538">
        <f t="shared" si="188"/>
        <v>0.6877328036626954</v>
      </c>
      <c r="Q1538">
        <f t="shared" si="189"/>
        <v>0.28717946967733821</v>
      </c>
      <c r="R1538">
        <v>0.96681284999999995</v>
      </c>
      <c r="S1538">
        <v>0.97491227400000002</v>
      </c>
    </row>
    <row r="1539" spans="1:19" x14ac:dyDescent="0.25">
      <c r="A1539">
        <v>90</v>
      </c>
      <c r="B1539">
        <v>1</v>
      </c>
      <c r="C1539">
        <v>5</v>
      </c>
      <c r="D1539">
        <v>2.5</v>
      </c>
      <c r="E1539">
        <v>0.37980000000000003</v>
      </c>
      <c r="F1539">
        <v>0.66959999999999997</v>
      </c>
      <c r="G1539">
        <v>1.0494000000000001</v>
      </c>
      <c r="H1539">
        <v>0.64851911070000001</v>
      </c>
      <c r="I1539">
        <v>0.65650566499999996</v>
      </c>
      <c r="J1539">
        <v>0.40518658559999998</v>
      </c>
      <c r="K1539">
        <v>0.27359644599999999</v>
      </c>
      <c r="L1539">
        <v>0.74518718780000004</v>
      </c>
      <c r="M1539">
        <v>0.2313468005</v>
      </c>
      <c r="N1539">
        <f t="shared" si="186"/>
        <v>0.62268184428395146</v>
      </c>
      <c r="O1539">
        <f t="shared" si="187"/>
        <v>0.34413100605420033</v>
      </c>
      <c r="P1539">
        <f t="shared" si="188"/>
        <v>0.6877328036626954</v>
      </c>
      <c r="Q1539">
        <f t="shared" si="189"/>
        <v>0.28717946967733821</v>
      </c>
      <c r="R1539">
        <v>0.96681284999999995</v>
      </c>
      <c r="S1539">
        <v>0.97491227400000002</v>
      </c>
    </row>
    <row r="1540" spans="1:19" x14ac:dyDescent="0.25">
      <c r="A1540">
        <v>90</v>
      </c>
      <c r="B1540">
        <v>1</v>
      </c>
      <c r="C1540">
        <v>5</v>
      </c>
      <c r="D1540">
        <v>2.5</v>
      </c>
      <c r="E1540">
        <v>0.20519999999999999</v>
      </c>
      <c r="F1540">
        <v>0.75239999999999996</v>
      </c>
      <c r="G1540">
        <v>0.95760000000000001</v>
      </c>
      <c r="H1540">
        <v>0.64851911070000001</v>
      </c>
      <c r="I1540">
        <v>0.65650566499999996</v>
      </c>
      <c r="J1540">
        <v>0.40518658559999998</v>
      </c>
      <c r="K1540">
        <v>0.27359644599999999</v>
      </c>
      <c r="L1540">
        <v>0.74518718780000004</v>
      </c>
      <c r="M1540">
        <v>0.2313468005</v>
      </c>
      <c r="N1540">
        <f t="shared" si="186"/>
        <v>0.62268184428395146</v>
      </c>
      <c r="O1540">
        <f t="shared" si="187"/>
        <v>0.34413100605420033</v>
      </c>
      <c r="P1540">
        <f t="shared" si="188"/>
        <v>0.6877328036626954</v>
      </c>
      <c r="Q1540">
        <f t="shared" si="189"/>
        <v>0.28717946967733821</v>
      </c>
      <c r="R1540">
        <v>0.96681284999999995</v>
      </c>
      <c r="S1540">
        <v>0.97491227400000002</v>
      </c>
    </row>
    <row r="1541" spans="1:19" x14ac:dyDescent="0.25">
      <c r="A1541">
        <v>90</v>
      </c>
      <c r="B1541">
        <v>1</v>
      </c>
      <c r="C1541">
        <v>5</v>
      </c>
      <c r="D1541">
        <v>2.5</v>
      </c>
      <c r="E1541">
        <v>0.35099999999999998</v>
      </c>
      <c r="F1541">
        <v>0.58679999999999999</v>
      </c>
      <c r="G1541">
        <v>0.93779999999999997</v>
      </c>
      <c r="H1541">
        <v>0.64851911070000001</v>
      </c>
      <c r="I1541">
        <v>0.65650566499999996</v>
      </c>
      <c r="J1541">
        <v>0.40518658559999998</v>
      </c>
      <c r="K1541">
        <v>0.27359644599999999</v>
      </c>
      <c r="L1541">
        <v>0.74518718780000004</v>
      </c>
      <c r="M1541">
        <v>0.2313468005</v>
      </c>
      <c r="N1541">
        <f t="shared" si="186"/>
        <v>0.62268184428395146</v>
      </c>
      <c r="O1541">
        <f t="shared" si="187"/>
        <v>0.34413100605420033</v>
      </c>
      <c r="P1541">
        <f t="shared" si="188"/>
        <v>0.6877328036626954</v>
      </c>
      <c r="Q1541">
        <f t="shared" si="189"/>
        <v>0.28717946967733821</v>
      </c>
      <c r="R1541">
        <v>0.96681284999999995</v>
      </c>
      <c r="S1541">
        <v>0.97491227400000002</v>
      </c>
    </row>
    <row r="1542" spans="1:19" x14ac:dyDescent="0.25">
      <c r="A1542">
        <v>90</v>
      </c>
      <c r="B1542">
        <v>1</v>
      </c>
      <c r="C1542">
        <v>5</v>
      </c>
      <c r="D1542">
        <v>2.5</v>
      </c>
      <c r="E1542">
        <v>0.24299999999999999</v>
      </c>
      <c r="F1542">
        <v>0.77039999999999997</v>
      </c>
      <c r="G1542">
        <v>1.0134000000000001</v>
      </c>
      <c r="H1542">
        <v>0.64851911070000001</v>
      </c>
      <c r="I1542">
        <v>0.65650566499999996</v>
      </c>
      <c r="J1542">
        <v>0.40518658559999998</v>
      </c>
      <c r="K1542">
        <v>0.27359644599999999</v>
      </c>
      <c r="L1542">
        <v>0.74518718780000004</v>
      </c>
      <c r="M1542">
        <v>0.2313468005</v>
      </c>
      <c r="N1542">
        <f t="shared" si="186"/>
        <v>0.62268184428395146</v>
      </c>
      <c r="O1542">
        <f t="shared" si="187"/>
        <v>0.34413100605420033</v>
      </c>
      <c r="P1542">
        <f t="shared" si="188"/>
        <v>0.6877328036626954</v>
      </c>
      <c r="Q1542">
        <f t="shared" si="189"/>
        <v>0.28717946967733821</v>
      </c>
      <c r="R1542">
        <v>0.96681284999999995</v>
      </c>
      <c r="S1542">
        <v>0.97491227400000002</v>
      </c>
    </row>
    <row r="1543" spans="1:19" x14ac:dyDescent="0.25">
      <c r="A1543">
        <v>90</v>
      </c>
      <c r="B1543">
        <v>1</v>
      </c>
      <c r="C1543">
        <v>5</v>
      </c>
      <c r="D1543">
        <v>2.5</v>
      </c>
      <c r="E1543">
        <v>0.31319999999999998</v>
      </c>
      <c r="F1543">
        <v>0.67859999999999998</v>
      </c>
      <c r="G1543">
        <v>0.99180000000000001</v>
      </c>
      <c r="H1543">
        <v>0.64851911070000001</v>
      </c>
      <c r="I1543">
        <v>0.65650566499999996</v>
      </c>
      <c r="J1543">
        <v>0.40518658559999998</v>
      </c>
      <c r="K1543">
        <v>0.27359644599999999</v>
      </c>
      <c r="L1543">
        <v>0.74518718780000004</v>
      </c>
      <c r="M1543">
        <v>0.2313468005</v>
      </c>
      <c r="N1543">
        <f t="shared" si="186"/>
        <v>0.62268184428395146</v>
      </c>
      <c r="O1543">
        <f t="shared" si="187"/>
        <v>0.34413100605420033</v>
      </c>
      <c r="P1543">
        <f t="shared" si="188"/>
        <v>0.6877328036626954</v>
      </c>
      <c r="Q1543">
        <f t="shared" si="189"/>
        <v>0.28717946967733821</v>
      </c>
      <c r="R1543">
        <v>0.96681284999999995</v>
      </c>
      <c r="S1543">
        <v>0.97491227400000002</v>
      </c>
    </row>
    <row r="1544" spans="1:19" x14ac:dyDescent="0.25">
      <c r="A1544">
        <v>90</v>
      </c>
      <c r="B1544">
        <v>1</v>
      </c>
      <c r="C1544">
        <v>5</v>
      </c>
      <c r="D1544">
        <v>2.5</v>
      </c>
      <c r="E1544">
        <v>0.2034</v>
      </c>
      <c r="F1544">
        <v>0.72540000000000004</v>
      </c>
      <c r="G1544">
        <v>0.92879999999999996</v>
      </c>
      <c r="H1544">
        <v>0.64851911070000001</v>
      </c>
      <c r="I1544">
        <v>0.65650566499999996</v>
      </c>
      <c r="J1544">
        <v>0.40518658559999998</v>
      </c>
      <c r="K1544">
        <v>0.27359644599999999</v>
      </c>
      <c r="L1544">
        <v>0.74518718780000004</v>
      </c>
      <c r="M1544">
        <v>0.2313468005</v>
      </c>
      <c r="N1544">
        <f t="shared" si="186"/>
        <v>0.62268184428395146</v>
      </c>
      <c r="O1544">
        <f t="shared" si="187"/>
        <v>0.34413100605420033</v>
      </c>
      <c r="P1544">
        <f t="shared" si="188"/>
        <v>0.6877328036626954</v>
      </c>
      <c r="Q1544">
        <f t="shared" si="189"/>
        <v>0.28717946967733821</v>
      </c>
      <c r="R1544">
        <v>0.96681284999999995</v>
      </c>
      <c r="S1544">
        <v>0.97491227400000002</v>
      </c>
    </row>
    <row r="1545" spans="1:19" x14ac:dyDescent="0.25">
      <c r="A1545">
        <v>90</v>
      </c>
      <c r="B1545">
        <v>1</v>
      </c>
      <c r="C1545">
        <v>5</v>
      </c>
      <c r="D1545">
        <v>2.5</v>
      </c>
      <c r="E1545">
        <v>0.3276</v>
      </c>
      <c r="F1545">
        <v>0.73080000000000001</v>
      </c>
      <c r="G1545">
        <v>1.0584</v>
      </c>
      <c r="H1545">
        <v>0.64851911070000001</v>
      </c>
      <c r="I1545">
        <v>0.65650566499999996</v>
      </c>
      <c r="J1545">
        <v>0.40518658559999998</v>
      </c>
      <c r="K1545">
        <v>0.27359644599999999</v>
      </c>
      <c r="L1545">
        <v>0.74518718780000004</v>
      </c>
      <c r="M1545">
        <v>0.2313468005</v>
      </c>
      <c r="N1545">
        <f t="shared" si="186"/>
        <v>0.62268184428395146</v>
      </c>
      <c r="O1545">
        <f t="shared" si="187"/>
        <v>0.34413100605420033</v>
      </c>
      <c r="P1545">
        <f t="shared" si="188"/>
        <v>0.6877328036626954</v>
      </c>
      <c r="Q1545">
        <f t="shared" si="189"/>
        <v>0.28717946967733821</v>
      </c>
      <c r="R1545">
        <v>0.96681284999999995</v>
      </c>
      <c r="S1545">
        <v>0.97491227400000002</v>
      </c>
    </row>
    <row r="1546" spans="1:19" x14ac:dyDescent="0.25">
      <c r="A1546">
        <v>90</v>
      </c>
      <c r="B1546">
        <v>1</v>
      </c>
      <c r="C1546">
        <v>5</v>
      </c>
      <c r="D1546">
        <v>2.5</v>
      </c>
      <c r="E1546">
        <v>0.29520000000000002</v>
      </c>
      <c r="F1546">
        <v>0.66600000000000004</v>
      </c>
      <c r="G1546">
        <v>0.96120000000000005</v>
      </c>
      <c r="H1546">
        <v>0.64851911070000001</v>
      </c>
      <c r="I1546">
        <v>0.65650566499999996</v>
      </c>
      <c r="J1546">
        <v>0.40518658559999998</v>
      </c>
      <c r="K1546">
        <v>0.27359644599999999</v>
      </c>
      <c r="L1546">
        <v>0.74518718780000004</v>
      </c>
      <c r="M1546">
        <v>0.2313468005</v>
      </c>
      <c r="N1546">
        <f t="shared" si="186"/>
        <v>0.62268184428395146</v>
      </c>
      <c r="O1546">
        <f t="shared" si="187"/>
        <v>0.34413100605420033</v>
      </c>
      <c r="P1546">
        <f t="shared" si="188"/>
        <v>0.6877328036626954</v>
      </c>
      <c r="Q1546">
        <f t="shared" si="189"/>
        <v>0.28717946967733821</v>
      </c>
      <c r="R1546">
        <v>0.96681284999999995</v>
      </c>
      <c r="S1546">
        <v>0.97491227400000002</v>
      </c>
    </row>
    <row r="1547" spans="1:19" x14ac:dyDescent="0.25">
      <c r="A1547">
        <v>90</v>
      </c>
      <c r="B1547">
        <v>1</v>
      </c>
      <c r="C1547">
        <v>5</v>
      </c>
      <c r="D1547">
        <v>2.5</v>
      </c>
      <c r="E1547">
        <v>0.33660000000000001</v>
      </c>
      <c r="F1547">
        <v>0.60299999999999998</v>
      </c>
      <c r="G1547">
        <v>0.93959999999999999</v>
      </c>
      <c r="H1547">
        <v>0.64851911070000001</v>
      </c>
      <c r="I1547">
        <v>0.65650566499999996</v>
      </c>
      <c r="J1547">
        <v>0.40518658559999998</v>
      </c>
      <c r="K1547">
        <v>0.27359644599999999</v>
      </c>
      <c r="L1547">
        <v>0.74518718780000004</v>
      </c>
      <c r="M1547">
        <v>0.2313468005</v>
      </c>
      <c r="N1547">
        <f t="shared" si="186"/>
        <v>0.62268184428395146</v>
      </c>
      <c r="O1547">
        <f t="shared" si="187"/>
        <v>0.34413100605420033</v>
      </c>
      <c r="P1547">
        <f t="shared" si="188"/>
        <v>0.6877328036626954</v>
      </c>
      <c r="Q1547">
        <f t="shared" si="189"/>
        <v>0.28717946967733821</v>
      </c>
      <c r="R1547">
        <v>0.96681284999999995</v>
      </c>
      <c r="S1547">
        <v>0.97491227400000002</v>
      </c>
    </row>
    <row r="1548" spans="1:19" x14ac:dyDescent="0.25">
      <c r="A1548">
        <v>90</v>
      </c>
      <c r="B1548">
        <v>1</v>
      </c>
      <c r="C1548">
        <v>5</v>
      </c>
      <c r="D1548">
        <v>2.5</v>
      </c>
      <c r="E1548">
        <v>0.35639999999999999</v>
      </c>
      <c r="F1548">
        <v>0.68400000000000005</v>
      </c>
      <c r="G1548">
        <v>1.0404</v>
      </c>
      <c r="H1548">
        <v>0.64851911070000001</v>
      </c>
      <c r="I1548">
        <v>0.65650566499999996</v>
      </c>
      <c r="J1548">
        <v>0.40518658559999998</v>
      </c>
      <c r="K1548">
        <v>0.27359644599999999</v>
      </c>
      <c r="L1548">
        <v>0.74518718780000004</v>
      </c>
      <c r="M1548">
        <v>0.2313468005</v>
      </c>
      <c r="N1548">
        <f t="shared" si="186"/>
        <v>0.62268184428395146</v>
      </c>
      <c r="O1548">
        <f t="shared" si="187"/>
        <v>0.34413100605420033</v>
      </c>
      <c r="P1548">
        <f t="shared" si="188"/>
        <v>0.6877328036626954</v>
      </c>
      <c r="Q1548">
        <f t="shared" si="189"/>
        <v>0.28717946967733821</v>
      </c>
      <c r="R1548">
        <v>0.96681284999999995</v>
      </c>
      <c r="S1548">
        <v>0.97491227400000002</v>
      </c>
    </row>
    <row r="1549" spans="1:19" x14ac:dyDescent="0.25">
      <c r="A1549">
        <v>90</v>
      </c>
      <c r="B1549">
        <v>1</v>
      </c>
      <c r="C1549">
        <v>5</v>
      </c>
      <c r="D1549">
        <v>2.5</v>
      </c>
      <c r="E1549">
        <v>0.42659999999999998</v>
      </c>
      <c r="F1549">
        <v>0.5454</v>
      </c>
      <c r="G1549">
        <v>0.97199999999999998</v>
      </c>
      <c r="H1549">
        <v>0.64851911070000001</v>
      </c>
      <c r="I1549">
        <v>0.65650566499999996</v>
      </c>
      <c r="J1549">
        <v>0.40518658559999998</v>
      </c>
      <c r="K1549">
        <v>0.27359644599999999</v>
      </c>
      <c r="L1549">
        <v>0.74518718780000004</v>
      </c>
      <c r="M1549">
        <v>0.2313468005</v>
      </c>
      <c r="N1549">
        <f t="shared" si="186"/>
        <v>0.62268184428395146</v>
      </c>
      <c r="O1549">
        <f t="shared" si="187"/>
        <v>0.34413100605420033</v>
      </c>
      <c r="P1549">
        <f t="shared" si="188"/>
        <v>0.6877328036626954</v>
      </c>
      <c r="Q1549">
        <f t="shared" si="189"/>
        <v>0.28717946967733821</v>
      </c>
      <c r="R1549">
        <v>0.96681284999999995</v>
      </c>
      <c r="S1549">
        <v>0.97491227400000002</v>
      </c>
    </row>
    <row r="1550" spans="1:19" x14ac:dyDescent="0.25">
      <c r="A1550">
        <v>90</v>
      </c>
      <c r="B1550">
        <v>1</v>
      </c>
      <c r="C1550">
        <v>5</v>
      </c>
      <c r="D1550">
        <v>2.5</v>
      </c>
      <c r="E1550">
        <v>0.34560000000000002</v>
      </c>
      <c r="F1550">
        <v>0.73260000000000003</v>
      </c>
      <c r="G1550">
        <v>1.0782</v>
      </c>
      <c r="H1550">
        <v>0.64851911070000001</v>
      </c>
      <c r="I1550">
        <v>0.65650566499999996</v>
      </c>
      <c r="J1550">
        <v>0.40518658559999998</v>
      </c>
      <c r="K1550">
        <v>0.27359644599999999</v>
      </c>
      <c r="L1550">
        <v>0.74518718780000004</v>
      </c>
      <c r="M1550">
        <v>0.2313468005</v>
      </c>
      <c r="N1550">
        <f t="shared" si="186"/>
        <v>0.62268184428395146</v>
      </c>
      <c r="O1550">
        <f t="shared" si="187"/>
        <v>0.34413100605420033</v>
      </c>
      <c r="P1550">
        <f t="shared" si="188"/>
        <v>0.6877328036626954</v>
      </c>
      <c r="Q1550">
        <f t="shared" si="189"/>
        <v>0.28717946967733821</v>
      </c>
      <c r="R1550">
        <v>0.96681284999999995</v>
      </c>
      <c r="S1550">
        <v>0.97491227400000002</v>
      </c>
    </row>
    <row r="1551" spans="1:19" x14ac:dyDescent="0.25">
      <c r="A1551">
        <v>90</v>
      </c>
      <c r="B1551">
        <v>1</v>
      </c>
      <c r="C1551">
        <v>5</v>
      </c>
      <c r="D1551">
        <v>2.5</v>
      </c>
      <c r="E1551">
        <v>0.3402</v>
      </c>
      <c r="F1551">
        <v>0.63180000000000003</v>
      </c>
      <c r="G1551">
        <v>0.97199999999999998</v>
      </c>
      <c r="H1551">
        <v>0.64851911070000001</v>
      </c>
      <c r="I1551">
        <v>0.65650566499999996</v>
      </c>
      <c r="J1551">
        <v>0.40518658559999998</v>
      </c>
      <c r="K1551">
        <v>0.27359644599999999</v>
      </c>
      <c r="L1551">
        <v>0.74518718780000004</v>
      </c>
      <c r="M1551">
        <v>0.2313468005</v>
      </c>
      <c r="N1551">
        <f t="shared" si="186"/>
        <v>0.62268184428395146</v>
      </c>
      <c r="O1551">
        <f t="shared" si="187"/>
        <v>0.34413100605420033</v>
      </c>
      <c r="P1551">
        <f t="shared" si="188"/>
        <v>0.6877328036626954</v>
      </c>
      <c r="Q1551">
        <f t="shared" si="189"/>
        <v>0.28717946967733821</v>
      </c>
      <c r="R1551">
        <v>0.96681284999999995</v>
      </c>
      <c r="S1551">
        <v>0.97491227400000002</v>
      </c>
    </row>
    <row r="1552" spans="1:19" x14ac:dyDescent="0.25">
      <c r="A1552">
        <v>90</v>
      </c>
      <c r="B1552">
        <v>1</v>
      </c>
      <c r="C1552">
        <v>5</v>
      </c>
      <c r="D1552">
        <v>2.5</v>
      </c>
      <c r="H1552">
        <v>0.64851911070000001</v>
      </c>
      <c r="I1552">
        <v>0.65650566499999996</v>
      </c>
      <c r="J1552">
        <v>0.40518658559999998</v>
      </c>
      <c r="K1552">
        <v>0.27359644599999999</v>
      </c>
      <c r="L1552">
        <v>0.74518718780000004</v>
      </c>
      <c r="M1552">
        <v>0.2313468005</v>
      </c>
      <c r="N1552">
        <f t="shared" si="186"/>
        <v>0.62268184428395146</v>
      </c>
      <c r="O1552">
        <f t="shared" si="187"/>
        <v>0.34413100605420033</v>
      </c>
      <c r="P1552">
        <f t="shared" si="188"/>
        <v>0.6877328036626954</v>
      </c>
      <c r="Q1552">
        <f t="shared" si="189"/>
        <v>0.28717946967733821</v>
      </c>
      <c r="R1552">
        <v>0.96681284999999995</v>
      </c>
      <c r="S1552">
        <v>0.97491227400000002</v>
      </c>
    </row>
    <row r="1553" spans="1:19" x14ac:dyDescent="0.25">
      <c r="A1553">
        <v>90</v>
      </c>
      <c r="B1553">
        <v>1</v>
      </c>
      <c r="C1553">
        <v>5</v>
      </c>
      <c r="D1553">
        <v>2.5</v>
      </c>
      <c r="E1553">
        <v>0.3276</v>
      </c>
      <c r="F1553">
        <v>0.7722</v>
      </c>
      <c r="G1553">
        <v>1.0998000000000001</v>
      </c>
      <c r="H1553">
        <v>0.64851911070000001</v>
      </c>
      <c r="I1553">
        <v>0.65650566499999996</v>
      </c>
      <c r="J1553">
        <v>0.40518658559999998</v>
      </c>
      <c r="K1553">
        <v>0.27359644599999999</v>
      </c>
      <c r="L1553">
        <v>0.74518718780000004</v>
      </c>
      <c r="M1553">
        <v>0.2313468005</v>
      </c>
      <c r="N1553">
        <f t="shared" si="186"/>
        <v>0.62268184428395146</v>
      </c>
      <c r="O1553">
        <f t="shared" si="187"/>
        <v>0.34413100605420033</v>
      </c>
      <c r="P1553">
        <f t="shared" si="188"/>
        <v>0.6877328036626954</v>
      </c>
      <c r="Q1553">
        <f t="shared" si="189"/>
        <v>0.28717946967733821</v>
      </c>
      <c r="R1553">
        <v>0.96681284999999995</v>
      </c>
      <c r="S1553">
        <v>0.97491227400000002</v>
      </c>
    </row>
    <row r="1554" spans="1:19" x14ac:dyDescent="0.25">
      <c r="A1554">
        <v>90</v>
      </c>
      <c r="B1554">
        <v>1</v>
      </c>
      <c r="C1554">
        <v>5</v>
      </c>
      <c r="D1554">
        <v>2.5</v>
      </c>
      <c r="E1554">
        <v>0.37619999999999998</v>
      </c>
      <c r="F1554">
        <v>0.61380000000000001</v>
      </c>
      <c r="G1554">
        <v>0.99</v>
      </c>
      <c r="H1554">
        <v>0.64851911070000001</v>
      </c>
      <c r="I1554">
        <v>0.65650566499999996</v>
      </c>
      <c r="J1554">
        <v>0.40518658559999998</v>
      </c>
      <c r="K1554">
        <v>0.27359644599999999</v>
      </c>
      <c r="L1554">
        <v>0.74518718780000004</v>
      </c>
      <c r="M1554">
        <v>0.2313468005</v>
      </c>
      <c r="N1554">
        <f t="shared" si="186"/>
        <v>0.62268184428395146</v>
      </c>
      <c r="O1554">
        <f t="shared" si="187"/>
        <v>0.34413100605420033</v>
      </c>
      <c r="P1554">
        <f t="shared" si="188"/>
        <v>0.6877328036626954</v>
      </c>
      <c r="Q1554">
        <f t="shared" si="189"/>
        <v>0.28717946967733821</v>
      </c>
      <c r="R1554">
        <v>0.96681284999999995</v>
      </c>
      <c r="S1554">
        <v>0.97491227400000002</v>
      </c>
    </row>
    <row r="1555" spans="1:19" x14ac:dyDescent="0.25">
      <c r="A1555">
        <v>90</v>
      </c>
      <c r="B1555">
        <v>1</v>
      </c>
      <c r="C1555">
        <v>5</v>
      </c>
      <c r="D1555">
        <v>2.5</v>
      </c>
      <c r="H1555">
        <v>0.64851911070000001</v>
      </c>
      <c r="I1555">
        <v>0.65650566499999996</v>
      </c>
      <c r="J1555">
        <v>0.40518658559999998</v>
      </c>
      <c r="K1555">
        <v>0.27359644599999999</v>
      </c>
      <c r="L1555">
        <v>0.74518718780000004</v>
      </c>
      <c r="M1555">
        <v>0.2313468005</v>
      </c>
      <c r="N1555">
        <f t="shared" si="186"/>
        <v>0.62268184428395146</v>
      </c>
      <c r="O1555">
        <f t="shared" si="187"/>
        <v>0.34413100605420033</v>
      </c>
      <c r="P1555">
        <f t="shared" si="188"/>
        <v>0.6877328036626954</v>
      </c>
      <c r="Q1555">
        <f t="shared" si="189"/>
        <v>0.28717946967733821</v>
      </c>
      <c r="R1555">
        <v>0.96681284999999995</v>
      </c>
      <c r="S1555">
        <v>0.97491227400000002</v>
      </c>
    </row>
    <row r="1556" spans="1:19" x14ac:dyDescent="0.25">
      <c r="A1556">
        <v>90</v>
      </c>
      <c r="B1556">
        <v>1</v>
      </c>
      <c r="C1556">
        <v>5</v>
      </c>
      <c r="D1556">
        <v>2.5</v>
      </c>
      <c r="H1556">
        <v>0.64851911070000001</v>
      </c>
      <c r="I1556">
        <v>0.65650566499999996</v>
      </c>
      <c r="J1556">
        <v>0.40518658559999998</v>
      </c>
      <c r="K1556">
        <v>0.27359644599999999</v>
      </c>
      <c r="L1556">
        <v>0.74518718780000004</v>
      </c>
      <c r="M1556">
        <v>0.2313468005</v>
      </c>
      <c r="N1556">
        <f t="shared" si="186"/>
        <v>0.62268184428395146</v>
      </c>
      <c r="O1556">
        <f t="shared" si="187"/>
        <v>0.34413100605420033</v>
      </c>
      <c r="P1556">
        <f t="shared" si="188"/>
        <v>0.6877328036626954</v>
      </c>
      <c r="Q1556">
        <f t="shared" si="189"/>
        <v>0.28717946967733821</v>
      </c>
      <c r="R1556">
        <v>0.96681284999999995</v>
      </c>
      <c r="S1556">
        <v>0.97491227400000002</v>
      </c>
    </row>
    <row r="1557" spans="1:19" x14ac:dyDescent="0.25">
      <c r="A1557">
        <v>90</v>
      </c>
      <c r="B1557">
        <v>1</v>
      </c>
      <c r="C1557">
        <v>5</v>
      </c>
      <c r="D1557">
        <v>2.5</v>
      </c>
      <c r="H1557">
        <v>0.64851911070000001</v>
      </c>
      <c r="I1557">
        <v>0.65650566499999996</v>
      </c>
      <c r="J1557">
        <v>0.40518658559999998</v>
      </c>
      <c r="K1557">
        <v>0.27359644599999999</v>
      </c>
      <c r="L1557">
        <v>0.74518718780000004</v>
      </c>
      <c r="M1557">
        <v>0.2313468005</v>
      </c>
      <c r="N1557">
        <f t="shared" si="186"/>
        <v>0.62268184428395146</v>
      </c>
      <c r="O1557">
        <f t="shared" si="187"/>
        <v>0.34413100605420033</v>
      </c>
      <c r="P1557">
        <f t="shared" si="188"/>
        <v>0.6877328036626954</v>
      </c>
      <c r="Q1557">
        <f t="shared" si="189"/>
        <v>0.28717946967733821</v>
      </c>
      <c r="R1557">
        <v>0.96681284999999995</v>
      </c>
      <c r="S1557">
        <v>0.97491227400000002</v>
      </c>
    </row>
    <row r="1558" spans="1:19" x14ac:dyDescent="0.25">
      <c r="A1558">
        <v>90</v>
      </c>
      <c r="B1558">
        <v>1</v>
      </c>
      <c r="C1558">
        <v>5</v>
      </c>
      <c r="D1558">
        <v>2.5</v>
      </c>
      <c r="H1558">
        <v>0.64851911070000001</v>
      </c>
      <c r="I1558">
        <v>0.65650566499999996</v>
      </c>
      <c r="J1558">
        <v>0.40518658559999998</v>
      </c>
      <c r="K1558">
        <v>0.27359644599999999</v>
      </c>
      <c r="L1558">
        <v>0.74518718780000004</v>
      </c>
      <c r="M1558">
        <v>0.2313468005</v>
      </c>
      <c r="N1558">
        <f t="shared" si="186"/>
        <v>0.62268184428395146</v>
      </c>
      <c r="O1558">
        <f t="shared" si="187"/>
        <v>0.34413100605420033</v>
      </c>
      <c r="P1558">
        <f t="shared" si="188"/>
        <v>0.6877328036626954</v>
      </c>
      <c r="Q1558">
        <f t="shared" si="189"/>
        <v>0.28717946967733821</v>
      </c>
      <c r="R1558">
        <v>0.96681284999999995</v>
      </c>
      <c r="S1558">
        <v>0.97491227400000002</v>
      </c>
    </row>
    <row r="1560" spans="1:19" x14ac:dyDescent="0.25">
      <c r="A1560">
        <v>90</v>
      </c>
      <c r="B1560">
        <v>0.8</v>
      </c>
      <c r="C1560">
        <v>5</v>
      </c>
      <c r="D1560">
        <v>2.5</v>
      </c>
      <c r="E1560">
        <v>0.22439999999999999</v>
      </c>
      <c r="F1560">
        <v>0.54479999999999995</v>
      </c>
      <c r="G1560">
        <v>0.76919999999999999</v>
      </c>
      <c r="H1560">
        <v>0.45591911070000002</v>
      </c>
      <c r="I1560">
        <v>0.45970566499999999</v>
      </c>
      <c r="J1560">
        <v>0.40518658559999998</v>
      </c>
      <c r="K1560">
        <v>0.27359644599999999</v>
      </c>
      <c r="L1560">
        <v>0.54450430780000003</v>
      </c>
      <c r="M1560">
        <v>0.2313468005</v>
      </c>
      <c r="N1560">
        <f t="shared" ref="N1560:N1599" si="190">$W$27+$W$28*B1560+$W$29*(C1560-$V$16)*(D1560-$V$18)+$W$30*A1560+$W$31*D1560+$W$32*(C1560-$V$16)*(A1560-$V$20)+$W$33*C1560+$W$34*(B1560-$V$22)*(D1560-$V$18)+$W$35*(A1560-$V$20)*(D1560-$V$18)</f>
        <v>0.42072134111595144</v>
      </c>
      <c r="O1560">
        <f t="shared" ref="O1560:O1599" si="191">$W$40+$W$41*D1560+$W$42*(C1560-$V$17)*(D1560-$V$19)+$W$43*A1560+$W$44*(A1560-$V$21)*(D1560-$V$19)+$W$45*C1560+$W$46*(A1560-$V$21)*(C1560-$V$17)+$W$47*(B1560-$V$23)*(D1560-$V$19)+$W$48*(B1560-$V$23)*(C1560-$V$17)+$W$49*B1560</f>
        <v>0.36549030544800026</v>
      </c>
      <c r="P1560">
        <f t="shared" ref="P1560:P1599" si="192">$Z$27+$Z$28*B1560+$Z$29*A1560+$Z$30*C1560+$Z$31*(D1560-$V$18)^2+$Z$32*(D1560-$V$18)*(C1560-$V$16)+$Z$33*(A1560-$V$20)*(D1560-$V$18)+$Z$34*(D1560)+$Z$35*(B1560-$V$22)*(D1560-$V$18)+$Z$36*(C1560-$V$16)^2+$Z$37*(B1560-$V$22)*(C1560-$V$16)</f>
        <v>0.47508950706869596</v>
      </c>
      <c r="Q1560">
        <f t="shared" ref="Q1560:Q1599" si="193">$Z$40+$Z$41*A1560+$Z$42*C1560+$Z$43*(D1560-$V$19)^2+$Z$44*(C1560-$V$17)*(D1560-$V$19)+$Z$45*D1560+$Z$46*(A1560-$V$21)*(D1560-$V$19)+$Z$47*(C1560-$V$17)^2+$Z$48*(B1560-$V$23)*(D1560-$V$19)+$Z$49*(B1560-$V$23)*(C1560-$V$17)+$Z$50*B1560</f>
        <v>0.31213927409053827</v>
      </c>
      <c r="R1560">
        <v>0.78621164600000004</v>
      </c>
      <c r="S1560">
        <v>0.78722878100000004</v>
      </c>
    </row>
    <row r="1561" spans="1:19" x14ac:dyDescent="0.25">
      <c r="A1561">
        <v>90</v>
      </c>
      <c r="B1561">
        <v>0.8</v>
      </c>
      <c r="C1561">
        <v>5</v>
      </c>
      <c r="D1561">
        <v>2.5</v>
      </c>
      <c r="E1561">
        <v>0.22559999999999999</v>
      </c>
      <c r="F1561">
        <v>0.54</v>
      </c>
      <c r="G1561">
        <v>0.76559999999999995</v>
      </c>
      <c r="H1561">
        <v>0.45591911070000002</v>
      </c>
      <c r="I1561">
        <v>0.45970566499999999</v>
      </c>
      <c r="J1561">
        <v>0.40518658559999998</v>
      </c>
      <c r="K1561">
        <v>0.27359644599999999</v>
      </c>
      <c r="L1561">
        <v>0.54450430780000003</v>
      </c>
      <c r="M1561">
        <v>0.2313468005</v>
      </c>
      <c r="N1561">
        <f t="shared" si="190"/>
        <v>0.42072134111595144</v>
      </c>
      <c r="O1561">
        <f t="shared" si="191"/>
        <v>0.36549030544800026</v>
      </c>
      <c r="P1561">
        <f t="shared" si="192"/>
        <v>0.47508950706869596</v>
      </c>
      <c r="Q1561">
        <f t="shared" si="193"/>
        <v>0.31213927409053827</v>
      </c>
      <c r="R1561">
        <v>0.78621164600000004</v>
      </c>
      <c r="S1561">
        <v>0.78722878100000004</v>
      </c>
    </row>
    <row r="1562" spans="1:19" x14ac:dyDescent="0.25">
      <c r="A1562">
        <v>90</v>
      </c>
      <c r="B1562">
        <v>0.8</v>
      </c>
      <c r="C1562">
        <v>5</v>
      </c>
      <c r="D1562">
        <v>2.5</v>
      </c>
      <c r="E1562">
        <v>0.26040000000000002</v>
      </c>
      <c r="F1562">
        <v>0.50639999999999996</v>
      </c>
      <c r="G1562">
        <v>0.76680000000000004</v>
      </c>
      <c r="H1562">
        <v>0.45591911070000002</v>
      </c>
      <c r="I1562">
        <v>0.45970566499999999</v>
      </c>
      <c r="J1562">
        <v>0.40518658559999998</v>
      </c>
      <c r="K1562">
        <v>0.27359644599999999</v>
      </c>
      <c r="L1562">
        <v>0.54450430780000003</v>
      </c>
      <c r="M1562">
        <v>0.2313468005</v>
      </c>
      <c r="N1562">
        <f t="shared" si="190"/>
        <v>0.42072134111595144</v>
      </c>
      <c r="O1562">
        <f t="shared" si="191"/>
        <v>0.36549030544800026</v>
      </c>
      <c r="P1562">
        <f t="shared" si="192"/>
        <v>0.47508950706869596</v>
      </c>
      <c r="Q1562">
        <f t="shared" si="193"/>
        <v>0.31213927409053827</v>
      </c>
      <c r="R1562">
        <v>0.78621164600000004</v>
      </c>
      <c r="S1562">
        <v>0.78722878100000004</v>
      </c>
    </row>
    <row r="1563" spans="1:19" x14ac:dyDescent="0.25">
      <c r="A1563">
        <v>90</v>
      </c>
      <c r="B1563">
        <v>0.8</v>
      </c>
      <c r="C1563">
        <v>5</v>
      </c>
      <c r="D1563">
        <v>2.5</v>
      </c>
      <c r="E1563">
        <v>0.27839999999999998</v>
      </c>
      <c r="F1563">
        <v>0.49740000000000001</v>
      </c>
      <c r="G1563">
        <v>0.77580000000000005</v>
      </c>
      <c r="H1563">
        <v>0.45591911070000002</v>
      </c>
      <c r="I1563">
        <v>0.45970566499999999</v>
      </c>
      <c r="J1563">
        <v>0.40518658559999998</v>
      </c>
      <c r="K1563">
        <v>0.27359644599999999</v>
      </c>
      <c r="L1563">
        <v>0.54450430780000003</v>
      </c>
      <c r="M1563">
        <v>0.2313468005</v>
      </c>
      <c r="N1563">
        <f t="shared" si="190"/>
        <v>0.42072134111595144</v>
      </c>
      <c r="O1563">
        <f t="shared" si="191"/>
        <v>0.36549030544800026</v>
      </c>
      <c r="P1563">
        <f t="shared" si="192"/>
        <v>0.47508950706869596</v>
      </c>
      <c r="Q1563">
        <f t="shared" si="193"/>
        <v>0.31213927409053827</v>
      </c>
      <c r="R1563">
        <v>0.78621164600000004</v>
      </c>
      <c r="S1563">
        <v>0.78722878100000004</v>
      </c>
    </row>
    <row r="1564" spans="1:19" x14ac:dyDescent="0.25">
      <c r="A1564">
        <v>90</v>
      </c>
      <c r="B1564">
        <v>0.8</v>
      </c>
      <c r="C1564">
        <v>5</v>
      </c>
      <c r="D1564">
        <v>2.5</v>
      </c>
      <c r="E1564">
        <v>0.1368</v>
      </c>
      <c r="F1564">
        <v>0.65880000000000005</v>
      </c>
      <c r="G1564">
        <v>0.79559999999999997</v>
      </c>
      <c r="H1564">
        <v>0.45591911070000002</v>
      </c>
      <c r="I1564">
        <v>0.45970566499999999</v>
      </c>
      <c r="J1564">
        <v>0.40518658559999998</v>
      </c>
      <c r="K1564">
        <v>0.27359644599999999</v>
      </c>
      <c r="L1564">
        <v>0.54450430780000003</v>
      </c>
      <c r="M1564">
        <v>0.2313468005</v>
      </c>
      <c r="N1564">
        <f t="shared" si="190"/>
        <v>0.42072134111595144</v>
      </c>
      <c r="O1564">
        <f t="shared" si="191"/>
        <v>0.36549030544800026</v>
      </c>
      <c r="P1564">
        <f t="shared" si="192"/>
        <v>0.47508950706869596</v>
      </c>
      <c r="Q1564">
        <f t="shared" si="193"/>
        <v>0.31213927409053827</v>
      </c>
      <c r="R1564">
        <v>0.78621164600000004</v>
      </c>
      <c r="S1564">
        <v>0.78722878100000004</v>
      </c>
    </row>
    <row r="1565" spans="1:19" x14ac:dyDescent="0.25">
      <c r="A1565">
        <v>90</v>
      </c>
      <c r="B1565">
        <v>0.8</v>
      </c>
      <c r="C1565">
        <v>5</v>
      </c>
      <c r="D1565">
        <v>2.5</v>
      </c>
      <c r="E1565">
        <v>0.13500000000000001</v>
      </c>
      <c r="F1565">
        <v>0.64800000000000002</v>
      </c>
      <c r="G1565">
        <v>0.78300000000000003</v>
      </c>
      <c r="H1565">
        <v>0.45591911070000002</v>
      </c>
      <c r="I1565">
        <v>0.45970566499999999</v>
      </c>
      <c r="J1565">
        <v>0.40518658559999998</v>
      </c>
      <c r="K1565">
        <v>0.27359644599999999</v>
      </c>
      <c r="L1565">
        <v>0.54450430780000003</v>
      </c>
      <c r="M1565">
        <v>0.2313468005</v>
      </c>
      <c r="N1565">
        <f t="shared" si="190"/>
        <v>0.42072134111595144</v>
      </c>
      <c r="O1565">
        <f t="shared" si="191"/>
        <v>0.36549030544800026</v>
      </c>
      <c r="P1565">
        <f t="shared" si="192"/>
        <v>0.47508950706869596</v>
      </c>
      <c r="Q1565">
        <f t="shared" si="193"/>
        <v>0.31213927409053827</v>
      </c>
      <c r="R1565">
        <v>0.78621164600000004</v>
      </c>
      <c r="S1565">
        <v>0.78722878100000004</v>
      </c>
    </row>
    <row r="1566" spans="1:19" x14ac:dyDescent="0.25">
      <c r="A1566">
        <v>90</v>
      </c>
      <c r="B1566">
        <v>0.8</v>
      </c>
      <c r="C1566">
        <v>5</v>
      </c>
      <c r="D1566">
        <v>2.5</v>
      </c>
      <c r="E1566">
        <v>7.3800000000000004E-2</v>
      </c>
      <c r="F1566">
        <v>0.70199999999999996</v>
      </c>
      <c r="G1566">
        <v>0.77580000000000005</v>
      </c>
      <c r="H1566">
        <v>0.45591911070000002</v>
      </c>
      <c r="I1566">
        <v>0.45970566499999999</v>
      </c>
      <c r="J1566">
        <v>0.40518658559999998</v>
      </c>
      <c r="K1566">
        <v>0.27359644599999999</v>
      </c>
      <c r="L1566">
        <v>0.54450430780000003</v>
      </c>
      <c r="M1566">
        <v>0.2313468005</v>
      </c>
      <c r="N1566">
        <f t="shared" si="190"/>
        <v>0.42072134111595144</v>
      </c>
      <c r="O1566">
        <f t="shared" si="191"/>
        <v>0.36549030544800026</v>
      </c>
      <c r="P1566">
        <f t="shared" si="192"/>
        <v>0.47508950706869596</v>
      </c>
      <c r="Q1566">
        <f t="shared" si="193"/>
        <v>0.31213927409053827</v>
      </c>
      <c r="R1566">
        <v>0.78621164600000004</v>
      </c>
      <c r="S1566">
        <v>0.78722878100000004</v>
      </c>
    </row>
    <row r="1567" spans="1:19" x14ac:dyDescent="0.25">
      <c r="A1567">
        <v>90</v>
      </c>
      <c r="B1567">
        <v>0.8</v>
      </c>
      <c r="C1567">
        <v>5</v>
      </c>
      <c r="D1567">
        <v>2.5</v>
      </c>
      <c r="E1567">
        <v>0.14399999999999999</v>
      </c>
      <c r="F1567">
        <v>0.63360000000000005</v>
      </c>
      <c r="G1567">
        <v>0.77759999999999996</v>
      </c>
      <c r="H1567">
        <v>0.45591911070000002</v>
      </c>
      <c r="I1567">
        <v>0.45970566499999999</v>
      </c>
      <c r="J1567">
        <v>0.40518658559999998</v>
      </c>
      <c r="K1567">
        <v>0.27359644599999999</v>
      </c>
      <c r="L1567">
        <v>0.54450430780000003</v>
      </c>
      <c r="M1567">
        <v>0.2313468005</v>
      </c>
      <c r="N1567">
        <f t="shared" si="190"/>
        <v>0.42072134111595144</v>
      </c>
      <c r="O1567">
        <f t="shared" si="191"/>
        <v>0.36549030544800026</v>
      </c>
      <c r="P1567">
        <f t="shared" si="192"/>
        <v>0.47508950706869596</v>
      </c>
      <c r="Q1567">
        <f t="shared" si="193"/>
        <v>0.31213927409053827</v>
      </c>
      <c r="R1567">
        <v>0.78621164600000004</v>
      </c>
      <c r="S1567">
        <v>0.78722878100000004</v>
      </c>
    </row>
    <row r="1568" spans="1:19" x14ac:dyDescent="0.25">
      <c r="A1568">
        <v>90</v>
      </c>
      <c r="B1568">
        <v>0.8</v>
      </c>
      <c r="C1568">
        <v>5</v>
      </c>
      <c r="D1568">
        <v>2.5</v>
      </c>
      <c r="E1568">
        <v>0.21959999999999999</v>
      </c>
      <c r="F1568">
        <v>0.52559999999999996</v>
      </c>
      <c r="G1568">
        <v>0.74519999999999997</v>
      </c>
      <c r="H1568">
        <v>0.45591911070000002</v>
      </c>
      <c r="I1568">
        <v>0.45970566499999999</v>
      </c>
      <c r="J1568">
        <v>0.40518658559999998</v>
      </c>
      <c r="K1568">
        <v>0.27359644599999999</v>
      </c>
      <c r="L1568">
        <v>0.54450430780000003</v>
      </c>
      <c r="M1568">
        <v>0.2313468005</v>
      </c>
      <c r="N1568">
        <f t="shared" si="190"/>
        <v>0.42072134111595144</v>
      </c>
      <c r="O1568">
        <f t="shared" si="191"/>
        <v>0.36549030544800026</v>
      </c>
      <c r="P1568">
        <f t="shared" si="192"/>
        <v>0.47508950706869596</v>
      </c>
      <c r="Q1568">
        <f t="shared" si="193"/>
        <v>0.31213927409053827</v>
      </c>
      <c r="R1568">
        <v>0.78621164600000004</v>
      </c>
      <c r="S1568">
        <v>0.78722878100000004</v>
      </c>
    </row>
    <row r="1569" spans="1:19" x14ac:dyDescent="0.25">
      <c r="A1569">
        <v>90</v>
      </c>
      <c r="B1569">
        <v>0.8</v>
      </c>
      <c r="C1569">
        <v>5</v>
      </c>
      <c r="D1569">
        <v>2.5</v>
      </c>
      <c r="E1569">
        <v>0.1206</v>
      </c>
      <c r="F1569">
        <v>0.64259999999999995</v>
      </c>
      <c r="G1569">
        <v>0.76319999999999999</v>
      </c>
      <c r="H1569">
        <v>0.45591911070000002</v>
      </c>
      <c r="I1569">
        <v>0.45970566499999999</v>
      </c>
      <c r="J1569">
        <v>0.40518658559999998</v>
      </c>
      <c r="K1569">
        <v>0.27359644599999999</v>
      </c>
      <c r="L1569">
        <v>0.54450430780000003</v>
      </c>
      <c r="M1569">
        <v>0.2313468005</v>
      </c>
      <c r="N1569">
        <f t="shared" si="190"/>
        <v>0.42072134111595144</v>
      </c>
      <c r="O1569">
        <f t="shared" si="191"/>
        <v>0.36549030544800026</v>
      </c>
      <c r="P1569">
        <f t="shared" si="192"/>
        <v>0.47508950706869596</v>
      </c>
      <c r="Q1569">
        <f t="shared" si="193"/>
        <v>0.31213927409053827</v>
      </c>
      <c r="R1569">
        <v>0.78621164600000004</v>
      </c>
      <c r="S1569">
        <v>0.78722878100000004</v>
      </c>
    </row>
    <row r="1570" spans="1:19" x14ac:dyDescent="0.25">
      <c r="A1570">
        <v>90</v>
      </c>
      <c r="B1570">
        <v>0.8</v>
      </c>
      <c r="C1570">
        <v>5</v>
      </c>
      <c r="D1570">
        <v>2.5</v>
      </c>
      <c r="E1570">
        <v>0.18</v>
      </c>
      <c r="F1570">
        <v>0.59399999999999997</v>
      </c>
      <c r="G1570">
        <v>0.77400000000000002</v>
      </c>
      <c r="H1570">
        <v>0.45591911070000002</v>
      </c>
      <c r="I1570">
        <v>0.45970566499999999</v>
      </c>
      <c r="J1570">
        <v>0.40518658559999998</v>
      </c>
      <c r="K1570">
        <v>0.27359644599999999</v>
      </c>
      <c r="L1570">
        <v>0.54450430780000003</v>
      </c>
      <c r="M1570">
        <v>0.2313468005</v>
      </c>
      <c r="N1570">
        <f t="shared" si="190"/>
        <v>0.42072134111595144</v>
      </c>
      <c r="O1570">
        <f t="shared" si="191"/>
        <v>0.36549030544800026</v>
      </c>
      <c r="P1570">
        <f t="shared" si="192"/>
        <v>0.47508950706869596</v>
      </c>
      <c r="Q1570">
        <f t="shared" si="193"/>
        <v>0.31213927409053827</v>
      </c>
      <c r="R1570">
        <v>0.78621164600000004</v>
      </c>
      <c r="S1570">
        <v>0.78722878100000004</v>
      </c>
    </row>
    <row r="1571" spans="1:19" x14ac:dyDescent="0.25">
      <c r="A1571">
        <v>90</v>
      </c>
      <c r="B1571">
        <v>0.8</v>
      </c>
      <c r="C1571">
        <v>5</v>
      </c>
      <c r="D1571">
        <v>2.5</v>
      </c>
      <c r="E1571">
        <v>0.2394</v>
      </c>
      <c r="F1571">
        <v>0.53639999999999999</v>
      </c>
      <c r="G1571">
        <v>0.77580000000000005</v>
      </c>
      <c r="H1571">
        <v>0.45591911070000002</v>
      </c>
      <c r="I1571">
        <v>0.45970566499999999</v>
      </c>
      <c r="J1571">
        <v>0.40518658559999998</v>
      </c>
      <c r="K1571">
        <v>0.27359644599999999</v>
      </c>
      <c r="L1571">
        <v>0.54450430780000003</v>
      </c>
      <c r="M1571">
        <v>0.2313468005</v>
      </c>
      <c r="N1571">
        <f t="shared" si="190"/>
        <v>0.42072134111595144</v>
      </c>
      <c r="O1571">
        <f t="shared" si="191"/>
        <v>0.36549030544800026</v>
      </c>
      <c r="P1571">
        <f t="shared" si="192"/>
        <v>0.47508950706869596</v>
      </c>
      <c r="Q1571">
        <f t="shared" si="193"/>
        <v>0.31213927409053827</v>
      </c>
      <c r="R1571">
        <v>0.78621164600000004</v>
      </c>
      <c r="S1571">
        <v>0.78722878100000004</v>
      </c>
    </row>
    <row r="1572" spans="1:19" x14ac:dyDescent="0.25">
      <c r="A1572">
        <v>90</v>
      </c>
      <c r="B1572">
        <v>0.8</v>
      </c>
      <c r="C1572">
        <v>5</v>
      </c>
      <c r="D1572">
        <v>2.5</v>
      </c>
      <c r="E1572">
        <v>0.19800000000000001</v>
      </c>
      <c r="F1572">
        <v>0.56340000000000001</v>
      </c>
      <c r="G1572">
        <v>0.76139999999999997</v>
      </c>
      <c r="H1572">
        <v>0.45591911070000002</v>
      </c>
      <c r="I1572">
        <v>0.45970566499999999</v>
      </c>
      <c r="J1572">
        <v>0.40518658559999998</v>
      </c>
      <c r="K1572">
        <v>0.27359644599999999</v>
      </c>
      <c r="L1572">
        <v>0.54450430780000003</v>
      </c>
      <c r="M1572">
        <v>0.2313468005</v>
      </c>
      <c r="N1572">
        <f t="shared" si="190"/>
        <v>0.42072134111595144</v>
      </c>
      <c r="O1572">
        <f t="shared" si="191"/>
        <v>0.36549030544800026</v>
      </c>
      <c r="P1572">
        <f t="shared" si="192"/>
        <v>0.47508950706869596</v>
      </c>
      <c r="Q1572">
        <f t="shared" si="193"/>
        <v>0.31213927409053827</v>
      </c>
      <c r="R1572">
        <v>0.78621164600000004</v>
      </c>
      <c r="S1572">
        <v>0.78722878100000004</v>
      </c>
    </row>
    <row r="1573" spans="1:19" x14ac:dyDescent="0.25">
      <c r="A1573">
        <v>90</v>
      </c>
      <c r="B1573">
        <v>0.8</v>
      </c>
      <c r="C1573">
        <v>5</v>
      </c>
      <c r="D1573">
        <v>2.5</v>
      </c>
      <c r="E1573">
        <v>0.19620000000000001</v>
      </c>
      <c r="F1573">
        <v>0.55620000000000003</v>
      </c>
      <c r="G1573">
        <v>0.75239999999999996</v>
      </c>
      <c r="H1573">
        <v>0.45591911070000002</v>
      </c>
      <c r="I1573">
        <v>0.45970566499999999</v>
      </c>
      <c r="J1573">
        <v>0.40518658559999998</v>
      </c>
      <c r="K1573">
        <v>0.27359644599999999</v>
      </c>
      <c r="L1573">
        <v>0.54450430780000003</v>
      </c>
      <c r="M1573">
        <v>0.2313468005</v>
      </c>
      <c r="N1573">
        <f t="shared" si="190"/>
        <v>0.42072134111595144</v>
      </c>
      <c r="O1573">
        <f t="shared" si="191"/>
        <v>0.36549030544800026</v>
      </c>
      <c r="P1573">
        <f t="shared" si="192"/>
        <v>0.47508950706869596</v>
      </c>
      <c r="Q1573">
        <f t="shared" si="193"/>
        <v>0.31213927409053827</v>
      </c>
      <c r="R1573">
        <v>0.78621164600000004</v>
      </c>
      <c r="S1573">
        <v>0.78722878100000004</v>
      </c>
    </row>
    <row r="1574" spans="1:19" x14ac:dyDescent="0.25">
      <c r="A1574">
        <v>90</v>
      </c>
      <c r="B1574">
        <v>0.8</v>
      </c>
      <c r="C1574">
        <v>5</v>
      </c>
      <c r="D1574">
        <v>2.5</v>
      </c>
      <c r="E1574">
        <v>0.25740000000000002</v>
      </c>
      <c r="F1574">
        <v>0.53820000000000001</v>
      </c>
      <c r="G1574">
        <v>0.79559999999999997</v>
      </c>
      <c r="H1574">
        <v>0.45591911070000002</v>
      </c>
      <c r="I1574">
        <v>0.45970566499999999</v>
      </c>
      <c r="J1574">
        <v>0.40518658559999998</v>
      </c>
      <c r="K1574">
        <v>0.27359644599999999</v>
      </c>
      <c r="L1574">
        <v>0.54450430780000003</v>
      </c>
      <c r="M1574">
        <v>0.2313468005</v>
      </c>
      <c r="N1574">
        <f t="shared" si="190"/>
        <v>0.42072134111595144</v>
      </c>
      <c r="O1574">
        <f t="shared" si="191"/>
        <v>0.36549030544800026</v>
      </c>
      <c r="P1574">
        <f t="shared" si="192"/>
        <v>0.47508950706869596</v>
      </c>
      <c r="Q1574">
        <f t="shared" si="193"/>
        <v>0.31213927409053827</v>
      </c>
      <c r="R1574">
        <v>0.78621164600000004</v>
      </c>
      <c r="S1574">
        <v>0.78722878100000004</v>
      </c>
    </row>
    <row r="1575" spans="1:19" x14ac:dyDescent="0.25">
      <c r="A1575">
        <v>90</v>
      </c>
      <c r="B1575">
        <v>0.8</v>
      </c>
      <c r="C1575">
        <v>5</v>
      </c>
      <c r="D1575">
        <v>2.5</v>
      </c>
      <c r="E1575">
        <v>0.27360000000000001</v>
      </c>
      <c r="F1575">
        <v>0.621</v>
      </c>
      <c r="G1575">
        <v>0.89459999999999995</v>
      </c>
      <c r="H1575">
        <v>0.45591911070000002</v>
      </c>
      <c r="I1575">
        <v>0.45970566499999999</v>
      </c>
      <c r="J1575">
        <v>0.40518658559999998</v>
      </c>
      <c r="K1575">
        <v>0.27359644599999999</v>
      </c>
      <c r="L1575">
        <v>0.54450430780000003</v>
      </c>
      <c r="M1575">
        <v>0.2313468005</v>
      </c>
      <c r="N1575">
        <f t="shared" si="190"/>
        <v>0.42072134111595144</v>
      </c>
      <c r="O1575">
        <f t="shared" si="191"/>
        <v>0.36549030544800026</v>
      </c>
      <c r="P1575">
        <f t="shared" si="192"/>
        <v>0.47508950706869596</v>
      </c>
      <c r="Q1575">
        <f t="shared" si="193"/>
        <v>0.31213927409053827</v>
      </c>
      <c r="R1575">
        <v>0.78621164600000004</v>
      </c>
      <c r="S1575">
        <v>0.78722878100000004</v>
      </c>
    </row>
    <row r="1576" spans="1:19" x14ac:dyDescent="0.25">
      <c r="A1576">
        <v>90</v>
      </c>
      <c r="B1576">
        <v>0.8</v>
      </c>
      <c r="C1576">
        <v>5</v>
      </c>
      <c r="D1576">
        <v>2.5</v>
      </c>
      <c r="E1576">
        <v>0.20519999999999999</v>
      </c>
      <c r="F1576">
        <v>0.54359999999999997</v>
      </c>
      <c r="G1576">
        <v>0.74880000000000002</v>
      </c>
      <c r="H1576">
        <v>0.45591911070000002</v>
      </c>
      <c r="I1576">
        <v>0.45970566499999999</v>
      </c>
      <c r="J1576">
        <v>0.40518658559999998</v>
      </c>
      <c r="K1576">
        <v>0.27359644599999999</v>
      </c>
      <c r="L1576">
        <v>0.54450430780000003</v>
      </c>
      <c r="M1576">
        <v>0.2313468005</v>
      </c>
      <c r="N1576">
        <f t="shared" si="190"/>
        <v>0.42072134111595144</v>
      </c>
      <c r="O1576">
        <f t="shared" si="191"/>
        <v>0.36549030544800026</v>
      </c>
      <c r="P1576">
        <f t="shared" si="192"/>
        <v>0.47508950706869596</v>
      </c>
      <c r="Q1576">
        <f t="shared" si="193"/>
        <v>0.31213927409053827</v>
      </c>
      <c r="R1576">
        <v>0.78621164600000004</v>
      </c>
      <c r="S1576">
        <v>0.78722878100000004</v>
      </c>
    </row>
    <row r="1577" spans="1:19" x14ac:dyDescent="0.25">
      <c r="A1577">
        <v>90</v>
      </c>
      <c r="B1577">
        <v>0.8</v>
      </c>
      <c r="C1577">
        <v>5</v>
      </c>
      <c r="D1577">
        <v>2.5</v>
      </c>
      <c r="E1577">
        <v>0.29880000000000001</v>
      </c>
      <c r="F1577">
        <v>0.4824</v>
      </c>
      <c r="G1577">
        <v>0.78120000000000001</v>
      </c>
      <c r="H1577">
        <v>0.45591911070000002</v>
      </c>
      <c r="I1577">
        <v>0.45970566499999999</v>
      </c>
      <c r="J1577">
        <v>0.40518658559999998</v>
      </c>
      <c r="K1577">
        <v>0.27359644599999999</v>
      </c>
      <c r="L1577">
        <v>0.54450430780000003</v>
      </c>
      <c r="M1577">
        <v>0.2313468005</v>
      </c>
      <c r="N1577">
        <f t="shared" si="190"/>
        <v>0.42072134111595144</v>
      </c>
      <c r="O1577">
        <f t="shared" si="191"/>
        <v>0.36549030544800026</v>
      </c>
      <c r="P1577">
        <f t="shared" si="192"/>
        <v>0.47508950706869596</v>
      </c>
      <c r="Q1577">
        <f t="shared" si="193"/>
        <v>0.31213927409053827</v>
      </c>
      <c r="R1577">
        <v>0.78621164600000004</v>
      </c>
      <c r="S1577">
        <v>0.78722878100000004</v>
      </c>
    </row>
    <row r="1578" spans="1:19" x14ac:dyDescent="0.25">
      <c r="A1578">
        <v>90</v>
      </c>
      <c r="B1578">
        <v>0.8</v>
      </c>
      <c r="C1578">
        <v>5</v>
      </c>
      <c r="D1578">
        <v>2.5</v>
      </c>
      <c r="E1578">
        <v>0.19439999999999999</v>
      </c>
      <c r="F1578">
        <v>0.51119999999999999</v>
      </c>
      <c r="G1578">
        <v>0.7056</v>
      </c>
      <c r="H1578">
        <v>0.45591911070000002</v>
      </c>
      <c r="I1578">
        <v>0.45970566499999999</v>
      </c>
      <c r="J1578">
        <v>0.40518658559999998</v>
      </c>
      <c r="K1578">
        <v>0.27359644599999999</v>
      </c>
      <c r="L1578">
        <v>0.54450430780000003</v>
      </c>
      <c r="M1578">
        <v>0.2313468005</v>
      </c>
      <c r="N1578">
        <f t="shared" si="190"/>
        <v>0.42072134111595144</v>
      </c>
      <c r="O1578">
        <f t="shared" si="191"/>
        <v>0.36549030544800026</v>
      </c>
      <c r="P1578">
        <f t="shared" si="192"/>
        <v>0.47508950706869596</v>
      </c>
      <c r="Q1578">
        <f t="shared" si="193"/>
        <v>0.31213927409053827</v>
      </c>
      <c r="R1578">
        <v>0.78621164600000004</v>
      </c>
      <c r="S1578">
        <v>0.78722878100000004</v>
      </c>
    </row>
    <row r="1579" spans="1:19" x14ac:dyDescent="0.25">
      <c r="A1579">
        <v>90</v>
      </c>
      <c r="B1579">
        <v>0.8</v>
      </c>
      <c r="C1579">
        <v>5</v>
      </c>
      <c r="D1579">
        <v>2.5</v>
      </c>
      <c r="E1579">
        <v>0.30959999999999999</v>
      </c>
      <c r="F1579">
        <v>0.58499999999999996</v>
      </c>
      <c r="G1579">
        <v>0.89459999999999995</v>
      </c>
      <c r="H1579">
        <v>0.45591911070000002</v>
      </c>
      <c r="I1579">
        <v>0.45970566499999999</v>
      </c>
      <c r="J1579">
        <v>0.40518658559999998</v>
      </c>
      <c r="K1579">
        <v>0.27359644599999999</v>
      </c>
      <c r="L1579">
        <v>0.54450430780000003</v>
      </c>
      <c r="M1579">
        <v>0.2313468005</v>
      </c>
      <c r="N1579">
        <f t="shared" si="190"/>
        <v>0.42072134111595144</v>
      </c>
      <c r="O1579">
        <f t="shared" si="191"/>
        <v>0.36549030544800026</v>
      </c>
      <c r="P1579">
        <f t="shared" si="192"/>
        <v>0.47508950706869596</v>
      </c>
      <c r="Q1579">
        <f t="shared" si="193"/>
        <v>0.31213927409053827</v>
      </c>
      <c r="R1579">
        <v>0.78621164600000004</v>
      </c>
      <c r="S1579">
        <v>0.78722878100000004</v>
      </c>
    </row>
    <row r="1580" spans="1:19" x14ac:dyDescent="0.25">
      <c r="A1580">
        <v>90</v>
      </c>
      <c r="B1580">
        <v>0.8</v>
      </c>
      <c r="C1580">
        <v>5</v>
      </c>
      <c r="D1580">
        <v>2.5</v>
      </c>
      <c r="E1580">
        <v>0.39240000000000003</v>
      </c>
      <c r="F1580">
        <v>0.52380000000000004</v>
      </c>
      <c r="G1580">
        <v>0.91620000000000001</v>
      </c>
      <c r="H1580">
        <v>0.45591911070000002</v>
      </c>
      <c r="I1580">
        <v>0.45970566499999999</v>
      </c>
      <c r="J1580">
        <v>0.40518658559999998</v>
      </c>
      <c r="K1580">
        <v>0.27359644599999999</v>
      </c>
      <c r="L1580">
        <v>0.54450430780000003</v>
      </c>
      <c r="M1580">
        <v>0.2313468005</v>
      </c>
      <c r="N1580">
        <f t="shared" si="190"/>
        <v>0.42072134111595144</v>
      </c>
      <c r="O1580">
        <f t="shared" si="191"/>
        <v>0.36549030544800026</v>
      </c>
      <c r="P1580">
        <f t="shared" si="192"/>
        <v>0.47508950706869596</v>
      </c>
      <c r="Q1580">
        <f t="shared" si="193"/>
        <v>0.31213927409053827</v>
      </c>
      <c r="R1580">
        <v>0.78621164600000004</v>
      </c>
      <c r="S1580">
        <v>0.78722878100000004</v>
      </c>
    </row>
    <row r="1581" spans="1:19" x14ac:dyDescent="0.25">
      <c r="A1581">
        <v>90</v>
      </c>
      <c r="B1581">
        <v>0.8</v>
      </c>
      <c r="C1581">
        <v>5</v>
      </c>
      <c r="D1581">
        <v>2.5</v>
      </c>
      <c r="E1581">
        <v>0.38700000000000001</v>
      </c>
      <c r="F1581">
        <v>0.46800000000000003</v>
      </c>
      <c r="G1581">
        <v>0.85499999999999998</v>
      </c>
      <c r="H1581">
        <v>0.45591911070000002</v>
      </c>
      <c r="I1581">
        <v>0.45970566499999999</v>
      </c>
      <c r="J1581">
        <v>0.40518658559999998</v>
      </c>
      <c r="K1581">
        <v>0.27359644599999999</v>
      </c>
      <c r="L1581">
        <v>0.54450430780000003</v>
      </c>
      <c r="M1581">
        <v>0.2313468005</v>
      </c>
      <c r="N1581">
        <f t="shared" si="190"/>
        <v>0.42072134111595144</v>
      </c>
      <c r="O1581">
        <f t="shared" si="191"/>
        <v>0.36549030544800026</v>
      </c>
      <c r="P1581">
        <f t="shared" si="192"/>
        <v>0.47508950706869596</v>
      </c>
      <c r="Q1581">
        <f t="shared" si="193"/>
        <v>0.31213927409053827</v>
      </c>
      <c r="R1581">
        <v>0.78621164600000004</v>
      </c>
      <c r="S1581">
        <v>0.78722878100000004</v>
      </c>
    </row>
    <row r="1582" spans="1:19" x14ac:dyDescent="0.25">
      <c r="A1582">
        <v>90</v>
      </c>
      <c r="B1582">
        <v>0.8</v>
      </c>
      <c r="C1582">
        <v>5</v>
      </c>
      <c r="D1582">
        <v>2.5</v>
      </c>
      <c r="E1582">
        <v>0.4194</v>
      </c>
      <c r="F1582">
        <v>0.54359999999999997</v>
      </c>
      <c r="G1582">
        <v>0.96299999999999997</v>
      </c>
      <c r="H1582">
        <v>0.45591911070000002</v>
      </c>
      <c r="I1582">
        <v>0.45970566499999999</v>
      </c>
      <c r="J1582">
        <v>0.40518658559999998</v>
      </c>
      <c r="K1582">
        <v>0.27359644599999999</v>
      </c>
      <c r="L1582">
        <v>0.54450430780000003</v>
      </c>
      <c r="M1582">
        <v>0.2313468005</v>
      </c>
      <c r="N1582">
        <f t="shared" si="190"/>
        <v>0.42072134111595144</v>
      </c>
      <c r="O1582">
        <f t="shared" si="191"/>
        <v>0.36549030544800026</v>
      </c>
      <c r="P1582">
        <f t="shared" si="192"/>
        <v>0.47508950706869596</v>
      </c>
      <c r="Q1582">
        <f t="shared" si="193"/>
        <v>0.31213927409053827</v>
      </c>
      <c r="R1582">
        <v>0.78621164600000004</v>
      </c>
      <c r="S1582">
        <v>0.78722878100000004</v>
      </c>
    </row>
    <row r="1583" spans="1:19" x14ac:dyDescent="0.25">
      <c r="A1583">
        <v>90</v>
      </c>
      <c r="B1583">
        <v>0.8</v>
      </c>
      <c r="C1583">
        <v>5</v>
      </c>
      <c r="D1583">
        <v>2.5</v>
      </c>
      <c r="E1583">
        <v>0.252</v>
      </c>
      <c r="F1583">
        <v>0.58140000000000003</v>
      </c>
      <c r="G1583">
        <v>0.83340000000000003</v>
      </c>
      <c r="H1583">
        <v>0.45591911070000002</v>
      </c>
      <c r="I1583">
        <v>0.45970566499999999</v>
      </c>
      <c r="J1583">
        <v>0.40518658559999998</v>
      </c>
      <c r="K1583">
        <v>0.27359644599999999</v>
      </c>
      <c r="L1583">
        <v>0.54450430780000003</v>
      </c>
      <c r="M1583">
        <v>0.2313468005</v>
      </c>
      <c r="N1583">
        <f t="shared" si="190"/>
        <v>0.42072134111595144</v>
      </c>
      <c r="O1583">
        <f t="shared" si="191"/>
        <v>0.36549030544800026</v>
      </c>
      <c r="P1583">
        <f t="shared" si="192"/>
        <v>0.47508950706869596</v>
      </c>
      <c r="Q1583">
        <f t="shared" si="193"/>
        <v>0.31213927409053827</v>
      </c>
      <c r="R1583">
        <v>0.78621164600000004</v>
      </c>
      <c r="S1583">
        <v>0.78722878100000004</v>
      </c>
    </row>
    <row r="1584" spans="1:19" x14ac:dyDescent="0.25">
      <c r="A1584">
        <v>90</v>
      </c>
      <c r="B1584">
        <v>0.8</v>
      </c>
      <c r="C1584">
        <v>5</v>
      </c>
      <c r="D1584">
        <v>2.5</v>
      </c>
      <c r="E1584">
        <v>0.29520000000000002</v>
      </c>
      <c r="F1584">
        <v>0.45</v>
      </c>
      <c r="G1584">
        <v>0.74519999999999997</v>
      </c>
      <c r="H1584">
        <v>0.45591911070000002</v>
      </c>
      <c r="I1584">
        <v>0.45970566499999999</v>
      </c>
      <c r="J1584">
        <v>0.40518658559999998</v>
      </c>
      <c r="K1584">
        <v>0.27359644599999999</v>
      </c>
      <c r="L1584">
        <v>0.54450430780000003</v>
      </c>
      <c r="M1584">
        <v>0.2313468005</v>
      </c>
      <c r="N1584">
        <f t="shared" si="190"/>
        <v>0.42072134111595144</v>
      </c>
      <c r="O1584">
        <f t="shared" si="191"/>
        <v>0.36549030544800026</v>
      </c>
      <c r="P1584">
        <f t="shared" si="192"/>
        <v>0.47508950706869596</v>
      </c>
      <c r="Q1584">
        <f t="shared" si="193"/>
        <v>0.31213927409053827</v>
      </c>
      <c r="R1584">
        <v>0.78621164600000004</v>
      </c>
      <c r="S1584">
        <v>0.78722878100000004</v>
      </c>
    </row>
    <row r="1585" spans="1:19" x14ac:dyDescent="0.25">
      <c r="A1585">
        <v>90</v>
      </c>
      <c r="B1585">
        <v>0.8</v>
      </c>
      <c r="C1585">
        <v>5</v>
      </c>
      <c r="D1585">
        <v>2.5</v>
      </c>
      <c r="E1585">
        <v>0.28620000000000001</v>
      </c>
      <c r="F1585">
        <v>0.51839999999999997</v>
      </c>
      <c r="G1585">
        <v>0.80459999999999998</v>
      </c>
      <c r="H1585">
        <v>0.45591911070000002</v>
      </c>
      <c r="I1585">
        <v>0.45970566499999999</v>
      </c>
      <c r="J1585">
        <v>0.40518658559999998</v>
      </c>
      <c r="K1585">
        <v>0.27359644599999999</v>
      </c>
      <c r="L1585">
        <v>0.54450430780000003</v>
      </c>
      <c r="M1585">
        <v>0.2313468005</v>
      </c>
      <c r="N1585">
        <f t="shared" si="190"/>
        <v>0.42072134111595144</v>
      </c>
      <c r="O1585">
        <f t="shared" si="191"/>
        <v>0.36549030544800026</v>
      </c>
      <c r="P1585">
        <f t="shared" si="192"/>
        <v>0.47508950706869596</v>
      </c>
      <c r="Q1585">
        <f t="shared" si="193"/>
        <v>0.31213927409053827</v>
      </c>
      <c r="R1585">
        <v>0.78621164600000004</v>
      </c>
      <c r="S1585">
        <v>0.78722878100000004</v>
      </c>
    </row>
    <row r="1586" spans="1:19" x14ac:dyDescent="0.25">
      <c r="A1586">
        <v>90</v>
      </c>
      <c r="B1586">
        <v>0.8</v>
      </c>
      <c r="C1586">
        <v>5</v>
      </c>
      <c r="D1586">
        <v>2.5</v>
      </c>
      <c r="E1586">
        <v>0.21060000000000001</v>
      </c>
      <c r="F1586">
        <v>0.50219999999999998</v>
      </c>
      <c r="G1586">
        <v>0.71279999999999999</v>
      </c>
      <c r="H1586">
        <v>0.45591911070000002</v>
      </c>
      <c r="I1586">
        <v>0.45970566499999999</v>
      </c>
      <c r="J1586">
        <v>0.40518658559999998</v>
      </c>
      <c r="K1586">
        <v>0.27359644599999999</v>
      </c>
      <c r="L1586">
        <v>0.54450430780000003</v>
      </c>
      <c r="M1586">
        <v>0.2313468005</v>
      </c>
      <c r="N1586">
        <f t="shared" si="190"/>
        <v>0.42072134111595144</v>
      </c>
      <c r="O1586">
        <f t="shared" si="191"/>
        <v>0.36549030544800026</v>
      </c>
      <c r="P1586">
        <f t="shared" si="192"/>
        <v>0.47508950706869596</v>
      </c>
      <c r="Q1586">
        <f t="shared" si="193"/>
        <v>0.31213927409053827</v>
      </c>
      <c r="R1586">
        <v>0.78621164600000004</v>
      </c>
      <c r="S1586">
        <v>0.78722878100000004</v>
      </c>
    </row>
    <row r="1587" spans="1:19" x14ac:dyDescent="0.25">
      <c r="A1587">
        <v>90</v>
      </c>
      <c r="B1587">
        <v>0.8</v>
      </c>
      <c r="C1587">
        <v>5</v>
      </c>
      <c r="D1587">
        <v>2.5</v>
      </c>
      <c r="E1587">
        <v>0.31680000000000003</v>
      </c>
      <c r="F1587">
        <v>0.4662</v>
      </c>
      <c r="G1587">
        <v>0.78300000000000003</v>
      </c>
      <c r="H1587">
        <v>0.45591911070000002</v>
      </c>
      <c r="I1587">
        <v>0.45970566499999999</v>
      </c>
      <c r="J1587">
        <v>0.40518658559999998</v>
      </c>
      <c r="K1587">
        <v>0.27359644599999999</v>
      </c>
      <c r="L1587">
        <v>0.54450430780000003</v>
      </c>
      <c r="M1587">
        <v>0.2313468005</v>
      </c>
      <c r="N1587">
        <f t="shared" si="190"/>
        <v>0.42072134111595144</v>
      </c>
      <c r="O1587">
        <f t="shared" si="191"/>
        <v>0.36549030544800026</v>
      </c>
      <c r="P1587">
        <f t="shared" si="192"/>
        <v>0.47508950706869596</v>
      </c>
      <c r="Q1587">
        <f t="shared" si="193"/>
        <v>0.31213927409053827</v>
      </c>
      <c r="R1587">
        <v>0.78621164600000004</v>
      </c>
      <c r="S1587">
        <v>0.78722878100000004</v>
      </c>
    </row>
    <row r="1588" spans="1:19" x14ac:dyDescent="0.25">
      <c r="A1588">
        <v>90</v>
      </c>
      <c r="B1588">
        <v>0.8</v>
      </c>
      <c r="C1588">
        <v>5</v>
      </c>
      <c r="D1588">
        <v>2.5</v>
      </c>
      <c r="E1588">
        <v>0.33660000000000001</v>
      </c>
      <c r="F1588">
        <v>0.49680000000000002</v>
      </c>
      <c r="G1588">
        <v>0.83340000000000003</v>
      </c>
      <c r="H1588">
        <v>0.45591911070000002</v>
      </c>
      <c r="I1588">
        <v>0.45970566499999999</v>
      </c>
      <c r="J1588">
        <v>0.40518658559999998</v>
      </c>
      <c r="K1588">
        <v>0.27359644599999999</v>
      </c>
      <c r="L1588">
        <v>0.54450430780000003</v>
      </c>
      <c r="M1588">
        <v>0.2313468005</v>
      </c>
      <c r="N1588">
        <f t="shared" si="190"/>
        <v>0.42072134111595144</v>
      </c>
      <c r="O1588">
        <f t="shared" si="191"/>
        <v>0.36549030544800026</v>
      </c>
      <c r="P1588">
        <f t="shared" si="192"/>
        <v>0.47508950706869596</v>
      </c>
      <c r="Q1588">
        <f t="shared" si="193"/>
        <v>0.31213927409053827</v>
      </c>
      <c r="R1588">
        <v>0.78621164600000004</v>
      </c>
      <c r="S1588">
        <v>0.78722878100000004</v>
      </c>
    </row>
    <row r="1589" spans="1:19" x14ac:dyDescent="0.25">
      <c r="A1589">
        <v>90</v>
      </c>
      <c r="B1589">
        <v>0.8</v>
      </c>
      <c r="C1589">
        <v>5</v>
      </c>
      <c r="D1589">
        <v>2.5</v>
      </c>
      <c r="E1589">
        <v>0.46079999999999999</v>
      </c>
      <c r="F1589">
        <v>0.48780000000000001</v>
      </c>
      <c r="G1589">
        <v>0.9486</v>
      </c>
      <c r="H1589">
        <v>0.45591911070000002</v>
      </c>
      <c r="I1589">
        <v>0.45970566499999999</v>
      </c>
      <c r="J1589">
        <v>0.40518658559999998</v>
      </c>
      <c r="K1589">
        <v>0.27359644599999999</v>
      </c>
      <c r="L1589">
        <v>0.54450430780000003</v>
      </c>
      <c r="M1589">
        <v>0.2313468005</v>
      </c>
      <c r="N1589">
        <f t="shared" si="190"/>
        <v>0.42072134111595144</v>
      </c>
      <c r="O1589">
        <f t="shared" si="191"/>
        <v>0.36549030544800026</v>
      </c>
      <c r="P1589">
        <f t="shared" si="192"/>
        <v>0.47508950706869596</v>
      </c>
      <c r="Q1589">
        <f t="shared" si="193"/>
        <v>0.31213927409053827</v>
      </c>
      <c r="R1589">
        <v>0.78621164600000004</v>
      </c>
      <c r="S1589">
        <v>0.78722878100000004</v>
      </c>
    </row>
    <row r="1590" spans="1:19" x14ac:dyDescent="0.25">
      <c r="A1590">
        <v>90</v>
      </c>
      <c r="B1590">
        <v>0.8</v>
      </c>
      <c r="C1590">
        <v>5</v>
      </c>
      <c r="D1590">
        <v>2.5</v>
      </c>
      <c r="E1590">
        <v>0.47520000000000001</v>
      </c>
      <c r="F1590">
        <v>0.79920000000000002</v>
      </c>
      <c r="G1590">
        <v>1.2744</v>
      </c>
      <c r="H1590">
        <v>0.45591911070000002</v>
      </c>
      <c r="I1590">
        <v>0.45970566499999999</v>
      </c>
      <c r="J1590">
        <v>0.40518658559999998</v>
      </c>
      <c r="K1590">
        <v>0.27359644599999999</v>
      </c>
      <c r="L1590">
        <v>0.54450430780000003</v>
      </c>
      <c r="M1590">
        <v>0.2313468005</v>
      </c>
      <c r="N1590">
        <f t="shared" si="190"/>
        <v>0.42072134111595144</v>
      </c>
      <c r="O1590">
        <f t="shared" si="191"/>
        <v>0.36549030544800026</v>
      </c>
      <c r="P1590">
        <f t="shared" si="192"/>
        <v>0.47508950706869596</v>
      </c>
      <c r="Q1590">
        <f t="shared" si="193"/>
        <v>0.31213927409053827</v>
      </c>
      <c r="R1590">
        <v>0.78621164600000004</v>
      </c>
      <c r="S1590">
        <v>0.78722878100000004</v>
      </c>
    </row>
    <row r="1591" spans="1:19" x14ac:dyDescent="0.25">
      <c r="A1591">
        <v>90</v>
      </c>
      <c r="B1591">
        <v>0.8</v>
      </c>
      <c r="C1591">
        <v>5</v>
      </c>
      <c r="D1591">
        <v>2.5</v>
      </c>
      <c r="E1591">
        <v>0.32219999999999999</v>
      </c>
      <c r="F1591">
        <v>0.504</v>
      </c>
      <c r="G1591">
        <v>0.82620000000000005</v>
      </c>
      <c r="H1591">
        <v>0.45591911070000002</v>
      </c>
      <c r="I1591">
        <v>0.45970566499999999</v>
      </c>
      <c r="J1591">
        <v>0.40518658559999998</v>
      </c>
      <c r="K1591">
        <v>0.27359644599999999</v>
      </c>
      <c r="L1591">
        <v>0.54450430780000003</v>
      </c>
      <c r="M1591">
        <v>0.2313468005</v>
      </c>
      <c r="N1591">
        <f t="shared" si="190"/>
        <v>0.42072134111595144</v>
      </c>
      <c r="O1591">
        <f t="shared" si="191"/>
        <v>0.36549030544800026</v>
      </c>
      <c r="P1591">
        <f t="shared" si="192"/>
        <v>0.47508950706869596</v>
      </c>
      <c r="Q1591">
        <f t="shared" si="193"/>
        <v>0.31213927409053827</v>
      </c>
      <c r="R1591">
        <v>0.78621164600000004</v>
      </c>
      <c r="S1591">
        <v>0.78722878100000004</v>
      </c>
    </row>
    <row r="1592" spans="1:19" x14ac:dyDescent="0.25">
      <c r="A1592">
        <v>90</v>
      </c>
      <c r="B1592">
        <v>0.8</v>
      </c>
      <c r="C1592">
        <v>5</v>
      </c>
      <c r="D1592">
        <v>2.5</v>
      </c>
      <c r="E1592">
        <v>0.26640000000000003</v>
      </c>
      <c r="F1592">
        <v>0.55259999999999998</v>
      </c>
      <c r="G1592">
        <v>0.81899999999999995</v>
      </c>
      <c r="H1592">
        <v>0.45591911070000002</v>
      </c>
      <c r="I1592">
        <v>0.45970566499999999</v>
      </c>
      <c r="J1592">
        <v>0.40518658559999998</v>
      </c>
      <c r="K1592">
        <v>0.27359644599999999</v>
      </c>
      <c r="L1592">
        <v>0.54450430780000003</v>
      </c>
      <c r="M1592">
        <v>0.2313468005</v>
      </c>
      <c r="N1592">
        <f t="shared" si="190"/>
        <v>0.42072134111595144</v>
      </c>
      <c r="O1592">
        <f t="shared" si="191"/>
        <v>0.36549030544800026</v>
      </c>
      <c r="P1592">
        <f t="shared" si="192"/>
        <v>0.47508950706869596</v>
      </c>
      <c r="Q1592">
        <f t="shared" si="193"/>
        <v>0.31213927409053827</v>
      </c>
      <c r="R1592">
        <v>0.78621164600000004</v>
      </c>
      <c r="S1592">
        <v>0.78722878100000004</v>
      </c>
    </row>
    <row r="1593" spans="1:19" x14ac:dyDescent="0.25">
      <c r="A1593">
        <v>90</v>
      </c>
      <c r="B1593">
        <v>0.8</v>
      </c>
      <c r="C1593">
        <v>5</v>
      </c>
      <c r="D1593">
        <v>2.5</v>
      </c>
      <c r="E1593">
        <v>0.40139999999999998</v>
      </c>
      <c r="F1593">
        <v>0.63360000000000005</v>
      </c>
      <c r="G1593">
        <v>1.0349999999999999</v>
      </c>
      <c r="H1593">
        <v>0.45591911070000002</v>
      </c>
      <c r="I1593">
        <v>0.45970566499999999</v>
      </c>
      <c r="J1593">
        <v>0.40518658559999998</v>
      </c>
      <c r="K1593">
        <v>0.27359644599999999</v>
      </c>
      <c r="L1593">
        <v>0.54450430780000003</v>
      </c>
      <c r="M1593">
        <v>0.2313468005</v>
      </c>
      <c r="N1593">
        <f t="shared" si="190"/>
        <v>0.42072134111595144</v>
      </c>
      <c r="O1593">
        <f t="shared" si="191"/>
        <v>0.36549030544800026</v>
      </c>
      <c r="P1593">
        <f t="shared" si="192"/>
        <v>0.47508950706869596</v>
      </c>
      <c r="Q1593">
        <f t="shared" si="193"/>
        <v>0.31213927409053827</v>
      </c>
      <c r="R1593">
        <v>0.78621164600000004</v>
      </c>
      <c r="S1593">
        <v>0.78722878100000004</v>
      </c>
    </row>
    <row r="1594" spans="1:19" x14ac:dyDescent="0.25">
      <c r="A1594">
        <v>90</v>
      </c>
      <c r="B1594">
        <v>0.8</v>
      </c>
      <c r="C1594">
        <v>5</v>
      </c>
      <c r="D1594">
        <v>2.5</v>
      </c>
      <c r="H1594">
        <v>0.45591911070000002</v>
      </c>
      <c r="I1594">
        <v>0.45970566499999999</v>
      </c>
      <c r="J1594">
        <v>0.40518658559999998</v>
      </c>
      <c r="K1594">
        <v>0.27359644599999999</v>
      </c>
      <c r="L1594">
        <v>0.54450430780000003</v>
      </c>
      <c r="M1594">
        <v>0.2313468005</v>
      </c>
      <c r="N1594">
        <f t="shared" si="190"/>
        <v>0.42072134111595144</v>
      </c>
      <c r="O1594">
        <f t="shared" si="191"/>
        <v>0.36549030544800026</v>
      </c>
      <c r="P1594">
        <f t="shared" si="192"/>
        <v>0.47508950706869596</v>
      </c>
      <c r="Q1594">
        <f t="shared" si="193"/>
        <v>0.31213927409053827</v>
      </c>
      <c r="R1594">
        <v>0.78621164600000004</v>
      </c>
      <c r="S1594">
        <v>0.78722878100000004</v>
      </c>
    </row>
    <row r="1595" spans="1:19" x14ac:dyDescent="0.25">
      <c r="A1595">
        <v>90</v>
      </c>
      <c r="B1595">
        <v>0.8</v>
      </c>
      <c r="C1595">
        <v>5</v>
      </c>
      <c r="D1595">
        <v>2.5</v>
      </c>
      <c r="H1595">
        <v>0.45591911070000002</v>
      </c>
      <c r="I1595">
        <v>0.45970566499999999</v>
      </c>
      <c r="J1595">
        <v>0.40518658559999998</v>
      </c>
      <c r="K1595">
        <v>0.27359644599999999</v>
      </c>
      <c r="L1595">
        <v>0.54450430780000003</v>
      </c>
      <c r="M1595">
        <v>0.2313468005</v>
      </c>
      <c r="N1595">
        <f t="shared" si="190"/>
        <v>0.42072134111595144</v>
      </c>
      <c r="O1595">
        <f t="shared" si="191"/>
        <v>0.36549030544800026</v>
      </c>
      <c r="P1595">
        <f t="shared" si="192"/>
        <v>0.47508950706869596</v>
      </c>
      <c r="Q1595">
        <f t="shared" si="193"/>
        <v>0.31213927409053827</v>
      </c>
      <c r="R1595">
        <v>0.78621164600000004</v>
      </c>
      <c r="S1595">
        <v>0.78722878100000004</v>
      </c>
    </row>
    <row r="1596" spans="1:19" x14ac:dyDescent="0.25">
      <c r="A1596">
        <v>90</v>
      </c>
      <c r="B1596">
        <v>0.8</v>
      </c>
      <c r="C1596">
        <v>5</v>
      </c>
      <c r="D1596">
        <v>2.5</v>
      </c>
      <c r="E1596">
        <v>0.42299999999999999</v>
      </c>
      <c r="F1596">
        <v>0.48599999999999999</v>
      </c>
      <c r="G1596">
        <v>0.90900000000000003</v>
      </c>
      <c r="H1596">
        <v>0.45591911070000002</v>
      </c>
      <c r="I1596">
        <v>0.45970566499999999</v>
      </c>
      <c r="J1596">
        <v>0.40518658559999998</v>
      </c>
      <c r="K1596">
        <v>0.27359644599999999</v>
      </c>
      <c r="L1596">
        <v>0.54450430780000003</v>
      </c>
      <c r="M1596">
        <v>0.2313468005</v>
      </c>
      <c r="N1596">
        <f t="shared" si="190"/>
        <v>0.42072134111595144</v>
      </c>
      <c r="O1596">
        <f t="shared" si="191"/>
        <v>0.36549030544800026</v>
      </c>
      <c r="P1596">
        <f t="shared" si="192"/>
        <v>0.47508950706869596</v>
      </c>
      <c r="Q1596">
        <f t="shared" si="193"/>
        <v>0.31213927409053827</v>
      </c>
      <c r="R1596">
        <v>0.78621164600000004</v>
      </c>
      <c r="S1596">
        <v>0.78722878100000004</v>
      </c>
    </row>
    <row r="1597" spans="1:19" x14ac:dyDescent="0.25">
      <c r="A1597">
        <v>90</v>
      </c>
      <c r="B1597">
        <v>0.8</v>
      </c>
      <c r="C1597">
        <v>5</v>
      </c>
      <c r="D1597">
        <v>2.5</v>
      </c>
      <c r="H1597">
        <v>0.45591911070000002</v>
      </c>
      <c r="I1597">
        <v>0.45970566499999999</v>
      </c>
      <c r="J1597">
        <v>0.40518658559999998</v>
      </c>
      <c r="K1597">
        <v>0.27359644599999999</v>
      </c>
      <c r="L1597">
        <v>0.54450430780000003</v>
      </c>
      <c r="M1597">
        <v>0.2313468005</v>
      </c>
      <c r="N1597">
        <f t="shared" si="190"/>
        <v>0.42072134111595144</v>
      </c>
      <c r="O1597">
        <f t="shared" si="191"/>
        <v>0.36549030544800026</v>
      </c>
      <c r="P1597">
        <f t="shared" si="192"/>
        <v>0.47508950706869596</v>
      </c>
      <c r="Q1597">
        <f t="shared" si="193"/>
        <v>0.31213927409053827</v>
      </c>
      <c r="R1597">
        <v>0.78621164600000004</v>
      </c>
      <c r="S1597">
        <v>0.78722878100000004</v>
      </c>
    </row>
    <row r="1598" spans="1:19" x14ac:dyDescent="0.25">
      <c r="A1598">
        <v>90</v>
      </c>
      <c r="B1598">
        <v>0.8</v>
      </c>
      <c r="C1598">
        <v>5</v>
      </c>
      <c r="D1598">
        <v>2.5</v>
      </c>
      <c r="H1598">
        <v>0.45591911070000002</v>
      </c>
      <c r="I1598">
        <v>0.45970566499999999</v>
      </c>
      <c r="J1598">
        <v>0.40518658559999998</v>
      </c>
      <c r="K1598">
        <v>0.27359644599999999</v>
      </c>
      <c r="L1598">
        <v>0.54450430780000003</v>
      </c>
      <c r="M1598">
        <v>0.2313468005</v>
      </c>
      <c r="N1598">
        <f t="shared" si="190"/>
        <v>0.42072134111595144</v>
      </c>
      <c r="O1598">
        <f t="shared" si="191"/>
        <v>0.36549030544800026</v>
      </c>
      <c r="P1598">
        <f t="shared" si="192"/>
        <v>0.47508950706869596</v>
      </c>
      <c r="Q1598">
        <f t="shared" si="193"/>
        <v>0.31213927409053827</v>
      </c>
      <c r="R1598">
        <v>0.78621164600000004</v>
      </c>
      <c r="S1598">
        <v>0.78722878100000004</v>
      </c>
    </row>
    <row r="1599" spans="1:19" x14ac:dyDescent="0.25">
      <c r="A1599">
        <v>90</v>
      </c>
      <c r="B1599">
        <v>0.8</v>
      </c>
      <c r="C1599">
        <v>5</v>
      </c>
      <c r="D1599">
        <v>2.5</v>
      </c>
      <c r="H1599">
        <v>0.45591911070000002</v>
      </c>
      <c r="I1599">
        <v>0.45970566499999999</v>
      </c>
      <c r="J1599">
        <v>0.40518658559999998</v>
      </c>
      <c r="K1599">
        <v>0.27359644599999999</v>
      </c>
      <c r="L1599">
        <v>0.54450430780000003</v>
      </c>
      <c r="M1599">
        <v>0.2313468005</v>
      </c>
      <c r="N1599">
        <f t="shared" si="190"/>
        <v>0.42072134111595144</v>
      </c>
      <c r="O1599">
        <f t="shared" si="191"/>
        <v>0.36549030544800026</v>
      </c>
      <c r="P1599">
        <f t="shared" si="192"/>
        <v>0.47508950706869596</v>
      </c>
      <c r="Q1599">
        <f t="shared" si="193"/>
        <v>0.31213927409053827</v>
      </c>
      <c r="R1599">
        <v>0.78621164600000004</v>
      </c>
      <c r="S1599">
        <v>0.78722878100000004</v>
      </c>
    </row>
    <row r="1601" spans="1:19" x14ac:dyDescent="0.25">
      <c r="A1601">
        <v>90</v>
      </c>
      <c r="B1601">
        <v>1.2</v>
      </c>
      <c r="C1601">
        <v>5</v>
      </c>
      <c r="D1601">
        <v>3</v>
      </c>
      <c r="E1601">
        <v>0.69840000000000002</v>
      </c>
      <c r="F1601">
        <v>0.44819999999999999</v>
      </c>
      <c r="G1601">
        <v>1.1466000000000001</v>
      </c>
      <c r="H1601">
        <v>0.85136820069999997</v>
      </c>
      <c r="I1601">
        <v>0.69479666500000004</v>
      </c>
      <c r="J1601">
        <v>0.33475906560000002</v>
      </c>
      <c r="K1601">
        <v>0.40439344599999999</v>
      </c>
      <c r="L1601">
        <v>0.63963047230000003</v>
      </c>
      <c r="M1601">
        <v>0.49048388120000003</v>
      </c>
      <c r="N1601">
        <f t="shared" ref="N1601:N1640" si="194">$W$27+$W$28*B1601+$W$29*(C1601-$V$16)*(D1601-$V$18)+$W$30*A1601+$W$31*D1601+$W$32*(C1601-$V$16)*(A1601-$V$20)+$W$33*C1601+$W$34*(B1601-$V$22)*(D1601-$V$18)+$W$35*(A1601-$V$20)*(D1601-$V$18)</f>
        <v>0.82338868274445143</v>
      </c>
      <c r="O1601">
        <f t="shared" ref="O1601:O1640" si="195">$W$40+$W$41*D1601+$W$42*(C1601-$V$17)*(D1601-$V$19)+$W$43*A1601+$W$44*(A1601-$V$21)*(D1601-$V$19)+$W$45*C1601+$W$46*(A1601-$V$21)*(C1601-$V$17)+$W$47*(B1601-$V$23)*(D1601-$V$19)+$W$48*(B1601-$V$23)*(C1601-$V$17)+$W$49*B1601</f>
        <v>0.31693289963989979</v>
      </c>
      <c r="P1601">
        <f t="shared" ref="P1601:P1640" si="196">$Z$27+$Z$28*B1601+$Z$29*A1601+$Z$30*C1601+$Z$31*(D1601-$V$18)^2+$Z$32*(D1601-$V$18)*(C1601-$V$16)+$Z$33*(A1601-$V$20)*(D1601-$V$18)+$Z$34*(D1601)+$Z$35*(B1601-$V$22)*(D1601-$V$18)+$Z$36*(C1601-$V$16)^2+$Z$37*(B1601-$V$22)*(C1601-$V$16)</f>
        <v>0.72837734192219594</v>
      </c>
      <c r="Q1601">
        <f t="shared" ref="Q1601:Q1640" si="197">$Z$40+$Z$41*A1601+$Z$42*C1601+$Z$43*(D1601-$V$19)^2+$Z$44*(C1601-$V$17)*(D1601-$V$19)+$Z$45*D1601+$Z$46*(A1601-$V$21)*(D1601-$V$19)+$Z$47*(C1601-$V$17)^2+$Z$48*(B1601-$V$23)*(D1601-$V$19)+$Z$49*(B1601-$V$23)*(C1601-$V$17)+$Z$50*B1601</f>
        <v>0.40474178118113852</v>
      </c>
      <c r="R1601">
        <v>1.140321583</v>
      </c>
      <c r="S1601">
        <v>1.133119123</v>
      </c>
    </row>
    <row r="1602" spans="1:19" x14ac:dyDescent="0.25">
      <c r="A1602">
        <v>90</v>
      </c>
      <c r="B1602">
        <v>1.2</v>
      </c>
      <c r="C1602">
        <v>5</v>
      </c>
      <c r="D1602">
        <v>3</v>
      </c>
      <c r="E1602">
        <v>0.72540000000000004</v>
      </c>
      <c r="F1602">
        <v>0.4284</v>
      </c>
      <c r="G1602">
        <v>1.1537999999999999</v>
      </c>
      <c r="H1602">
        <v>0.85136820069999997</v>
      </c>
      <c r="I1602">
        <v>0.69479666500000004</v>
      </c>
      <c r="J1602">
        <v>0.33475906560000002</v>
      </c>
      <c r="K1602">
        <v>0.40439344599999999</v>
      </c>
      <c r="L1602">
        <v>0.63963047230000003</v>
      </c>
      <c r="M1602">
        <v>0.49048388120000003</v>
      </c>
      <c r="N1602">
        <f t="shared" si="194"/>
        <v>0.82338868274445143</v>
      </c>
      <c r="O1602">
        <f t="shared" si="195"/>
        <v>0.31693289963989979</v>
      </c>
      <c r="P1602">
        <f t="shared" si="196"/>
        <v>0.72837734192219594</v>
      </c>
      <c r="Q1602">
        <f t="shared" si="197"/>
        <v>0.40474178118113852</v>
      </c>
      <c r="R1602">
        <v>1.140321583</v>
      </c>
      <c r="S1602">
        <v>1.133119123</v>
      </c>
    </row>
    <row r="1603" spans="1:19" x14ac:dyDescent="0.25">
      <c r="A1603">
        <v>90</v>
      </c>
      <c r="B1603">
        <v>1.2</v>
      </c>
      <c r="C1603">
        <v>5</v>
      </c>
      <c r="D1603">
        <v>3</v>
      </c>
      <c r="E1603">
        <v>0.56520000000000004</v>
      </c>
      <c r="F1603">
        <v>0.58499999999999996</v>
      </c>
      <c r="G1603">
        <v>1.1501999999999999</v>
      </c>
      <c r="H1603">
        <v>0.85136820069999997</v>
      </c>
      <c r="I1603">
        <v>0.69479666500000004</v>
      </c>
      <c r="J1603">
        <v>0.33475906560000002</v>
      </c>
      <c r="K1603">
        <v>0.40439344599999999</v>
      </c>
      <c r="L1603">
        <v>0.63963047230000003</v>
      </c>
      <c r="M1603">
        <v>0.49048388120000003</v>
      </c>
      <c r="N1603">
        <f t="shared" si="194"/>
        <v>0.82338868274445143</v>
      </c>
      <c r="O1603">
        <f t="shared" si="195"/>
        <v>0.31693289963989979</v>
      </c>
      <c r="P1603">
        <f t="shared" si="196"/>
        <v>0.72837734192219594</v>
      </c>
      <c r="Q1603">
        <f t="shared" si="197"/>
        <v>0.40474178118113852</v>
      </c>
      <c r="R1603">
        <v>1.140321583</v>
      </c>
      <c r="S1603">
        <v>1.133119123</v>
      </c>
    </row>
    <row r="1604" spans="1:19" x14ac:dyDescent="0.25">
      <c r="A1604">
        <v>90</v>
      </c>
      <c r="B1604">
        <v>1.2</v>
      </c>
      <c r="C1604">
        <v>5</v>
      </c>
      <c r="D1604">
        <v>3</v>
      </c>
      <c r="E1604">
        <v>0.5796</v>
      </c>
      <c r="F1604">
        <v>0.58499999999999996</v>
      </c>
      <c r="G1604">
        <v>1.1646000000000001</v>
      </c>
      <c r="H1604">
        <v>0.85136820069999997</v>
      </c>
      <c r="I1604">
        <v>0.69479666500000004</v>
      </c>
      <c r="J1604">
        <v>0.33475906560000002</v>
      </c>
      <c r="K1604">
        <v>0.40439344599999999</v>
      </c>
      <c r="L1604">
        <v>0.63963047230000003</v>
      </c>
      <c r="M1604">
        <v>0.49048388120000003</v>
      </c>
      <c r="N1604">
        <f t="shared" si="194"/>
        <v>0.82338868274445143</v>
      </c>
      <c r="O1604">
        <f t="shared" si="195"/>
        <v>0.31693289963989979</v>
      </c>
      <c r="P1604">
        <f t="shared" si="196"/>
        <v>0.72837734192219594</v>
      </c>
      <c r="Q1604">
        <f t="shared" si="197"/>
        <v>0.40474178118113852</v>
      </c>
      <c r="R1604">
        <v>1.140321583</v>
      </c>
      <c r="S1604">
        <v>1.133119123</v>
      </c>
    </row>
    <row r="1605" spans="1:19" x14ac:dyDescent="0.25">
      <c r="A1605">
        <v>90</v>
      </c>
      <c r="B1605">
        <v>1.2</v>
      </c>
      <c r="C1605">
        <v>5</v>
      </c>
      <c r="D1605">
        <v>3</v>
      </c>
      <c r="E1605">
        <v>0.46860000000000002</v>
      </c>
      <c r="F1605">
        <v>0.66959999999999997</v>
      </c>
      <c r="G1605">
        <v>1.1382000000000001</v>
      </c>
      <c r="H1605">
        <v>0.85136820069999997</v>
      </c>
      <c r="I1605">
        <v>0.69479666500000004</v>
      </c>
      <c r="J1605">
        <v>0.33475906560000002</v>
      </c>
      <c r="K1605">
        <v>0.40439344599999999</v>
      </c>
      <c r="L1605">
        <v>0.63963047230000003</v>
      </c>
      <c r="M1605">
        <v>0.49048388120000003</v>
      </c>
      <c r="N1605">
        <f t="shared" si="194"/>
        <v>0.82338868274445143</v>
      </c>
      <c r="O1605">
        <f t="shared" si="195"/>
        <v>0.31693289963989979</v>
      </c>
      <c r="P1605">
        <f t="shared" si="196"/>
        <v>0.72837734192219594</v>
      </c>
      <c r="Q1605">
        <f t="shared" si="197"/>
        <v>0.40474178118113852</v>
      </c>
      <c r="R1605">
        <v>1.140321583</v>
      </c>
      <c r="S1605">
        <v>1.133119123</v>
      </c>
    </row>
    <row r="1606" spans="1:19" x14ac:dyDescent="0.25">
      <c r="A1606">
        <v>90</v>
      </c>
      <c r="B1606">
        <v>1.2</v>
      </c>
      <c r="C1606">
        <v>5</v>
      </c>
      <c r="D1606">
        <v>3</v>
      </c>
      <c r="E1606">
        <v>0.48959999999999998</v>
      </c>
      <c r="F1606">
        <v>0.64800000000000002</v>
      </c>
      <c r="G1606">
        <v>1.1375999999999999</v>
      </c>
      <c r="H1606">
        <v>0.85136820069999997</v>
      </c>
      <c r="I1606">
        <v>0.69479666500000004</v>
      </c>
      <c r="J1606">
        <v>0.33475906560000002</v>
      </c>
      <c r="K1606">
        <v>0.40439344599999999</v>
      </c>
      <c r="L1606">
        <v>0.63963047230000003</v>
      </c>
      <c r="M1606">
        <v>0.49048388120000003</v>
      </c>
      <c r="N1606">
        <f t="shared" si="194"/>
        <v>0.82338868274445143</v>
      </c>
      <c r="O1606">
        <f t="shared" si="195"/>
        <v>0.31693289963989979</v>
      </c>
      <c r="P1606">
        <f t="shared" si="196"/>
        <v>0.72837734192219594</v>
      </c>
      <c r="Q1606">
        <f t="shared" si="197"/>
        <v>0.40474178118113852</v>
      </c>
      <c r="R1606">
        <v>1.140321583</v>
      </c>
      <c r="S1606">
        <v>1.133119123</v>
      </c>
    </row>
    <row r="1607" spans="1:19" x14ac:dyDescent="0.25">
      <c r="A1607">
        <v>90</v>
      </c>
      <c r="B1607">
        <v>1.2</v>
      </c>
      <c r="C1607">
        <v>5</v>
      </c>
      <c r="D1607">
        <v>3</v>
      </c>
      <c r="E1607">
        <v>0.504</v>
      </c>
      <c r="F1607">
        <v>0.64559999999999995</v>
      </c>
      <c r="G1607">
        <v>1.1496</v>
      </c>
      <c r="H1607">
        <v>0.85136820069999997</v>
      </c>
      <c r="I1607">
        <v>0.69479666500000004</v>
      </c>
      <c r="J1607">
        <v>0.33475906560000002</v>
      </c>
      <c r="K1607">
        <v>0.40439344599999999</v>
      </c>
      <c r="L1607">
        <v>0.63963047230000003</v>
      </c>
      <c r="M1607">
        <v>0.49048388120000003</v>
      </c>
      <c r="N1607">
        <f t="shared" si="194"/>
        <v>0.82338868274445143</v>
      </c>
      <c r="O1607">
        <f t="shared" si="195"/>
        <v>0.31693289963989979</v>
      </c>
      <c r="P1607">
        <f t="shared" si="196"/>
        <v>0.72837734192219594</v>
      </c>
      <c r="Q1607">
        <f t="shared" si="197"/>
        <v>0.40474178118113852</v>
      </c>
      <c r="R1607">
        <v>1.140321583</v>
      </c>
      <c r="S1607">
        <v>1.133119123</v>
      </c>
    </row>
    <row r="1608" spans="1:19" x14ac:dyDescent="0.25">
      <c r="A1608">
        <v>90</v>
      </c>
      <c r="B1608">
        <v>1.2</v>
      </c>
      <c r="C1608">
        <v>5</v>
      </c>
      <c r="D1608">
        <v>3</v>
      </c>
      <c r="E1608">
        <v>0.49199999999999999</v>
      </c>
      <c r="F1608">
        <v>0.6552</v>
      </c>
      <c r="G1608">
        <v>1.1472</v>
      </c>
      <c r="H1608">
        <v>0.85136820069999997</v>
      </c>
      <c r="I1608">
        <v>0.69479666500000004</v>
      </c>
      <c r="J1608">
        <v>0.33475906560000002</v>
      </c>
      <c r="K1608">
        <v>0.40439344599999999</v>
      </c>
      <c r="L1608">
        <v>0.63963047230000003</v>
      </c>
      <c r="M1608">
        <v>0.49048388120000003</v>
      </c>
      <c r="N1608">
        <f t="shared" si="194"/>
        <v>0.82338868274445143</v>
      </c>
      <c r="O1608">
        <f t="shared" si="195"/>
        <v>0.31693289963989979</v>
      </c>
      <c r="P1608">
        <f t="shared" si="196"/>
        <v>0.72837734192219594</v>
      </c>
      <c r="Q1608">
        <f t="shared" si="197"/>
        <v>0.40474178118113852</v>
      </c>
      <c r="R1608">
        <v>1.140321583</v>
      </c>
      <c r="S1608">
        <v>1.133119123</v>
      </c>
    </row>
    <row r="1609" spans="1:19" x14ac:dyDescent="0.25">
      <c r="A1609">
        <v>90</v>
      </c>
      <c r="B1609">
        <v>1.2</v>
      </c>
      <c r="C1609">
        <v>5</v>
      </c>
      <c r="D1609">
        <v>3</v>
      </c>
      <c r="E1609">
        <v>0.4728</v>
      </c>
      <c r="F1609">
        <v>0.66479999999999995</v>
      </c>
      <c r="G1609">
        <v>1.1375999999999999</v>
      </c>
      <c r="H1609">
        <v>0.85136820069999997</v>
      </c>
      <c r="I1609">
        <v>0.69479666500000004</v>
      </c>
      <c r="J1609">
        <v>0.33475906560000002</v>
      </c>
      <c r="K1609">
        <v>0.40439344599999999</v>
      </c>
      <c r="L1609">
        <v>0.63963047230000003</v>
      </c>
      <c r="M1609">
        <v>0.49048388120000003</v>
      </c>
      <c r="N1609">
        <f t="shared" si="194"/>
        <v>0.82338868274445143</v>
      </c>
      <c r="O1609">
        <f t="shared" si="195"/>
        <v>0.31693289963989979</v>
      </c>
      <c r="P1609">
        <f t="shared" si="196"/>
        <v>0.72837734192219594</v>
      </c>
      <c r="Q1609">
        <f t="shared" si="197"/>
        <v>0.40474178118113852</v>
      </c>
      <c r="R1609">
        <v>1.140321583</v>
      </c>
      <c r="S1609">
        <v>1.133119123</v>
      </c>
    </row>
    <row r="1610" spans="1:19" x14ac:dyDescent="0.25">
      <c r="A1610">
        <v>90</v>
      </c>
      <c r="B1610">
        <v>1.2</v>
      </c>
      <c r="C1610">
        <v>5</v>
      </c>
      <c r="D1610">
        <v>3</v>
      </c>
      <c r="E1610">
        <v>0.48</v>
      </c>
      <c r="F1610">
        <v>0.65039999999999998</v>
      </c>
      <c r="G1610">
        <v>1.1304000000000001</v>
      </c>
      <c r="H1610">
        <v>0.85136820069999997</v>
      </c>
      <c r="I1610">
        <v>0.69479666500000004</v>
      </c>
      <c r="J1610">
        <v>0.33475906560000002</v>
      </c>
      <c r="K1610">
        <v>0.40439344599999999</v>
      </c>
      <c r="L1610">
        <v>0.63963047230000003</v>
      </c>
      <c r="M1610">
        <v>0.49048388120000003</v>
      </c>
      <c r="N1610">
        <f t="shared" si="194"/>
        <v>0.82338868274445143</v>
      </c>
      <c r="O1610">
        <f t="shared" si="195"/>
        <v>0.31693289963989979</v>
      </c>
      <c r="P1610">
        <f t="shared" si="196"/>
        <v>0.72837734192219594</v>
      </c>
      <c r="Q1610">
        <f t="shared" si="197"/>
        <v>0.40474178118113852</v>
      </c>
      <c r="R1610">
        <v>1.140321583</v>
      </c>
      <c r="S1610">
        <v>1.133119123</v>
      </c>
    </row>
    <row r="1611" spans="1:19" x14ac:dyDescent="0.25">
      <c r="A1611">
        <v>90</v>
      </c>
      <c r="B1611">
        <v>1.2</v>
      </c>
      <c r="C1611">
        <v>5</v>
      </c>
      <c r="D1611">
        <v>3</v>
      </c>
      <c r="E1611">
        <v>0.44400000000000001</v>
      </c>
      <c r="F1611">
        <v>0.68879999999999997</v>
      </c>
      <c r="G1611">
        <v>1.1328</v>
      </c>
      <c r="H1611">
        <v>0.85136820069999997</v>
      </c>
      <c r="I1611">
        <v>0.69479666500000004</v>
      </c>
      <c r="J1611">
        <v>0.33475906560000002</v>
      </c>
      <c r="K1611">
        <v>0.40439344599999999</v>
      </c>
      <c r="L1611">
        <v>0.63963047230000003</v>
      </c>
      <c r="M1611">
        <v>0.49048388120000003</v>
      </c>
      <c r="N1611">
        <f t="shared" si="194"/>
        <v>0.82338868274445143</v>
      </c>
      <c r="O1611">
        <f t="shared" si="195"/>
        <v>0.31693289963989979</v>
      </c>
      <c r="P1611">
        <f t="shared" si="196"/>
        <v>0.72837734192219594</v>
      </c>
      <c r="Q1611">
        <f t="shared" si="197"/>
        <v>0.40474178118113852</v>
      </c>
      <c r="R1611">
        <v>1.140321583</v>
      </c>
      <c r="S1611">
        <v>1.133119123</v>
      </c>
    </row>
    <row r="1612" spans="1:19" x14ac:dyDescent="0.25">
      <c r="A1612">
        <v>90</v>
      </c>
      <c r="B1612">
        <v>1.2</v>
      </c>
      <c r="C1612">
        <v>5</v>
      </c>
      <c r="D1612">
        <v>3</v>
      </c>
      <c r="E1612">
        <v>0.42</v>
      </c>
      <c r="F1612">
        <v>0.68879999999999997</v>
      </c>
      <c r="G1612">
        <v>1.1088</v>
      </c>
      <c r="H1612">
        <v>0.85136820069999997</v>
      </c>
      <c r="I1612">
        <v>0.69479666500000004</v>
      </c>
      <c r="J1612">
        <v>0.33475906560000002</v>
      </c>
      <c r="K1612">
        <v>0.40439344599999999</v>
      </c>
      <c r="L1612">
        <v>0.63963047230000003</v>
      </c>
      <c r="M1612">
        <v>0.49048388120000003</v>
      </c>
      <c r="N1612">
        <f t="shared" si="194"/>
        <v>0.82338868274445143</v>
      </c>
      <c r="O1612">
        <f t="shared" si="195"/>
        <v>0.31693289963989979</v>
      </c>
      <c r="P1612">
        <f t="shared" si="196"/>
        <v>0.72837734192219594</v>
      </c>
      <c r="Q1612">
        <f t="shared" si="197"/>
        <v>0.40474178118113852</v>
      </c>
      <c r="R1612">
        <v>1.140321583</v>
      </c>
      <c r="S1612">
        <v>1.133119123</v>
      </c>
    </row>
    <row r="1613" spans="1:19" x14ac:dyDescent="0.25">
      <c r="A1613">
        <v>90</v>
      </c>
      <c r="B1613">
        <v>1.2</v>
      </c>
      <c r="C1613">
        <v>5</v>
      </c>
      <c r="D1613">
        <v>3</v>
      </c>
      <c r="E1613">
        <v>0.46079999999999999</v>
      </c>
      <c r="F1613">
        <v>0.72240000000000004</v>
      </c>
      <c r="G1613">
        <v>1.1832</v>
      </c>
      <c r="H1613">
        <v>0.85136820069999997</v>
      </c>
      <c r="I1613">
        <v>0.69479666500000004</v>
      </c>
      <c r="J1613">
        <v>0.33475906560000002</v>
      </c>
      <c r="K1613">
        <v>0.40439344599999999</v>
      </c>
      <c r="L1613">
        <v>0.63963047230000003</v>
      </c>
      <c r="M1613">
        <v>0.49048388120000003</v>
      </c>
      <c r="N1613">
        <f t="shared" si="194"/>
        <v>0.82338868274445143</v>
      </c>
      <c r="O1613">
        <f t="shared" si="195"/>
        <v>0.31693289963989979</v>
      </c>
      <c r="P1613">
        <f t="shared" si="196"/>
        <v>0.72837734192219594</v>
      </c>
      <c r="Q1613">
        <f t="shared" si="197"/>
        <v>0.40474178118113852</v>
      </c>
      <c r="R1613">
        <v>1.140321583</v>
      </c>
      <c r="S1613">
        <v>1.133119123</v>
      </c>
    </row>
    <row r="1614" spans="1:19" x14ac:dyDescent="0.25">
      <c r="A1614">
        <v>90</v>
      </c>
      <c r="B1614">
        <v>1.2</v>
      </c>
      <c r="C1614">
        <v>5</v>
      </c>
      <c r="D1614">
        <v>3</v>
      </c>
      <c r="E1614">
        <v>0.46800000000000003</v>
      </c>
      <c r="F1614">
        <v>0.66959999999999997</v>
      </c>
      <c r="G1614">
        <v>1.1375999999999999</v>
      </c>
      <c r="H1614">
        <v>0.85136820069999997</v>
      </c>
      <c r="I1614">
        <v>0.69479666500000004</v>
      </c>
      <c r="J1614">
        <v>0.33475906560000002</v>
      </c>
      <c r="K1614">
        <v>0.40439344599999999</v>
      </c>
      <c r="L1614">
        <v>0.63963047230000003</v>
      </c>
      <c r="M1614">
        <v>0.49048388120000003</v>
      </c>
      <c r="N1614">
        <f t="shared" si="194"/>
        <v>0.82338868274445143</v>
      </c>
      <c r="O1614">
        <f t="shared" si="195"/>
        <v>0.31693289963989979</v>
      </c>
      <c r="P1614">
        <f t="shared" si="196"/>
        <v>0.72837734192219594</v>
      </c>
      <c r="Q1614">
        <f t="shared" si="197"/>
        <v>0.40474178118113852</v>
      </c>
      <c r="R1614">
        <v>1.140321583</v>
      </c>
      <c r="S1614">
        <v>1.133119123</v>
      </c>
    </row>
    <row r="1615" spans="1:19" x14ac:dyDescent="0.25">
      <c r="A1615">
        <v>90</v>
      </c>
      <c r="B1615">
        <v>1.2</v>
      </c>
      <c r="C1615">
        <v>5</v>
      </c>
      <c r="D1615">
        <v>3</v>
      </c>
      <c r="E1615">
        <v>0.46800000000000003</v>
      </c>
      <c r="F1615">
        <v>0.67920000000000003</v>
      </c>
      <c r="G1615">
        <v>1.1472</v>
      </c>
      <c r="H1615">
        <v>0.85136820069999997</v>
      </c>
      <c r="I1615">
        <v>0.69479666500000004</v>
      </c>
      <c r="J1615">
        <v>0.33475906560000002</v>
      </c>
      <c r="K1615">
        <v>0.40439344599999999</v>
      </c>
      <c r="L1615">
        <v>0.63963047230000003</v>
      </c>
      <c r="M1615">
        <v>0.49048388120000003</v>
      </c>
      <c r="N1615">
        <f t="shared" si="194"/>
        <v>0.82338868274445143</v>
      </c>
      <c r="O1615">
        <f t="shared" si="195"/>
        <v>0.31693289963989979</v>
      </c>
      <c r="P1615">
        <f t="shared" si="196"/>
        <v>0.72837734192219594</v>
      </c>
      <c r="Q1615">
        <f t="shared" si="197"/>
        <v>0.40474178118113852</v>
      </c>
      <c r="R1615">
        <v>1.140321583</v>
      </c>
      <c r="S1615">
        <v>1.133119123</v>
      </c>
    </row>
    <row r="1616" spans="1:19" x14ac:dyDescent="0.25">
      <c r="A1616">
        <v>90</v>
      </c>
      <c r="B1616">
        <v>1.2</v>
      </c>
      <c r="C1616">
        <v>5</v>
      </c>
      <c r="D1616">
        <v>3</v>
      </c>
      <c r="E1616">
        <v>0.51359999999999995</v>
      </c>
      <c r="F1616">
        <v>0.63600000000000001</v>
      </c>
      <c r="G1616">
        <v>1.1496</v>
      </c>
      <c r="H1616">
        <v>0.85136820069999997</v>
      </c>
      <c r="I1616">
        <v>0.69479666500000004</v>
      </c>
      <c r="J1616">
        <v>0.33475906560000002</v>
      </c>
      <c r="K1616">
        <v>0.40439344599999999</v>
      </c>
      <c r="L1616">
        <v>0.63963047230000003</v>
      </c>
      <c r="M1616">
        <v>0.49048388120000003</v>
      </c>
      <c r="N1616">
        <f t="shared" si="194"/>
        <v>0.82338868274445143</v>
      </c>
      <c r="O1616">
        <f t="shared" si="195"/>
        <v>0.31693289963989979</v>
      </c>
      <c r="P1616">
        <f t="shared" si="196"/>
        <v>0.72837734192219594</v>
      </c>
      <c r="Q1616">
        <f t="shared" si="197"/>
        <v>0.40474178118113852</v>
      </c>
      <c r="R1616">
        <v>1.140321583</v>
      </c>
      <c r="S1616">
        <v>1.133119123</v>
      </c>
    </row>
    <row r="1617" spans="1:19" x14ac:dyDescent="0.25">
      <c r="A1617">
        <v>90</v>
      </c>
      <c r="B1617">
        <v>1.2</v>
      </c>
      <c r="C1617">
        <v>5</v>
      </c>
      <c r="D1617">
        <v>3</v>
      </c>
      <c r="E1617">
        <v>0.45600000000000002</v>
      </c>
      <c r="F1617">
        <v>0.67200000000000004</v>
      </c>
      <c r="G1617">
        <v>1.1279999999999999</v>
      </c>
      <c r="H1617">
        <v>0.85136820069999997</v>
      </c>
      <c r="I1617">
        <v>0.69479666500000004</v>
      </c>
      <c r="J1617">
        <v>0.33475906560000002</v>
      </c>
      <c r="K1617">
        <v>0.40439344599999999</v>
      </c>
      <c r="L1617">
        <v>0.63963047230000003</v>
      </c>
      <c r="M1617">
        <v>0.49048388120000003</v>
      </c>
      <c r="N1617">
        <f t="shared" si="194"/>
        <v>0.82338868274445143</v>
      </c>
      <c r="O1617">
        <f t="shared" si="195"/>
        <v>0.31693289963989979</v>
      </c>
      <c r="P1617">
        <f t="shared" si="196"/>
        <v>0.72837734192219594</v>
      </c>
      <c r="Q1617">
        <f t="shared" si="197"/>
        <v>0.40474178118113852</v>
      </c>
      <c r="R1617">
        <v>1.140321583</v>
      </c>
      <c r="S1617">
        <v>1.133119123</v>
      </c>
    </row>
    <row r="1618" spans="1:19" x14ac:dyDescent="0.25">
      <c r="A1618">
        <v>90</v>
      </c>
      <c r="B1618">
        <v>1.2</v>
      </c>
      <c r="C1618">
        <v>5</v>
      </c>
      <c r="D1618">
        <v>3</v>
      </c>
      <c r="E1618">
        <v>0.44159999999999999</v>
      </c>
      <c r="F1618">
        <v>0.71040000000000003</v>
      </c>
      <c r="G1618">
        <v>1.1519999999999999</v>
      </c>
      <c r="H1618">
        <v>0.85136820069999997</v>
      </c>
      <c r="I1618">
        <v>0.69479666500000004</v>
      </c>
      <c r="J1618">
        <v>0.33475906560000002</v>
      </c>
      <c r="K1618">
        <v>0.40439344599999999</v>
      </c>
      <c r="L1618">
        <v>0.63963047230000003</v>
      </c>
      <c r="M1618">
        <v>0.49048388120000003</v>
      </c>
      <c r="N1618">
        <f t="shared" si="194"/>
        <v>0.82338868274445143</v>
      </c>
      <c r="O1618">
        <f t="shared" si="195"/>
        <v>0.31693289963989979</v>
      </c>
      <c r="P1618">
        <f t="shared" si="196"/>
        <v>0.72837734192219594</v>
      </c>
      <c r="Q1618">
        <f t="shared" si="197"/>
        <v>0.40474178118113852</v>
      </c>
      <c r="R1618">
        <v>1.140321583</v>
      </c>
      <c r="S1618">
        <v>1.133119123</v>
      </c>
    </row>
    <row r="1619" spans="1:19" x14ac:dyDescent="0.25">
      <c r="A1619">
        <v>90</v>
      </c>
      <c r="B1619">
        <v>1.2</v>
      </c>
      <c r="C1619">
        <v>5</v>
      </c>
      <c r="D1619">
        <v>3</v>
      </c>
      <c r="E1619">
        <v>0.50880000000000003</v>
      </c>
      <c r="F1619">
        <v>0.63360000000000005</v>
      </c>
      <c r="G1619">
        <v>1.1424000000000001</v>
      </c>
      <c r="H1619">
        <v>0.85136820069999997</v>
      </c>
      <c r="I1619">
        <v>0.69479666500000004</v>
      </c>
      <c r="J1619">
        <v>0.33475906560000002</v>
      </c>
      <c r="K1619">
        <v>0.40439344599999999</v>
      </c>
      <c r="L1619">
        <v>0.63963047230000003</v>
      </c>
      <c r="M1619">
        <v>0.49048388120000003</v>
      </c>
      <c r="N1619">
        <f t="shared" si="194"/>
        <v>0.82338868274445143</v>
      </c>
      <c r="O1619">
        <f t="shared" si="195"/>
        <v>0.31693289963989979</v>
      </c>
      <c r="P1619">
        <f t="shared" si="196"/>
        <v>0.72837734192219594</v>
      </c>
      <c r="Q1619">
        <f t="shared" si="197"/>
        <v>0.40474178118113852</v>
      </c>
      <c r="R1619">
        <v>1.140321583</v>
      </c>
      <c r="S1619">
        <v>1.133119123</v>
      </c>
    </row>
    <row r="1620" spans="1:19" x14ac:dyDescent="0.25">
      <c r="A1620">
        <v>90</v>
      </c>
      <c r="B1620">
        <v>1.2</v>
      </c>
      <c r="C1620">
        <v>5</v>
      </c>
      <c r="D1620">
        <v>3</v>
      </c>
      <c r="E1620">
        <v>0.4536</v>
      </c>
      <c r="F1620">
        <v>0.69599999999999995</v>
      </c>
      <c r="G1620">
        <v>1.1496</v>
      </c>
      <c r="H1620">
        <v>0.85136820069999997</v>
      </c>
      <c r="I1620">
        <v>0.69479666500000004</v>
      </c>
      <c r="J1620">
        <v>0.33475906560000002</v>
      </c>
      <c r="K1620">
        <v>0.40439344599999999</v>
      </c>
      <c r="L1620">
        <v>0.63963047230000003</v>
      </c>
      <c r="M1620">
        <v>0.49048388120000003</v>
      </c>
      <c r="N1620">
        <f t="shared" si="194"/>
        <v>0.82338868274445143</v>
      </c>
      <c r="O1620">
        <f t="shared" si="195"/>
        <v>0.31693289963989979</v>
      </c>
      <c r="P1620">
        <f t="shared" si="196"/>
        <v>0.72837734192219594</v>
      </c>
      <c r="Q1620">
        <f t="shared" si="197"/>
        <v>0.40474178118113852</v>
      </c>
      <c r="R1620">
        <v>1.140321583</v>
      </c>
      <c r="S1620">
        <v>1.133119123</v>
      </c>
    </row>
    <row r="1621" spans="1:19" x14ac:dyDescent="0.25">
      <c r="A1621">
        <v>90</v>
      </c>
      <c r="B1621">
        <v>1.2</v>
      </c>
      <c r="C1621">
        <v>5</v>
      </c>
      <c r="D1621">
        <v>3</v>
      </c>
      <c r="E1621">
        <v>0.40799999999999997</v>
      </c>
      <c r="F1621">
        <v>0.7248</v>
      </c>
      <c r="G1621">
        <v>1.1328</v>
      </c>
      <c r="H1621">
        <v>0.85136820069999997</v>
      </c>
      <c r="I1621">
        <v>0.69479666500000004</v>
      </c>
      <c r="J1621">
        <v>0.33475906560000002</v>
      </c>
      <c r="K1621">
        <v>0.40439344599999999</v>
      </c>
      <c r="L1621">
        <v>0.63963047230000003</v>
      </c>
      <c r="M1621">
        <v>0.49048388120000003</v>
      </c>
      <c r="N1621">
        <f t="shared" si="194"/>
        <v>0.82338868274445143</v>
      </c>
      <c r="O1621">
        <f t="shared" si="195"/>
        <v>0.31693289963989979</v>
      </c>
      <c r="P1621">
        <f t="shared" si="196"/>
        <v>0.72837734192219594</v>
      </c>
      <c r="Q1621">
        <f t="shared" si="197"/>
        <v>0.40474178118113852</v>
      </c>
      <c r="R1621">
        <v>1.140321583</v>
      </c>
      <c r="S1621">
        <v>1.133119123</v>
      </c>
    </row>
    <row r="1622" spans="1:19" x14ac:dyDescent="0.25">
      <c r="A1622">
        <v>90</v>
      </c>
      <c r="B1622">
        <v>1.2</v>
      </c>
      <c r="C1622">
        <v>5</v>
      </c>
      <c r="D1622">
        <v>3</v>
      </c>
      <c r="E1622">
        <v>0.44400000000000001</v>
      </c>
      <c r="F1622">
        <v>0.69599999999999995</v>
      </c>
      <c r="G1622">
        <v>1.1399999999999999</v>
      </c>
      <c r="H1622">
        <v>0.85136820069999997</v>
      </c>
      <c r="I1622">
        <v>0.69479666500000004</v>
      </c>
      <c r="J1622">
        <v>0.33475906560000002</v>
      </c>
      <c r="K1622">
        <v>0.40439344599999999</v>
      </c>
      <c r="L1622">
        <v>0.63963047230000003</v>
      </c>
      <c r="M1622">
        <v>0.49048388120000003</v>
      </c>
      <c r="N1622">
        <f t="shared" si="194"/>
        <v>0.82338868274445143</v>
      </c>
      <c r="O1622">
        <f t="shared" si="195"/>
        <v>0.31693289963989979</v>
      </c>
      <c r="P1622">
        <f t="shared" si="196"/>
        <v>0.72837734192219594</v>
      </c>
      <c r="Q1622">
        <f t="shared" si="197"/>
        <v>0.40474178118113852</v>
      </c>
      <c r="R1622">
        <v>1.140321583</v>
      </c>
      <c r="S1622">
        <v>1.133119123</v>
      </c>
    </row>
    <row r="1623" spans="1:19" x14ac:dyDescent="0.25">
      <c r="A1623">
        <v>90</v>
      </c>
      <c r="B1623">
        <v>1.2</v>
      </c>
      <c r="C1623">
        <v>5</v>
      </c>
      <c r="D1623">
        <v>3</v>
      </c>
      <c r="E1623">
        <v>0.44879999999999998</v>
      </c>
      <c r="F1623">
        <v>0.69840000000000002</v>
      </c>
      <c r="G1623">
        <v>1.1472</v>
      </c>
      <c r="H1623">
        <v>0.85136820069999997</v>
      </c>
      <c r="I1623">
        <v>0.69479666500000004</v>
      </c>
      <c r="J1623">
        <v>0.33475906560000002</v>
      </c>
      <c r="K1623">
        <v>0.40439344599999999</v>
      </c>
      <c r="L1623">
        <v>0.63963047230000003</v>
      </c>
      <c r="M1623">
        <v>0.49048388120000003</v>
      </c>
      <c r="N1623">
        <f t="shared" si="194"/>
        <v>0.82338868274445143</v>
      </c>
      <c r="O1623">
        <f t="shared" si="195"/>
        <v>0.31693289963989979</v>
      </c>
      <c r="P1623">
        <f t="shared" si="196"/>
        <v>0.72837734192219594</v>
      </c>
      <c r="Q1623">
        <f t="shared" si="197"/>
        <v>0.40474178118113852</v>
      </c>
      <c r="R1623">
        <v>1.140321583</v>
      </c>
      <c r="S1623">
        <v>1.133119123</v>
      </c>
    </row>
    <row r="1624" spans="1:19" x14ac:dyDescent="0.25">
      <c r="A1624">
        <v>90</v>
      </c>
      <c r="B1624">
        <v>1.2</v>
      </c>
      <c r="C1624">
        <v>5</v>
      </c>
      <c r="D1624">
        <v>3</v>
      </c>
      <c r="E1624">
        <v>0.52080000000000004</v>
      </c>
      <c r="F1624">
        <v>0.68400000000000005</v>
      </c>
      <c r="G1624">
        <v>1.2048000000000001</v>
      </c>
      <c r="H1624">
        <v>0.85136820069999997</v>
      </c>
      <c r="I1624">
        <v>0.69479666500000004</v>
      </c>
      <c r="J1624">
        <v>0.33475906560000002</v>
      </c>
      <c r="K1624">
        <v>0.40439344599999999</v>
      </c>
      <c r="L1624">
        <v>0.63963047230000003</v>
      </c>
      <c r="M1624">
        <v>0.49048388120000003</v>
      </c>
      <c r="N1624">
        <f t="shared" si="194"/>
        <v>0.82338868274445143</v>
      </c>
      <c r="O1624">
        <f t="shared" si="195"/>
        <v>0.31693289963989979</v>
      </c>
      <c r="P1624">
        <f t="shared" si="196"/>
        <v>0.72837734192219594</v>
      </c>
      <c r="Q1624">
        <f t="shared" si="197"/>
        <v>0.40474178118113852</v>
      </c>
      <c r="R1624">
        <v>1.140321583</v>
      </c>
      <c r="S1624">
        <v>1.133119123</v>
      </c>
    </row>
    <row r="1625" spans="1:19" x14ac:dyDescent="0.25">
      <c r="A1625">
        <v>90</v>
      </c>
      <c r="B1625">
        <v>1.2</v>
      </c>
      <c r="C1625">
        <v>5</v>
      </c>
      <c r="D1625">
        <v>3</v>
      </c>
      <c r="E1625">
        <v>0.43440000000000001</v>
      </c>
      <c r="F1625">
        <v>0.68640000000000001</v>
      </c>
      <c r="G1625">
        <v>1.1208</v>
      </c>
      <c r="H1625">
        <v>0.85136820069999997</v>
      </c>
      <c r="I1625">
        <v>0.69479666500000004</v>
      </c>
      <c r="J1625">
        <v>0.33475906560000002</v>
      </c>
      <c r="K1625">
        <v>0.40439344599999999</v>
      </c>
      <c r="L1625">
        <v>0.63963047230000003</v>
      </c>
      <c r="M1625">
        <v>0.49048388120000003</v>
      </c>
      <c r="N1625">
        <f t="shared" si="194"/>
        <v>0.82338868274445143</v>
      </c>
      <c r="O1625">
        <f t="shared" si="195"/>
        <v>0.31693289963989979</v>
      </c>
      <c r="P1625">
        <f t="shared" si="196"/>
        <v>0.72837734192219594</v>
      </c>
      <c r="Q1625">
        <f t="shared" si="197"/>
        <v>0.40474178118113852</v>
      </c>
      <c r="R1625">
        <v>1.140321583</v>
      </c>
      <c r="S1625">
        <v>1.133119123</v>
      </c>
    </row>
    <row r="1626" spans="1:19" x14ac:dyDescent="0.25">
      <c r="A1626">
        <v>90</v>
      </c>
      <c r="B1626">
        <v>1.2</v>
      </c>
      <c r="C1626">
        <v>5</v>
      </c>
      <c r="D1626">
        <v>3</v>
      </c>
      <c r="E1626">
        <v>0.42959999999999998</v>
      </c>
      <c r="F1626">
        <v>0.67679999999999996</v>
      </c>
      <c r="G1626">
        <v>1.1064000000000001</v>
      </c>
      <c r="H1626">
        <v>0.85136820069999997</v>
      </c>
      <c r="I1626">
        <v>0.69479666500000004</v>
      </c>
      <c r="J1626">
        <v>0.33475906560000002</v>
      </c>
      <c r="K1626">
        <v>0.40439344599999999</v>
      </c>
      <c r="L1626">
        <v>0.63963047230000003</v>
      </c>
      <c r="M1626">
        <v>0.49048388120000003</v>
      </c>
      <c r="N1626">
        <f t="shared" si="194"/>
        <v>0.82338868274445143</v>
      </c>
      <c r="O1626">
        <f t="shared" si="195"/>
        <v>0.31693289963989979</v>
      </c>
      <c r="P1626">
        <f t="shared" si="196"/>
        <v>0.72837734192219594</v>
      </c>
      <c r="Q1626">
        <f t="shared" si="197"/>
        <v>0.40474178118113852</v>
      </c>
      <c r="R1626">
        <v>1.140321583</v>
      </c>
      <c r="S1626">
        <v>1.133119123</v>
      </c>
    </row>
    <row r="1627" spans="1:19" x14ac:dyDescent="0.25">
      <c r="A1627">
        <v>90</v>
      </c>
      <c r="B1627">
        <v>1.2</v>
      </c>
      <c r="C1627">
        <v>5</v>
      </c>
      <c r="D1627">
        <v>3</v>
      </c>
      <c r="E1627">
        <v>0.45600000000000002</v>
      </c>
      <c r="F1627">
        <v>0.68159999999999998</v>
      </c>
      <c r="G1627">
        <v>1.1375999999999999</v>
      </c>
      <c r="H1627">
        <v>0.85136820069999997</v>
      </c>
      <c r="I1627">
        <v>0.69479666500000004</v>
      </c>
      <c r="J1627">
        <v>0.33475906560000002</v>
      </c>
      <c r="K1627">
        <v>0.40439344599999999</v>
      </c>
      <c r="L1627">
        <v>0.63963047230000003</v>
      </c>
      <c r="M1627">
        <v>0.49048388120000003</v>
      </c>
      <c r="N1627">
        <f t="shared" si="194"/>
        <v>0.82338868274445143</v>
      </c>
      <c r="O1627">
        <f t="shared" si="195"/>
        <v>0.31693289963989979</v>
      </c>
      <c r="P1627">
        <f t="shared" si="196"/>
        <v>0.72837734192219594</v>
      </c>
      <c r="Q1627">
        <f t="shared" si="197"/>
        <v>0.40474178118113852</v>
      </c>
      <c r="R1627">
        <v>1.140321583</v>
      </c>
      <c r="S1627">
        <v>1.133119123</v>
      </c>
    </row>
    <row r="1628" spans="1:19" x14ac:dyDescent="0.25">
      <c r="A1628">
        <v>90</v>
      </c>
      <c r="B1628">
        <v>1.2</v>
      </c>
      <c r="C1628">
        <v>5</v>
      </c>
      <c r="D1628">
        <v>3</v>
      </c>
      <c r="E1628">
        <v>0.40799999999999997</v>
      </c>
      <c r="F1628">
        <v>0.70079999999999998</v>
      </c>
      <c r="G1628">
        <v>1.1088</v>
      </c>
      <c r="H1628">
        <v>0.85136820069999997</v>
      </c>
      <c r="I1628">
        <v>0.69479666500000004</v>
      </c>
      <c r="J1628">
        <v>0.33475906560000002</v>
      </c>
      <c r="K1628">
        <v>0.40439344599999999</v>
      </c>
      <c r="L1628">
        <v>0.63963047230000003</v>
      </c>
      <c r="M1628">
        <v>0.49048388120000003</v>
      </c>
      <c r="N1628">
        <f t="shared" si="194"/>
        <v>0.82338868274445143</v>
      </c>
      <c r="O1628">
        <f t="shared" si="195"/>
        <v>0.31693289963989979</v>
      </c>
      <c r="P1628">
        <f t="shared" si="196"/>
        <v>0.72837734192219594</v>
      </c>
      <c r="Q1628">
        <f t="shared" si="197"/>
        <v>0.40474178118113852</v>
      </c>
      <c r="R1628">
        <v>1.140321583</v>
      </c>
      <c r="S1628">
        <v>1.133119123</v>
      </c>
    </row>
    <row r="1629" spans="1:19" x14ac:dyDescent="0.25">
      <c r="A1629">
        <v>90</v>
      </c>
      <c r="B1629">
        <v>1.2</v>
      </c>
      <c r="C1629">
        <v>5</v>
      </c>
      <c r="D1629">
        <v>3</v>
      </c>
      <c r="E1629">
        <v>0.41760000000000003</v>
      </c>
      <c r="F1629">
        <v>0.71040000000000003</v>
      </c>
      <c r="G1629">
        <v>1.1279999999999999</v>
      </c>
      <c r="H1629">
        <v>0.85136820069999997</v>
      </c>
      <c r="I1629">
        <v>0.69479666500000004</v>
      </c>
      <c r="J1629">
        <v>0.33475906560000002</v>
      </c>
      <c r="K1629">
        <v>0.40439344599999999</v>
      </c>
      <c r="L1629">
        <v>0.63963047230000003</v>
      </c>
      <c r="M1629">
        <v>0.49048388120000003</v>
      </c>
      <c r="N1629">
        <f t="shared" si="194"/>
        <v>0.82338868274445143</v>
      </c>
      <c r="O1629">
        <f t="shared" si="195"/>
        <v>0.31693289963989979</v>
      </c>
      <c r="P1629">
        <f t="shared" si="196"/>
        <v>0.72837734192219594</v>
      </c>
      <c r="Q1629">
        <f t="shared" si="197"/>
        <v>0.40474178118113852</v>
      </c>
      <c r="R1629">
        <v>1.140321583</v>
      </c>
      <c r="S1629">
        <v>1.133119123</v>
      </c>
    </row>
    <row r="1630" spans="1:19" x14ac:dyDescent="0.25">
      <c r="A1630">
        <v>90</v>
      </c>
      <c r="B1630">
        <v>1.2</v>
      </c>
      <c r="C1630">
        <v>5</v>
      </c>
      <c r="D1630">
        <v>3</v>
      </c>
      <c r="E1630">
        <v>0.41039999999999999</v>
      </c>
      <c r="F1630">
        <v>0.68640000000000001</v>
      </c>
      <c r="G1630">
        <v>1.0968</v>
      </c>
      <c r="H1630">
        <v>0.85136820069999997</v>
      </c>
      <c r="I1630">
        <v>0.69479666500000004</v>
      </c>
      <c r="J1630">
        <v>0.33475906560000002</v>
      </c>
      <c r="K1630">
        <v>0.40439344599999999</v>
      </c>
      <c r="L1630">
        <v>0.63963047230000003</v>
      </c>
      <c r="M1630">
        <v>0.49048388120000003</v>
      </c>
      <c r="N1630">
        <f t="shared" si="194"/>
        <v>0.82338868274445143</v>
      </c>
      <c r="O1630">
        <f t="shared" si="195"/>
        <v>0.31693289963989979</v>
      </c>
      <c r="P1630">
        <f t="shared" si="196"/>
        <v>0.72837734192219594</v>
      </c>
      <c r="Q1630">
        <f t="shared" si="197"/>
        <v>0.40474178118113852</v>
      </c>
      <c r="R1630">
        <v>1.140321583</v>
      </c>
      <c r="S1630">
        <v>1.133119123</v>
      </c>
    </row>
    <row r="1631" spans="1:19" x14ac:dyDescent="0.25">
      <c r="A1631">
        <v>90</v>
      </c>
      <c r="B1631">
        <v>1.2</v>
      </c>
      <c r="C1631">
        <v>5</v>
      </c>
      <c r="D1631">
        <v>3</v>
      </c>
      <c r="E1631">
        <v>0.39360000000000001</v>
      </c>
      <c r="F1631">
        <v>0.72240000000000004</v>
      </c>
      <c r="G1631">
        <v>1.1160000000000001</v>
      </c>
      <c r="H1631">
        <v>0.85136820069999997</v>
      </c>
      <c r="I1631">
        <v>0.69479666500000004</v>
      </c>
      <c r="J1631">
        <v>0.33475906560000002</v>
      </c>
      <c r="K1631">
        <v>0.40439344599999999</v>
      </c>
      <c r="L1631">
        <v>0.63963047230000003</v>
      </c>
      <c r="M1631">
        <v>0.49048388120000003</v>
      </c>
      <c r="N1631">
        <f t="shared" si="194"/>
        <v>0.82338868274445143</v>
      </c>
      <c r="O1631">
        <f t="shared" si="195"/>
        <v>0.31693289963989979</v>
      </c>
      <c r="P1631">
        <f t="shared" si="196"/>
        <v>0.72837734192219594</v>
      </c>
      <c r="Q1631">
        <f t="shared" si="197"/>
        <v>0.40474178118113852</v>
      </c>
      <c r="R1631">
        <v>1.140321583</v>
      </c>
      <c r="S1631">
        <v>1.133119123</v>
      </c>
    </row>
    <row r="1632" spans="1:19" x14ac:dyDescent="0.25">
      <c r="A1632">
        <v>90</v>
      </c>
      <c r="B1632">
        <v>1.2</v>
      </c>
      <c r="C1632">
        <v>5</v>
      </c>
      <c r="D1632">
        <v>3</v>
      </c>
      <c r="E1632">
        <v>0.42480000000000001</v>
      </c>
      <c r="F1632">
        <v>0.7056</v>
      </c>
      <c r="G1632">
        <v>1.1304000000000001</v>
      </c>
      <c r="H1632">
        <v>0.85136820069999997</v>
      </c>
      <c r="I1632">
        <v>0.69479666500000004</v>
      </c>
      <c r="J1632">
        <v>0.33475906560000002</v>
      </c>
      <c r="K1632">
        <v>0.40439344599999999</v>
      </c>
      <c r="L1632">
        <v>0.63963047230000003</v>
      </c>
      <c r="M1632">
        <v>0.49048388120000003</v>
      </c>
      <c r="N1632">
        <f t="shared" si="194"/>
        <v>0.82338868274445143</v>
      </c>
      <c r="O1632">
        <f t="shared" si="195"/>
        <v>0.31693289963989979</v>
      </c>
      <c r="P1632">
        <f t="shared" si="196"/>
        <v>0.72837734192219594</v>
      </c>
      <c r="Q1632">
        <f t="shared" si="197"/>
        <v>0.40474178118113852</v>
      </c>
      <c r="R1632">
        <v>1.140321583</v>
      </c>
      <c r="S1632">
        <v>1.133119123</v>
      </c>
    </row>
    <row r="1633" spans="1:19" x14ac:dyDescent="0.25">
      <c r="A1633">
        <v>90</v>
      </c>
      <c r="B1633">
        <v>1.2</v>
      </c>
      <c r="C1633">
        <v>5</v>
      </c>
      <c r="D1633">
        <v>3</v>
      </c>
      <c r="E1633">
        <v>0.44400000000000001</v>
      </c>
      <c r="F1633">
        <v>0.72240000000000004</v>
      </c>
      <c r="G1633">
        <v>1.1664000000000001</v>
      </c>
      <c r="H1633">
        <v>0.85136820069999997</v>
      </c>
      <c r="I1633">
        <v>0.69479666500000004</v>
      </c>
      <c r="J1633">
        <v>0.33475906560000002</v>
      </c>
      <c r="K1633">
        <v>0.40439344599999999</v>
      </c>
      <c r="L1633">
        <v>0.63963047230000003</v>
      </c>
      <c r="M1633">
        <v>0.49048388120000003</v>
      </c>
      <c r="N1633">
        <f t="shared" si="194"/>
        <v>0.82338868274445143</v>
      </c>
      <c r="O1633">
        <f t="shared" si="195"/>
        <v>0.31693289963989979</v>
      </c>
      <c r="P1633">
        <f t="shared" si="196"/>
        <v>0.72837734192219594</v>
      </c>
      <c r="Q1633">
        <f t="shared" si="197"/>
        <v>0.40474178118113852</v>
      </c>
      <c r="R1633">
        <v>1.140321583</v>
      </c>
      <c r="S1633">
        <v>1.133119123</v>
      </c>
    </row>
    <row r="1634" spans="1:19" x14ac:dyDescent="0.25">
      <c r="A1634">
        <v>90</v>
      </c>
      <c r="B1634">
        <v>1.2</v>
      </c>
      <c r="C1634">
        <v>5</v>
      </c>
      <c r="D1634">
        <v>3</v>
      </c>
      <c r="E1634">
        <v>0.39839999999999998</v>
      </c>
      <c r="F1634">
        <v>0.72240000000000004</v>
      </c>
      <c r="G1634">
        <v>1.1208</v>
      </c>
      <c r="H1634">
        <v>0.85136820069999997</v>
      </c>
      <c r="I1634">
        <v>0.69479666500000004</v>
      </c>
      <c r="J1634">
        <v>0.33475906560000002</v>
      </c>
      <c r="K1634">
        <v>0.40439344599999999</v>
      </c>
      <c r="L1634">
        <v>0.63963047230000003</v>
      </c>
      <c r="M1634">
        <v>0.49048388120000003</v>
      </c>
      <c r="N1634">
        <f t="shared" si="194"/>
        <v>0.82338868274445143</v>
      </c>
      <c r="O1634">
        <f t="shared" si="195"/>
        <v>0.31693289963989979</v>
      </c>
      <c r="P1634">
        <f t="shared" si="196"/>
        <v>0.72837734192219594</v>
      </c>
      <c r="Q1634">
        <f t="shared" si="197"/>
        <v>0.40474178118113852</v>
      </c>
      <c r="R1634">
        <v>1.140321583</v>
      </c>
      <c r="S1634">
        <v>1.133119123</v>
      </c>
    </row>
    <row r="1635" spans="1:19" x14ac:dyDescent="0.25">
      <c r="A1635">
        <v>90</v>
      </c>
      <c r="B1635">
        <v>1.2</v>
      </c>
      <c r="C1635">
        <v>5</v>
      </c>
      <c r="D1635">
        <v>3</v>
      </c>
      <c r="E1635">
        <v>0.4536</v>
      </c>
      <c r="F1635">
        <v>0.67679999999999996</v>
      </c>
      <c r="G1635">
        <v>1.1304000000000001</v>
      </c>
      <c r="H1635">
        <v>0.85136820069999997</v>
      </c>
      <c r="I1635">
        <v>0.69479666500000004</v>
      </c>
      <c r="J1635">
        <v>0.33475906560000002</v>
      </c>
      <c r="K1635">
        <v>0.40439344599999999</v>
      </c>
      <c r="L1635">
        <v>0.63963047230000003</v>
      </c>
      <c r="M1635">
        <v>0.49048388120000003</v>
      </c>
      <c r="N1635">
        <f t="shared" si="194"/>
        <v>0.82338868274445143</v>
      </c>
      <c r="O1635">
        <f t="shared" si="195"/>
        <v>0.31693289963989979</v>
      </c>
      <c r="P1635">
        <f t="shared" si="196"/>
        <v>0.72837734192219594</v>
      </c>
      <c r="Q1635">
        <f t="shared" si="197"/>
        <v>0.40474178118113852</v>
      </c>
      <c r="R1635">
        <v>1.140321583</v>
      </c>
      <c r="S1635">
        <v>1.133119123</v>
      </c>
    </row>
    <row r="1636" spans="1:19" x14ac:dyDescent="0.25">
      <c r="A1636">
        <v>90</v>
      </c>
      <c r="B1636">
        <v>1.2</v>
      </c>
      <c r="C1636">
        <v>5</v>
      </c>
      <c r="D1636">
        <v>3</v>
      </c>
      <c r="E1636">
        <v>0.38879999999999998</v>
      </c>
      <c r="F1636">
        <v>0.71519999999999995</v>
      </c>
      <c r="G1636">
        <v>1.1040000000000001</v>
      </c>
      <c r="H1636">
        <v>0.85136820069999997</v>
      </c>
      <c r="I1636">
        <v>0.69479666500000004</v>
      </c>
      <c r="J1636">
        <v>0.33475906560000002</v>
      </c>
      <c r="K1636">
        <v>0.40439344599999999</v>
      </c>
      <c r="L1636">
        <v>0.63963047230000003</v>
      </c>
      <c r="M1636">
        <v>0.49048388120000003</v>
      </c>
      <c r="N1636">
        <f t="shared" si="194"/>
        <v>0.82338868274445143</v>
      </c>
      <c r="O1636">
        <f t="shared" si="195"/>
        <v>0.31693289963989979</v>
      </c>
      <c r="P1636">
        <f t="shared" si="196"/>
        <v>0.72837734192219594</v>
      </c>
      <c r="Q1636">
        <f t="shared" si="197"/>
        <v>0.40474178118113852</v>
      </c>
      <c r="R1636">
        <v>1.140321583</v>
      </c>
      <c r="S1636">
        <v>1.133119123</v>
      </c>
    </row>
    <row r="1637" spans="1:19" x14ac:dyDescent="0.25">
      <c r="A1637">
        <v>90</v>
      </c>
      <c r="B1637">
        <v>1.2</v>
      </c>
      <c r="C1637">
        <v>5</v>
      </c>
      <c r="D1637">
        <v>3</v>
      </c>
      <c r="H1637">
        <v>0.85136820069999997</v>
      </c>
      <c r="I1637">
        <v>0.69479666500000004</v>
      </c>
      <c r="J1637">
        <v>0.33475906560000002</v>
      </c>
      <c r="K1637">
        <v>0.40439344599999999</v>
      </c>
      <c r="L1637">
        <v>0.63963047230000003</v>
      </c>
      <c r="M1637">
        <v>0.49048388120000003</v>
      </c>
      <c r="N1637">
        <f t="shared" si="194"/>
        <v>0.82338868274445143</v>
      </c>
      <c r="O1637">
        <f t="shared" si="195"/>
        <v>0.31693289963989979</v>
      </c>
      <c r="P1637">
        <f t="shared" si="196"/>
        <v>0.72837734192219594</v>
      </c>
      <c r="Q1637">
        <f t="shared" si="197"/>
        <v>0.40474178118113852</v>
      </c>
      <c r="R1637">
        <v>1.140321583</v>
      </c>
      <c r="S1637">
        <v>1.133119123</v>
      </c>
    </row>
    <row r="1638" spans="1:19" x14ac:dyDescent="0.25">
      <c r="A1638">
        <v>90</v>
      </c>
      <c r="B1638">
        <v>1.2</v>
      </c>
      <c r="C1638">
        <v>5</v>
      </c>
      <c r="D1638">
        <v>3</v>
      </c>
      <c r="H1638">
        <v>0.85136820069999997</v>
      </c>
      <c r="I1638">
        <v>0.69479666500000004</v>
      </c>
      <c r="J1638">
        <v>0.33475906560000002</v>
      </c>
      <c r="K1638">
        <v>0.40439344599999999</v>
      </c>
      <c r="L1638">
        <v>0.63963047230000003</v>
      </c>
      <c r="M1638">
        <v>0.49048388120000003</v>
      </c>
      <c r="N1638">
        <f t="shared" si="194"/>
        <v>0.82338868274445143</v>
      </c>
      <c r="O1638">
        <f t="shared" si="195"/>
        <v>0.31693289963989979</v>
      </c>
      <c r="P1638">
        <f t="shared" si="196"/>
        <v>0.72837734192219594</v>
      </c>
      <c r="Q1638">
        <f t="shared" si="197"/>
        <v>0.40474178118113852</v>
      </c>
      <c r="R1638">
        <v>1.140321583</v>
      </c>
      <c r="S1638">
        <v>1.133119123</v>
      </c>
    </row>
    <row r="1639" spans="1:19" x14ac:dyDescent="0.25">
      <c r="A1639">
        <v>90</v>
      </c>
      <c r="B1639">
        <v>1.2</v>
      </c>
      <c r="C1639">
        <v>5</v>
      </c>
      <c r="D1639">
        <v>3</v>
      </c>
      <c r="H1639">
        <v>0.85136820069999997</v>
      </c>
      <c r="I1639">
        <v>0.69479666500000004</v>
      </c>
      <c r="J1639">
        <v>0.33475906560000002</v>
      </c>
      <c r="K1639">
        <v>0.40439344599999999</v>
      </c>
      <c r="L1639">
        <v>0.63963047230000003</v>
      </c>
      <c r="M1639">
        <v>0.49048388120000003</v>
      </c>
      <c r="N1639">
        <f t="shared" si="194"/>
        <v>0.82338868274445143</v>
      </c>
      <c r="O1639">
        <f t="shared" si="195"/>
        <v>0.31693289963989979</v>
      </c>
      <c r="P1639">
        <f t="shared" si="196"/>
        <v>0.72837734192219594</v>
      </c>
      <c r="Q1639">
        <f t="shared" si="197"/>
        <v>0.40474178118113852</v>
      </c>
      <c r="R1639">
        <v>1.140321583</v>
      </c>
      <c r="S1639">
        <v>1.133119123</v>
      </c>
    </row>
    <row r="1640" spans="1:19" x14ac:dyDescent="0.25">
      <c r="A1640">
        <v>90</v>
      </c>
      <c r="B1640">
        <v>1.2</v>
      </c>
      <c r="C1640">
        <v>5</v>
      </c>
      <c r="D1640">
        <v>3</v>
      </c>
      <c r="H1640">
        <v>0.85136820069999997</v>
      </c>
      <c r="I1640">
        <v>0.69479666500000004</v>
      </c>
      <c r="J1640">
        <v>0.33475906560000002</v>
      </c>
      <c r="K1640">
        <v>0.40439344599999999</v>
      </c>
      <c r="L1640">
        <v>0.63963047230000003</v>
      </c>
      <c r="M1640">
        <v>0.49048388120000003</v>
      </c>
      <c r="N1640">
        <f t="shared" si="194"/>
        <v>0.82338868274445143</v>
      </c>
      <c r="O1640">
        <f t="shared" si="195"/>
        <v>0.31693289963989979</v>
      </c>
      <c r="P1640">
        <f t="shared" si="196"/>
        <v>0.72837734192219594</v>
      </c>
      <c r="Q1640">
        <f t="shared" si="197"/>
        <v>0.40474178118113852</v>
      </c>
      <c r="R1640">
        <v>1.140321583</v>
      </c>
      <c r="S1640">
        <v>1.133119123</v>
      </c>
    </row>
    <row r="1642" spans="1:19" x14ac:dyDescent="0.25">
      <c r="A1642">
        <v>90</v>
      </c>
      <c r="B1642">
        <v>1</v>
      </c>
      <c r="C1642">
        <v>5</v>
      </c>
      <c r="D1642">
        <v>3</v>
      </c>
      <c r="E1642">
        <v>0.56159999999999999</v>
      </c>
      <c r="F1642">
        <v>0.3906</v>
      </c>
      <c r="G1642">
        <v>0.95220000000000005</v>
      </c>
      <c r="H1642">
        <v>0.65876820069999997</v>
      </c>
      <c r="I1642">
        <v>0.49799666500000001</v>
      </c>
      <c r="J1642">
        <v>0.33475906560000002</v>
      </c>
      <c r="K1642">
        <v>0.40439344599999999</v>
      </c>
      <c r="L1642">
        <v>0.43894759230000002</v>
      </c>
      <c r="M1642">
        <v>0.49048388120000003</v>
      </c>
      <c r="N1642">
        <f t="shared" ref="N1642:N1681" si="198">$W$27+$W$28*B1642+$W$29*(C1642-$V$16)*(D1642-$V$18)+$W$30*A1642+$W$31*D1642+$W$32*(C1642-$V$16)*(A1642-$V$20)+$W$33*C1642+$W$34*(B1642-$V$22)*(D1642-$V$18)+$W$35*(A1642-$V$20)*(D1642-$V$18)</f>
        <v>0.6299769795764516</v>
      </c>
      <c r="O1642">
        <f t="shared" ref="O1642:O1681" si="199">$W$40+$W$41*D1642+$W$42*(C1642-$V$17)*(D1642-$V$19)+$W$43*A1642+$W$44*(A1642-$V$21)*(D1642-$V$19)+$W$45*C1642+$W$46*(A1642-$V$21)*(C1642-$V$17)+$W$47*(B1642-$V$23)*(D1642-$V$19)+$W$48*(B1642-$V$23)*(C1642-$V$17)+$W$49*B1642</f>
        <v>0.32715120903369987</v>
      </c>
      <c r="P1642">
        <f t="shared" ref="P1642:P1681" si="200">$Z$27+$Z$28*B1642+$Z$29*A1642+$Z$30*C1642+$Z$31*(D1642-$V$18)^2+$Z$32*(D1642-$V$18)*(C1642-$V$16)+$Z$33*(A1642-$V$20)*(D1642-$V$18)+$Z$34*(D1642)+$Z$35*(B1642-$V$22)*(D1642-$V$18)+$Z$36*(C1642-$V$16)^2+$Z$37*(B1642-$V$22)*(C1642-$V$16)</f>
        <v>0.52507524532819561</v>
      </c>
      <c r="Q1642">
        <f t="shared" ref="Q1642:Q1681" si="201">$Z$40+$Z$41*A1642+$Z$42*C1642+$Z$43*(D1642-$V$19)^2+$Z$44*(C1642-$V$17)*(D1642-$V$19)+$Z$45*D1642+$Z$46*(A1642-$V$21)*(D1642-$V$19)+$Z$47*(C1642-$V$17)^2+$Z$48*(B1642-$V$23)*(D1642-$V$19)+$Z$49*(B1642-$V$23)*(C1642-$V$17)+$Z$50*B1642</f>
        <v>0.41985974559433847</v>
      </c>
      <c r="R1642">
        <v>0.95712818899999996</v>
      </c>
      <c r="S1642">
        <v>0.944934991</v>
      </c>
    </row>
    <row r="1643" spans="1:19" x14ac:dyDescent="0.25">
      <c r="A1643">
        <v>90</v>
      </c>
      <c r="B1643">
        <v>1</v>
      </c>
      <c r="C1643">
        <v>5</v>
      </c>
      <c r="D1643">
        <v>3</v>
      </c>
      <c r="E1643">
        <v>0.53820000000000001</v>
      </c>
      <c r="F1643">
        <v>0.40860000000000002</v>
      </c>
      <c r="G1643">
        <v>0.94679999999999997</v>
      </c>
      <c r="H1643">
        <v>0.65876820069999997</v>
      </c>
      <c r="I1643">
        <v>0.49799666500000001</v>
      </c>
      <c r="J1643">
        <v>0.33475906560000002</v>
      </c>
      <c r="K1643">
        <v>0.40439344599999999</v>
      </c>
      <c r="L1643">
        <v>0.43894759230000002</v>
      </c>
      <c r="M1643">
        <v>0.49048388120000003</v>
      </c>
      <c r="N1643">
        <f t="shared" si="198"/>
        <v>0.6299769795764516</v>
      </c>
      <c r="O1643">
        <f t="shared" si="199"/>
        <v>0.32715120903369987</v>
      </c>
      <c r="P1643">
        <f t="shared" si="200"/>
        <v>0.52507524532819561</v>
      </c>
      <c r="Q1643">
        <f t="shared" si="201"/>
        <v>0.41985974559433847</v>
      </c>
      <c r="R1643">
        <v>0.95712818899999996</v>
      </c>
      <c r="S1643">
        <v>0.944934991</v>
      </c>
    </row>
    <row r="1644" spans="1:19" x14ac:dyDescent="0.25">
      <c r="A1644">
        <v>90</v>
      </c>
      <c r="B1644">
        <v>1</v>
      </c>
      <c r="C1644">
        <v>5</v>
      </c>
      <c r="D1644">
        <v>3</v>
      </c>
      <c r="E1644">
        <v>0.53280000000000005</v>
      </c>
      <c r="F1644">
        <v>0.41039999999999999</v>
      </c>
      <c r="G1644">
        <v>0.94320000000000004</v>
      </c>
      <c r="H1644">
        <v>0.65876820069999997</v>
      </c>
      <c r="I1644">
        <v>0.49799666500000001</v>
      </c>
      <c r="J1644">
        <v>0.33475906560000002</v>
      </c>
      <c r="K1644">
        <v>0.40439344599999999</v>
      </c>
      <c r="L1644">
        <v>0.43894759230000002</v>
      </c>
      <c r="M1644">
        <v>0.49048388120000003</v>
      </c>
      <c r="N1644">
        <f t="shared" si="198"/>
        <v>0.6299769795764516</v>
      </c>
      <c r="O1644">
        <f t="shared" si="199"/>
        <v>0.32715120903369987</v>
      </c>
      <c r="P1644">
        <f t="shared" si="200"/>
        <v>0.52507524532819561</v>
      </c>
      <c r="Q1644">
        <f t="shared" si="201"/>
        <v>0.41985974559433847</v>
      </c>
      <c r="R1644">
        <v>0.95712818899999996</v>
      </c>
      <c r="S1644">
        <v>0.944934991</v>
      </c>
    </row>
    <row r="1645" spans="1:19" x14ac:dyDescent="0.25">
      <c r="A1645">
        <v>90</v>
      </c>
      <c r="B1645">
        <v>1</v>
      </c>
      <c r="C1645">
        <v>5</v>
      </c>
      <c r="D1645">
        <v>3</v>
      </c>
      <c r="E1645">
        <v>0.54359999999999997</v>
      </c>
      <c r="F1645">
        <v>0.40860000000000002</v>
      </c>
      <c r="G1645">
        <v>0.95220000000000005</v>
      </c>
      <c r="H1645">
        <v>0.65876820069999997</v>
      </c>
      <c r="I1645">
        <v>0.49799666500000001</v>
      </c>
      <c r="J1645">
        <v>0.33475906560000002</v>
      </c>
      <c r="K1645">
        <v>0.40439344599999999</v>
      </c>
      <c r="L1645">
        <v>0.43894759230000002</v>
      </c>
      <c r="M1645">
        <v>0.49048388120000003</v>
      </c>
      <c r="N1645">
        <f t="shared" si="198"/>
        <v>0.6299769795764516</v>
      </c>
      <c r="O1645">
        <f t="shared" si="199"/>
        <v>0.32715120903369987</v>
      </c>
      <c r="P1645">
        <f t="shared" si="200"/>
        <v>0.52507524532819561</v>
      </c>
      <c r="Q1645">
        <f t="shared" si="201"/>
        <v>0.41985974559433847</v>
      </c>
      <c r="R1645">
        <v>0.95712818899999996</v>
      </c>
      <c r="S1645">
        <v>0.944934991</v>
      </c>
    </row>
    <row r="1646" spans="1:19" x14ac:dyDescent="0.25">
      <c r="A1646">
        <v>90</v>
      </c>
      <c r="B1646">
        <v>1</v>
      </c>
      <c r="C1646">
        <v>5</v>
      </c>
      <c r="D1646">
        <v>3</v>
      </c>
      <c r="E1646">
        <v>0.40860000000000002</v>
      </c>
      <c r="F1646">
        <v>0.54179999999999995</v>
      </c>
      <c r="G1646">
        <v>0.95040000000000002</v>
      </c>
      <c r="H1646">
        <v>0.65876820069999997</v>
      </c>
      <c r="I1646">
        <v>0.49799666500000001</v>
      </c>
      <c r="J1646">
        <v>0.33475906560000002</v>
      </c>
      <c r="K1646">
        <v>0.40439344599999999</v>
      </c>
      <c r="L1646">
        <v>0.43894759230000002</v>
      </c>
      <c r="M1646">
        <v>0.49048388120000003</v>
      </c>
      <c r="N1646">
        <f t="shared" si="198"/>
        <v>0.6299769795764516</v>
      </c>
      <c r="O1646">
        <f t="shared" si="199"/>
        <v>0.32715120903369987</v>
      </c>
      <c r="P1646">
        <f t="shared" si="200"/>
        <v>0.52507524532819561</v>
      </c>
      <c r="Q1646">
        <f t="shared" si="201"/>
        <v>0.41985974559433847</v>
      </c>
      <c r="R1646">
        <v>0.95712818899999996</v>
      </c>
      <c r="S1646">
        <v>0.944934991</v>
      </c>
    </row>
    <row r="1647" spans="1:19" x14ac:dyDescent="0.25">
      <c r="A1647">
        <v>90</v>
      </c>
      <c r="B1647">
        <v>1</v>
      </c>
      <c r="C1647">
        <v>5</v>
      </c>
      <c r="D1647">
        <v>3</v>
      </c>
      <c r="E1647">
        <v>0.495</v>
      </c>
      <c r="F1647">
        <v>0.45540000000000003</v>
      </c>
      <c r="G1647">
        <v>0.95040000000000002</v>
      </c>
      <c r="H1647">
        <v>0.65876820069999997</v>
      </c>
      <c r="I1647">
        <v>0.49799666500000001</v>
      </c>
      <c r="J1647">
        <v>0.33475906560000002</v>
      </c>
      <c r="K1647">
        <v>0.40439344599999999</v>
      </c>
      <c r="L1647">
        <v>0.43894759230000002</v>
      </c>
      <c r="M1647">
        <v>0.49048388120000003</v>
      </c>
      <c r="N1647">
        <f t="shared" si="198"/>
        <v>0.6299769795764516</v>
      </c>
      <c r="O1647">
        <f t="shared" si="199"/>
        <v>0.32715120903369987</v>
      </c>
      <c r="P1647">
        <f t="shared" si="200"/>
        <v>0.52507524532819561</v>
      </c>
      <c r="Q1647">
        <f t="shared" si="201"/>
        <v>0.41985974559433847</v>
      </c>
      <c r="R1647">
        <v>0.95712818899999996</v>
      </c>
      <c r="S1647">
        <v>0.944934991</v>
      </c>
    </row>
    <row r="1648" spans="1:19" x14ac:dyDescent="0.25">
      <c r="A1648">
        <v>90</v>
      </c>
      <c r="B1648">
        <v>1</v>
      </c>
      <c r="C1648">
        <v>5</v>
      </c>
      <c r="D1648">
        <v>3</v>
      </c>
      <c r="E1648">
        <v>0.52739999999999998</v>
      </c>
      <c r="F1648">
        <v>0.44819999999999999</v>
      </c>
      <c r="G1648">
        <v>0.97560000000000002</v>
      </c>
      <c r="H1648">
        <v>0.65876820069999997</v>
      </c>
      <c r="I1648">
        <v>0.49799666500000001</v>
      </c>
      <c r="J1648">
        <v>0.33475906560000002</v>
      </c>
      <c r="K1648">
        <v>0.40439344599999999</v>
      </c>
      <c r="L1648">
        <v>0.43894759230000002</v>
      </c>
      <c r="M1648">
        <v>0.49048388120000003</v>
      </c>
      <c r="N1648">
        <f t="shared" si="198"/>
        <v>0.6299769795764516</v>
      </c>
      <c r="O1648">
        <f t="shared" si="199"/>
        <v>0.32715120903369987</v>
      </c>
      <c r="P1648">
        <f t="shared" si="200"/>
        <v>0.52507524532819561</v>
      </c>
      <c r="Q1648">
        <f t="shared" si="201"/>
        <v>0.41985974559433847</v>
      </c>
      <c r="R1648">
        <v>0.95712818899999996</v>
      </c>
      <c r="S1648">
        <v>0.944934991</v>
      </c>
    </row>
    <row r="1649" spans="1:19" x14ac:dyDescent="0.25">
      <c r="A1649">
        <v>90</v>
      </c>
      <c r="B1649">
        <v>1</v>
      </c>
      <c r="C1649">
        <v>5</v>
      </c>
      <c r="D1649">
        <v>3</v>
      </c>
      <c r="E1649">
        <v>0.50760000000000005</v>
      </c>
      <c r="F1649">
        <v>0.44640000000000002</v>
      </c>
      <c r="G1649">
        <v>0.95399999999999996</v>
      </c>
      <c r="H1649">
        <v>0.65876820069999997</v>
      </c>
      <c r="I1649">
        <v>0.49799666500000001</v>
      </c>
      <c r="J1649">
        <v>0.33475906560000002</v>
      </c>
      <c r="K1649">
        <v>0.40439344599999999</v>
      </c>
      <c r="L1649">
        <v>0.43894759230000002</v>
      </c>
      <c r="M1649">
        <v>0.49048388120000003</v>
      </c>
      <c r="N1649">
        <f t="shared" si="198"/>
        <v>0.6299769795764516</v>
      </c>
      <c r="O1649">
        <f t="shared" si="199"/>
        <v>0.32715120903369987</v>
      </c>
      <c r="P1649">
        <f t="shared" si="200"/>
        <v>0.52507524532819561</v>
      </c>
      <c r="Q1649">
        <f t="shared" si="201"/>
        <v>0.41985974559433847</v>
      </c>
      <c r="R1649">
        <v>0.95712818899999996</v>
      </c>
      <c r="S1649">
        <v>0.944934991</v>
      </c>
    </row>
    <row r="1650" spans="1:19" x14ac:dyDescent="0.25">
      <c r="A1650">
        <v>90</v>
      </c>
      <c r="B1650">
        <v>1</v>
      </c>
      <c r="C1650">
        <v>5</v>
      </c>
      <c r="D1650">
        <v>3</v>
      </c>
      <c r="E1650">
        <v>0.46439999999999998</v>
      </c>
      <c r="F1650">
        <v>0.495</v>
      </c>
      <c r="G1650">
        <v>0.95940000000000003</v>
      </c>
      <c r="H1650">
        <v>0.65876820069999997</v>
      </c>
      <c r="I1650">
        <v>0.49799666500000001</v>
      </c>
      <c r="J1650">
        <v>0.33475906560000002</v>
      </c>
      <c r="K1650">
        <v>0.40439344599999999</v>
      </c>
      <c r="L1650">
        <v>0.43894759230000002</v>
      </c>
      <c r="M1650">
        <v>0.49048388120000003</v>
      </c>
      <c r="N1650">
        <f t="shared" si="198"/>
        <v>0.6299769795764516</v>
      </c>
      <c r="O1650">
        <f t="shared" si="199"/>
        <v>0.32715120903369987</v>
      </c>
      <c r="P1650">
        <f t="shared" si="200"/>
        <v>0.52507524532819561</v>
      </c>
      <c r="Q1650">
        <f t="shared" si="201"/>
        <v>0.41985974559433847</v>
      </c>
      <c r="R1650">
        <v>0.95712818899999996</v>
      </c>
      <c r="S1650">
        <v>0.944934991</v>
      </c>
    </row>
    <row r="1651" spans="1:19" x14ac:dyDescent="0.25">
      <c r="A1651">
        <v>90</v>
      </c>
      <c r="B1651">
        <v>1</v>
      </c>
      <c r="C1651">
        <v>5</v>
      </c>
      <c r="D1651">
        <v>3</v>
      </c>
      <c r="E1651">
        <v>0.46260000000000001</v>
      </c>
      <c r="F1651">
        <v>0.48780000000000001</v>
      </c>
      <c r="G1651">
        <v>0.95040000000000002</v>
      </c>
      <c r="H1651">
        <v>0.65876820069999997</v>
      </c>
      <c r="I1651">
        <v>0.49799666500000001</v>
      </c>
      <c r="J1651">
        <v>0.33475906560000002</v>
      </c>
      <c r="K1651">
        <v>0.40439344599999999</v>
      </c>
      <c r="L1651">
        <v>0.43894759230000002</v>
      </c>
      <c r="M1651">
        <v>0.49048388120000003</v>
      </c>
      <c r="N1651">
        <f t="shared" si="198"/>
        <v>0.6299769795764516</v>
      </c>
      <c r="O1651">
        <f t="shared" si="199"/>
        <v>0.32715120903369987</v>
      </c>
      <c r="P1651">
        <f t="shared" si="200"/>
        <v>0.52507524532819561</v>
      </c>
      <c r="Q1651">
        <f t="shared" si="201"/>
        <v>0.41985974559433847</v>
      </c>
      <c r="R1651">
        <v>0.95712818899999996</v>
      </c>
      <c r="S1651">
        <v>0.944934991</v>
      </c>
    </row>
    <row r="1652" spans="1:19" x14ac:dyDescent="0.25">
      <c r="A1652">
        <v>90</v>
      </c>
      <c r="B1652">
        <v>1</v>
      </c>
      <c r="C1652">
        <v>5</v>
      </c>
      <c r="D1652">
        <v>3</v>
      </c>
      <c r="E1652">
        <v>0.43380000000000002</v>
      </c>
      <c r="F1652">
        <v>0.47699999999999998</v>
      </c>
      <c r="G1652">
        <v>0.91080000000000005</v>
      </c>
      <c r="H1652">
        <v>0.65876820069999997</v>
      </c>
      <c r="I1652">
        <v>0.49799666500000001</v>
      </c>
      <c r="J1652">
        <v>0.33475906560000002</v>
      </c>
      <c r="K1652">
        <v>0.40439344599999999</v>
      </c>
      <c r="L1652">
        <v>0.43894759230000002</v>
      </c>
      <c r="M1652">
        <v>0.49048388120000003</v>
      </c>
      <c r="N1652">
        <f t="shared" si="198"/>
        <v>0.6299769795764516</v>
      </c>
      <c r="O1652">
        <f t="shared" si="199"/>
        <v>0.32715120903369987</v>
      </c>
      <c r="P1652">
        <f t="shared" si="200"/>
        <v>0.52507524532819561</v>
      </c>
      <c r="Q1652">
        <f t="shared" si="201"/>
        <v>0.41985974559433847</v>
      </c>
      <c r="R1652">
        <v>0.95712818899999996</v>
      </c>
      <c r="S1652">
        <v>0.944934991</v>
      </c>
    </row>
    <row r="1653" spans="1:19" x14ac:dyDescent="0.25">
      <c r="A1653">
        <v>90</v>
      </c>
      <c r="B1653">
        <v>1</v>
      </c>
      <c r="C1653">
        <v>5</v>
      </c>
      <c r="D1653">
        <v>3</v>
      </c>
      <c r="E1653">
        <v>0.45179999999999998</v>
      </c>
      <c r="F1653">
        <v>0.49320000000000003</v>
      </c>
      <c r="G1653">
        <v>0.94499999999999995</v>
      </c>
      <c r="H1653">
        <v>0.65876820069999997</v>
      </c>
      <c r="I1653">
        <v>0.49799666500000001</v>
      </c>
      <c r="J1653">
        <v>0.33475906560000002</v>
      </c>
      <c r="K1653">
        <v>0.40439344599999999</v>
      </c>
      <c r="L1653">
        <v>0.43894759230000002</v>
      </c>
      <c r="M1653">
        <v>0.49048388120000003</v>
      </c>
      <c r="N1653">
        <f t="shared" si="198"/>
        <v>0.6299769795764516</v>
      </c>
      <c r="O1653">
        <f t="shared" si="199"/>
        <v>0.32715120903369987</v>
      </c>
      <c r="P1653">
        <f t="shared" si="200"/>
        <v>0.52507524532819561</v>
      </c>
      <c r="Q1653">
        <f t="shared" si="201"/>
        <v>0.41985974559433847</v>
      </c>
      <c r="R1653">
        <v>0.95712818899999996</v>
      </c>
      <c r="S1653">
        <v>0.944934991</v>
      </c>
    </row>
    <row r="1654" spans="1:19" x14ac:dyDescent="0.25">
      <c r="A1654">
        <v>90</v>
      </c>
      <c r="B1654">
        <v>1</v>
      </c>
      <c r="C1654">
        <v>5</v>
      </c>
      <c r="D1654">
        <v>3</v>
      </c>
      <c r="E1654">
        <v>0.45900000000000002</v>
      </c>
      <c r="F1654">
        <v>0.50760000000000005</v>
      </c>
      <c r="G1654">
        <v>0.96660000000000001</v>
      </c>
      <c r="H1654">
        <v>0.65876820069999997</v>
      </c>
      <c r="I1654">
        <v>0.49799666500000001</v>
      </c>
      <c r="J1654">
        <v>0.33475906560000002</v>
      </c>
      <c r="K1654">
        <v>0.40439344599999999</v>
      </c>
      <c r="L1654">
        <v>0.43894759230000002</v>
      </c>
      <c r="M1654">
        <v>0.49048388120000003</v>
      </c>
      <c r="N1654">
        <f t="shared" si="198"/>
        <v>0.6299769795764516</v>
      </c>
      <c r="O1654">
        <f t="shared" si="199"/>
        <v>0.32715120903369987</v>
      </c>
      <c r="P1654">
        <f t="shared" si="200"/>
        <v>0.52507524532819561</v>
      </c>
      <c r="Q1654">
        <f t="shared" si="201"/>
        <v>0.41985974559433847</v>
      </c>
      <c r="R1654">
        <v>0.95712818899999996</v>
      </c>
      <c r="S1654">
        <v>0.944934991</v>
      </c>
    </row>
    <row r="1655" spans="1:19" x14ac:dyDescent="0.25">
      <c r="A1655">
        <v>90</v>
      </c>
      <c r="B1655">
        <v>1</v>
      </c>
      <c r="C1655">
        <v>5</v>
      </c>
      <c r="D1655">
        <v>3</v>
      </c>
      <c r="E1655">
        <v>0.45</v>
      </c>
      <c r="F1655">
        <v>0.48599999999999999</v>
      </c>
      <c r="G1655">
        <v>0.93600000000000005</v>
      </c>
      <c r="H1655">
        <v>0.65876820069999997</v>
      </c>
      <c r="I1655">
        <v>0.49799666500000001</v>
      </c>
      <c r="J1655">
        <v>0.33475906560000002</v>
      </c>
      <c r="K1655">
        <v>0.40439344599999999</v>
      </c>
      <c r="L1655">
        <v>0.43894759230000002</v>
      </c>
      <c r="M1655">
        <v>0.49048388120000003</v>
      </c>
      <c r="N1655">
        <f t="shared" si="198"/>
        <v>0.6299769795764516</v>
      </c>
      <c r="O1655">
        <f t="shared" si="199"/>
        <v>0.32715120903369987</v>
      </c>
      <c r="P1655">
        <f t="shared" si="200"/>
        <v>0.52507524532819561</v>
      </c>
      <c r="Q1655">
        <f t="shared" si="201"/>
        <v>0.41985974559433847</v>
      </c>
      <c r="R1655">
        <v>0.95712818899999996</v>
      </c>
      <c r="S1655">
        <v>0.944934991</v>
      </c>
    </row>
    <row r="1656" spans="1:19" x14ac:dyDescent="0.25">
      <c r="A1656">
        <v>90</v>
      </c>
      <c r="B1656">
        <v>1</v>
      </c>
      <c r="C1656">
        <v>5</v>
      </c>
      <c r="D1656">
        <v>3</v>
      </c>
      <c r="E1656">
        <v>0.48060000000000003</v>
      </c>
      <c r="F1656">
        <v>0.45900000000000002</v>
      </c>
      <c r="G1656">
        <v>0.93959999999999999</v>
      </c>
      <c r="H1656">
        <v>0.65876820069999997</v>
      </c>
      <c r="I1656">
        <v>0.49799666500000001</v>
      </c>
      <c r="J1656">
        <v>0.33475906560000002</v>
      </c>
      <c r="K1656">
        <v>0.40439344599999999</v>
      </c>
      <c r="L1656">
        <v>0.43894759230000002</v>
      </c>
      <c r="M1656">
        <v>0.49048388120000003</v>
      </c>
      <c r="N1656">
        <f t="shared" si="198"/>
        <v>0.6299769795764516</v>
      </c>
      <c r="O1656">
        <f t="shared" si="199"/>
        <v>0.32715120903369987</v>
      </c>
      <c r="P1656">
        <f t="shared" si="200"/>
        <v>0.52507524532819561</v>
      </c>
      <c r="Q1656">
        <f t="shared" si="201"/>
        <v>0.41985974559433847</v>
      </c>
      <c r="R1656">
        <v>0.95712818899999996</v>
      </c>
      <c r="S1656">
        <v>0.944934991</v>
      </c>
    </row>
    <row r="1657" spans="1:19" x14ac:dyDescent="0.25">
      <c r="A1657">
        <v>90</v>
      </c>
      <c r="B1657">
        <v>1</v>
      </c>
      <c r="C1657">
        <v>5</v>
      </c>
      <c r="D1657">
        <v>3</v>
      </c>
      <c r="E1657">
        <v>0.49680000000000002</v>
      </c>
      <c r="F1657">
        <v>0.53459999999999996</v>
      </c>
      <c r="G1657">
        <v>1.0314000000000001</v>
      </c>
      <c r="H1657">
        <v>0.65876820069999997</v>
      </c>
      <c r="I1657">
        <v>0.49799666500000001</v>
      </c>
      <c r="J1657">
        <v>0.33475906560000002</v>
      </c>
      <c r="K1657">
        <v>0.40439344599999999</v>
      </c>
      <c r="L1657">
        <v>0.43894759230000002</v>
      </c>
      <c r="M1657">
        <v>0.49048388120000003</v>
      </c>
      <c r="N1657">
        <f t="shared" si="198"/>
        <v>0.6299769795764516</v>
      </c>
      <c r="O1657">
        <f t="shared" si="199"/>
        <v>0.32715120903369987</v>
      </c>
      <c r="P1657">
        <f t="shared" si="200"/>
        <v>0.52507524532819561</v>
      </c>
      <c r="Q1657">
        <f t="shared" si="201"/>
        <v>0.41985974559433847</v>
      </c>
      <c r="R1657">
        <v>0.95712818899999996</v>
      </c>
      <c r="S1657">
        <v>0.944934991</v>
      </c>
    </row>
    <row r="1658" spans="1:19" x14ac:dyDescent="0.25">
      <c r="A1658">
        <v>90</v>
      </c>
      <c r="B1658">
        <v>1</v>
      </c>
      <c r="C1658">
        <v>5</v>
      </c>
      <c r="D1658">
        <v>3</v>
      </c>
      <c r="E1658">
        <v>0.4446</v>
      </c>
      <c r="F1658">
        <v>0.50219999999999998</v>
      </c>
      <c r="G1658">
        <v>0.94679999999999997</v>
      </c>
      <c r="H1658">
        <v>0.65876820069999997</v>
      </c>
      <c r="I1658">
        <v>0.49799666500000001</v>
      </c>
      <c r="J1658">
        <v>0.33475906560000002</v>
      </c>
      <c r="K1658">
        <v>0.40439344599999999</v>
      </c>
      <c r="L1658">
        <v>0.43894759230000002</v>
      </c>
      <c r="M1658">
        <v>0.49048388120000003</v>
      </c>
      <c r="N1658">
        <f t="shared" si="198"/>
        <v>0.6299769795764516</v>
      </c>
      <c r="O1658">
        <f t="shared" si="199"/>
        <v>0.32715120903369987</v>
      </c>
      <c r="P1658">
        <f t="shared" si="200"/>
        <v>0.52507524532819561</v>
      </c>
      <c r="Q1658">
        <f t="shared" si="201"/>
        <v>0.41985974559433847</v>
      </c>
      <c r="R1658">
        <v>0.95712818899999996</v>
      </c>
      <c r="S1658">
        <v>0.944934991</v>
      </c>
    </row>
    <row r="1659" spans="1:19" x14ac:dyDescent="0.25">
      <c r="A1659">
        <v>90</v>
      </c>
      <c r="B1659">
        <v>1</v>
      </c>
      <c r="C1659">
        <v>5</v>
      </c>
      <c r="D1659">
        <v>3</v>
      </c>
      <c r="E1659">
        <v>0.48959999999999998</v>
      </c>
      <c r="F1659">
        <v>0.504</v>
      </c>
      <c r="G1659">
        <v>0.99360000000000004</v>
      </c>
      <c r="H1659">
        <v>0.65876820069999997</v>
      </c>
      <c r="I1659">
        <v>0.49799666500000001</v>
      </c>
      <c r="J1659">
        <v>0.33475906560000002</v>
      </c>
      <c r="K1659">
        <v>0.40439344599999999</v>
      </c>
      <c r="L1659">
        <v>0.43894759230000002</v>
      </c>
      <c r="M1659">
        <v>0.49048388120000003</v>
      </c>
      <c r="N1659">
        <f t="shared" si="198"/>
        <v>0.6299769795764516</v>
      </c>
      <c r="O1659">
        <f t="shared" si="199"/>
        <v>0.32715120903369987</v>
      </c>
      <c r="P1659">
        <f t="shared" si="200"/>
        <v>0.52507524532819561</v>
      </c>
      <c r="Q1659">
        <f t="shared" si="201"/>
        <v>0.41985974559433847</v>
      </c>
      <c r="R1659">
        <v>0.95712818899999996</v>
      </c>
      <c r="S1659">
        <v>0.944934991</v>
      </c>
    </row>
    <row r="1660" spans="1:19" x14ac:dyDescent="0.25">
      <c r="A1660">
        <v>90</v>
      </c>
      <c r="B1660">
        <v>1</v>
      </c>
      <c r="C1660">
        <v>5</v>
      </c>
      <c r="D1660">
        <v>3</v>
      </c>
      <c r="E1660">
        <v>0.46079999999999999</v>
      </c>
      <c r="F1660">
        <v>0.50219999999999998</v>
      </c>
      <c r="G1660">
        <v>0.96299999999999997</v>
      </c>
      <c r="H1660">
        <v>0.65876820069999997</v>
      </c>
      <c r="I1660">
        <v>0.49799666500000001</v>
      </c>
      <c r="J1660">
        <v>0.33475906560000002</v>
      </c>
      <c r="K1660">
        <v>0.40439344599999999</v>
      </c>
      <c r="L1660">
        <v>0.43894759230000002</v>
      </c>
      <c r="M1660">
        <v>0.49048388120000003</v>
      </c>
      <c r="N1660">
        <f t="shared" si="198"/>
        <v>0.6299769795764516</v>
      </c>
      <c r="O1660">
        <f t="shared" si="199"/>
        <v>0.32715120903369987</v>
      </c>
      <c r="P1660">
        <f t="shared" si="200"/>
        <v>0.52507524532819561</v>
      </c>
      <c r="Q1660">
        <f t="shared" si="201"/>
        <v>0.41985974559433847</v>
      </c>
      <c r="R1660">
        <v>0.95712818899999996</v>
      </c>
      <c r="S1660">
        <v>0.944934991</v>
      </c>
    </row>
    <row r="1661" spans="1:19" x14ac:dyDescent="0.25">
      <c r="A1661">
        <v>90</v>
      </c>
      <c r="B1661">
        <v>1</v>
      </c>
      <c r="C1661">
        <v>5</v>
      </c>
      <c r="D1661">
        <v>3</v>
      </c>
      <c r="E1661">
        <v>0.47699999999999998</v>
      </c>
      <c r="F1661">
        <v>0.45900000000000002</v>
      </c>
      <c r="G1661">
        <v>0.93600000000000005</v>
      </c>
      <c r="H1661">
        <v>0.65876820069999997</v>
      </c>
      <c r="I1661">
        <v>0.49799666500000001</v>
      </c>
      <c r="J1661">
        <v>0.33475906560000002</v>
      </c>
      <c r="K1661">
        <v>0.40439344599999999</v>
      </c>
      <c r="L1661">
        <v>0.43894759230000002</v>
      </c>
      <c r="M1661">
        <v>0.49048388120000003</v>
      </c>
      <c r="N1661">
        <f t="shared" si="198"/>
        <v>0.6299769795764516</v>
      </c>
      <c r="O1661">
        <f t="shared" si="199"/>
        <v>0.32715120903369987</v>
      </c>
      <c r="P1661">
        <f t="shared" si="200"/>
        <v>0.52507524532819561</v>
      </c>
      <c r="Q1661">
        <f t="shared" si="201"/>
        <v>0.41985974559433847</v>
      </c>
      <c r="R1661">
        <v>0.95712818899999996</v>
      </c>
      <c r="S1661">
        <v>0.944934991</v>
      </c>
    </row>
    <row r="1662" spans="1:19" x14ac:dyDescent="0.25">
      <c r="A1662">
        <v>90</v>
      </c>
      <c r="B1662">
        <v>1</v>
      </c>
      <c r="C1662">
        <v>5</v>
      </c>
      <c r="D1662">
        <v>3</v>
      </c>
      <c r="E1662">
        <v>0.4662</v>
      </c>
      <c r="F1662">
        <v>0.50039999999999996</v>
      </c>
      <c r="G1662">
        <v>0.96660000000000001</v>
      </c>
      <c r="H1662">
        <v>0.65876820069999997</v>
      </c>
      <c r="I1662">
        <v>0.49799666500000001</v>
      </c>
      <c r="J1662">
        <v>0.33475906560000002</v>
      </c>
      <c r="K1662">
        <v>0.40439344599999999</v>
      </c>
      <c r="L1662">
        <v>0.43894759230000002</v>
      </c>
      <c r="M1662">
        <v>0.49048388120000003</v>
      </c>
      <c r="N1662">
        <f t="shared" si="198"/>
        <v>0.6299769795764516</v>
      </c>
      <c r="O1662">
        <f t="shared" si="199"/>
        <v>0.32715120903369987</v>
      </c>
      <c r="P1662">
        <f t="shared" si="200"/>
        <v>0.52507524532819561</v>
      </c>
      <c r="Q1662">
        <f t="shared" si="201"/>
        <v>0.41985974559433847</v>
      </c>
      <c r="R1662">
        <v>0.95712818899999996</v>
      </c>
      <c r="S1662">
        <v>0.944934991</v>
      </c>
    </row>
    <row r="1663" spans="1:19" x14ac:dyDescent="0.25">
      <c r="A1663">
        <v>90</v>
      </c>
      <c r="B1663">
        <v>1</v>
      </c>
      <c r="C1663">
        <v>5</v>
      </c>
      <c r="D1663">
        <v>3</v>
      </c>
      <c r="E1663">
        <v>0.4662</v>
      </c>
      <c r="F1663">
        <v>0.48959999999999998</v>
      </c>
      <c r="G1663">
        <v>0.95579999999999998</v>
      </c>
      <c r="H1663">
        <v>0.65876820069999997</v>
      </c>
      <c r="I1663">
        <v>0.49799666500000001</v>
      </c>
      <c r="J1663">
        <v>0.33475906560000002</v>
      </c>
      <c r="K1663">
        <v>0.40439344599999999</v>
      </c>
      <c r="L1663">
        <v>0.43894759230000002</v>
      </c>
      <c r="M1663">
        <v>0.49048388120000003</v>
      </c>
      <c r="N1663">
        <f t="shared" si="198"/>
        <v>0.6299769795764516</v>
      </c>
      <c r="O1663">
        <f t="shared" si="199"/>
        <v>0.32715120903369987</v>
      </c>
      <c r="P1663">
        <f t="shared" si="200"/>
        <v>0.52507524532819561</v>
      </c>
      <c r="Q1663">
        <f t="shared" si="201"/>
        <v>0.41985974559433847</v>
      </c>
      <c r="R1663">
        <v>0.95712818899999996</v>
      </c>
      <c r="S1663">
        <v>0.944934991</v>
      </c>
    </row>
    <row r="1664" spans="1:19" x14ac:dyDescent="0.25">
      <c r="A1664">
        <v>90</v>
      </c>
      <c r="B1664">
        <v>1</v>
      </c>
      <c r="C1664">
        <v>5</v>
      </c>
      <c r="D1664">
        <v>3</v>
      </c>
      <c r="E1664">
        <v>0.45</v>
      </c>
      <c r="F1664">
        <v>0.495</v>
      </c>
      <c r="G1664">
        <v>0.94499999999999995</v>
      </c>
      <c r="H1664">
        <v>0.65876820069999997</v>
      </c>
      <c r="I1664">
        <v>0.49799666500000001</v>
      </c>
      <c r="J1664">
        <v>0.33475906560000002</v>
      </c>
      <c r="K1664">
        <v>0.40439344599999999</v>
      </c>
      <c r="L1664">
        <v>0.43894759230000002</v>
      </c>
      <c r="M1664">
        <v>0.49048388120000003</v>
      </c>
      <c r="N1664">
        <f t="shared" si="198"/>
        <v>0.6299769795764516</v>
      </c>
      <c r="O1664">
        <f t="shared" si="199"/>
        <v>0.32715120903369987</v>
      </c>
      <c r="P1664">
        <f t="shared" si="200"/>
        <v>0.52507524532819561</v>
      </c>
      <c r="Q1664">
        <f t="shared" si="201"/>
        <v>0.41985974559433847</v>
      </c>
      <c r="R1664">
        <v>0.95712818899999996</v>
      </c>
      <c r="S1664">
        <v>0.944934991</v>
      </c>
    </row>
    <row r="1665" spans="1:19" x14ac:dyDescent="0.25">
      <c r="A1665">
        <v>90</v>
      </c>
      <c r="B1665">
        <v>1</v>
      </c>
      <c r="C1665">
        <v>5</v>
      </c>
      <c r="D1665">
        <v>3</v>
      </c>
      <c r="E1665">
        <v>0.48060000000000003</v>
      </c>
      <c r="F1665">
        <v>0.50939999999999996</v>
      </c>
      <c r="G1665">
        <v>0.99</v>
      </c>
      <c r="H1665">
        <v>0.65876820069999997</v>
      </c>
      <c r="I1665">
        <v>0.49799666500000001</v>
      </c>
      <c r="J1665">
        <v>0.33475906560000002</v>
      </c>
      <c r="K1665">
        <v>0.40439344599999999</v>
      </c>
      <c r="L1665">
        <v>0.43894759230000002</v>
      </c>
      <c r="M1665">
        <v>0.49048388120000003</v>
      </c>
      <c r="N1665">
        <f t="shared" si="198"/>
        <v>0.6299769795764516</v>
      </c>
      <c r="O1665">
        <f t="shared" si="199"/>
        <v>0.32715120903369987</v>
      </c>
      <c r="P1665">
        <f t="shared" si="200"/>
        <v>0.52507524532819561</v>
      </c>
      <c r="Q1665">
        <f t="shared" si="201"/>
        <v>0.41985974559433847</v>
      </c>
      <c r="R1665">
        <v>0.95712818899999996</v>
      </c>
      <c r="S1665">
        <v>0.944934991</v>
      </c>
    </row>
    <row r="1666" spans="1:19" x14ac:dyDescent="0.25">
      <c r="A1666">
        <v>90</v>
      </c>
      <c r="B1666">
        <v>1</v>
      </c>
      <c r="C1666">
        <v>5</v>
      </c>
      <c r="D1666">
        <v>3</v>
      </c>
      <c r="E1666">
        <v>0.4536</v>
      </c>
      <c r="F1666">
        <v>0.48060000000000003</v>
      </c>
      <c r="G1666">
        <v>0.93420000000000003</v>
      </c>
      <c r="H1666">
        <v>0.65876820069999997</v>
      </c>
      <c r="I1666">
        <v>0.49799666500000001</v>
      </c>
      <c r="J1666">
        <v>0.33475906560000002</v>
      </c>
      <c r="K1666">
        <v>0.40439344599999999</v>
      </c>
      <c r="L1666">
        <v>0.43894759230000002</v>
      </c>
      <c r="M1666">
        <v>0.49048388120000003</v>
      </c>
      <c r="N1666">
        <f t="shared" si="198"/>
        <v>0.6299769795764516</v>
      </c>
      <c r="O1666">
        <f t="shared" si="199"/>
        <v>0.32715120903369987</v>
      </c>
      <c r="P1666">
        <f t="shared" si="200"/>
        <v>0.52507524532819561</v>
      </c>
      <c r="Q1666">
        <f t="shared" si="201"/>
        <v>0.41985974559433847</v>
      </c>
      <c r="R1666">
        <v>0.95712818899999996</v>
      </c>
      <c r="S1666">
        <v>0.944934991</v>
      </c>
    </row>
    <row r="1667" spans="1:19" x14ac:dyDescent="0.25">
      <c r="A1667">
        <v>90</v>
      </c>
      <c r="B1667">
        <v>1</v>
      </c>
      <c r="C1667">
        <v>5</v>
      </c>
      <c r="D1667">
        <v>3</v>
      </c>
      <c r="E1667">
        <v>0.45900000000000002</v>
      </c>
      <c r="F1667">
        <v>0.4788</v>
      </c>
      <c r="G1667">
        <v>0.93779999999999997</v>
      </c>
      <c r="H1667">
        <v>0.65876820069999997</v>
      </c>
      <c r="I1667">
        <v>0.49799666500000001</v>
      </c>
      <c r="J1667">
        <v>0.33475906560000002</v>
      </c>
      <c r="K1667">
        <v>0.40439344599999999</v>
      </c>
      <c r="L1667">
        <v>0.43894759230000002</v>
      </c>
      <c r="M1667">
        <v>0.49048388120000003</v>
      </c>
      <c r="N1667">
        <f t="shared" si="198"/>
        <v>0.6299769795764516</v>
      </c>
      <c r="O1667">
        <f t="shared" si="199"/>
        <v>0.32715120903369987</v>
      </c>
      <c r="P1667">
        <f t="shared" si="200"/>
        <v>0.52507524532819561</v>
      </c>
      <c r="Q1667">
        <f t="shared" si="201"/>
        <v>0.41985974559433847</v>
      </c>
      <c r="R1667">
        <v>0.95712818899999996</v>
      </c>
      <c r="S1667">
        <v>0.944934991</v>
      </c>
    </row>
    <row r="1668" spans="1:19" x14ac:dyDescent="0.25">
      <c r="A1668">
        <v>90</v>
      </c>
      <c r="B1668">
        <v>1</v>
      </c>
      <c r="C1668">
        <v>5</v>
      </c>
      <c r="D1668">
        <v>3</v>
      </c>
      <c r="E1668">
        <v>0.44819999999999999</v>
      </c>
      <c r="F1668">
        <v>0.48599999999999999</v>
      </c>
      <c r="G1668">
        <v>0.93420000000000003</v>
      </c>
      <c r="H1668">
        <v>0.65876820069999997</v>
      </c>
      <c r="I1668">
        <v>0.49799666500000001</v>
      </c>
      <c r="J1668">
        <v>0.33475906560000002</v>
      </c>
      <c r="K1668">
        <v>0.40439344599999999</v>
      </c>
      <c r="L1668">
        <v>0.43894759230000002</v>
      </c>
      <c r="M1668">
        <v>0.49048388120000003</v>
      </c>
      <c r="N1668">
        <f t="shared" si="198"/>
        <v>0.6299769795764516</v>
      </c>
      <c r="O1668">
        <f t="shared" si="199"/>
        <v>0.32715120903369987</v>
      </c>
      <c r="P1668">
        <f t="shared" si="200"/>
        <v>0.52507524532819561</v>
      </c>
      <c r="Q1668">
        <f t="shared" si="201"/>
        <v>0.41985974559433847</v>
      </c>
      <c r="R1668">
        <v>0.95712818899999996</v>
      </c>
      <c r="S1668">
        <v>0.944934991</v>
      </c>
    </row>
    <row r="1669" spans="1:19" x14ac:dyDescent="0.25">
      <c r="A1669">
        <v>90</v>
      </c>
      <c r="B1669">
        <v>1</v>
      </c>
      <c r="C1669">
        <v>5</v>
      </c>
      <c r="D1669">
        <v>3</v>
      </c>
      <c r="E1669">
        <v>0.4536</v>
      </c>
      <c r="F1669">
        <v>0.4662</v>
      </c>
      <c r="G1669">
        <v>0.91979999999999995</v>
      </c>
      <c r="H1669">
        <v>0.65876820069999997</v>
      </c>
      <c r="I1669">
        <v>0.49799666500000001</v>
      </c>
      <c r="J1669">
        <v>0.33475906560000002</v>
      </c>
      <c r="K1669">
        <v>0.40439344599999999</v>
      </c>
      <c r="L1669">
        <v>0.43894759230000002</v>
      </c>
      <c r="M1669">
        <v>0.49048388120000003</v>
      </c>
      <c r="N1669">
        <f t="shared" si="198"/>
        <v>0.6299769795764516</v>
      </c>
      <c r="O1669">
        <f t="shared" si="199"/>
        <v>0.32715120903369987</v>
      </c>
      <c r="P1669">
        <f t="shared" si="200"/>
        <v>0.52507524532819561</v>
      </c>
      <c r="Q1669">
        <f t="shared" si="201"/>
        <v>0.41985974559433847</v>
      </c>
      <c r="R1669">
        <v>0.95712818899999996</v>
      </c>
      <c r="S1669">
        <v>0.944934991</v>
      </c>
    </row>
    <row r="1670" spans="1:19" x14ac:dyDescent="0.25">
      <c r="A1670">
        <v>90</v>
      </c>
      <c r="B1670">
        <v>1</v>
      </c>
      <c r="C1670">
        <v>5</v>
      </c>
      <c r="D1670">
        <v>3</v>
      </c>
      <c r="E1670">
        <v>0.44819999999999999</v>
      </c>
      <c r="F1670">
        <v>0.47520000000000001</v>
      </c>
      <c r="G1670">
        <v>0.9234</v>
      </c>
      <c r="H1670">
        <v>0.65876820069999997</v>
      </c>
      <c r="I1670">
        <v>0.49799666500000001</v>
      </c>
      <c r="J1670">
        <v>0.33475906560000002</v>
      </c>
      <c r="K1670">
        <v>0.40439344599999999</v>
      </c>
      <c r="L1670">
        <v>0.43894759230000002</v>
      </c>
      <c r="M1670">
        <v>0.49048388120000003</v>
      </c>
      <c r="N1670">
        <f t="shared" si="198"/>
        <v>0.6299769795764516</v>
      </c>
      <c r="O1670">
        <f t="shared" si="199"/>
        <v>0.32715120903369987</v>
      </c>
      <c r="P1670">
        <f t="shared" si="200"/>
        <v>0.52507524532819561</v>
      </c>
      <c r="Q1670">
        <f t="shared" si="201"/>
        <v>0.41985974559433847</v>
      </c>
      <c r="R1670">
        <v>0.95712818899999996</v>
      </c>
      <c r="S1670">
        <v>0.944934991</v>
      </c>
    </row>
    <row r="1671" spans="1:19" x14ac:dyDescent="0.25">
      <c r="A1671">
        <v>90</v>
      </c>
      <c r="B1671">
        <v>1</v>
      </c>
      <c r="C1671">
        <v>5</v>
      </c>
      <c r="D1671">
        <v>3</v>
      </c>
      <c r="E1671">
        <v>0.46439999999999998</v>
      </c>
      <c r="F1671">
        <v>0.4788</v>
      </c>
      <c r="G1671">
        <v>0.94320000000000004</v>
      </c>
      <c r="H1671">
        <v>0.65876820069999997</v>
      </c>
      <c r="I1671">
        <v>0.49799666500000001</v>
      </c>
      <c r="J1671">
        <v>0.33475906560000002</v>
      </c>
      <c r="K1671">
        <v>0.40439344599999999</v>
      </c>
      <c r="L1671">
        <v>0.43894759230000002</v>
      </c>
      <c r="M1671">
        <v>0.49048388120000003</v>
      </c>
      <c r="N1671">
        <f t="shared" si="198"/>
        <v>0.6299769795764516</v>
      </c>
      <c r="O1671">
        <f t="shared" si="199"/>
        <v>0.32715120903369987</v>
      </c>
      <c r="P1671">
        <f t="shared" si="200"/>
        <v>0.52507524532819561</v>
      </c>
      <c r="Q1671">
        <f t="shared" si="201"/>
        <v>0.41985974559433847</v>
      </c>
      <c r="R1671">
        <v>0.95712818899999996</v>
      </c>
      <c r="S1671">
        <v>0.944934991</v>
      </c>
    </row>
    <row r="1672" spans="1:19" x14ac:dyDescent="0.25">
      <c r="A1672">
        <v>90</v>
      </c>
      <c r="B1672">
        <v>1</v>
      </c>
      <c r="C1672">
        <v>5</v>
      </c>
      <c r="D1672">
        <v>3</v>
      </c>
      <c r="E1672">
        <v>0.44280000000000003</v>
      </c>
      <c r="F1672">
        <v>0.495</v>
      </c>
      <c r="G1672">
        <v>0.93779999999999997</v>
      </c>
      <c r="H1672">
        <v>0.65876820069999997</v>
      </c>
      <c r="I1672">
        <v>0.49799666500000001</v>
      </c>
      <c r="J1672">
        <v>0.33475906560000002</v>
      </c>
      <c r="K1672">
        <v>0.40439344599999999</v>
      </c>
      <c r="L1672">
        <v>0.43894759230000002</v>
      </c>
      <c r="M1672">
        <v>0.49048388120000003</v>
      </c>
      <c r="N1672">
        <f t="shared" si="198"/>
        <v>0.6299769795764516</v>
      </c>
      <c r="O1672">
        <f t="shared" si="199"/>
        <v>0.32715120903369987</v>
      </c>
      <c r="P1672">
        <f t="shared" si="200"/>
        <v>0.52507524532819561</v>
      </c>
      <c r="Q1672">
        <f t="shared" si="201"/>
        <v>0.41985974559433847</v>
      </c>
      <c r="R1672">
        <v>0.95712818899999996</v>
      </c>
      <c r="S1672">
        <v>0.944934991</v>
      </c>
    </row>
    <row r="1673" spans="1:19" x14ac:dyDescent="0.25">
      <c r="A1673">
        <v>90</v>
      </c>
      <c r="B1673">
        <v>1</v>
      </c>
      <c r="C1673">
        <v>5</v>
      </c>
      <c r="D1673">
        <v>3</v>
      </c>
      <c r="E1673">
        <v>0.48420000000000002</v>
      </c>
      <c r="F1673">
        <v>0.4788</v>
      </c>
      <c r="G1673">
        <v>0.96299999999999997</v>
      </c>
      <c r="H1673">
        <v>0.65876820069999997</v>
      </c>
      <c r="I1673">
        <v>0.49799666500000001</v>
      </c>
      <c r="J1673">
        <v>0.33475906560000002</v>
      </c>
      <c r="K1673">
        <v>0.40439344599999999</v>
      </c>
      <c r="L1673">
        <v>0.43894759230000002</v>
      </c>
      <c r="M1673">
        <v>0.49048388120000003</v>
      </c>
      <c r="N1673">
        <f t="shared" si="198"/>
        <v>0.6299769795764516</v>
      </c>
      <c r="O1673">
        <f t="shared" si="199"/>
        <v>0.32715120903369987</v>
      </c>
      <c r="P1673">
        <f t="shared" si="200"/>
        <v>0.52507524532819561</v>
      </c>
      <c r="Q1673">
        <f t="shared" si="201"/>
        <v>0.41985974559433847</v>
      </c>
      <c r="R1673">
        <v>0.95712818899999996</v>
      </c>
      <c r="S1673">
        <v>0.944934991</v>
      </c>
    </row>
    <row r="1674" spans="1:19" x14ac:dyDescent="0.25">
      <c r="A1674">
        <v>90</v>
      </c>
      <c r="B1674">
        <v>1</v>
      </c>
      <c r="C1674">
        <v>5</v>
      </c>
      <c r="D1674">
        <v>3</v>
      </c>
      <c r="E1674">
        <v>0.42299999999999999</v>
      </c>
      <c r="F1674">
        <v>0.48780000000000001</v>
      </c>
      <c r="G1674">
        <v>0.91080000000000005</v>
      </c>
      <c r="H1674">
        <v>0.65876820069999997</v>
      </c>
      <c r="I1674">
        <v>0.49799666500000001</v>
      </c>
      <c r="J1674">
        <v>0.33475906560000002</v>
      </c>
      <c r="K1674">
        <v>0.40439344599999999</v>
      </c>
      <c r="L1674">
        <v>0.43894759230000002</v>
      </c>
      <c r="M1674">
        <v>0.49048388120000003</v>
      </c>
      <c r="N1674">
        <f t="shared" si="198"/>
        <v>0.6299769795764516</v>
      </c>
      <c r="O1674">
        <f t="shared" si="199"/>
        <v>0.32715120903369987</v>
      </c>
      <c r="P1674">
        <f t="shared" si="200"/>
        <v>0.52507524532819561</v>
      </c>
      <c r="Q1674">
        <f t="shared" si="201"/>
        <v>0.41985974559433847</v>
      </c>
      <c r="R1674">
        <v>0.95712818899999996</v>
      </c>
      <c r="S1674">
        <v>0.944934991</v>
      </c>
    </row>
    <row r="1675" spans="1:19" x14ac:dyDescent="0.25">
      <c r="A1675">
        <v>90</v>
      </c>
      <c r="B1675">
        <v>1</v>
      </c>
      <c r="C1675">
        <v>5</v>
      </c>
      <c r="D1675">
        <v>3</v>
      </c>
      <c r="E1675">
        <v>0.45540000000000003</v>
      </c>
      <c r="F1675">
        <v>0.48060000000000003</v>
      </c>
      <c r="G1675">
        <v>0.93600000000000005</v>
      </c>
      <c r="H1675">
        <v>0.65876820069999997</v>
      </c>
      <c r="I1675">
        <v>0.49799666500000001</v>
      </c>
      <c r="J1675">
        <v>0.33475906560000002</v>
      </c>
      <c r="K1675">
        <v>0.40439344599999999</v>
      </c>
      <c r="L1675">
        <v>0.43894759230000002</v>
      </c>
      <c r="M1675">
        <v>0.49048388120000003</v>
      </c>
      <c r="N1675">
        <f t="shared" si="198"/>
        <v>0.6299769795764516</v>
      </c>
      <c r="O1675">
        <f t="shared" si="199"/>
        <v>0.32715120903369987</v>
      </c>
      <c r="P1675">
        <f t="shared" si="200"/>
        <v>0.52507524532819561</v>
      </c>
      <c r="Q1675">
        <f t="shared" si="201"/>
        <v>0.41985974559433847</v>
      </c>
      <c r="R1675">
        <v>0.95712818899999996</v>
      </c>
      <c r="S1675">
        <v>0.944934991</v>
      </c>
    </row>
    <row r="1676" spans="1:19" x14ac:dyDescent="0.25">
      <c r="A1676">
        <v>90</v>
      </c>
      <c r="B1676">
        <v>1</v>
      </c>
      <c r="C1676">
        <v>5</v>
      </c>
      <c r="D1676">
        <v>3</v>
      </c>
      <c r="E1676">
        <v>0.44819999999999999</v>
      </c>
      <c r="F1676">
        <v>0.51659999999999995</v>
      </c>
      <c r="G1676">
        <v>0.96479999999999999</v>
      </c>
      <c r="H1676">
        <v>0.65876820069999997</v>
      </c>
      <c r="I1676">
        <v>0.49799666500000001</v>
      </c>
      <c r="J1676">
        <v>0.33475906560000002</v>
      </c>
      <c r="K1676">
        <v>0.40439344599999999</v>
      </c>
      <c r="L1676">
        <v>0.43894759230000002</v>
      </c>
      <c r="M1676">
        <v>0.49048388120000003</v>
      </c>
      <c r="N1676">
        <f t="shared" si="198"/>
        <v>0.6299769795764516</v>
      </c>
      <c r="O1676">
        <f t="shared" si="199"/>
        <v>0.32715120903369987</v>
      </c>
      <c r="P1676">
        <f t="shared" si="200"/>
        <v>0.52507524532819561</v>
      </c>
      <c r="Q1676">
        <f t="shared" si="201"/>
        <v>0.41985974559433847</v>
      </c>
      <c r="R1676">
        <v>0.95712818899999996</v>
      </c>
      <c r="S1676">
        <v>0.944934991</v>
      </c>
    </row>
    <row r="1677" spans="1:19" x14ac:dyDescent="0.25">
      <c r="A1677">
        <v>90</v>
      </c>
      <c r="B1677">
        <v>1</v>
      </c>
      <c r="C1677">
        <v>5</v>
      </c>
      <c r="D1677">
        <v>3</v>
      </c>
      <c r="E1677">
        <v>0.45900000000000002</v>
      </c>
      <c r="F1677">
        <v>0.47160000000000002</v>
      </c>
      <c r="G1677">
        <v>0.93059999999999998</v>
      </c>
      <c r="H1677">
        <v>0.65876820069999997</v>
      </c>
      <c r="I1677">
        <v>0.49799666500000001</v>
      </c>
      <c r="J1677">
        <v>0.33475906560000002</v>
      </c>
      <c r="K1677">
        <v>0.40439344599999999</v>
      </c>
      <c r="L1677">
        <v>0.43894759230000002</v>
      </c>
      <c r="M1677">
        <v>0.49048388120000003</v>
      </c>
      <c r="N1677">
        <f t="shared" si="198"/>
        <v>0.6299769795764516</v>
      </c>
      <c r="O1677">
        <f t="shared" si="199"/>
        <v>0.32715120903369987</v>
      </c>
      <c r="P1677">
        <f t="shared" si="200"/>
        <v>0.52507524532819561</v>
      </c>
      <c r="Q1677">
        <f t="shared" si="201"/>
        <v>0.41985974559433847</v>
      </c>
      <c r="R1677">
        <v>0.95712818899999996</v>
      </c>
      <c r="S1677">
        <v>0.944934991</v>
      </c>
    </row>
    <row r="1678" spans="1:19" x14ac:dyDescent="0.25">
      <c r="A1678">
        <v>90</v>
      </c>
      <c r="B1678">
        <v>1</v>
      </c>
      <c r="C1678">
        <v>5</v>
      </c>
      <c r="D1678">
        <v>3</v>
      </c>
      <c r="H1678">
        <v>0.65876820069999997</v>
      </c>
      <c r="I1678">
        <v>0.49799666500000001</v>
      </c>
      <c r="J1678">
        <v>0.33475906560000002</v>
      </c>
      <c r="K1678">
        <v>0.40439344599999999</v>
      </c>
      <c r="L1678">
        <v>0.43894759230000002</v>
      </c>
      <c r="M1678">
        <v>0.49048388120000003</v>
      </c>
      <c r="N1678">
        <f t="shared" si="198"/>
        <v>0.6299769795764516</v>
      </c>
      <c r="O1678">
        <f t="shared" si="199"/>
        <v>0.32715120903369987</v>
      </c>
      <c r="P1678">
        <f t="shared" si="200"/>
        <v>0.52507524532819561</v>
      </c>
      <c r="Q1678">
        <f t="shared" si="201"/>
        <v>0.41985974559433847</v>
      </c>
      <c r="R1678">
        <v>0.95712818899999996</v>
      </c>
      <c r="S1678">
        <v>0.944934991</v>
      </c>
    </row>
    <row r="1679" spans="1:19" x14ac:dyDescent="0.25">
      <c r="A1679">
        <v>90</v>
      </c>
      <c r="B1679">
        <v>1</v>
      </c>
      <c r="C1679">
        <v>5</v>
      </c>
      <c r="D1679">
        <v>3</v>
      </c>
      <c r="H1679">
        <v>0.65876820069999997</v>
      </c>
      <c r="I1679">
        <v>0.49799666500000001</v>
      </c>
      <c r="J1679">
        <v>0.33475906560000002</v>
      </c>
      <c r="K1679">
        <v>0.40439344599999999</v>
      </c>
      <c r="L1679">
        <v>0.43894759230000002</v>
      </c>
      <c r="M1679">
        <v>0.49048388120000003</v>
      </c>
      <c r="N1679">
        <f t="shared" si="198"/>
        <v>0.6299769795764516</v>
      </c>
      <c r="O1679">
        <f t="shared" si="199"/>
        <v>0.32715120903369987</v>
      </c>
      <c r="P1679">
        <f t="shared" si="200"/>
        <v>0.52507524532819561</v>
      </c>
      <c r="Q1679">
        <f t="shared" si="201"/>
        <v>0.41985974559433847</v>
      </c>
      <c r="R1679">
        <v>0.95712818899999996</v>
      </c>
      <c r="S1679">
        <v>0.944934991</v>
      </c>
    </row>
    <row r="1680" spans="1:19" x14ac:dyDescent="0.25">
      <c r="A1680">
        <v>90</v>
      </c>
      <c r="B1680">
        <v>1</v>
      </c>
      <c r="C1680">
        <v>5</v>
      </c>
      <c r="D1680">
        <v>3</v>
      </c>
      <c r="H1680">
        <v>0.65876820069999997</v>
      </c>
      <c r="I1680">
        <v>0.49799666500000001</v>
      </c>
      <c r="J1680">
        <v>0.33475906560000002</v>
      </c>
      <c r="K1680">
        <v>0.40439344599999999</v>
      </c>
      <c r="L1680">
        <v>0.43894759230000002</v>
      </c>
      <c r="M1680">
        <v>0.49048388120000003</v>
      </c>
      <c r="N1680">
        <f t="shared" si="198"/>
        <v>0.6299769795764516</v>
      </c>
      <c r="O1680">
        <f t="shared" si="199"/>
        <v>0.32715120903369987</v>
      </c>
      <c r="P1680">
        <f t="shared" si="200"/>
        <v>0.52507524532819561</v>
      </c>
      <c r="Q1680">
        <f t="shared" si="201"/>
        <v>0.41985974559433847</v>
      </c>
      <c r="R1680">
        <v>0.95712818899999996</v>
      </c>
      <c r="S1680">
        <v>0.944934991</v>
      </c>
    </row>
    <row r="1681" spans="1:19" x14ac:dyDescent="0.25">
      <c r="A1681">
        <v>90</v>
      </c>
      <c r="B1681">
        <v>1</v>
      </c>
      <c r="C1681">
        <v>5</v>
      </c>
      <c r="D1681">
        <v>3</v>
      </c>
      <c r="H1681">
        <v>0.65876820069999997</v>
      </c>
      <c r="I1681">
        <v>0.49799666500000001</v>
      </c>
      <c r="J1681">
        <v>0.33475906560000002</v>
      </c>
      <c r="K1681">
        <v>0.40439344599999999</v>
      </c>
      <c r="L1681">
        <v>0.43894759230000002</v>
      </c>
      <c r="M1681">
        <v>0.49048388120000003</v>
      </c>
      <c r="N1681">
        <f t="shared" si="198"/>
        <v>0.6299769795764516</v>
      </c>
      <c r="O1681">
        <f t="shared" si="199"/>
        <v>0.32715120903369987</v>
      </c>
      <c r="P1681">
        <f t="shared" si="200"/>
        <v>0.52507524532819561</v>
      </c>
      <c r="Q1681">
        <f t="shared" si="201"/>
        <v>0.41985974559433847</v>
      </c>
      <c r="R1681">
        <v>0.95712818899999996</v>
      </c>
      <c r="S1681">
        <v>0.944934991</v>
      </c>
    </row>
    <row r="1683" spans="1:19" x14ac:dyDescent="0.25">
      <c r="A1683">
        <v>90</v>
      </c>
      <c r="B1683">
        <v>0.8</v>
      </c>
      <c r="C1683">
        <v>5</v>
      </c>
      <c r="D1683">
        <v>3</v>
      </c>
      <c r="E1683">
        <v>0.55079999999999996</v>
      </c>
      <c r="F1683">
        <v>0.21840000000000001</v>
      </c>
      <c r="G1683">
        <v>0.76919999999999999</v>
      </c>
      <c r="H1683">
        <v>0.46616820069999998</v>
      </c>
      <c r="I1683">
        <v>0.30119666499999997</v>
      </c>
      <c r="J1683">
        <v>0.33475906560000002</v>
      </c>
      <c r="K1683">
        <v>0.40439344599999999</v>
      </c>
      <c r="L1683">
        <v>0.23826471229999999</v>
      </c>
      <c r="M1683">
        <v>0.49048388120000003</v>
      </c>
      <c r="N1683">
        <f t="shared" ref="N1683:N1722" si="202">$W$27+$W$28*B1683+$W$29*(C1683-$V$16)*(D1683-$V$18)+$W$30*A1683+$W$31*D1683+$W$32*(C1683-$V$16)*(A1683-$V$20)+$W$33*C1683+$W$34*(B1683-$V$22)*(D1683-$V$18)+$W$35*(A1683-$V$20)*(D1683-$V$18)</f>
        <v>0.43656527640845172</v>
      </c>
      <c r="O1683">
        <f t="shared" ref="O1683:O1722" si="203">$W$40+$W$41*D1683+$W$42*(C1683-$V$17)*(D1683-$V$19)+$W$43*A1683+$W$44*(A1683-$V$21)*(D1683-$V$19)+$W$45*C1683+$W$46*(A1683-$V$21)*(C1683-$V$17)+$W$47*(B1683-$V$23)*(D1683-$V$19)+$W$48*(B1683-$V$23)*(C1683-$V$17)+$W$49*B1683</f>
        <v>0.33736951842749979</v>
      </c>
      <c r="P1683">
        <f t="shared" ref="P1683:P1722" si="204">$Z$27+$Z$28*B1683+$Z$29*A1683+$Z$30*C1683+$Z$31*(D1683-$V$18)^2+$Z$32*(D1683-$V$18)*(C1683-$V$16)+$Z$33*(A1683-$V$20)*(D1683-$V$18)+$Z$34*(D1683)+$Z$35*(B1683-$V$22)*(D1683-$V$18)+$Z$36*(C1683-$V$16)^2+$Z$37*(B1683-$V$22)*(C1683-$V$16)</f>
        <v>0.32177314873419621</v>
      </c>
      <c r="Q1683">
        <f t="shared" ref="Q1683:Q1722" si="205">$Z$40+$Z$41*A1683+$Z$42*C1683+$Z$43*(D1683-$V$19)^2+$Z$44*(C1683-$V$17)*(D1683-$V$19)+$Z$45*D1683+$Z$46*(A1683-$V$21)*(D1683-$V$19)+$Z$47*(C1683-$V$17)^2+$Z$48*(B1683-$V$23)*(D1683-$V$19)+$Z$49*(B1683-$V$23)*(C1683-$V$17)+$Z$50*B1683</f>
        <v>0.43497771000753854</v>
      </c>
      <c r="R1683">
        <v>0.77393479399999998</v>
      </c>
      <c r="S1683">
        <v>0.75675085900000005</v>
      </c>
    </row>
    <row r="1684" spans="1:19" x14ac:dyDescent="0.25">
      <c r="A1684">
        <v>90</v>
      </c>
      <c r="B1684">
        <v>0.8</v>
      </c>
      <c r="C1684">
        <v>5</v>
      </c>
      <c r="D1684">
        <v>3</v>
      </c>
      <c r="E1684">
        <v>0.5484</v>
      </c>
      <c r="F1684">
        <v>0.22439999999999999</v>
      </c>
      <c r="G1684">
        <v>0.77280000000000004</v>
      </c>
      <c r="H1684">
        <v>0.46616820069999998</v>
      </c>
      <c r="I1684">
        <v>0.30119666499999997</v>
      </c>
      <c r="J1684">
        <v>0.33475906560000002</v>
      </c>
      <c r="K1684">
        <v>0.40439344599999999</v>
      </c>
      <c r="L1684">
        <v>0.23826471229999999</v>
      </c>
      <c r="M1684">
        <v>0.49048388120000003</v>
      </c>
      <c r="N1684">
        <f t="shared" si="202"/>
        <v>0.43656527640845172</v>
      </c>
      <c r="O1684">
        <f t="shared" si="203"/>
        <v>0.33736951842749979</v>
      </c>
      <c r="P1684">
        <f t="shared" si="204"/>
        <v>0.32177314873419621</v>
      </c>
      <c r="Q1684">
        <f t="shared" si="205"/>
        <v>0.43497771000753854</v>
      </c>
      <c r="R1684">
        <v>0.77393479399999998</v>
      </c>
      <c r="S1684">
        <v>0.75675085900000005</v>
      </c>
    </row>
    <row r="1685" spans="1:19" x14ac:dyDescent="0.25">
      <c r="A1685">
        <v>90</v>
      </c>
      <c r="B1685">
        <v>0.8</v>
      </c>
      <c r="C1685">
        <v>5</v>
      </c>
      <c r="D1685">
        <v>3</v>
      </c>
      <c r="E1685">
        <v>0.5484</v>
      </c>
      <c r="F1685">
        <v>0.21959999999999999</v>
      </c>
      <c r="G1685">
        <v>0.76800000000000002</v>
      </c>
      <c r="H1685">
        <v>0.46616820069999998</v>
      </c>
      <c r="I1685">
        <v>0.30119666499999997</v>
      </c>
      <c r="J1685">
        <v>0.33475906560000002</v>
      </c>
      <c r="K1685">
        <v>0.40439344599999999</v>
      </c>
      <c r="L1685">
        <v>0.23826471229999999</v>
      </c>
      <c r="M1685">
        <v>0.49048388120000003</v>
      </c>
      <c r="N1685">
        <f t="shared" si="202"/>
        <v>0.43656527640845172</v>
      </c>
      <c r="O1685">
        <f t="shared" si="203"/>
        <v>0.33736951842749979</v>
      </c>
      <c r="P1685">
        <f t="shared" si="204"/>
        <v>0.32177314873419621</v>
      </c>
      <c r="Q1685">
        <f t="shared" si="205"/>
        <v>0.43497771000753854</v>
      </c>
      <c r="R1685">
        <v>0.77393479399999998</v>
      </c>
      <c r="S1685">
        <v>0.75675085900000005</v>
      </c>
    </row>
    <row r="1686" spans="1:19" x14ac:dyDescent="0.25">
      <c r="A1686">
        <v>90</v>
      </c>
      <c r="B1686">
        <v>0.8</v>
      </c>
      <c r="C1686">
        <v>5</v>
      </c>
      <c r="D1686">
        <v>3</v>
      </c>
      <c r="E1686">
        <v>0.63480000000000003</v>
      </c>
      <c r="F1686">
        <v>0.15240000000000001</v>
      </c>
      <c r="G1686">
        <v>0.78720000000000001</v>
      </c>
      <c r="H1686">
        <v>0.46616820069999998</v>
      </c>
      <c r="I1686">
        <v>0.30119666499999997</v>
      </c>
      <c r="J1686">
        <v>0.33475906560000002</v>
      </c>
      <c r="K1686">
        <v>0.40439344599999999</v>
      </c>
      <c r="L1686">
        <v>0.23826471229999999</v>
      </c>
      <c r="M1686">
        <v>0.49048388120000003</v>
      </c>
      <c r="N1686">
        <f t="shared" si="202"/>
        <v>0.43656527640845172</v>
      </c>
      <c r="O1686">
        <f t="shared" si="203"/>
        <v>0.33736951842749979</v>
      </c>
      <c r="P1686">
        <f t="shared" si="204"/>
        <v>0.32177314873419621</v>
      </c>
      <c r="Q1686">
        <f t="shared" si="205"/>
        <v>0.43497771000753854</v>
      </c>
      <c r="R1686">
        <v>0.77393479399999998</v>
      </c>
      <c r="S1686">
        <v>0.75675085900000005</v>
      </c>
    </row>
    <row r="1687" spans="1:19" x14ac:dyDescent="0.25">
      <c r="A1687">
        <v>90</v>
      </c>
      <c r="B1687">
        <v>0.8</v>
      </c>
      <c r="C1687">
        <v>5</v>
      </c>
      <c r="D1687">
        <v>3</v>
      </c>
      <c r="E1687">
        <v>0.46079999999999999</v>
      </c>
      <c r="F1687">
        <v>0.315</v>
      </c>
      <c r="G1687">
        <v>0.77580000000000005</v>
      </c>
      <c r="H1687">
        <v>0.46616820069999998</v>
      </c>
      <c r="I1687">
        <v>0.30119666499999997</v>
      </c>
      <c r="J1687">
        <v>0.33475906560000002</v>
      </c>
      <c r="K1687">
        <v>0.40439344599999999</v>
      </c>
      <c r="L1687">
        <v>0.23826471229999999</v>
      </c>
      <c r="M1687">
        <v>0.49048388120000003</v>
      </c>
      <c r="N1687">
        <f t="shared" si="202"/>
        <v>0.43656527640845172</v>
      </c>
      <c r="O1687">
        <f t="shared" si="203"/>
        <v>0.33736951842749979</v>
      </c>
      <c r="P1687">
        <f t="shared" si="204"/>
        <v>0.32177314873419621</v>
      </c>
      <c r="Q1687">
        <f t="shared" si="205"/>
        <v>0.43497771000753854</v>
      </c>
      <c r="R1687">
        <v>0.77393479399999998</v>
      </c>
      <c r="S1687">
        <v>0.75675085900000005</v>
      </c>
    </row>
    <row r="1688" spans="1:19" x14ac:dyDescent="0.25">
      <c r="A1688">
        <v>90</v>
      </c>
      <c r="B1688">
        <v>0.8</v>
      </c>
      <c r="C1688">
        <v>5</v>
      </c>
      <c r="D1688">
        <v>3</v>
      </c>
      <c r="E1688">
        <v>0.45540000000000003</v>
      </c>
      <c r="F1688">
        <v>0.30420000000000003</v>
      </c>
      <c r="G1688">
        <v>0.75960000000000005</v>
      </c>
      <c r="H1688">
        <v>0.46616820069999998</v>
      </c>
      <c r="I1688">
        <v>0.30119666499999997</v>
      </c>
      <c r="J1688">
        <v>0.33475906560000002</v>
      </c>
      <c r="K1688">
        <v>0.40439344599999999</v>
      </c>
      <c r="L1688">
        <v>0.23826471229999999</v>
      </c>
      <c r="M1688">
        <v>0.49048388120000003</v>
      </c>
      <c r="N1688">
        <f t="shared" si="202"/>
        <v>0.43656527640845172</v>
      </c>
      <c r="O1688">
        <f t="shared" si="203"/>
        <v>0.33736951842749979</v>
      </c>
      <c r="P1688">
        <f t="shared" si="204"/>
        <v>0.32177314873419621</v>
      </c>
      <c r="Q1688">
        <f t="shared" si="205"/>
        <v>0.43497771000753854</v>
      </c>
      <c r="R1688">
        <v>0.77393479399999998</v>
      </c>
      <c r="S1688">
        <v>0.75675085900000005</v>
      </c>
    </row>
    <row r="1689" spans="1:19" x14ac:dyDescent="0.25">
      <c r="A1689">
        <v>90</v>
      </c>
      <c r="B1689">
        <v>0.8</v>
      </c>
      <c r="C1689">
        <v>5</v>
      </c>
      <c r="D1689">
        <v>3</v>
      </c>
      <c r="E1689">
        <v>0.47339999999999999</v>
      </c>
      <c r="F1689">
        <v>0.252</v>
      </c>
      <c r="G1689">
        <v>0.72540000000000004</v>
      </c>
      <c r="H1689">
        <v>0.46616820069999998</v>
      </c>
      <c r="I1689">
        <v>0.30119666499999997</v>
      </c>
      <c r="J1689">
        <v>0.33475906560000002</v>
      </c>
      <c r="K1689">
        <v>0.40439344599999999</v>
      </c>
      <c r="L1689">
        <v>0.23826471229999999</v>
      </c>
      <c r="M1689">
        <v>0.49048388120000003</v>
      </c>
      <c r="N1689">
        <f t="shared" si="202"/>
        <v>0.43656527640845172</v>
      </c>
      <c r="O1689">
        <f t="shared" si="203"/>
        <v>0.33736951842749979</v>
      </c>
      <c r="P1689">
        <f t="shared" si="204"/>
        <v>0.32177314873419621</v>
      </c>
      <c r="Q1689">
        <f t="shared" si="205"/>
        <v>0.43497771000753854</v>
      </c>
      <c r="R1689">
        <v>0.77393479399999998</v>
      </c>
      <c r="S1689">
        <v>0.75675085900000005</v>
      </c>
    </row>
    <row r="1690" spans="1:19" x14ac:dyDescent="0.25">
      <c r="A1690">
        <v>90</v>
      </c>
      <c r="B1690">
        <v>0.8</v>
      </c>
      <c r="C1690">
        <v>5</v>
      </c>
      <c r="D1690">
        <v>3</v>
      </c>
      <c r="E1690">
        <v>0.52739999999999998</v>
      </c>
      <c r="F1690">
        <v>0.19980000000000001</v>
      </c>
      <c r="G1690">
        <v>0.72719999999999996</v>
      </c>
      <c r="H1690">
        <v>0.46616820069999998</v>
      </c>
      <c r="I1690">
        <v>0.30119666499999997</v>
      </c>
      <c r="J1690">
        <v>0.33475906560000002</v>
      </c>
      <c r="K1690">
        <v>0.40439344599999999</v>
      </c>
      <c r="L1690">
        <v>0.23826471229999999</v>
      </c>
      <c r="M1690">
        <v>0.49048388120000003</v>
      </c>
      <c r="N1690">
        <f t="shared" si="202"/>
        <v>0.43656527640845172</v>
      </c>
      <c r="O1690">
        <f t="shared" si="203"/>
        <v>0.33736951842749979</v>
      </c>
      <c r="P1690">
        <f t="shared" si="204"/>
        <v>0.32177314873419621</v>
      </c>
      <c r="Q1690">
        <f t="shared" si="205"/>
        <v>0.43497771000753854</v>
      </c>
      <c r="R1690">
        <v>0.77393479399999998</v>
      </c>
      <c r="S1690">
        <v>0.75675085900000005</v>
      </c>
    </row>
    <row r="1691" spans="1:19" x14ac:dyDescent="0.25">
      <c r="A1691">
        <v>90</v>
      </c>
      <c r="B1691">
        <v>0.8</v>
      </c>
      <c r="C1691">
        <v>5</v>
      </c>
      <c r="D1691">
        <v>3</v>
      </c>
      <c r="E1691">
        <v>0.52380000000000004</v>
      </c>
      <c r="F1691">
        <v>0.23400000000000001</v>
      </c>
      <c r="G1691">
        <v>0.75780000000000003</v>
      </c>
      <c r="H1691">
        <v>0.46616820069999998</v>
      </c>
      <c r="I1691">
        <v>0.30119666499999997</v>
      </c>
      <c r="J1691">
        <v>0.33475906560000002</v>
      </c>
      <c r="K1691">
        <v>0.40439344599999999</v>
      </c>
      <c r="L1691">
        <v>0.23826471229999999</v>
      </c>
      <c r="M1691">
        <v>0.49048388120000003</v>
      </c>
      <c r="N1691">
        <f t="shared" si="202"/>
        <v>0.43656527640845172</v>
      </c>
      <c r="O1691">
        <f t="shared" si="203"/>
        <v>0.33736951842749979</v>
      </c>
      <c r="P1691">
        <f t="shared" si="204"/>
        <v>0.32177314873419621</v>
      </c>
      <c r="Q1691">
        <f t="shared" si="205"/>
        <v>0.43497771000753854</v>
      </c>
      <c r="R1691">
        <v>0.77393479399999998</v>
      </c>
      <c r="S1691">
        <v>0.75675085900000005</v>
      </c>
    </row>
    <row r="1692" spans="1:19" x14ac:dyDescent="0.25">
      <c r="A1692">
        <v>90</v>
      </c>
      <c r="B1692">
        <v>0.8</v>
      </c>
      <c r="C1692">
        <v>5</v>
      </c>
      <c r="D1692">
        <v>3</v>
      </c>
      <c r="E1692">
        <v>0.504</v>
      </c>
      <c r="F1692">
        <v>0.25019999999999998</v>
      </c>
      <c r="G1692">
        <v>0.75419999999999998</v>
      </c>
      <c r="H1692">
        <v>0.46616820069999998</v>
      </c>
      <c r="I1692">
        <v>0.30119666499999997</v>
      </c>
      <c r="J1692">
        <v>0.33475906560000002</v>
      </c>
      <c r="K1692">
        <v>0.40439344599999999</v>
      </c>
      <c r="L1692">
        <v>0.23826471229999999</v>
      </c>
      <c r="M1692">
        <v>0.49048388120000003</v>
      </c>
      <c r="N1692">
        <f t="shared" si="202"/>
        <v>0.43656527640845172</v>
      </c>
      <c r="O1692">
        <f t="shared" si="203"/>
        <v>0.33736951842749979</v>
      </c>
      <c r="P1692">
        <f t="shared" si="204"/>
        <v>0.32177314873419621</v>
      </c>
      <c r="Q1692">
        <f t="shared" si="205"/>
        <v>0.43497771000753854</v>
      </c>
      <c r="R1692">
        <v>0.77393479399999998</v>
      </c>
      <c r="S1692">
        <v>0.75675085900000005</v>
      </c>
    </row>
    <row r="1693" spans="1:19" x14ac:dyDescent="0.25">
      <c r="A1693">
        <v>90</v>
      </c>
      <c r="B1693">
        <v>0.8</v>
      </c>
      <c r="C1693">
        <v>5</v>
      </c>
      <c r="D1693">
        <v>3</v>
      </c>
      <c r="E1693">
        <v>0.53100000000000003</v>
      </c>
      <c r="F1693">
        <v>0.22500000000000001</v>
      </c>
      <c r="G1693">
        <v>0.75600000000000001</v>
      </c>
      <c r="H1693">
        <v>0.46616820069999998</v>
      </c>
      <c r="I1693">
        <v>0.30119666499999997</v>
      </c>
      <c r="J1693">
        <v>0.33475906560000002</v>
      </c>
      <c r="K1693">
        <v>0.40439344599999999</v>
      </c>
      <c r="L1693">
        <v>0.23826471229999999</v>
      </c>
      <c r="M1693">
        <v>0.49048388120000003</v>
      </c>
      <c r="N1693">
        <f t="shared" si="202"/>
        <v>0.43656527640845172</v>
      </c>
      <c r="O1693">
        <f t="shared" si="203"/>
        <v>0.33736951842749979</v>
      </c>
      <c r="P1693">
        <f t="shared" si="204"/>
        <v>0.32177314873419621</v>
      </c>
      <c r="Q1693">
        <f t="shared" si="205"/>
        <v>0.43497771000753854</v>
      </c>
      <c r="R1693">
        <v>0.77393479399999998</v>
      </c>
      <c r="S1693">
        <v>0.75675085900000005</v>
      </c>
    </row>
    <row r="1694" spans="1:19" x14ac:dyDescent="0.25">
      <c r="A1694">
        <v>90</v>
      </c>
      <c r="B1694">
        <v>0.8</v>
      </c>
      <c r="C1694">
        <v>5</v>
      </c>
      <c r="D1694">
        <v>3</v>
      </c>
      <c r="E1694">
        <v>0.5202</v>
      </c>
      <c r="F1694">
        <v>0.2412</v>
      </c>
      <c r="G1694">
        <v>0.76139999999999997</v>
      </c>
      <c r="H1694">
        <v>0.46616820069999998</v>
      </c>
      <c r="I1694">
        <v>0.30119666499999997</v>
      </c>
      <c r="J1694">
        <v>0.33475906560000002</v>
      </c>
      <c r="K1694">
        <v>0.40439344599999999</v>
      </c>
      <c r="L1694">
        <v>0.23826471229999999</v>
      </c>
      <c r="M1694">
        <v>0.49048388120000003</v>
      </c>
      <c r="N1694">
        <f t="shared" si="202"/>
        <v>0.43656527640845172</v>
      </c>
      <c r="O1694">
        <f t="shared" si="203"/>
        <v>0.33736951842749979</v>
      </c>
      <c r="P1694">
        <f t="shared" si="204"/>
        <v>0.32177314873419621</v>
      </c>
      <c r="Q1694">
        <f t="shared" si="205"/>
        <v>0.43497771000753854</v>
      </c>
      <c r="R1694">
        <v>0.77393479399999998</v>
      </c>
      <c r="S1694">
        <v>0.75675085900000005</v>
      </c>
    </row>
    <row r="1695" spans="1:19" x14ac:dyDescent="0.25">
      <c r="A1695">
        <v>90</v>
      </c>
      <c r="B1695">
        <v>0.8</v>
      </c>
      <c r="C1695">
        <v>5</v>
      </c>
      <c r="D1695">
        <v>3</v>
      </c>
      <c r="E1695">
        <v>0.50760000000000005</v>
      </c>
      <c r="F1695">
        <v>0.23760000000000001</v>
      </c>
      <c r="G1695">
        <v>0.74519999999999997</v>
      </c>
      <c r="H1695">
        <v>0.46616820069999998</v>
      </c>
      <c r="I1695">
        <v>0.30119666499999997</v>
      </c>
      <c r="J1695">
        <v>0.33475906560000002</v>
      </c>
      <c r="K1695">
        <v>0.40439344599999999</v>
      </c>
      <c r="L1695">
        <v>0.23826471229999999</v>
      </c>
      <c r="M1695">
        <v>0.49048388120000003</v>
      </c>
      <c r="N1695">
        <f t="shared" si="202"/>
        <v>0.43656527640845172</v>
      </c>
      <c r="O1695">
        <f t="shared" si="203"/>
        <v>0.33736951842749979</v>
      </c>
      <c r="P1695">
        <f t="shared" si="204"/>
        <v>0.32177314873419621</v>
      </c>
      <c r="Q1695">
        <f t="shared" si="205"/>
        <v>0.43497771000753854</v>
      </c>
      <c r="R1695">
        <v>0.77393479399999998</v>
      </c>
      <c r="S1695">
        <v>0.75675085900000005</v>
      </c>
    </row>
    <row r="1696" spans="1:19" x14ac:dyDescent="0.25">
      <c r="A1696">
        <v>90</v>
      </c>
      <c r="B1696">
        <v>0.8</v>
      </c>
      <c r="C1696">
        <v>5</v>
      </c>
      <c r="D1696">
        <v>3</v>
      </c>
      <c r="E1696">
        <v>0.54359999999999997</v>
      </c>
      <c r="F1696">
        <v>0.25019999999999998</v>
      </c>
      <c r="G1696">
        <v>0.79379999999999995</v>
      </c>
      <c r="H1696">
        <v>0.46616820069999998</v>
      </c>
      <c r="I1696">
        <v>0.30119666499999997</v>
      </c>
      <c r="J1696">
        <v>0.33475906560000002</v>
      </c>
      <c r="K1696">
        <v>0.40439344599999999</v>
      </c>
      <c r="L1696">
        <v>0.23826471229999999</v>
      </c>
      <c r="M1696">
        <v>0.49048388120000003</v>
      </c>
      <c r="N1696">
        <f t="shared" si="202"/>
        <v>0.43656527640845172</v>
      </c>
      <c r="O1696">
        <f t="shared" si="203"/>
        <v>0.33736951842749979</v>
      </c>
      <c r="P1696">
        <f t="shared" si="204"/>
        <v>0.32177314873419621</v>
      </c>
      <c r="Q1696">
        <f t="shared" si="205"/>
        <v>0.43497771000753854</v>
      </c>
      <c r="R1696">
        <v>0.77393479399999998</v>
      </c>
      <c r="S1696">
        <v>0.75675085900000005</v>
      </c>
    </row>
    <row r="1697" spans="1:19" x14ac:dyDescent="0.25">
      <c r="A1697">
        <v>90</v>
      </c>
      <c r="B1697">
        <v>0.8</v>
      </c>
      <c r="C1697">
        <v>5</v>
      </c>
      <c r="D1697">
        <v>3</v>
      </c>
      <c r="E1697">
        <v>0.52200000000000002</v>
      </c>
      <c r="F1697">
        <v>0.20699999999999999</v>
      </c>
      <c r="G1697">
        <v>0.72899999999999998</v>
      </c>
      <c r="H1697">
        <v>0.46616820069999998</v>
      </c>
      <c r="I1697">
        <v>0.30119666499999997</v>
      </c>
      <c r="J1697">
        <v>0.33475906560000002</v>
      </c>
      <c r="K1697">
        <v>0.40439344599999999</v>
      </c>
      <c r="L1697">
        <v>0.23826471229999999</v>
      </c>
      <c r="M1697">
        <v>0.49048388120000003</v>
      </c>
      <c r="N1697">
        <f t="shared" si="202"/>
        <v>0.43656527640845172</v>
      </c>
      <c r="O1697">
        <f t="shared" si="203"/>
        <v>0.33736951842749979</v>
      </c>
      <c r="P1697">
        <f t="shared" si="204"/>
        <v>0.32177314873419621</v>
      </c>
      <c r="Q1697">
        <f t="shared" si="205"/>
        <v>0.43497771000753854</v>
      </c>
      <c r="R1697">
        <v>0.77393479399999998</v>
      </c>
      <c r="S1697">
        <v>0.75675085900000005</v>
      </c>
    </row>
    <row r="1698" spans="1:19" x14ac:dyDescent="0.25">
      <c r="A1698">
        <v>90</v>
      </c>
      <c r="B1698">
        <v>0.8</v>
      </c>
      <c r="C1698">
        <v>5</v>
      </c>
      <c r="D1698">
        <v>3</v>
      </c>
      <c r="E1698">
        <v>0.57420000000000004</v>
      </c>
      <c r="F1698">
        <v>0.17100000000000001</v>
      </c>
      <c r="G1698">
        <v>0.74519999999999997</v>
      </c>
      <c r="H1698">
        <v>0.46616820069999998</v>
      </c>
      <c r="I1698">
        <v>0.30119666499999997</v>
      </c>
      <c r="J1698">
        <v>0.33475906560000002</v>
      </c>
      <c r="K1698">
        <v>0.40439344599999999</v>
      </c>
      <c r="L1698">
        <v>0.23826471229999999</v>
      </c>
      <c r="M1698">
        <v>0.49048388120000003</v>
      </c>
      <c r="N1698">
        <f t="shared" si="202"/>
        <v>0.43656527640845172</v>
      </c>
      <c r="O1698">
        <f t="shared" si="203"/>
        <v>0.33736951842749979</v>
      </c>
      <c r="P1698">
        <f t="shared" si="204"/>
        <v>0.32177314873419621</v>
      </c>
      <c r="Q1698">
        <f t="shared" si="205"/>
        <v>0.43497771000753854</v>
      </c>
      <c r="R1698">
        <v>0.77393479399999998</v>
      </c>
      <c r="S1698">
        <v>0.75675085900000005</v>
      </c>
    </row>
    <row r="1699" spans="1:19" x14ac:dyDescent="0.25">
      <c r="A1699">
        <v>90</v>
      </c>
      <c r="B1699">
        <v>0.8</v>
      </c>
      <c r="C1699">
        <v>5</v>
      </c>
      <c r="D1699">
        <v>3</v>
      </c>
      <c r="E1699">
        <v>0.55979999999999996</v>
      </c>
      <c r="F1699">
        <v>0.18179999999999999</v>
      </c>
      <c r="G1699">
        <v>0.74160000000000004</v>
      </c>
      <c r="H1699">
        <v>0.46616820069999998</v>
      </c>
      <c r="I1699">
        <v>0.30119666499999997</v>
      </c>
      <c r="J1699">
        <v>0.33475906560000002</v>
      </c>
      <c r="K1699">
        <v>0.40439344599999999</v>
      </c>
      <c r="L1699">
        <v>0.23826471229999999</v>
      </c>
      <c r="M1699">
        <v>0.49048388120000003</v>
      </c>
      <c r="N1699">
        <f t="shared" si="202"/>
        <v>0.43656527640845172</v>
      </c>
      <c r="O1699">
        <f t="shared" si="203"/>
        <v>0.33736951842749979</v>
      </c>
      <c r="P1699">
        <f t="shared" si="204"/>
        <v>0.32177314873419621</v>
      </c>
      <c r="Q1699">
        <f t="shared" si="205"/>
        <v>0.43497771000753854</v>
      </c>
      <c r="R1699">
        <v>0.77393479399999998</v>
      </c>
      <c r="S1699">
        <v>0.75675085900000005</v>
      </c>
    </row>
    <row r="1700" spans="1:19" x14ac:dyDescent="0.25">
      <c r="A1700">
        <v>90</v>
      </c>
      <c r="B1700">
        <v>0.8</v>
      </c>
      <c r="C1700">
        <v>5</v>
      </c>
      <c r="D1700">
        <v>3</v>
      </c>
      <c r="E1700">
        <v>0.53639999999999999</v>
      </c>
      <c r="F1700">
        <v>0.22140000000000001</v>
      </c>
      <c r="G1700">
        <v>0.75780000000000003</v>
      </c>
      <c r="H1700">
        <v>0.46616820069999998</v>
      </c>
      <c r="I1700">
        <v>0.30119666499999997</v>
      </c>
      <c r="J1700">
        <v>0.33475906560000002</v>
      </c>
      <c r="K1700">
        <v>0.40439344599999999</v>
      </c>
      <c r="L1700">
        <v>0.23826471229999999</v>
      </c>
      <c r="M1700">
        <v>0.49048388120000003</v>
      </c>
      <c r="N1700">
        <f t="shared" si="202"/>
        <v>0.43656527640845172</v>
      </c>
      <c r="O1700">
        <f t="shared" si="203"/>
        <v>0.33736951842749979</v>
      </c>
      <c r="P1700">
        <f t="shared" si="204"/>
        <v>0.32177314873419621</v>
      </c>
      <c r="Q1700">
        <f t="shared" si="205"/>
        <v>0.43497771000753854</v>
      </c>
      <c r="R1700">
        <v>0.77393479399999998</v>
      </c>
      <c r="S1700">
        <v>0.75675085900000005</v>
      </c>
    </row>
    <row r="1701" spans="1:19" x14ac:dyDescent="0.25">
      <c r="A1701">
        <v>90</v>
      </c>
      <c r="B1701">
        <v>0.8</v>
      </c>
      <c r="C1701">
        <v>5</v>
      </c>
      <c r="D1701">
        <v>3</v>
      </c>
      <c r="E1701">
        <v>0.5796</v>
      </c>
      <c r="F1701">
        <v>0.19259999999999999</v>
      </c>
      <c r="G1701">
        <v>0.7722</v>
      </c>
      <c r="H1701">
        <v>0.46616820069999998</v>
      </c>
      <c r="I1701">
        <v>0.30119666499999997</v>
      </c>
      <c r="J1701">
        <v>0.33475906560000002</v>
      </c>
      <c r="K1701">
        <v>0.40439344599999999</v>
      </c>
      <c r="L1701">
        <v>0.23826471229999999</v>
      </c>
      <c r="M1701">
        <v>0.49048388120000003</v>
      </c>
      <c r="N1701">
        <f t="shared" si="202"/>
        <v>0.43656527640845172</v>
      </c>
      <c r="O1701">
        <f t="shared" si="203"/>
        <v>0.33736951842749979</v>
      </c>
      <c r="P1701">
        <f t="shared" si="204"/>
        <v>0.32177314873419621</v>
      </c>
      <c r="Q1701">
        <f t="shared" si="205"/>
        <v>0.43497771000753854</v>
      </c>
      <c r="R1701">
        <v>0.77393479399999998</v>
      </c>
      <c r="S1701">
        <v>0.75675085900000005</v>
      </c>
    </row>
    <row r="1702" spans="1:19" x14ac:dyDescent="0.25">
      <c r="A1702">
        <v>90</v>
      </c>
      <c r="B1702">
        <v>0.8</v>
      </c>
      <c r="C1702">
        <v>5</v>
      </c>
      <c r="D1702">
        <v>3</v>
      </c>
      <c r="E1702">
        <v>0.72360000000000002</v>
      </c>
      <c r="F1702">
        <v>5.2200000000000003E-2</v>
      </c>
      <c r="G1702">
        <v>0.77580000000000005</v>
      </c>
      <c r="H1702">
        <v>0.46616820069999998</v>
      </c>
      <c r="I1702">
        <v>0.30119666499999997</v>
      </c>
      <c r="J1702">
        <v>0.33475906560000002</v>
      </c>
      <c r="K1702">
        <v>0.40439344599999999</v>
      </c>
      <c r="L1702">
        <v>0.23826471229999999</v>
      </c>
      <c r="M1702">
        <v>0.49048388120000003</v>
      </c>
      <c r="N1702">
        <f t="shared" si="202"/>
        <v>0.43656527640845172</v>
      </c>
      <c r="O1702">
        <f t="shared" si="203"/>
        <v>0.33736951842749979</v>
      </c>
      <c r="P1702">
        <f t="shared" si="204"/>
        <v>0.32177314873419621</v>
      </c>
      <c r="Q1702">
        <f t="shared" si="205"/>
        <v>0.43497771000753854</v>
      </c>
      <c r="R1702">
        <v>0.77393479399999998</v>
      </c>
      <c r="S1702">
        <v>0.75675085900000005</v>
      </c>
    </row>
    <row r="1703" spans="1:19" x14ac:dyDescent="0.25">
      <c r="A1703">
        <v>90</v>
      </c>
      <c r="B1703">
        <v>0.8</v>
      </c>
      <c r="C1703">
        <v>5</v>
      </c>
      <c r="D1703">
        <v>3</v>
      </c>
      <c r="E1703">
        <v>0.51119999999999999</v>
      </c>
      <c r="F1703">
        <v>0.24840000000000001</v>
      </c>
      <c r="G1703">
        <v>0.75960000000000005</v>
      </c>
      <c r="H1703">
        <v>0.46616820069999998</v>
      </c>
      <c r="I1703">
        <v>0.30119666499999997</v>
      </c>
      <c r="J1703">
        <v>0.33475906560000002</v>
      </c>
      <c r="K1703">
        <v>0.40439344599999999</v>
      </c>
      <c r="L1703">
        <v>0.23826471229999999</v>
      </c>
      <c r="M1703">
        <v>0.49048388120000003</v>
      </c>
      <c r="N1703">
        <f t="shared" si="202"/>
        <v>0.43656527640845172</v>
      </c>
      <c r="O1703">
        <f t="shared" si="203"/>
        <v>0.33736951842749979</v>
      </c>
      <c r="P1703">
        <f t="shared" si="204"/>
        <v>0.32177314873419621</v>
      </c>
      <c r="Q1703">
        <f t="shared" si="205"/>
        <v>0.43497771000753854</v>
      </c>
      <c r="R1703">
        <v>0.77393479399999998</v>
      </c>
      <c r="S1703">
        <v>0.75675085900000005</v>
      </c>
    </row>
    <row r="1704" spans="1:19" x14ac:dyDescent="0.25">
      <c r="A1704">
        <v>90</v>
      </c>
      <c r="B1704">
        <v>0.8</v>
      </c>
      <c r="C1704">
        <v>5</v>
      </c>
      <c r="D1704">
        <v>3</v>
      </c>
      <c r="E1704">
        <v>0.56159999999999999</v>
      </c>
      <c r="F1704">
        <v>0.2394</v>
      </c>
      <c r="G1704">
        <v>0.80100000000000005</v>
      </c>
      <c r="H1704">
        <v>0.46616820069999998</v>
      </c>
      <c r="I1704">
        <v>0.30119666499999997</v>
      </c>
      <c r="J1704">
        <v>0.33475906560000002</v>
      </c>
      <c r="K1704">
        <v>0.40439344599999999</v>
      </c>
      <c r="L1704">
        <v>0.23826471229999999</v>
      </c>
      <c r="M1704">
        <v>0.49048388120000003</v>
      </c>
      <c r="N1704">
        <f t="shared" si="202"/>
        <v>0.43656527640845172</v>
      </c>
      <c r="O1704">
        <f t="shared" si="203"/>
        <v>0.33736951842749979</v>
      </c>
      <c r="P1704">
        <f t="shared" si="204"/>
        <v>0.32177314873419621</v>
      </c>
      <c r="Q1704">
        <f t="shared" si="205"/>
        <v>0.43497771000753854</v>
      </c>
      <c r="R1704">
        <v>0.77393479399999998</v>
      </c>
      <c r="S1704">
        <v>0.75675085900000005</v>
      </c>
    </row>
    <row r="1705" spans="1:19" x14ac:dyDescent="0.25">
      <c r="A1705">
        <v>90</v>
      </c>
      <c r="B1705">
        <v>0.8</v>
      </c>
      <c r="C1705">
        <v>5</v>
      </c>
      <c r="D1705">
        <v>3</v>
      </c>
      <c r="E1705">
        <v>0.51839999999999997</v>
      </c>
      <c r="F1705">
        <v>0.2394</v>
      </c>
      <c r="G1705">
        <v>0.75780000000000003</v>
      </c>
      <c r="H1705">
        <v>0.46616820069999998</v>
      </c>
      <c r="I1705">
        <v>0.30119666499999997</v>
      </c>
      <c r="J1705">
        <v>0.33475906560000002</v>
      </c>
      <c r="K1705">
        <v>0.40439344599999999</v>
      </c>
      <c r="L1705">
        <v>0.23826471229999999</v>
      </c>
      <c r="M1705">
        <v>0.49048388120000003</v>
      </c>
      <c r="N1705">
        <f t="shared" si="202"/>
        <v>0.43656527640845172</v>
      </c>
      <c r="O1705">
        <f t="shared" si="203"/>
        <v>0.33736951842749979</v>
      </c>
      <c r="P1705">
        <f t="shared" si="204"/>
        <v>0.32177314873419621</v>
      </c>
      <c r="Q1705">
        <f t="shared" si="205"/>
        <v>0.43497771000753854</v>
      </c>
      <c r="R1705">
        <v>0.77393479399999998</v>
      </c>
      <c r="S1705">
        <v>0.75675085900000005</v>
      </c>
    </row>
    <row r="1706" spans="1:19" x14ac:dyDescent="0.25">
      <c r="A1706">
        <v>90</v>
      </c>
      <c r="B1706">
        <v>0.8</v>
      </c>
      <c r="C1706">
        <v>5</v>
      </c>
      <c r="D1706">
        <v>3</v>
      </c>
      <c r="E1706">
        <v>0.60660000000000003</v>
      </c>
      <c r="F1706">
        <v>0.10440000000000001</v>
      </c>
      <c r="G1706">
        <v>0.71099999999999997</v>
      </c>
      <c r="H1706">
        <v>0.46616820069999998</v>
      </c>
      <c r="I1706">
        <v>0.30119666499999997</v>
      </c>
      <c r="J1706">
        <v>0.33475906560000002</v>
      </c>
      <c r="K1706">
        <v>0.40439344599999999</v>
      </c>
      <c r="L1706">
        <v>0.23826471229999999</v>
      </c>
      <c r="M1706">
        <v>0.49048388120000003</v>
      </c>
      <c r="N1706">
        <f t="shared" si="202"/>
        <v>0.43656527640845172</v>
      </c>
      <c r="O1706">
        <f t="shared" si="203"/>
        <v>0.33736951842749979</v>
      </c>
      <c r="P1706">
        <f t="shared" si="204"/>
        <v>0.32177314873419621</v>
      </c>
      <c r="Q1706">
        <f t="shared" si="205"/>
        <v>0.43497771000753854</v>
      </c>
      <c r="R1706">
        <v>0.77393479399999998</v>
      </c>
      <c r="S1706">
        <v>0.75675085900000005</v>
      </c>
    </row>
    <row r="1707" spans="1:19" x14ac:dyDescent="0.25">
      <c r="A1707">
        <v>90</v>
      </c>
      <c r="B1707">
        <v>0.8</v>
      </c>
      <c r="C1707">
        <v>5</v>
      </c>
      <c r="D1707">
        <v>3</v>
      </c>
      <c r="E1707">
        <v>0.504</v>
      </c>
      <c r="F1707">
        <v>0.23039999999999999</v>
      </c>
      <c r="G1707">
        <v>0.73440000000000005</v>
      </c>
      <c r="H1707">
        <v>0.46616820069999998</v>
      </c>
      <c r="I1707">
        <v>0.30119666499999997</v>
      </c>
      <c r="J1707">
        <v>0.33475906560000002</v>
      </c>
      <c r="K1707">
        <v>0.40439344599999999</v>
      </c>
      <c r="L1707">
        <v>0.23826471229999999</v>
      </c>
      <c r="M1707">
        <v>0.49048388120000003</v>
      </c>
      <c r="N1707">
        <f t="shared" si="202"/>
        <v>0.43656527640845172</v>
      </c>
      <c r="O1707">
        <f t="shared" si="203"/>
        <v>0.33736951842749979</v>
      </c>
      <c r="P1707">
        <f t="shared" si="204"/>
        <v>0.32177314873419621</v>
      </c>
      <c r="Q1707">
        <f t="shared" si="205"/>
        <v>0.43497771000753854</v>
      </c>
      <c r="R1707">
        <v>0.77393479399999998</v>
      </c>
      <c r="S1707">
        <v>0.75675085900000005</v>
      </c>
    </row>
    <row r="1708" spans="1:19" x14ac:dyDescent="0.25">
      <c r="A1708">
        <v>90</v>
      </c>
      <c r="B1708">
        <v>0.8</v>
      </c>
      <c r="C1708">
        <v>5</v>
      </c>
      <c r="D1708">
        <v>3</v>
      </c>
      <c r="E1708">
        <v>0.54720000000000002</v>
      </c>
      <c r="F1708">
        <v>0.16200000000000001</v>
      </c>
      <c r="G1708">
        <v>0.70920000000000005</v>
      </c>
      <c r="H1708">
        <v>0.46616820069999998</v>
      </c>
      <c r="I1708">
        <v>0.30119666499999997</v>
      </c>
      <c r="J1708">
        <v>0.33475906560000002</v>
      </c>
      <c r="K1708">
        <v>0.40439344599999999</v>
      </c>
      <c r="L1708">
        <v>0.23826471229999999</v>
      </c>
      <c r="M1708">
        <v>0.49048388120000003</v>
      </c>
      <c r="N1708">
        <f t="shared" si="202"/>
        <v>0.43656527640845172</v>
      </c>
      <c r="O1708">
        <f t="shared" si="203"/>
        <v>0.33736951842749979</v>
      </c>
      <c r="P1708">
        <f t="shared" si="204"/>
        <v>0.32177314873419621</v>
      </c>
      <c r="Q1708">
        <f t="shared" si="205"/>
        <v>0.43497771000753854</v>
      </c>
      <c r="R1708">
        <v>0.77393479399999998</v>
      </c>
      <c r="S1708">
        <v>0.75675085900000005</v>
      </c>
    </row>
    <row r="1709" spans="1:19" x14ac:dyDescent="0.25">
      <c r="A1709">
        <v>90</v>
      </c>
      <c r="B1709">
        <v>0.8</v>
      </c>
      <c r="C1709">
        <v>5</v>
      </c>
      <c r="D1709">
        <v>3</v>
      </c>
      <c r="E1709">
        <v>0.504</v>
      </c>
      <c r="F1709">
        <v>0.21959999999999999</v>
      </c>
      <c r="G1709">
        <v>0.72360000000000002</v>
      </c>
      <c r="H1709">
        <v>0.46616820069999998</v>
      </c>
      <c r="I1709">
        <v>0.30119666499999997</v>
      </c>
      <c r="J1709">
        <v>0.33475906560000002</v>
      </c>
      <c r="K1709">
        <v>0.40439344599999999</v>
      </c>
      <c r="L1709">
        <v>0.23826471229999999</v>
      </c>
      <c r="M1709">
        <v>0.49048388120000003</v>
      </c>
      <c r="N1709">
        <f t="shared" si="202"/>
        <v>0.43656527640845172</v>
      </c>
      <c r="O1709">
        <f t="shared" si="203"/>
        <v>0.33736951842749979</v>
      </c>
      <c r="P1709">
        <f t="shared" si="204"/>
        <v>0.32177314873419621</v>
      </c>
      <c r="Q1709">
        <f t="shared" si="205"/>
        <v>0.43497771000753854</v>
      </c>
      <c r="R1709">
        <v>0.77393479399999998</v>
      </c>
      <c r="S1709">
        <v>0.75675085900000005</v>
      </c>
    </row>
    <row r="1710" spans="1:19" x14ac:dyDescent="0.25">
      <c r="A1710">
        <v>90</v>
      </c>
      <c r="B1710">
        <v>0.8</v>
      </c>
      <c r="C1710">
        <v>5</v>
      </c>
      <c r="D1710">
        <v>3</v>
      </c>
      <c r="H1710">
        <v>0.46616820069999998</v>
      </c>
      <c r="I1710">
        <v>0.30119666499999997</v>
      </c>
      <c r="J1710">
        <v>0.33475906560000002</v>
      </c>
      <c r="K1710">
        <v>0.40439344599999999</v>
      </c>
      <c r="L1710">
        <v>0.23826471229999999</v>
      </c>
      <c r="M1710">
        <v>0.49048388120000003</v>
      </c>
      <c r="N1710">
        <f t="shared" si="202"/>
        <v>0.43656527640845172</v>
      </c>
      <c r="O1710">
        <f t="shared" si="203"/>
        <v>0.33736951842749979</v>
      </c>
      <c r="P1710">
        <f t="shared" si="204"/>
        <v>0.32177314873419621</v>
      </c>
      <c r="Q1710">
        <f t="shared" si="205"/>
        <v>0.43497771000753854</v>
      </c>
      <c r="R1710">
        <v>0.77393479399999998</v>
      </c>
      <c r="S1710">
        <v>0.75675085900000005</v>
      </c>
    </row>
    <row r="1711" spans="1:19" x14ac:dyDescent="0.25">
      <c r="A1711">
        <v>90</v>
      </c>
      <c r="B1711">
        <v>0.8</v>
      </c>
      <c r="C1711">
        <v>5</v>
      </c>
      <c r="D1711">
        <v>3</v>
      </c>
      <c r="H1711">
        <v>0.46616820069999998</v>
      </c>
      <c r="I1711">
        <v>0.30119666499999997</v>
      </c>
      <c r="J1711">
        <v>0.33475906560000002</v>
      </c>
      <c r="K1711">
        <v>0.40439344599999999</v>
      </c>
      <c r="L1711">
        <v>0.23826471229999999</v>
      </c>
      <c r="M1711">
        <v>0.49048388120000003</v>
      </c>
      <c r="N1711">
        <f t="shared" si="202"/>
        <v>0.43656527640845172</v>
      </c>
      <c r="O1711">
        <f t="shared" si="203"/>
        <v>0.33736951842749979</v>
      </c>
      <c r="P1711">
        <f t="shared" si="204"/>
        <v>0.32177314873419621</v>
      </c>
      <c r="Q1711">
        <f t="shared" si="205"/>
        <v>0.43497771000753854</v>
      </c>
      <c r="R1711">
        <v>0.77393479399999998</v>
      </c>
      <c r="S1711">
        <v>0.75675085900000005</v>
      </c>
    </row>
    <row r="1712" spans="1:19" x14ac:dyDescent="0.25">
      <c r="A1712">
        <v>90</v>
      </c>
      <c r="B1712">
        <v>0.8</v>
      </c>
      <c r="C1712">
        <v>5</v>
      </c>
      <c r="D1712">
        <v>3</v>
      </c>
      <c r="H1712">
        <v>0.46616820069999998</v>
      </c>
      <c r="I1712">
        <v>0.30119666499999997</v>
      </c>
      <c r="J1712">
        <v>0.33475906560000002</v>
      </c>
      <c r="K1712">
        <v>0.40439344599999999</v>
      </c>
      <c r="L1712">
        <v>0.23826471229999999</v>
      </c>
      <c r="M1712">
        <v>0.49048388120000003</v>
      </c>
      <c r="N1712">
        <f t="shared" si="202"/>
        <v>0.43656527640845172</v>
      </c>
      <c r="O1712">
        <f t="shared" si="203"/>
        <v>0.33736951842749979</v>
      </c>
      <c r="P1712">
        <f t="shared" si="204"/>
        <v>0.32177314873419621</v>
      </c>
      <c r="Q1712">
        <f t="shared" si="205"/>
        <v>0.43497771000753854</v>
      </c>
      <c r="R1712">
        <v>0.77393479399999998</v>
      </c>
      <c r="S1712">
        <v>0.75675085900000005</v>
      </c>
    </row>
    <row r="1713" spans="1:19" x14ac:dyDescent="0.25">
      <c r="A1713">
        <v>90</v>
      </c>
      <c r="B1713">
        <v>0.8</v>
      </c>
      <c r="C1713">
        <v>5</v>
      </c>
      <c r="D1713">
        <v>3</v>
      </c>
      <c r="H1713">
        <v>0.46616820069999998</v>
      </c>
      <c r="I1713">
        <v>0.30119666499999997</v>
      </c>
      <c r="J1713">
        <v>0.33475906560000002</v>
      </c>
      <c r="K1713">
        <v>0.40439344599999999</v>
      </c>
      <c r="L1713">
        <v>0.23826471229999999</v>
      </c>
      <c r="M1713">
        <v>0.49048388120000003</v>
      </c>
      <c r="N1713">
        <f t="shared" si="202"/>
        <v>0.43656527640845172</v>
      </c>
      <c r="O1713">
        <f t="shared" si="203"/>
        <v>0.33736951842749979</v>
      </c>
      <c r="P1713">
        <f t="shared" si="204"/>
        <v>0.32177314873419621</v>
      </c>
      <c r="Q1713">
        <f t="shared" si="205"/>
        <v>0.43497771000753854</v>
      </c>
      <c r="R1713">
        <v>0.77393479399999998</v>
      </c>
      <c r="S1713">
        <v>0.75675085900000005</v>
      </c>
    </row>
    <row r="1714" spans="1:19" x14ac:dyDescent="0.25">
      <c r="A1714">
        <v>90</v>
      </c>
      <c r="B1714">
        <v>0.8</v>
      </c>
      <c r="C1714">
        <v>5</v>
      </c>
      <c r="D1714">
        <v>3</v>
      </c>
      <c r="H1714">
        <v>0.46616820069999998</v>
      </c>
      <c r="I1714">
        <v>0.30119666499999997</v>
      </c>
      <c r="J1714">
        <v>0.33475906560000002</v>
      </c>
      <c r="K1714">
        <v>0.40439344599999999</v>
      </c>
      <c r="L1714">
        <v>0.23826471229999999</v>
      </c>
      <c r="M1714">
        <v>0.49048388120000003</v>
      </c>
      <c r="N1714">
        <f t="shared" si="202"/>
        <v>0.43656527640845172</v>
      </c>
      <c r="O1714">
        <f t="shared" si="203"/>
        <v>0.33736951842749979</v>
      </c>
      <c r="P1714">
        <f t="shared" si="204"/>
        <v>0.32177314873419621</v>
      </c>
      <c r="Q1714">
        <f t="shared" si="205"/>
        <v>0.43497771000753854</v>
      </c>
      <c r="R1714">
        <v>0.77393479399999998</v>
      </c>
      <c r="S1714">
        <v>0.75675085900000005</v>
      </c>
    </row>
    <row r="1715" spans="1:19" x14ac:dyDescent="0.25">
      <c r="A1715">
        <v>90</v>
      </c>
      <c r="B1715">
        <v>0.8</v>
      </c>
      <c r="C1715">
        <v>5</v>
      </c>
      <c r="D1715">
        <v>3</v>
      </c>
      <c r="H1715">
        <v>0.46616820069999998</v>
      </c>
      <c r="I1715">
        <v>0.30119666499999997</v>
      </c>
      <c r="J1715">
        <v>0.33475906560000002</v>
      </c>
      <c r="K1715">
        <v>0.40439344599999999</v>
      </c>
      <c r="L1715">
        <v>0.23826471229999999</v>
      </c>
      <c r="M1715">
        <v>0.49048388120000003</v>
      </c>
      <c r="N1715">
        <f t="shared" si="202"/>
        <v>0.43656527640845172</v>
      </c>
      <c r="O1715">
        <f t="shared" si="203"/>
        <v>0.33736951842749979</v>
      </c>
      <c r="P1715">
        <f t="shared" si="204"/>
        <v>0.32177314873419621</v>
      </c>
      <c r="Q1715">
        <f t="shared" si="205"/>
        <v>0.43497771000753854</v>
      </c>
      <c r="R1715">
        <v>0.77393479399999998</v>
      </c>
      <c r="S1715">
        <v>0.75675085900000005</v>
      </c>
    </row>
    <row r="1716" spans="1:19" x14ac:dyDescent="0.25">
      <c r="A1716">
        <v>90</v>
      </c>
      <c r="B1716">
        <v>0.8</v>
      </c>
      <c r="C1716">
        <v>5</v>
      </c>
      <c r="D1716">
        <v>3</v>
      </c>
      <c r="H1716">
        <v>0.46616820069999998</v>
      </c>
      <c r="I1716">
        <v>0.30119666499999997</v>
      </c>
      <c r="J1716">
        <v>0.33475906560000002</v>
      </c>
      <c r="K1716">
        <v>0.40439344599999999</v>
      </c>
      <c r="L1716">
        <v>0.23826471229999999</v>
      </c>
      <c r="M1716">
        <v>0.49048388120000003</v>
      </c>
      <c r="N1716">
        <f t="shared" si="202"/>
        <v>0.43656527640845172</v>
      </c>
      <c r="O1716">
        <f t="shared" si="203"/>
        <v>0.33736951842749979</v>
      </c>
      <c r="P1716">
        <f t="shared" si="204"/>
        <v>0.32177314873419621</v>
      </c>
      <c r="Q1716">
        <f t="shared" si="205"/>
        <v>0.43497771000753854</v>
      </c>
      <c r="R1716">
        <v>0.77393479399999998</v>
      </c>
      <c r="S1716">
        <v>0.75675085900000005</v>
      </c>
    </row>
    <row r="1717" spans="1:19" x14ac:dyDescent="0.25">
      <c r="A1717">
        <v>90</v>
      </c>
      <c r="B1717">
        <v>0.8</v>
      </c>
      <c r="C1717">
        <v>5</v>
      </c>
      <c r="D1717">
        <v>3</v>
      </c>
      <c r="H1717">
        <v>0.46616820069999998</v>
      </c>
      <c r="I1717">
        <v>0.30119666499999997</v>
      </c>
      <c r="J1717">
        <v>0.33475906560000002</v>
      </c>
      <c r="K1717">
        <v>0.40439344599999999</v>
      </c>
      <c r="L1717">
        <v>0.23826471229999999</v>
      </c>
      <c r="M1717">
        <v>0.49048388120000003</v>
      </c>
      <c r="N1717">
        <f t="shared" si="202"/>
        <v>0.43656527640845172</v>
      </c>
      <c r="O1717">
        <f t="shared" si="203"/>
        <v>0.33736951842749979</v>
      </c>
      <c r="P1717">
        <f t="shared" si="204"/>
        <v>0.32177314873419621</v>
      </c>
      <c r="Q1717">
        <f t="shared" si="205"/>
        <v>0.43497771000753854</v>
      </c>
      <c r="R1717">
        <v>0.77393479399999998</v>
      </c>
      <c r="S1717">
        <v>0.75675085900000005</v>
      </c>
    </row>
    <row r="1718" spans="1:19" x14ac:dyDescent="0.25">
      <c r="A1718">
        <v>90</v>
      </c>
      <c r="B1718">
        <v>0.8</v>
      </c>
      <c r="C1718">
        <v>5</v>
      </c>
      <c r="D1718">
        <v>3</v>
      </c>
      <c r="H1718">
        <v>0.46616820069999998</v>
      </c>
      <c r="I1718">
        <v>0.30119666499999997</v>
      </c>
      <c r="J1718">
        <v>0.33475906560000002</v>
      </c>
      <c r="K1718">
        <v>0.40439344599999999</v>
      </c>
      <c r="L1718">
        <v>0.23826471229999999</v>
      </c>
      <c r="M1718">
        <v>0.49048388120000003</v>
      </c>
      <c r="N1718">
        <f t="shared" si="202"/>
        <v>0.43656527640845172</v>
      </c>
      <c r="O1718">
        <f t="shared" si="203"/>
        <v>0.33736951842749979</v>
      </c>
      <c r="P1718">
        <f t="shared" si="204"/>
        <v>0.32177314873419621</v>
      </c>
      <c r="Q1718">
        <f t="shared" si="205"/>
        <v>0.43497771000753854</v>
      </c>
      <c r="R1718">
        <v>0.77393479399999998</v>
      </c>
      <c r="S1718">
        <v>0.75675085900000005</v>
      </c>
    </row>
    <row r="1719" spans="1:19" x14ac:dyDescent="0.25">
      <c r="A1719">
        <v>90</v>
      </c>
      <c r="B1719">
        <v>0.8</v>
      </c>
      <c r="C1719">
        <v>5</v>
      </c>
      <c r="D1719">
        <v>3</v>
      </c>
      <c r="H1719">
        <v>0.46616820069999998</v>
      </c>
      <c r="I1719">
        <v>0.30119666499999997</v>
      </c>
      <c r="J1719">
        <v>0.33475906560000002</v>
      </c>
      <c r="K1719">
        <v>0.40439344599999999</v>
      </c>
      <c r="L1719">
        <v>0.23826471229999999</v>
      </c>
      <c r="M1719">
        <v>0.49048388120000003</v>
      </c>
      <c r="N1719">
        <f t="shared" si="202"/>
        <v>0.43656527640845172</v>
      </c>
      <c r="O1719">
        <f t="shared" si="203"/>
        <v>0.33736951842749979</v>
      </c>
      <c r="P1719">
        <f t="shared" si="204"/>
        <v>0.32177314873419621</v>
      </c>
      <c r="Q1719">
        <f t="shared" si="205"/>
        <v>0.43497771000753854</v>
      </c>
      <c r="R1719">
        <v>0.77393479399999998</v>
      </c>
      <c r="S1719">
        <v>0.75675085900000005</v>
      </c>
    </row>
    <row r="1720" spans="1:19" x14ac:dyDescent="0.25">
      <c r="A1720">
        <v>90</v>
      </c>
      <c r="B1720">
        <v>0.8</v>
      </c>
      <c r="C1720">
        <v>5</v>
      </c>
      <c r="D1720">
        <v>3</v>
      </c>
      <c r="H1720">
        <v>0.46616820069999998</v>
      </c>
      <c r="I1720">
        <v>0.30119666499999997</v>
      </c>
      <c r="J1720">
        <v>0.33475906560000002</v>
      </c>
      <c r="K1720">
        <v>0.40439344599999999</v>
      </c>
      <c r="L1720">
        <v>0.23826471229999999</v>
      </c>
      <c r="M1720">
        <v>0.49048388120000003</v>
      </c>
      <c r="N1720">
        <f t="shared" si="202"/>
        <v>0.43656527640845172</v>
      </c>
      <c r="O1720">
        <f t="shared" si="203"/>
        <v>0.33736951842749979</v>
      </c>
      <c r="P1720">
        <f t="shared" si="204"/>
        <v>0.32177314873419621</v>
      </c>
      <c r="Q1720">
        <f t="shared" si="205"/>
        <v>0.43497771000753854</v>
      </c>
      <c r="R1720">
        <v>0.77393479399999998</v>
      </c>
      <c r="S1720">
        <v>0.75675085900000005</v>
      </c>
    </row>
    <row r="1721" spans="1:19" x14ac:dyDescent="0.25">
      <c r="A1721">
        <v>90</v>
      </c>
      <c r="B1721">
        <v>0.8</v>
      </c>
      <c r="C1721">
        <v>5</v>
      </c>
      <c r="D1721">
        <v>3</v>
      </c>
      <c r="H1721">
        <v>0.46616820069999998</v>
      </c>
      <c r="I1721">
        <v>0.30119666499999997</v>
      </c>
      <c r="J1721">
        <v>0.33475906560000002</v>
      </c>
      <c r="K1721">
        <v>0.40439344599999999</v>
      </c>
      <c r="L1721">
        <v>0.23826471229999999</v>
      </c>
      <c r="M1721">
        <v>0.49048388120000003</v>
      </c>
      <c r="N1721">
        <f t="shared" si="202"/>
        <v>0.43656527640845172</v>
      </c>
      <c r="O1721">
        <f t="shared" si="203"/>
        <v>0.33736951842749979</v>
      </c>
      <c r="P1721">
        <f t="shared" si="204"/>
        <v>0.32177314873419621</v>
      </c>
      <c r="Q1721">
        <f t="shared" si="205"/>
        <v>0.43497771000753854</v>
      </c>
      <c r="R1721">
        <v>0.77393479399999998</v>
      </c>
      <c r="S1721">
        <v>0.75675085900000005</v>
      </c>
    </row>
    <row r="1722" spans="1:19" x14ac:dyDescent="0.25">
      <c r="A1722">
        <v>90</v>
      </c>
      <c r="B1722">
        <v>0.8</v>
      </c>
      <c r="C1722">
        <v>5</v>
      </c>
      <c r="D1722">
        <v>3</v>
      </c>
      <c r="H1722">
        <v>0.46616820069999998</v>
      </c>
      <c r="I1722">
        <v>0.30119666499999997</v>
      </c>
      <c r="J1722">
        <v>0.33475906560000002</v>
      </c>
      <c r="K1722">
        <v>0.40439344599999999</v>
      </c>
      <c r="L1722">
        <v>0.23826471229999999</v>
      </c>
      <c r="M1722">
        <v>0.49048388120000003</v>
      </c>
      <c r="N1722">
        <f t="shared" si="202"/>
        <v>0.43656527640845172</v>
      </c>
      <c r="O1722">
        <f t="shared" si="203"/>
        <v>0.33736951842749979</v>
      </c>
      <c r="P1722">
        <f t="shared" si="204"/>
        <v>0.32177314873419621</v>
      </c>
      <c r="Q1722">
        <f t="shared" si="205"/>
        <v>0.43497771000753854</v>
      </c>
      <c r="R1722">
        <v>0.77393479399999998</v>
      </c>
      <c r="S1722">
        <v>0.75675085900000005</v>
      </c>
    </row>
    <row r="1724" spans="1:19" x14ac:dyDescent="0.25">
      <c r="A1724">
        <v>90</v>
      </c>
      <c r="B1724">
        <v>1.2</v>
      </c>
      <c r="C1724">
        <v>7.5</v>
      </c>
      <c r="D1724">
        <v>3</v>
      </c>
      <c r="E1724">
        <v>0.67920000000000003</v>
      </c>
      <c r="F1724">
        <v>0.51839999999999997</v>
      </c>
      <c r="G1724">
        <v>1.1976</v>
      </c>
      <c r="H1724">
        <v>0.89077690070000004</v>
      </c>
      <c r="I1724">
        <v>0.77717916499999995</v>
      </c>
      <c r="J1724">
        <v>0.35316949060000002</v>
      </c>
      <c r="K1724">
        <v>0.30544844599999998</v>
      </c>
      <c r="L1724">
        <v>0.82498401929999998</v>
      </c>
      <c r="M1724">
        <v>0.33226228320000001</v>
      </c>
      <c r="N1724">
        <f t="shared" ref="N1724:N1763" si="206">$W$27+$W$28*B1724+$W$29*(C1724-$V$16)*(D1724-$V$18)+$W$30*A1724+$W$31*D1724+$W$32*(C1724-$V$16)*(A1724-$V$20)+$W$33*C1724+$W$34*(B1724-$V$22)*(D1724-$V$18)+$W$35*(A1724-$V$20)*(D1724-$V$18)</f>
        <v>0.80126492751945133</v>
      </c>
      <c r="O1724">
        <f t="shared" ref="O1724:O1763" si="207">$W$40+$W$41*D1724+$W$42*(C1724-$V$17)*(D1724-$V$19)+$W$43*A1724+$W$44*(A1724-$V$21)*(D1724-$V$19)+$W$45*C1724+$W$46*(A1724-$V$21)*(C1724-$V$17)+$W$47*(B1724-$V$23)*(D1724-$V$19)+$W$48*(B1724-$V$23)*(C1724-$V$17)+$W$49*B1724</f>
        <v>0.32694756991740015</v>
      </c>
      <c r="P1724">
        <f t="shared" ref="P1724:P1763" si="208">$Z$27+$Z$28*B1724+$Z$29*A1724+$Z$30*C1724+$Z$31*(D1724-$V$18)^2+$Z$32*(D1724-$V$18)*(C1724-$V$16)+$Z$33*(A1724-$V$20)*(D1724-$V$18)+$Z$34*(D1724)+$Z$35*(B1724-$V$22)*(D1724-$V$18)+$Z$36*(C1724-$V$16)^2+$Z$37*(B1724-$V$22)*(C1724-$V$16)</f>
        <v>0.81622923511719581</v>
      </c>
      <c r="Q1724">
        <f t="shared" ref="Q1724:Q1763" si="209">$Z$40+$Z$41*A1724+$Z$42*C1724+$Z$43*(D1724-$V$19)^2+$Z$44*(C1724-$V$17)*(D1724-$V$19)+$Z$45*D1724+$Z$46*(A1724-$V$21)*(D1724-$V$19)+$Z$47*(C1724-$V$17)^2+$Z$48*(B1724-$V$23)*(D1724-$V$19)+$Z$49*(B1724-$V$23)*(C1724-$V$17)+$Z$50*B1724</f>
        <v>0.3144628012761384</v>
      </c>
      <c r="R1724">
        <v>1.1282124979999999</v>
      </c>
      <c r="S1724">
        <v>1.1306920359999999</v>
      </c>
    </row>
    <row r="1725" spans="1:19" x14ac:dyDescent="0.25">
      <c r="A1725">
        <v>90</v>
      </c>
      <c r="B1725">
        <v>1.2</v>
      </c>
      <c r="C1725">
        <v>7.5</v>
      </c>
      <c r="D1725">
        <v>3</v>
      </c>
      <c r="E1725">
        <v>0.43440000000000001</v>
      </c>
      <c r="F1725">
        <v>0.7056</v>
      </c>
      <c r="G1725">
        <v>1.1399999999999999</v>
      </c>
      <c r="H1725">
        <v>0.89077690070000004</v>
      </c>
      <c r="I1725">
        <v>0.77717916499999995</v>
      </c>
      <c r="J1725">
        <v>0.35316949060000002</v>
      </c>
      <c r="K1725">
        <v>0.30544844599999998</v>
      </c>
      <c r="L1725">
        <v>0.82498401929999998</v>
      </c>
      <c r="M1725">
        <v>0.33226228320000001</v>
      </c>
      <c r="N1725">
        <f t="shared" si="206"/>
        <v>0.80126492751945133</v>
      </c>
      <c r="O1725">
        <f t="shared" si="207"/>
        <v>0.32694756991740015</v>
      </c>
      <c r="P1725">
        <f t="shared" si="208"/>
        <v>0.81622923511719581</v>
      </c>
      <c r="Q1725">
        <f t="shared" si="209"/>
        <v>0.3144628012761384</v>
      </c>
      <c r="R1725">
        <v>1.1282124979999999</v>
      </c>
      <c r="S1725">
        <v>1.1306920359999999</v>
      </c>
    </row>
    <row r="1726" spans="1:19" x14ac:dyDescent="0.25">
      <c r="A1726">
        <v>90</v>
      </c>
      <c r="B1726">
        <v>1.2</v>
      </c>
      <c r="C1726">
        <v>7.5</v>
      </c>
      <c r="D1726">
        <v>3</v>
      </c>
      <c r="E1726">
        <v>0.37440000000000001</v>
      </c>
      <c r="F1726">
        <v>0.75119999999999998</v>
      </c>
      <c r="G1726">
        <v>1.1255999999999999</v>
      </c>
      <c r="H1726">
        <v>0.89077690070000004</v>
      </c>
      <c r="I1726">
        <v>0.77717916499999995</v>
      </c>
      <c r="J1726">
        <v>0.35316949060000002</v>
      </c>
      <c r="K1726">
        <v>0.30544844599999998</v>
      </c>
      <c r="L1726">
        <v>0.82498401929999998</v>
      </c>
      <c r="M1726">
        <v>0.33226228320000001</v>
      </c>
      <c r="N1726">
        <f t="shared" si="206"/>
        <v>0.80126492751945133</v>
      </c>
      <c r="O1726">
        <f t="shared" si="207"/>
        <v>0.32694756991740015</v>
      </c>
      <c r="P1726">
        <f t="shared" si="208"/>
        <v>0.81622923511719581</v>
      </c>
      <c r="Q1726">
        <f t="shared" si="209"/>
        <v>0.3144628012761384</v>
      </c>
      <c r="R1726">
        <v>1.1282124979999999</v>
      </c>
      <c r="S1726">
        <v>1.1306920359999999</v>
      </c>
    </row>
    <row r="1727" spans="1:19" x14ac:dyDescent="0.25">
      <c r="A1727">
        <v>90</v>
      </c>
      <c r="B1727">
        <v>1.2</v>
      </c>
      <c r="C1727">
        <v>7.5</v>
      </c>
      <c r="D1727">
        <v>3</v>
      </c>
      <c r="E1727">
        <v>0.27600000000000002</v>
      </c>
      <c r="F1727">
        <v>0.85680000000000001</v>
      </c>
      <c r="G1727">
        <v>1.1328</v>
      </c>
      <c r="H1727">
        <v>0.89077690070000004</v>
      </c>
      <c r="I1727">
        <v>0.77717916499999995</v>
      </c>
      <c r="J1727">
        <v>0.35316949060000002</v>
      </c>
      <c r="K1727">
        <v>0.30544844599999998</v>
      </c>
      <c r="L1727">
        <v>0.82498401929999998</v>
      </c>
      <c r="M1727">
        <v>0.33226228320000001</v>
      </c>
      <c r="N1727">
        <f t="shared" si="206"/>
        <v>0.80126492751945133</v>
      </c>
      <c r="O1727">
        <f t="shared" si="207"/>
        <v>0.32694756991740015</v>
      </c>
      <c r="P1727">
        <f t="shared" si="208"/>
        <v>0.81622923511719581</v>
      </c>
      <c r="Q1727">
        <f t="shared" si="209"/>
        <v>0.3144628012761384</v>
      </c>
      <c r="R1727">
        <v>1.1282124979999999</v>
      </c>
      <c r="S1727">
        <v>1.1306920359999999</v>
      </c>
    </row>
    <row r="1728" spans="1:19" x14ac:dyDescent="0.25">
      <c r="A1728">
        <v>90</v>
      </c>
      <c r="B1728">
        <v>1.2</v>
      </c>
      <c r="C1728">
        <v>7.5</v>
      </c>
      <c r="D1728">
        <v>3</v>
      </c>
      <c r="E1728">
        <v>0.36959999999999998</v>
      </c>
      <c r="F1728">
        <v>0.76800000000000002</v>
      </c>
      <c r="G1728">
        <v>1.1375999999999999</v>
      </c>
      <c r="H1728">
        <v>0.89077690070000004</v>
      </c>
      <c r="I1728">
        <v>0.77717916499999995</v>
      </c>
      <c r="J1728">
        <v>0.35316949060000002</v>
      </c>
      <c r="K1728">
        <v>0.30544844599999998</v>
      </c>
      <c r="L1728">
        <v>0.82498401929999998</v>
      </c>
      <c r="M1728">
        <v>0.33226228320000001</v>
      </c>
      <c r="N1728">
        <f t="shared" si="206"/>
        <v>0.80126492751945133</v>
      </c>
      <c r="O1728">
        <f t="shared" si="207"/>
        <v>0.32694756991740015</v>
      </c>
      <c r="P1728">
        <f t="shared" si="208"/>
        <v>0.81622923511719581</v>
      </c>
      <c r="Q1728">
        <f t="shared" si="209"/>
        <v>0.3144628012761384</v>
      </c>
      <c r="R1728">
        <v>1.1282124979999999</v>
      </c>
      <c r="S1728">
        <v>1.1306920359999999</v>
      </c>
    </row>
    <row r="1729" spans="1:19" x14ac:dyDescent="0.25">
      <c r="A1729">
        <v>90</v>
      </c>
      <c r="B1729">
        <v>1.2</v>
      </c>
      <c r="C1729">
        <v>7.5</v>
      </c>
      <c r="D1729">
        <v>3</v>
      </c>
      <c r="E1729">
        <v>0.27360000000000001</v>
      </c>
      <c r="F1729">
        <v>0.87839999999999996</v>
      </c>
      <c r="G1729">
        <v>1.1519999999999999</v>
      </c>
      <c r="H1729">
        <v>0.89077690070000004</v>
      </c>
      <c r="I1729">
        <v>0.77717916499999995</v>
      </c>
      <c r="J1729">
        <v>0.35316949060000002</v>
      </c>
      <c r="K1729">
        <v>0.30544844599999998</v>
      </c>
      <c r="L1729">
        <v>0.82498401929999998</v>
      </c>
      <c r="M1729">
        <v>0.33226228320000001</v>
      </c>
      <c r="N1729">
        <f t="shared" si="206"/>
        <v>0.80126492751945133</v>
      </c>
      <c r="O1729">
        <f t="shared" si="207"/>
        <v>0.32694756991740015</v>
      </c>
      <c r="P1729">
        <f t="shared" si="208"/>
        <v>0.81622923511719581</v>
      </c>
      <c r="Q1729">
        <f t="shared" si="209"/>
        <v>0.3144628012761384</v>
      </c>
      <c r="R1729">
        <v>1.1282124979999999</v>
      </c>
      <c r="S1729">
        <v>1.1306920359999999</v>
      </c>
    </row>
    <row r="1730" spans="1:19" x14ac:dyDescent="0.25">
      <c r="A1730">
        <v>90</v>
      </c>
      <c r="B1730">
        <v>1.2</v>
      </c>
      <c r="C1730">
        <v>7.5</v>
      </c>
      <c r="D1730">
        <v>3</v>
      </c>
      <c r="E1730">
        <v>0.29520000000000002</v>
      </c>
      <c r="F1730">
        <v>0.85440000000000005</v>
      </c>
      <c r="G1730">
        <v>1.1496</v>
      </c>
      <c r="H1730">
        <v>0.89077690070000004</v>
      </c>
      <c r="I1730">
        <v>0.77717916499999995</v>
      </c>
      <c r="J1730">
        <v>0.35316949060000002</v>
      </c>
      <c r="K1730">
        <v>0.30544844599999998</v>
      </c>
      <c r="L1730">
        <v>0.82498401929999998</v>
      </c>
      <c r="M1730">
        <v>0.33226228320000001</v>
      </c>
      <c r="N1730">
        <f t="shared" si="206"/>
        <v>0.80126492751945133</v>
      </c>
      <c r="O1730">
        <f t="shared" si="207"/>
        <v>0.32694756991740015</v>
      </c>
      <c r="P1730">
        <f t="shared" si="208"/>
        <v>0.81622923511719581</v>
      </c>
      <c r="Q1730">
        <f t="shared" si="209"/>
        <v>0.3144628012761384</v>
      </c>
      <c r="R1730">
        <v>1.1282124979999999</v>
      </c>
      <c r="S1730">
        <v>1.1306920359999999</v>
      </c>
    </row>
    <row r="1731" spans="1:19" x14ac:dyDescent="0.25">
      <c r="A1731">
        <v>90</v>
      </c>
      <c r="B1731">
        <v>1.2</v>
      </c>
      <c r="C1731">
        <v>7.5</v>
      </c>
      <c r="D1731">
        <v>3</v>
      </c>
      <c r="E1731">
        <v>0.50639999999999996</v>
      </c>
      <c r="F1731">
        <v>0.63360000000000005</v>
      </c>
      <c r="G1731">
        <v>1.1399999999999999</v>
      </c>
      <c r="H1731">
        <v>0.89077690070000004</v>
      </c>
      <c r="I1731">
        <v>0.77717916499999995</v>
      </c>
      <c r="J1731">
        <v>0.35316949060000002</v>
      </c>
      <c r="K1731">
        <v>0.30544844599999998</v>
      </c>
      <c r="L1731">
        <v>0.82498401929999998</v>
      </c>
      <c r="M1731">
        <v>0.33226228320000001</v>
      </c>
      <c r="N1731">
        <f t="shared" si="206"/>
        <v>0.80126492751945133</v>
      </c>
      <c r="O1731">
        <f t="shared" si="207"/>
        <v>0.32694756991740015</v>
      </c>
      <c r="P1731">
        <f t="shared" si="208"/>
        <v>0.81622923511719581</v>
      </c>
      <c r="Q1731">
        <f t="shared" si="209"/>
        <v>0.3144628012761384</v>
      </c>
      <c r="R1731">
        <v>1.1282124979999999</v>
      </c>
      <c r="S1731">
        <v>1.1306920359999999</v>
      </c>
    </row>
    <row r="1732" spans="1:19" x14ac:dyDescent="0.25">
      <c r="A1732">
        <v>90</v>
      </c>
      <c r="B1732">
        <v>1.2</v>
      </c>
      <c r="C1732">
        <v>7.5</v>
      </c>
      <c r="D1732">
        <v>3</v>
      </c>
      <c r="E1732">
        <v>0.35759999999999997</v>
      </c>
      <c r="F1732">
        <v>0.75600000000000001</v>
      </c>
      <c r="G1732">
        <v>1.1135999999999999</v>
      </c>
      <c r="H1732">
        <v>0.89077690070000004</v>
      </c>
      <c r="I1732">
        <v>0.77717916499999995</v>
      </c>
      <c r="J1732">
        <v>0.35316949060000002</v>
      </c>
      <c r="K1732">
        <v>0.30544844599999998</v>
      </c>
      <c r="L1732">
        <v>0.82498401929999998</v>
      </c>
      <c r="M1732">
        <v>0.33226228320000001</v>
      </c>
      <c r="N1732">
        <f t="shared" si="206"/>
        <v>0.80126492751945133</v>
      </c>
      <c r="O1732">
        <f t="shared" si="207"/>
        <v>0.32694756991740015</v>
      </c>
      <c r="P1732">
        <f t="shared" si="208"/>
        <v>0.81622923511719581</v>
      </c>
      <c r="Q1732">
        <f t="shared" si="209"/>
        <v>0.3144628012761384</v>
      </c>
      <c r="R1732">
        <v>1.1282124979999999</v>
      </c>
      <c r="S1732">
        <v>1.1306920359999999</v>
      </c>
    </row>
    <row r="1733" spans="1:19" x14ac:dyDescent="0.25">
      <c r="A1733">
        <v>90</v>
      </c>
      <c r="B1733">
        <v>1.2</v>
      </c>
      <c r="C1733">
        <v>7.5</v>
      </c>
      <c r="D1733">
        <v>3</v>
      </c>
      <c r="E1733">
        <v>0.39600000000000002</v>
      </c>
      <c r="F1733">
        <v>0.73680000000000001</v>
      </c>
      <c r="G1733">
        <v>1.1328</v>
      </c>
      <c r="H1733">
        <v>0.89077690070000004</v>
      </c>
      <c r="I1733">
        <v>0.77717916499999995</v>
      </c>
      <c r="J1733">
        <v>0.35316949060000002</v>
      </c>
      <c r="K1733">
        <v>0.30544844599999998</v>
      </c>
      <c r="L1733">
        <v>0.82498401929999998</v>
      </c>
      <c r="M1733">
        <v>0.33226228320000001</v>
      </c>
      <c r="N1733">
        <f t="shared" si="206"/>
        <v>0.80126492751945133</v>
      </c>
      <c r="O1733">
        <f t="shared" si="207"/>
        <v>0.32694756991740015</v>
      </c>
      <c r="P1733">
        <f t="shared" si="208"/>
        <v>0.81622923511719581</v>
      </c>
      <c r="Q1733">
        <f t="shared" si="209"/>
        <v>0.3144628012761384</v>
      </c>
      <c r="R1733">
        <v>1.1282124979999999</v>
      </c>
      <c r="S1733">
        <v>1.1306920359999999</v>
      </c>
    </row>
    <row r="1734" spans="1:19" x14ac:dyDescent="0.25">
      <c r="A1734">
        <v>90</v>
      </c>
      <c r="B1734">
        <v>1.2</v>
      </c>
      <c r="C1734">
        <v>7.5</v>
      </c>
      <c r="D1734">
        <v>3</v>
      </c>
      <c r="E1734">
        <v>0.35039999999999999</v>
      </c>
      <c r="F1734">
        <v>0.82799999999999996</v>
      </c>
      <c r="G1734">
        <v>1.1783999999999999</v>
      </c>
      <c r="H1734">
        <v>0.89077690070000004</v>
      </c>
      <c r="I1734">
        <v>0.77717916499999995</v>
      </c>
      <c r="J1734">
        <v>0.35316949060000002</v>
      </c>
      <c r="K1734">
        <v>0.30544844599999998</v>
      </c>
      <c r="L1734">
        <v>0.82498401929999998</v>
      </c>
      <c r="M1734">
        <v>0.33226228320000001</v>
      </c>
      <c r="N1734">
        <f t="shared" si="206"/>
        <v>0.80126492751945133</v>
      </c>
      <c r="O1734">
        <f t="shared" si="207"/>
        <v>0.32694756991740015</v>
      </c>
      <c r="P1734">
        <f t="shared" si="208"/>
        <v>0.81622923511719581</v>
      </c>
      <c r="Q1734">
        <f t="shared" si="209"/>
        <v>0.3144628012761384</v>
      </c>
      <c r="R1734">
        <v>1.1282124979999999</v>
      </c>
      <c r="S1734">
        <v>1.1306920359999999</v>
      </c>
    </row>
    <row r="1735" spans="1:19" x14ac:dyDescent="0.25">
      <c r="A1735">
        <v>90</v>
      </c>
      <c r="B1735">
        <v>1.2</v>
      </c>
      <c r="C1735">
        <v>7.5</v>
      </c>
      <c r="D1735">
        <v>3</v>
      </c>
      <c r="E1735">
        <v>0.35759999999999997</v>
      </c>
      <c r="F1735">
        <v>0.7752</v>
      </c>
      <c r="G1735">
        <v>1.1328</v>
      </c>
      <c r="H1735">
        <v>0.89077690070000004</v>
      </c>
      <c r="I1735">
        <v>0.77717916499999995</v>
      </c>
      <c r="J1735">
        <v>0.35316949060000002</v>
      </c>
      <c r="K1735">
        <v>0.30544844599999998</v>
      </c>
      <c r="L1735">
        <v>0.82498401929999998</v>
      </c>
      <c r="M1735">
        <v>0.33226228320000001</v>
      </c>
      <c r="N1735">
        <f t="shared" si="206"/>
        <v>0.80126492751945133</v>
      </c>
      <c r="O1735">
        <f t="shared" si="207"/>
        <v>0.32694756991740015</v>
      </c>
      <c r="P1735">
        <f t="shared" si="208"/>
        <v>0.81622923511719581</v>
      </c>
      <c r="Q1735">
        <f t="shared" si="209"/>
        <v>0.3144628012761384</v>
      </c>
      <c r="R1735">
        <v>1.1282124979999999</v>
      </c>
      <c r="S1735">
        <v>1.1306920359999999</v>
      </c>
    </row>
    <row r="1736" spans="1:19" x14ac:dyDescent="0.25">
      <c r="A1736">
        <v>90</v>
      </c>
      <c r="B1736">
        <v>1.2</v>
      </c>
      <c r="C1736">
        <v>7.5</v>
      </c>
      <c r="D1736">
        <v>3</v>
      </c>
      <c r="E1736">
        <v>0.36480000000000001</v>
      </c>
      <c r="F1736">
        <v>0.81120000000000003</v>
      </c>
      <c r="G1736">
        <v>1.1759999999999999</v>
      </c>
      <c r="H1736">
        <v>0.89077690070000004</v>
      </c>
      <c r="I1736">
        <v>0.77717916499999995</v>
      </c>
      <c r="J1736">
        <v>0.35316949060000002</v>
      </c>
      <c r="K1736">
        <v>0.30544844599999998</v>
      </c>
      <c r="L1736">
        <v>0.82498401929999998</v>
      </c>
      <c r="M1736">
        <v>0.33226228320000001</v>
      </c>
      <c r="N1736">
        <f t="shared" si="206"/>
        <v>0.80126492751945133</v>
      </c>
      <c r="O1736">
        <f t="shared" si="207"/>
        <v>0.32694756991740015</v>
      </c>
      <c r="P1736">
        <f t="shared" si="208"/>
        <v>0.81622923511719581</v>
      </c>
      <c r="Q1736">
        <f t="shared" si="209"/>
        <v>0.3144628012761384</v>
      </c>
      <c r="R1736">
        <v>1.1282124979999999</v>
      </c>
      <c r="S1736">
        <v>1.1306920359999999</v>
      </c>
    </row>
    <row r="1737" spans="1:19" x14ac:dyDescent="0.25">
      <c r="A1737">
        <v>90</v>
      </c>
      <c r="B1737">
        <v>1.2</v>
      </c>
      <c r="C1737">
        <v>7.5</v>
      </c>
      <c r="D1737">
        <v>3</v>
      </c>
      <c r="E1737">
        <v>0.31440000000000001</v>
      </c>
      <c r="F1737">
        <v>0.8256</v>
      </c>
      <c r="G1737">
        <v>1.1399999999999999</v>
      </c>
      <c r="H1737">
        <v>0.89077690070000004</v>
      </c>
      <c r="I1737">
        <v>0.77717916499999995</v>
      </c>
      <c r="J1737">
        <v>0.35316949060000002</v>
      </c>
      <c r="K1737">
        <v>0.30544844599999998</v>
      </c>
      <c r="L1737">
        <v>0.82498401929999998</v>
      </c>
      <c r="M1737">
        <v>0.33226228320000001</v>
      </c>
      <c r="N1737">
        <f t="shared" si="206"/>
        <v>0.80126492751945133</v>
      </c>
      <c r="O1737">
        <f t="shared" si="207"/>
        <v>0.32694756991740015</v>
      </c>
      <c r="P1737">
        <f t="shared" si="208"/>
        <v>0.81622923511719581</v>
      </c>
      <c r="Q1737">
        <f t="shared" si="209"/>
        <v>0.3144628012761384</v>
      </c>
      <c r="R1737">
        <v>1.1282124979999999</v>
      </c>
      <c r="S1737">
        <v>1.1306920359999999</v>
      </c>
    </row>
    <row r="1738" spans="1:19" x14ac:dyDescent="0.25">
      <c r="A1738">
        <v>90</v>
      </c>
      <c r="B1738">
        <v>1.2</v>
      </c>
      <c r="C1738">
        <v>7.5</v>
      </c>
      <c r="D1738">
        <v>3</v>
      </c>
      <c r="E1738">
        <v>0.32879999999999998</v>
      </c>
      <c r="F1738">
        <v>0.86160000000000003</v>
      </c>
      <c r="G1738">
        <v>1.1903999999999999</v>
      </c>
      <c r="H1738">
        <v>0.89077690070000004</v>
      </c>
      <c r="I1738">
        <v>0.77717916499999995</v>
      </c>
      <c r="J1738">
        <v>0.35316949060000002</v>
      </c>
      <c r="K1738">
        <v>0.30544844599999998</v>
      </c>
      <c r="L1738">
        <v>0.82498401929999998</v>
      </c>
      <c r="M1738">
        <v>0.33226228320000001</v>
      </c>
      <c r="N1738">
        <f t="shared" si="206"/>
        <v>0.80126492751945133</v>
      </c>
      <c r="O1738">
        <f t="shared" si="207"/>
        <v>0.32694756991740015</v>
      </c>
      <c r="P1738">
        <f t="shared" si="208"/>
        <v>0.81622923511719581</v>
      </c>
      <c r="Q1738">
        <f t="shared" si="209"/>
        <v>0.3144628012761384</v>
      </c>
      <c r="R1738">
        <v>1.1282124979999999</v>
      </c>
      <c r="S1738">
        <v>1.1306920359999999</v>
      </c>
    </row>
    <row r="1739" spans="1:19" x14ac:dyDescent="0.25">
      <c r="A1739">
        <v>90</v>
      </c>
      <c r="B1739">
        <v>1.2</v>
      </c>
      <c r="C1739">
        <v>7.5</v>
      </c>
      <c r="D1739">
        <v>3</v>
      </c>
      <c r="E1739">
        <v>0.34799999999999998</v>
      </c>
      <c r="F1739">
        <v>0.7752</v>
      </c>
      <c r="G1739">
        <v>1.1232</v>
      </c>
      <c r="H1739">
        <v>0.89077690070000004</v>
      </c>
      <c r="I1739">
        <v>0.77717916499999995</v>
      </c>
      <c r="J1739">
        <v>0.35316949060000002</v>
      </c>
      <c r="K1739">
        <v>0.30544844599999998</v>
      </c>
      <c r="L1739">
        <v>0.82498401929999998</v>
      </c>
      <c r="M1739">
        <v>0.33226228320000001</v>
      </c>
      <c r="N1739">
        <f t="shared" si="206"/>
        <v>0.80126492751945133</v>
      </c>
      <c r="O1739">
        <f t="shared" si="207"/>
        <v>0.32694756991740015</v>
      </c>
      <c r="P1739">
        <f t="shared" si="208"/>
        <v>0.81622923511719581</v>
      </c>
      <c r="Q1739">
        <f t="shared" si="209"/>
        <v>0.3144628012761384</v>
      </c>
      <c r="R1739">
        <v>1.1282124979999999</v>
      </c>
      <c r="S1739">
        <v>1.1306920359999999</v>
      </c>
    </row>
    <row r="1740" spans="1:19" x14ac:dyDescent="0.25">
      <c r="A1740">
        <v>90</v>
      </c>
      <c r="B1740">
        <v>1.2</v>
      </c>
      <c r="C1740">
        <v>7.5</v>
      </c>
      <c r="D1740">
        <v>3</v>
      </c>
      <c r="E1740">
        <v>0.31919999999999998</v>
      </c>
      <c r="F1740">
        <v>0.81840000000000002</v>
      </c>
      <c r="G1740">
        <v>1.1375999999999999</v>
      </c>
      <c r="H1740">
        <v>0.89077690070000004</v>
      </c>
      <c r="I1740">
        <v>0.77717916499999995</v>
      </c>
      <c r="J1740">
        <v>0.35316949060000002</v>
      </c>
      <c r="K1740">
        <v>0.30544844599999998</v>
      </c>
      <c r="L1740">
        <v>0.82498401929999998</v>
      </c>
      <c r="M1740">
        <v>0.33226228320000001</v>
      </c>
      <c r="N1740">
        <f t="shared" si="206"/>
        <v>0.80126492751945133</v>
      </c>
      <c r="O1740">
        <f t="shared" si="207"/>
        <v>0.32694756991740015</v>
      </c>
      <c r="P1740">
        <f t="shared" si="208"/>
        <v>0.81622923511719581</v>
      </c>
      <c r="Q1740">
        <f t="shared" si="209"/>
        <v>0.3144628012761384</v>
      </c>
      <c r="R1740">
        <v>1.1282124979999999</v>
      </c>
      <c r="S1740">
        <v>1.1306920359999999</v>
      </c>
    </row>
    <row r="1741" spans="1:19" x14ac:dyDescent="0.25">
      <c r="A1741">
        <v>90</v>
      </c>
      <c r="B1741">
        <v>1.2</v>
      </c>
      <c r="C1741">
        <v>7.5</v>
      </c>
      <c r="D1741">
        <v>3</v>
      </c>
      <c r="E1741">
        <v>0.29759999999999998</v>
      </c>
      <c r="F1741">
        <v>0.85199999999999998</v>
      </c>
      <c r="G1741">
        <v>1.1496</v>
      </c>
      <c r="H1741">
        <v>0.89077690070000004</v>
      </c>
      <c r="I1741">
        <v>0.77717916499999995</v>
      </c>
      <c r="J1741">
        <v>0.35316949060000002</v>
      </c>
      <c r="K1741">
        <v>0.30544844599999998</v>
      </c>
      <c r="L1741">
        <v>0.82498401929999998</v>
      </c>
      <c r="M1741">
        <v>0.33226228320000001</v>
      </c>
      <c r="N1741">
        <f t="shared" si="206"/>
        <v>0.80126492751945133</v>
      </c>
      <c r="O1741">
        <f t="shared" si="207"/>
        <v>0.32694756991740015</v>
      </c>
      <c r="P1741">
        <f t="shared" si="208"/>
        <v>0.81622923511719581</v>
      </c>
      <c r="Q1741">
        <f t="shared" si="209"/>
        <v>0.3144628012761384</v>
      </c>
      <c r="R1741">
        <v>1.1282124979999999</v>
      </c>
      <c r="S1741">
        <v>1.1306920359999999</v>
      </c>
    </row>
    <row r="1742" spans="1:19" x14ac:dyDescent="0.25">
      <c r="A1742">
        <v>90</v>
      </c>
      <c r="B1742">
        <v>1.2</v>
      </c>
      <c r="C1742">
        <v>7.5</v>
      </c>
      <c r="D1742">
        <v>3</v>
      </c>
      <c r="E1742">
        <v>0.26879999999999998</v>
      </c>
      <c r="F1742">
        <v>0.88800000000000001</v>
      </c>
      <c r="G1742">
        <v>1.1568000000000001</v>
      </c>
      <c r="H1742">
        <v>0.89077690070000004</v>
      </c>
      <c r="I1742">
        <v>0.77717916499999995</v>
      </c>
      <c r="J1742">
        <v>0.35316949060000002</v>
      </c>
      <c r="K1742">
        <v>0.30544844599999998</v>
      </c>
      <c r="L1742">
        <v>0.82498401929999998</v>
      </c>
      <c r="M1742">
        <v>0.33226228320000001</v>
      </c>
      <c r="N1742">
        <f t="shared" si="206"/>
        <v>0.80126492751945133</v>
      </c>
      <c r="O1742">
        <f t="shared" si="207"/>
        <v>0.32694756991740015</v>
      </c>
      <c r="P1742">
        <f t="shared" si="208"/>
        <v>0.81622923511719581</v>
      </c>
      <c r="Q1742">
        <f t="shared" si="209"/>
        <v>0.3144628012761384</v>
      </c>
      <c r="R1742">
        <v>1.1282124979999999</v>
      </c>
      <c r="S1742">
        <v>1.1306920359999999</v>
      </c>
    </row>
    <row r="1743" spans="1:19" x14ac:dyDescent="0.25">
      <c r="A1743">
        <v>90</v>
      </c>
      <c r="B1743">
        <v>1.2</v>
      </c>
      <c r="C1743">
        <v>7.5</v>
      </c>
      <c r="D1743">
        <v>3</v>
      </c>
      <c r="E1743">
        <v>0.37440000000000001</v>
      </c>
      <c r="F1743">
        <v>0.75600000000000001</v>
      </c>
      <c r="G1743">
        <v>1.1304000000000001</v>
      </c>
      <c r="H1743">
        <v>0.89077690070000004</v>
      </c>
      <c r="I1743">
        <v>0.77717916499999995</v>
      </c>
      <c r="J1743">
        <v>0.35316949060000002</v>
      </c>
      <c r="K1743">
        <v>0.30544844599999998</v>
      </c>
      <c r="L1743">
        <v>0.82498401929999998</v>
      </c>
      <c r="M1743">
        <v>0.33226228320000001</v>
      </c>
      <c r="N1743">
        <f t="shared" si="206"/>
        <v>0.80126492751945133</v>
      </c>
      <c r="O1743">
        <f t="shared" si="207"/>
        <v>0.32694756991740015</v>
      </c>
      <c r="P1743">
        <f t="shared" si="208"/>
        <v>0.81622923511719581</v>
      </c>
      <c r="Q1743">
        <f t="shared" si="209"/>
        <v>0.3144628012761384</v>
      </c>
      <c r="R1743">
        <v>1.1282124979999999</v>
      </c>
      <c r="S1743">
        <v>1.1306920359999999</v>
      </c>
    </row>
    <row r="1744" spans="1:19" x14ac:dyDescent="0.25">
      <c r="A1744">
        <v>90</v>
      </c>
      <c r="B1744">
        <v>1.2</v>
      </c>
      <c r="C1744">
        <v>7.5</v>
      </c>
      <c r="D1744">
        <v>3</v>
      </c>
      <c r="E1744">
        <v>0.38879999999999998</v>
      </c>
      <c r="F1744">
        <v>0.76859999999999995</v>
      </c>
      <c r="G1744">
        <v>1.1574</v>
      </c>
      <c r="H1744">
        <v>0.89077690070000004</v>
      </c>
      <c r="I1744">
        <v>0.77717916499999995</v>
      </c>
      <c r="J1744">
        <v>0.35316949060000002</v>
      </c>
      <c r="K1744">
        <v>0.30544844599999998</v>
      </c>
      <c r="L1744">
        <v>0.82498401929999998</v>
      </c>
      <c r="M1744">
        <v>0.33226228320000001</v>
      </c>
      <c r="N1744">
        <f t="shared" si="206"/>
        <v>0.80126492751945133</v>
      </c>
      <c r="O1744">
        <f t="shared" si="207"/>
        <v>0.32694756991740015</v>
      </c>
      <c r="P1744">
        <f t="shared" si="208"/>
        <v>0.81622923511719581</v>
      </c>
      <c r="Q1744">
        <f t="shared" si="209"/>
        <v>0.3144628012761384</v>
      </c>
      <c r="R1744">
        <v>1.1282124979999999</v>
      </c>
      <c r="S1744">
        <v>1.1306920359999999</v>
      </c>
    </row>
    <row r="1745" spans="1:19" x14ac:dyDescent="0.25">
      <c r="A1745">
        <v>90</v>
      </c>
      <c r="B1745">
        <v>1.2</v>
      </c>
      <c r="C1745">
        <v>7.5</v>
      </c>
      <c r="D1745">
        <v>3</v>
      </c>
      <c r="E1745">
        <v>0.35039999999999999</v>
      </c>
      <c r="F1745">
        <v>0.81840000000000002</v>
      </c>
      <c r="G1745">
        <v>1.1688000000000001</v>
      </c>
      <c r="H1745">
        <v>0.89077690070000004</v>
      </c>
      <c r="I1745">
        <v>0.77717916499999995</v>
      </c>
      <c r="J1745">
        <v>0.35316949060000002</v>
      </c>
      <c r="K1745">
        <v>0.30544844599999998</v>
      </c>
      <c r="L1745">
        <v>0.82498401929999998</v>
      </c>
      <c r="M1745">
        <v>0.33226228320000001</v>
      </c>
      <c r="N1745">
        <f t="shared" si="206"/>
        <v>0.80126492751945133</v>
      </c>
      <c r="O1745">
        <f t="shared" si="207"/>
        <v>0.32694756991740015</v>
      </c>
      <c r="P1745">
        <f t="shared" si="208"/>
        <v>0.81622923511719581</v>
      </c>
      <c r="Q1745">
        <f t="shared" si="209"/>
        <v>0.3144628012761384</v>
      </c>
      <c r="R1745">
        <v>1.1282124979999999</v>
      </c>
      <c r="S1745">
        <v>1.1306920359999999</v>
      </c>
    </row>
    <row r="1746" spans="1:19" x14ac:dyDescent="0.25">
      <c r="A1746">
        <v>90</v>
      </c>
      <c r="B1746">
        <v>1.2</v>
      </c>
      <c r="C1746">
        <v>7.5</v>
      </c>
      <c r="D1746">
        <v>3</v>
      </c>
      <c r="E1746">
        <v>0.37680000000000002</v>
      </c>
      <c r="F1746">
        <v>0.8448</v>
      </c>
      <c r="G1746">
        <v>1.2216</v>
      </c>
      <c r="H1746">
        <v>0.89077690070000004</v>
      </c>
      <c r="I1746">
        <v>0.77717916499999995</v>
      </c>
      <c r="J1746">
        <v>0.35316949060000002</v>
      </c>
      <c r="K1746">
        <v>0.30544844599999998</v>
      </c>
      <c r="L1746">
        <v>0.82498401929999998</v>
      </c>
      <c r="M1746">
        <v>0.33226228320000001</v>
      </c>
      <c r="N1746">
        <f t="shared" si="206"/>
        <v>0.80126492751945133</v>
      </c>
      <c r="O1746">
        <f t="shared" si="207"/>
        <v>0.32694756991740015</v>
      </c>
      <c r="P1746">
        <f t="shared" si="208"/>
        <v>0.81622923511719581</v>
      </c>
      <c r="Q1746">
        <f t="shared" si="209"/>
        <v>0.3144628012761384</v>
      </c>
      <c r="R1746">
        <v>1.1282124979999999</v>
      </c>
      <c r="S1746">
        <v>1.1306920359999999</v>
      </c>
    </row>
    <row r="1747" spans="1:19" x14ac:dyDescent="0.25">
      <c r="A1747">
        <v>90</v>
      </c>
      <c r="B1747">
        <v>1.2</v>
      </c>
      <c r="C1747">
        <v>7.5</v>
      </c>
      <c r="D1747">
        <v>3</v>
      </c>
      <c r="E1747">
        <v>0.36</v>
      </c>
      <c r="F1747">
        <v>0.76319999999999999</v>
      </c>
      <c r="G1747">
        <v>1.1232</v>
      </c>
      <c r="H1747">
        <v>0.89077690070000004</v>
      </c>
      <c r="I1747">
        <v>0.77717916499999995</v>
      </c>
      <c r="J1747">
        <v>0.35316949060000002</v>
      </c>
      <c r="K1747">
        <v>0.30544844599999998</v>
      </c>
      <c r="L1747">
        <v>0.82498401929999998</v>
      </c>
      <c r="M1747">
        <v>0.33226228320000001</v>
      </c>
      <c r="N1747">
        <f t="shared" si="206"/>
        <v>0.80126492751945133</v>
      </c>
      <c r="O1747">
        <f t="shared" si="207"/>
        <v>0.32694756991740015</v>
      </c>
      <c r="P1747">
        <f t="shared" si="208"/>
        <v>0.81622923511719581</v>
      </c>
      <c r="Q1747">
        <f t="shared" si="209"/>
        <v>0.3144628012761384</v>
      </c>
      <c r="R1747">
        <v>1.1282124979999999</v>
      </c>
      <c r="S1747">
        <v>1.1306920359999999</v>
      </c>
    </row>
    <row r="1748" spans="1:19" x14ac:dyDescent="0.25">
      <c r="A1748">
        <v>90</v>
      </c>
      <c r="B1748">
        <v>1.2</v>
      </c>
      <c r="C1748">
        <v>7.5</v>
      </c>
      <c r="D1748">
        <v>3</v>
      </c>
      <c r="E1748">
        <v>0.31919999999999998</v>
      </c>
      <c r="F1748">
        <v>0.80879999999999996</v>
      </c>
      <c r="G1748">
        <v>1.1279999999999999</v>
      </c>
      <c r="H1748">
        <v>0.89077690070000004</v>
      </c>
      <c r="I1748">
        <v>0.77717916499999995</v>
      </c>
      <c r="J1748">
        <v>0.35316949060000002</v>
      </c>
      <c r="K1748">
        <v>0.30544844599999998</v>
      </c>
      <c r="L1748">
        <v>0.82498401929999998</v>
      </c>
      <c r="M1748">
        <v>0.33226228320000001</v>
      </c>
      <c r="N1748">
        <f t="shared" si="206"/>
        <v>0.80126492751945133</v>
      </c>
      <c r="O1748">
        <f t="shared" si="207"/>
        <v>0.32694756991740015</v>
      </c>
      <c r="P1748">
        <f t="shared" si="208"/>
        <v>0.81622923511719581</v>
      </c>
      <c r="Q1748">
        <f t="shared" si="209"/>
        <v>0.3144628012761384</v>
      </c>
      <c r="R1748">
        <v>1.1282124979999999</v>
      </c>
      <c r="S1748">
        <v>1.1306920359999999</v>
      </c>
    </row>
    <row r="1749" spans="1:19" x14ac:dyDescent="0.25">
      <c r="A1749">
        <v>90</v>
      </c>
      <c r="B1749">
        <v>1.2</v>
      </c>
      <c r="C1749">
        <v>7.5</v>
      </c>
      <c r="D1749">
        <v>3</v>
      </c>
      <c r="E1749">
        <v>0.35520000000000002</v>
      </c>
      <c r="F1749">
        <v>0.80400000000000005</v>
      </c>
      <c r="G1749">
        <v>1.1592</v>
      </c>
      <c r="H1749">
        <v>0.89077690070000004</v>
      </c>
      <c r="I1749">
        <v>0.77717916499999995</v>
      </c>
      <c r="J1749">
        <v>0.35316949060000002</v>
      </c>
      <c r="K1749">
        <v>0.30544844599999998</v>
      </c>
      <c r="L1749">
        <v>0.82498401929999998</v>
      </c>
      <c r="M1749">
        <v>0.33226228320000001</v>
      </c>
      <c r="N1749">
        <f t="shared" si="206"/>
        <v>0.80126492751945133</v>
      </c>
      <c r="O1749">
        <f t="shared" si="207"/>
        <v>0.32694756991740015</v>
      </c>
      <c r="P1749">
        <f t="shared" si="208"/>
        <v>0.81622923511719581</v>
      </c>
      <c r="Q1749">
        <f t="shared" si="209"/>
        <v>0.3144628012761384</v>
      </c>
      <c r="R1749">
        <v>1.1282124979999999</v>
      </c>
      <c r="S1749">
        <v>1.1306920359999999</v>
      </c>
    </row>
    <row r="1750" spans="1:19" x14ac:dyDescent="0.25">
      <c r="A1750">
        <v>90</v>
      </c>
      <c r="B1750">
        <v>1.2</v>
      </c>
      <c r="C1750">
        <v>7.5</v>
      </c>
      <c r="D1750">
        <v>3</v>
      </c>
      <c r="E1750">
        <v>0.34320000000000001</v>
      </c>
      <c r="F1750">
        <v>0.85680000000000001</v>
      </c>
      <c r="G1750">
        <v>1.2</v>
      </c>
      <c r="H1750">
        <v>0.89077690070000004</v>
      </c>
      <c r="I1750">
        <v>0.77717916499999995</v>
      </c>
      <c r="J1750">
        <v>0.35316949060000002</v>
      </c>
      <c r="K1750">
        <v>0.30544844599999998</v>
      </c>
      <c r="L1750">
        <v>0.82498401929999998</v>
      </c>
      <c r="M1750">
        <v>0.33226228320000001</v>
      </c>
      <c r="N1750">
        <f t="shared" si="206"/>
        <v>0.80126492751945133</v>
      </c>
      <c r="O1750">
        <f t="shared" si="207"/>
        <v>0.32694756991740015</v>
      </c>
      <c r="P1750">
        <f t="shared" si="208"/>
        <v>0.81622923511719581</v>
      </c>
      <c r="Q1750">
        <f t="shared" si="209"/>
        <v>0.3144628012761384</v>
      </c>
      <c r="R1750">
        <v>1.1282124979999999</v>
      </c>
      <c r="S1750">
        <v>1.1306920359999999</v>
      </c>
    </row>
    <row r="1751" spans="1:19" x14ac:dyDescent="0.25">
      <c r="A1751">
        <v>90</v>
      </c>
      <c r="B1751">
        <v>1.2</v>
      </c>
      <c r="C1751">
        <v>7.5</v>
      </c>
      <c r="D1751">
        <v>3</v>
      </c>
      <c r="E1751">
        <v>0.33600000000000002</v>
      </c>
      <c r="F1751">
        <v>0.75600000000000001</v>
      </c>
      <c r="G1751">
        <v>1.0920000000000001</v>
      </c>
      <c r="H1751">
        <v>0.89077690070000004</v>
      </c>
      <c r="I1751">
        <v>0.77717916499999995</v>
      </c>
      <c r="J1751">
        <v>0.35316949060000002</v>
      </c>
      <c r="K1751">
        <v>0.30544844599999998</v>
      </c>
      <c r="L1751">
        <v>0.82498401929999998</v>
      </c>
      <c r="M1751">
        <v>0.33226228320000001</v>
      </c>
      <c r="N1751">
        <f t="shared" si="206"/>
        <v>0.80126492751945133</v>
      </c>
      <c r="O1751">
        <f t="shared" si="207"/>
        <v>0.32694756991740015</v>
      </c>
      <c r="P1751">
        <f t="shared" si="208"/>
        <v>0.81622923511719581</v>
      </c>
      <c r="Q1751">
        <f t="shared" si="209"/>
        <v>0.3144628012761384</v>
      </c>
      <c r="R1751">
        <v>1.1282124979999999</v>
      </c>
      <c r="S1751">
        <v>1.1306920359999999</v>
      </c>
    </row>
    <row r="1752" spans="1:19" x14ac:dyDescent="0.25">
      <c r="A1752">
        <v>90</v>
      </c>
      <c r="B1752">
        <v>1.2</v>
      </c>
      <c r="C1752">
        <v>7.5</v>
      </c>
      <c r="D1752">
        <v>3</v>
      </c>
      <c r="E1752">
        <v>0.24479999999999999</v>
      </c>
      <c r="F1752">
        <v>0.89280000000000004</v>
      </c>
      <c r="G1752">
        <v>1.1375999999999999</v>
      </c>
      <c r="H1752">
        <v>0.89077690070000004</v>
      </c>
      <c r="I1752">
        <v>0.77717916499999995</v>
      </c>
      <c r="J1752">
        <v>0.35316949060000002</v>
      </c>
      <c r="K1752">
        <v>0.30544844599999998</v>
      </c>
      <c r="L1752">
        <v>0.82498401929999998</v>
      </c>
      <c r="M1752">
        <v>0.33226228320000001</v>
      </c>
      <c r="N1752">
        <f t="shared" si="206"/>
        <v>0.80126492751945133</v>
      </c>
      <c r="O1752">
        <f t="shared" si="207"/>
        <v>0.32694756991740015</v>
      </c>
      <c r="P1752">
        <f t="shared" si="208"/>
        <v>0.81622923511719581</v>
      </c>
      <c r="Q1752">
        <f t="shared" si="209"/>
        <v>0.3144628012761384</v>
      </c>
      <c r="R1752">
        <v>1.1282124979999999</v>
      </c>
      <c r="S1752">
        <v>1.1306920359999999</v>
      </c>
    </row>
    <row r="1753" spans="1:19" x14ac:dyDescent="0.25">
      <c r="A1753">
        <v>90</v>
      </c>
      <c r="B1753">
        <v>1.2</v>
      </c>
      <c r="C1753">
        <v>7.5</v>
      </c>
      <c r="D1753">
        <v>3</v>
      </c>
      <c r="E1753">
        <v>0.30719999999999997</v>
      </c>
      <c r="F1753">
        <v>0.80159999999999998</v>
      </c>
      <c r="G1753">
        <v>1.1088</v>
      </c>
      <c r="H1753">
        <v>0.89077690070000004</v>
      </c>
      <c r="I1753">
        <v>0.77717916499999995</v>
      </c>
      <c r="J1753">
        <v>0.35316949060000002</v>
      </c>
      <c r="K1753">
        <v>0.30544844599999998</v>
      </c>
      <c r="L1753">
        <v>0.82498401929999998</v>
      </c>
      <c r="M1753">
        <v>0.33226228320000001</v>
      </c>
      <c r="N1753">
        <f t="shared" si="206"/>
        <v>0.80126492751945133</v>
      </c>
      <c r="O1753">
        <f t="shared" si="207"/>
        <v>0.32694756991740015</v>
      </c>
      <c r="P1753">
        <f t="shared" si="208"/>
        <v>0.81622923511719581</v>
      </c>
      <c r="Q1753">
        <f t="shared" si="209"/>
        <v>0.3144628012761384</v>
      </c>
      <c r="R1753">
        <v>1.1282124979999999</v>
      </c>
      <c r="S1753">
        <v>1.1306920359999999</v>
      </c>
    </row>
    <row r="1754" spans="1:19" x14ac:dyDescent="0.25">
      <c r="A1754">
        <v>90</v>
      </c>
      <c r="B1754">
        <v>1.2</v>
      </c>
      <c r="C1754">
        <v>7.5</v>
      </c>
      <c r="D1754">
        <v>3</v>
      </c>
      <c r="E1754">
        <v>0.25679999999999997</v>
      </c>
      <c r="F1754">
        <v>0.89280000000000004</v>
      </c>
      <c r="G1754">
        <v>1.1496</v>
      </c>
      <c r="H1754">
        <v>0.89077690070000004</v>
      </c>
      <c r="I1754">
        <v>0.77717916499999995</v>
      </c>
      <c r="J1754">
        <v>0.35316949060000002</v>
      </c>
      <c r="K1754">
        <v>0.30544844599999998</v>
      </c>
      <c r="L1754">
        <v>0.82498401929999998</v>
      </c>
      <c r="M1754">
        <v>0.33226228320000001</v>
      </c>
      <c r="N1754">
        <f t="shared" si="206"/>
        <v>0.80126492751945133</v>
      </c>
      <c r="O1754">
        <f t="shared" si="207"/>
        <v>0.32694756991740015</v>
      </c>
      <c r="P1754">
        <f t="shared" si="208"/>
        <v>0.81622923511719581</v>
      </c>
      <c r="Q1754">
        <f t="shared" si="209"/>
        <v>0.3144628012761384</v>
      </c>
      <c r="R1754">
        <v>1.1282124979999999</v>
      </c>
      <c r="S1754">
        <v>1.1306920359999999</v>
      </c>
    </row>
    <row r="1755" spans="1:19" x14ac:dyDescent="0.25">
      <c r="A1755">
        <v>90</v>
      </c>
      <c r="B1755">
        <v>1.2</v>
      </c>
      <c r="C1755">
        <v>7.5</v>
      </c>
      <c r="D1755">
        <v>3</v>
      </c>
      <c r="E1755">
        <v>0.34079999999999999</v>
      </c>
      <c r="F1755">
        <v>0.77039999999999997</v>
      </c>
      <c r="G1755">
        <v>1.1112</v>
      </c>
      <c r="H1755">
        <v>0.89077690070000004</v>
      </c>
      <c r="I1755">
        <v>0.77717916499999995</v>
      </c>
      <c r="J1755">
        <v>0.35316949060000002</v>
      </c>
      <c r="K1755">
        <v>0.30544844599999998</v>
      </c>
      <c r="L1755">
        <v>0.82498401929999998</v>
      </c>
      <c r="M1755">
        <v>0.33226228320000001</v>
      </c>
      <c r="N1755">
        <f t="shared" si="206"/>
        <v>0.80126492751945133</v>
      </c>
      <c r="O1755">
        <f t="shared" si="207"/>
        <v>0.32694756991740015</v>
      </c>
      <c r="P1755">
        <f t="shared" si="208"/>
        <v>0.81622923511719581</v>
      </c>
      <c r="Q1755">
        <f t="shared" si="209"/>
        <v>0.3144628012761384</v>
      </c>
      <c r="R1755">
        <v>1.1282124979999999</v>
      </c>
      <c r="S1755">
        <v>1.1306920359999999</v>
      </c>
    </row>
    <row r="1756" spans="1:19" x14ac:dyDescent="0.25">
      <c r="A1756">
        <v>90</v>
      </c>
      <c r="B1756">
        <v>1.2</v>
      </c>
      <c r="C1756">
        <v>7.5</v>
      </c>
      <c r="D1756">
        <v>3</v>
      </c>
      <c r="E1756">
        <v>0.32879999999999998</v>
      </c>
      <c r="F1756">
        <v>0.77280000000000004</v>
      </c>
      <c r="G1756">
        <v>1.1015999999999999</v>
      </c>
      <c r="H1756">
        <v>0.89077690070000004</v>
      </c>
      <c r="I1756">
        <v>0.77717916499999995</v>
      </c>
      <c r="J1756">
        <v>0.35316949060000002</v>
      </c>
      <c r="K1756">
        <v>0.30544844599999998</v>
      </c>
      <c r="L1756">
        <v>0.82498401929999998</v>
      </c>
      <c r="M1756">
        <v>0.33226228320000001</v>
      </c>
      <c r="N1756">
        <f t="shared" si="206"/>
        <v>0.80126492751945133</v>
      </c>
      <c r="O1756">
        <f t="shared" si="207"/>
        <v>0.32694756991740015</v>
      </c>
      <c r="P1756">
        <f t="shared" si="208"/>
        <v>0.81622923511719581</v>
      </c>
      <c r="Q1756">
        <f t="shared" si="209"/>
        <v>0.3144628012761384</v>
      </c>
      <c r="R1756">
        <v>1.1282124979999999</v>
      </c>
      <c r="S1756">
        <v>1.1306920359999999</v>
      </c>
    </row>
    <row r="1757" spans="1:19" x14ac:dyDescent="0.25">
      <c r="A1757">
        <v>90</v>
      </c>
      <c r="B1757">
        <v>1.2</v>
      </c>
      <c r="C1757">
        <v>7.5</v>
      </c>
      <c r="D1757">
        <v>3</v>
      </c>
      <c r="E1757">
        <v>0.34560000000000002</v>
      </c>
      <c r="F1757">
        <v>0.71279999999999999</v>
      </c>
      <c r="G1757">
        <v>1.0584</v>
      </c>
      <c r="H1757">
        <v>0.89077690070000004</v>
      </c>
      <c r="I1757">
        <v>0.77717916499999995</v>
      </c>
      <c r="J1757">
        <v>0.35316949060000002</v>
      </c>
      <c r="K1757">
        <v>0.30544844599999998</v>
      </c>
      <c r="L1757">
        <v>0.82498401929999998</v>
      </c>
      <c r="M1757">
        <v>0.33226228320000001</v>
      </c>
      <c r="N1757">
        <f t="shared" si="206"/>
        <v>0.80126492751945133</v>
      </c>
      <c r="O1757">
        <f t="shared" si="207"/>
        <v>0.32694756991740015</v>
      </c>
      <c r="P1757">
        <f t="shared" si="208"/>
        <v>0.81622923511719581</v>
      </c>
      <c r="Q1757">
        <f t="shared" si="209"/>
        <v>0.3144628012761384</v>
      </c>
      <c r="R1757">
        <v>1.1282124979999999</v>
      </c>
      <c r="S1757">
        <v>1.1306920359999999</v>
      </c>
    </row>
    <row r="1758" spans="1:19" x14ac:dyDescent="0.25">
      <c r="A1758">
        <v>90</v>
      </c>
      <c r="B1758">
        <v>1.2</v>
      </c>
      <c r="C1758">
        <v>7.5</v>
      </c>
      <c r="D1758">
        <v>3</v>
      </c>
      <c r="E1758">
        <v>0.4128</v>
      </c>
      <c r="F1758">
        <v>0.86160000000000003</v>
      </c>
      <c r="G1758">
        <v>1.2744</v>
      </c>
      <c r="H1758">
        <v>0.89077690070000004</v>
      </c>
      <c r="I1758">
        <v>0.77717916499999995</v>
      </c>
      <c r="J1758">
        <v>0.35316949060000002</v>
      </c>
      <c r="K1758">
        <v>0.30544844599999998</v>
      </c>
      <c r="L1758">
        <v>0.82498401929999998</v>
      </c>
      <c r="M1758">
        <v>0.33226228320000001</v>
      </c>
      <c r="N1758">
        <f t="shared" si="206"/>
        <v>0.80126492751945133</v>
      </c>
      <c r="O1758">
        <f t="shared" si="207"/>
        <v>0.32694756991740015</v>
      </c>
      <c r="P1758">
        <f t="shared" si="208"/>
        <v>0.81622923511719581</v>
      </c>
      <c r="Q1758">
        <f t="shared" si="209"/>
        <v>0.3144628012761384</v>
      </c>
      <c r="R1758">
        <v>1.1282124979999999</v>
      </c>
      <c r="S1758">
        <v>1.1306920359999999</v>
      </c>
    </row>
    <row r="1759" spans="1:19" x14ac:dyDescent="0.25">
      <c r="A1759">
        <v>90</v>
      </c>
      <c r="B1759">
        <v>1.2</v>
      </c>
      <c r="C1759">
        <v>7.5</v>
      </c>
      <c r="D1759">
        <v>3</v>
      </c>
      <c r="E1759">
        <v>0.33839999999999998</v>
      </c>
      <c r="F1759">
        <v>0.73199999999999998</v>
      </c>
      <c r="G1759">
        <v>1.0704</v>
      </c>
      <c r="H1759">
        <v>0.89077690070000004</v>
      </c>
      <c r="I1759">
        <v>0.77717916499999995</v>
      </c>
      <c r="J1759">
        <v>0.35316949060000002</v>
      </c>
      <c r="K1759">
        <v>0.30544844599999998</v>
      </c>
      <c r="L1759">
        <v>0.82498401929999998</v>
      </c>
      <c r="M1759">
        <v>0.33226228320000001</v>
      </c>
      <c r="N1759">
        <f t="shared" si="206"/>
        <v>0.80126492751945133</v>
      </c>
      <c r="O1759">
        <f t="shared" si="207"/>
        <v>0.32694756991740015</v>
      </c>
      <c r="P1759">
        <f t="shared" si="208"/>
        <v>0.81622923511719581</v>
      </c>
      <c r="Q1759">
        <f t="shared" si="209"/>
        <v>0.3144628012761384</v>
      </c>
      <c r="R1759">
        <v>1.1282124979999999</v>
      </c>
      <c r="S1759">
        <v>1.1306920359999999</v>
      </c>
    </row>
    <row r="1760" spans="1:19" x14ac:dyDescent="0.25">
      <c r="A1760">
        <v>90</v>
      </c>
      <c r="B1760">
        <v>1.2</v>
      </c>
      <c r="C1760">
        <v>7.5</v>
      </c>
      <c r="D1760">
        <v>3</v>
      </c>
      <c r="H1760">
        <v>0.89077690070000004</v>
      </c>
      <c r="I1760">
        <v>0.77717916499999995</v>
      </c>
      <c r="J1760">
        <v>0.35316949060000002</v>
      </c>
      <c r="K1760">
        <v>0.30544844599999998</v>
      </c>
      <c r="L1760">
        <v>0.82498401929999998</v>
      </c>
      <c r="M1760">
        <v>0.33226228320000001</v>
      </c>
      <c r="N1760">
        <f t="shared" si="206"/>
        <v>0.80126492751945133</v>
      </c>
      <c r="O1760">
        <f t="shared" si="207"/>
        <v>0.32694756991740015</v>
      </c>
      <c r="P1760">
        <f t="shared" si="208"/>
        <v>0.81622923511719581</v>
      </c>
      <c r="Q1760">
        <f t="shared" si="209"/>
        <v>0.3144628012761384</v>
      </c>
      <c r="R1760">
        <v>1.1282124979999999</v>
      </c>
      <c r="S1760">
        <v>1.1306920359999999</v>
      </c>
    </row>
    <row r="1761" spans="1:19" x14ac:dyDescent="0.25">
      <c r="A1761">
        <v>90</v>
      </c>
      <c r="B1761">
        <v>1.2</v>
      </c>
      <c r="C1761">
        <v>7.5</v>
      </c>
      <c r="D1761">
        <v>3</v>
      </c>
      <c r="H1761">
        <v>0.89077690070000004</v>
      </c>
      <c r="I1761">
        <v>0.77717916499999995</v>
      </c>
      <c r="J1761">
        <v>0.35316949060000002</v>
      </c>
      <c r="K1761">
        <v>0.30544844599999998</v>
      </c>
      <c r="L1761">
        <v>0.82498401929999998</v>
      </c>
      <c r="M1761">
        <v>0.33226228320000001</v>
      </c>
      <c r="N1761">
        <f t="shared" si="206"/>
        <v>0.80126492751945133</v>
      </c>
      <c r="O1761">
        <f t="shared" si="207"/>
        <v>0.32694756991740015</v>
      </c>
      <c r="P1761">
        <f t="shared" si="208"/>
        <v>0.81622923511719581</v>
      </c>
      <c r="Q1761">
        <f t="shared" si="209"/>
        <v>0.3144628012761384</v>
      </c>
      <c r="R1761">
        <v>1.1282124979999999</v>
      </c>
      <c r="S1761">
        <v>1.1306920359999999</v>
      </c>
    </row>
    <row r="1762" spans="1:19" x14ac:dyDescent="0.25">
      <c r="A1762">
        <v>90</v>
      </c>
      <c r="B1762">
        <v>1.2</v>
      </c>
      <c r="C1762">
        <v>7.5</v>
      </c>
      <c r="D1762">
        <v>3</v>
      </c>
      <c r="H1762">
        <v>0.89077690070000004</v>
      </c>
      <c r="I1762">
        <v>0.77717916499999995</v>
      </c>
      <c r="J1762">
        <v>0.35316949060000002</v>
      </c>
      <c r="K1762">
        <v>0.30544844599999998</v>
      </c>
      <c r="L1762">
        <v>0.82498401929999998</v>
      </c>
      <c r="M1762">
        <v>0.33226228320000001</v>
      </c>
      <c r="N1762">
        <f t="shared" si="206"/>
        <v>0.80126492751945133</v>
      </c>
      <c r="O1762">
        <f t="shared" si="207"/>
        <v>0.32694756991740015</v>
      </c>
      <c r="P1762">
        <f t="shared" si="208"/>
        <v>0.81622923511719581</v>
      </c>
      <c r="Q1762">
        <f t="shared" si="209"/>
        <v>0.3144628012761384</v>
      </c>
      <c r="R1762">
        <v>1.1282124979999999</v>
      </c>
      <c r="S1762">
        <v>1.1306920359999999</v>
      </c>
    </row>
    <row r="1763" spans="1:19" x14ac:dyDescent="0.25">
      <c r="A1763">
        <v>90</v>
      </c>
      <c r="B1763">
        <v>1.2</v>
      </c>
      <c r="C1763">
        <v>7.5</v>
      </c>
      <c r="D1763">
        <v>3</v>
      </c>
      <c r="H1763">
        <v>0.89077690070000004</v>
      </c>
      <c r="I1763">
        <v>0.77717916499999995</v>
      </c>
      <c r="J1763">
        <v>0.35316949060000002</v>
      </c>
      <c r="K1763">
        <v>0.30544844599999998</v>
      </c>
      <c r="L1763">
        <v>0.82498401929999998</v>
      </c>
      <c r="M1763">
        <v>0.33226228320000001</v>
      </c>
      <c r="N1763">
        <f t="shared" si="206"/>
        <v>0.80126492751945133</v>
      </c>
      <c r="O1763">
        <f t="shared" si="207"/>
        <v>0.32694756991740015</v>
      </c>
      <c r="P1763">
        <f t="shared" si="208"/>
        <v>0.81622923511719581</v>
      </c>
      <c r="Q1763">
        <f t="shared" si="209"/>
        <v>0.3144628012761384</v>
      </c>
      <c r="R1763">
        <v>1.1282124979999999</v>
      </c>
      <c r="S1763">
        <v>1.1306920359999999</v>
      </c>
    </row>
    <row r="1765" spans="1:19" x14ac:dyDescent="0.25">
      <c r="A1765">
        <v>90</v>
      </c>
      <c r="B1765">
        <v>1</v>
      </c>
      <c r="C1765">
        <v>7.5</v>
      </c>
      <c r="D1765">
        <v>3</v>
      </c>
      <c r="E1765">
        <v>0.37259999999999999</v>
      </c>
      <c r="F1765">
        <v>0.56879999999999997</v>
      </c>
      <c r="G1765">
        <v>0.94140000000000001</v>
      </c>
      <c r="H1765">
        <v>0.69817690070000005</v>
      </c>
      <c r="I1765">
        <v>0.58037916499999997</v>
      </c>
      <c r="J1765">
        <v>0.35316949060000002</v>
      </c>
      <c r="K1765">
        <v>0.30544844599999998</v>
      </c>
      <c r="L1765">
        <v>0.62430113929999997</v>
      </c>
      <c r="M1765">
        <v>0.33226228320000001</v>
      </c>
      <c r="N1765">
        <f t="shared" ref="N1765:N1804" si="210">$W$27+$W$28*B1765+$W$29*(C1765-$V$16)*(D1765-$V$18)+$W$30*A1765+$W$31*D1765+$W$32*(C1765-$V$16)*(A1765-$V$20)+$W$33*C1765+$W$34*(B1765-$V$22)*(D1765-$V$18)+$W$35*(A1765-$V$20)*(D1765-$V$18)</f>
        <v>0.6078532243514515</v>
      </c>
      <c r="O1765">
        <f t="shared" ref="O1765:O1804" si="211">$W$40+$W$41*D1765+$W$42*(C1765-$V$17)*(D1765-$V$19)+$W$43*A1765+$W$44*(A1765-$V$21)*(D1765-$V$19)+$W$45*C1765+$W$46*(A1765-$V$21)*(C1765-$V$17)+$W$47*(B1765-$V$23)*(D1765-$V$19)+$W$48*(B1765-$V$23)*(C1765-$V$17)+$W$49*B1765</f>
        <v>0.33075782931120018</v>
      </c>
      <c r="P1765">
        <f t="shared" ref="P1765:P1804" si="212">$Z$27+$Z$28*B1765+$Z$29*A1765+$Z$30*C1765+$Z$31*(D1765-$V$18)^2+$Z$32*(D1765-$V$18)*(C1765-$V$16)+$Z$33*(A1765-$V$20)*(D1765-$V$18)+$Z$34*(D1765)+$Z$35*(B1765-$V$22)*(D1765-$V$18)+$Z$36*(C1765-$V$16)^2+$Z$37*(B1765-$V$22)*(C1765-$V$16)</f>
        <v>0.61964563852319554</v>
      </c>
      <c r="Q1765">
        <f t="shared" ref="Q1765:Q1804" si="213">$Z$40+$Z$41*A1765+$Z$42*C1765+$Z$43*(D1765-$V$19)^2+$Z$44*(C1765-$V$17)*(D1765-$V$19)+$Z$45*D1765+$Z$46*(A1765-$V$21)*(D1765-$V$19)+$Z$47*(C1765-$V$17)^2+$Z$48*(B1765-$V$23)*(D1765-$V$19)+$Z$49*(B1765-$V$23)*(C1765-$V$17)+$Z$50*B1765</f>
        <v>0.32071226568933836</v>
      </c>
      <c r="R1765">
        <v>0.93861105300000003</v>
      </c>
      <c r="S1765">
        <v>0.94035790500000005</v>
      </c>
    </row>
    <row r="1766" spans="1:19" x14ac:dyDescent="0.25">
      <c r="A1766">
        <v>90</v>
      </c>
      <c r="B1766">
        <v>1</v>
      </c>
      <c r="C1766">
        <v>7.5</v>
      </c>
      <c r="D1766">
        <v>3</v>
      </c>
      <c r="E1766">
        <v>0.36</v>
      </c>
      <c r="F1766">
        <v>0.5958</v>
      </c>
      <c r="G1766">
        <v>0.95579999999999998</v>
      </c>
      <c r="H1766">
        <v>0.69817690070000005</v>
      </c>
      <c r="I1766">
        <v>0.58037916499999997</v>
      </c>
      <c r="J1766">
        <v>0.35316949060000002</v>
      </c>
      <c r="K1766">
        <v>0.30544844599999998</v>
      </c>
      <c r="L1766">
        <v>0.62430113929999997</v>
      </c>
      <c r="M1766">
        <v>0.33226228320000001</v>
      </c>
      <c r="N1766">
        <f t="shared" si="210"/>
        <v>0.6078532243514515</v>
      </c>
      <c r="O1766">
        <f t="shared" si="211"/>
        <v>0.33075782931120018</v>
      </c>
      <c r="P1766">
        <f t="shared" si="212"/>
        <v>0.61964563852319554</v>
      </c>
      <c r="Q1766">
        <f t="shared" si="213"/>
        <v>0.32071226568933836</v>
      </c>
      <c r="R1766">
        <v>0.93861105300000003</v>
      </c>
      <c r="S1766">
        <v>0.94035790500000005</v>
      </c>
    </row>
    <row r="1767" spans="1:19" x14ac:dyDescent="0.25">
      <c r="A1767">
        <v>90</v>
      </c>
      <c r="B1767">
        <v>1</v>
      </c>
      <c r="C1767">
        <v>7.5</v>
      </c>
      <c r="D1767">
        <v>3</v>
      </c>
      <c r="E1767">
        <v>0.35099999999999998</v>
      </c>
      <c r="F1767">
        <v>0.59940000000000004</v>
      </c>
      <c r="G1767">
        <v>0.95040000000000002</v>
      </c>
      <c r="H1767">
        <v>0.69817690070000005</v>
      </c>
      <c r="I1767">
        <v>0.58037916499999997</v>
      </c>
      <c r="J1767">
        <v>0.35316949060000002</v>
      </c>
      <c r="K1767">
        <v>0.30544844599999998</v>
      </c>
      <c r="L1767">
        <v>0.62430113929999997</v>
      </c>
      <c r="M1767">
        <v>0.33226228320000001</v>
      </c>
      <c r="N1767">
        <f t="shared" si="210"/>
        <v>0.6078532243514515</v>
      </c>
      <c r="O1767">
        <f t="shared" si="211"/>
        <v>0.33075782931120018</v>
      </c>
      <c r="P1767">
        <f t="shared" si="212"/>
        <v>0.61964563852319554</v>
      </c>
      <c r="Q1767">
        <f t="shared" si="213"/>
        <v>0.32071226568933836</v>
      </c>
      <c r="R1767">
        <v>0.93861105300000003</v>
      </c>
      <c r="S1767">
        <v>0.94035790500000005</v>
      </c>
    </row>
    <row r="1768" spans="1:19" x14ac:dyDescent="0.25">
      <c r="A1768">
        <v>90</v>
      </c>
      <c r="B1768">
        <v>1</v>
      </c>
      <c r="C1768">
        <v>7.5</v>
      </c>
      <c r="D1768">
        <v>3</v>
      </c>
      <c r="E1768">
        <v>0.46800000000000003</v>
      </c>
      <c r="F1768">
        <v>0.48599999999999999</v>
      </c>
      <c r="G1768">
        <v>0.95399999999999996</v>
      </c>
      <c r="H1768">
        <v>0.69817690070000005</v>
      </c>
      <c r="I1768">
        <v>0.58037916499999997</v>
      </c>
      <c r="J1768">
        <v>0.35316949060000002</v>
      </c>
      <c r="K1768">
        <v>0.30544844599999998</v>
      </c>
      <c r="L1768">
        <v>0.62430113929999997</v>
      </c>
      <c r="M1768">
        <v>0.33226228320000001</v>
      </c>
      <c r="N1768">
        <f t="shared" si="210"/>
        <v>0.6078532243514515</v>
      </c>
      <c r="O1768">
        <f t="shared" si="211"/>
        <v>0.33075782931120018</v>
      </c>
      <c r="P1768">
        <f t="shared" si="212"/>
        <v>0.61964563852319554</v>
      </c>
      <c r="Q1768">
        <f t="shared" si="213"/>
        <v>0.32071226568933836</v>
      </c>
      <c r="R1768">
        <v>0.93861105300000003</v>
      </c>
      <c r="S1768">
        <v>0.94035790500000005</v>
      </c>
    </row>
    <row r="1769" spans="1:19" x14ac:dyDescent="0.25">
      <c r="A1769">
        <v>90</v>
      </c>
      <c r="B1769">
        <v>1</v>
      </c>
      <c r="C1769">
        <v>7.5</v>
      </c>
      <c r="D1769">
        <v>3</v>
      </c>
      <c r="H1769">
        <v>0.69817690070000005</v>
      </c>
      <c r="I1769">
        <v>0.58037916499999997</v>
      </c>
      <c r="J1769">
        <v>0.35316949060000002</v>
      </c>
      <c r="K1769">
        <v>0.30544844599999998</v>
      </c>
      <c r="L1769">
        <v>0.62430113929999997</v>
      </c>
      <c r="M1769">
        <v>0.33226228320000001</v>
      </c>
      <c r="N1769">
        <f t="shared" si="210"/>
        <v>0.6078532243514515</v>
      </c>
      <c r="O1769">
        <f t="shared" si="211"/>
        <v>0.33075782931120018</v>
      </c>
      <c r="P1769">
        <f t="shared" si="212"/>
        <v>0.61964563852319554</v>
      </c>
      <c r="Q1769">
        <f t="shared" si="213"/>
        <v>0.32071226568933836</v>
      </c>
      <c r="R1769">
        <v>0.93861105300000003</v>
      </c>
      <c r="S1769">
        <v>0.94035790500000005</v>
      </c>
    </row>
    <row r="1770" spans="1:19" x14ac:dyDescent="0.25">
      <c r="A1770">
        <v>90</v>
      </c>
      <c r="B1770">
        <v>1</v>
      </c>
      <c r="C1770">
        <v>7.5</v>
      </c>
      <c r="D1770">
        <v>3</v>
      </c>
      <c r="H1770">
        <v>0.69817690070000005</v>
      </c>
      <c r="I1770">
        <v>0.58037916499999997</v>
      </c>
      <c r="J1770">
        <v>0.35316949060000002</v>
      </c>
      <c r="K1770">
        <v>0.30544844599999998</v>
      </c>
      <c r="L1770">
        <v>0.62430113929999997</v>
      </c>
      <c r="M1770">
        <v>0.33226228320000001</v>
      </c>
      <c r="N1770">
        <f t="shared" si="210"/>
        <v>0.6078532243514515</v>
      </c>
      <c r="O1770">
        <f t="shared" si="211"/>
        <v>0.33075782931120018</v>
      </c>
      <c r="P1770">
        <f t="shared" si="212"/>
        <v>0.61964563852319554</v>
      </c>
      <c r="Q1770">
        <f t="shared" si="213"/>
        <v>0.32071226568933836</v>
      </c>
      <c r="R1770">
        <v>0.93861105300000003</v>
      </c>
      <c r="S1770">
        <v>0.94035790500000005</v>
      </c>
    </row>
    <row r="1771" spans="1:19" x14ac:dyDescent="0.25">
      <c r="A1771">
        <v>90</v>
      </c>
      <c r="B1771">
        <v>1</v>
      </c>
      <c r="C1771">
        <v>7.5</v>
      </c>
      <c r="D1771">
        <v>3</v>
      </c>
      <c r="H1771">
        <v>0.69817690070000005</v>
      </c>
      <c r="I1771">
        <v>0.58037916499999997</v>
      </c>
      <c r="J1771">
        <v>0.35316949060000002</v>
      </c>
      <c r="K1771">
        <v>0.30544844599999998</v>
      </c>
      <c r="L1771">
        <v>0.62430113929999997</v>
      </c>
      <c r="M1771">
        <v>0.33226228320000001</v>
      </c>
      <c r="N1771">
        <f t="shared" si="210"/>
        <v>0.6078532243514515</v>
      </c>
      <c r="O1771">
        <f t="shared" si="211"/>
        <v>0.33075782931120018</v>
      </c>
      <c r="P1771">
        <f t="shared" si="212"/>
        <v>0.61964563852319554</v>
      </c>
      <c r="Q1771">
        <f t="shared" si="213"/>
        <v>0.32071226568933836</v>
      </c>
      <c r="R1771">
        <v>0.93861105300000003</v>
      </c>
      <c r="S1771">
        <v>0.94035790500000005</v>
      </c>
    </row>
    <row r="1772" spans="1:19" x14ac:dyDescent="0.25">
      <c r="A1772">
        <v>90</v>
      </c>
      <c r="B1772">
        <v>1</v>
      </c>
      <c r="C1772">
        <v>7.5</v>
      </c>
      <c r="D1772">
        <v>3</v>
      </c>
      <c r="E1772">
        <v>0.37980000000000003</v>
      </c>
      <c r="F1772">
        <v>0.57420000000000004</v>
      </c>
      <c r="G1772">
        <v>0.95399999999999996</v>
      </c>
      <c r="H1772">
        <v>0.69817690070000005</v>
      </c>
      <c r="I1772">
        <v>0.58037916499999997</v>
      </c>
      <c r="J1772">
        <v>0.35316949060000002</v>
      </c>
      <c r="K1772">
        <v>0.30544844599999998</v>
      </c>
      <c r="L1772">
        <v>0.62430113929999997</v>
      </c>
      <c r="M1772">
        <v>0.33226228320000001</v>
      </c>
      <c r="N1772">
        <f t="shared" si="210"/>
        <v>0.6078532243514515</v>
      </c>
      <c r="O1772">
        <f t="shared" si="211"/>
        <v>0.33075782931120018</v>
      </c>
      <c r="P1772">
        <f t="shared" si="212"/>
        <v>0.61964563852319554</v>
      </c>
      <c r="Q1772">
        <f t="shared" si="213"/>
        <v>0.32071226568933836</v>
      </c>
      <c r="R1772">
        <v>0.93861105300000003</v>
      </c>
      <c r="S1772">
        <v>0.94035790500000005</v>
      </c>
    </row>
    <row r="1773" spans="1:19" x14ac:dyDescent="0.25">
      <c r="A1773">
        <v>90</v>
      </c>
      <c r="B1773">
        <v>1</v>
      </c>
      <c r="C1773">
        <v>7.5</v>
      </c>
      <c r="D1773">
        <v>3</v>
      </c>
      <c r="E1773">
        <v>0.27179999999999999</v>
      </c>
      <c r="F1773">
        <v>0.6462</v>
      </c>
      <c r="G1773">
        <v>0.91800000000000004</v>
      </c>
      <c r="H1773">
        <v>0.69817690070000005</v>
      </c>
      <c r="I1773">
        <v>0.58037916499999997</v>
      </c>
      <c r="J1773">
        <v>0.35316949060000002</v>
      </c>
      <c r="K1773">
        <v>0.30544844599999998</v>
      </c>
      <c r="L1773">
        <v>0.62430113929999997</v>
      </c>
      <c r="M1773">
        <v>0.33226228320000001</v>
      </c>
      <c r="N1773">
        <f t="shared" si="210"/>
        <v>0.6078532243514515</v>
      </c>
      <c r="O1773">
        <f t="shared" si="211"/>
        <v>0.33075782931120018</v>
      </c>
      <c r="P1773">
        <f t="shared" si="212"/>
        <v>0.61964563852319554</v>
      </c>
      <c r="Q1773">
        <f t="shared" si="213"/>
        <v>0.32071226568933836</v>
      </c>
      <c r="R1773">
        <v>0.93861105300000003</v>
      </c>
      <c r="S1773">
        <v>0.94035790500000005</v>
      </c>
    </row>
    <row r="1774" spans="1:19" x14ac:dyDescent="0.25">
      <c r="A1774">
        <v>90</v>
      </c>
      <c r="B1774">
        <v>1</v>
      </c>
      <c r="C1774">
        <v>7.5</v>
      </c>
      <c r="D1774">
        <v>3</v>
      </c>
      <c r="E1774">
        <v>0.28799999999999998</v>
      </c>
      <c r="F1774">
        <v>0.621</v>
      </c>
      <c r="G1774">
        <v>0.90900000000000003</v>
      </c>
      <c r="H1774">
        <v>0.69817690070000005</v>
      </c>
      <c r="I1774">
        <v>0.58037916499999997</v>
      </c>
      <c r="J1774">
        <v>0.35316949060000002</v>
      </c>
      <c r="K1774">
        <v>0.30544844599999998</v>
      </c>
      <c r="L1774">
        <v>0.62430113929999997</v>
      </c>
      <c r="M1774">
        <v>0.33226228320000001</v>
      </c>
      <c r="N1774">
        <f t="shared" si="210"/>
        <v>0.6078532243514515</v>
      </c>
      <c r="O1774">
        <f t="shared" si="211"/>
        <v>0.33075782931120018</v>
      </c>
      <c r="P1774">
        <f t="shared" si="212"/>
        <v>0.61964563852319554</v>
      </c>
      <c r="Q1774">
        <f t="shared" si="213"/>
        <v>0.32071226568933836</v>
      </c>
      <c r="R1774">
        <v>0.93861105300000003</v>
      </c>
      <c r="S1774">
        <v>0.94035790500000005</v>
      </c>
    </row>
    <row r="1775" spans="1:19" x14ac:dyDescent="0.25">
      <c r="A1775">
        <v>90</v>
      </c>
      <c r="B1775">
        <v>1</v>
      </c>
      <c r="C1775">
        <v>7.5</v>
      </c>
      <c r="D1775">
        <v>3</v>
      </c>
      <c r="E1775">
        <v>0.30780000000000002</v>
      </c>
      <c r="F1775">
        <v>0.63539999999999996</v>
      </c>
      <c r="G1775">
        <v>0.94320000000000004</v>
      </c>
      <c r="H1775">
        <v>0.69817690070000005</v>
      </c>
      <c r="I1775">
        <v>0.58037916499999997</v>
      </c>
      <c r="J1775">
        <v>0.35316949060000002</v>
      </c>
      <c r="K1775">
        <v>0.30544844599999998</v>
      </c>
      <c r="L1775">
        <v>0.62430113929999997</v>
      </c>
      <c r="M1775">
        <v>0.33226228320000001</v>
      </c>
      <c r="N1775">
        <f t="shared" si="210"/>
        <v>0.6078532243514515</v>
      </c>
      <c r="O1775">
        <f t="shared" si="211"/>
        <v>0.33075782931120018</v>
      </c>
      <c r="P1775">
        <f t="shared" si="212"/>
        <v>0.61964563852319554</v>
      </c>
      <c r="Q1775">
        <f t="shared" si="213"/>
        <v>0.32071226568933836</v>
      </c>
      <c r="R1775">
        <v>0.93861105300000003</v>
      </c>
      <c r="S1775">
        <v>0.94035790500000005</v>
      </c>
    </row>
    <row r="1776" spans="1:19" x14ac:dyDescent="0.25">
      <c r="A1776">
        <v>90</v>
      </c>
      <c r="B1776">
        <v>1</v>
      </c>
      <c r="C1776">
        <v>7.5</v>
      </c>
      <c r="D1776">
        <v>3</v>
      </c>
      <c r="E1776">
        <v>0.34379999999999999</v>
      </c>
      <c r="F1776">
        <v>0.59760000000000002</v>
      </c>
      <c r="G1776">
        <v>0.94140000000000001</v>
      </c>
      <c r="H1776">
        <v>0.69817690070000005</v>
      </c>
      <c r="I1776">
        <v>0.58037916499999997</v>
      </c>
      <c r="J1776">
        <v>0.35316949060000002</v>
      </c>
      <c r="K1776">
        <v>0.30544844599999998</v>
      </c>
      <c r="L1776">
        <v>0.62430113929999997</v>
      </c>
      <c r="M1776">
        <v>0.33226228320000001</v>
      </c>
      <c r="N1776">
        <f t="shared" si="210"/>
        <v>0.6078532243514515</v>
      </c>
      <c r="O1776">
        <f t="shared" si="211"/>
        <v>0.33075782931120018</v>
      </c>
      <c r="P1776">
        <f t="shared" si="212"/>
        <v>0.61964563852319554</v>
      </c>
      <c r="Q1776">
        <f t="shared" si="213"/>
        <v>0.32071226568933836</v>
      </c>
      <c r="R1776">
        <v>0.93861105300000003</v>
      </c>
      <c r="S1776">
        <v>0.94035790500000005</v>
      </c>
    </row>
    <row r="1777" spans="1:19" x14ac:dyDescent="0.25">
      <c r="A1777">
        <v>90</v>
      </c>
      <c r="B1777">
        <v>1</v>
      </c>
      <c r="C1777">
        <v>7.5</v>
      </c>
      <c r="D1777">
        <v>3</v>
      </c>
      <c r="E1777">
        <v>0.2898</v>
      </c>
      <c r="F1777">
        <v>0.66959999999999997</v>
      </c>
      <c r="G1777">
        <v>0.95940000000000003</v>
      </c>
      <c r="H1777">
        <v>0.69817690070000005</v>
      </c>
      <c r="I1777">
        <v>0.58037916499999997</v>
      </c>
      <c r="J1777">
        <v>0.35316949060000002</v>
      </c>
      <c r="K1777">
        <v>0.30544844599999998</v>
      </c>
      <c r="L1777">
        <v>0.62430113929999997</v>
      </c>
      <c r="M1777">
        <v>0.33226228320000001</v>
      </c>
      <c r="N1777">
        <f t="shared" si="210"/>
        <v>0.6078532243514515</v>
      </c>
      <c r="O1777">
        <f t="shared" si="211"/>
        <v>0.33075782931120018</v>
      </c>
      <c r="P1777">
        <f t="shared" si="212"/>
        <v>0.61964563852319554</v>
      </c>
      <c r="Q1777">
        <f t="shared" si="213"/>
        <v>0.32071226568933836</v>
      </c>
      <c r="R1777">
        <v>0.93861105300000003</v>
      </c>
      <c r="S1777">
        <v>0.94035790500000005</v>
      </c>
    </row>
    <row r="1778" spans="1:19" x14ac:dyDescent="0.25">
      <c r="A1778">
        <v>90</v>
      </c>
      <c r="B1778">
        <v>1</v>
      </c>
      <c r="C1778">
        <v>7.5</v>
      </c>
      <c r="D1778">
        <v>3</v>
      </c>
      <c r="E1778">
        <v>0.252</v>
      </c>
      <c r="F1778">
        <v>0.79200000000000004</v>
      </c>
      <c r="G1778">
        <v>1.044</v>
      </c>
      <c r="H1778">
        <v>0.69817690070000005</v>
      </c>
      <c r="I1778">
        <v>0.58037916499999997</v>
      </c>
      <c r="J1778">
        <v>0.35316949060000002</v>
      </c>
      <c r="K1778">
        <v>0.30544844599999998</v>
      </c>
      <c r="L1778">
        <v>0.62430113929999997</v>
      </c>
      <c r="M1778">
        <v>0.33226228320000001</v>
      </c>
      <c r="N1778">
        <f t="shared" si="210"/>
        <v>0.6078532243514515</v>
      </c>
      <c r="O1778">
        <f t="shared" si="211"/>
        <v>0.33075782931120018</v>
      </c>
      <c r="P1778">
        <f t="shared" si="212"/>
        <v>0.61964563852319554</v>
      </c>
      <c r="Q1778">
        <f t="shared" si="213"/>
        <v>0.32071226568933836</v>
      </c>
      <c r="R1778">
        <v>0.93861105300000003</v>
      </c>
      <c r="S1778">
        <v>0.94035790500000005</v>
      </c>
    </row>
    <row r="1779" spans="1:19" x14ac:dyDescent="0.25">
      <c r="A1779">
        <v>90</v>
      </c>
      <c r="B1779">
        <v>1</v>
      </c>
      <c r="C1779">
        <v>7.5</v>
      </c>
      <c r="D1779">
        <v>3</v>
      </c>
      <c r="E1779">
        <v>0.28799999999999998</v>
      </c>
      <c r="F1779">
        <v>0.64080000000000004</v>
      </c>
      <c r="G1779">
        <v>0.92879999999999996</v>
      </c>
      <c r="H1779">
        <v>0.69817690070000005</v>
      </c>
      <c r="I1779">
        <v>0.58037916499999997</v>
      </c>
      <c r="J1779">
        <v>0.35316949060000002</v>
      </c>
      <c r="K1779">
        <v>0.30544844599999998</v>
      </c>
      <c r="L1779">
        <v>0.62430113929999997</v>
      </c>
      <c r="M1779">
        <v>0.33226228320000001</v>
      </c>
      <c r="N1779">
        <f t="shared" si="210"/>
        <v>0.6078532243514515</v>
      </c>
      <c r="O1779">
        <f t="shared" si="211"/>
        <v>0.33075782931120018</v>
      </c>
      <c r="P1779">
        <f t="shared" si="212"/>
        <v>0.61964563852319554</v>
      </c>
      <c r="Q1779">
        <f t="shared" si="213"/>
        <v>0.32071226568933836</v>
      </c>
      <c r="R1779">
        <v>0.93861105300000003</v>
      </c>
      <c r="S1779">
        <v>0.94035790500000005</v>
      </c>
    </row>
    <row r="1780" spans="1:19" x14ac:dyDescent="0.25">
      <c r="A1780">
        <v>90</v>
      </c>
      <c r="B1780">
        <v>1</v>
      </c>
      <c r="C1780">
        <v>7.5</v>
      </c>
      <c r="D1780">
        <v>3</v>
      </c>
      <c r="E1780">
        <v>0.31680000000000003</v>
      </c>
      <c r="F1780">
        <v>0.63900000000000001</v>
      </c>
      <c r="G1780">
        <v>0.95579999999999998</v>
      </c>
      <c r="H1780">
        <v>0.69817690070000005</v>
      </c>
      <c r="I1780">
        <v>0.58037916499999997</v>
      </c>
      <c r="J1780">
        <v>0.35316949060000002</v>
      </c>
      <c r="K1780">
        <v>0.30544844599999998</v>
      </c>
      <c r="L1780">
        <v>0.62430113929999997</v>
      </c>
      <c r="M1780">
        <v>0.33226228320000001</v>
      </c>
      <c r="N1780">
        <f t="shared" si="210"/>
        <v>0.6078532243514515</v>
      </c>
      <c r="O1780">
        <f t="shared" si="211"/>
        <v>0.33075782931120018</v>
      </c>
      <c r="P1780">
        <f t="shared" si="212"/>
        <v>0.61964563852319554</v>
      </c>
      <c r="Q1780">
        <f t="shared" si="213"/>
        <v>0.32071226568933836</v>
      </c>
      <c r="R1780">
        <v>0.93861105300000003</v>
      </c>
      <c r="S1780">
        <v>0.94035790500000005</v>
      </c>
    </row>
    <row r="1781" spans="1:19" x14ac:dyDescent="0.25">
      <c r="A1781">
        <v>90</v>
      </c>
      <c r="B1781">
        <v>1</v>
      </c>
      <c r="C1781">
        <v>7.5</v>
      </c>
      <c r="D1781">
        <v>3</v>
      </c>
      <c r="E1781">
        <v>0.315</v>
      </c>
      <c r="F1781">
        <v>0.62819999999999998</v>
      </c>
      <c r="G1781">
        <v>0.94320000000000004</v>
      </c>
      <c r="H1781">
        <v>0.69817690070000005</v>
      </c>
      <c r="I1781">
        <v>0.58037916499999997</v>
      </c>
      <c r="J1781">
        <v>0.35316949060000002</v>
      </c>
      <c r="K1781">
        <v>0.30544844599999998</v>
      </c>
      <c r="L1781">
        <v>0.62430113929999997</v>
      </c>
      <c r="M1781">
        <v>0.33226228320000001</v>
      </c>
      <c r="N1781">
        <f t="shared" si="210"/>
        <v>0.6078532243514515</v>
      </c>
      <c r="O1781">
        <f t="shared" si="211"/>
        <v>0.33075782931120018</v>
      </c>
      <c r="P1781">
        <f t="shared" si="212"/>
        <v>0.61964563852319554</v>
      </c>
      <c r="Q1781">
        <f t="shared" si="213"/>
        <v>0.32071226568933836</v>
      </c>
      <c r="R1781">
        <v>0.93861105300000003</v>
      </c>
      <c r="S1781">
        <v>0.94035790500000005</v>
      </c>
    </row>
    <row r="1782" spans="1:19" x14ac:dyDescent="0.25">
      <c r="A1782">
        <v>90</v>
      </c>
      <c r="B1782">
        <v>1</v>
      </c>
      <c r="C1782">
        <v>7.5</v>
      </c>
      <c r="D1782">
        <v>3</v>
      </c>
      <c r="E1782">
        <v>0.22140000000000001</v>
      </c>
      <c r="F1782">
        <v>0.73619999999999997</v>
      </c>
      <c r="G1782">
        <v>0.95760000000000001</v>
      </c>
      <c r="H1782">
        <v>0.69817690070000005</v>
      </c>
      <c r="I1782">
        <v>0.58037916499999997</v>
      </c>
      <c r="J1782">
        <v>0.35316949060000002</v>
      </c>
      <c r="K1782">
        <v>0.30544844599999998</v>
      </c>
      <c r="L1782">
        <v>0.62430113929999997</v>
      </c>
      <c r="M1782">
        <v>0.33226228320000001</v>
      </c>
      <c r="N1782">
        <f t="shared" si="210"/>
        <v>0.6078532243514515</v>
      </c>
      <c r="O1782">
        <f t="shared" si="211"/>
        <v>0.33075782931120018</v>
      </c>
      <c r="P1782">
        <f t="shared" si="212"/>
        <v>0.61964563852319554</v>
      </c>
      <c r="Q1782">
        <f t="shared" si="213"/>
        <v>0.32071226568933836</v>
      </c>
      <c r="R1782">
        <v>0.93861105300000003</v>
      </c>
      <c r="S1782">
        <v>0.94035790500000005</v>
      </c>
    </row>
    <row r="1783" spans="1:19" x14ac:dyDescent="0.25">
      <c r="A1783">
        <v>90</v>
      </c>
      <c r="B1783">
        <v>1</v>
      </c>
      <c r="C1783">
        <v>7.5</v>
      </c>
      <c r="D1783">
        <v>3</v>
      </c>
      <c r="E1783">
        <v>0.34200000000000003</v>
      </c>
      <c r="F1783">
        <v>0.56520000000000004</v>
      </c>
      <c r="G1783">
        <v>0.90720000000000001</v>
      </c>
      <c r="H1783">
        <v>0.69817690070000005</v>
      </c>
      <c r="I1783">
        <v>0.58037916499999997</v>
      </c>
      <c r="J1783">
        <v>0.35316949060000002</v>
      </c>
      <c r="K1783">
        <v>0.30544844599999998</v>
      </c>
      <c r="L1783">
        <v>0.62430113929999997</v>
      </c>
      <c r="M1783">
        <v>0.33226228320000001</v>
      </c>
      <c r="N1783">
        <f t="shared" si="210"/>
        <v>0.6078532243514515</v>
      </c>
      <c r="O1783">
        <f t="shared" si="211"/>
        <v>0.33075782931120018</v>
      </c>
      <c r="P1783">
        <f t="shared" si="212"/>
        <v>0.61964563852319554</v>
      </c>
      <c r="Q1783">
        <f t="shared" si="213"/>
        <v>0.32071226568933836</v>
      </c>
      <c r="R1783">
        <v>0.93861105300000003</v>
      </c>
      <c r="S1783">
        <v>0.94035790500000005</v>
      </c>
    </row>
    <row r="1784" spans="1:19" x14ac:dyDescent="0.25">
      <c r="A1784">
        <v>90</v>
      </c>
      <c r="B1784">
        <v>1</v>
      </c>
      <c r="C1784">
        <v>7.5</v>
      </c>
      <c r="D1784">
        <v>3</v>
      </c>
      <c r="E1784">
        <v>0.29880000000000001</v>
      </c>
      <c r="F1784">
        <v>0.63360000000000005</v>
      </c>
      <c r="G1784">
        <v>0.93240000000000001</v>
      </c>
      <c r="H1784">
        <v>0.69817690070000005</v>
      </c>
      <c r="I1784">
        <v>0.58037916499999997</v>
      </c>
      <c r="J1784">
        <v>0.35316949060000002</v>
      </c>
      <c r="K1784">
        <v>0.30544844599999998</v>
      </c>
      <c r="L1784">
        <v>0.62430113929999997</v>
      </c>
      <c r="M1784">
        <v>0.33226228320000001</v>
      </c>
      <c r="N1784">
        <f t="shared" si="210"/>
        <v>0.6078532243514515</v>
      </c>
      <c r="O1784">
        <f t="shared" si="211"/>
        <v>0.33075782931120018</v>
      </c>
      <c r="P1784">
        <f t="shared" si="212"/>
        <v>0.61964563852319554</v>
      </c>
      <c r="Q1784">
        <f t="shared" si="213"/>
        <v>0.32071226568933836</v>
      </c>
      <c r="R1784">
        <v>0.93861105300000003</v>
      </c>
      <c r="S1784">
        <v>0.94035790500000005</v>
      </c>
    </row>
    <row r="1785" spans="1:19" x14ac:dyDescent="0.25">
      <c r="A1785">
        <v>90</v>
      </c>
      <c r="B1785">
        <v>1</v>
      </c>
      <c r="C1785">
        <v>7.5</v>
      </c>
      <c r="D1785">
        <v>3</v>
      </c>
      <c r="E1785">
        <v>0.28260000000000002</v>
      </c>
      <c r="F1785">
        <v>0.67320000000000002</v>
      </c>
      <c r="G1785">
        <v>0.95579999999999998</v>
      </c>
      <c r="H1785">
        <v>0.69817690070000005</v>
      </c>
      <c r="I1785">
        <v>0.58037916499999997</v>
      </c>
      <c r="J1785">
        <v>0.35316949060000002</v>
      </c>
      <c r="K1785">
        <v>0.30544844599999998</v>
      </c>
      <c r="L1785">
        <v>0.62430113929999997</v>
      </c>
      <c r="M1785">
        <v>0.33226228320000001</v>
      </c>
      <c r="N1785">
        <f t="shared" si="210"/>
        <v>0.6078532243514515</v>
      </c>
      <c r="O1785">
        <f t="shared" si="211"/>
        <v>0.33075782931120018</v>
      </c>
      <c r="P1785">
        <f t="shared" si="212"/>
        <v>0.61964563852319554</v>
      </c>
      <c r="Q1785">
        <f t="shared" si="213"/>
        <v>0.32071226568933836</v>
      </c>
      <c r="R1785">
        <v>0.93861105300000003</v>
      </c>
      <c r="S1785">
        <v>0.94035790500000005</v>
      </c>
    </row>
    <row r="1786" spans="1:19" x14ac:dyDescent="0.25">
      <c r="A1786">
        <v>90</v>
      </c>
      <c r="B1786">
        <v>1</v>
      </c>
      <c r="C1786">
        <v>7.5</v>
      </c>
      <c r="D1786">
        <v>3</v>
      </c>
      <c r="E1786">
        <v>0.31319999999999998</v>
      </c>
      <c r="F1786">
        <v>0.6966</v>
      </c>
      <c r="G1786">
        <v>1.0098</v>
      </c>
      <c r="H1786">
        <v>0.69817690070000005</v>
      </c>
      <c r="I1786">
        <v>0.58037916499999997</v>
      </c>
      <c r="J1786">
        <v>0.35316949060000002</v>
      </c>
      <c r="K1786">
        <v>0.30544844599999998</v>
      </c>
      <c r="L1786">
        <v>0.62430113929999997</v>
      </c>
      <c r="M1786">
        <v>0.33226228320000001</v>
      </c>
      <c r="N1786">
        <f t="shared" si="210"/>
        <v>0.6078532243514515</v>
      </c>
      <c r="O1786">
        <f t="shared" si="211"/>
        <v>0.33075782931120018</v>
      </c>
      <c r="P1786">
        <f t="shared" si="212"/>
        <v>0.61964563852319554</v>
      </c>
      <c r="Q1786">
        <f t="shared" si="213"/>
        <v>0.32071226568933836</v>
      </c>
      <c r="R1786">
        <v>0.93861105300000003</v>
      </c>
      <c r="S1786">
        <v>0.94035790500000005</v>
      </c>
    </row>
    <row r="1787" spans="1:19" x14ac:dyDescent="0.25">
      <c r="A1787">
        <v>90</v>
      </c>
      <c r="B1787">
        <v>1</v>
      </c>
      <c r="C1787">
        <v>7.5</v>
      </c>
      <c r="D1787">
        <v>3</v>
      </c>
      <c r="E1787">
        <v>0.39419999999999999</v>
      </c>
      <c r="F1787">
        <v>0.54900000000000004</v>
      </c>
      <c r="G1787">
        <v>0.94320000000000004</v>
      </c>
      <c r="H1787">
        <v>0.69817690070000005</v>
      </c>
      <c r="I1787">
        <v>0.58037916499999997</v>
      </c>
      <c r="J1787">
        <v>0.35316949060000002</v>
      </c>
      <c r="K1787">
        <v>0.30544844599999998</v>
      </c>
      <c r="L1787">
        <v>0.62430113929999997</v>
      </c>
      <c r="M1787">
        <v>0.33226228320000001</v>
      </c>
      <c r="N1787">
        <f t="shared" si="210"/>
        <v>0.6078532243514515</v>
      </c>
      <c r="O1787">
        <f t="shared" si="211"/>
        <v>0.33075782931120018</v>
      </c>
      <c r="P1787">
        <f t="shared" si="212"/>
        <v>0.61964563852319554</v>
      </c>
      <c r="Q1787">
        <f t="shared" si="213"/>
        <v>0.32071226568933836</v>
      </c>
      <c r="R1787">
        <v>0.93861105300000003</v>
      </c>
      <c r="S1787">
        <v>0.94035790500000005</v>
      </c>
    </row>
    <row r="1788" spans="1:19" x14ac:dyDescent="0.25">
      <c r="A1788">
        <v>90</v>
      </c>
      <c r="B1788">
        <v>1</v>
      </c>
      <c r="C1788">
        <v>7.5</v>
      </c>
      <c r="D1788">
        <v>3</v>
      </c>
      <c r="E1788">
        <v>0.315</v>
      </c>
      <c r="F1788">
        <v>0.61739999999999995</v>
      </c>
      <c r="G1788">
        <v>0.93240000000000001</v>
      </c>
      <c r="H1788">
        <v>0.69817690070000005</v>
      </c>
      <c r="I1788">
        <v>0.58037916499999997</v>
      </c>
      <c r="J1788">
        <v>0.35316949060000002</v>
      </c>
      <c r="K1788">
        <v>0.30544844599999998</v>
      </c>
      <c r="L1788">
        <v>0.62430113929999997</v>
      </c>
      <c r="M1788">
        <v>0.33226228320000001</v>
      </c>
      <c r="N1788">
        <f t="shared" si="210"/>
        <v>0.6078532243514515</v>
      </c>
      <c r="O1788">
        <f t="shared" si="211"/>
        <v>0.33075782931120018</v>
      </c>
      <c r="P1788">
        <f t="shared" si="212"/>
        <v>0.61964563852319554</v>
      </c>
      <c r="Q1788">
        <f t="shared" si="213"/>
        <v>0.32071226568933836</v>
      </c>
      <c r="R1788">
        <v>0.93861105300000003</v>
      </c>
      <c r="S1788">
        <v>0.94035790500000005</v>
      </c>
    </row>
    <row r="1789" spans="1:19" x14ac:dyDescent="0.25">
      <c r="A1789">
        <v>90</v>
      </c>
      <c r="B1789">
        <v>1</v>
      </c>
      <c r="C1789">
        <v>7.5</v>
      </c>
      <c r="D1789">
        <v>3</v>
      </c>
      <c r="E1789">
        <v>0.27179999999999999</v>
      </c>
      <c r="F1789">
        <v>0.63900000000000001</v>
      </c>
      <c r="G1789">
        <v>0.91080000000000005</v>
      </c>
      <c r="H1789">
        <v>0.69817690070000005</v>
      </c>
      <c r="I1789">
        <v>0.58037916499999997</v>
      </c>
      <c r="J1789">
        <v>0.35316949060000002</v>
      </c>
      <c r="K1789">
        <v>0.30544844599999998</v>
      </c>
      <c r="L1789">
        <v>0.62430113929999997</v>
      </c>
      <c r="M1789">
        <v>0.33226228320000001</v>
      </c>
      <c r="N1789">
        <f t="shared" si="210"/>
        <v>0.6078532243514515</v>
      </c>
      <c r="O1789">
        <f t="shared" si="211"/>
        <v>0.33075782931120018</v>
      </c>
      <c r="P1789">
        <f t="shared" si="212"/>
        <v>0.61964563852319554</v>
      </c>
      <c r="Q1789">
        <f t="shared" si="213"/>
        <v>0.32071226568933836</v>
      </c>
      <c r="R1789">
        <v>0.93861105300000003</v>
      </c>
      <c r="S1789">
        <v>0.94035790500000005</v>
      </c>
    </row>
    <row r="1790" spans="1:19" x14ac:dyDescent="0.25">
      <c r="A1790">
        <v>90</v>
      </c>
      <c r="B1790">
        <v>1</v>
      </c>
      <c r="C1790">
        <v>7.5</v>
      </c>
      <c r="D1790">
        <v>3</v>
      </c>
      <c r="E1790">
        <v>0.31140000000000001</v>
      </c>
      <c r="F1790">
        <v>0.62460000000000004</v>
      </c>
      <c r="G1790">
        <v>0.93600000000000005</v>
      </c>
      <c r="H1790">
        <v>0.69817690070000005</v>
      </c>
      <c r="I1790">
        <v>0.58037916499999997</v>
      </c>
      <c r="J1790">
        <v>0.35316949060000002</v>
      </c>
      <c r="K1790">
        <v>0.30544844599999998</v>
      </c>
      <c r="L1790">
        <v>0.62430113929999997</v>
      </c>
      <c r="M1790">
        <v>0.33226228320000001</v>
      </c>
      <c r="N1790">
        <f t="shared" si="210"/>
        <v>0.6078532243514515</v>
      </c>
      <c r="O1790">
        <f t="shared" si="211"/>
        <v>0.33075782931120018</v>
      </c>
      <c r="P1790">
        <f t="shared" si="212"/>
        <v>0.61964563852319554</v>
      </c>
      <c r="Q1790">
        <f t="shared" si="213"/>
        <v>0.32071226568933836</v>
      </c>
      <c r="R1790">
        <v>0.93861105300000003</v>
      </c>
      <c r="S1790">
        <v>0.94035790500000005</v>
      </c>
    </row>
    <row r="1791" spans="1:19" x14ac:dyDescent="0.25">
      <c r="A1791">
        <v>90</v>
      </c>
      <c r="B1791">
        <v>1</v>
      </c>
      <c r="C1791">
        <v>7.5</v>
      </c>
      <c r="D1791">
        <v>3</v>
      </c>
      <c r="E1791">
        <v>0.43919999999999998</v>
      </c>
      <c r="F1791">
        <v>0.53820000000000001</v>
      </c>
      <c r="G1791">
        <v>0.97740000000000005</v>
      </c>
      <c r="H1791">
        <v>0.69817690070000005</v>
      </c>
      <c r="I1791">
        <v>0.58037916499999997</v>
      </c>
      <c r="J1791">
        <v>0.35316949060000002</v>
      </c>
      <c r="K1791">
        <v>0.30544844599999998</v>
      </c>
      <c r="L1791">
        <v>0.62430113929999997</v>
      </c>
      <c r="M1791">
        <v>0.33226228320000001</v>
      </c>
      <c r="N1791">
        <f t="shared" si="210"/>
        <v>0.6078532243514515</v>
      </c>
      <c r="O1791">
        <f t="shared" si="211"/>
        <v>0.33075782931120018</v>
      </c>
      <c r="P1791">
        <f t="shared" si="212"/>
        <v>0.61964563852319554</v>
      </c>
      <c r="Q1791">
        <f t="shared" si="213"/>
        <v>0.32071226568933836</v>
      </c>
      <c r="R1791">
        <v>0.93861105300000003</v>
      </c>
      <c r="S1791">
        <v>0.94035790500000005</v>
      </c>
    </row>
    <row r="1792" spans="1:19" x14ac:dyDescent="0.25">
      <c r="A1792">
        <v>90</v>
      </c>
      <c r="B1792">
        <v>1</v>
      </c>
      <c r="C1792">
        <v>7.5</v>
      </c>
      <c r="D1792">
        <v>3</v>
      </c>
      <c r="E1792">
        <v>0.29339999999999999</v>
      </c>
      <c r="F1792">
        <v>0.6462</v>
      </c>
      <c r="G1792">
        <v>0.93959999999999999</v>
      </c>
      <c r="H1792">
        <v>0.69817690070000005</v>
      </c>
      <c r="I1792">
        <v>0.58037916499999997</v>
      </c>
      <c r="J1792">
        <v>0.35316949060000002</v>
      </c>
      <c r="K1792">
        <v>0.30544844599999998</v>
      </c>
      <c r="L1792">
        <v>0.62430113929999997</v>
      </c>
      <c r="M1792">
        <v>0.33226228320000001</v>
      </c>
      <c r="N1792">
        <f t="shared" si="210"/>
        <v>0.6078532243514515</v>
      </c>
      <c r="O1792">
        <f t="shared" si="211"/>
        <v>0.33075782931120018</v>
      </c>
      <c r="P1792">
        <f t="shared" si="212"/>
        <v>0.61964563852319554</v>
      </c>
      <c r="Q1792">
        <f t="shared" si="213"/>
        <v>0.32071226568933836</v>
      </c>
      <c r="R1792">
        <v>0.93861105300000003</v>
      </c>
      <c r="S1792">
        <v>0.94035790500000005</v>
      </c>
    </row>
    <row r="1793" spans="1:19" x14ac:dyDescent="0.25">
      <c r="A1793">
        <v>90</v>
      </c>
      <c r="B1793">
        <v>1</v>
      </c>
      <c r="C1793">
        <v>7.5</v>
      </c>
      <c r="D1793">
        <v>3</v>
      </c>
      <c r="H1793">
        <v>0.69817690070000005</v>
      </c>
      <c r="I1793">
        <v>0.58037916499999997</v>
      </c>
      <c r="J1793">
        <v>0.35316949060000002</v>
      </c>
      <c r="K1793">
        <v>0.30544844599999998</v>
      </c>
      <c r="L1793">
        <v>0.62430113929999997</v>
      </c>
      <c r="M1793">
        <v>0.33226228320000001</v>
      </c>
      <c r="N1793">
        <f t="shared" si="210"/>
        <v>0.6078532243514515</v>
      </c>
      <c r="O1793">
        <f t="shared" si="211"/>
        <v>0.33075782931120018</v>
      </c>
      <c r="P1793">
        <f t="shared" si="212"/>
        <v>0.61964563852319554</v>
      </c>
      <c r="Q1793">
        <f t="shared" si="213"/>
        <v>0.32071226568933836</v>
      </c>
      <c r="R1793">
        <v>0.93861105300000003</v>
      </c>
      <c r="S1793">
        <v>0.94035790500000005</v>
      </c>
    </row>
    <row r="1794" spans="1:19" x14ac:dyDescent="0.25">
      <c r="A1794">
        <v>90</v>
      </c>
      <c r="B1794">
        <v>1</v>
      </c>
      <c r="C1794">
        <v>7.5</v>
      </c>
      <c r="D1794">
        <v>3</v>
      </c>
      <c r="H1794">
        <v>0.69817690070000005</v>
      </c>
      <c r="I1794">
        <v>0.58037916499999997</v>
      </c>
      <c r="J1794">
        <v>0.35316949060000002</v>
      </c>
      <c r="K1794">
        <v>0.30544844599999998</v>
      </c>
      <c r="L1794">
        <v>0.62430113929999997</v>
      </c>
      <c r="M1794">
        <v>0.33226228320000001</v>
      </c>
      <c r="N1794">
        <f t="shared" si="210"/>
        <v>0.6078532243514515</v>
      </c>
      <c r="O1794">
        <f t="shared" si="211"/>
        <v>0.33075782931120018</v>
      </c>
      <c r="P1794">
        <f t="shared" si="212"/>
        <v>0.61964563852319554</v>
      </c>
      <c r="Q1794">
        <f t="shared" si="213"/>
        <v>0.32071226568933836</v>
      </c>
      <c r="R1794">
        <v>0.93861105300000003</v>
      </c>
      <c r="S1794">
        <v>0.94035790500000005</v>
      </c>
    </row>
    <row r="1795" spans="1:19" x14ac:dyDescent="0.25">
      <c r="A1795">
        <v>90</v>
      </c>
      <c r="B1795">
        <v>1</v>
      </c>
      <c r="C1795">
        <v>7.5</v>
      </c>
      <c r="D1795">
        <v>3</v>
      </c>
      <c r="H1795">
        <v>0.69817690070000005</v>
      </c>
      <c r="I1795">
        <v>0.58037916499999997</v>
      </c>
      <c r="J1795">
        <v>0.35316949060000002</v>
      </c>
      <c r="K1795">
        <v>0.30544844599999998</v>
      </c>
      <c r="L1795">
        <v>0.62430113929999997</v>
      </c>
      <c r="M1795">
        <v>0.33226228320000001</v>
      </c>
      <c r="N1795">
        <f t="shared" si="210"/>
        <v>0.6078532243514515</v>
      </c>
      <c r="O1795">
        <f t="shared" si="211"/>
        <v>0.33075782931120018</v>
      </c>
      <c r="P1795">
        <f t="shared" si="212"/>
        <v>0.61964563852319554</v>
      </c>
      <c r="Q1795">
        <f t="shared" si="213"/>
        <v>0.32071226568933836</v>
      </c>
      <c r="R1795">
        <v>0.93861105300000003</v>
      </c>
      <c r="S1795">
        <v>0.94035790500000005</v>
      </c>
    </row>
    <row r="1796" spans="1:19" x14ac:dyDescent="0.25">
      <c r="A1796">
        <v>90</v>
      </c>
      <c r="B1796">
        <v>1</v>
      </c>
      <c r="C1796">
        <v>7.5</v>
      </c>
      <c r="D1796">
        <v>3</v>
      </c>
      <c r="H1796">
        <v>0.69817690070000005</v>
      </c>
      <c r="I1796">
        <v>0.58037916499999997</v>
      </c>
      <c r="J1796">
        <v>0.35316949060000002</v>
      </c>
      <c r="K1796">
        <v>0.30544844599999998</v>
      </c>
      <c r="L1796">
        <v>0.62430113929999997</v>
      </c>
      <c r="M1796">
        <v>0.33226228320000001</v>
      </c>
      <c r="N1796">
        <f t="shared" si="210"/>
        <v>0.6078532243514515</v>
      </c>
      <c r="O1796">
        <f t="shared" si="211"/>
        <v>0.33075782931120018</v>
      </c>
      <c r="P1796">
        <f t="shared" si="212"/>
        <v>0.61964563852319554</v>
      </c>
      <c r="Q1796">
        <f t="shared" si="213"/>
        <v>0.32071226568933836</v>
      </c>
      <c r="R1796">
        <v>0.93861105300000003</v>
      </c>
      <c r="S1796">
        <v>0.94035790500000005</v>
      </c>
    </row>
    <row r="1797" spans="1:19" x14ac:dyDescent="0.25">
      <c r="A1797">
        <v>90</v>
      </c>
      <c r="B1797">
        <v>1</v>
      </c>
      <c r="C1797">
        <v>7.5</v>
      </c>
      <c r="D1797">
        <v>3</v>
      </c>
      <c r="E1797">
        <v>0.34200000000000003</v>
      </c>
      <c r="F1797">
        <v>0.63719999999999999</v>
      </c>
      <c r="G1797">
        <v>0.97919999999999996</v>
      </c>
      <c r="H1797">
        <v>0.69817690070000005</v>
      </c>
      <c r="I1797">
        <v>0.58037916499999997</v>
      </c>
      <c r="J1797">
        <v>0.35316949060000002</v>
      </c>
      <c r="K1797">
        <v>0.30544844599999998</v>
      </c>
      <c r="L1797">
        <v>0.62430113929999997</v>
      </c>
      <c r="M1797">
        <v>0.33226228320000001</v>
      </c>
      <c r="N1797">
        <f t="shared" si="210"/>
        <v>0.6078532243514515</v>
      </c>
      <c r="O1797">
        <f t="shared" si="211"/>
        <v>0.33075782931120018</v>
      </c>
      <c r="P1797">
        <f t="shared" si="212"/>
        <v>0.61964563852319554</v>
      </c>
      <c r="Q1797">
        <f t="shared" si="213"/>
        <v>0.32071226568933836</v>
      </c>
      <c r="R1797">
        <v>0.93861105300000003</v>
      </c>
      <c r="S1797">
        <v>0.94035790500000005</v>
      </c>
    </row>
    <row r="1798" spans="1:19" x14ac:dyDescent="0.25">
      <c r="A1798">
        <v>90</v>
      </c>
      <c r="B1798">
        <v>1</v>
      </c>
      <c r="C1798">
        <v>7.5</v>
      </c>
      <c r="D1798">
        <v>3</v>
      </c>
      <c r="E1798">
        <v>0.29339999999999999</v>
      </c>
      <c r="F1798">
        <v>0.64259999999999995</v>
      </c>
      <c r="G1798">
        <v>0.93600000000000005</v>
      </c>
      <c r="H1798">
        <v>0.69817690070000005</v>
      </c>
      <c r="I1798">
        <v>0.58037916499999997</v>
      </c>
      <c r="J1798">
        <v>0.35316949060000002</v>
      </c>
      <c r="K1798">
        <v>0.30544844599999998</v>
      </c>
      <c r="L1798">
        <v>0.62430113929999997</v>
      </c>
      <c r="M1798">
        <v>0.33226228320000001</v>
      </c>
      <c r="N1798">
        <f t="shared" si="210"/>
        <v>0.6078532243514515</v>
      </c>
      <c r="O1798">
        <f t="shared" si="211"/>
        <v>0.33075782931120018</v>
      </c>
      <c r="P1798">
        <f t="shared" si="212"/>
        <v>0.61964563852319554</v>
      </c>
      <c r="Q1798">
        <f t="shared" si="213"/>
        <v>0.32071226568933836</v>
      </c>
      <c r="R1798">
        <v>0.93861105300000003</v>
      </c>
      <c r="S1798">
        <v>0.94035790500000005</v>
      </c>
    </row>
    <row r="1799" spans="1:19" x14ac:dyDescent="0.25">
      <c r="A1799">
        <v>90</v>
      </c>
      <c r="B1799">
        <v>1</v>
      </c>
      <c r="C1799">
        <v>7.5</v>
      </c>
      <c r="D1799">
        <v>3</v>
      </c>
      <c r="E1799">
        <v>0.37440000000000001</v>
      </c>
      <c r="F1799">
        <v>0.495</v>
      </c>
      <c r="G1799">
        <v>0.86939999999999995</v>
      </c>
      <c r="H1799">
        <v>0.69817690070000005</v>
      </c>
      <c r="I1799">
        <v>0.58037916499999997</v>
      </c>
      <c r="J1799">
        <v>0.35316949060000002</v>
      </c>
      <c r="K1799">
        <v>0.30544844599999998</v>
      </c>
      <c r="L1799">
        <v>0.62430113929999997</v>
      </c>
      <c r="M1799">
        <v>0.33226228320000001</v>
      </c>
      <c r="N1799">
        <f t="shared" si="210"/>
        <v>0.6078532243514515</v>
      </c>
      <c r="O1799">
        <f t="shared" si="211"/>
        <v>0.33075782931120018</v>
      </c>
      <c r="P1799">
        <f t="shared" si="212"/>
        <v>0.61964563852319554</v>
      </c>
      <c r="Q1799">
        <f t="shared" si="213"/>
        <v>0.32071226568933836</v>
      </c>
      <c r="R1799">
        <v>0.93861105300000003</v>
      </c>
      <c r="S1799">
        <v>0.94035790500000005</v>
      </c>
    </row>
    <row r="1800" spans="1:19" x14ac:dyDescent="0.25">
      <c r="A1800">
        <v>90</v>
      </c>
      <c r="B1800">
        <v>1</v>
      </c>
      <c r="C1800">
        <v>7.5</v>
      </c>
      <c r="D1800">
        <v>3</v>
      </c>
      <c r="E1800">
        <v>0.29160000000000003</v>
      </c>
      <c r="F1800">
        <v>0.63539999999999996</v>
      </c>
      <c r="G1800">
        <v>0.92700000000000005</v>
      </c>
      <c r="H1800">
        <v>0.69817690070000005</v>
      </c>
      <c r="I1800">
        <v>0.58037916499999997</v>
      </c>
      <c r="J1800">
        <v>0.35316949060000002</v>
      </c>
      <c r="K1800">
        <v>0.30544844599999998</v>
      </c>
      <c r="L1800">
        <v>0.62430113929999997</v>
      </c>
      <c r="M1800">
        <v>0.33226228320000001</v>
      </c>
      <c r="N1800">
        <f t="shared" si="210"/>
        <v>0.6078532243514515</v>
      </c>
      <c r="O1800">
        <f t="shared" si="211"/>
        <v>0.33075782931120018</v>
      </c>
      <c r="P1800">
        <f t="shared" si="212"/>
        <v>0.61964563852319554</v>
      </c>
      <c r="Q1800">
        <f t="shared" si="213"/>
        <v>0.32071226568933836</v>
      </c>
      <c r="R1800">
        <v>0.93861105300000003</v>
      </c>
      <c r="S1800">
        <v>0.94035790500000005</v>
      </c>
    </row>
    <row r="1801" spans="1:19" x14ac:dyDescent="0.25">
      <c r="A1801">
        <v>90</v>
      </c>
      <c r="B1801">
        <v>1</v>
      </c>
      <c r="C1801">
        <v>7.5</v>
      </c>
      <c r="D1801">
        <v>3</v>
      </c>
      <c r="H1801">
        <v>0.69817690070000005</v>
      </c>
      <c r="I1801">
        <v>0.58037916499999997</v>
      </c>
      <c r="J1801">
        <v>0.35316949060000002</v>
      </c>
      <c r="K1801">
        <v>0.30544844599999998</v>
      </c>
      <c r="L1801">
        <v>0.62430113929999997</v>
      </c>
      <c r="M1801">
        <v>0.33226228320000001</v>
      </c>
      <c r="N1801">
        <f t="shared" si="210"/>
        <v>0.6078532243514515</v>
      </c>
      <c r="O1801">
        <f t="shared" si="211"/>
        <v>0.33075782931120018</v>
      </c>
      <c r="P1801">
        <f t="shared" si="212"/>
        <v>0.61964563852319554</v>
      </c>
      <c r="Q1801">
        <f t="shared" si="213"/>
        <v>0.32071226568933836</v>
      </c>
      <c r="R1801">
        <v>0.93861105300000003</v>
      </c>
      <c r="S1801">
        <v>0.94035790500000005</v>
      </c>
    </row>
    <row r="1802" spans="1:19" x14ac:dyDescent="0.25">
      <c r="A1802">
        <v>90</v>
      </c>
      <c r="B1802">
        <v>1</v>
      </c>
      <c r="C1802">
        <v>7.5</v>
      </c>
      <c r="D1802">
        <v>3</v>
      </c>
      <c r="H1802">
        <v>0.69817690070000005</v>
      </c>
      <c r="I1802">
        <v>0.58037916499999997</v>
      </c>
      <c r="J1802">
        <v>0.35316949060000002</v>
      </c>
      <c r="K1802">
        <v>0.30544844599999998</v>
      </c>
      <c r="L1802">
        <v>0.62430113929999997</v>
      </c>
      <c r="M1802">
        <v>0.33226228320000001</v>
      </c>
      <c r="N1802">
        <f t="shared" si="210"/>
        <v>0.6078532243514515</v>
      </c>
      <c r="O1802">
        <f t="shared" si="211"/>
        <v>0.33075782931120018</v>
      </c>
      <c r="P1802">
        <f t="shared" si="212"/>
        <v>0.61964563852319554</v>
      </c>
      <c r="Q1802">
        <f t="shared" si="213"/>
        <v>0.32071226568933836</v>
      </c>
      <c r="R1802">
        <v>0.93861105300000003</v>
      </c>
      <c r="S1802">
        <v>0.94035790500000005</v>
      </c>
    </row>
    <row r="1803" spans="1:19" x14ac:dyDescent="0.25">
      <c r="A1803">
        <v>90</v>
      </c>
      <c r="B1803">
        <v>1</v>
      </c>
      <c r="C1803">
        <v>7.5</v>
      </c>
      <c r="D1803">
        <v>3</v>
      </c>
      <c r="H1803">
        <v>0.69817690070000005</v>
      </c>
      <c r="I1803">
        <v>0.58037916499999997</v>
      </c>
      <c r="J1803">
        <v>0.35316949060000002</v>
      </c>
      <c r="K1803">
        <v>0.30544844599999998</v>
      </c>
      <c r="L1803">
        <v>0.62430113929999997</v>
      </c>
      <c r="M1803">
        <v>0.33226228320000001</v>
      </c>
      <c r="N1803">
        <f t="shared" si="210"/>
        <v>0.6078532243514515</v>
      </c>
      <c r="O1803">
        <f t="shared" si="211"/>
        <v>0.33075782931120018</v>
      </c>
      <c r="P1803">
        <f t="shared" si="212"/>
        <v>0.61964563852319554</v>
      </c>
      <c r="Q1803">
        <f t="shared" si="213"/>
        <v>0.32071226568933836</v>
      </c>
      <c r="R1803">
        <v>0.93861105300000003</v>
      </c>
      <c r="S1803">
        <v>0.94035790500000005</v>
      </c>
    </row>
    <row r="1804" spans="1:19" x14ac:dyDescent="0.25">
      <c r="A1804">
        <v>90</v>
      </c>
      <c r="B1804">
        <v>1</v>
      </c>
      <c r="C1804">
        <v>7.5</v>
      </c>
      <c r="D1804">
        <v>3</v>
      </c>
      <c r="H1804">
        <v>0.69817690070000005</v>
      </c>
      <c r="I1804">
        <v>0.58037916499999997</v>
      </c>
      <c r="J1804">
        <v>0.35316949060000002</v>
      </c>
      <c r="K1804">
        <v>0.30544844599999998</v>
      </c>
      <c r="L1804">
        <v>0.62430113929999997</v>
      </c>
      <c r="M1804">
        <v>0.33226228320000001</v>
      </c>
      <c r="N1804">
        <f t="shared" si="210"/>
        <v>0.6078532243514515</v>
      </c>
      <c r="O1804">
        <f t="shared" si="211"/>
        <v>0.33075782931120018</v>
      </c>
      <c r="P1804">
        <f t="shared" si="212"/>
        <v>0.61964563852319554</v>
      </c>
      <c r="Q1804">
        <f t="shared" si="213"/>
        <v>0.32071226568933836</v>
      </c>
      <c r="R1804">
        <v>0.93861105300000003</v>
      </c>
      <c r="S1804">
        <v>0.94035790500000005</v>
      </c>
    </row>
    <row r="1806" spans="1:19" x14ac:dyDescent="0.25">
      <c r="A1806">
        <v>90</v>
      </c>
      <c r="B1806">
        <v>0.8</v>
      </c>
      <c r="C1806">
        <v>7.5</v>
      </c>
      <c r="D1806">
        <v>3</v>
      </c>
      <c r="E1806">
        <v>0.372</v>
      </c>
      <c r="F1806">
        <v>0.40200000000000002</v>
      </c>
      <c r="G1806">
        <v>0.77400000000000002</v>
      </c>
      <c r="H1806">
        <v>0.50557690070000005</v>
      </c>
      <c r="I1806">
        <v>0.383579165</v>
      </c>
      <c r="J1806">
        <v>0.35316949060000002</v>
      </c>
      <c r="K1806">
        <v>0.30544844599999998</v>
      </c>
      <c r="L1806">
        <v>0.42361825930000002</v>
      </c>
      <c r="M1806">
        <v>0.33226228320000001</v>
      </c>
      <c r="N1806">
        <f t="shared" ref="N1806:N1845" si="214">$W$27+$W$28*B1806+$W$29*(C1806-$V$16)*(D1806-$V$18)+$W$30*A1806+$W$31*D1806+$W$32*(C1806-$V$16)*(A1806-$V$20)+$W$33*C1806+$W$34*(B1806-$V$22)*(D1806-$V$18)+$W$35*(A1806-$V$20)*(D1806-$V$18)</f>
        <v>0.41444152118345162</v>
      </c>
      <c r="O1806">
        <f t="shared" ref="O1806:O1845" si="215">$W$40+$W$41*D1806+$W$42*(C1806-$V$17)*(D1806-$V$19)+$W$43*A1806+$W$44*(A1806-$V$21)*(D1806-$V$19)+$W$45*C1806+$W$46*(A1806-$V$21)*(C1806-$V$17)+$W$47*(B1806-$V$23)*(D1806-$V$19)+$W$48*(B1806-$V$23)*(C1806-$V$17)+$W$49*B1806</f>
        <v>0.33456808870500016</v>
      </c>
      <c r="P1806">
        <f t="shared" ref="P1806:P1845" si="216">$Z$27+$Z$28*B1806+$Z$29*A1806+$Z$30*C1806+$Z$31*(D1806-$V$18)^2+$Z$32*(D1806-$V$18)*(C1806-$V$16)+$Z$33*(A1806-$V$20)*(D1806-$V$18)+$Z$34*(D1806)+$Z$35*(B1806-$V$22)*(D1806-$V$18)+$Z$36*(C1806-$V$16)^2+$Z$37*(B1806-$V$22)*(C1806-$V$16)</f>
        <v>0.42306204192919616</v>
      </c>
      <c r="Q1806">
        <f t="shared" ref="Q1806:Q1845" si="217">$Z$40+$Z$41*A1806+$Z$42*C1806+$Z$43*(D1806-$V$19)^2+$Z$44*(C1806-$V$17)*(D1806-$V$19)+$Z$45*D1806+$Z$46*(A1806-$V$21)*(D1806-$V$19)+$Z$47*(C1806-$V$17)^2+$Z$48*(B1806-$V$23)*(D1806-$V$19)+$Z$49*(B1806-$V$23)*(C1806-$V$17)+$Z$50*B1806</f>
        <v>0.32696173010253843</v>
      </c>
      <c r="R1806">
        <v>0.74900960999999999</v>
      </c>
      <c r="S1806">
        <v>0.75002377200000003</v>
      </c>
    </row>
    <row r="1807" spans="1:19" x14ac:dyDescent="0.25">
      <c r="A1807">
        <v>90</v>
      </c>
      <c r="B1807">
        <v>0.8</v>
      </c>
      <c r="C1807">
        <v>7.5</v>
      </c>
      <c r="D1807">
        <v>3</v>
      </c>
      <c r="E1807">
        <v>0.3528</v>
      </c>
      <c r="F1807">
        <v>0.41760000000000003</v>
      </c>
      <c r="G1807">
        <v>0.77039999999999997</v>
      </c>
      <c r="H1807">
        <v>0.50557690070000005</v>
      </c>
      <c r="I1807">
        <v>0.383579165</v>
      </c>
      <c r="J1807">
        <v>0.35316949060000002</v>
      </c>
      <c r="K1807">
        <v>0.30544844599999998</v>
      </c>
      <c r="L1807">
        <v>0.42361825930000002</v>
      </c>
      <c r="M1807">
        <v>0.33226228320000001</v>
      </c>
      <c r="N1807">
        <f t="shared" si="214"/>
        <v>0.41444152118345162</v>
      </c>
      <c r="O1807">
        <f t="shared" si="215"/>
        <v>0.33456808870500016</v>
      </c>
      <c r="P1807">
        <f t="shared" si="216"/>
        <v>0.42306204192919616</v>
      </c>
      <c r="Q1807">
        <f t="shared" si="217"/>
        <v>0.32696173010253843</v>
      </c>
      <c r="R1807">
        <v>0.74900960999999999</v>
      </c>
      <c r="S1807">
        <v>0.75002377200000003</v>
      </c>
    </row>
    <row r="1808" spans="1:19" x14ac:dyDescent="0.25">
      <c r="A1808">
        <v>90</v>
      </c>
      <c r="B1808">
        <v>0.8</v>
      </c>
      <c r="C1808">
        <v>7.5</v>
      </c>
      <c r="D1808">
        <v>3</v>
      </c>
      <c r="E1808">
        <v>0.33839999999999998</v>
      </c>
      <c r="F1808">
        <v>0.4128</v>
      </c>
      <c r="G1808">
        <v>0.75119999999999998</v>
      </c>
      <c r="H1808">
        <v>0.50557690070000005</v>
      </c>
      <c r="I1808">
        <v>0.383579165</v>
      </c>
      <c r="J1808">
        <v>0.35316949060000002</v>
      </c>
      <c r="K1808">
        <v>0.30544844599999998</v>
      </c>
      <c r="L1808">
        <v>0.42361825930000002</v>
      </c>
      <c r="M1808">
        <v>0.33226228320000001</v>
      </c>
      <c r="N1808">
        <f t="shared" si="214"/>
        <v>0.41444152118345162</v>
      </c>
      <c r="O1808">
        <f t="shared" si="215"/>
        <v>0.33456808870500016</v>
      </c>
      <c r="P1808">
        <f t="shared" si="216"/>
        <v>0.42306204192919616</v>
      </c>
      <c r="Q1808">
        <f t="shared" si="217"/>
        <v>0.32696173010253843</v>
      </c>
      <c r="R1808">
        <v>0.74900960999999999</v>
      </c>
      <c r="S1808">
        <v>0.75002377200000003</v>
      </c>
    </row>
    <row r="1809" spans="1:19" x14ac:dyDescent="0.25">
      <c r="A1809">
        <v>90</v>
      </c>
      <c r="B1809">
        <v>0.8</v>
      </c>
      <c r="C1809">
        <v>7.5</v>
      </c>
      <c r="D1809">
        <v>3</v>
      </c>
      <c r="E1809">
        <v>0.36</v>
      </c>
      <c r="F1809">
        <v>0.40439999999999998</v>
      </c>
      <c r="G1809">
        <v>0.76439999999999997</v>
      </c>
      <c r="H1809">
        <v>0.50557690070000005</v>
      </c>
      <c r="I1809">
        <v>0.383579165</v>
      </c>
      <c r="J1809">
        <v>0.35316949060000002</v>
      </c>
      <c r="K1809">
        <v>0.30544844599999998</v>
      </c>
      <c r="L1809">
        <v>0.42361825930000002</v>
      </c>
      <c r="M1809">
        <v>0.33226228320000001</v>
      </c>
      <c r="N1809">
        <f t="shared" si="214"/>
        <v>0.41444152118345162</v>
      </c>
      <c r="O1809">
        <f t="shared" si="215"/>
        <v>0.33456808870500016</v>
      </c>
      <c r="P1809">
        <f t="shared" si="216"/>
        <v>0.42306204192919616</v>
      </c>
      <c r="Q1809">
        <f t="shared" si="217"/>
        <v>0.32696173010253843</v>
      </c>
      <c r="R1809">
        <v>0.74900960999999999</v>
      </c>
      <c r="S1809">
        <v>0.75002377200000003</v>
      </c>
    </row>
    <row r="1810" spans="1:19" x14ac:dyDescent="0.25">
      <c r="A1810">
        <v>90</v>
      </c>
      <c r="B1810">
        <v>0.8</v>
      </c>
      <c r="C1810">
        <v>7.5</v>
      </c>
      <c r="D1810">
        <v>3</v>
      </c>
      <c r="E1810">
        <v>0.31919999999999998</v>
      </c>
      <c r="F1810">
        <v>0.44519999999999998</v>
      </c>
      <c r="G1810">
        <v>0.76439999999999997</v>
      </c>
      <c r="H1810">
        <v>0.50557690070000005</v>
      </c>
      <c r="I1810">
        <v>0.383579165</v>
      </c>
      <c r="J1810">
        <v>0.35316949060000002</v>
      </c>
      <c r="K1810">
        <v>0.30544844599999998</v>
      </c>
      <c r="L1810">
        <v>0.42361825930000002</v>
      </c>
      <c r="M1810">
        <v>0.33226228320000001</v>
      </c>
      <c r="N1810">
        <f t="shared" si="214"/>
        <v>0.41444152118345162</v>
      </c>
      <c r="O1810">
        <f t="shared" si="215"/>
        <v>0.33456808870500016</v>
      </c>
      <c r="P1810">
        <f t="shared" si="216"/>
        <v>0.42306204192919616</v>
      </c>
      <c r="Q1810">
        <f t="shared" si="217"/>
        <v>0.32696173010253843</v>
      </c>
      <c r="R1810">
        <v>0.74900960999999999</v>
      </c>
      <c r="S1810">
        <v>0.75002377200000003</v>
      </c>
    </row>
    <row r="1811" spans="1:19" x14ac:dyDescent="0.25">
      <c r="A1811">
        <v>90</v>
      </c>
      <c r="B1811">
        <v>0.8</v>
      </c>
      <c r="C1811">
        <v>7.5</v>
      </c>
      <c r="D1811">
        <v>3</v>
      </c>
      <c r="E1811">
        <v>0.32040000000000002</v>
      </c>
      <c r="F1811">
        <v>0.43740000000000001</v>
      </c>
      <c r="G1811">
        <v>0.75780000000000003</v>
      </c>
      <c r="H1811">
        <v>0.50557690070000005</v>
      </c>
      <c r="I1811">
        <v>0.383579165</v>
      </c>
      <c r="J1811">
        <v>0.35316949060000002</v>
      </c>
      <c r="K1811">
        <v>0.30544844599999998</v>
      </c>
      <c r="L1811">
        <v>0.42361825930000002</v>
      </c>
      <c r="M1811">
        <v>0.33226228320000001</v>
      </c>
      <c r="N1811">
        <f t="shared" si="214"/>
        <v>0.41444152118345162</v>
      </c>
      <c r="O1811">
        <f t="shared" si="215"/>
        <v>0.33456808870500016</v>
      </c>
      <c r="P1811">
        <f t="shared" si="216"/>
        <v>0.42306204192919616</v>
      </c>
      <c r="Q1811">
        <f t="shared" si="217"/>
        <v>0.32696173010253843</v>
      </c>
      <c r="R1811">
        <v>0.74900960999999999</v>
      </c>
      <c r="S1811">
        <v>0.75002377200000003</v>
      </c>
    </row>
    <row r="1812" spans="1:19" x14ac:dyDescent="0.25">
      <c r="A1812">
        <v>90</v>
      </c>
      <c r="B1812">
        <v>0.8</v>
      </c>
      <c r="C1812">
        <v>7.5</v>
      </c>
      <c r="D1812">
        <v>3</v>
      </c>
      <c r="E1812">
        <v>0.31140000000000001</v>
      </c>
      <c r="F1812">
        <v>0.4446</v>
      </c>
      <c r="G1812">
        <v>0.75600000000000001</v>
      </c>
      <c r="H1812">
        <v>0.50557690070000005</v>
      </c>
      <c r="I1812">
        <v>0.383579165</v>
      </c>
      <c r="J1812">
        <v>0.35316949060000002</v>
      </c>
      <c r="K1812">
        <v>0.30544844599999998</v>
      </c>
      <c r="L1812">
        <v>0.42361825930000002</v>
      </c>
      <c r="M1812">
        <v>0.33226228320000001</v>
      </c>
      <c r="N1812">
        <f t="shared" si="214"/>
        <v>0.41444152118345162</v>
      </c>
      <c r="O1812">
        <f t="shared" si="215"/>
        <v>0.33456808870500016</v>
      </c>
      <c r="P1812">
        <f t="shared" si="216"/>
        <v>0.42306204192919616</v>
      </c>
      <c r="Q1812">
        <f t="shared" si="217"/>
        <v>0.32696173010253843</v>
      </c>
      <c r="R1812">
        <v>0.74900960999999999</v>
      </c>
      <c r="S1812">
        <v>0.75002377200000003</v>
      </c>
    </row>
    <row r="1813" spans="1:19" x14ac:dyDescent="0.25">
      <c r="A1813">
        <v>90</v>
      </c>
      <c r="B1813">
        <v>0.8</v>
      </c>
      <c r="C1813">
        <v>7.5</v>
      </c>
      <c r="D1813">
        <v>3</v>
      </c>
      <c r="E1813">
        <v>0.33479999999999999</v>
      </c>
      <c r="F1813">
        <v>0.43559999999999999</v>
      </c>
      <c r="G1813">
        <v>0.77039999999999997</v>
      </c>
      <c r="H1813">
        <v>0.50557690070000005</v>
      </c>
      <c r="I1813">
        <v>0.383579165</v>
      </c>
      <c r="J1813">
        <v>0.35316949060000002</v>
      </c>
      <c r="K1813">
        <v>0.30544844599999998</v>
      </c>
      <c r="L1813">
        <v>0.42361825930000002</v>
      </c>
      <c r="M1813">
        <v>0.33226228320000001</v>
      </c>
      <c r="N1813">
        <f t="shared" si="214"/>
        <v>0.41444152118345162</v>
      </c>
      <c r="O1813">
        <f t="shared" si="215"/>
        <v>0.33456808870500016</v>
      </c>
      <c r="P1813">
        <f t="shared" si="216"/>
        <v>0.42306204192919616</v>
      </c>
      <c r="Q1813">
        <f t="shared" si="217"/>
        <v>0.32696173010253843</v>
      </c>
      <c r="R1813">
        <v>0.74900960999999999</v>
      </c>
      <c r="S1813">
        <v>0.75002377200000003</v>
      </c>
    </row>
    <row r="1814" spans="1:19" x14ac:dyDescent="0.25">
      <c r="A1814">
        <v>90</v>
      </c>
      <c r="B1814">
        <v>0.8</v>
      </c>
      <c r="C1814">
        <v>7.5</v>
      </c>
      <c r="D1814">
        <v>3</v>
      </c>
      <c r="E1814">
        <v>0.27</v>
      </c>
      <c r="F1814">
        <v>0.46800000000000003</v>
      </c>
      <c r="G1814">
        <v>0.73799999999999999</v>
      </c>
      <c r="H1814">
        <v>0.50557690070000005</v>
      </c>
      <c r="I1814">
        <v>0.383579165</v>
      </c>
      <c r="J1814">
        <v>0.35316949060000002</v>
      </c>
      <c r="K1814">
        <v>0.30544844599999998</v>
      </c>
      <c r="L1814">
        <v>0.42361825930000002</v>
      </c>
      <c r="M1814">
        <v>0.33226228320000001</v>
      </c>
      <c r="N1814">
        <f t="shared" si="214"/>
        <v>0.41444152118345162</v>
      </c>
      <c r="O1814">
        <f t="shared" si="215"/>
        <v>0.33456808870500016</v>
      </c>
      <c r="P1814">
        <f t="shared" si="216"/>
        <v>0.42306204192919616</v>
      </c>
      <c r="Q1814">
        <f t="shared" si="217"/>
        <v>0.32696173010253843</v>
      </c>
      <c r="R1814">
        <v>0.74900960999999999</v>
      </c>
      <c r="S1814">
        <v>0.75002377200000003</v>
      </c>
    </row>
    <row r="1815" spans="1:19" x14ac:dyDescent="0.25">
      <c r="A1815">
        <v>90</v>
      </c>
      <c r="B1815">
        <v>0.8</v>
      </c>
      <c r="C1815">
        <v>7.5</v>
      </c>
      <c r="D1815">
        <v>3</v>
      </c>
      <c r="E1815">
        <v>0.29160000000000003</v>
      </c>
      <c r="F1815">
        <v>0.441</v>
      </c>
      <c r="G1815">
        <v>0.73260000000000003</v>
      </c>
      <c r="H1815">
        <v>0.50557690070000005</v>
      </c>
      <c r="I1815">
        <v>0.383579165</v>
      </c>
      <c r="J1815">
        <v>0.35316949060000002</v>
      </c>
      <c r="K1815">
        <v>0.30544844599999998</v>
      </c>
      <c r="L1815">
        <v>0.42361825930000002</v>
      </c>
      <c r="M1815">
        <v>0.33226228320000001</v>
      </c>
      <c r="N1815">
        <f t="shared" si="214"/>
        <v>0.41444152118345162</v>
      </c>
      <c r="O1815">
        <f t="shared" si="215"/>
        <v>0.33456808870500016</v>
      </c>
      <c r="P1815">
        <f t="shared" si="216"/>
        <v>0.42306204192919616</v>
      </c>
      <c r="Q1815">
        <f t="shared" si="217"/>
        <v>0.32696173010253843</v>
      </c>
      <c r="R1815">
        <v>0.74900960999999999</v>
      </c>
      <c r="S1815">
        <v>0.75002377200000003</v>
      </c>
    </row>
    <row r="1816" spans="1:19" x14ac:dyDescent="0.25">
      <c r="A1816">
        <v>90</v>
      </c>
      <c r="B1816">
        <v>0.8</v>
      </c>
      <c r="C1816">
        <v>7.5</v>
      </c>
      <c r="D1816">
        <v>3</v>
      </c>
      <c r="E1816">
        <v>0.29160000000000003</v>
      </c>
      <c r="F1816">
        <v>0.43380000000000002</v>
      </c>
      <c r="G1816">
        <v>0.72540000000000004</v>
      </c>
      <c r="H1816">
        <v>0.50557690070000005</v>
      </c>
      <c r="I1816">
        <v>0.383579165</v>
      </c>
      <c r="J1816">
        <v>0.35316949060000002</v>
      </c>
      <c r="K1816">
        <v>0.30544844599999998</v>
      </c>
      <c r="L1816">
        <v>0.42361825930000002</v>
      </c>
      <c r="M1816">
        <v>0.33226228320000001</v>
      </c>
      <c r="N1816">
        <f t="shared" si="214"/>
        <v>0.41444152118345162</v>
      </c>
      <c r="O1816">
        <f t="shared" si="215"/>
        <v>0.33456808870500016</v>
      </c>
      <c r="P1816">
        <f t="shared" si="216"/>
        <v>0.42306204192919616</v>
      </c>
      <c r="Q1816">
        <f t="shared" si="217"/>
        <v>0.32696173010253843</v>
      </c>
      <c r="R1816">
        <v>0.74900960999999999</v>
      </c>
      <c r="S1816">
        <v>0.75002377200000003</v>
      </c>
    </row>
    <row r="1817" spans="1:19" x14ac:dyDescent="0.25">
      <c r="A1817">
        <v>90</v>
      </c>
      <c r="B1817">
        <v>0.8</v>
      </c>
      <c r="C1817">
        <v>7.5</v>
      </c>
      <c r="D1817">
        <v>3</v>
      </c>
      <c r="E1817">
        <v>0.31859999999999999</v>
      </c>
      <c r="F1817">
        <v>0.44280000000000003</v>
      </c>
      <c r="G1817">
        <v>0.76139999999999997</v>
      </c>
      <c r="H1817">
        <v>0.50557690070000005</v>
      </c>
      <c r="I1817">
        <v>0.383579165</v>
      </c>
      <c r="J1817">
        <v>0.35316949060000002</v>
      </c>
      <c r="K1817">
        <v>0.30544844599999998</v>
      </c>
      <c r="L1817">
        <v>0.42361825930000002</v>
      </c>
      <c r="M1817">
        <v>0.33226228320000001</v>
      </c>
      <c r="N1817">
        <f t="shared" si="214"/>
        <v>0.41444152118345162</v>
      </c>
      <c r="O1817">
        <f t="shared" si="215"/>
        <v>0.33456808870500016</v>
      </c>
      <c r="P1817">
        <f t="shared" si="216"/>
        <v>0.42306204192919616</v>
      </c>
      <c r="Q1817">
        <f t="shared" si="217"/>
        <v>0.32696173010253843</v>
      </c>
      <c r="R1817">
        <v>0.74900960999999999</v>
      </c>
      <c r="S1817">
        <v>0.75002377200000003</v>
      </c>
    </row>
    <row r="1818" spans="1:19" x14ac:dyDescent="0.25">
      <c r="A1818">
        <v>90</v>
      </c>
      <c r="B1818">
        <v>0.8</v>
      </c>
      <c r="C1818">
        <v>7.5</v>
      </c>
      <c r="D1818">
        <v>3</v>
      </c>
      <c r="E1818">
        <v>0.28079999999999999</v>
      </c>
      <c r="F1818">
        <v>0.47699999999999998</v>
      </c>
      <c r="G1818">
        <v>0.75780000000000003</v>
      </c>
      <c r="H1818">
        <v>0.50557690070000005</v>
      </c>
      <c r="I1818">
        <v>0.383579165</v>
      </c>
      <c r="J1818">
        <v>0.35316949060000002</v>
      </c>
      <c r="K1818">
        <v>0.30544844599999998</v>
      </c>
      <c r="L1818">
        <v>0.42361825930000002</v>
      </c>
      <c r="M1818">
        <v>0.33226228320000001</v>
      </c>
      <c r="N1818">
        <f t="shared" si="214"/>
        <v>0.41444152118345162</v>
      </c>
      <c r="O1818">
        <f t="shared" si="215"/>
        <v>0.33456808870500016</v>
      </c>
      <c r="P1818">
        <f t="shared" si="216"/>
        <v>0.42306204192919616</v>
      </c>
      <c r="Q1818">
        <f t="shared" si="217"/>
        <v>0.32696173010253843</v>
      </c>
      <c r="R1818">
        <v>0.74900960999999999</v>
      </c>
      <c r="S1818">
        <v>0.75002377200000003</v>
      </c>
    </row>
    <row r="1819" spans="1:19" x14ac:dyDescent="0.25">
      <c r="A1819">
        <v>90</v>
      </c>
      <c r="B1819">
        <v>0.8</v>
      </c>
      <c r="C1819">
        <v>7.5</v>
      </c>
      <c r="D1819">
        <v>3</v>
      </c>
      <c r="E1819">
        <v>0.28620000000000001</v>
      </c>
      <c r="F1819">
        <v>0.4662</v>
      </c>
      <c r="G1819">
        <v>0.75239999999999996</v>
      </c>
      <c r="H1819">
        <v>0.50557690070000005</v>
      </c>
      <c r="I1819">
        <v>0.383579165</v>
      </c>
      <c r="J1819">
        <v>0.35316949060000002</v>
      </c>
      <c r="K1819">
        <v>0.30544844599999998</v>
      </c>
      <c r="L1819">
        <v>0.42361825930000002</v>
      </c>
      <c r="M1819">
        <v>0.33226228320000001</v>
      </c>
      <c r="N1819">
        <f t="shared" si="214"/>
        <v>0.41444152118345162</v>
      </c>
      <c r="O1819">
        <f t="shared" si="215"/>
        <v>0.33456808870500016</v>
      </c>
      <c r="P1819">
        <f t="shared" si="216"/>
        <v>0.42306204192919616</v>
      </c>
      <c r="Q1819">
        <f t="shared" si="217"/>
        <v>0.32696173010253843</v>
      </c>
      <c r="R1819">
        <v>0.74900960999999999</v>
      </c>
      <c r="S1819">
        <v>0.75002377200000003</v>
      </c>
    </row>
    <row r="1820" spans="1:19" x14ac:dyDescent="0.25">
      <c r="A1820">
        <v>90</v>
      </c>
      <c r="B1820">
        <v>0.8</v>
      </c>
      <c r="C1820">
        <v>7.5</v>
      </c>
      <c r="D1820">
        <v>3</v>
      </c>
      <c r="E1820">
        <v>0.29520000000000002</v>
      </c>
      <c r="F1820">
        <v>0.46079999999999999</v>
      </c>
      <c r="G1820">
        <v>0.75600000000000001</v>
      </c>
      <c r="H1820">
        <v>0.50557690070000005</v>
      </c>
      <c r="I1820">
        <v>0.383579165</v>
      </c>
      <c r="J1820">
        <v>0.35316949060000002</v>
      </c>
      <c r="K1820">
        <v>0.30544844599999998</v>
      </c>
      <c r="L1820">
        <v>0.42361825930000002</v>
      </c>
      <c r="M1820">
        <v>0.33226228320000001</v>
      </c>
      <c r="N1820">
        <f t="shared" si="214"/>
        <v>0.41444152118345162</v>
      </c>
      <c r="O1820">
        <f t="shared" si="215"/>
        <v>0.33456808870500016</v>
      </c>
      <c r="P1820">
        <f t="shared" si="216"/>
        <v>0.42306204192919616</v>
      </c>
      <c r="Q1820">
        <f t="shared" si="217"/>
        <v>0.32696173010253843</v>
      </c>
      <c r="R1820">
        <v>0.74900960999999999</v>
      </c>
      <c r="S1820">
        <v>0.75002377200000003</v>
      </c>
    </row>
    <row r="1821" spans="1:19" x14ac:dyDescent="0.25">
      <c r="A1821">
        <v>90</v>
      </c>
      <c r="B1821">
        <v>0.8</v>
      </c>
      <c r="C1821">
        <v>7.5</v>
      </c>
      <c r="D1821">
        <v>3</v>
      </c>
      <c r="E1821">
        <v>0.33300000000000002</v>
      </c>
      <c r="F1821">
        <v>0.4194</v>
      </c>
      <c r="G1821">
        <v>0.75239999999999996</v>
      </c>
      <c r="H1821">
        <v>0.50557690070000005</v>
      </c>
      <c r="I1821">
        <v>0.383579165</v>
      </c>
      <c r="J1821">
        <v>0.35316949060000002</v>
      </c>
      <c r="K1821">
        <v>0.30544844599999998</v>
      </c>
      <c r="L1821">
        <v>0.42361825930000002</v>
      </c>
      <c r="M1821">
        <v>0.33226228320000001</v>
      </c>
      <c r="N1821">
        <f t="shared" si="214"/>
        <v>0.41444152118345162</v>
      </c>
      <c r="O1821">
        <f t="shared" si="215"/>
        <v>0.33456808870500016</v>
      </c>
      <c r="P1821">
        <f t="shared" si="216"/>
        <v>0.42306204192919616</v>
      </c>
      <c r="Q1821">
        <f t="shared" si="217"/>
        <v>0.32696173010253843</v>
      </c>
      <c r="R1821">
        <v>0.74900960999999999</v>
      </c>
      <c r="S1821">
        <v>0.75002377200000003</v>
      </c>
    </row>
    <row r="1822" spans="1:19" x14ac:dyDescent="0.25">
      <c r="A1822">
        <v>90</v>
      </c>
      <c r="B1822">
        <v>0.8</v>
      </c>
      <c r="C1822">
        <v>7.5</v>
      </c>
      <c r="D1822">
        <v>3</v>
      </c>
      <c r="E1822">
        <v>0.27839999999999998</v>
      </c>
      <c r="F1822">
        <v>0.4824</v>
      </c>
      <c r="G1822">
        <v>0.76080000000000003</v>
      </c>
      <c r="H1822">
        <v>0.50557690070000005</v>
      </c>
      <c r="I1822">
        <v>0.383579165</v>
      </c>
      <c r="J1822">
        <v>0.35316949060000002</v>
      </c>
      <c r="K1822">
        <v>0.30544844599999998</v>
      </c>
      <c r="L1822">
        <v>0.42361825930000002</v>
      </c>
      <c r="M1822">
        <v>0.33226228320000001</v>
      </c>
      <c r="N1822">
        <f t="shared" si="214"/>
        <v>0.41444152118345162</v>
      </c>
      <c r="O1822">
        <f t="shared" si="215"/>
        <v>0.33456808870500016</v>
      </c>
      <c r="P1822">
        <f t="shared" si="216"/>
        <v>0.42306204192919616</v>
      </c>
      <c r="Q1822">
        <f t="shared" si="217"/>
        <v>0.32696173010253843</v>
      </c>
      <c r="R1822">
        <v>0.74900960999999999</v>
      </c>
      <c r="S1822">
        <v>0.75002377200000003</v>
      </c>
    </row>
    <row r="1823" spans="1:19" x14ac:dyDescent="0.25">
      <c r="A1823">
        <v>90</v>
      </c>
      <c r="B1823">
        <v>0.8</v>
      </c>
      <c r="C1823">
        <v>7.5</v>
      </c>
      <c r="D1823">
        <v>3</v>
      </c>
      <c r="E1823">
        <v>0.30840000000000001</v>
      </c>
      <c r="F1823">
        <v>0.45240000000000002</v>
      </c>
      <c r="G1823">
        <v>0.76080000000000003</v>
      </c>
      <c r="H1823">
        <v>0.50557690070000005</v>
      </c>
      <c r="I1823">
        <v>0.383579165</v>
      </c>
      <c r="J1823">
        <v>0.35316949060000002</v>
      </c>
      <c r="K1823">
        <v>0.30544844599999998</v>
      </c>
      <c r="L1823">
        <v>0.42361825930000002</v>
      </c>
      <c r="M1823">
        <v>0.33226228320000001</v>
      </c>
      <c r="N1823">
        <f t="shared" si="214"/>
        <v>0.41444152118345162</v>
      </c>
      <c r="O1823">
        <f t="shared" si="215"/>
        <v>0.33456808870500016</v>
      </c>
      <c r="P1823">
        <f t="shared" si="216"/>
        <v>0.42306204192919616</v>
      </c>
      <c r="Q1823">
        <f t="shared" si="217"/>
        <v>0.32696173010253843</v>
      </c>
      <c r="R1823">
        <v>0.74900960999999999</v>
      </c>
      <c r="S1823">
        <v>0.75002377200000003</v>
      </c>
    </row>
    <row r="1824" spans="1:19" x14ac:dyDescent="0.25">
      <c r="A1824">
        <v>90</v>
      </c>
      <c r="B1824">
        <v>0.8</v>
      </c>
      <c r="C1824">
        <v>7.5</v>
      </c>
      <c r="D1824">
        <v>3</v>
      </c>
      <c r="E1824">
        <v>0.30840000000000001</v>
      </c>
      <c r="F1824">
        <v>0.44879999999999998</v>
      </c>
      <c r="G1824">
        <v>0.75719999999999998</v>
      </c>
      <c r="H1824">
        <v>0.50557690070000005</v>
      </c>
      <c r="I1824">
        <v>0.383579165</v>
      </c>
      <c r="J1824">
        <v>0.35316949060000002</v>
      </c>
      <c r="K1824">
        <v>0.30544844599999998</v>
      </c>
      <c r="L1824">
        <v>0.42361825930000002</v>
      </c>
      <c r="M1824">
        <v>0.33226228320000001</v>
      </c>
      <c r="N1824">
        <f t="shared" si="214"/>
        <v>0.41444152118345162</v>
      </c>
      <c r="O1824">
        <f t="shared" si="215"/>
        <v>0.33456808870500016</v>
      </c>
      <c r="P1824">
        <f t="shared" si="216"/>
        <v>0.42306204192919616</v>
      </c>
      <c r="Q1824">
        <f t="shared" si="217"/>
        <v>0.32696173010253843</v>
      </c>
      <c r="R1824">
        <v>0.74900960999999999</v>
      </c>
      <c r="S1824">
        <v>0.75002377200000003</v>
      </c>
    </row>
    <row r="1825" spans="1:19" x14ac:dyDescent="0.25">
      <c r="A1825">
        <v>90</v>
      </c>
      <c r="B1825">
        <v>0.8</v>
      </c>
      <c r="C1825">
        <v>7.5</v>
      </c>
      <c r="D1825">
        <v>3</v>
      </c>
      <c r="E1825">
        <v>0.30719999999999997</v>
      </c>
      <c r="F1825">
        <v>0.46920000000000001</v>
      </c>
      <c r="G1825">
        <v>0.77639999999999998</v>
      </c>
      <c r="H1825">
        <v>0.50557690070000005</v>
      </c>
      <c r="I1825">
        <v>0.383579165</v>
      </c>
      <c r="J1825">
        <v>0.35316949060000002</v>
      </c>
      <c r="K1825">
        <v>0.30544844599999998</v>
      </c>
      <c r="L1825">
        <v>0.42361825930000002</v>
      </c>
      <c r="M1825">
        <v>0.33226228320000001</v>
      </c>
      <c r="N1825">
        <f t="shared" si="214"/>
        <v>0.41444152118345162</v>
      </c>
      <c r="O1825">
        <f t="shared" si="215"/>
        <v>0.33456808870500016</v>
      </c>
      <c r="P1825">
        <f t="shared" si="216"/>
        <v>0.42306204192919616</v>
      </c>
      <c r="Q1825">
        <f t="shared" si="217"/>
        <v>0.32696173010253843</v>
      </c>
      <c r="R1825">
        <v>0.74900960999999999</v>
      </c>
      <c r="S1825">
        <v>0.75002377200000003</v>
      </c>
    </row>
    <row r="1826" spans="1:19" x14ac:dyDescent="0.25">
      <c r="A1826">
        <v>90</v>
      </c>
      <c r="B1826">
        <v>0.8</v>
      </c>
      <c r="C1826">
        <v>7.5</v>
      </c>
      <c r="D1826">
        <v>3</v>
      </c>
      <c r="E1826">
        <v>0.2898</v>
      </c>
      <c r="F1826">
        <v>0.45900000000000002</v>
      </c>
      <c r="G1826">
        <v>0.74880000000000002</v>
      </c>
      <c r="H1826">
        <v>0.50557690070000005</v>
      </c>
      <c r="I1826">
        <v>0.383579165</v>
      </c>
      <c r="J1826">
        <v>0.35316949060000002</v>
      </c>
      <c r="K1826">
        <v>0.30544844599999998</v>
      </c>
      <c r="L1826">
        <v>0.42361825930000002</v>
      </c>
      <c r="M1826">
        <v>0.33226228320000001</v>
      </c>
      <c r="N1826">
        <f t="shared" si="214"/>
        <v>0.41444152118345162</v>
      </c>
      <c r="O1826">
        <f t="shared" si="215"/>
        <v>0.33456808870500016</v>
      </c>
      <c r="P1826">
        <f t="shared" si="216"/>
        <v>0.42306204192919616</v>
      </c>
      <c r="Q1826">
        <f t="shared" si="217"/>
        <v>0.32696173010253843</v>
      </c>
      <c r="R1826">
        <v>0.74900960999999999</v>
      </c>
      <c r="S1826">
        <v>0.75002377200000003</v>
      </c>
    </row>
    <row r="1827" spans="1:19" x14ac:dyDescent="0.25">
      <c r="A1827">
        <v>90</v>
      </c>
      <c r="B1827">
        <v>0.8</v>
      </c>
      <c r="C1827">
        <v>7.5</v>
      </c>
      <c r="D1827">
        <v>3</v>
      </c>
      <c r="E1827">
        <v>0.29520000000000002</v>
      </c>
      <c r="F1827">
        <v>0.44640000000000002</v>
      </c>
      <c r="G1827">
        <v>0.74160000000000004</v>
      </c>
      <c r="H1827">
        <v>0.50557690070000005</v>
      </c>
      <c r="I1827">
        <v>0.383579165</v>
      </c>
      <c r="J1827">
        <v>0.35316949060000002</v>
      </c>
      <c r="K1827">
        <v>0.30544844599999998</v>
      </c>
      <c r="L1827">
        <v>0.42361825930000002</v>
      </c>
      <c r="M1827">
        <v>0.33226228320000001</v>
      </c>
      <c r="N1827">
        <f t="shared" si="214"/>
        <v>0.41444152118345162</v>
      </c>
      <c r="O1827">
        <f t="shared" si="215"/>
        <v>0.33456808870500016</v>
      </c>
      <c r="P1827">
        <f t="shared" si="216"/>
        <v>0.42306204192919616</v>
      </c>
      <c r="Q1827">
        <f t="shared" si="217"/>
        <v>0.32696173010253843</v>
      </c>
      <c r="R1827">
        <v>0.74900960999999999</v>
      </c>
      <c r="S1827">
        <v>0.75002377200000003</v>
      </c>
    </row>
    <row r="1828" spans="1:19" x14ac:dyDescent="0.25">
      <c r="A1828">
        <v>90</v>
      </c>
      <c r="B1828">
        <v>0.8</v>
      </c>
      <c r="C1828">
        <v>7.5</v>
      </c>
      <c r="D1828">
        <v>3</v>
      </c>
      <c r="E1828">
        <v>0.28620000000000001</v>
      </c>
      <c r="F1828">
        <v>0.45540000000000003</v>
      </c>
      <c r="G1828">
        <v>0.74160000000000004</v>
      </c>
      <c r="H1828">
        <v>0.50557690070000005</v>
      </c>
      <c r="I1828">
        <v>0.383579165</v>
      </c>
      <c r="J1828">
        <v>0.35316949060000002</v>
      </c>
      <c r="K1828">
        <v>0.30544844599999998</v>
      </c>
      <c r="L1828">
        <v>0.42361825930000002</v>
      </c>
      <c r="M1828">
        <v>0.33226228320000001</v>
      </c>
      <c r="N1828">
        <f t="shared" si="214"/>
        <v>0.41444152118345162</v>
      </c>
      <c r="O1828">
        <f t="shared" si="215"/>
        <v>0.33456808870500016</v>
      </c>
      <c r="P1828">
        <f t="shared" si="216"/>
        <v>0.42306204192919616</v>
      </c>
      <c r="Q1828">
        <f t="shared" si="217"/>
        <v>0.32696173010253843</v>
      </c>
      <c r="R1828">
        <v>0.74900960999999999</v>
      </c>
      <c r="S1828">
        <v>0.75002377200000003</v>
      </c>
    </row>
    <row r="1829" spans="1:19" x14ac:dyDescent="0.25">
      <c r="A1829">
        <v>90</v>
      </c>
      <c r="B1829">
        <v>0.8</v>
      </c>
      <c r="C1829">
        <v>7.5</v>
      </c>
      <c r="D1829">
        <v>3</v>
      </c>
      <c r="E1829">
        <v>0.28799999999999998</v>
      </c>
      <c r="F1829">
        <v>0.45</v>
      </c>
      <c r="G1829">
        <v>0.73799999999999999</v>
      </c>
      <c r="H1829">
        <v>0.50557690070000005</v>
      </c>
      <c r="I1829">
        <v>0.383579165</v>
      </c>
      <c r="J1829">
        <v>0.35316949060000002</v>
      </c>
      <c r="K1829">
        <v>0.30544844599999998</v>
      </c>
      <c r="L1829">
        <v>0.42361825930000002</v>
      </c>
      <c r="M1829">
        <v>0.33226228320000001</v>
      </c>
      <c r="N1829">
        <f t="shared" si="214"/>
        <v>0.41444152118345162</v>
      </c>
      <c r="O1829">
        <f t="shared" si="215"/>
        <v>0.33456808870500016</v>
      </c>
      <c r="P1829">
        <f t="shared" si="216"/>
        <v>0.42306204192919616</v>
      </c>
      <c r="Q1829">
        <f t="shared" si="217"/>
        <v>0.32696173010253843</v>
      </c>
      <c r="R1829">
        <v>0.74900960999999999</v>
      </c>
      <c r="S1829">
        <v>0.75002377200000003</v>
      </c>
    </row>
    <row r="1830" spans="1:19" x14ac:dyDescent="0.25">
      <c r="A1830">
        <v>90</v>
      </c>
      <c r="B1830">
        <v>0.8</v>
      </c>
      <c r="C1830">
        <v>7.5</v>
      </c>
      <c r="D1830">
        <v>3</v>
      </c>
      <c r="E1830">
        <v>0.29699999999999999</v>
      </c>
      <c r="F1830">
        <v>0.43020000000000003</v>
      </c>
      <c r="G1830">
        <v>0.72719999999999996</v>
      </c>
      <c r="H1830">
        <v>0.50557690070000005</v>
      </c>
      <c r="I1830">
        <v>0.383579165</v>
      </c>
      <c r="J1830">
        <v>0.35316949060000002</v>
      </c>
      <c r="K1830">
        <v>0.30544844599999998</v>
      </c>
      <c r="L1830">
        <v>0.42361825930000002</v>
      </c>
      <c r="M1830">
        <v>0.33226228320000001</v>
      </c>
      <c r="N1830">
        <f t="shared" si="214"/>
        <v>0.41444152118345162</v>
      </c>
      <c r="O1830">
        <f t="shared" si="215"/>
        <v>0.33456808870500016</v>
      </c>
      <c r="P1830">
        <f t="shared" si="216"/>
        <v>0.42306204192919616</v>
      </c>
      <c r="Q1830">
        <f t="shared" si="217"/>
        <v>0.32696173010253843</v>
      </c>
      <c r="R1830">
        <v>0.74900960999999999</v>
      </c>
      <c r="S1830">
        <v>0.75002377200000003</v>
      </c>
    </row>
    <row r="1831" spans="1:19" x14ac:dyDescent="0.25">
      <c r="A1831">
        <v>90</v>
      </c>
      <c r="B1831">
        <v>0.8</v>
      </c>
      <c r="C1831">
        <v>7.5</v>
      </c>
      <c r="D1831">
        <v>3</v>
      </c>
      <c r="E1831">
        <v>0.26279999999999998</v>
      </c>
      <c r="F1831">
        <v>0.46260000000000001</v>
      </c>
      <c r="G1831">
        <v>0.72540000000000004</v>
      </c>
      <c r="H1831">
        <v>0.50557690070000005</v>
      </c>
      <c r="I1831">
        <v>0.383579165</v>
      </c>
      <c r="J1831">
        <v>0.35316949060000002</v>
      </c>
      <c r="K1831">
        <v>0.30544844599999998</v>
      </c>
      <c r="L1831">
        <v>0.42361825930000002</v>
      </c>
      <c r="M1831">
        <v>0.33226228320000001</v>
      </c>
      <c r="N1831">
        <f t="shared" si="214"/>
        <v>0.41444152118345162</v>
      </c>
      <c r="O1831">
        <f t="shared" si="215"/>
        <v>0.33456808870500016</v>
      </c>
      <c r="P1831">
        <f t="shared" si="216"/>
        <v>0.42306204192919616</v>
      </c>
      <c r="Q1831">
        <f t="shared" si="217"/>
        <v>0.32696173010253843</v>
      </c>
      <c r="R1831">
        <v>0.74900960999999999</v>
      </c>
      <c r="S1831">
        <v>0.75002377200000003</v>
      </c>
    </row>
    <row r="1832" spans="1:19" x14ac:dyDescent="0.25">
      <c r="A1832">
        <v>90</v>
      </c>
      <c r="B1832">
        <v>0.8</v>
      </c>
      <c r="C1832">
        <v>7.5</v>
      </c>
      <c r="D1832">
        <v>3</v>
      </c>
      <c r="E1832">
        <v>0.25740000000000002</v>
      </c>
      <c r="F1832">
        <v>0.4698</v>
      </c>
      <c r="G1832">
        <v>0.72719999999999996</v>
      </c>
      <c r="H1832">
        <v>0.50557690070000005</v>
      </c>
      <c r="I1832">
        <v>0.383579165</v>
      </c>
      <c r="J1832">
        <v>0.35316949060000002</v>
      </c>
      <c r="K1832">
        <v>0.30544844599999998</v>
      </c>
      <c r="L1832">
        <v>0.42361825930000002</v>
      </c>
      <c r="M1832">
        <v>0.33226228320000001</v>
      </c>
      <c r="N1832">
        <f t="shared" si="214"/>
        <v>0.41444152118345162</v>
      </c>
      <c r="O1832">
        <f t="shared" si="215"/>
        <v>0.33456808870500016</v>
      </c>
      <c r="P1832">
        <f t="shared" si="216"/>
        <v>0.42306204192919616</v>
      </c>
      <c r="Q1832">
        <f t="shared" si="217"/>
        <v>0.32696173010253843</v>
      </c>
      <c r="R1832">
        <v>0.74900960999999999</v>
      </c>
      <c r="S1832">
        <v>0.75002377200000003</v>
      </c>
    </row>
    <row r="1833" spans="1:19" x14ac:dyDescent="0.25">
      <c r="A1833">
        <v>90</v>
      </c>
      <c r="B1833">
        <v>0.8</v>
      </c>
      <c r="C1833">
        <v>7.5</v>
      </c>
      <c r="D1833">
        <v>3</v>
      </c>
      <c r="H1833">
        <v>0.50557690070000005</v>
      </c>
      <c r="I1833">
        <v>0.383579165</v>
      </c>
      <c r="J1833">
        <v>0.35316949060000002</v>
      </c>
      <c r="K1833">
        <v>0.30544844599999998</v>
      </c>
      <c r="L1833">
        <v>0.42361825930000002</v>
      </c>
      <c r="M1833">
        <v>0.33226228320000001</v>
      </c>
      <c r="N1833">
        <f t="shared" si="214"/>
        <v>0.41444152118345162</v>
      </c>
      <c r="O1833">
        <f t="shared" si="215"/>
        <v>0.33456808870500016</v>
      </c>
      <c r="P1833">
        <f t="shared" si="216"/>
        <v>0.42306204192919616</v>
      </c>
      <c r="Q1833">
        <f t="shared" si="217"/>
        <v>0.32696173010253843</v>
      </c>
      <c r="R1833">
        <v>0.74900960999999999</v>
      </c>
      <c r="S1833">
        <v>0.75002377200000003</v>
      </c>
    </row>
    <row r="1834" spans="1:19" x14ac:dyDescent="0.25">
      <c r="A1834">
        <v>90</v>
      </c>
      <c r="B1834">
        <v>0.8</v>
      </c>
      <c r="C1834">
        <v>7.5</v>
      </c>
      <c r="D1834">
        <v>3</v>
      </c>
      <c r="E1834">
        <v>0.29699999999999999</v>
      </c>
      <c r="F1834">
        <v>0.45179999999999998</v>
      </c>
      <c r="G1834">
        <v>0.74880000000000002</v>
      </c>
      <c r="H1834">
        <v>0.50557690070000005</v>
      </c>
      <c r="I1834">
        <v>0.383579165</v>
      </c>
      <c r="J1834">
        <v>0.35316949060000002</v>
      </c>
      <c r="K1834">
        <v>0.30544844599999998</v>
      </c>
      <c r="L1834">
        <v>0.42361825930000002</v>
      </c>
      <c r="M1834">
        <v>0.33226228320000001</v>
      </c>
      <c r="N1834">
        <f t="shared" si="214"/>
        <v>0.41444152118345162</v>
      </c>
      <c r="O1834">
        <f t="shared" si="215"/>
        <v>0.33456808870500016</v>
      </c>
      <c r="P1834">
        <f t="shared" si="216"/>
        <v>0.42306204192919616</v>
      </c>
      <c r="Q1834">
        <f t="shared" si="217"/>
        <v>0.32696173010253843</v>
      </c>
      <c r="R1834">
        <v>0.74900960999999999</v>
      </c>
      <c r="S1834">
        <v>0.75002377200000003</v>
      </c>
    </row>
    <row r="1835" spans="1:19" x14ac:dyDescent="0.25">
      <c r="A1835">
        <v>90</v>
      </c>
      <c r="B1835">
        <v>0.8</v>
      </c>
      <c r="C1835">
        <v>7.5</v>
      </c>
      <c r="D1835">
        <v>3</v>
      </c>
      <c r="E1835">
        <v>0.32400000000000001</v>
      </c>
      <c r="F1835">
        <v>0.40860000000000002</v>
      </c>
      <c r="G1835">
        <v>0.73260000000000003</v>
      </c>
      <c r="H1835">
        <v>0.50557690070000005</v>
      </c>
      <c r="I1835">
        <v>0.383579165</v>
      </c>
      <c r="J1835">
        <v>0.35316949060000002</v>
      </c>
      <c r="K1835">
        <v>0.30544844599999998</v>
      </c>
      <c r="L1835">
        <v>0.42361825930000002</v>
      </c>
      <c r="M1835">
        <v>0.33226228320000001</v>
      </c>
      <c r="N1835">
        <f t="shared" si="214"/>
        <v>0.41444152118345162</v>
      </c>
      <c r="O1835">
        <f t="shared" si="215"/>
        <v>0.33456808870500016</v>
      </c>
      <c r="P1835">
        <f t="shared" si="216"/>
        <v>0.42306204192919616</v>
      </c>
      <c r="Q1835">
        <f t="shared" si="217"/>
        <v>0.32696173010253843</v>
      </c>
      <c r="R1835">
        <v>0.74900960999999999</v>
      </c>
      <c r="S1835">
        <v>0.75002377200000003</v>
      </c>
    </row>
    <row r="1836" spans="1:19" x14ac:dyDescent="0.25">
      <c r="A1836">
        <v>90</v>
      </c>
      <c r="B1836">
        <v>0.8</v>
      </c>
      <c r="C1836">
        <v>7.5</v>
      </c>
      <c r="D1836">
        <v>3</v>
      </c>
      <c r="E1836">
        <v>0.31859999999999999</v>
      </c>
      <c r="F1836">
        <v>0.39240000000000003</v>
      </c>
      <c r="G1836">
        <v>0.71099999999999997</v>
      </c>
      <c r="H1836">
        <v>0.50557690070000005</v>
      </c>
      <c r="I1836">
        <v>0.383579165</v>
      </c>
      <c r="J1836">
        <v>0.35316949060000002</v>
      </c>
      <c r="K1836">
        <v>0.30544844599999998</v>
      </c>
      <c r="L1836">
        <v>0.42361825930000002</v>
      </c>
      <c r="M1836">
        <v>0.33226228320000001</v>
      </c>
      <c r="N1836">
        <f t="shared" si="214"/>
        <v>0.41444152118345162</v>
      </c>
      <c r="O1836">
        <f t="shared" si="215"/>
        <v>0.33456808870500016</v>
      </c>
      <c r="P1836">
        <f t="shared" si="216"/>
        <v>0.42306204192919616</v>
      </c>
      <c r="Q1836">
        <f t="shared" si="217"/>
        <v>0.32696173010253843</v>
      </c>
      <c r="R1836">
        <v>0.74900960999999999</v>
      </c>
      <c r="S1836">
        <v>0.75002377200000003</v>
      </c>
    </row>
    <row r="1837" spans="1:19" x14ac:dyDescent="0.25">
      <c r="A1837">
        <v>90</v>
      </c>
      <c r="B1837">
        <v>0.8</v>
      </c>
      <c r="C1837">
        <v>7.5</v>
      </c>
      <c r="D1837">
        <v>3</v>
      </c>
      <c r="E1837">
        <v>0.32400000000000001</v>
      </c>
      <c r="F1837">
        <v>0.41760000000000003</v>
      </c>
      <c r="G1837">
        <v>0.74160000000000004</v>
      </c>
      <c r="H1837">
        <v>0.50557690070000005</v>
      </c>
      <c r="I1837">
        <v>0.383579165</v>
      </c>
      <c r="J1837">
        <v>0.35316949060000002</v>
      </c>
      <c r="K1837">
        <v>0.30544844599999998</v>
      </c>
      <c r="L1837">
        <v>0.42361825930000002</v>
      </c>
      <c r="M1837">
        <v>0.33226228320000001</v>
      </c>
      <c r="N1837">
        <f t="shared" si="214"/>
        <v>0.41444152118345162</v>
      </c>
      <c r="O1837">
        <f t="shared" si="215"/>
        <v>0.33456808870500016</v>
      </c>
      <c r="P1837">
        <f t="shared" si="216"/>
        <v>0.42306204192919616</v>
      </c>
      <c r="Q1837">
        <f t="shared" si="217"/>
        <v>0.32696173010253843</v>
      </c>
      <c r="R1837">
        <v>0.74900960999999999</v>
      </c>
      <c r="S1837">
        <v>0.75002377200000003</v>
      </c>
    </row>
    <row r="1838" spans="1:19" x14ac:dyDescent="0.25">
      <c r="A1838">
        <v>90</v>
      </c>
      <c r="B1838">
        <v>0.8</v>
      </c>
      <c r="C1838">
        <v>7.5</v>
      </c>
      <c r="D1838">
        <v>3</v>
      </c>
      <c r="E1838">
        <v>0.30059999999999998</v>
      </c>
      <c r="F1838">
        <v>0.43380000000000002</v>
      </c>
      <c r="G1838">
        <v>0.73440000000000005</v>
      </c>
      <c r="H1838">
        <v>0.50557690070000005</v>
      </c>
      <c r="I1838">
        <v>0.383579165</v>
      </c>
      <c r="J1838">
        <v>0.35316949060000002</v>
      </c>
      <c r="K1838">
        <v>0.30544844599999998</v>
      </c>
      <c r="L1838">
        <v>0.42361825930000002</v>
      </c>
      <c r="M1838">
        <v>0.33226228320000001</v>
      </c>
      <c r="N1838">
        <f t="shared" si="214"/>
        <v>0.41444152118345162</v>
      </c>
      <c r="O1838">
        <f t="shared" si="215"/>
        <v>0.33456808870500016</v>
      </c>
      <c r="P1838">
        <f t="shared" si="216"/>
        <v>0.42306204192919616</v>
      </c>
      <c r="Q1838">
        <f t="shared" si="217"/>
        <v>0.32696173010253843</v>
      </c>
      <c r="R1838">
        <v>0.74900960999999999</v>
      </c>
      <c r="S1838">
        <v>0.75002377200000003</v>
      </c>
    </row>
    <row r="1839" spans="1:19" x14ac:dyDescent="0.25">
      <c r="A1839">
        <v>90</v>
      </c>
      <c r="B1839">
        <v>0.8</v>
      </c>
      <c r="C1839">
        <v>7.5</v>
      </c>
      <c r="D1839">
        <v>3</v>
      </c>
      <c r="E1839">
        <v>0.33300000000000002</v>
      </c>
      <c r="F1839">
        <v>0.40139999999999998</v>
      </c>
      <c r="G1839">
        <v>0.73440000000000005</v>
      </c>
      <c r="H1839">
        <v>0.50557690070000005</v>
      </c>
      <c r="I1839">
        <v>0.383579165</v>
      </c>
      <c r="J1839">
        <v>0.35316949060000002</v>
      </c>
      <c r="K1839">
        <v>0.30544844599999998</v>
      </c>
      <c r="L1839">
        <v>0.42361825930000002</v>
      </c>
      <c r="M1839">
        <v>0.33226228320000001</v>
      </c>
      <c r="N1839">
        <f t="shared" si="214"/>
        <v>0.41444152118345162</v>
      </c>
      <c r="O1839">
        <f t="shared" si="215"/>
        <v>0.33456808870500016</v>
      </c>
      <c r="P1839">
        <f t="shared" si="216"/>
        <v>0.42306204192919616</v>
      </c>
      <c r="Q1839">
        <f t="shared" si="217"/>
        <v>0.32696173010253843</v>
      </c>
      <c r="R1839">
        <v>0.74900960999999999</v>
      </c>
      <c r="S1839">
        <v>0.75002377200000003</v>
      </c>
    </row>
    <row r="1840" spans="1:19" x14ac:dyDescent="0.25">
      <c r="A1840">
        <v>90</v>
      </c>
      <c r="B1840">
        <v>0.8</v>
      </c>
      <c r="C1840">
        <v>7.5</v>
      </c>
      <c r="D1840">
        <v>3</v>
      </c>
      <c r="E1840">
        <v>0.29520000000000002</v>
      </c>
      <c r="F1840">
        <v>0.43740000000000001</v>
      </c>
      <c r="G1840">
        <v>0.73260000000000003</v>
      </c>
      <c r="H1840">
        <v>0.50557690070000005</v>
      </c>
      <c r="I1840">
        <v>0.383579165</v>
      </c>
      <c r="J1840">
        <v>0.35316949060000002</v>
      </c>
      <c r="K1840">
        <v>0.30544844599999998</v>
      </c>
      <c r="L1840">
        <v>0.42361825930000002</v>
      </c>
      <c r="M1840">
        <v>0.33226228320000001</v>
      </c>
      <c r="N1840">
        <f t="shared" si="214"/>
        <v>0.41444152118345162</v>
      </c>
      <c r="O1840">
        <f t="shared" si="215"/>
        <v>0.33456808870500016</v>
      </c>
      <c r="P1840">
        <f t="shared" si="216"/>
        <v>0.42306204192919616</v>
      </c>
      <c r="Q1840">
        <f t="shared" si="217"/>
        <v>0.32696173010253843</v>
      </c>
      <c r="R1840">
        <v>0.74900960999999999</v>
      </c>
      <c r="S1840">
        <v>0.75002377200000003</v>
      </c>
    </row>
    <row r="1841" spans="1:19" x14ac:dyDescent="0.25">
      <c r="A1841">
        <v>90</v>
      </c>
      <c r="B1841">
        <v>0.8</v>
      </c>
      <c r="C1841">
        <v>7.5</v>
      </c>
      <c r="D1841">
        <v>3</v>
      </c>
      <c r="E1841">
        <v>0.2898</v>
      </c>
      <c r="F1841">
        <v>0.45540000000000003</v>
      </c>
      <c r="G1841">
        <v>0.74519999999999997</v>
      </c>
      <c r="H1841">
        <v>0.50557690070000005</v>
      </c>
      <c r="I1841">
        <v>0.383579165</v>
      </c>
      <c r="J1841">
        <v>0.35316949060000002</v>
      </c>
      <c r="K1841">
        <v>0.30544844599999998</v>
      </c>
      <c r="L1841">
        <v>0.42361825930000002</v>
      </c>
      <c r="M1841">
        <v>0.33226228320000001</v>
      </c>
      <c r="N1841">
        <f t="shared" si="214"/>
        <v>0.41444152118345162</v>
      </c>
      <c r="O1841">
        <f t="shared" si="215"/>
        <v>0.33456808870500016</v>
      </c>
      <c r="P1841">
        <f t="shared" si="216"/>
        <v>0.42306204192919616</v>
      </c>
      <c r="Q1841">
        <f t="shared" si="217"/>
        <v>0.32696173010253843</v>
      </c>
      <c r="R1841">
        <v>0.74900960999999999</v>
      </c>
      <c r="S1841">
        <v>0.75002377200000003</v>
      </c>
    </row>
    <row r="1842" spans="1:19" x14ac:dyDescent="0.25">
      <c r="A1842">
        <v>90</v>
      </c>
      <c r="B1842">
        <v>0.8</v>
      </c>
      <c r="C1842">
        <v>7.5</v>
      </c>
      <c r="D1842">
        <v>3</v>
      </c>
      <c r="H1842">
        <v>0.50557690070000005</v>
      </c>
      <c r="I1842">
        <v>0.383579165</v>
      </c>
      <c r="J1842">
        <v>0.35316949060000002</v>
      </c>
      <c r="K1842">
        <v>0.30544844599999998</v>
      </c>
      <c r="L1842">
        <v>0.42361825930000002</v>
      </c>
      <c r="M1842">
        <v>0.33226228320000001</v>
      </c>
      <c r="N1842">
        <f t="shared" si="214"/>
        <v>0.41444152118345162</v>
      </c>
      <c r="O1842">
        <f t="shared" si="215"/>
        <v>0.33456808870500016</v>
      </c>
      <c r="P1842">
        <f t="shared" si="216"/>
        <v>0.42306204192919616</v>
      </c>
      <c r="Q1842">
        <f t="shared" si="217"/>
        <v>0.32696173010253843</v>
      </c>
      <c r="R1842">
        <v>0.74900960999999999</v>
      </c>
      <c r="S1842">
        <v>0.75002377200000003</v>
      </c>
    </row>
    <row r="1843" spans="1:19" x14ac:dyDescent="0.25">
      <c r="A1843">
        <v>90</v>
      </c>
      <c r="B1843">
        <v>0.8</v>
      </c>
      <c r="C1843">
        <v>7.5</v>
      </c>
      <c r="D1843">
        <v>3</v>
      </c>
      <c r="H1843">
        <v>0.50557690070000005</v>
      </c>
      <c r="I1843">
        <v>0.383579165</v>
      </c>
      <c r="J1843">
        <v>0.35316949060000002</v>
      </c>
      <c r="K1843">
        <v>0.30544844599999998</v>
      </c>
      <c r="L1843">
        <v>0.42361825930000002</v>
      </c>
      <c r="M1843">
        <v>0.33226228320000001</v>
      </c>
      <c r="N1843">
        <f t="shared" si="214"/>
        <v>0.41444152118345162</v>
      </c>
      <c r="O1843">
        <f t="shared" si="215"/>
        <v>0.33456808870500016</v>
      </c>
      <c r="P1843">
        <f t="shared" si="216"/>
        <v>0.42306204192919616</v>
      </c>
      <c r="Q1843">
        <f t="shared" si="217"/>
        <v>0.32696173010253843</v>
      </c>
      <c r="R1843">
        <v>0.74900960999999999</v>
      </c>
      <c r="S1843">
        <v>0.75002377200000003</v>
      </c>
    </row>
    <row r="1844" spans="1:19" x14ac:dyDescent="0.25">
      <c r="A1844">
        <v>90</v>
      </c>
      <c r="B1844">
        <v>0.8</v>
      </c>
      <c r="C1844">
        <v>7.5</v>
      </c>
      <c r="D1844">
        <v>3</v>
      </c>
      <c r="H1844">
        <v>0.50557690070000005</v>
      </c>
      <c r="I1844">
        <v>0.383579165</v>
      </c>
      <c r="J1844">
        <v>0.35316949060000002</v>
      </c>
      <c r="K1844">
        <v>0.30544844599999998</v>
      </c>
      <c r="L1844">
        <v>0.42361825930000002</v>
      </c>
      <c r="M1844">
        <v>0.33226228320000001</v>
      </c>
      <c r="N1844">
        <f t="shared" si="214"/>
        <v>0.41444152118345162</v>
      </c>
      <c r="O1844">
        <f t="shared" si="215"/>
        <v>0.33456808870500016</v>
      </c>
      <c r="P1844">
        <f t="shared" si="216"/>
        <v>0.42306204192919616</v>
      </c>
      <c r="Q1844">
        <f t="shared" si="217"/>
        <v>0.32696173010253843</v>
      </c>
      <c r="R1844">
        <v>0.74900960999999999</v>
      </c>
      <c r="S1844">
        <v>0.75002377200000003</v>
      </c>
    </row>
    <row r="1845" spans="1:19" x14ac:dyDescent="0.25">
      <c r="A1845">
        <v>90</v>
      </c>
      <c r="B1845">
        <v>0.8</v>
      </c>
      <c r="C1845">
        <v>7.5</v>
      </c>
      <c r="D1845">
        <v>3</v>
      </c>
      <c r="H1845">
        <v>0.50557690070000005</v>
      </c>
      <c r="I1845">
        <v>0.383579165</v>
      </c>
      <c r="J1845">
        <v>0.35316949060000002</v>
      </c>
      <c r="K1845">
        <v>0.30544844599999998</v>
      </c>
      <c r="L1845">
        <v>0.42361825930000002</v>
      </c>
      <c r="M1845">
        <v>0.33226228320000001</v>
      </c>
      <c r="N1845">
        <f t="shared" si="214"/>
        <v>0.41444152118345162</v>
      </c>
      <c r="O1845">
        <f t="shared" si="215"/>
        <v>0.33456808870500016</v>
      </c>
      <c r="P1845">
        <f t="shared" si="216"/>
        <v>0.42306204192919616</v>
      </c>
      <c r="Q1845">
        <f t="shared" si="217"/>
        <v>0.32696173010253843</v>
      </c>
      <c r="R1845">
        <v>0.74900960999999999</v>
      </c>
      <c r="S1845">
        <v>0.75002377200000003</v>
      </c>
    </row>
    <row r="1847" spans="1:19" x14ac:dyDescent="0.25">
      <c r="A1847">
        <v>90</v>
      </c>
      <c r="B1847">
        <v>0.7</v>
      </c>
      <c r="C1847">
        <v>7.5</v>
      </c>
      <c r="D1847">
        <v>3</v>
      </c>
      <c r="E1847">
        <v>0.38040000000000002</v>
      </c>
      <c r="F1847">
        <v>0.37680000000000002</v>
      </c>
      <c r="G1847">
        <v>0.75719999999999998</v>
      </c>
      <c r="H1847">
        <v>0.4092769007</v>
      </c>
      <c r="I1847">
        <v>0.28517916500000001</v>
      </c>
      <c r="J1847">
        <v>0.35316949060000002</v>
      </c>
      <c r="K1847">
        <v>0.30544844599999998</v>
      </c>
      <c r="L1847">
        <v>0.32327681930000002</v>
      </c>
      <c r="M1847">
        <v>0.33226228320000001</v>
      </c>
      <c r="N1847">
        <f t="shared" ref="N1847:N1886" si="218">$W$27+$W$28*B1847+$W$29*(C1847-$V$16)*(D1847-$V$18)+$W$30*A1847+$W$31*D1847+$W$32*(C1847-$V$16)*(A1847-$V$20)+$W$33*C1847+$W$34*(B1847-$V$22)*(D1847-$V$18)+$W$35*(A1847-$V$20)*(D1847-$V$18)</f>
        <v>0.31773566959945132</v>
      </c>
      <c r="O1847">
        <f t="shared" ref="O1847:O1886" si="219">$W$40+$W$41*D1847+$W$42*(C1847-$V$17)*(D1847-$V$19)+$W$43*A1847+$W$44*(A1847-$V$21)*(D1847-$V$19)+$W$45*C1847+$W$46*(A1847-$V$21)*(C1847-$V$17)+$W$47*(B1847-$V$23)*(D1847-$V$19)+$W$48*(B1847-$V$23)*(C1847-$V$17)+$W$49*B1847</f>
        <v>0.3364732184019002</v>
      </c>
      <c r="P1847">
        <f t="shared" ref="P1847:P1886" si="220">$Z$27+$Z$28*B1847+$Z$29*A1847+$Z$30*C1847+$Z$31*(D1847-$V$18)^2+$Z$32*(D1847-$V$18)*(C1847-$V$16)+$Z$33*(A1847-$V$20)*(D1847-$V$18)+$Z$34*(D1847)+$Z$35*(B1847-$V$22)*(D1847-$V$18)+$Z$36*(C1847-$V$16)^2+$Z$37*(B1847-$V$22)*(C1847-$V$16)</f>
        <v>0.32477024363219548</v>
      </c>
      <c r="Q1847">
        <f t="shared" ref="Q1847:Q1886" si="221">$Z$40+$Z$41*A1847+$Z$42*C1847+$Z$43*(D1847-$V$19)^2+$Z$44*(C1847-$V$17)*(D1847-$V$19)+$Z$45*D1847+$Z$46*(A1847-$V$21)*(D1847-$V$19)+$Z$47*(C1847-$V$17)^2+$Z$48*(B1847-$V$23)*(D1847-$V$19)+$Z$49*(B1847-$V$23)*(C1847-$V$17)+$Z$50*B1847</f>
        <v>0.33008646230913841</v>
      </c>
      <c r="R1847">
        <v>0.65420888799999999</v>
      </c>
      <c r="S1847">
        <v>0.65485670600000001</v>
      </c>
    </row>
    <row r="1848" spans="1:19" x14ac:dyDescent="0.25">
      <c r="A1848">
        <v>90</v>
      </c>
      <c r="B1848">
        <v>0.7</v>
      </c>
      <c r="C1848">
        <v>7.5</v>
      </c>
      <c r="D1848">
        <v>3</v>
      </c>
      <c r="E1848">
        <v>0.37080000000000002</v>
      </c>
      <c r="F1848">
        <v>0.39839999999999998</v>
      </c>
      <c r="G1848">
        <v>0.76919999999999999</v>
      </c>
      <c r="H1848">
        <v>0.4092769007</v>
      </c>
      <c r="I1848">
        <v>0.28517916500000001</v>
      </c>
      <c r="J1848">
        <v>0.35316949060000002</v>
      </c>
      <c r="K1848">
        <v>0.30544844599999998</v>
      </c>
      <c r="L1848">
        <v>0.32327681930000002</v>
      </c>
      <c r="M1848">
        <v>0.33226228320000001</v>
      </c>
      <c r="N1848">
        <f t="shared" si="218"/>
        <v>0.31773566959945132</v>
      </c>
      <c r="O1848">
        <f t="shared" si="219"/>
        <v>0.3364732184019002</v>
      </c>
      <c r="P1848">
        <f t="shared" si="220"/>
        <v>0.32477024363219548</v>
      </c>
      <c r="Q1848">
        <f t="shared" si="221"/>
        <v>0.33008646230913841</v>
      </c>
      <c r="R1848">
        <v>0.65420888799999999</v>
      </c>
      <c r="S1848">
        <v>0.65485670600000001</v>
      </c>
    </row>
    <row r="1849" spans="1:19" x14ac:dyDescent="0.25">
      <c r="A1849">
        <v>90</v>
      </c>
      <c r="B1849">
        <v>0.7</v>
      </c>
      <c r="C1849">
        <v>7.5</v>
      </c>
      <c r="D1849">
        <v>3</v>
      </c>
      <c r="E1849">
        <v>0.38159999999999999</v>
      </c>
      <c r="F1849">
        <v>0.38519999999999999</v>
      </c>
      <c r="G1849">
        <v>0.76680000000000004</v>
      </c>
      <c r="H1849">
        <v>0.4092769007</v>
      </c>
      <c r="I1849">
        <v>0.28517916500000001</v>
      </c>
      <c r="J1849">
        <v>0.35316949060000002</v>
      </c>
      <c r="K1849">
        <v>0.30544844599999998</v>
      </c>
      <c r="L1849">
        <v>0.32327681930000002</v>
      </c>
      <c r="M1849">
        <v>0.33226228320000001</v>
      </c>
      <c r="N1849">
        <f t="shared" si="218"/>
        <v>0.31773566959945132</v>
      </c>
      <c r="O1849">
        <f t="shared" si="219"/>
        <v>0.3364732184019002</v>
      </c>
      <c r="P1849">
        <f t="shared" si="220"/>
        <v>0.32477024363219548</v>
      </c>
      <c r="Q1849">
        <f t="shared" si="221"/>
        <v>0.33008646230913841</v>
      </c>
      <c r="R1849">
        <v>0.65420888799999999</v>
      </c>
      <c r="S1849">
        <v>0.65485670600000001</v>
      </c>
    </row>
    <row r="1850" spans="1:19" x14ac:dyDescent="0.25">
      <c r="A1850">
        <v>90</v>
      </c>
      <c r="B1850">
        <v>0.7</v>
      </c>
      <c r="C1850">
        <v>7.5</v>
      </c>
      <c r="D1850">
        <v>3</v>
      </c>
      <c r="E1850">
        <v>0.40920000000000001</v>
      </c>
      <c r="F1850">
        <v>0.3972</v>
      </c>
      <c r="G1850">
        <v>0.80640000000000001</v>
      </c>
      <c r="H1850">
        <v>0.4092769007</v>
      </c>
      <c r="I1850">
        <v>0.28517916500000001</v>
      </c>
      <c r="J1850">
        <v>0.35316949060000002</v>
      </c>
      <c r="K1850">
        <v>0.30544844599999998</v>
      </c>
      <c r="L1850">
        <v>0.32327681930000002</v>
      </c>
      <c r="M1850">
        <v>0.33226228320000001</v>
      </c>
      <c r="N1850">
        <f t="shared" si="218"/>
        <v>0.31773566959945132</v>
      </c>
      <c r="O1850">
        <f t="shared" si="219"/>
        <v>0.3364732184019002</v>
      </c>
      <c r="P1850">
        <f t="shared" si="220"/>
        <v>0.32477024363219548</v>
      </c>
      <c r="Q1850">
        <f t="shared" si="221"/>
        <v>0.33008646230913841</v>
      </c>
      <c r="R1850">
        <v>0.65420888799999999</v>
      </c>
      <c r="S1850">
        <v>0.65485670600000001</v>
      </c>
    </row>
    <row r="1851" spans="1:19" x14ac:dyDescent="0.25">
      <c r="A1851">
        <v>90</v>
      </c>
      <c r="B1851">
        <v>0.7</v>
      </c>
      <c r="C1851">
        <v>7.5</v>
      </c>
      <c r="D1851">
        <v>3</v>
      </c>
      <c r="E1851">
        <v>0.3024</v>
      </c>
      <c r="F1851">
        <v>0.44280000000000003</v>
      </c>
      <c r="G1851">
        <v>0.74519999999999997</v>
      </c>
      <c r="H1851">
        <v>0.4092769007</v>
      </c>
      <c r="I1851">
        <v>0.28517916500000001</v>
      </c>
      <c r="J1851">
        <v>0.35316949060000002</v>
      </c>
      <c r="K1851">
        <v>0.30544844599999998</v>
      </c>
      <c r="L1851">
        <v>0.32327681930000002</v>
      </c>
      <c r="M1851">
        <v>0.33226228320000001</v>
      </c>
      <c r="N1851">
        <f t="shared" si="218"/>
        <v>0.31773566959945132</v>
      </c>
      <c r="O1851">
        <f t="shared" si="219"/>
        <v>0.3364732184019002</v>
      </c>
      <c r="P1851">
        <f t="shared" si="220"/>
        <v>0.32477024363219548</v>
      </c>
      <c r="Q1851">
        <f t="shared" si="221"/>
        <v>0.33008646230913841</v>
      </c>
      <c r="R1851">
        <v>0.65420888799999999</v>
      </c>
      <c r="S1851">
        <v>0.65485670600000001</v>
      </c>
    </row>
    <row r="1852" spans="1:19" x14ac:dyDescent="0.25">
      <c r="A1852">
        <v>90</v>
      </c>
      <c r="B1852">
        <v>0.7</v>
      </c>
      <c r="C1852">
        <v>7.5</v>
      </c>
      <c r="D1852">
        <v>3</v>
      </c>
      <c r="E1852">
        <v>0.32400000000000001</v>
      </c>
      <c r="F1852">
        <v>0.4194</v>
      </c>
      <c r="G1852">
        <v>0.74339999999999995</v>
      </c>
      <c r="H1852">
        <v>0.4092769007</v>
      </c>
      <c r="I1852">
        <v>0.28517916500000001</v>
      </c>
      <c r="J1852">
        <v>0.35316949060000002</v>
      </c>
      <c r="K1852">
        <v>0.30544844599999998</v>
      </c>
      <c r="L1852">
        <v>0.32327681930000002</v>
      </c>
      <c r="M1852">
        <v>0.33226228320000001</v>
      </c>
      <c r="N1852">
        <f t="shared" si="218"/>
        <v>0.31773566959945132</v>
      </c>
      <c r="O1852">
        <f t="shared" si="219"/>
        <v>0.3364732184019002</v>
      </c>
      <c r="P1852">
        <f t="shared" si="220"/>
        <v>0.32477024363219548</v>
      </c>
      <c r="Q1852">
        <f t="shared" si="221"/>
        <v>0.33008646230913841</v>
      </c>
      <c r="R1852">
        <v>0.65420888799999999</v>
      </c>
      <c r="S1852">
        <v>0.65485670600000001</v>
      </c>
    </row>
    <row r="1853" spans="1:19" x14ac:dyDescent="0.25">
      <c r="A1853">
        <v>90</v>
      </c>
      <c r="B1853">
        <v>0.7</v>
      </c>
      <c r="C1853">
        <v>7.5</v>
      </c>
      <c r="D1853">
        <v>3</v>
      </c>
      <c r="E1853">
        <v>0.31319999999999998</v>
      </c>
      <c r="F1853">
        <v>0.42480000000000001</v>
      </c>
      <c r="G1853">
        <v>0.73799999999999999</v>
      </c>
      <c r="H1853">
        <v>0.4092769007</v>
      </c>
      <c r="I1853">
        <v>0.28517916500000001</v>
      </c>
      <c r="J1853">
        <v>0.35316949060000002</v>
      </c>
      <c r="K1853">
        <v>0.30544844599999998</v>
      </c>
      <c r="L1853">
        <v>0.32327681930000002</v>
      </c>
      <c r="M1853">
        <v>0.33226228320000001</v>
      </c>
      <c r="N1853">
        <f t="shared" si="218"/>
        <v>0.31773566959945132</v>
      </c>
      <c r="O1853">
        <f t="shared" si="219"/>
        <v>0.3364732184019002</v>
      </c>
      <c r="P1853">
        <f t="shared" si="220"/>
        <v>0.32477024363219548</v>
      </c>
      <c r="Q1853">
        <f t="shared" si="221"/>
        <v>0.33008646230913841</v>
      </c>
      <c r="R1853">
        <v>0.65420888799999999</v>
      </c>
      <c r="S1853">
        <v>0.65485670600000001</v>
      </c>
    </row>
    <row r="1854" spans="1:19" x14ac:dyDescent="0.25">
      <c r="A1854">
        <v>90</v>
      </c>
      <c r="B1854">
        <v>0.7</v>
      </c>
      <c r="C1854">
        <v>7.5</v>
      </c>
      <c r="D1854">
        <v>3</v>
      </c>
      <c r="E1854">
        <v>0.34379999999999999</v>
      </c>
      <c r="F1854">
        <v>0.39960000000000001</v>
      </c>
      <c r="G1854">
        <v>0.74339999999999995</v>
      </c>
      <c r="H1854">
        <v>0.4092769007</v>
      </c>
      <c r="I1854">
        <v>0.28517916500000001</v>
      </c>
      <c r="J1854">
        <v>0.35316949060000002</v>
      </c>
      <c r="K1854">
        <v>0.30544844599999998</v>
      </c>
      <c r="L1854">
        <v>0.32327681930000002</v>
      </c>
      <c r="M1854">
        <v>0.33226228320000001</v>
      </c>
      <c r="N1854">
        <f t="shared" si="218"/>
        <v>0.31773566959945132</v>
      </c>
      <c r="O1854">
        <f t="shared" si="219"/>
        <v>0.3364732184019002</v>
      </c>
      <c r="P1854">
        <f t="shared" si="220"/>
        <v>0.32477024363219548</v>
      </c>
      <c r="Q1854">
        <f t="shared" si="221"/>
        <v>0.33008646230913841</v>
      </c>
      <c r="R1854">
        <v>0.65420888799999999</v>
      </c>
      <c r="S1854">
        <v>0.65485670600000001</v>
      </c>
    </row>
    <row r="1855" spans="1:19" x14ac:dyDescent="0.25">
      <c r="A1855">
        <v>90</v>
      </c>
      <c r="B1855">
        <v>0.7</v>
      </c>
      <c r="C1855">
        <v>7.5</v>
      </c>
      <c r="D1855">
        <v>3</v>
      </c>
      <c r="E1855">
        <v>0.35820000000000002</v>
      </c>
      <c r="F1855">
        <v>0.37619999999999998</v>
      </c>
      <c r="G1855">
        <v>0.73440000000000005</v>
      </c>
      <c r="H1855">
        <v>0.4092769007</v>
      </c>
      <c r="I1855">
        <v>0.28517916500000001</v>
      </c>
      <c r="J1855">
        <v>0.35316949060000002</v>
      </c>
      <c r="K1855">
        <v>0.30544844599999998</v>
      </c>
      <c r="L1855">
        <v>0.32327681930000002</v>
      </c>
      <c r="M1855">
        <v>0.33226228320000001</v>
      </c>
      <c r="N1855">
        <f t="shared" si="218"/>
        <v>0.31773566959945132</v>
      </c>
      <c r="O1855">
        <f t="shared" si="219"/>
        <v>0.3364732184019002</v>
      </c>
      <c r="P1855">
        <f t="shared" si="220"/>
        <v>0.32477024363219548</v>
      </c>
      <c r="Q1855">
        <f t="shared" si="221"/>
        <v>0.33008646230913841</v>
      </c>
      <c r="R1855">
        <v>0.65420888799999999</v>
      </c>
      <c r="S1855">
        <v>0.65485670600000001</v>
      </c>
    </row>
    <row r="1856" spans="1:19" x14ac:dyDescent="0.25">
      <c r="A1856">
        <v>90</v>
      </c>
      <c r="B1856">
        <v>0.7</v>
      </c>
      <c r="C1856">
        <v>7.5</v>
      </c>
      <c r="D1856">
        <v>3</v>
      </c>
      <c r="E1856">
        <v>0.30420000000000003</v>
      </c>
      <c r="F1856">
        <v>0.42299999999999999</v>
      </c>
      <c r="G1856">
        <v>0.72719999999999996</v>
      </c>
      <c r="H1856">
        <v>0.4092769007</v>
      </c>
      <c r="I1856">
        <v>0.28517916500000001</v>
      </c>
      <c r="J1856">
        <v>0.35316949060000002</v>
      </c>
      <c r="K1856">
        <v>0.30544844599999998</v>
      </c>
      <c r="L1856">
        <v>0.32327681930000002</v>
      </c>
      <c r="M1856">
        <v>0.33226228320000001</v>
      </c>
      <c r="N1856">
        <f t="shared" si="218"/>
        <v>0.31773566959945132</v>
      </c>
      <c r="O1856">
        <f t="shared" si="219"/>
        <v>0.3364732184019002</v>
      </c>
      <c r="P1856">
        <f t="shared" si="220"/>
        <v>0.32477024363219548</v>
      </c>
      <c r="Q1856">
        <f t="shared" si="221"/>
        <v>0.33008646230913841</v>
      </c>
      <c r="R1856">
        <v>0.65420888799999999</v>
      </c>
      <c r="S1856">
        <v>0.65485670600000001</v>
      </c>
    </row>
    <row r="1857" spans="1:19" x14ac:dyDescent="0.25">
      <c r="A1857">
        <v>90</v>
      </c>
      <c r="B1857">
        <v>0.7</v>
      </c>
      <c r="C1857">
        <v>7.5</v>
      </c>
      <c r="D1857">
        <v>3</v>
      </c>
      <c r="E1857">
        <v>0.34379999999999999</v>
      </c>
      <c r="F1857">
        <v>0.40139999999999998</v>
      </c>
      <c r="G1857">
        <v>0.74519999999999997</v>
      </c>
      <c r="H1857">
        <v>0.4092769007</v>
      </c>
      <c r="I1857">
        <v>0.28517916500000001</v>
      </c>
      <c r="J1857">
        <v>0.35316949060000002</v>
      </c>
      <c r="K1857">
        <v>0.30544844599999998</v>
      </c>
      <c r="L1857">
        <v>0.32327681930000002</v>
      </c>
      <c r="M1857">
        <v>0.33226228320000001</v>
      </c>
      <c r="N1857">
        <f t="shared" si="218"/>
        <v>0.31773566959945132</v>
      </c>
      <c r="O1857">
        <f t="shared" si="219"/>
        <v>0.3364732184019002</v>
      </c>
      <c r="P1857">
        <f t="shared" si="220"/>
        <v>0.32477024363219548</v>
      </c>
      <c r="Q1857">
        <f t="shared" si="221"/>
        <v>0.33008646230913841</v>
      </c>
      <c r="R1857">
        <v>0.65420888799999999</v>
      </c>
      <c r="S1857">
        <v>0.65485670600000001</v>
      </c>
    </row>
    <row r="1858" spans="1:19" x14ac:dyDescent="0.25">
      <c r="A1858">
        <v>90</v>
      </c>
      <c r="B1858">
        <v>0.7</v>
      </c>
      <c r="C1858">
        <v>7.5</v>
      </c>
      <c r="D1858">
        <v>3</v>
      </c>
      <c r="E1858">
        <v>0.315</v>
      </c>
      <c r="F1858">
        <v>0.43919999999999998</v>
      </c>
      <c r="G1858">
        <v>0.75419999999999998</v>
      </c>
      <c r="H1858">
        <v>0.4092769007</v>
      </c>
      <c r="I1858">
        <v>0.28517916500000001</v>
      </c>
      <c r="J1858">
        <v>0.35316949060000002</v>
      </c>
      <c r="K1858">
        <v>0.30544844599999998</v>
      </c>
      <c r="L1858">
        <v>0.32327681930000002</v>
      </c>
      <c r="M1858">
        <v>0.33226228320000001</v>
      </c>
      <c r="N1858">
        <f t="shared" si="218"/>
        <v>0.31773566959945132</v>
      </c>
      <c r="O1858">
        <f t="shared" si="219"/>
        <v>0.3364732184019002</v>
      </c>
      <c r="P1858">
        <f t="shared" si="220"/>
        <v>0.32477024363219548</v>
      </c>
      <c r="Q1858">
        <f t="shared" si="221"/>
        <v>0.33008646230913841</v>
      </c>
      <c r="R1858">
        <v>0.65420888799999999</v>
      </c>
      <c r="S1858">
        <v>0.65485670600000001</v>
      </c>
    </row>
    <row r="1859" spans="1:19" x14ac:dyDescent="0.25">
      <c r="A1859">
        <v>90</v>
      </c>
      <c r="B1859">
        <v>0.7</v>
      </c>
      <c r="C1859">
        <v>7.5</v>
      </c>
      <c r="D1859">
        <v>3</v>
      </c>
      <c r="H1859">
        <v>0.4092769007</v>
      </c>
      <c r="I1859">
        <v>0.28517916500000001</v>
      </c>
      <c r="J1859">
        <v>0.35316949060000002</v>
      </c>
      <c r="K1859">
        <v>0.30544844599999998</v>
      </c>
      <c r="L1859">
        <v>0.32327681930000002</v>
      </c>
      <c r="M1859">
        <v>0.33226228320000001</v>
      </c>
      <c r="N1859">
        <f t="shared" si="218"/>
        <v>0.31773566959945132</v>
      </c>
      <c r="O1859">
        <f t="shared" si="219"/>
        <v>0.3364732184019002</v>
      </c>
      <c r="P1859">
        <f t="shared" si="220"/>
        <v>0.32477024363219548</v>
      </c>
      <c r="Q1859">
        <f t="shared" si="221"/>
        <v>0.33008646230913841</v>
      </c>
      <c r="R1859">
        <v>0.65420888799999999</v>
      </c>
      <c r="S1859">
        <v>0.65485670600000001</v>
      </c>
    </row>
    <row r="1860" spans="1:19" x14ac:dyDescent="0.25">
      <c r="A1860">
        <v>90</v>
      </c>
      <c r="B1860">
        <v>0.7</v>
      </c>
      <c r="C1860">
        <v>7.5</v>
      </c>
      <c r="D1860">
        <v>3</v>
      </c>
      <c r="H1860">
        <v>0.4092769007</v>
      </c>
      <c r="I1860">
        <v>0.28517916500000001</v>
      </c>
      <c r="J1860">
        <v>0.35316949060000002</v>
      </c>
      <c r="K1860">
        <v>0.30544844599999998</v>
      </c>
      <c r="L1860">
        <v>0.32327681930000002</v>
      </c>
      <c r="M1860">
        <v>0.33226228320000001</v>
      </c>
      <c r="N1860">
        <f t="shared" si="218"/>
        <v>0.31773566959945132</v>
      </c>
      <c r="O1860">
        <f t="shared" si="219"/>
        <v>0.3364732184019002</v>
      </c>
      <c r="P1860">
        <f t="shared" si="220"/>
        <v>0.32477024363219548</v>
      </c>
      <c r="Q1860">
        <f t="shared" si="221"/>
        <v>0.33008646230913841</v>
      </c>
      <c r="R1860">
        <v>0.65420888799999999</v>
      </c>
      <c r="S1860">
        <v>0.65485670600000001</v>
      </c>
    </row>
    <row r="1861" spans="1:19" x14ac:dyDescent="0.25">
      <c r="A1861">
        <v>90</v>
      </c>
      <c r="B1861">
        <v>0.7</v>
      </c>
      <c r="C1861">
        <v>7.5</v>
      </c>
      <c r="D1861">
        <v>3</v>
      </c>
      <c r="H1861">
        <v>0.4092769007</v>
      </c>
      <c r="I1861">
        <v>0.28517916500000001</v>
      </c>
      <c r="J1861">
        <v>0.35316949060000002</v>
      </c>
      <c r="K1861">
        <v>0.30544844599999998</v>
      </c>
      <c r="L1861">
        <v>0.32327681930000002</v>
      </c>
      <c r="M1861">
        <v>0.33226228320000001</v>
      </c>
      <c r="N1861">
        <f t="shared" si="218"/>
        <v>0.31773566959945132</v>
      </c>
      <c r="O1861">
        <f t="shared" si="219"/>
        <v>0.3364732184019002</v>
      </c>
      <c r="P1861">
        <f t="shared" si="220"/>
        <v>0.32477024363219548</v>
      </c>
      <c r="Q1861">
        <f t="shared" si="221"/>
        <v>0.33008646230913841</v>
      </c>
      <c r="R1861">
        <v>0.65420888799999999</v>
      </c>
      <c r="S1861">
        <v>0.65485670600000001</v>
      </c>
    </row>
    <row r="1862" spans="1:19" x14ac:dyDescent="0.25">
      <c r="A1862">
        <v>90</v>
      </c>
      <c r="B1862">
        <v>0.7</v>
      </c>
      <c r="C1862">
        <v>7.5</v>
      </c>
      <c r="D1862">
        <v>3</v>
      </c>
      <c r="H1862">
        <v>0.4092769007</v>
      </c>
      <c r="I1862">
        <v>0.28517916500000001</v>
      </c>
      <c r="J1862">
        <v>0.35316949060000002</v>
      </c>
      <c r="K1862">
        <v>0.30544844599999998</v>
      </c>
      <c r="L1862">
        <v>0.32327681930000002</v>
      </c>
      <c r="M1862">
        <v>0.33226228320000001</v>
      </c>
      <c r="N1862">
        <f t="shared" si="218"/>
        <v>0.31773566959945132</v>
      </c>
      <c r="O1862">
        <f t="shared" si="219"/>
        <v>0.3364732184019002</v>
      </c>
      <c r="P1862">
        <f t="shared" si="220"/>
        <v>0.32477024363219548</v>
      </c>
      <c r="Q1862">
        <f t="shared" si="221"/>
        <v>0.33008646230913841</v>
      </c>
      <c r="R1862">
        <v>0.65420888799999999</v>
      </c>
      <c r="S1862">
        <v>0.65485670600000001</v>
      </c>
    </row>
    <row r="1863" spans="1:19" x14ac:dyDescent="0.25">
      <c r="A1863">
        <v>90</v>
      </c>
      <c r="B1863">
        <v>0.7</v>
      </c>
      <c r="C1863">
        <v>7.5</v>
      </c>
      <c r="D1863">
        <v>3</v>
      </c>
      <c r="H1863">
        <v>0.4092769007</v>
      </c>
      <c r="I1863">
        <v>0.28517916500000001</v>
      </c>
      <c r="J1863">
        <v>0.35316949060000002</v>
      </c>
      <c r="K1863">
        <v>0.30544844599999998</v>
      </c>
      <c r="L1863">
        <v>0.32327681930000002</v>
      </c>
      <c r="M1863">
        <v>0.33226228320000001</v>
      </c>
      <c r="N1863">
        <f t="shared" si="218"/>
        <v>0.31773566959945132</v>
      </c>
      <c r="O1863">
        <f t="shared" si="219"/>
        <v>0.3364732184019002</v>
      </c>
      <c r="P1863">
        <f t="shared" si="220"/>
        <v>0.32477024363219548</v>
      </c>
      <c r="Q1863">
        <f t="shared" si="221"/>
        <v>0.33008646230913841</v>
      </c>
      <c r="R1863">
        <v>0.65420888799999999</v>
      </c>
      <c r="S1863">
        <v>0.65485670600000001</v>
      </c>
    </row>
    <row r="1864" spans="1:19" x14ac:dyDescent="0.25">
      <c r="A1864">
        <v>90</v>
      </c>
      <c r="B1864">
        <v>0.7</v>
      </c>
      <c r="C1864">
        <v>7.5</v>
      </c>
      <c r="D1864">
        <v>3</v>
      </c>
      <c r="H1864">
        <v>0.4092769007</v>
      </c>
      <c r="I1864">
        <v>0.28517916500000001</v>
      </c>
      <c r="J1864">
        <v>0.35316949060000002</v>
      </c>
      <c r="K1864">
        <v>0.30544844599999998</v>
      </c>
      <c r="L1864">
        <v>0.32327681930000002</v>
      </c>
      <c r="M1864">
        <v>0.33226228320000001</v>
      </c>
      <c r="N1864">
        <f t="shared" si="218"/>
        <v>0.31773566959945132</v>
      </c>
      <c r="O1864">
        <f t="shared" si="219"/>
        <v>0.3364732184019002</v>
      </c>
      <c r="P1864">
        <f t="shared" si="220"/>
        <v>0.32477024363219548</v>
      </c>
      <c r="Q1864">
        <f t="shared" si="221"/>
        <v>0.33008646230913841</v>
      </c>
      <c r="R1864">
        <v>0.65420888799999999</v>
      </c>
      <c r="S1864">
        <v>0.65485670600000001</v>
      </c>
    </row>
    <row r="1865" spans="1:19" x14ac:dyDescent="0.25">
      <c r="A1865">
        <v>90</v>
      </c>
      <c r="B1865">
        <v>0.7</v>
      </c>
      <c r="C1865">
        <v>7.5</v>
      </c>
      <c r="D1865">
        <v>3</v>
      </c>
      <c r="H1865">
        <v>0.4092769007</v>
      </c>
      <c r="I1865">
        <v>0.28517916500000001</v>
      </c>
      <c r="J1865">
        <v>0.35316949060000002</v>
      </c>
      <c r="K1865">
        <v>0.30544844599999998</v>
      </c>
      <c r="L1865">
        <v>0.32327681930000002</v>
      </c>
      <c r="M1865">
        <v>0.33226228320000001</v>
      </c>
      <c r="N1865">
        <f t="shared" si="218"/>
        <v>0.31773566959945132</v>
      </c>
      <c r="O1865">
        <f t="shared" si="219"/>
        <v>0.3364732184019002</v>
      </c>
      <c r="P1865">
        <f t="shared" si="220"/>
        <v>0.32477024363219548</v>
      </c>
      <c r="Q1865">
        <f t="shared" si="221"/>
        <v>0.33008646230913841</v>
      </c>
      <c r="R1865">
        <v>0.65420888799999999</v>
      </c>
      <c r="S1865">
        <v>0.65485670600000001</v>
      </c>
    </row>
    <row r="1866" spans="1:19" x14ac:dyDescent="0.25">
      <c r="A1866">
        <v>90</v>
      </c>
      <c r="B1866">
        <v>0.7</v>
      </c>
      <c r="C1866">
        <v>7.5</v>
      </c>
      <c r="D1866">
        <v>3</v>
      </c>
      <c r="H1866">
        <v>0.4092769007</v>
      </c>
      <c r="I1866">
        <v>0.28517916500000001</v>
      </c>
      <c r="J1866">
        <v>0.35316949060000002</v>
      </c>
      <c r="K1866">
        <v>0.30544844599999998</v>
      </c>
      <c r="L1866">
        <v>0.32327681930000002</v>
      </c>
      <c r="M1866">
        <v>0.33226228320000001</v>
      </c>
      <c r="N1866">
        <f t="shared" si="218"/>
        <v>0.31773566959945132</v>
      </c>
      <c r="O1866">
        <f t="shared" si="219"/>
        <v>0.3364732184019002</v>
      </c>
      <c r="P1866">
        <f t="shared" si="220"/>
        <v>0.32477024363219548</v>
      </c>
      <c r="Q1866">
        <f t="shared" si="221"/>
        <v>0.33008646230913841</v>
      </c>
      <c r="R1866">
        <v>0.65420888799999999</v>
      </c>
      <c r="S1866">
        <v>0.65485670600000001</v>
      </c>
    </row>
    <row r="1867" spans="1:19" x14ac:dyDescent="0.25">
      <c r="A1867">
        <v>90</v>
      </c>
      <c r="B1867">
        <v>0.7</v>
      </c>
      <c r="C1867">
        <v>7.5</v>
      </c>
      <c r="D1867">
        <v>3</v>
      </c>
      <c r="H1867">
        <v>0.4092769007</v>
      </c>
      <c r="I1867">
        <v>0.28517916500000001</v>
      </c>
      <c r="J1867">
        <v>0.35316949060000002</v>
      </c>
      <c r="K1867">
        <v>0.30544844599999998</v>
      </c>
      <c r="L1867">
        <v>0.32327681930000002</v>
      </c>
      <c r="M1867">
        <v>0.33226228320000001</v>
      </c>
      <c r="N1867">
        <f t="shared" si="218"/>
        <v>0.31773566959945132</v>
      </c>
      <c r="O1867">
        <f t="shared" si="219"/>
        <v>0.3364732184019002</v>
      </c>
      <c r="P1867">
        <f t="shared" si="220"/>
        <v>0.32477024363219548</v>
      </c>
      <c r="Q1867">
        <f t="shared" si="221"/>
        <v>0.33008646230913841</v>
      </c>
      <c r="R1867">
        <v>0.65420888799999999</v>
      </c>
      <c r="S1867">
        <v>0.65485670600000001</v>
      </c>
    </row>
    <row r="1868" spans="1:19" x14ac:dyDescent="0.25">
      <c r="A1868">
        <v>90</v>
      </c>
      <c r="B1868">
        <v>0.7</v>
      </c>
      <c r="C1868">
        <v>7.5</v>
      </c>
      <c r="D1868">
        <v>3</v>
      </c>
      <c r="H1868">
        <v>0.4092769007</v>
      </c>
      <c r="I1868">
        <v>0.28517916500000001</v>
      </c>
      <c r="J1868">
        <v>0.35316949060000002</v>
      </c>
      <c r="K1868">
        <v>0.30544844599999998</v>
      </c>
      <c r="L1868">
        <v>0.32327681930000002</v>
      </c>
      <c r="M1868">
        <v>0.33226228320000001</v>
      </c>
      <c r="N1868">
        <f t="shared" si="218"/>
        <v>0.31773566959945132</v>
      </c>
      <c r="O1868">
        <f t="shared" si="219"/>
        <v>0.3364732184019002</v>
      </c>
      <c r="P1868">
        <f t="shared" si="220"/>
        <v>0.32477024363219548</v>
      </c>
      <c r="Q1868">
        <f t="shared" si="221"/>
        <v>0.33008646230913841</v>
      </c>
      <c r="R1868">
        <v>0.65420888799999999</v>
      </c>
      <c r="S1868">
        <v>0.65485670600000001</v>
      </c>
    </row>
    <row r="1869" spans="1:19" x14ac:dyDescent="0.25">
      <c r="A1869">
        <v>90</v>
      </c>
      <c r="B1869">
        <v>0.7</v>
      </c>
      <c r="C1869">
        <v>7.5</v>
      </c>
      <c r="D1869">
        <v>3</v>
      </c>
      <c r="H1869">
        <v>0.4092769007</v>
      </c>
      <c r="I1869">
        <v>0.28517916500000001</v>
      </c>
      <c r="J1869">
        <v>0.35316949060000002</v>
      </c>
      <c r="K1869">
        <v>0.30544844599999998</v>
      </c>
      <c r="L1869">
        <v>0.32327681930000002</v>
      </c>
      <c r="M1869">
        <v>0.33226228320000001</v>
      </c>
      <c r="N1869">
        <f t="shared" si="218"/>
        <v>0.31773566959945132</v>
      </c>
      <c r="O1869">
        <f t="shared" si="219"/>
        <v>0.3364732184019002</v>
      </c>
      <c r="P1869">
        <f t="shared" si="220"/>
        <v>0.32477024363219548</v>
      </c>
      <c r="Q1869">
        <f t="shared" si="221"/>
        <v>0.33008646230913841</v>
      </c>
      <c r="R1869">
        <v>0.65420888799999999</v>
      </c>
      <c r="S1869">
        <v>0.65485670600000001</v>
      </c>
    </row>
    <row r="1870" spans="1:19" x14ac:dyDescent="0.25">
      <c r="A1870">
        <v>90</v>
      </c>
      <c r="B1870">
        <v>0.7</v>
      </c>
      <c r="C1870">
        <v>7.5</v>
      </c>
      <c r="D1870">
        <v>3</v>
      </c>
      <c r="H1870">
        <v>0.4092769007</v>
      </c>
      <c r="I1870">
        <v>0.28517916500000001</v>
      </c>
      <c r="J1870">
        <v>0.35316949060000002</v>
      </c>
      <c r="K1870">
        <v>0.30544844599999998</v>
      </c>
      <c r="L1870">
        <v>0.32327681930000002</v>
      </c>
      <c r="M1870">
        <v>0.33226228320000001</v>
      </c>
      <c r="N1870">
        <f t="shared" si="218"/>
        <v>0.31773566959945132</v>
      </c>
      <c r="O1870">
        <f t="shared" si="219"/>
        <v>0.3364732184019002</v>
      </c>
      <c r="P1870">
        <f t="shared" si="220"/>
        <v>0.32477024363219548</v>
      </c>
      <c r="Q1870">
        <f t="shared" si="221"/>
        <v>0.33008646230913841</v>
      </c>
      <c r="R1870">
        <v>0.65420888799999999</v>
      </c>
      <c r="S1870">
        <v>0.65485670600000001</v>
      </c>
    </row>
    <row r="1871" spans="1:19" x14ac:dyDescent="0.25">
      <c r="A1871">
        <v>90</v>
      </c>
      <c r="B1871">
        <v>0.7</v>
      </c>
      <c r="C1871">
        <v>7.5</v>
      </c>
      <c r="D1871">
        <v>3</v>
      </c>
      <c r="H1871">
        <v>0.4092769007</v>
      </c>
      <c r="I1871">
        <v>0.28517916500000001</v>
      </c>
      <c r="J1871">
        <v>0.35316949060000002</v>
      </c>
      <c r="K1871">
        <v>0.30544844599999998</v>
      </c>
      <c r="L1871">
        <v>0.32327681930000002</v>
      </c>
      <c r="M1871">
        <v>0.33226228320000001</v>
      </c>
      <c r="N1871">
        <f t="shared" si="218"/>
        <v>0.31773566959945132</v>
      </c>
      <c r="O1871">
        <f t="shared" si="219"/>
        <v>0.3364732184019002</v>
      </c>
      <c r="P1871">
        <f t="shared" si="220"/>
        <v>0.32477024363219548</v>
      </c>
      <c r="Q1871">
        <f t="shared" si="221"/>
        <v>0.33008646230913841</v>
      </c>
      <c r="R1871">
        <v>0.65420888799999999</v>
      </c>
      <c r="S1871">
        <v>0.65485670600000001</v>
      </c>
    </row>
    <row r="1872" spans="1:19" x14ac:dyDescent="0.25">
      <c r="A1872">
        <v>90</v>
      </c>
      <c r="B1872">
        <v>0.7</v>
      </c>
      <c r="C1872">
        <v>7.5</v>
      </c>
      <c r="D1872">
        <v>3</v>
      </c>
      <c r="H1872">
        <v>0.4092769007</v>
      </c>
      <c r="I1872">
        <v>0.28517916500000001</v>
      </c>
      <c r="J1872">
        <v>0.35316949060000002</v>
      </c>
      <c r="K1872">
        <v>0.30544844599999998</v>
      </c>
      <c r="L1872">
        <v>0.32327681930000002</v>
      </c>
      <c r="M1872">
        <v>0.33226228320000001</v>
      </c>
      <c r="N1872">
        <f t="shared" si="218"/>
        <v>0.31773566959945132</v>
      </c>
      <c r="O1872">
        <f t="shared" si="219"/>
        <v>0.3364732184019002</v>
      </c>
      <c r="P1872">
        <f t="shared" si="220"/>
        <v>0.32477024363219548</v>
      </c>
      <c r="Q1872">
        <f t="shared" si="221"/>
        <v>0.33008646230913841</v>
      </c>
      <c r="R1872">
        <v>0.65420888799999999</v>
      </c>
      <c r="S1872">
        <v>0.65485670600000001</v>
      </c>
    </row>
    <row r="1873" spans="1:19" x14ac:dyDescent="0.25">
      <c r="A1873">
        <v>90</v>
      </c>
      <c r="B1873">
        <v>0.7</v>
      </c>
      <c r="C1873">
        <v>7.5</v>
      </c>
      <c r="D1873">
        <v>3</v>
      </c>
      <c r="H1873">
        <v>0.4092769007</v>
      </c>
      <c r="I1873">
        <v>0.28517916500000001</v>
      </c>
      <c r="J1873">
        <v>0.35316949060000002</v>
      </c>
      <c r="K1873">
        <v>0.30544844599999998</v>
      </c>
      <c r="L1873">
        <v>0.32327681930000002</v>
      </c>
      <c r="M1873">
        <v>0.33226228320000001</v>
      </c>
      <c r="N1873">
        <f t="shared" si="218"/>
        <v>0.31773566959945132</v>
      </c>
      <c r="O1873">
        <f t="shared" si="219"/>
        <v>0.3364732184019002</v>
      </c>
      <c r="P1873">
        <f t="shared" si="220"/>
        <v>0.32477024363219548</v>
      </c>
      <c r="Q1873">
        <f t="shared" si="221"/>
        <v>0.33008646230913841</v>
      </c>
      <c r="R1873">
        <v>0.65420888799999999</v>
      </c>
      <c r="S1873">
        <v>0.65485670600000001</v>
      </c>
    </row>
    <row r="1874" spans="1:19" x14ac:dyDescent="0.25">
      <c r="A1874">
        <v>90</v>
      </c>
      <c r="B1874">
        <v>0.7</v>
      </c>
      <c r="C1874">
        <v>7.5</v>
      </c>
      <c r="D1874">
        <v>3</v>
      </c>
      <c r="H1874">
        <v>0.4092769007</v>
      </c>
      <c r="I1874">
        <v>0.28517916500000001</v>
      </c>
      <c r="J1874">
        <v>0.35316949060000002</v>
      </c>
      <c r="K1874">
        <v>0.30544844599999998</v>
      </c>
      <c r="L1874">
        <v>0.32327681930000002</v>
      </c>
      <c r="M1874">
        <v>0.33226228320000001</v>
      </c>
      <c r="N1874">
        <f t="shared" si="218"/>
        <v>0.31773566959945132</v>
      </c>
      <c r="O1874">
        <f t="shared" si="219"/>
        <v>0.3364732184019002</v>
      </c>
      <c r="P1874">
        <f t="shared" si="220"/>
        <v>0.32477024363219548</v>
      </c>
      <c r="Q1874">
        <f t="shared" si="221"/>
        <v>0.33008646230913841</v>
      </c>
      <c r="R1874">
        <v>0.65420888799999999</v>
      </c>
      <c r="S1874">
        <v>0.65485670600000001</v>
      </c>
    </row>
    <row r="1875" spans="1:19" x14ac:dyDescent="0.25">
      <c r="A1875">
        <v>90</v>
      </c>
      <c r="B1875">
        <v>0.7</v>
      </c>
      <c r="C1875">
        <v>7.5</v>
      </c>
      <c r="D1875">
        <v>3</v>
      </c>
      <c r="H1875">
        <v>0.4092769007</v>
      </c>
      <c r="I1875">
        <v>0.28517916500000001</v>
      </c>
      <c r="J1875">
        <v>0.35316949060000002</v>
      </c>
      <c r="K1875">
        <v>0.30544844599999998</v>
      </c>
      <c r="L1875">
        <v>0.32327681930000002</v>
      </c>
      <c r="M1875">
        <v>0.33226228320000001</v>
      </c>
      <c r="N1875">
        <f t="shared" si="218"/>
        <v>0.31773566959945132</v>
      </c>
      <c r="O1875">
        <f t="shared" si="219"/>
        <v>0.3364732184019002</v>
      </c>
      <c r="P1875">
        <f t="shared" si="220"/>
        <v>0.32477024363219548</v>
      </c>
      <c r="Q1875">
        <f t="shared" si="221"/>
        <v>0.33008646230913841</v>
      </c>
      <c r="R1875">
        <v>0.65420888799999999</v>
      </c>
      <c r="S1875">
        <v>0.65485670600000001</v>
      </c>
    </row>
    <row r="1876" spans="1:19" x14ac:dyDescent="0.25">
      <c r="A1876">
        <v>90</v>
      </c>
      <c r="B1876">
        <v>0.7</v>
      </c>
      <c r="C1876">
        <v>7.5</v>
      </c>
      <c r="D1876">
        <v>3</v>
      </c>
      <c r="H1876">
        <v>0.4092769007</v>
      </c>
      <c r="I1876">
        <v>0.28517916500000001</v>
      </c>
      <c r="J1876">
        <v>0.35316949060000002</v>
      </c>
      <c r="K1876">
        <v>0.30544844599999998</v>
      </c>
      <c r="L1876">
        <v>0.32327681930000002</v>
      </c>
      <c r="M1876">
        <v>0.33226228320000001</v>
      </c>
      <c r="N1876">
        <f t="shared" si="218"/>
        <v>0.31773566959945132</v>
      </c>
      <c r="O1876">
        <f t="shared" si="219"/>
        <v>0.3364732184019002</v>
      </c>
      <c r="P1876">
        <f t="shared" si="220"/>
        <v>0.32477024363219548</v>
      </c>
      <c r="Q1876">
        <f t="shared" si="221"/>
        <v>0.33008646230913841</v>
      </c>
      <c r="R1876">
        <v>0.65420888799999999</v>
      </c>
      <c r="S1876">
        <v>0.65485670600000001</v>
      </c>
    </row>
    <row r="1877" spans="1:19" x14ac:dyDescent="0.25">
      <c r="A1877">
        <v>90</v>
      </c>
      <c r="B1877">
        <v>0.7</v>
      </c>
      <c r="C1877">
        <v>7.5</v>
      </c>
      <c r="D1877">
        <v>3</v>
      </c>
      <c r="H1877">
        <v>0.4092769007</v>
      </c>
      <c r="I1877">
        <v>0.28517916500000001</v>
      </c>
      <c r="J1877">
        <v>0.35316949060000002</v>
      </c>
      <c r="K1877">
        <v>0.30544844599999998</v>
      </c>
      <c r="L1877">
        <v>0.32327681930000002</v>
      </c>
      <c r="M1877">
        <v>0.33226228320000001</v>
      </c>
      <c r="N1877">
        <f t="shared" si="218"/>
        <v>0.31773566959945132</v>
      </c>
      <c r="O1877">
        <f t="shared" si="219"/>
        <v>0.3364732184019002</v>
      </c>
      <c r="P1877">
        <f t="shared" si="220"/>
        <v>0.32477024363219548</v>
      </c>
      <c r="Q1877">
        <f t="shared" si="221"/>
        <v>0.33008646230913841</v>
      </c>
      <c r="R1877">
        <v>0.65420888799999999</v>
      </c>
      <c r="S1877">
        <v>0.65485670600000001</v>
      </c>
    </row>
    <row r="1878" spans="1:19" x14ac:dyDescent="0.25">
      <c r="A1878">
        <v>90</v>
      </c>
      <c r="B1878">
        <v>0.7</v>
      </c>
      <c r="C1878">
        <v>7.5</v>
      </c>
      <c r="D1878">
        <v>3</v>
      </c>
      <c r="H1878">
        <v>0.4092769007</v>
      </c>
      <c r="I1878">
        <v>0.28517916500000001</v>
      </c>
      <c r="J1878">
        <v>0.35316949060000002</v>
      </c>
      <c r="K1878">
        <v>0.30544844599999998</v>
      </c>
      <c r="L1878">
        <v>0.32327681930000002</v>
      </c>
      <c r="M1878">
        <v>0.33226228320000001</v>
      </c>
      <c r="N1878">
        <f t="shared" si="218"/>
        <v>0.31773566959945132</v>
      </c>
      <c r="O1878">
        <f t="shared" si="219"/>
        <v>0.3364732184019002</v>
      </c>
      <c r="P1878">
        <f t="shared" si="220"/>
        <v>0.32477024363219548</v>
      </c>
      <c r="Q1878">
        <f t="shared" si="221"/>
        <v>0.33008646230913841</v>
      </c>
      <c r="R1878">
        <v>0.65420888799999999</v>
      </c>
      <c r="S1878">
        <v>0.65485670600000001</v>
      </c>
    </row>
    <row r="1879" spans="1:19" x14ac:dyDescent="0.25">
      <c r="A1879">
        <v>90</v>
      </c>
      <c r="B1879">
        <v>0.7</v>
      </c>
      <c r="C1879">
        <v>7.5</v>
      </c>
      <c r="D1879">
        <v>3</v>
      </c>
      <c r="H1879">
        <v>0.4092769007</v>
      </c>
      <c r="I1879">
        <v>0.28517916500000001</v>
      </c>
      <c r="J1879">
        <v>0.35316949060000002</v>
      </c>
      <c r="K1879">
        <v>0.30544844599999998</v>
      </c>
      <c r="L1879">
        <v>0.32327681930000002</v>
      </c>
      <c r="M1879">
        <v>0.33226228320000001</v>
      </c>
      <c r="N1879">
        <f t="shared" si="218"/>
        <v>0.31773566959945132</v>
      </c>
      <c r="O1879">
        <f t="shared" si="219"/>
        <v>0.3364732184019002</v>
      </c>
      <c r="P1879">
        <f t="shared" si="220"/>
        <v>0.32477024363219548</v>
      </c>
      <c r="Q1879">
        <f t="shared" si="221"/>
        <v>0.33008646230913841</v>
      </c>
      <c r="R1879">
        <v>0.65420888799999999</v>
      </c>
      <c r="S1879">
        <v>0.65485670600000001</v>
      </c>
    </row>
    <row r="1880" spans="1:19" x14ac:dyDescent="0.25">
      <c r="A1880">
        <v>90</v>
      </c>
      <c r="B1880">
        <v>0.7</v>
      </c>
      <c r="C1880">
        <v>7.5</v>
      </c>
      <c r="D1880">
        <v>3</v>
      </c>
      <c r="H1880">
        <v>0.4092769007</v>
      </c>
      <c r="I1880">
        <v>0.28517916500000001</v>
      </c>
      <c r="J1880">
        <v>0.35316949060000002</v>
      </c>
      <c r="K1880">
        <v>0.30544844599999998</v>
      </c>
      <c r="L1880">
        <v>0.32327681930000002</v>
      </c>
      <c r="M1880">
        <v>0.33226228320000001</v>
      </c>
      <c r="N1880">
        <f t="shared" si="218"/>
        <v>0.31773566959945132</v>
      </c>
      <c r="O1880">
        <f t="shared" si="219"/>
        <v>0.3364732184019002</v>
      </c>
      <c r="P1880">
        <f t="shared" si="220"/>
        <v>0.32477024363219548</v>
      </c>
      <c r="Q1880">
        <f t="shared" si="221"/>
        <v>0.33008646230913841</v>
      </c>
      <c r="R1880">
        <v>0.65420888799999999</v>
      </c>
      <c r="S1880">
        <v>0.65485670600000001</v>
      </c>
    </row>
    <row r="1881" spans="1:19" x14ac:dyDescent="0.25">
      <c r="A1881">
        <v>90</v>
      </c>
      <c r="B1881">
        <v>0.7</v>
      </c>
      <c r="C1881">
        <v>7.5</v>
      </c>
      <c r="D1881">
        <v>3</v>
      </c>
      <c r="H1881">
        <v>0.4092769007</v>
      </c>
      <c r="I1881">
        <v>0.28517916500000001</v>
      </c>
      <c r="J1881">
        <v>0.35316949060000002</v>
      </c>
      <c r="K1881">
        <v>0.30544844599999998</v>
      </c>
      <c r="L1881">
        <v>0.32327681930000002</v>
      </c>
      <c r="M1881">
        <v>0.33226228320000001</v>
      </c>
      <c r="N1881">
        <f t="shared" si="218"/>
        <v>0.31773566959945132</v>
      </c>
      <c r="O1881">
        <f t="shared" si="219"/>
        <v>0.3364732184019002</v>
      </c>
      <c r="P1881">
        <f t="shared" si="220"/>
        <v>0.32477024363219548</v>
      </c>
      <c r="Q1881">
        <f t="shared" si="221"/>
        <v>0.33008646230913841</v>
      </c>
      <c r="R1881">
        <v>0.65420888799999999</v>
      </c>
      <c r="S1881">
        <v>0.65485670600000001</v>
      </c>
    </row>
    <row r="1882" spans="1:19" x14ac:dyDescent="0.25">
      <c r="A1882">
        <v>90</v>
      </c>
      <c r="B1882">
        <v>0.7</v>
      </c>
      <c r="C1882">
        <v>7.5</v>
      </c>
      <c r="D1882">
        <v>3</v>
      </c>
      <c r="H1882">
        <v>0.4092769007</v>
      </c>
      <c r="I1882">
        <v>0.28517916500000001</v>
      </c>
      <c r="J1882">
        <v>0.35316949060000002</v>
      </c>
      <c r="K1882">
        <v>0.30544844599999998</v>
      </c>
      <c r="L1882">
        <v>0.32327681930000002</v>
      </c>
      <c r="M1882">
        <v>0.33226228320000001</v>
      </c>
      <c r="N1882">
        <f t="shared" si="218"/>
        <v>0.31773566959945132</v>
      </c>
      <c r="O1882">
        <f t="shared" si="219"/>
        <v>0.3364732184019002</v>
      </c>
      <c r="P1882">
        <f t="shared" si="220"/>
        <v>0.32477024363219548</v>
      </c>
      <c r="Q1882">
        <f t="shared" si="221"/>
        <v>0.33008646230913841</v>
      </c>
      <c r="R1882">
        <v>0.65420888799999999</v>
      </c>
      <c r="S1882">
        <v>0.65485670600000001</v>
      </c>
    </row>
    <row r="1883" spans="1:19" x14ac:dyDescent="0.25">
      <c r="A1883">
        <v>90</v>
      </c>
      <c r="B1883">
        <v>0.7</v>
      </c>
      <c r="C1883">
        <v>7.5</v>
      </c>
      <c r="D1883">
        <v>3</v>
      </c>
      <c r="H1883">
        <v>0.4092769007</v>
      </c>
      <c r="I1883">
        <v>0.28517916500000001</v>
      </c>
      <c r="J1883">
        <v>0.35316949060000002</v>
      </c>
      <c r="K1883">
        <v>0.30544844599999998</v>
      </c>
      <c r="L1883">
        <v>0.32327681930000002</v>
      </c>
      <c r="M1883">
        <v>0.33226228320000001</v>
      </c>
      <c r="N1883">
        <f t="shared" si="218"/>
        <v>0.31773566959945132</v>
      </c>
      <c r="O1883">
        <f t="shared" si="219"/>
        <v>0.3364732184019002</v>
      </c>
      <c r="P1883">
        <f t="shared" si="220"/>
        <v>0.32477024363219548</v>
      </c>
      <c r="Q1883">
        <f t="shared" si="221"/>
        <v>0.33008646230913841</v>
      </c>
      <c r="R1883">
        <v>0.65420888799999999</v>
      </c>
      <c r="S1883">
        <v>0.65485670600000001</v>
      </c>
    </row>
    <row r="1884" spans="1:19" x14ac:dyDescent="0.25">
      <c r="A1884">
        <v>90</v>
      </c>
      <c r="B1884">
        <v>0.7</v>
      </c>
      <c r="C1884">
        <v>7.5</v>
      </c>
      <c r="D1884">
        <v>3</v>
      </c>
      <c r="H1884">
        <v>0.4092769007</v>
      </c>
      <c r="I1884">
        <v>0.28517916500000001</v>
      </c>
      <c r="J1884">
        <v>0.35316949060000002</v>
      </c>
      <c r="K1884">
        <v>0.30544844599999998</v>
      </c>
      <c r="L1884">
        <v>0.32327681930000002</v>
      </c>
      <c r="M1884">
        <v>0.33226228320000001</v>
      </c>
      <c r="N1884">
        <f t="shared" si="218"/>
        <v>0.31773566959945132</v>
      </c>
      <c r="O1884">
        <f t="shared" si="219"/>
        <v>0.3364732184019002</v>
      </c>
      <c r="P1884">
        <f t="shared" si="220"/>
        <v>0.32477024363219548</v>
      </c>
      <c r="Q1884">
        <f t="shared" si="221"/>
        <v>0.33008646230913841</v>
      </c>
      <c r="R1884">
        <v>0.65420888799999999</v>
      </c>
      <c r="S1884">
        <v>0.65485670600000001</v>
      </c>
    </row>
    <row r="1885" spans="1:19" x14ac:dyDescent="0.25">
      <c r="A1885">
        <v>90</v>
      </c>
      <c r="B1885">
        <v>0.7</v>
      </c>
      <c r="C1885">
        <v>7.5</v>
      </c>
      <c r="D1885">
        <v>3</v>
      </c>
      <c r="H1885">
        <v>0.4092769007</v>
      </c>
      <c r="I1885">
        <v>0.28517916500000001</v>
      </c>
      <c r="J1885">
        <v>0.35316949060000002</v>
      </c>
      <c r="K1885">
        <v>0.30544844599999998</v>
      </c>
      <c r="L1885">
        <v>0.32327681930000002</v>
      </c>
      <c r="M1885">
        <v>0.33226228320000001</v>
      </c>
      <c r="N1885">
        <f t="shared" si="218"/>
        <v>0.31773566959945132</v>
      </c>
      <c r="O1885">
        <f t="shared" si="219"/>
        <v>0.3364732184019002</v>
      </c>
      <c r="P1885">
        <f t="shared" si="220"/>
        <v>0.32477024363219548</v>
      </c>
      <c r="Q1885">
        <f t="shared" si="221"/>
        <v>0.33008646230913841</v>
      </c>
      <c r="R1885">
        <v>0.65420888799999999</v>
      </c>
      <c r="S1885">
        <v>0.65485670600000001</v>
      </c>
    </row>
    <row r="1886" spans="1:19" x14ac:dyDescent="0.25">
      <c r="A1886">
        <v>90</v>
      </c>
      <c r="B1886">
        <v>0.7</v>
      </c>
      <c r="C1886">
        <v>7.5</v>
      </c>
      <c r="D1886">
        <v>3</v>
      </c>
      <c r="H1886">
        <v>0.4092769007</v>
      </c>
      <c r="I1886">
        <v>0.28517916500000001</v>
      </c>
      <c r="J1886">
        <v>0.35316949060000002</v>
      </c>
      <c r="K1886">
        <v>0.30544844599999998</v>
      </c>
      <c r="L1886">
        <v>0.32327681930000002</v>
      </c>
      <c r="M1886">
        <v>0.33226228320000001</v>
      </c>
      <c r="N1886">
        <f t="shared" si="218"/>
        <v>0.31773566959945132</v>
      </c>
      <c r="O1886">
        <f t="shared" si="219"/>
        <v>0.3364732184019002</v>
      </c>
      <c r="P1886">
        <f t="shared" si="220"/>
        <v>0.32477024363219548</v>
      </c>
      <c r="Q1886">
        <f t="shared" si="221"/>
        <v>0.33008646230913841</v>
      </c>
      <c r="R1886">
        <v>0.65420888799999999</v>
      </c>
      <c r="S1886">
        <v>0.65485670600000001</v>
      </c>
    </row>
    <row r="1888" spans="1:19" x14ac:dyDescent="0.25">
      <c r="A1888">
        <v>90</v>
      </c>
      <c r="B1888">
        <v>0.6</v>
      </c>
      <c r="C1888">
        <v>7.5</v>
      </c>
      <c r="D1888">
        <v>3</v>
      </c>
      <c r="E1888">
        <v>0.38519999999999999</v>
      </c>
      <c r="F1888">
        <v>0.1908</v>
      </c>
      <c r="G1888">
        <v>0.57599999999999996</v>
      </c>
      <c r="H1888">
        <v>0.3129769007</v>
      </c>
      <c r="I1888">
        <v>0.186779165</v>
      </c>
      <c r="J1888">
        <v>0.35316949060000002</v>
      </c>
      <c r="K1888">
        <v>0.30544844599999998</v>
      </c>
      <c r="L1888">
        <v>0.22293537929999999</v>
      </c>
      <c r="M1888">
        <v>0.33226228320000001</v>
      </c>
      <c r="N1888">
        <f t="shared" ref="N1888:N1927" si="222">$W$27+$W$28*B1888+$W$29*(C1888-$V$16)*(D1888-$V$18)+$W$30*A1888+$W$31*D1888+$W$32*(C1888-$V$16)*(A1888-$V$20)+$W$33*C1888+$W$34*(B1888-$V$22)*(D1888-$V$18)+$W$35*(A1888-$V$20)*(D1888-$V$18)</f>
        <v>0.22102981801545157</v>
      </c>
      <c r="O1888">
        <f t="shared" ref="O1888:O1927" si="223">$W$40+$W$41*D1888+$W$42*(C1888-$V$17)*(D1888-$V$19)+$W$43*A1888+$W$44*(A1888-$V$21)*(D1888-$V$19)+$W$45*C1888+$W$46*(A1888-$V$21)*(C1888-$V$17)+$W$47*(B1888-$V$23)*(D1888-$V$19)+$W$48*(B1888-$V$23)*(C1888-$V$17)+$W$49*B1888</f>
        <v>0.33837834809880013</v>
      </c>
      <c r="P1888">
        <f t="shared" ref="P1888:P1927" si="224">$Z$27+$Z$28*B1888+$Z$29*A1888+$Z$30*C1888+$Z$31*(D1888-$V$18)^2+$Z$32*(D1888-$V$18)*(C1888-$V$16)+$Z$33*(A1888-$V$20)*(D1888-$V$18)+$Z$34*(D1888)+$Z$35*(B1888-$V$22)*(D1888-$V$18)+$Z$36*(C1888-$V$16)^2+$Z$37*(B1888-$V$22)*(C1888-$V$16)</f>
        <v>0.22647844533519576</v>
      </c>
      <c r="Q1888">
        <f t="shared" ref="Q1888:Q1927" si="225">$Z$40+$Z$41*A1888+$Z$42*C1888+$Z$43*(D1888-$V$19)^2+$Z$44*(C1888-$V$17)*(D1888-$V$19)+$Z$45*D1888+$Z$46*(A1888-$V$21)*(D1888-$V$19)+$Z$47*(C1888-$V$17)^2+$Z$48*(B1888-$V$23)*(D1888-$V$19)+$Z$49*(B1888-$V$23)*(C1888-$V$17)+$Z$50*B1888</f>
        <v>0.33321119451573838</v>
      </c>
      <c r="R1888">
        <v>0.55940816599999998</v>
      </c>
      <c r="S1888">
        <v>0.55968963999999999</v>
      </c>
    </row>
    <row r="1889" spans="1:19" x14ac:dyDescent="0.25">
      <c r="A1889">
        <v>90</v>
      </c>
      <c r="B1889">
        <v>0.6</v>
      </c>
      <c r="C1889">
        <v>7.5</v>
      </c>
      <c r="D1889">
        <v>3</v>
      </c>
      <c r="E1889">
        <v>0.378</v>
      </c>
      <c r="F1889">
        <v>0.2112</v>
      </c>
      <c r="G1889">
        <v>0.58919999999999995</v>
      </c>
      <c r="H1889">
        <v>0.3129769007</v>
      </c>
      <c r="I1889">
        <v>0.186779165</v>
      </c>
      <c r="J1889">
        <v>0.35316949060000002</v>
      </c>
      <c r="K1889">
        <v>0.30544844599999998</v>
      </c>
      <c r="L1889">
        <v>0.22293537929999999</v>
      </c>
      <c r="M1889">
        <v>0.33226228320000001</v>
      </c>
      <c r="N1889">
        <f t="shared" si="222"/>
        <v>0.22102981801545157</v>
      </c>
      <c r="O1889">
        <f t="shared" si="223"/>
        <v>0.33837834809880013</v>
      </c>
      <c r="P1889">
        <f t="shared" si="224"/>
        <v>0.22647844533519576</v>
      </c>
      <c r="Q1889">
        <f t="shared" si="225"/>
        <v>0.33321119451573838</v>
      </c>
      <c r="R1889">
        <v>0.55940816599999998</v>
      </c>
      <c r="S1889">
        <v>0.55968963999999999</v>
      </c>
    </row>
    <row r="1890" spans="1:19" x14ac:dyDescent="0.25">
      <c r="A1890">
        <v>90</v>
      </c>
      <c r="B1890">
        <v>0.6</v>
      </c>
      <c r="C1890">
        <v>7.5</v>
      </c>
      <c r="D1890">
        <v>3</v>
      </c>
      <c r="E1890">
        <v>0.36480000000000001</v>
      </c>
      <c r="F1890">
        <v>0.21360000000000001</v>
      </c>
      <c r="G1890">
        <v>0.57840000000000003</v>
      </c>
      <c r="H1890">
        <v>0.3129769007</v>
      </c>
      <c r="I1890">
        <v>0.186779165</v>
      </c>
      <c r="J1890">
        <v>0.35316949060000002</v>
      </c>
      <c r="K1890">
        <v>0.30544844599999998</v>
      </c>
      <c r="L1890">
        <v>0.22293537929999999</v>
      </c>
      <c r="M1890">
        <v>0.33226228320000001</v>
      </c>
      <c r="N1890">
        <f t="shared" si="222"/>
        <v>0.22102981801545157</v>
      </c>
      <c r="O1890">
        <f t="shared" si="223"/>
        <v>0.33837834809880013</v>
      </c>
      <c r="P1890">
        <f t="shared" si="224"/>
        <v>0.22647844533519576</v>
      </c>
      <c r="Q1890">
        <f t="shared" si="225"/>
        <v>0.33321119451573838</v>
      </c>
      <c r="R1890">
        <v>0.55940816599999998</v>
      </c>
      <c r="S1890">
        <v>0.55968963999999999</v>
      </c>
    </row>
    <row r="1891" spans="1:19" x14ac:dyDescent="0.25">
      <c r="A1891">
        <v>90</v>
      </c>
      <c r="B1891">
        <v>0.6</v>
      </c>
      <c r="C1891">
        <v>7.5</v>
      </c>
      <c r="D1891">
        <v>3</v>
      </c>
      <c r="E1891">
        <v>0.37919999999999998</v>
      </c>
      <c r="F1891">
        <v>0.20039999999999999</v>
      </c>
      <c r="G1891">
        <v>0.5796</v>
      </c>
      <c r="H1891">
        <v>0.3129769007</v>
      </c>
      <c r="I1891">
        <v>0.186779165</v>
      </c>
      <c r="J1891">
        <v>0.35316949060000002</v>
      </c>
      <c r="K1891">
        <v>0.30544844599999998</v>
      </c>
      <c r="L1891">
        <v>0.22293537929999999</v>
      </c>
      <c r="M1891">
        <v>0.33226228320000001</v>
      </c>
      <c r="N1891">
        <f t="shared" si="222"/>
        <v>0.22102981801545157</v>
      </c>
      <c r="O1891">
        <f t="shared" si="223"/>
        <v>0.33837834809880013</v>
      </c>
      <c r="P1891">
        <f t="shared" si="224"/>
        <v>0.22647844533519576</v>
      </c>
      <c r="Q1891">
        <f t="shared" si="225"/>
        <v>0.33321119451573838</v>
      </c>
      <c r="R1891">
        <v>0.55940816599999998</v>
      </c>
      <c r="S1891">
        <v>0.55968963999999999</v>
      </c>
    </row>
    <row r="1892" spans="1:19" x14ac:dyDescent="0.25">
      <c r="A1892">
        <v>90</v>
      </c>
      <c r="B1892">
        <v>0.6</v>
      </c>
      <c r="C1892">
        <v>7.5</v>
      </c>
      <c r="D1892">
        <v>3</v>
      </c>
      <c r="E1892">
        <v>0.34799999999999998</v>
      </c>
      <c r="F1892">
        <v>0.2112</v>
      </c>
      <c r="G1892">
        <v>0.55920000000000003</v>
      </c>
      <c r="H1892">
        <v>0.3129769007</v>
      </c>
      <c r="I1892">
        <v>0.186779165</v>
      </c>
      <c r="J1892">
        <v>0.35316949060000002</v>
      </c>
      <c r="K1892">
        <v>0.30544844599999998</v>
      </c>
      <c r="L1892">
        <v>0.22293537929999999</v>
      </c>
      <c r="M1892">
        <v>0.33226228320000001</v>
      </c>
      <c r="N1892">
        <f t="shared" si="222"/>
        <v>0.22102981801545157</v>
      </c>
      <c r="O1892">
        <f t="shared" si="223"/>
        <v>0.33837834809880013</v>
      </c>
      <c r="P1892">
        <f t="shared" si="224"/>
        <v>0.22647844533519576</v>
      </c>
      <c r="Q1892">
        <f t="shared" si="225"/>
        <v>0.33321119451573838</v>
      </c>
      <c r="R1892">
        <v>0.55940816599999998</v>
      </c>
      <c r="S1892">
        <v>0.55968963999999999</v>
      </c>
    </row>
    <row r="1893" spans="1:19" x14ac:dyDescent="0.25">
      <c r="A1893">
        <v>90</v>
      </c>
      <c r="B1893">
        <v>0.6</v>
      </c>
      <c r="C1893">
        <v>7.5</v>
      </c>
      <c r="D1893">
        <v>3</v>
      </c>
      <c r="E1893">
        <v>0.28100000000000003</v>
      </c>
      <c r="F1893">
        <v>0.20039999999999999</v>
      </c>
      <c r="G1893">
        <v>0.48139999999999999</v>
      </c>
      <c r="H1893">
        <v>0.3129769007</v>
      </c>
      <c r="I1893">
        <v>0.186779165</v>
      </c>
      <c r="J1893">
        <v>0.35316949060000002</v>
      </c>
      <c r="K1893">
        <v>0.30544844599999998</v>
      </c>
      <c r="L1893">
        <v>0.22293537929999999</v>
      </c>
      <c r="M1893">
        <v>0.33226228320000001</v>
      </c>
      <c r="N1893">
        <f t="shared" si="222"/>
        <v>0.22102981801545157</v>
      </c>
      <c r="O1893">
        <f t="shared" si="223"/>
        <v>0.33837834809880013</v>
      </c>
      <c r="P1893">
        <f t="shared" si="224"/>
        <v>0.22647844533519576</v>
      </c>
      <c r="Q1893">
        <f t="shared" si="225"/>
        <v>0.33321119451573838</v>
      </c>
      <c r="R1893">
        <v>0.55940816599999998</v>
      </c>
      <c r="S1893">
        <v>0.55968963999999999</v>
      </c>
    </row>
    <row r="1894" spans="1:19" x14ac:dyDescent="0.25">
      <c r="A1894">
        <v>90</v>
      </c>
      <c r="B1894">
        <v>0.6</v>
      </c>
      <c r="C1894">
        <v>7.5</v>
      </c>
      <c r="D1894">
        <v>3</v>
      </c>
      <c r="E1894">
        <v>0.34200000000000003</v>
      </c>
      <c r="F1894">
        <v>0.20760000000000001</v>
      </c>
      <c r="G1894">
        <v>0.54959999999999998</v>
      </c>
      <c r="H1894">
        <v>0.3129769007</v>
      </c>
      <c r="I1894">
        <v>0.186779165</v>
      </c>
      <c r="J1894">
        <v>0.35316949060000002</v>
      </c>
      <c r="K1894">
        <v>0.30544844599999998</v>
      </c>
      <c r="L1894">
        <v>0.22293537929999999</v>
      </c>
      <c r="M1894">
        <v>0.33226228320000001</v>
      </c>
      <c r="N1894">
        <f t="shared" si="222"/>
        <v>0.22102981801545157</v>
      </c>
      <c r="O1894">
        <f t="shared" si="223"/>
        <v>0.33837834809880013</v>
      </c>
      <c r="P1894">
        <f t="shared" si="224"/>
        <v>0.22647844533519576</v>
      </c>
      <c r="Q1894">
        <f t="shared" si="225"/>
        <v>0.33321119451573838</v>
      </c>
      <c r="R1894">
        <v>0.55940816599999998</v>
      </c>
      <c r="S1894">
        <v>0.55968963999999999</v>
      </c>
    </row>
    <row r="1895" spans="1:19" x14ac:dyDescent="0.25">
      <c r="A1895">
        <v>90</v>
      </c>
      <c r="B1895">
        <v>0.6</v>
      </c>
      <c r="C1895">
        <v>7.5</v>
      </c>
      <c r="D1895">
        <v>3</v>
      </c>
      <c r="E1895">
        <v>0.33960000000000001</v>
      </c>
      <c r="F1895">
        <v>0.22559999999999999</v>
      </c>
      <c r="G1895">
        <v>0.56520000000000004</v>
      </c>
      <c r="H1895">
        <v>0.3129769007</v>
      </c>
      <c r="I1895">
        <v>0.186779165</v>
      </c>
      <c r="J1895">
        <v>0.35316949060000002</v>
      </c>
      <c r="K1895">
        <v>0.30544844599999998</v>
      </c>
      <c r="L1895">
        <v>0.22293537929999999</v>
      </c>
      <c r="M1895">
        <v>0.33226228320000001</v>
      </c>
      <c r="N1895">
        <f t="shared" si="222"/>
        <v>0.22102981801545157</v>
      </c>
      <c r="O1895">
        <f t="shared" si="223"/>
        <v>0.33837834809880013</v>
      </c>
      <c r="P1895">
        <f t="shared" si="224"/>
        <v>0.22647844533519576</v>
      </c>
      <c r="Q1895">
        <f t="shared" si="225"/>
        <v>0.33321119451573838</v>
      </c>
      <c r="R1895">
        <v>0.55940816599999998</v>
      </c>
      <c r="S1895">
        <v>0.55968963999999999</v>
      </c>
    </row>
    <row r="1896" spans="1:19" x14ac:dyDescent="0.25">
      <c r="A1896">
        <v>90</v>
      </c>
      <c r="B1896">
        <v>0.6</v>
      </c>
      <c r="C1896">
        <v>7.5</v>
      </c>
      <c r="D1896">
        <v>3</v>
      </c>
      <c r="E1896">
        <v>0.36720000000000003</v>
      </c>
      <c r="F1896">
        <v>0.2172</v>
      </c>
      <c r="G1896">
        <v>0.58440000000000003</v>
      </c>
      <c r="H1896">
        <v>0.3129769007</v>
      </c>
      <c r="I1896">
        <v>0.186779165</v>
      </c>
      <c r="J1896">
        <v>0.35316949060000002</v>
      </c>
      <c r="K1896">
        <v>0.30544844599999998</v>
      </c>
      <c r="L1896">
        <v>0.22293537929999999</v>
      </c>
      <c r="M1896">
        <v>0.33226228320000001</v>
      </c>
      <c r="N1896">
        <f t="shared" si="222"/>
        <v>0.22102981801545157</v>
      </c>
      <c r="O1896">
        <f t="shared" si="223"/>
        <v>0.33837834809880013</v>
      </c>
      <c r="P1896">
        <f t="shared" si="224"/>
        <v>0.22647844533519576</v>
      </c>
      <c r="Q1896">
        <f t="shared" si="225"/>
        <v>0.33321119451573838</v>
      </c>
      <c r="R1896">
        <v>0.55940816599999998</v>
      </c>
      <c r="S1896">
        <v>0.55968963999999999</v>
      </c>
    </row>
    <row r="1897" spans="1:19" x14ac:dyDescent="0.25">
      <c r="A1897">
        <v>90</v>
      </c>
      <c r="B1897">
        <v>0.6</v>
      </c>
      <c r="C1897">
        <v>7.5</v>
      </c>
      <c r="D1897">
        <v>3</v>
      </c>
      <c r="E1897">
        <v>0.33600000000000002</v>
      </c>
      <c r="F1897">
        <v>0.2364</v>
      </c>
      <c r="G1897">
        <v>0.57240000000000002</v>
      </c>
      <c r="H1897">
        <v>0.3129769007</v>
      </c>
      <c r="I1897">
        <v>0.186779165</v>
      </c>
      <c r="J1897">
        <v>0.35316949060000002</v>
      </c>
      <c r="K1897">
        <v>0.30544844599999998</v>
      </c>
      <c r="L1897">
        <v>0.22293537929999999</v>
      </c>
      <c r="M1897">
        <v>0.33226228320000001</v>
      </c>
      <c r="N1897">
        <f t="shared" si="222"/>
        <v>0.22102981801545157</v>
      </c>
      <c r="O1897">
        <f t="shared" si="223"/>
        <v>0.33837834809880013</v>
      </c>
      <c r="P1897">
        <f t="shared" si="224"/>
        <v>0.22647844533519576</v>
      </c>
      <c r="Q1897">
        <f t="shared" si="225"/>
        <v>0.33321119451573838</v>
      </c>
      <c r="R1897">
        <v>0.55940816599999998</v>
      </c>
      <c r="S1897">
        <v>0.55968963999999999</v>
      </c>
    </row>
    <row r="1898" spans="1:19" x14ac:dyDescent="0.25">
      <c r="A1898">
        <v>90</v>
      </c>
      <c r="B1898">
        <v>0.6</v>
      </c>
      <c r="C1898">
        <v>7.5</v>
      </c>
      <c r="D1898">
        <v>3</v>
      </c>
      <c r="E1898">
        <v>0.33360000000000001</v>
      </c>
      <c r="F1898">
        <v>0.23400000000000001</v>
      </c>
      <c r="G1898">
        <v>0.56759999999999999</v>
      </c>
      <c r="H1898">
        <v>0.3129769007</v>
      </c>
      <c r="I1898">
        <v>0.186779165</v>
      </c>
      <c r="J1898">
        <v>0.35316949060000002</v>
      </c>
      <c r="K1898">
        <v>0.30544844599999998</v>
      </c>
      <c r="L1898">
        <v>0.22293537929999999</v>
      </c>
      <c r="M1898">
        <v>0.33226228320000001</v>
      </c>
      <c r="N1898">
        <f t="shared" si="222"/>
        <v>0.22102981801545157</v>
      </c>
      <c r="O1898">
        <f t="shared" si="223"/>
        <v>0.33837834809880013</v>
      </c>
      <c r="P1898">
        <f t="shared" si="224"/>
        <v>0.22647844533519576</v>
      </c>
      <c r="Q1898">
        <f t="shared" si="225"/>
        <v>0.33321119451573838</v>
      </c>
      <c r="R1898">
        <v>0.55940816599999998</v>
      </c>
      <c r="S1898">
        <v>0.55968963999999999</v>
      </c>
    </row>
    <row r="1899" spans="1:19" x14ac:dyDescent="0.25">
      <c r="A1899">
        <v>90</v>
      </c>
      <c r="B1899">
        <v>0.6</v>
      </c>
      <c r="C1899">
        <v>7.5</v>
      </c>
      <c r="D1899">
        <v>3</v>
      </c>
      <c r="E1899">
        <v>0.35160000000000002</v>
      </c>
      <c r="F1899">
        <v>0.22439999999999999</v>
      </c>
      <c r="G1899">
        <v>0.57599999999999996</v>
      </c>
      <c r="H1899">
        <v>0.3129769007</v>
      </c>
      <c r="I1899">
        <v>0.186779165</v>
      </c>
      <c r="J1899">
        <v>0.35316949060000002</v>
      </c>
      <c r="K1899">
        <v>0.30544844599999998</v>
      </c>
      <c r="L1899">
        <v>0.22293537929999999</v>
      </c>
      <c r="M1899">
        <v>0.33226228320000001</v>
      </c>
      <c r="N1899">
        <f t="shared" si="222"/>
        <v>0.22102981801545157</v>
      </c>
      <c r="O1899">
        <f t="shared" si="223"/>
        <v>0.33837834809880013</v>
      </c>
      <c r="P1899">
        <f t="shared" si="224"/>
        <v>0.22647844533519576</v>
      </c>
      <c r="Q1899">
        <f t="shared" si="225"/>
        <v>0.33321119451573838</v>
      </c>
      <c r="R1899">
        <v>0.55940816599999998</v>
      </c>
      <c r="S1899">
        <v>0.55968963999999999</v>
      </c>
    </row>
    <row r="1900" spans="1:19" x14ac:dyDescent="0.25">
      <c r="A1900">
        <v>90</v>
      </c>
      <c r="B1900">
        <v>0.6</v>
      </c>
      <c r="C1900">
        <v>7.5</v>
      </c>
      <c r="D1900">
        <v>3</v>
      </c>
      <c r="E1900">
        <v>0.34799999999999998</v>
      </c>
      <c r="F1900">
        <v>0.21</v>
      </c>
      <c r="G1900">
        <v>0.55800000000000005</v>
      </c>
      <c r="H1900">
        <v>0.3129769007</v>
      </c>
      <c r="I1900">
        <v>0.186779165</v>
      </c>
      <c r="J1900">
        <v>0.35316949060000002</v>
      </c>
      <c r="K1900">
        <v>0.30544844599999998</v>
      </c>
      <c r="L1900">
        <v>0.22293537929999999</v>
      </c>
      <c r="M1900">
        <v>0.33226228320000001</v>
      </c>
      <c r="N1900">
        <f t="shared" si="222"/>
        <v>0.22102981801545157</v>
      </c>
      <c r="O1900">
        <f t="shared" si="223"/>
        <v>0.33837834809880013</v>
      </c>
      <c r="P1900">
        <f t="shared" si="224"/>
        <v>0.22647844533519576</v>
      </c>
      <c r="Q1900">
        <f t="shared" si="225"/>
        <v>0.33321119451573838</v>
      </c>
      <c r="R1900">
        <v>0.55940816599999998</v>
      </c>
      <c r="S1900">
        <v>0.55968963999999999</v>
      </c>
    </row>
    <row r="1901" spans="1:19" x14ac:dyDescent="0.25">
      <c r="A1901">
        <v>90</v>
      </c>
      <c r="B1901">
        <v>0.6</v>
      </c>
      <c r="C1901">
        <v>7.5</v>
      </c>
      <c r="D1901">
        <v>3</v>
      </c>
      <c r="E1901">
        <v>0.33239999999999997</v>
      </c>
      <c r="F1901">
        <v>0.22559999999999999</v>
      </c>
      <c r="G1901">
        <v>0.55800000000000005</v>
      </c>
      <c r="H1901">
        <v>0.3129769007</v>
      </c>
      <c r="I1901">
        <v>0.186779165</v>
      </c>
      <c r="J1901">
        <v>0.35316949060000002</v>
      </c>
      <c r="K1901">
        <v>0.30544844599999998</v>
      </c>
      <c r="L1901">
        <v>0.22293537929999999</v>
      </c>
      <c r="M1901">
        <v>0.33226228320000001</v>
      </c>
      <c r="N1901">
        <f t="shared" si="222"/>
        <v>0.22102981801545157</v>
      </c>
      <c r="O1901">
        <f t="shared" si="223"/>
        <v>0.33837834809880013</v>
      </c>
      <c r="P1901">
        <f t="shared" si="224"/>
        <v>0.22647844533519576</v>
      </c>
      <c r="Q1901">
        <f t="shared" si="225"/>
        <v>0.33321119451573838</v>
      </c>
      <c r="R1901">
        <v>0.55940816599999998</v>
      </c>
      <c r="S1901">
        <v>0.55968963999999999</v>
      </c>
    </row>
    <row r="1902" spans="1:19" x14ac:dyDescent="0.25">
      <c r="A1902">
        <v>90</v>
      </c>
      <c r="B1902">
        <v>0.6</v>
      </c>
      <c r="C1902">
        <v>7.5</v>
      </c>
      <c r="D1902">
        <v>3</v>
      </c>
      <c r="E1902">
        <v>0.33600000000000002</v>
      </c>
      <c r="F1902">
        <v>0.22919999999999999</v>
      </c>
      <c r="G1902">
        <v>0.56520000000000004</v>
      </c>
      <c r="H1902">
        <v>0.3129769007</v>
      </c>
      <c r="I1902">
        <v>0.186779165</v>
      </c>
      <c r="J1902">
        <v>0.35316949060000002</v>
      </c>
      <c r="K1902">
        <v>0.30544844599999998</v>
      </c>
      <c r="L1902">
        <v>0.22293537929999999</v>
      </c>
      <c r="M1902">
        <v>0.33226228320000001</v>
      </c>
      <c r="N1902">
        <f t="shared" si="222"/>
        <v>0.22102981801545157</v>
      </c>
      <c r="O1902">
        <f t="shared" si="223"/>
        <v>0.33837834809880013</v>
      </c>
      <c r="P1902">
        <f t="shared" si="224"/>
        <v>0.22647844533519576</v>
      </c>
      <c r="Q1902">
        <f t="shared" si="225"/>
        <v>0.33321119451573838</v>
      </c>
      <c r="R1902">
        <v>0.55940816599999998</v>
      </c>
      <c r="S1902">
        <v>0.55968963999999999</v>
      </c>
    </row>
    <row r="1903" spans="1:19" x14ac:dyDescent="0.25">
      <c r="A1903">
        <v>90</v>
      </c>
      <c r="B1903">
        <v>0.6</v>
      </c>
      <c r="C1903">
        <v>7.5</v>
      </c>
      <c r="D1903">
        <v>3</v>
      </c>
      <c r="E1903">
        <v>0.34079999999999999</v>
      </c>
      <c r="F1903">
        <v>0.2316</v>
      </c>
      <c r="G1903">
        <v>0.57240000000000002</v>
      </c>
      <c r="H1903">
        <v>0.3129769007</v>
      </c>
      <c r="I1903">
        <v>0.186779165</v>
      </c>
      <c r="J1903">
        <v>0.35316949060000002</v>
      </c>
      <c r="K1903">
        <v>0.30544844599999998</v>
      </c>
      <c r="L1903">
        <v>0.22293537929999999</v>
      </c>
      <c r="M1903">
        <v>0.33226228320000001</v>
      </c>
      <c r="N1903">
        <f t="shared" si="222"/>
        <v>0.22102981801545157</v>
      </c>
      <c r="O1903">
        <f t="shared" si="223"/>
        <v>0.33837834809880013</v>
      </c>
      <c r="P1903">
        <f t="shared" si="224"/>
        <v>0.22647844533519576</v>
      </c>
      <c r="Q1903">
        <f t="shared" si="225"/>
        <v>0.33321119451573838</v>
      </c>
      <c r="R1903">
        <v>0.55940816599999998</v>
      </c>
      <c r="S1903">
        <v>0.55968963999999999</v>
      </c>
    </row>
    <row r="1904" spans="1:19" x14ac:dyDescent="0.25">
      <c r="A1904">
        <v>90</v>
      </c>
      <c r="B1904">
        <v>0.6</v>
      </c>
      <c r="C1904">
        <v>7.5</v>
      </c>
      <c r="D1904">
        <v>3</v>
      </c>
      <c r="H1904">
        <v>0.3129769007</v>
      </c>
      <c r="I1904">
        <v>0.186779165</v>
      </c>
      <c r="J1904">
        <v>0.35316949060000002</v>
      </c>
      <c r="K1904">
        <v>0.30544844599999998</v>
      </c>
      <c r="L1904">
        <v>0.22293537929999999</v>
      </c>
      <c r="M1904">
        <v>0.33226228320000001</v>
      </c>
      <c r="N1904">
        <f t="shared" si="222"/>
        <v>0.22102981801545157</v>
      </c>
      <c r="O1904">
        <f t="shared" si="223"/>
        <v>0.33837834809880013</v>
      </c>
      <c r="P1904">
        <f t="shared" si="224"/>
        <v>0.22647844533519576</v>
      </c>
      <c r="Q1904">
        <f t="shared" si="225"/>
        <v>0.33321119451573838</v>
      </c>
      <c r="R1904">
        <v>0.55940816599999998</v>
      </c>
      <c r="S1904">
        <v>0.55968963999999999</v>
      </c>
    </row>
    <row r="1905" spans="1:19" x14ac:dyDescent="0.25">
      <c r="A1905">
        <v>90</v>
      </c>
      <c r="B1905">
        <v>0.6</v>
      </c>
      <c r="C1905">
        <v>7.5</v>
      </c>
      <c r="D1905">
        <v>3</v>
      </c>
      <c r="H1905">
        <v>0.3129769007</v>
      </c>
      <c r="I1905">
        <v>0.186779165</v>
      </c>
      <c r="J1905">
        <v>0.35316949060000002</v>
      </c>
      <c r="K1905">
        <v>0.30544844599999998</v>
      </c>
      <c r="L1905">
        <v>0.22293537929999999</v>
      </c>
      <c r="M1905">
        <v>0.33226228320000001</v>
      </c>
      <c r="N1905">
        <f t="shared" si="222"/>
        <v>0.22102981801545157</v>
      </c>
      <c r="O1905">
        <f t="shared" si="223"/>
        <v>0.33837834809880013</v>
      </c>
      <c r="P1905">
        <f t="shared" si="224"/>
        <v>0.22647844533519576</v>
      </c>
      <c r="Q1905">
        <f t="shared" si="225"/>
        <v>0.33321119451573838</v>
      </c>
      <c r="R1905">
        <v>0.55940816599999998</v>
      </c>
      <c r="S1905">
        <v>0.55968963999999999</v>
      </c>
    </row>
    <row r="1906" spans="1:19" x14ac:dyDescent="0.25">
      <c r="A1906">
        <v>90</v>
      </c>
      <c r="B1906">
        <v>0.6</v>
      </c>
      <c r="C1906">
        <v>7.5</v>
      </c>
      <c r="D1906">
        <v>3</v>
      </c>
      <c r="H1906">
        <v>0.3129769007</v>
      </c>
      <c r="I1906">
        <v>0.186779165</v>
      </c>
      <c r="J1906">
        <v>0.35316949060000002</v>
      </c>
      <c r="K1906">
        <v>0.30544844599999998</v>
      </c>
      <c r="L1906">
        <v>0.22293537929999999</v>
      </c>
      <c r="M1906">
        <v>0.33226228320000001</v>
      </c>
      <c r="N1906">
        <f t="shared" si="222"/>
        <v>0.22102981801545157</v>
      </c>
      <c r="O1906">
        <f t="shared" si="223"/>
        <v>0.33837834809880013</v>
      </c>
      <c r="P1906">
        <f t="shared" si="224"/>
        <v>0.22647844533519576</v>
      </c>
      <c r="Q1906">
        <f t="shared" si="225"/>
        <v>0.33321119451573838</v>
      </c>
      <c r="R1906">
        <v>0.55940816599999998</v>
      </c>
      <c r="S1906">
        <v>0.55968963999999999</v>
      </c>
    </row>
    <row r="1907" spans="1:19" x14ac:dyDescent="0.25">
      <c r="A1907">
        <v>90</v>
      </c>
      <c r="B1907">
        <v>0.6</v>
      </c>
      <c r="C1907">
        <v>7.5</v>
      </c>
      <c r="D1907">
        <v>3</v>
      </c>
      <c r="H1907">
        <v>0.3129769007</v>
      </c>
      <c r="I1907">
        <v>0.186779165</v>
      </c>
      <c r="J1907">
        <v>0.35316949060000002</v>
      </c>
      <c r="K1907">
        <v>0.30544844599999998</v>
      </c>
      <c r="L1907">
        <v>0.22293537929999999</v>
      </c>
      <c r="M1907">
        <v>0.33226228320000001</v>
      </c>
      <c r="N1907">
        <f t="shared" si="222"/>
        <v>0.22102981801545157</v>
      </c>
      <c r="O1907">
        <f t="shared" si="223"/>
        <v>0.33837834809880013</v>
      </c>
      <c r="P1907">
        <f t="shared" si="224"/>
        <v>0.22647844533519576</v>
      </c>
      <c r="Q1907">
        <f t="shared" si="225"/>
        <v>0.33321119451573838</v>
      </c>
      <c r="R1907">
        <v>0.55940816599999998</v>
      </c>
      <c r="S1907">
        <v>0.55968963999999999</v>
      </c>
    </row>
    <row r="1908" spans="1:19" x14ac:dyDescent="0.25">
      <c r="A1908">
        <v>90</v>
      </c>
      <c r="B1908">
        <v>0.6</v>
      </c>
      <c r="C1908">
        <v>7.5</v>
      </c>
      <c r="D1908">
        <v>3</v>
      </c>
      <c r="H1908">
        <v>0.3129769007</v>
      </c>
      <c r="I1908">
        <v>0.186779165</v>
      </c>
      <c r="J1908">
        <v>0.35316949060000002</v>
      </c>
      <c r="K1908">
        <v>0.30544844599999998</v>
      </c>
      <c r="L1908">
        <v>0.22293537929999999</v>
      </c>
      <c r="M1908">
        <v>0.33226228320000001</v>
      </c>
      <c r="N1908">
        <f t="shared" si="222"/>
        <v>0.22102981801545157</v>
      </c>
      <c r="O1908">
        <f t="shared" si="223"/>
        <v>0.33837834809880013</v>
      </c>
      <c r="P1908">
        <f t="shared" si="224"/>
        <v>0.22647844533519576</v>
      </c>
      <c r="Q1908">
        <f t="shared" si="225"/>
        <v>0.33321119451573838</v>
      </c>
      <c r="R1908">
        <v>0.55940816599999998</v>
      </c>
      <c r="S1908">
        <v>0.55968963999999999</v>
      </c>
    </row>
    <row r="1909" spans="1:19" x14ac:dyDescent="0.25">
      <c r="A1909">
        <v>90</v>
      </c>
      <c r="B1909">
        <v>0.6</v>
      </c>
      <c r="C1909">
        <v>7.5</v>
      </c>
      <c r="D1909">
        <v>3</v>
      </c>
      <c r="H1909">
        <v>0.3129769007</v>
      </c>
      <c r="I1909">
        <v>0.186779165</v>
      </c>
      <c r="J1909">
        <v>0.35316949060000002</v>
      </c>
      <c r="K1909">
        <v>0.30544844599999998</v>
      </c>
      <c r="L1909">
        <v>0.22293537929999999</v>
      </c>
      <c r="M1909">
        <v>0.33226228320000001</v>
      </c>
      <c r="N1909">
        <f t="shared" si="222"/>
        <v>0.22102981801545157</v>
      </c>
      <c r="O1909">
        <f t="shared" si="223"/>
        <v>0.33837834809880013</v>
      </c>
      <c r="P1909">
        <f t="shared" si="224"/>
        <v>0.22647844533519576</v>
      </c>
      <c r="Q1909">
        <f t="shared" si="225"/>
        <v>0.33321119451573838</v>
      </c>
      <c r="R1909">
        <v>0.55940816599999998</v>
      </c>
      <c r="S1909">
        <v>0.55968963999999999</v>
      </c>
    </row>
    <row r="1910" spans="1:19" x14ac:dyDescent="0.25">
      <c r="A1910">
        <v>90</v>
      </c>
      <c r="B1910">
        <v>0.6</v>
      </c>
      <c r="C1910">
        <v>7.5</v>
      </c>
      <c r="D1910">
        <v>3</v>
      </c>
      <c r="H1910">
        <v>0.3129769007</v>
      </c>
      <c r="I1910">
        <v>0.186779165</v>
      </c>
      <c r="J1910">
        <v>0.35316949060000002</v>
      </c>
      <c r="K1910">
        <v>0.30544844599999998</v>
      </c>
      <c r="L1910">
        <v>0.22293537929999999</v>
      </c>
      <c r="M1910">
        <v>0.33226228320000001</v>
      </c>
      <c r="N1910">
        <f t="shared" si="222"/>
        <v>0.22102981801545157</v>
      </c>
      <c r="O1910">
        <f t="shared" si="223"/>
        <v>0.33837834809880013</v>
      </c>
      <c r="P1910">
        <f t="shared" si="224"/>
        <v>0.22647844533519576</v>
      </c>
      <c r="Q1910">
        <f t="shared" si="225"/>
        <v>0.33321119451573838</v>
      </c>
      <c r="R1910">
        <v>0.55940816599999998</v>
      </c>
      <c r="S1910">
        <v>0.55968963999999999</v>
      </c>
    </row>
    <row r="1911" spans="1:19" x14ac:dyDescent="0.25">
      <c r="A1911">
        <v>90</v>
      </c>
      <c r="B1911">
        <v>0.6</v>
      </c>
      <c r="C1911">
        <v>7.5</v>
      </c>
      <c r="D1911">
        <v>3</v>
      </c>
      <c r="H1911">
        <v>0.3129769007</v>
      </c>
      <c r="I1911">
        <v>0.186779165</v>
      </c>
      <c r="J1911">
        <v>0.35316949060000002</v>
      </c>
      <c r="K1911">
        <v>0.30544844599999998</v>
      </c>
      <c r="L1911">
        <v>0.22293537929999999</v>
      </c>
      <c r="M1911">
        <v>0.33226228320000001</v>
      </c>
      <c r="N1911">
        <f t="shared" si="222"/>
        <v>0.22102981801545157</v>
      </c>
      <c r="O1911">
        <f t="shared" si="223"/>
        <v>0.33837834809880013</v>
      </c>
      <c r="P1911">
        <f t="shared" si="224"/>
        <v>0.22647844533519576</v>
      </c>
      <c r="Q1911">
        <f t="shared" si="225"/>
        <v>0.33321119451573838</v>
      </c>
      <c r="R1911">
        <v>0.55940816599999998</v>
      </c>
      <c r="S1911">
        <v>0.55968963999999999</v>
      </c>
    </row>
    <row r="1912" spans="1:19" x14ac:dyDescent="0.25">
      <c r="A1912">
        <v>90</v>
      </c>
      <c r="B1912">
        <v>0.6</v>
      </c>
      <c r="C1912">
        <v>7.5</v>
      </c>
      <c r="D1912">
        <v>3</v>
      </c>
      <c r="H1912">
        <v>0.3129769007</v>
      </c>
      <c r="I1912">
        <v>0.186779165</v>
      </c>
      <c r="J1912">
        <v>0.35316949060000002</v>
      </c>
      <c r="K1912">
        <v>0.30544844599999998</v>
      </c>
      <c r="L1912">
        <v>0.22293537929999999</v>
      </c>
      <c r="M1912">
        <v>0.33226228320000001</v>
      </c>
      <c r="N1912">
        <f t="shared" si="222"/>
        <v>0.22102981801545157</v>
      </c>
      <c r="O1912">
        <f t="shared" si="223"/>
        <v>0.33837834809880013</v>
      </c>
      <c r="P1912">
        <f t="shared" si="224"/>
        <v>0.22647844533519576</v>
      </c>
      <c r="Q1912">
        <f t="shared" si="225"/>
        <v>0.33321119451573838</v>
      </c>
      <c r="R1912">
        <v>0.55940816599999998</v>
      </c>
      <c r="S1912">
        <v>0.55968963999999999</v>
      </c>
    </row>
    <row r="1913" spans="1:19" x14ac:dyDescent="0.25">
      <c r="A1913">
        <v>90</v>
      </c>
      <c r="B1913">
        <v>0.6</v>
      </c>
      <c r="C1913">
        <v>7.5</v>
      </c>
      <c r="D1913">
        <v>3</v>
      </c>
      <c r="H1913">
        <v>0.3129769007</v>
      </c>
      <c r="I1913">
        <v>0.186779165</v>
      </c>
      <c r="J1913">
        <v>0.35316949060000002</v>
      </c>
      <c r="K1913">
        <v>0.30544844599999998</v>
      </c>
      <c r="L1913">
        <v>0.22293537929999999</v>
      </c>
      <c r="M1913">
        <v>0.33226228320000001</v>
      </c>
      <c r="N1913">
        <f t="shared" si="222"/>
        <v>0.22102981801545157</v>
      </c>
      <c r="O1913">
        <f t="shared" si="223"/>
        <v>0.33837834809880013</v>
      </c>
      <c r="P1913">
        <f t="shared" si="224"/>
        <v>0.22647844533519576</v>
      </c>
      <c r="Q1913">
        <f t="shared" si="225"/>
        <v>0.33321119451573838</v>
      </c>
      <c r="R1913">
        <v>0.55940816599999998</v>
      </c>
      <c r="S1913">
        <v>0.55968963999999999</v>
      </c>
    </row>
    <row r="1914" spans="1:19" x14ac:dyDescent="0.25">
      <c r="A1914">
        <v>90</v>
      </c>
      <c r="B1914">
        <v>0.6</v>
      </c>
      <c r="C1914">
        <v>7.5</v>
      </c>
      <c r="D1914">
        <v>3</v>
      </c>
      <c r="H1914">
        <v>0.3129769007</v>
      </c>
      <c r="I1914">
        <v>0.186779165</v>
      </c>
      <c r="J1914">
        <v>0.35316949060000002</v>
      </c>
      <c r="K1914">
        <v>0.30544844599999998</v>
      </c>
      <c r="L1914">
        <v>0.22293537929999999</v>
      </c>
      <c r="M1914">
        <v>0.33226228320000001</v>
      </c>
      <c r="N1914">
        <f t="shared" si="222"/>
        <v>0.22102981801545157</v>
      </c>
      <c r="O1914">
        <f t="shared" si="223"/>
        <v>0.33837834809880013</v>
      </c>
      <c r="P1914">
        <f t="shared" si="224"/>
        <v>0.22647844533519576</v>
      </c>
      <c r="Q1914">
        <f t="shared" si="225"/>
        <v>0.33321119451573838</v>
      </c>
      <c r="R1914">
        <v>0.55940816599999998</v>
      </c>
      <c r="S1914">
        <v>0.55968963999999999</v>
      </c>
    </row>
    <row r="1915" spans="1:19" x14ac:dyDescent="0.25">
      <c r="A1915">
        <v>90</v>
      </c>
      <c r="B1915">
        <v>0.6</v>
      </c>
      <c r="C1915">
        <v>7.5</v>
      </c>
      <c r="D1915">
        <v>3</v>
      </c>
      <c r="H1915">
        <v>0.3129769007</v>
      </c>
      <c r="I1915">
        <v>0.186779165</v>
      </c>
      <c r="J1915">
        <v>0.35316949060000002</v>
      </c>
      <c r="K1915">
        <v>0.30544844599999998</v>
      </c>
      <c r="L1915">
        <v>0.22293537929999999</v>
      </c>
      <c r="M1915">
        <v>0.33226228320000001</v>
      </c>
      <c r="N1915">
        <f t="shared" si="222"/>
        <v>0.22102981801545157</v>
      </c>
      <c r="O1915">
        <f t="shared" si="223"/>
        <v>0.33837834809880013</v>
      </c>
      <c r="P1915">
        <f t="shared" si="224"/>
        <v>0.22647844533519576</v>
      </c>
      <c r="Q1915">
        <f t="shared" si="225"/>
        <v>0.33321119451573838</v>
      </c>
      <c r="R1915">
        <v>0.55940816599999998</v>
      </c>
      <c r="S1915">
        <v>0.55968963999999999</v>
      </c>
    </row>
    <row r="1916" spans="1:19" x14ac:dyDescent="0.25">
      <c r="A1916">
        <v>90</v>
      </c>
      <c r="B1916">
        <v>0.6</v>
      </c>
      <c r="C1916">
        <v>7.5</v>
      </c>
      <c r="D1916">
        <v>3</v>
      </c>
      <c r="H1916">
        <v>0.3129769007</v>
      </c>
      <c r="I1916">
        <v>0.186779165</v>
      </c>
      <c r="J1916">
        <v>0.35316949060000002</v>
      </c>
      <c r="K1916">
        <v>0.30544844599999998</v>
      </c>
      <c r="L1916">
        <v>0.22293537929999999</v>
      </c>
      <c r="M1916">
        <v>0.33226228320000001</v>
      </c>
      <c r="N1916">
        <f t="shared" si="222"/>
        <v>0.22102981801545157</v>
      </c>
      <c r="O1916">
        <f t="shared" si="223"/>
        <v>0.33837834809880013</v>
      </c>
      <c r="P1916">
        <f t="shared" si="224"/>
        <v>0.22647844533519576</v>
      </c>
      <c r="Q1916">
        <f t="shared" si="225"/>
        <v>0.33321119451573838</v>
      </c>
      <c r="R1916">
        <v>0.55940816599999998</v>
      </c>
      <c r="S1916">
        <v>0.55968963999999999</v>
      </c>
    </row>
    <row r="1917" spans="1:19" x14ac:dyDescent="0.25">
      <c r="A1917">
        <v>90</v>
      </c>
      <c r="B1917">
        <v>0.6</v>
      </c>
      <c r="C1917">
        <v>7.5</v>
      </c>
      <c r="D1917">
        <v>3</v>
      </c>
      <c r="H1917">
        <v>0.3129769007</v>
      </c>
      <c r="I1917">
        <v>0.186779165</v>
      </c>
      <c r="J1917">
        <v>0.35316949060000002</v>
      </c>
      <c r="K1917">
        <v>0.30544844599999998</v>
      </c>
      <c r="L1917">
        <v>0.22293537929999999</v>
      </c>
      <c r="M1917">
        <v>0.33226228320000001</v>
      </c>
      <c r="N1917">
        <f t="shared" si="222"/>
        <v>0.22102981801545157</v>
      </c>
      <c r="O1917">
        <f t="shared" si="223"/>
        <v>0.33837834809880013</v>
      </c>
      <c r="P1917">
        <f t="shared" si="224"/>
        <v>0.22647844533519576</v>
      </c>
      <c r="Q1917">
        <f t="shared" si="225"/>
        <v>0.33321119451573838</v>
      </c>
      <c r="R1917">
        <v>0.55940816599999998</v>
      </c>
      <c r="S1917">
        <v>0.55968963999999999</v>
      </c>
    </row>
    <row r="1918" spans="1:19" x14ac:dyDescent="0.25">
      <c r="A1918">
        <v>90</v>
      </c>
      <c r="B1918">
        <v>0.6</v>
      </c>
      <c r="C1918">
        <v>7.5</v>
      </c>
      <c r="D1918">
        <v>3</v>
      </c>
      <c r="H1918">
        <v>0.3129769007</v>
      </c>
      <c r="I1918">
        <v>0.186779165</v>
      </c>
      <c r="J1918">
        <v>0.35316949060000002</v>
      </c>
      <c r="K1918">
        <v>0.30544844599999998</v>
      </c>
      <c r="L1918">
        <v>0.22293537929999999</v>
      </c>
      <c r="M1918">
        <v>0.33226228320000001</v>
      </c>
      <c r="N1918">
        <f t="shared" si="222"/>
        <v>0.22102981801545157</v>
      </c>
      <c r="O1918">
        <f t="shared" si="223"/>
        <v>0.33837834809880013</v>
      </c>
      <c r="P1918">
        <f t="shared" si="224"/>
        <v>0.22647844533519576</v>
      </c>
      <c r="Q1918">
        <f t="shared" si="225"/>
        <v>0.33321119451573838</v>
      </c>
      <c r="R1918">
        <v>0.55940816599999998</v>
      </c>
      <c r="S1918">
        <v>0.55968963999999999</v>
      </c>
    </row>
    <row r="1919" spans="1:19" x14ac:dyDescent="0.25">
      <c r="A1919">
        <v>90</v>
      </c>
      <c r="B1919">
        <v>0.6</v>
      </c>
      <c r="C1919">
        <v>7.5</v>
      </c>
      <c r="D1919">
        <v>3</v>
      </c>
      <c r="H1919">
        <v>0.3129769007</v>
      </c>
      <c r="I1919">
        <v>0.186779165</v>
      </c>
      <c r="J1919">
        <v>0.35316949060000002</v>
      </c>
      <c r="K1919">
        <v>0.30544844599999998</v>
      </c>
      <c r="L1919">
        <v>0.22293537929999999</v>
      </c>
      <c r="M1919">
        <v>0.33226228320000001</v>
      </c>
      <c r="N1919">
        <f t="shared" si="222"/>
        <v>0.22102981801545157</v>
      </c>
      <c r="O1919">
        <f t="shared" si="223"/>
        <v>0.33837834809880013</v>
      </c>
      <c r="P1919">
        <f t="shared" si="224"/>
        <v>0.22647844533519576</v>
      </c>
      <c r="Q1919">
        <f t="shared" si="225"/>
        <v>0.33321119451573838</v>
      </c>
      <c r="R1919">
        <v>0.55940816599999998</v>
      </c>
      <c r="S1919">
        <v>0.55968963999999999</v>
      </c>
    </row>
    <row r="1920" spans="1:19" x14ac:dyDescent="0.25">
      <c r="A1920">
        <v>90</v>
      </c>
      <c r="B1920">
        <v>0.6</v>
      </c>
      <c r="C1920">
        <v>7.5</v>
      </c>
      <c r="D1920">
        <v>3</v>
      </c>
      <c r="H1920">
        <v>0.3129769007</v>
      </c>
      <c r="I1920">
        <v>0.186779165</v>
      </c>
      <c r="J1920">
        <v>0.35316949060000002</v>
      </c>
      <c r="K1920">
        <v>0.30544844599999998</v>
      </c>
      <c r="L1920">
        <v>0.22293537929999999</v>
      </c>
      <c r="M1920">
        <v>0.33226228320000001</v>
      </c>
      <c r="N1920">
        <f t="shared" si="222"/>
        <v>0.22102981801545157</v>
      </c>
      <c r="O1920">
        <f t="shared" si="223"/>
        <v>0.33837834809880013</v>
      </c>
      <c r="P1920">
        <f t="shared" si="224"/>
        <v>0.22647844533519576</v>
      </c>
      <c r="Q1920">
        <f t="shared" si="225"/>
        <v>0.33321119451573838</v>
      </c>
      <c r="R1920">
        <v>0.55940816599999998</v>
      </c>
      <c r="S1920">
        <v>0.55968963999999999</v>
      </c>
    </row>
    <row r="1921" spans="1:19" x14ac:dyDescent="0.25">
      <c r="A1921">
        <v>90</v>
      </c>
      <c r="B1921">
        <v>0.6</v>
      </c>
      <c r="C1921">
        <v>7.5</v>
      </c>
      <c r="D1921">
        <v>3</v>
      </c>
      <c r="H1921">
        <v>0.3129769007</v>
      </c>
      <c r="I1921">
        <v>0.186779165</v>
      </c>
      <c r="J1921">
        <v>0.35316949060000002</v>
      </c>
      <c r="K1921">
        <v>0.30544844599999998</v>
      </c>
      <c r="L1921">
        <v>0.22293537929999999</v>
      </c>
      <c r="M1921">
        <v>0.33226228320000001</v>
      </c>
      <c r="N1921">
        <f t="shared" si="222"/>
        <v>0.22102981801545157</v>
      </c>
      <c r="O1921">
        <f t="shared" si="223"/>
        <v>0.33837834809880013</v>
      </c>
      <c r="P1921">
        <f t="shared" si="224"/>
        <v>0.22647844533519576</v>
      </c>
      <c r="Q1921">
        <f t="shared" si="225"/>
        <v>0.33321119451573838</v>
      </c>
      <c r="R1921">
        <v>0.55940816599999998</v>
      </c>
      <c r="S1921">
        <v>0.55968963999999999</v>
      </c>
    </row>
    <row r="1922" spans="1:19" x14ac:dyDescent="0.25">
      <c r="A1922">
        <v>90</v>
      </c>
      <c r="B1922">
        <v>0.6</v>
      </c>
      <c r="C1922">
        <v>7.5</v>
      </c>
      <c r="D1922">
        <v>3</v>
      </c>
      <c r="H1922">
        <v>0.3129769007</v>
      </c>
      <c r="I1922">
        <v>0.186779165</v>
      </c>
      <c r="J1922">
        <v>0.35316949060000002</v>
      </c>
      <c r="K1922">
        <v>0.30544844599999998</v>
      </c>
      <c r="L1922">
        <v>0.22293537929999999</v>
      </c>
      <c r="M1922">
        <v>0.33226228320000001</v>
      </c>
      <c r="N1922">
        <f t="shared" si="222"/>
        <v>0.22102981801545157</v>
      </c>
      <c r="O1922">
        <f t="shared" si="223"/>
        <v>0.33837834809880013</v>
      </c>
      <c r="P1922">
        <f t="shared" si="224"/>
        <v>0.22647844533519576</v>
      </c>
      <c r="Q1922">
        <f t="shared" si="225"/>
        <v>0.33321119451573838</v>
      </c>
      <c r="R1922">
        <v>0.55940816599999998</v>
      </c>
      <c r="S1922">
        <v>0.55968963999999999</v>
      </c>
    </row>
    <row r="1923" spans="1:19" x14ac:dyDescent="0.25">
      <c r="A1923">
        <v>90</v>
      </c>
      <c r="B1923">
        <v>0.6</v>
      </c>
      <c r="C1923">
        <v>7.5</v>
      </c>
      <c r="D1923">
        <v>3</v>
      </c>
      <c r="H1923">
        <v>0.3129769007</v>
      </c>
      <c r="I1923">
        <v>0.186779165</v>
      </c>
      <c r="J1923">
        <v>0.35316949060000002</v>
      </c>
      <c r="K1923">
        <v>0.30544844599999998</v>
      </c>
      <c r="L1923">
        <v>0.22293537929999999</v>
      </c>
      <c r="M1923">
        <v>0.33226228320000001</v>
      </c>
      <c r="N1923">
        <f t="shared" si="222"/>
        <v>0.22102981801545157</v>
      </c>
      <c r="O1923">
        <f t="shared" si="223"/>
        <v>0.33837834809880013</v>
      </c>
      <c r="P1923">
        <f t="shared" si="224"/>
        <v>0.22647844533519576</v>
      </c>
      <c r="Q1923">
        <f t="shared" si="225"/>
        <v>0.33321119451573838</v>
      </c>
      <c r="R1923">
        <v>0.55940816599999998</v>
      </c>
      <c r="S1923">
        <v>0.55968963999999999</v>
      </c>
    </row>
    <row r="1924" spans="1:19" x14ac:dyDescent="0.25">
      <c r="A1924">
        <v>90</v>
      </c>
      <c r="B1924">
        <v>0.6</v>
      </c>
      <c r="C1924">
        <v>7.5</v>
      </c>
      <c r="D1924">
        <v>3</v>
      </c>
      <c r="H1924">
        <v>0.3129769007</v>
      </c>
      <c r="I1924">
        <v>0.186779165</v>
      </c>
      <c r="J1924">
        <v>0.35316949060000002</v>
      </c>
      <c r="K1924">
        <v>0.30544844599999998</v>
      </c>
      <c r="L1924">
        <v>0.22293537929999999</v>
      </c>
      <c r="M1924">
        <v>0.33226228320000001</v>
      </c>
      <c r="N1924">
        <f t="shared" si="222"/>
        <v>0.22102981801545157</v>
      </c>
      <c r="O1924">
        <f t="shared" si="223"/>
        <v>0.33837834809880013</v>
      </c>
      <c r="P1924">
        <f t="shared" si="224"/>
        <v>0.22647844533519576</v>
      </c>
      <c r="Q1924">
        <f t="shared" si="225"/>
        <v>0.33321119451573838</v>
      </c>
      <c r="R1924">
        <v>0.55940816599999998</v>
      </c>
      <c r="S1924">
        <v>0.55968963999999999</v>
      </c>
    </row>
    <row r="1925" spans="1:19" x14ac:dyDescent="0.25">
      <c r="A1925">
        <v>90</v>
      </c>
      <c r="B1925">
        <v>0.6</v>
      </c>
      <c r="C1925">
        <v>7.5</v>
      </c>
      <c r="D1925">
        <v>3</v>
      </c>
      <c r="H1925">
        <v>0.3129769007</v>
      </c>
      <c r="I1925">
        <v>0.186779165</v>
      </c>
      <c r="J1925">
        <v>0.35316949060000002</v>
      </c>
      <c r="K1925">
        <v>0.30544844599999998</v>
      </c>
      <c r="L1925">
        <v>0.22293537929999999</v>
      </c>
      <c r="M1925">
        <v>0.33226228320000001</v>
      </c>
      <c r="N1925">
        <f t="shared" si="222"/>
        <v>0.22102981801545157</v>
      </c>
      <c r="O1925">
        <f t="shared" si="223"/>
        <v>0.33837834809880013</v>
      </c>
      <c r="P1925">
        <f t="shared" si="224"/>
        <v>0.22647844533519576</v>
      </c>
      <c r="Q1925">
        <f t="shared" si="225"/>
        <v>0.33321119451573838</v>
      </c>
      <c r="R1925">
        <v>0.55940816599999998</v>
      </c>
      <c r="S1925">
        <v>0.55968963999999999</v>
      </c>
    </row>
    <row r="1926" spans="1:19" x14ac:dyDescent="0.25">
      <c r="A1926">
        <v>90</v>
      </c>
      <c r="B1926">
        <v>0.6</v>
      </c>
      <c r="C1926">
        <v>7.5</v>
      </c>
      <c r="D1926">
        <v>3</v>
      </c>
      <c r="H1926">
        <v>0.3129769007</v>
      </c>
      <c r="I1926">
        <v>0.186779165</v>
      </c>
      <c r="J1926">
        <v>0.35316949060000002</v>
      </c>
      <c r="K1926">
        <v>0.30544844599999998</v>
      </c>
      <c r="L1926">
        <v>0.22293537929999999</v>
      </c>
      <c r="M1926">
        <v>0.33226228320000001</v>
      </c>
      <c r="N1926">
        <f t="shared" si="222"/>
        <v>0.22102981801545157</v>
      </c>
      <c r="O1926">
        <f t="shared" si="223"/>
        <v>0.33837834809880013</v>
      </c>
      <c r="P1926">
        <f t="shared" si="224"/>
        <v>0.22647844533519576</v>
      </c>
      <c r="Q1926">
        <f t="shared" si="225"/>
        <v>0.33321119451573838</v>
      </c>
      <c r="R1926">
        <v>0.55940816599999998</v>
      </c>
      <c r="S1926">
        <v>0.55968963999999999</v>
      </c>
    </row>
    <row r="1927" spans="1:19" x14ac:dyDescent="0.25">
      <c r="A1927">
        <v>90</v>
      </c>
      <c r="B1927">
        <v>0.6</v>
      </c>
      <c r="C1927">
        <v>7.5</v>
      </c>
      <c r="D1927">
        <v>3</v>
      </c>
      <c r="H1927">
        <v>0.3129769007</v>
      </c>
      <c r="I1927">
        <v>0.186779165</v>
      </c>
      <c r="J1927">
        <v>0.35316949060000002</v>
      </c>
      <c r="K1927">
        <v>0.30544844599999998</v>
      </c>
      <c r="L1927">
        <v>0.22293537929999999</v>
      </c>
      <c r="M1927">
        <v>0.33226228320000001</v>
      </c>
      <c r="N1927">
        <f t="shared" si="222"/>
        <v>0.22102981801545157</v>
      </c>
      <c r="O1927">
        <f t="shared" si="223"/>
        <v>0.33837834809880013</v>
      </c>
      <c r="P1927">
        <f t="shared" si="224"/>
        <v>0.22647844533519576</v>
      </c>
      <c r="Q1927">
        <f t="shared" si="225"/>
        <v>0.33321119451573838</v>
      </c>
      <c r="R1927">
        <v>0.55940816599999998</v>
      </c>
      <c r="S1927">
        <v>0.55968963999999999</v>
      </c>
    </row>
    <row r="1929" spans="1:19" x14ac:dyDescent="0.25">
      <c r="A1929">
        <v>90</v>
      </c>
      <c r="B1929">
        <v>0.5</v>
      </c>
      <c r="C1929">
        <v>7.5</v>
      </c>
      <c r="D1929">
        <v>3</v>
      </c>
      <c r="F1929">
        <v>0</v>
      </c>
      <c r="H1929">
        <v>0.21667690070000001</v>
      </c>
      <c r="I1929">
        <v>8.8379164999999996E-2</v>
      </c>
      <c r="J1929">
        <v>0.35316949060000002</v>
      </c>
      <c r="K1929">
        <v>0.30544844599999998</v>
      </c>
      <c r="L1929">
        <v>0.1225939393</v>
      </c>
      <c r="M1929">
        <v>0.33226228320000001</v>
      </c>
      <c r="N1929">
        <f t="shared" ref="N1929:N1968" si="226">$W$27+$W$28*B1929+$W$29*(C1929-$V$16)*(D1929-$V$18)+$W$30*A1929+$W$31*D1929+$W$32*(C1929-$V$16)*(A1929-$V$20)+$W$33*C1929+$W$34*(B1929-$V$22)*(D1929-$V$18)+$W$35*(A1929-$V$20)*(D1929-$V$18)</f>
        <v>0.12432396643145131</v>
      </c>
      <c r="O1929">
        <f t="shared" ref="O1929:O1968" si="227">$W$40+$W$41*D1929+$W$42*(C1929-$V$17)*(D1929-$V$19)+$W$43*A1929+$W$44*(A1929-$V$21)*(D1929-$V$19)+$W$45*C1929+$W$46*(A1929-$V$21)*(C1929-$V$17)+$W$47*(B1929-$V$23)*(D1929-$V$19)+$W$48*(B1929-$V$23)*(C1929-$V$17)+$W$49*B1929</f>
        <v>0.34028347779570012</v>
      </c>
      <c r="P1929">
        <f t="shared" ref="P1929:P1968" si="228">$Z$27+$Z$28*B1929+$Z$29*A1929+$Z$30*C1929+$Z$31*(D1929-$V$18)^2+$Z$32*(D1929-$V$18)*(C1929-$V$16)+$Z$33*(A1929-$V$20)*(D1929-$V$18)+$Z$34*(D1929)+$Z$35*(B1929-$V$22)*(D1929-$V$18)+$Z$36*(C1929-$V$16)^2+$Z$37*(B1929-$V$22)*(C1929-$V$16)</f>
        <v>0.12818664703819607</v>
      </c>
      <c r="Q1929">
        <f t="shared" ref="Q1929:Q1968" si="229">$Z$40+$Z$41*A1929+$Z$42*C1929+$Z$43*(D1929-$V$19)^2+$Z$44*(C1929-$V$17)*(D1929-$V$19)+$Z$45*D1929+$Z$46*(A1929-$V$21)*(D1929-$V$19)+$Z$47*(C1929-$V$17)^2+$Z$48*(B1929-$V$23)*(D1929-$V$19)+$Z$49*(B1929-$V$23)*(C1929-$V$17)+$Z$50*B1929</f>
        <v>0.33633592672233842</v>
      </c>
      <c r="R1929">
        <v>0.46460744399999998</v>
      </c>
      <c r="S1929">
        <v>0.46452257400000002</v>
      </c>
    </row>
    <row r="1930" spans="1:19" x14ac:dyDescent="0.25">
      <c r="A1930">
        <v>90</v>
      </c>
      <c r="B1930">
        <v>0.5</v>
      </c>
      <c r="C1930">
        <v>7.5</v>
      </c>
      <c r="D1930">
        <v>3</v>
      </c>
      <c r="F1930">
        <v>0</v>
      </c>
      <c r="H1930">
        <v>0.21667690070000001</v>
      </c>
      <c r="I1930">
        <v>8.8379164999999996E-2</v>
      </c>
      <c r="J1930">
        <v>0.35316949060000002</v>
      </c>
      <c r="K1930">
        <v>0.30544844599999998</v>
      </c>
      <c r="L1930">
        <v>0.1225939393</v>
      </c>
      <c r="M1930">
        <v>0.33226228320000001</v>
      </c>
      <c r="N1930">
        <f t="shared" si="226"/>
        <v>0.12432396643145131</v>
      </c>
      <c r="O1930">
        <f t="shared" si="227"/>
        <v>0.34028347779570012</v>
      </c>
      <c r="P1930">
        <f t="shared" si="228"/>
        <v>0.12818664703819607</v>
      </c>
      <c r="Q1930">
        <f t="shared" si="229"/>
        <v>0.33633592672233842</v>
      </c>
      <c r="R1930">
        <v>0.46460744399999998</v>
      </c>
      <c r="S1930">
        <v>0.46452257400000002</v>
      </c>
    </row>
    <row r="1931" spans="1:19" x14ac:dyDescent="0.25">
      <c r="A1931">
        <v>90</v>
      </c>
      <c r="B1931">
        <v>0.5</v>
      </c>
      <c r="C1931">
        <v>7.5</v>
      </c>
      <c r="D1931">
        <v>3</v>
      </c>
      <c r="F1931">
        <v>0</v>
      </c>
      <c r="H1931">
        <v>0.21667690070000001</v>
      </c>
      <c r="I1931">
        <v>8.8379164999999996E-2</v>
      </c>
      <c r="J1931">
        <v>0.35316949060000002</v>
      </c>
      <c r="K1931">
        <v>0.30544844599999998</v>
      </c>
      <c r="L1931">
        <v>0.1225939393</v>
      </c>
      <c r="M1931">
        <v>0.33226228320000001</v>
      </c>
      <c r="N1931">
        <f t="shared" si="226"/>
        <v>0.12432396643145131</v>
      </c>
      <c r="O1931">
        <f t="shared" si="227"/>
        <v>0.34028347779570012</v>
      </c>
      <c r="P1931">
        <f t="shared" si="228"/>
        <v>0.12818664703819607</v>
      </c>
      <c r="Q1931">
        <f t="shared" si="229"/>
        <v>0.33633592672233842</v>
      </c>
      <c r="R1931">
        <v>0.46460744399999998</v>
      </c>
      <c r="S1931">
        <v>0.46452257400000002</v>
      </c>
    </row>
    <row r="1932" spans="1:19" x14ac:dyDescent="0.25">
      <c r="A1932">
        <v>90</v>
      </c>
      <c r="B1932">
        <v>0.5</v>
      </c>
      <c r="C1932">
        <v>7.5</v>
      </c>
      <c r="D1932">
        <v>3</v>
      </c>
      <c r="F1932">
        <v>0</v>
      </c>
      <c r="H1932">
        <v>0.21667690070000001</v>
      </c>
      <c r="I1932">
        <v>8.8379164999999996E-2</v>
      </c>
      <c r="J1932">
        <v>0.35316949060000002</v>
      </c>
      <c r="K1932">
        <v>0.30544844599999998</v>
      </c>
      <c r="L1932">
        <v>0.1225939393</v>
      </c>
      <c r="M1932">
        <v>0.33226228320000001</v>
      </c>
      <c r="N1932">
        <f t="shared" si="226"/>
        <v>0.12432396643145131</v>
      </c>
      <c r="O1932">
        <f t="shared" si="227"/>
        <v>0.34028347779570012</v>
      </c>
      <c r="P1932">
        <f t="shared" si="228"/>
        <v>0.12818664703819607</v>
      </c>
      <c r="Q1932">
        <f t="shared" si="229"/>
        <v>0.33633592672233842</v>
      </c>
      <c r="R1932">
        <v>0.46460744399999998</v>
      </c>
      <c r="S1932">
        <v>0.46452257400000002</v>
      </c>
    </row>
    <row r="1933" spans="1:19" x14ac:dyDescent="0.25">
      <c r="A1933">
        <v>90</v>
      </c>
      <c r="B1933">
        <v>0.5</v>
      </c>
      <c r="C1933">
        <v>7.5</v>
      </c>
      <c r="D1933">
        <v>3</v>
      </c>
      <c r="F1933">
        <v>0</v>
      </c>
      <c r="H1933">
        <v>0.21667690070000001</v>
      </c>
      <c r="I1933">
        <v>8.8379164999999996E-2</v>
      </c>
      <c r="J1933">
        <v>0.35316949060000002</v>
      </c>
      <c r="K1933">
        <v>0.30544844599999998</v>
      </c>
      <c r="L1933">
        <v>0.1225939393</v>
      </c>
      <c r="M1933">
        <v>0.33226228320000001</v>
      </c>
      <c r="N1933">
        <f t="shared" si="226"/>
        <v>0.12432396643145131</v>
      </c>
      <c r="O1933">
        <f t="shared" si="227"/>
        <v>0.34028347779570012</v>
      </c>
      <c r="P1933">
        <f t="shared" si="228"/>
        <v>0.12818664703819607</v>
      </c>
      <c r="Q1933">
        <f t="shared" si="229"/>
        <v>0.33633592672233842</v>
      </c>
      <c r="R1933">
        <v>0.46460744399999998</v>
      </c>
      <c r="S1933">
        <v>0.46452257400000002</v>
      </c>
    </row>
    <row r="1934" spans="1:19" x14ac:dyDescent="0.25">
      <c r="A1934">
        <v>90</v>
      </c>
      <c r="B1934">
        <v>0.5</v>
      </c>
      <c r="C1934">
        <v>7.5</v>
      </c>
      <c r="D1934">
        <v>3</v>
      </c>
      <c r="F1934">
        <v>0</v>
      </c>
      <c r="H1934">
        <v>0.21667690070000001</v>
      </c>
      <c r="I1934">
        <v>8.8379164999999996E-2</v>
      </c>
      <c r="J1934">
        <v>0.35316949060000002</v>
      </c>
      <c r="K1934">
        <v>0.30544844599999998</v>
      </c>
      <c r="L1934">
        <v>0.1225939393</v>
      </c>
      <c r="M1934">
        <v>0.33226228320000001</v>
      </c>
      <c r="N1934">
        <f t="shared" si="226"/>
        <v>0.12432396643145131</v>
      </c>
      <c r="O1934">
        <f t="shared" si="227"/>
        <v>0.34028347779570012</v>
      </c>
      <c r="P1934">
        <f t="shared" si="228"/>
        <v>0.12818664703819607</v>
      </c>
      <c r="Q1934">
        <f t="shared" si="229"/>
        <v>0.33633592672233842</v>
      </c>
      <c r="R1934">
        <v>0.46460744399999998</v>
      </c>
      <c r="S1934">
        <v>0.46452257400000002</v>
      </c>
    </row>
    <row r="1935" spans="1:19" x14ac:dyDescent="0.25">
      <c r="A1935">
        <v>90</v>
      </c>
      <c r="B1935">
        <v>0.5</v>
      </c>
      <c r="C1935">
        <v>7.5</v>
      </c>
      <c r="D1935">
        <v>3</v>
      </c>
      <c r="F1935">
        <v>0</v>
      </c>
      <c r="H1935">
        <v>0.21667690070000001</v>
      </c>
      <c r="I1935">
        <v>8.8379164999999996E-2</v>
      </c>
      <c r="J1935">
        <v>0.35316949060000002</v>
      </c>
      <c r="K1935">
        <v>0.30544844599999998</v>
      </c>
      <c r="L1935">
        <v>0.1225939393</v>
      </c>
      <c r="M1935">
        <v>0.33226228320000001</v>
      </c>
      <c r="N1935">
        <f t="shared" si="226"/>
        <v>0.12432396643145131</v>
      </c>
      <c r="O1935">
        <f t="shared" si="227"/>
        <v>0.34028347779570012</v>
      </c>
      <c r="P1935">
        <f t="shared" si="228"/>
        <v>0.12818664703819607</v>
      </c>
      <c r="Q1935">
        <f t="shared" si="229"/>
        <v>0.33633592672233842</v>
      </c>
      <c r="R1935">
        <v>0.46460744399999998</v>
      </c>
      <c r="S1935">
        <v>0.46452257400000002</v>
      </c>
    </row>
    <row r="1936" spans="1:19" x14ac:dyDescent="0.25">
      <c r="A1936">
        <v>90</v>
      </c>
      <c r="B1936">
        <v>0.5</v>
      </c>
      <c r="C1936">
        <v>7.5</v>
      </c>
      <c r="D1936">
        <v>3</v>
      </c>
      <c r="F1936">
        <v>0</v>
      </c>
      <c r="H1936">
        <v>0.21667690070000001</v>
      </c>
      <c r="I1936">
        <v>8.8379164999999996E-2</v>
      </c>
      <c r="J1936">
        <v>0.35316949060000002</v>
      </c>
      <c r="K1936">
        <v>0.30544844599999998</v>
      </c>
      <c r="L1936">
        <v>0.1225939393</v>
      </c>
      <c r="M1936">
        <v>0.33226228320000001</v>
      </c>
      <c r="N1936">
        <f t="shared" si="226"/>
        <v>0.12432396643145131</v>
      </c>
      <c r="O1936">
        <f t="shared" si="227"/>
        <v>0.34028347779570012</v>
      </c>
      <c r="P1936">
        <f t="shared" si="228"/>
        <v>0.12818664703819607</v>
      </c>
      <c r="Q1936">
        <f t="shared" si="229"/>
        <v>0.33633592672233842</v>
      </c>
      <c r="R1936">
        <v>0.46460744399999998</v>
      </c>
      <c r="S1936">
        <v>0.46452257400000002</v>
      </c>
    </row>
    <row r="1937" spans="1:19" x14ac:dyDescent="0.25">
      <c r="A1937">
        <v>90</v>
      </c>
      <c r="B1937">
        <v>0.5</v>
      </c>
      <c r="C1937">
        <v>7.5</v>
      </c>
      <c r="D1937">
        <v>3</v>
      </c>
      <c r="F1937">
        <v>0</v>
      </c>
      <c r="H1937">
        <v>0.21667690070000001</v>
      </c>
      <c r="I1937">
        <v>8.8379164999999996E-2</v>
      </c>
      <c r="J1937">
        <v>0.35316949060000002</v>
      </c>
      <c r="K1937">
        <v>0.30544844599999998</v>
      </c>
      <c r="L1937">
        <v>0.1225939393</v>
      </c>
      <c r="M1937">
        <v>0.33226228320000001</v>
      </c>
      <c r="N1937">
        <f t="shared" si="226"/>
        <v>0.12432396643145131</v>
      </c>
      <c r="O1937">
        <f t="shared" si="227"/>
        <v>0.34028347779570012</v>
      </c>
      <c r="P1937">
        <f t="shared" si="228"/>
        <v>0.12818664703819607</v>
      </c>
      <c r="Q1937">
        <f t="shared" si="229"/>
        <v>0.33633592672233842</v>
      </c>
      <c r="R1937">
        <v>0.46460744399999998</v>
      </c>
      <c r="S1937">
        <v>0.46452257400000002</v>
      </c>
    </row>
    <row r="1938" spans="1:19" x14ac:dyDescent="0.25">
      <c r="A1938">
        <v>90</v>
      </c>
      <c r="B1938">
        <v>0.5</v>
      </c>
      <c r="C1938">
        <v>7.5</v>
      </c>
      <c r="D1938">
        <v>3</v>
      </c>
      <c r="F1938">
        <v>0</v>
      </c>
      <c r="H1938">
        <v>0.21667690070000001</v>
      </c>
      <c r="I1938">
        <v>8.8379164999999996E-2</v>
      </c>
      <c r="J1938">
        <v>0.35316949060000002</v>
      </c>
      <c r="K1938">
        <v>0.30544844599999998</v>
      </c>
      <c r="L1938">
        <v>0.1225939393</v>
      </c>
      <c r="M1938">
        <v>0.33226228320000001</v>
      </c>
      <c r="N1938">
        <f t="shared" si="226"/>
        <v>0.12432396643145131</v>
      </c>
      <c r="O1938">
        <f t="shared" si="227"/>
        <v>0.34028347779570012</v>
      </c>
      <c r="P1938">
        <f t="shared" si="228"/>
        <v>0.12818664703819607</v>
      </c>
      <c r="Q1938">
        <f t="shared" si="229"/>
        <v>0.33633592672233842</v>
      </c>
      <c r="R1938">
        <v>0.46460744399999998</v>
      </c>
      <c r="S1938">
        <v>0.46452257400000002</v>
      </c>
    </row>
    <row r="1939" spans="1:19" x14ac:dyDescent="0.25">
      <c r="A1939">
        <v>90</v>
      </c>
      <c r="B1939">
        <v>0.5</v>
      </c>
      <c r="C1939">
        <v>7.5</v>
      </c>
      <c r="D1939">
        <v>3</v>
      </c>
      <c r="F1939">
        <v>0</v>
      </c>
      <c r="H1939">
        <v>0.21667690070000001</v>
      </c>
      <c r="I1939">
        <v>8.8379164999999996E-2</v>
      </c>
      <c r="J1939">
        <v>0.35316949060000002</v>
      </c>
      <c r="K1939">
        <v>0.30544844599999998</v>
      </c>
      <c r="L1939">
        <v>0.1225939393</v>
      </c>
      <c r="M1939">
        <v>0.33226228320000001</v>
      </c>
      <c r="N1939">
        <f t="shared" si="226"/>
        <v>0.12432396643145131</v>
      </c>
      <c r="O1939">
        <f t="shared" si="227"/>
        <v>0.34028347779570012</v>
      </c>
      <c r="P1939">
        <f t="shared" si="228"/>
        <v>0.12818664703819607</v>
      </c>
      <c r="Q1939">
        <f t="shared" si="229"/>
        <v>0.33633592672233842</v>
      </c>
      <c r="R1939">
        <v>0.46460744399999998</v>
      </c>
      <c r="S1939">
        <v>0.46452257400000002</v>
      </c>
    </row>
    <row r="1940" spans="1:19" x14ac:dyDescent="0.25">
      <c r="A1940">
        <v>90</v>
      </c>
      <c r="B1940">
        <v>0.5</v>
      </c>
      <c r="C1940">
        <v>7.5</v>
      </c>
      <c r="D1940">
        <v>3</v>
      </c>
      <c r="F1940">
        <v>0</v>
      </c>
      <c r="H1940">
        <v>0.21667690070000001</v>
      </c>
      <c r="I1940">
        <v>8.8379164999999996E-2</v>
      </c>
      <c r="J1940">
        <v>0.35316949060000002</v>
      </c>
      <c r="K1940">
        <v>0.30544844599999998</v>
      </c>
      <c r="L1940">
        <v>0.1225939393</v>
      </c>
      <c r="M1940">
        <v>0.33226228320000001</v>
      </c>
      <c r="N1940">
        <f t="shared" si="226"/>
        <v>0.12432396643145131</v>
      </c>
      <c r="O1940">
        <f t="shared" si="227"/>
        <v>0.34028347779570012</v>
      </c>
      <c r="P1940">
        <f t="shared" si="228"/>
        <v>0.12818664703819607</v>
      </c>
      <c r="Q1940">
        <f t="shared" si="229"/>
        <v>0.33633592672233842</v>
      </c>
      <c r="R1940">
        <v>0.46460744399999998</v>
      </c>
      <c r="S1940">
        <v>0.46452257400000002</v>
      </c>
    </row>
    <row r="1941" spans="1:19" x14ac:dyDescent="0.25">
      <c r="A1941">
        <v>90</v>
      </c>
      <c r="B1941">
        <v>0.5</v>
      </c>
      <c r="C1941">
        <v>7.5</v>
      </c>
      <c r="D1941">
        <v>3</v>
      </c>
      <c r="F1941">
        <v>0</v>
      </c>
      <c r="H1941">
        <v>0.21667690070000001</v>
      </c>
      <c r="I1941">
        <v>8.8379164999999996E-2</v>
      </c>
      <c r="J1941">
        <v>0.35316949060000002</v>
      </c>
      <c r="K1941">
        <v>0.30544844599999998</v>
      </c>
      <c r="L1941">
        <v>0.1225939393</v>
      </c>
      <c r="M1941">
        <v>0.33226228320000001</v>
      </c>
      <c r="N1941">
        <f t="shared" si="226"/>
        <v>0.12432396643145131</v>
      </c>
      <c r="O1941">
        <f t="shared" si="227"/>
        <v>0.34028347779570012</v>
      </c>
      <c r="P1941">
        <f t="shared" si="228"/>
        <v>0.12818664703819607</v>
      </c>
      <c r="Q1941">
        <f t="shared" si="229"/>
        <v>0.33633592672233842</v>
      </c>
      <c r="R1941">
        <v>0.46460744399999998</v>
      </c>
      <c r="S1941">
        <v>0.46452257400000002</v>
      </c>
    </row>
    <row r="1942" spans="1:19" x14ac:dyDescent="0.25">
      <c r="A1942">
        <v>90</v>
      </c>
      <c r="B1942">
        <v>0.5</v>
      </c>
      <c r="C1942">
        <v>7.5</v>
      </c>
      <c r="D1942">
        <v>3</v>
      </c>
      <c r="F1942">
        <v>0</v>
      </c>
      <c r="H1942">
        <v>0.21667690070000001</v>
      </c>
      <c r="I1942">
        <v>8.8379164999999996E-2</v>
      </c>
      <c r="J1942">
        <v>0.35316949060000002</v>
      </c>
      <c r="K1942">
        <v>0.30544844599999998</v>
      </c>
      <c r="L1942">
        <v>0.1225939393</v>
      </c>
      <c r="M1942">
        <v>0.33226228320000001</v>
      </c>
      <c r="N1942">
        <f t="shared" si="226"/>
        <v>0.12432396643145131</v>
      </c>
      <c r="O1942">
        <f t="shared" si="227"/>
        <v>0.34028347779570012</v>
      </c>
      <c r="P1942">
        <f t="shared" si="228"/>
        <v>0.12818664703819607</v>
      </c>
      <c r="Q1942">
        <f t="shared" si="229"/>
        <v>0.33633592672233842</v>
      </c>
      <c r="R1942">
        <v>0.46460744399999998</v>
      </c>
      <c r="S1942">
        <v>0.46452257400000002</v>
      </c>
    </row>
    <row r="1943" spans="1:19" x14ac:dyDescent="0.25">
      <c r="A1943">
        <v>90</v>
      </c>
      <c r="B1943">
        <v>0.5</v>
      </c>
      <c r="C1943">
        <v>7.5</v>
      </c>
      <c r="D1943">
        <v>3</v>
      </c>
      <c r="F1943">
        <v>0</v>
      </c>
      <c r="H1943">
        <v>0.21667690070000001</v>
      </c>
      <c r="I1943">
        <v>8.8379164999999996E-2</v>
      </c>
      <c r="J1943">
        <v>0.35316949060000002</v>
      </c>
      <c r="K1943">
        <v>0.30544844599999998</v>
      </c>
      <c r="L1943">
        <v>0.1225939393</v>
      </c>
      <c r="M1943">
        <v>0.33226228320000001</v>
      </c>
      <c r="N1943">
        <f t="shared" si="226"/>
        <v>0.12432396643145131</v>
      </c>
      <c r="O1943">
        <f t="shared" si="227"/>
        <v>0.34028347779570012</v>
      </c>
      <c r="P1943">
        <f t="shared" si="228"/>
        <v>0.12818664703819607</v>
      </c>
      <c r="Q1943">
        <f t="shared" si="229"/>
        <v>0.33633592672233842</v>
      </c>
      <c r="R1943">
        <v>0.46460744399999998</v>
      </c>
      <c r="S1943">
        <v>0.46452257400000002</v>
      </c>
    </row>
    <row r="1944" spans="1:19" x14ac:dyDescent="0.25">
      <c r="A1944">
        <v>90</v>
      </c>
      <c r="B1944">
        <v>0.5</v>
      </c>
      <c r="C1944">
        <v>7.5</v>
      </c>
      <c r="D1944">
        <v>3</v>
      </c>
      <c r="F1944">
        <v>0</v>
      </c>
      <c r="H1944">
        <v>0.21667690070000001</v>
      </c>
      <c r="I1944">
        <v>8.8379164999999996E-2</v>
      </c>
      <c r="J1944">
        <v>0.35316949060000002</v>
      </c>
      <c r="K1944">
        <v>0.30544844599999998</v>
      </c>
      <c r="L1944">
        <v>0.1225939393</v>
      </c>
      <c r="M1944">
        <v>0.33226228320000001</v>
      </c>
      <c r="N1944">
        <f t="shared" si="226"/>
        <v>0.12432396643145131</v>
      </c>
      <c r="O1944">
        <f t="shared" si="227"/>
        <v>0.34028347779570012</v>
      </c>
      <c r="P1944">
        <f t="shared" si="228"/>
        <v>0.12818664703819607</v>
      </c>
      <c r="Q1944">
        <f t="shared" si="229"/>
        <v>0.33633592672233842</v>
      </c>
      <c r="R1944">
        <v>0.46460744399999998</v>
      </c>
      <c r="S1944">
        <v>0.46452257400000002</v>
      </c>
    </row>
    <row r="1945" spans="1:19" x14ac:dyDescent="0.25">
      <c r="A1945">
        <v>90</v>
      </c>
      <c r="B1945">
        <v>0.5</v>
      </c>
      <c r="C1945">
        <v>7.5</v>
      </c>
      <c r="D1945">
        <v>3</v>
      </c>
      <c r="H1945">
        <v>0.21667690070000001</v>
      </c>
      <c r="I1945">
        <v>8.8379164999999996E-2</v>
      </c>
      <c r="J1945">
        <v>0.35316949060000002</v>
      </c>
      <c r="K1945">
        <v>0.30544844599999998</v>
      </c>
      <c r="L1945">
        <v>0.1225939393</v>
      </c>
      <c r="M1945">
        <v>0.33226228320000001</v>
      </c>
      <c r="N1945">
        <f t="shared" si="226"/>
        <v>0.12432396643145131</v>
      </c>
      <c r="O1945">
        <f t="shared" si="227"/>
        <v>0.34028347779570012</v>
      </c>
      <c r="P1945">
        <f t="shared" si="228"/>
        <v>0.12818664703819607</v>
      </c>
      <c r="Q1945">
        <f t="shared" si="229"/>
        <v>0.33633592672233842</v>
      </c>
      <c r="R1945">
        <v>0.46460744399999998</v>
      </c>
      <c r="S1945">
        <v>0.46452257400000002</v>
      </c>
    </row>
    <row r="1946" spans="1:19" x14ac:dyDescent="0.25">
      <c r="A1946">
        <v>90</v>
      </c>
      <c r="B1946">
        <v>0.5</v>
      </c>
      <c r="C1946">
        <v>7.5</v>
      </c>
      <c r="D1946">
        <v>3</v>
      </c>
      <c r="H1946">
        <v>0.21667690070000001</v>
      </c>
      <c r="I1946">
        <v>8.8379164999999996E-2</v>
      </c>
      <c r="J1946">
        <v>0.35316949060000002</v>
      </c>
      <c r="K1946">
        <v>0.30544844599999998</v>
      </c>
      <c r="L1946">
        <v>0.1225939393</v>
      </c>
      <c r="M1946">
        <v>0.33226228320000001</v>
      </c>
      <c r="N1946">
        <f t="shared" si="226"/>
        <v>0.12432396643145131</v>
      </c>
      <c r="O1946">
        <f t="shared" si="227"/>
        <v>0.34028347779570012</v>
      </c>
      <c r="P1946">
        <f t="shared" si="228"/>
        <v>0.12818664703819607</v>
      </c>
      <c r="Q1946">
        <f t="shared" si="229"/>
        <v>0.33633592672233842</v>
      </c>
      <c r="R1946">
        <v>0.46460744399999998</v>
      </c>
      <c r="S1946">
        <v>0.46452257400000002</v>
      </c>
    </row>
    <row r="1947" spans="1:19" x14ac:dyDescent="0.25">
      <c r="A1947">
        <v>90</v>
      </c>
      <c r="B1947">
        <v>0.5</v>
      </c>
      <c r="C1947">
        <v>7.5</v>
      </c>
      <c r="D1947">
        <v>3</v>
      </c>
      <c r="H1947">
        <v>0.21667690070000001</v>
      </c>
      <c r="I1947">
        <v>8.8379164999999996E-2</v>
      </c>
      <c r="J1947">
        <v>0.35316949060000002</v>
      </c>
      <c r="K1947">
        <v>0.30544844599999998</v>
      </c>
      <c r="L1947">
        <v>0.1225939393</v>
      </c>
      <c r="M1947">
        <v>0.33226228320000001</v>
      </c>
      <c r="N1947">
        <f t="shared" si="226"/>
        <v>0.12432396643145131</v>
      </c>
      <c r="O1947">
        <f t="shared" si="227"/>
        <v>0.34028347779570012</v>
      </c>
      <c r="P1947">
        <f t="shared" si="228"/>
        <v>0.12818664703819607</v>
      </c>
      <c r="Q1947">
        <f t="shared" si="229"/>
        <v>0.33633592672233842</v>
      </c>
      <c r="R1947">
        <v>0.46460744399999998</v>
      </c>
      <c r="S1947">
        <v>0.46452257400000002</v>
      </c>
    </row>
    <row r="1948" spans="1:19" x14ac:dyDescent="0.25">
      <c r="A1948">
        <v>90</v>
      </c>
      <c r="B1948">
        <v>0.5</v>
      </c>
      <c r="C1948">
        <v>7.5</v>
      </c>
      <c r="D1948">
        <v>3</v>
      </c>
      <c r="H1948">
        <v>0.21667690070000001</v>
      </c>
      <c r="I1948">
        <v>8.8379164999999996E-2</v>
      </c>
      <c r="J1948">
        <v>0.35316949060000002</v>
      </c>
      <c r="K1948">
        <v>0.30544844599999998</v>
      </c>
      <c r="L1948">
        <v>0.1225939393</v>
      </c>
      <c r="M1948">
        <v>0.33226228320000001</v>
      </c>
      <c r="N1948">
        <f t="shared" si="226"/>
        <v>0.12432396643145131</v>
      </c>
      <c r="O1948">
        <f t="shared" si="227"/>
        <v>0.34028347779570012</v>
      </c>
      <c r="P1948">
        <f t="shared" si="228"/>
        <v>0.12818664703819607</v>
      </c>
      <c r="Q1948">
        <f t="shared" si="229"/>
        <v>0.33633592672233842</v>
      </c>
      <c r="R1948">
        <v>0.46460744399999998</v>
      </c>
      <c r="S1948">
        <v>0.46452257400000002</v>
      </c>
    </row>
    <row r="1949" spans="1:19" x14ac:dyDescent="0.25">
      <c r="A1949">
        <v>90</v>
      </c>
      <c r="B1949">
        <v>0.5</v>
      </c>
      <c r="C1949">
        <v>7.5</v>
      </c>
      <c r="D1949">
        <v>3</v>
      </c>
      <c r="H1949">
        <v>0.21667690070000001</v>
      </c>
      <c r="I1949">
        <v>8.8379164999999996E-2</v>
      </c>
      <c r="J1949">
        <v>0.35316949060000002</v>
      </c>
      <c r="K1949">
        <v>0.30544844599999998</v>
      </c>
      <c r="L1949">
        <v>0.1225939393</v>
      </c>
      <c r="M1949">
        <v>0.33226228320000001</v>
      </c>
      <c r="N1949">
        <f t="shared" si="226"/>
        <v>0.12432396643145131</v>
      </c>
      <c r="O1949">
        <f t="shared" si="227"/>
        <v>0.34028347779570012</v>
      </c>
      <c r="P1949">
        <f t="shared" si="228"/>
        <v>0.12818664703819607</v>
      </c>
      <c r="Q1949">
        <f t="shared" si="229"/>
        <v>0.33633592672233842</v>
      </c>
      <c r="R1949">
        <v>0.46460744399999998</v>
      </c>
      <c r="S1949">
        <v>0.46452257400000002</v>
      </c>
    </row>
    <row r="1950" spans="1:19" x14ac:dyDescent="0.25">
      <c r="A1950">
        <v>90</v>
      </c>
      <c r="B1950">
        <v>0.5</v>
      </c>
      <c r="C1950">
        <v>7.5</v>
      </c>
      <c r="D1950">
        <v>3</v>
      </c>
      <c r="H1950">
        <v>0.21667690070000001</v>
      </c>
      <c r="I1950">
        <v>8.8379164999999996E-2</v>
      </c>
      <c r="J1950">
        <v>0.35316949060000002</v>
      </c>
      <c r="K1950">
        <v>0.30544844599999998</v>
      </c>
      <c r="L1950">
        <v>0.1225939393</v>
      </c>
      <c r="M1950">
        <v>0.33226228320000001</v>
      </c>
      <c r="N1950">
        <f t="shared" si="226"/>
        <v>0.12432396643145131</v>
      </c>
      <c r="O1950">
        <f t="shared" si="227"/>
        <v>0.34028347779570012</v>
      </c>
      <c r="P1950">
        <f t="shared" si="228"/>
        <v>0.12818664703819607</v>
      </c>
      <c r="Q1950">
        <f t="shared" si="229"/>
        <v>0.33633592672233842</v>
      </c>
      <c r="R1950">
        <v>0.46460744399999998</v>
      </c>
      <c r="S1950">
        <v>0.46452257400000002</v>
      </c>
    </row>
    <row r="1951" spans="1:19" x14ac:dyDescent="0.25">
      <c r="A1951">
        <v>90</v>
      </c>
      <c r="B1951">
        <v>0.5</v>
      </c>
      <c r="C1951">
        <v>7.5</v>
      </c>
      <c r="D1951">
        <v>3</v>
      </c>
      <c r="H1951">
        <v>0.21667690070000001</v>
      </c>
      <c r="I1951">
        <v>8.8379164999999996E-2</v>
      </c>
      <c r="J1951">
        <v>0.35316949060000002</v>
      </c>
      <c r="K1951">
        <v>0.30544844599999998</v>
      </c>
      <c r="L1951">
        <v>0.1225939393</v>
      </c>
      <c r="M1951">
        <v>0.33226228320000001</v>
      </c>
      <c r="N1951">
        <f t="shared" si="226"/>
        <v>0.12432396643145131</v>
      </c>
      <c r="O1951">
        <f t="shared" si="227"/>
        <v>0.34028347779570012</v>
      </c>
      <c r="P1951">
        <f t="shared" si="228"/>
        <v>0.12818664703819607</v>
      </c>
      <c r="Q1951">
        <f t="shared" si="229"/>
        <v>0.33633592672233842</v>
      </c>
      <c r="R1951">
        <v>0.46460744399999998</v>
      </c>
      <c r="S1951">
        <v>0.46452257400000002</v>
      </c>
    </row>
    <row r="1952" spans="1:19" x14ac:dyDescent="0.25">
      <c r="A1952">
        <v>90</v>
      </c>
      <c r="B1952">
        <v>0.5</v>
      </c>
      <c r="C1952">
        <v>7.5</v>
      </c>
      <c r="D1952">
        <v>3</v>
      </c>
      <c r="H1952">
        <v>0.21667690070000001</v>
      </c>
      <c r="I1952">
        <v>8.8379164999999996E-2</v>
      </c>
      <c r="J1952">
        <v>0.35316949060000002</v>
      </c>
      <c r="K1952">
        <v>0.30544844599999998</v>
      </c>
      <c r="L1952">
        <v>0.1225939393</v>
      </c>
      <c r="M1952">
        <v>0.33226228320000001</v>
      </c>
      <c r="N1952">
        <f t="shared" si="226"/>
        <v>0.12432396643145131</v>
      </c>
      <c r="O1952">
        <f t="shared" si="227"/>
        <v>0.34028347779570012</v>
      </c>
      <c r="P1952">
        <f t="shared" si="228"/>
        <v>0.12818664703819607</v>
      </c>
      <c r="Q1952">
        <f t="shared" si="229"/>
        <v>0.33633592672233842</v>
      </c>
      <c r="R1952">
        <v>0.46460744399999998</v>
      </c>
      <c r="S1952">
        <v>0.46452257400000002</v>
      </c>
    </row>
    <row r="1953" spans="1:19" x14ac:dyDescent="0.25">
      <c r="A1953">
        <v>90</v>
      </c>
      <c r="B1953">
        <v>0.5</v>
      </c>
      <c r="C1953">
        <v>7.5</v>
      </c>
      <c r="D1953">
        <v>3</v>
      </c>
      <c r="H1953">
        <v>0.21667690070000001</v>
      </c>
      <c r="I1953">
        <v>8.8379164999999996E-2</v>
      </c>
      <c r="J1953">
        <v>0.35316949060000002</v>
      </c>
      <c r="K1953">
        <v>0.30544844599999998</v>
      </c>
      <c r="L1953">
        <v>0.1225939393</v>
      </c>
      <c r="M1953">
        <v>0.33226228320000001</v>
      </c>
      <c r="N1953">
        <f t="shared" si="226"/>
        <v>0.12432396643145131</v>
      </c>
      <c r="O1953">
        <f t="shared" si="227"/>
        <v>0.34028347779570012</v>
      </c>
      <c r="P1953">
        <f t="shared" si="228"/>
        <v>0.12818664703819607</v>
      </c>
      <c r="Q1953">
        <f t="shared" si="229"/>
        <v>0.33633592672233842</v>
      </c>
      <c r="R1953">
        <v>0.46460744399999998</v>
      </c>
      <c r="S1953">
        <v>0.46452257400000002</v>
      </c>
    </row>
    <row r="1954" spans="1:19" x14ac:dyDescent="0.25">
      <c r="A1954">
        <v>90</v>
      </c>
      <c r="B1954">
        <v>0.5</v>
      </c>
      <c r="C1954">
        <v>7.5</v>
      </c>
      <c r="D1954">
        <v>3</v>
      </c>
      <c r="H1954">
        <v>0.21667690070000001</v>
      </c>
      <c r="I1954">
        <v>8.8379164999999996E-2</v>
      </c>
      <c r="J1954">
        <v>0.35316949060000002</v>
      </c>
      <c r="K1954">
        <v>0.30544844599999998</v>
      </c>
      <c r="L1954">
        <v>0.1225939393</v>
      </c>
      <c r="M1954">
        <v>0.33226228320000001</v>
      </c>
      <c r="N1954">
        <f t="shared" si="226"/>
        <v>0.12432396643145131</v>
      </c>
      <c r="O1954">
        <f t="shared" si="227"/>
        <v>0.34028347779570012</v>
      </c>
      <c r="P1954">
        <f t="shared" si="228"/>
        <v>0.12818664703819607</v>
      </c>
      <c r="Q1954">
        <f t="shared" si="229"/>
        <v>0.33633592672233842</v>
      </c>
      <c r="R1954">
        <v>0.46460744399999998</v>
      </c>
      <c r="S1954">
        <v>0.46452257400000002</v>
      </c>
    </row>
    <row r="1955" spans="1:19" x14ac:dyDescent="0.25">
      <c r="A1955">
        <v>90</v>
      </c>
      <c r="B1955">
        <v>0.5</v>
      </c>
      <c r="C1955">
        <v>7.5</v>
      </c>
      <c r="D1955">
        <v>3</v>
      </c>
      <c r="H1955">
        <v>0.21667690070000001</v>
      </c>
      <c r="I1955">
        <v>8.8379164999999996E-2</v>
      </c>
      <c r="J1955">
        <v>0.35316949060000002</v>
      </c>
      <c r="K1955">
        <v>0.30544844599999998</v>
      </c>
      <c r="L1955">
        <v>0.1225939393</v>
      </c>
      <c r="M1955">
        <v>0.33226228320000001</v>
      </c>
      <c r="N1955">
        <f t="shared" si="226"/>
        <v>0.12432396643145131</v>
      </c>
      <c r="O1955">
        <f t="shared" si="227"/>
        <v>0.34028347779570012</v>
      </c>
      <c r="P1955">
        <f t="shared" si="228"/>
        <v>0.12818664703819607</v>
      </c>
      <c r="Q1955">
        <f t="shared" si="229"/>
        <v>0.33633592672233842</v>
      </c>
      <c r="R1955">
        <v>0.46460744399999998</v>
      </c>
      <c r="S1955">
        <v>0.46452257400000002</v>
      </c>
    </row>
    <row r="1956" spans="1:19" x14ac:dyDescent="0.25">
      <c r="A1956">
        <v>90</v>
      </c>
      <c r="B1956">
        <v>0.5</v>
      </c>
      <c r="C1956">
        <v>7.5</v>
      </c>
      <c r="D1956">
        <v>3</v>
      </c>
      <c r="H1956">
        <v>0.21667690070000001</v>
      </c>
      <c r="I1956">
        <v>8.8379164999999996E-2</v>
      </c>
      <c r="J1956">
        <v>0.35316949060000002</v>
      </c>
      <c r="K1956">
        <v>0.30544844599999998</v>
      </c>
      <c r="L1956">
        <v>0.1225939393</v>
      </c>
      <c r="M1956">
        <v>0.33226228320000001</v>
      </c>
      <c r="N1956">
        <f t="shared" si="226"/>
        <v>0.12432396643145131</v>
      </c>
      <c r="O1956">
        <f t="shared" si="227"/>
        <v>0.34028347779570012</v>
      </c>
      <c r="P1956">
        <f t="shared" si="228"/>
        <v>0.12818664703819607</v>
      </c>
      <c r="Q1956">
        <f t="shared" si="229"/>
        <v>0.33633592672233842</v>
      </c>
      <c r="R1956">
        <v>0.46460744399999998</v>
      </c>
      <c r="S1956">
        <v>0.46452257400000002</v>
      </c>
    </row>
    <row r="1957" spans="1:19" x14ac:dyDescent="0.25">
      <c r="A1957">
        <v>90</v>
      </c>
      <c r="B1957">
        <v>0.5</v>
      </c>
      <c r="C1957">
        <v>7.5</v>
      </c>
      <c r="D1957">
        <v>3</v>
      </c>
      <c r="H1957">
        <v>0.21667690070000001</v>
      </c>
      <c r="I1957">
        <v>8.8379164999999996E-2</v>
      </c>
      <c r="J1957">
        <v>0.35316949060000002</v>
      </c>
      <c r="K1957">
        <v>0.30544844599999998</v>
      </c>
      <c r="L1957">
        <v>0.1225939393</v>
      </c>
      <c r="M1957">
        <v>0.33226228320000001</v>
      </c>
      <c r="N1957">
        <f t="shared" si="226"/>
        <v>0.12432396643145131</v>
      </c>
      <c r="O1957">
        <f t="shared" si="227"/>
        <v>0.34028347779570012</v>
      </c>
      <c r="P1957">
        <f t="shared" si="228"/>
        <v>0.12818664703819607</v>
      </c>
      <c r="Q1957">
        <f t="shared" si="229"/>
        <v>0.33633592672233842</v>
      </c>
      <c r="R1957">
        <v>0.46460744399999998</v>
      </c>
      <c r="S1957">
        <v>0.46452257400000002</v>
      </c>
    </row>
    <row r="1958" spans="1:19" x14ac:dyDescent="0.25">
      <c r="A1958">
        <v>90</v>
      </c>
      <c r="B1958">
        <v>0.5</v>
      </c>
      <c r="C1958">
        <v>7.5</v>
      </c>
      <c r="D1958">
        <v>3</v>
      </c>
      <c r="H1958">
        <v>0.21667690070000001</v>
      </c>
      <c r="I1958">
        <v>8.8379164999999996E-2</v>
      </c>
      <c r="J1958">
        <v>0.35316949060000002</v>
      </c>
      <c r="K1958">
        <v>0.30544844599999998</v>
      </c>
      <c r="L1958">
        <v>0.1225939393</v>
      </c>
      <c r="M1958">
        <v>0.33226228320000001</v>
      </c>
      <c r="N1958">
        <f t="shared" si="226"/>
        <v>0.12432396643145131</v>
      </c>
      <c r="O1958">
        <f t="shared" si="227"/>
        <v>0.34028347779570012</v>
      </c>
      <c r="P1958">
        <f t="shared" si="228"/>
        <v>0.12818664703819607</v>
      </c>
      <c r="Q1958">
        <f t="shared" si="229"/>
        <v>0.33633592672233842</v>
      </c>
      <c r="R1958">
        <v>0.46460744399999998</v>
      </c>
      <c r="S1958">
        <v>0.46452257400000002</v>
      </c>
    </row>
    <row r="1959" spans="1:19" x14ac:dyDescent="0.25">
      <c r="A1959">
        <v>90</v>
      </c>
      <c r="B1959">
        <v>0.5</v>
      </c>
      <c r="C1959">
        <v>7.5</v>
      </c>
      <c r="D1959">
        <v>3</v>
      </c>
      <c r="H1959">
        <v>0.21667690070000001</v>
      </c>
      <c r="I1959">
        <v>8.8379164999999996E-2</v>
      </c>
      <c r="J1959">
        <v>0.35316949060000002</v>
      </c>
      <c r="K1959">
        <v>0.30544844599999998</v>
      </c>
      <c r="L1959">
        <v>0.1225939393</v>
      </c>
      <c r="M1959">
        <v>0.33226228320000001</v>
      </c>
      <c r="N1959">
        <f t="shared" si="226"/>
        <v>0.12432396643145131</v>
      </c>
      <c r="O1959">
        <f t="shared" si="227"/>
        <v>0.34028347779570012</v>
      </c>
      <c r="P1959">
        <f t="shared" si="228"/>
        <v>0.12818664703819607</v>
      </c>
      <c r="Q1959">
        <f t="shared" si="229"/>
        <v>0.33633592672233842</v>
      </c>
      <c r="R1959">
        <v>0.46460744399999998</v>
      </c>
      <c r="S1959">
        <v>0.46452257400000002</v>
      </c>
    </row>
    <row r="1960" spans="1:19" x14ac:dyDescent="0.25">
      <c r="A1960">
        <v>90</v>
      </c>
      <c r="B1960">
        <v>0.5</v>
      </c>
      <c r="C1960">
        <v>7.5</v>
      </c>
      <c r="D1960">
        <v>3</v>
      </c>
      <c r="H1960">
        <v>0.21667690070000001</v>
      </c>
      <c r="I1960">
        <v>8.8379164999999996E-2</v>
      </c>
      <c r="J1960">
        <v>0.35316949060000002</v>
      </c>
      <c r="K1960">
        <v>0.30544844599999998</v>
      </c>
      <c r="L1960">
        <v>0.1225939393</v>
      </c>
      <c r="M1960">
        <v>0.33226228320000001</v>
      </c>
      <c r="N1960">
        <f t="shared" si="226"/>
        <v>0.12432396643145131</v>
      </c>
      <c r="O1960">
        <f t="shared" si="227"/>
        <v>0.34028347779570012</v>
      </c>
      <c r="P1960">
        <f t="shared" si="228"/>
        <v>0.12818664703819607</v>
      </c>
      <c r="Q1960">
        <f t="shared" si="229"/>
        <v>0.33633592672233842</v>
      </c>
      <c r="R1960">
        <v>0.46460744399999998</v>
      </c>
      <c r="S1960">
        <v>0.46452257400000002</v>
      </c>
    </row>
    <row r="1961" spans="1:19" x14ac:dyDescent="0.25">
      <c r="A1961">
        <v>90</v>
      </c>
      <c r="B1961">
        <v>0.5</v>
      </c>
      <c r="C1961">
        <v>7.5</v>
      </c>
      <c r="D1961">
        <v>3</v>
      </c>
      <c r="H1961">
        <v>0.21667690070000001</v>
      </c>
      <c r="I1961">
        <v>8.8379164999999996E-2</v>
      </c>
      <c r="J1961">
        <v>0.35316949060000002</v>
      </c>
      <c r="K1961">
        <v>0.30544844599999998</v>
      </c>
      <c r="L1961">
        <v>0.1225939393</v>
      </c>
      <c r="M1961">
        <v>0.33226228320000001</v>
      </c>
      <c r="N1961">
        <f t="shared" si="226"/>
        <v>0.12432396643145131</v>
      </c>
      <c r="O1961">
        <f t="shared" si="227"/>
        <v>0.34028347779570012</v>
      </c>
      <c r="P1961">
        <f t="shared" si="228"/>
        <v>0.12818664703819607</v>
      </c>
      <c r="Q1961">
        <f t="shared" si="229"/>
        <v>0.33633592672233842</v>
      </c>
      <c r="R1961">
        <v>0.46460744399999998</v>
      </c>
      <c r="S1961">
        <v>0.46452257400000002</v>
      </c>
    </row>
    <row r="1962" spans="1:19" x14ac:dyDescent="0.25">
      <c r="A1962">
        <v>90</v>
      </c>
      <c r="B1962">
        <v>0.5</v>
      </c>
      <c r="C1962">
        <v>7.5</v>
      </c>
      <c r="D1962">
        <v>3</v>
      </c>
      <c r="H1962">
        <v>0.21667690070000001</v>
      </c>
      <c r="I1962">
        <v>8.8379164999999996E-2</v>
      </c>
      <c r="J1962">
        <v>0.35316949060000002</v>
      </c>
      <c r="K1962">
        <v>0.30544844599999998</v>
      </c>
      <c r="L1962">
        <v>0.1225939393</v>
      </c>
      <c r="M1962">
        <v>0.33226228320000001</v>
      </c>
      <c r="N1962">
        <f t="shared" si="226"/>
        <v>0.12432396643145131</v>
      </c>
      <c r="O1962">
        <f t="shared" si="227"/>
        <v>0.34028347779570012</v>
      </c>
      <c r="P1962">
        <f t="shared" si="228"/>
        <v>0.12818664703819607</v>
      </c>
      <c r="Q1962">
        <f t="shared" si="229"/>
        <v>0.33633592672233842</v>
      </c>
      <c r="R1962">
        <v>0.46460744399999998</v>
      </c>
      <c r="S1962">
        <v>0.46452257400000002</v>
      </c>
    </row>
    <row r="1963" spans="1:19" x14ac:dyDescent="0.25">
      <c r="A1963">
        <v>90</v>
      </c>
      <c r="B1963">
        <v>0.5</v>
      </c>
      <c r="C1963">
        <v>7.5</v>
      </c>
      <c r="D1963">
        <v>3</v>
      </c>
      <c r="H1963">
        <v>0.21667690070000001</v>
      </c>
      <c r="I1963">
        <v>8.8379164999999996E-2</v>
      </c>
      <c r="J1963">
        <v>0.35316949060000002</v>
      </c>
      <c r="K1963">
        <v>0.30544844599999998</v>
      </c>
      <c r="L1963">
        <v>0.1225939393</v>
      </c>
      <c r="M1963">
        <v>0.33226228320000001</v>
      </c>
      <c r="N1963">
        <f t="shared" si="226"/>
        <v>0.12432396643145131</v>
      </c>
      <c r="O1963">
        <f t="shared" si="227"/>
        <v>0.34028347779570012</v>
      </c>
      <c r="P1963">
        <f t="shared" si="228"/>
        <v>0.12818664703819607</v>
      </c>
      <c r="Q1963">
        <f t="shared" si="229"/>
        <v>0.33633592672233842</v>
      </c>
      <c r="R1963">
        <v>0.46460744399999998</v>
      </c>
      <c r="S1963">
        <v>0.46452257400000002</v>
      </c>
    </row>
    <row r="1964" spans="1:19" x14ac:dyDescent="0.25">
      <c r="A1964">
        <v>90</v>
      </c>
      <c r="B1964">
        <v>0.5</v>
      </c>
      <c r="C1964">
        <v>7.5</v>
      </c>
      <c r="D1964">
        <v>3</v>
      </c>
      <c r="H1964">
        <v>0.21667690070000001</v>
      </c>
      <c r="I1964">
        <v>8.8379164999999996E-2</v>
      </c>
      <c r="J1964">
        <v>0.35316949060000002</v>
      </c>
      <c r="K1964">
        <v>0.30544844599999998</v>
      </c>
      <c r="L1964">
        <v>0.1225939393</v>
      </c>
      <c r="M1964">
        <v>0.33226228320000001</v>
      </c>
      <c r="N1964">
        <f t="shared" si="226"/>
        <v>0.12432396643145131</v>
      </c>
      <c r="O1964">
        <f t="shared" si="227"/>
        <v>0.34028347779570012</v>
      </c>
      <c r="P1964">
        <f t="shared" si="228"/>
        <v>0.12818664703819607</v>
      </c>
      <c r="Q1964">
        <f t="shared" si="229"/>
        <v>0.33633592672233842</v>
      </c>
      <c r="R1964">
        <v>0.46460744399999998</v>
      </c>
      <c r="S1964">
        <v>0.46452257400000002</v>
      </c>
    </row>
    <row r="1965" spans="1:19" x14ac:dyDescent="0.25">
      <c r="A1965">
        <v>90</v>
      </c>
      <c r="B1965">
        <v>0.5</v>
      </c>
      <c r="C1965">
        <v>7.5</v>
      </c>
      <c r="D1965">
        <v>3</v>
      </c>
      <c r="H1965">
        <v>0.21667690070000001</v>
      </c>
      <c r="I1965">
        <v>8.8379164999999996E-2</v>
      </c>
      <c r="J1965">
        <v>0.35316949060000002</v>
      </c>
      <c r="K1965">
        <v>0.30544844599999998</v>
      </c>
      <c r="L1965">
        <v>0.1225939393</v>
      </c>
      <c r="M1965">
        <v>0.33226228320000001</v>
      </c>
      <c r="N1965">
        <f t="shared" si="226"/>
        <v>0.12432396643145131</v>
      </c>
      <c r="O1965">
        <f t="shared" si="227"/>
        <v>0.34028347779570012</v>
      </c>
      <c r="P1965">
        <f t="shared" si="228"/>
        <v>0.12818664703819607</v>
      </c>
      <c r="Q1965">
        <f t="shared" si="229"/>
        <v>0.33633592672233842</v>
      </c>
      <c r="R1965">
        <v>0.46460744399999998</v>
      </c>
      <c r="S1965">
        <v>0.46452257400000002</v>
      </c>
    </row>
    <row r="1966" spans="1:19" x14ac:dyDescent="0.25">
      <c r="A1966">
        <v>90</v>
      </c>
      <c r="B1966">
        <v>0.5</v>
      </c>
      <c r="C1966">
        <v>7.5</v>
      </c>
      <c r="D1966">
        <v>3</v>
      </c>
      <c r="H1966">
        <v>0.21667690070000001</v>
      </c>
      <c r="I1966">
        <v>8.8379164999999996E-2</v>
      </c>
      <c r="J1966">
        <v>0.35316949060000002</v>
      </c>
      <c r="K1966">
        <v>0.30544844599999998</v>
      </c>
      <c r="L1966">
        <v>0.1225939393</v>
      </c>
      <c r="M1966">
        <v>0.33226228320000001</v>
      </c>
      <c r="N1966">
        <f t="shared" si="226"/>
        <v>0.12432396643145131</v>
      </c>
      <c r="O1966">
        <f t="shared" si="227"/>
        <v>0.34028347779570012</v>
      </c>
      <c r="P1966">
        <f t="shared" si="228"/>
        <v>0.12818664703819607</v>
      </c>
      <c r="Q1966">
        <f t="shared" si="229"/>
        <v>0.33633592672233842</v>
      </c>
      <c r="R1966">
        <v>0.46460744399999998</v>
      </c>
      <c r="S1966">
        <v>0.46452257400000002</v>
      </c>
    </row>
    <row r="1967" spans="1:19" x14ac:dyDescent="0.25">
      <c r="A1967">
        <v>90</v>
      </c>
      <c r="B1967">
        <v>0.5</v>
      </c>
      <c r="C1967">
        <v>7.5</v>
      </c>
      <c r="D1967">
        <v>3</v>
      </c>
      <c r="H1967">
        <v>0.21667690070000001</v>
      </c>
      <c r="I1967">
        <v>8.8379164999999996E-2</v>
      </c>
      <c r="J1967">
        <v>0.35316949060000002</v>
      </c>
      <c r="K1967">
        <v>0.30544844599999998</v>
      </c>
      <c r="L1967">
        <v>0.1225939393</v>
      </c>
      <c r="M1967">
        <v>0.33226228320000001</v>
      </c>
      <c r="N1967">
        <f t="shared" si="226"/>
        <v>0.12432396643145131</v>
      </c>
      <c r="O1967">
        <f t="shared" si="227"/>
        <v>0.34028347779570012</v>
      </c>
      <c r="P1967">
        <f t="shared" si="228"/>
        <v>0.12818664703819607</v>
      </c>
      <c r="Q1967">
        <f t="shared" si="229"/>
        <v>0.33633592672233842</v>
      </c>
      <c r="R1967">
        <v>0.46460744399999998</v>
      </c>
      <c r="S1967">
        <v>0.46452257400000002</v>
      </c>
    </row>
    <row r="1968" spans="1:19" x14ac:dyDescent="0.25">
      <c r="A1968">
        <v>90</v>
      </c>
      <c r="B1968">
        <v>0.5</v>
      </c>
      <c r="C1968">
        <v>7.5</v>
      </c>
      <c r="D1968">
        <v>3</v>
      </c>
      <c r="H1968">
        <v>0.21667690070000001</v>
      </c>
      <c r="I1968">
        <v>8.8379164999999996E-2</v>
      </c>
      <c r="J1968">
        <v>0.35316949060000002</v>
      </c>
      <c r="K1968">
        <v>0.30544844599999998</v>
      </c>
      <c r="L1968">
        <v>0.1225939393</v>
      </c>
      <c r="M1968">
        <v>0.33226228320000001</v>
      </c>
      <c r="N1968">
        <f t="shared" si="226"/>
        <v>0.12432396643145131</v>
      </c>
      <c r="O1968">
        <f t="shared" si="227"/>
        <v>0.34028347779570012</v>
      </c>
      <c r="P1968">
        <f t="shared" si="228"/>
        <v>0.12818664703819607</v>
      </c>
      <c r="Q1968">
        <f t="shared" si="229"/>
        <v>0.33633592672233842</v>
      </c>
      <c r="R1968">
        <v>0.46460744399999998</v>
      </c>
      <c r="S1968">
        <v>0.46452257400000002</v>
      </c>
    </row>
    <row r="1970" spans="1:19" x14ac:dyDescent="0.25">
      <c r="A1970">
        <v>90</v>
      </c>
      <c r="B1970">
        <v>1.2</v>
      </c>
      <c r="C1970">
        <v>5</v>
      </c>
      <c r="D1970">
        <v>4</v>
      </c>
      <c r="E1970">
        <v>0.27600000000000002</v>
      </c>
      <c r="F1970">
        <v>0.87119999999999997</v>
      </c>
      <c r="G1970">
        <v>1.1472</v>
      </c>
      <c r="H1970">
        <v>0.8718663807</v>
      </c>
      <c r="I1970">
        <v>0.84727866500000004</v>
      </c>
      <c r="J1970">
        <v>0.34303402560000001</v>
      </c>
      <c r="K1970">
        <v>0.251987446</v>
      </c>
      <c r="L1970">
        <v>0.89898998809999997</v>
      </c>
      <c r="M1970">
        <v>0.2550720232</v>
      </c>
      <c r="N1970">
        <f t="shared" ref="N1970:N2009" si="230">$W$27+$W$28*B1970+$W$29*(C1970-$V$16)*(D1970-$V$18)+$W$30*A1970+$W$31*D1970+$W$32*(C1970-$V$16)*(A1970-$V$20)+$W$33*C1970+$W$34*(B1970-$V$22)*(D1970-$V$18)+$W$35*(A1970-$V$20)*(D1970-$V$18)</f>
        <v>0.82088135332945122</v>
      </c>
      <c r="O1970">
        <f t="shared" ref="O1970:O2009" si="231">$W$40+$W$41*D1970+$W$42*(C1970-$V$17)*(D1970-$V$19)+$W$43*A1970+$W$44*(A1970-$V$21)*(D1970-$V$19)+$W$45*C1970+$W$46*(A1970-$V$21)*(C1970-$V$17)+$W$47*(B1970-$V$23)*(D1970-$V$19)+$W$48*(B1970-$V$23)*(C1970-$V$17)+$W$49*B1970</f>
        <v>0.30525528559890014</v>
      </c>
      <c r="P1970">
        <f t="shared" ref="P1970:P2009" si="232">$Z$27+$Z$28*B1970+$Z$29*A1970+$Z$30*C1970+$Z$31*(D1970-$V$18)^2+$Z$32*(D1970-$V$18)*(C1970-$V$16)+$Z$33*(A1970-$V$20)*(D1970-$V$18)+$Z$34*(D1970)+$Z$35*(B1970-$V$22)*(D1970-$V$18)+$Z$36*(C1970-$V$16)^2+$Z$37*(B1970-$V$22)*(C1970-$V$16)</f>
        <v>0.85204037525319609</v>
      </c>
      <c r="Q1970">
        <f t="shared" ref="Q1970:Q2009" si="233">$Z$40+$Z$41*A1970+$Z$42*C1970+$Z$43*(D1970-$V$19)^2+$Z$44*(C1970-$V$17)*(D1970-$V$19)+$Z$45*D1970+$Z$46*(A1970-$V$21)*(D1970-$V$19)+$Z$47*(C1970-$V$17)^2+$Z$48*(B1970-$V$23)*(D1970-$V$19)+$Z$49*(B1970-$V$23)*(C1970-$V$17)+$Z$50*B1970</f>
        <v>0.27720051301513871</v>
      </c>
      <c r="R1970">
        <v>1.1261366390000001</v>
      </c>
      <c r="S1970">
        <v>1.129240888</v>
      </c>
    </row>
    <row r="1971" spans="1:19" x14ac:dyDescent="0.25">
      <c r="A1971">
        <v>90</v>
      </c>
      <c r="B1971">
        <v>1.2</v>
      </c>
      <c r="C1971">
        <v>5</v>
      </c>
      <c r="D1971">
        <v>4</v>
      </c>
      <c r="E1971">
        <v>0.24959999999999999</v>
      </c>
      <c r="F1971">
        <v>0.88560000000000005</v>
      </c>
      <c r="G1971">
        <v>1.1352</v>
      </c>
      <c r="H1971">
        <v>0.8718663807</v>
      </c>
      <c r="I1971">
        <v>0.84727866500000004</v>
      </c>
      <c r="J1971">
        <v>0.34303402560000001</v>
      </c>
      <c r="K1971">
        <v>0.251987446</v>
      </c>
      <c r="L1971">
        <v>0.89898998809999997</v>
      </c>
      <c r="M1971">
        <v>0.2550720232</v>
      </c>
      <c r="N1971">
        <f t="shared" si="230"/>
        <v>0.82088135332945122</v>
      </c>
      <c r="O1971">
        <f t="shared" si="231"/>
        <v>0.30525528559890014</v>
      </c>
      <c r="P1971">
        <f t="shared" si="232"/>
        <v>0.85204037525319609</v>
      </c>
      <c r="Q1971">
        <f t="shared" si="233"/>
        <v>0.27720051301513871</v>
      </c>
      <c r="R1971">
        <v>1.1261366390000001</v>
      </c>
      <c r="S1971">
        <v>1.129240888</v>
      </c>
    </row>
    <row r="1972" spans="1:19" x14ac:dyDescent="0.25">
      <c r="A1972">
        <v>90</v>
      </c>
      <c r="B1972">
        <v>1.2</v>
      </c>
      <c r="C1972">
        <v>5</v>
      </c>
      <c r="D1972">
        <v>4</v>
      </c>
      <c r="E1972">
        <v>0.26640000000000003</v>
      </c>
      <c r="F1972">
        <v>0.86160000000000003</v>
      </c>
      <c r="G1972">
        <v>1.1279999999999999</v>
      </c>
      <c r="H1972">
        <v>0.8718663807</v>
      </c>
      <c r="I1972">
        <v>0.84727866500000004</v>
      </c>
      <c r="J1972">
        <v>0.34303402560000001</v>
      </c>
      <c r="K1972">
        <v>0.251987446</v>
      </c>
      <c r="L1972">
        <v>0.89898998809999997</v>
      </c>
      <c r="M1972">
        <v>0.2550720232</v>
      </c>
      <c r="N1972">
        <f t="shared" si="230"/>
        <v>0.82088135332945122</v>
      </c>
      <c r="O1972">
        <f t="shared" si="231"/>
        <v>0.30525528559890014</v>
      </c>
      <c r="P1972">
        <f t="shared" si="232"/>
        <v>0.85204037525319609</v>
      </c>
      <c r="Q1972">
        <f t="shared" si="233"/>
        <v>0.27720051301513871</v>
      </c>
      <c r="R1972">
        <v>1.1261366390000001</v>
      </c>
      <c r="S1972">
        <v>1.129240888</v>
      </c>
    </row>
    <row r="1973" spans="1:19" x14ac:dyDescent="0.25">
      <c r="A1973">
        <v>90</v>
      </c>
      <c r="B1973">
        <v>1.2</v>
      </c>
      <c r="C1973">
        <v>5</v>
      </c>
      <c r="D1973">
        <v>4</v>
      </c>
      <c r="E1973">
        <v>0.252</v>
      </c>
      <c r="F1973">
        <v>0.876</v>
      </c>
      <c r="G1973">
        <v>1.1279999999999999</v>
      </c>
      <c r="H1973">
        <v>0.8718663807</v>
      </c>
      <c r="I1973">
        <v>0.84727866500000004</v>
      </c>
      <c r="J1973">
        <v>0.34303402560000001</v>
      </c>
      <c r="K1973">
        <v>0.251987446</v>
      </c>
      <c r="L1973">
        <v>0.89898998809999997</v>
      </c>
      <c r="M1973">
        <v>0.2550720232</v>
      </c>
      <c r="N1973">
        <f t="shared" si="230"/>
        <v>0.82088135332945122</v>
      </c>
      <c r="O1973">
        <f t="shared" si="231"/>
        <v>0.30525528559890014</v>
      </c>
      <c r="P1973">
        <f t="shared" si="232"/>
        <v>0.85204037525319609</v>
      </c>
      <c r="Q1973">
        <f t="shared" si="233"/>
        <v>0.27720051301513871</v>
      </c>
      <c r="R1973">
        <v>1.1261366390000001</v>
      </c>
      <c r="S1973">
        <v>1.129240888</v>
      </c>
    </row>
    <row r="1974" spans="1:19" x14ac:dyDescent="0.25">
      <c r="A1974">
        <v>90</v>
      </c>
      <c r="B1974">
        <v>1.2</v>
      </c>
      <c r="C1974">
        <v>5</v>
      </c>
      <c r="D1974">
        <v>4</v>
      </c>
      <c r="E1974">
        <v>0.23039999999999999</v>
      </c>
      <c r="F1974">
        <v>0.91679999999999995</v>
      </c>
      <c r="G1974">
        <v>1.1472</v>
      </c>
      <c r="H1974">
        <v>0.8718663807</v>
      </c>
      <c r="I1974">
        <v>0.84727866500000004</v>
      </c>
      <c r="J1974">
        <v>0.34303402560000001</v>
      </c>
      <c r="K1974">
        <v>0.251987446</v>
      </c>
      <c r="L1974">
        <v>0.89898998809999997</v>
      </c>
      <c r="M1974">
        <v>0.2550720232</v>
      </c>
      <c r="N1974">
        <f t="shared" si="230"/>
        <v>0.82088135332945122</v>
      </c>
      <c r="O1974">
        <f t="shared" si="231"/>
        <v>0.30525528559890014</v>
      </c>
      <c r="P1974">
        <f t="shared" si="232"/>
        <v>0.85204037525319609</v>
      </c>
      <c r="Q1974">
        <f t="shared" si="233"/>
        <v>0.27720051301513871</v>
      </c>
      <c r="R1974">
        <v>1.1261366390000001</v>
      </c>
      <c r="S1974">
        <v>1.129240888</v>
      </c>
    </row>
    <row r="1975" spans="1:19" x14ac:dyDescent="0.25">
      <c r="A1975">
        <v>90</v>
      </c>
      <c r="B1975">
        <v>1.2</v>
      </c>
      <c r="C1975">
        <v>5</v>
      </c>
      <c r="D1975">
        <v>4</v>
      </c>
      <c r="E1975">
        <v>0.22800000000000001</v>
      </c>
      <c r="F1975">
        <v>0.92400000000000004</v>
      </c>
      <c r="G1975">
        <v>1.1519999999999999</v>
      </c>
      <c r="H1975">
        <v>0.8718663807</v>
      </c>
      <c r="I1975">
        <v>0.84727866500000004</v>
      </c>
      <c r="J1975">
        <v>0.34303402560000001</v>
      </c>
      <c r="K1975">
        <v>0.251987446</v>
      </c>
      <c r="L1975">
        <v>0.89898998809999997</v>
      </c>
      <c r="M1975">
        <v>0.2550720232</v>
      </c>
      <c r="N1975">
        <f t="shared" si="230"/>
        <v>0.82088135332945122</v>
      </c>
      <c r="O1975">
        <f t="shared" si="231"/>
        <v>0.30525528559890014</v>
      </c>
      <c r="P1975">
        <f t="shared" si="232"/>
        <v>0.85204037525319609</v>
      </c>
      <c r="Q1975">
        <f t="shared" si="233"/>
        <v>0.27720051301513871</v>
      </c>
      <c r="R1975">
        <v>1.1261366390000001</v>
      </c>
      <c r="S1975">
        <v>1.129240888</v>
      </c>
    </row>
    <row r="1976" spans="1:19" x14ac:dyDescent="0.25">
      <c r="A1976">
        <v>90</v>
      </c>
      <c r="B1976">
        <v>1.2</v>
      </c>
      <c r="C1976">
        <v>5</v>
      </c>
      <c r="D1976">
        <v>4</v>
      </c>
      <c r="E1976">
        <v>0.23760000000000001</v>
      </c>
      <c r="F1976">
        <v>0.89039999999999997</v>
      </c>
      <c r="G1976">
        <v>1.1279999999999999</v>
      </c>
      <c r="H1976">
        <v>0.8718663807</v>
      </c>
      <c r="I1976">
        <v>0.84727866500000004</v>
      </c>
      <c r="J1976">
        <v>0.34303402560000001</v>
      </c>
      <c r="K1976">
        <v>0.251987446</v>
      </c>
      <c r="L1976">
        <v>0.89898998809999997</v>
      </c>
      <c r="M1976">
        <v>0.2550720232</v>
      </c>
      <c r="N1976">
        <f t="shared" si="230"/>
        <v>0.82088135332945122</v>
      </c>
      <c r="O1976">
        <f t="shared" si="231"/>
        <v>0.30525528559890014</v>
      </c>
      <c r="P1976">
        <f t="shared" si="232"/>
        <v>0.85204037525319609</v>
      </c>
      <c r="Q1976">
        <f t="shared" si="233"/>
        <v>0.27720051301513871</v>
      </c>
      <c r="R1976">
        <v>1.1261366390000001</v>
      </c>
      <c r="S1976">
        <v>1.129240888</v>
      </c>
    </row>
    <row r="1977" spans="1:19" x14ac:dyDescent="0.25">
      <c r="A1977">
        <v>90</v>
      </c>
      <c r="B1977">
        <v>1.2</v>
      </c>
      <c r="C1977">
        <v>5</v>
      </c>
      <c r="D1977">
        <v>4</v>
      </c>
      <c r="E1977">
        <v>0.20880000000000001</v>
      </c>
      <c r="F1977">
        <v>0.92159999999999997</v>
      </c>
      <c r="G1977">
        <v>1.1304000000000001</v>
      </c>
      <c r="H1977">
        <v>0.8718663807</v>
      </c>
      <c r="I1977">
        <v>0.84727866500000004</v>
      </c>
      <c r="J1977">
        <v>0.34303402560000001</v>
      </c>
      <c r="K1977">
        <v>0.251987446</v>
      </c>
      <c r="L1977">
        <v>0.89898998809999997</v>
      </c>
      <c r="M1977">
        <v>0.2550720232</v>
      </c>
      <c r="N1977">
        <f t="shared" si="230"/>
        <v>0.82088135332945122</v>
      </c>
      <c r="O1977">
        <f t="shared" si="231"/>
        <v>0.30525528559890014</v>
      </c>
      <c r="P1977">
        <f t="shared" si="232"/>
        <v>0.85204037525319609</v>
      </c>
      <c r="Q1977">
        <f t="shared" si="233"/>
        <v>0.27720051301513871</v>
      </c>
      <c r="R1977">
        <v>1.1261366390000001</v>
      </c>
      <c r="S1977">
        <v>1.129240888</v>
      </c>
    </row>
    <row r="1978" spans="1:19" x14ac:dyDescent="0.25">
      <c r="A1978">
        <v>90</v>
      </c>
      <c r="B1978">
        <v>1.2</v>
      </c>
      <c r="C1978">
        <v>5</v>
      </c>
      <c r="D1978">
        <v>4</v>
      </c>
      <c r="E1978">
        <v>0.2208</v>
      </c>
      <c r="F1978">
        <v>0.91200000000000003</v>
      </c>
      <c r="G1978">
        <v>1.1328</v>
      </c>
      <c r="H1978">
        <v>0.8718663807</v>
      </c>
      <c r="I1978">
        <v>0.84727866500000004</v>
      </c>
      <c r="J1978">
        <v>0.34303402560000001</v>
      </c>
      <c r="K1978">
        <v>0.251987446</v>
      </c>
      <c r="L1978">
        <v>0.89898998809999997</v>
      </c>
      <c r="M1978">
        <v>0.2550720232</v>
      </c>
      <c r="N1978">
        <f t="shared" si="230"/>
        <v>0.82088135332945122</v>
      </c>
      <c r="O1978">
        <f t="shared" si="231"/>
        <v>0.30525528559890014</v>
      </c>
      <c r="P1978">
        <f t="shared" si="232"/>
        <v>0.85204037525319609</v>
      </c>
      <c r="Q1978">
        <f t="shared" si="233"/>
        <v>0.27720051301513871</v>
      </c>
      <c r="R1978">
        <v>1.1261366390000001</v>
      </c>
      <c r="S1978">
        <v>1.129240888</v>
      </c>
    </row>
    <row r="1979" spans="1:19" x14ac:dyDescent="0.25">
      <c r="A1979">
        <v>90</v>
      </c>
      <c r="B1979">
        <v>1.2</v>
      </c>
      <c r="C1979">
        <v>5</v>
      </c>
      <c r="D1979">
        <v>4</v>
      </c>
      <c r="E1979">
        <v>0.22320000000000001</v>
      </c>
      <c r="F1979">
        <v>0.90720000000000001</v>
      </c>
      <c r="G1979">
        <v>1.1304000000000001</v>
      </c>
      <c r="H1979">
        <v>0.8718663807</v>
      </c>
      <c r="I1979">
        <v>0.84727866500000004</v>
      </c>
      <c r="J1979">
        <v>0.34303402560000001</v>
      </c>
      <c r="K1979">
        <v>0.251987446</v>
      </c>
      <c r="L1979">
        <v>0.89898998809999997</v>
      </c>
      <c r="M1979">
        <v>0.2550720232</v>
      </c>
      <c r="N1979">
        <f t="shared" si="230"/>
        <v>0.82088135332945122</v>
      </c>
      <c r="O1979">
        <f t="shared" si="231"/>
        <v>0.30525528559890014</v>
      </c>
      <c r="P1979">
        <f t="shared" si="232"/>
        <v>0.85204037525319609</v>
      </c>
      <c r="Q1979">
        <f t="shared" si="233"/>
        <v>0.27720051301513871</v>
      </c>
      <c r="R1979">
        <v>1.1261366390000001</v>
      </c>
      <c r="S1979">
        <v>1.129240888</v>
      </c>
    </row>
    <row r="1980" spans="1:19" x14ac:dyDescent="0.25">
      <c r="A1980">
        <v>90</v>
      </c>
      <c r="B1980">
        <v>1.2</v>
      </c>
      <c r="C1980">
        <v>5</v>
      </c>
      <c r="D1980">
        <v>4</v>
      </c>
      <c r="E1980">
        <v>0.2208</v>
      </c>
      <c r="F1980">
        <v>0.89759999999999995</v>
      </c>
      <c r="G1980">
        <v>1.1184000000000001</v>
      </c>
      <c r="H1980">
        <v>0.8718663807</v>
      </c>
      <c r="I1980">
        <v>0.84727866500000004</v>
      </c>
      <c r="J1980">
        <v>0.34303402560000001</v>
      </c>
      <c r="K1980">
        <v>0.251987446</v>
      </c>
      <c r="L1980">
        <v>0.89898998809999997</v>
      </c>
      <c r="M1980">
        <v>0.2550720232</v>
      </c>
      <c r="N1980">
        <f t="shared" si="230"/>
        <v>0.82088135332945122</v>
      </c>
      <c r="O1980">
        <f t="shared" si="231"/>
        <v>0.30525528559890014</v>
      </c>
      <c r="P1980">
        <f t="shared" si="232"/>
        <v>0.85204037525319609</v>
      </c>
      <c r="Q1980">
        <f t="shared" si="233"/>
        <v>0.27720051301513871</v>
      </c>
      <c r="R1980">
        <v>1.1261366390000001</v>
      </c>
      <c r="S1980">
        <v>1.129240888</v>
      </c>
    </row>
    <row r="1981" spans="1:19" x14ac:dyDescent="0.25">
      <c r="A1981">
        <v>90</v>
      </c>
      <c r="B1981">
        <v>1.2</v>
      </c>
      <c r="C1981">
        <v>5</v>
      </c>
      <c r="D1981">
        <v>4</v>
      </c>
      <c r="E1981">
        <v>0.21360000000000001</v>
      </c>
      <c r="F1981">
        <v>0.91200000000000003</v>
      </c>
      <c r="G1981">
        <v>1.1255999999999999</v>
      </c>
      <c r="H1981">
        <v>0.8718663807</v>
      </c>
      <c r="I1981">
        <v>0.84727866500000004</v>
      </c>
      <c r="J1981">
        <v>0.34303402560000001</v>
      </c>
      <c r="K1981">
        <v>0.251987446</v>
      </c>
      <c r="L1981">
        <v>0.89898998809999997</v>
      </c>
      <c r="M1981">
        <v>0.2550720232</v>
      </c>
      <c r="N1981">
        <f t="shared" si="230"/>
        <v>0.82088135332945122</v>
      </c>
      <c r="O1981">
        <f t="shared" si="231"/>
        <v>0.30525528559890014</v>
      </c>
      <c r="P1981">
        <f t="shared" si="232"/>
        <v>0.85204037525319609</v>
      </c>
      <c r="Q1981">
        <f t="shared" si="233"/>
        <v>0.27720051301513871</v>
      </c>
      <c r="R1981">
        <v>1.1261366390000001</v>
      </c>
      <c r="S1981">
        <v>1.129240888</v>
      </c>
    </row>
    <row r="1982" spans="1:19" x14ac:dyDescent="0.25">
      <c r="A1982">
        <v>90</v>
      </c>
      <c r="B1982">
        <v>1.2</v>
      </c>
      <c r="C1982">
        <v>5</v>
      </c>
      <c r="D1982">
        <v>4</v>
      </c>
      <c r="E1982">
        <v>0.2064</v>
      </c>
      <c r="F1982">
        <v>0.93120000000000003</v>
      </c>
      <c r="G1982">
        <v>1.1375999999999999</v>
      </c>
      <c r="H1982">
        <v>0.8718663807</v>
      </c>
      <c r="I1982">
        <v>0.84727866500000004</v>
      </c>
      <c r="J1982">
        <v>0.34303402560000001</v>
      </c>
      <c r="K1982">
        <v>0.251987446</v>
      </c>
      <c r="L1982">
        <v>0.89898998809999997</v>
      </c>
      <c r="M1982">
        <v>0.2550720232</v>
      </c>
      <c r="N1982">
        <f t="shared" si="230"/>
        <v>0.82088135332945122</v>
      </c>
      <c r="O1982">
        <f t="shared" si="231"/>
        <v>0.30525528559890014</v>
      </c>
      <c r="P1982">
        <f t="shared" si="232"/>
        <v>0.85204037525319609</v>
      </c>
      <c r="Q1982">
        <f t="shared" si="233"/>
        <v>0.27720051301513871</v>
      </c>
      <c r="R1982">
        <v>1.1261366390000001</v>
      </c>
      <c r="S1982">
        <v>1.129240888</v>
      </c>
    </row>
    <row r="1983" spans="1:19" x14ac:dyDescent="0.25">
      <c r="A1983">
        <v>90</v>
      </c>
      <c r="B1983">
        <v>1.2</v>
      </c>
      <c r="C1983">
        <v>5</v>
      </c>
      <c r="D1983">
        <v>4</v>
      </c>
      <c r="E1983">
        <v>0.23039999999999999</v>
      </c>
      <c r="F1983">
        <v>0.90720000000000001</v>
      </c>
      <c r="G1983">
        <v>1.1375999999999999</v>
      </c>
      <c r="H1983">
        <v>0.8718663807</v>
      </c>
      <c r="I1983">
        <v>0.84727866500000004</v>
      </c>
      <c r="J1983">
        <v>0.34303402560000001</v>
      </c>
      <c r="K1983">
        <v>0.251987446</v>
      </c>
      <c r="L1983">
        <v>0.89898998809999997</v>
      </c>
      <c r="M1983">
        <v>0.2550720232</v>
      </c>
      <c r="N1983">
        <f t="shared" si="230"/>
        <v>0.82088135332945122</v>
      </c>
      <c r="O1983">
        <f t="shared" si="231"/>
        <v>0.30525528559890014</v>
      </c>
      <c r="P1983">
        <f t="shared" si="232"/>
        <v>0.85204037525319609</v>
      </c>
      <c r="Q1983">
        <f t="shared" si="233"/>
        <v>0.27720051301513871</v>
      </c>
      <c r="R1983">
        <v>1.1261366390000001</v>
      </c>
      <c r="S1983">
        <v>1.129240888</v>
      </c>
    </row>
    <row r="1984" spans="1:19" x14ac:dyDescent="0.25">
      <c r="A1984">
        <v>90</v>
      </c>
      <c r="B1984">
        <v>1.2</v>
      </c>
      <c r="C1984">
        <v>5</v>
      </c>
      <c r="D1984">
        <v>4</v>
      </c>
      <c r="E1984">
        <v>0.24479999999999999</v>
      </c>
      <c r="F1984">
        <v>0.89280000000000004</v>
      </c>
      <c r="G1984">
        <v>1.1375999999999999</v>
      </c>
      <c r="H1984">
        <v>0.8718663807</v>
      </c>
      <c r="I1984">
        <v>0.84727866500000004</v>
      </c>
      <c r="J1984">
        <v>0.34303402560000001</v>
      </c>
      <c r="K1984">
        <v>0.251987446</v>
      </c>
      <c r="L1984">
        <v>0.89898998809999997</v>
      </c>
      <c r="M1984">
        <v>0.2550720232</v>
      </c>
      <c r="N1984">
        <f t="shared" si="230"/>
        <v>0.82088135332945122</v>
      </c>
      <c r="O1984">
        <f t="shared" si="231"/>
        <v>0.30525528559890014</v>
      </c>
      <c r="P1984">
        <f t="shared" si="232"/>
        <v>0.85204037525319609</v>
      </c>
      <c r="Q1984">
        <f t="shared" si="233"/>
        <v>0.27720051301513871</v>
      </c>
      <c r="R1984">
        <v>1.1261366390000001</v>
      </c>
      <c r="S1984">
        <v>1.129240888</v>
      </c>
    </row>
    <row r="1985" spans="1:19" x14ac:dyDescent="0.25">
      <c r="A1985">
        <v>90</v>
      </c>
      <c r="B1985">
        <v>1.2</v>
      </c>
      <c r="C1985">
        <v>5</v>
      </c>
      <c r="D1985">
        <v>4</v>
      </c>
      <c r="E1985">
        <v>0.22320000000000001</v>
      </c>
      <c r="F1985">
        <v>0.87839999999999996</v>
      </c>
      <c r="G1985">
        <v>1.1015999999999999</v>
      </c>
      <c r="H1985">
        <v>0.8718663807</v>
      </c>
      <c r="I1985">
        <v>0.84727866500000004</v>
      </c>
      <c r="J1985">
        <v>0.34303402560000001</v>
      </c>
      <c r="K1985">
        <v>0.251987446</v>
      </c>
      <c r="L1985">
        <v>0.89898998809999997</v>
      </c>
      <c r="M1985">
        <v>0.2550720232</v>
      </c>
      <c r="N1985">
        <f t="shared" si="230"/>
        <v>0.82088135332945122</v>
      </c>
      <c r="O1985">
        <f t="shared" si="231"/>
        <v>0.30525528559890014</v>
      </c>
      <c r="P1985">
        <f t="shared" si="232"/>
        <v>0.85204037525319609</v>
      </c>
      <c r="Q1985">
        <f t="shared" si="233"/>
        <v>0.27720051301513871</v>
      </c>
      <c r="R1985">
        <v>1.1261366390000001</v>
      </c>
      <c r="S1985">
        <v>1.129240888</v>
      </c>
    </row>
    <row r="1986" spans="1:19" x14ac:dyDescent="0.25">
      <c r="A1986">
        <v>90</v>
      </c>
      <c r="B1986">
        <v>1.2</v>
      </c>
      <c r="C1986">
        <v>5</v>
      </c>
      <c r="D1986">
        <v>4</v>
      </c>
      <c r="E1986">
        <v>0.23519999999999999</v>
      </c>
      <c r="F1986">
        <v>0.88560000000000005</v>
      </c>
      <c r="G1986">
        <v>1.1208</v>
      </c>
      <c r="H1986">
        <v>0.8718663807</v>
      </c>
      <c r="I1986">
        <v>0.84727866500000004</v>
      </c>
      <c r="J1986">
        <v>0.34303402560000001</v>
      </c>
      <c r="K1986">
        <v>0.251987446</v>
      </c>
      <c r="L1986">
        <v>0.89898998809999997</v>
      </c>
      <c r="M1986">
        <v>0.2550720232</v>
      </c>
      <c r="N1986">
        <f t="shared" si="230"/>
        <v>0.82088135332945122</v>
      </c>
      <c r="O1986">
        <f t="shared" si="231"/>
        <v>0.30525528559890014</v>
      </c>
      <c r="P1986">
        <f t="shared" si="232"/>
        <v>0.85204037525319609</v>
      </c>
      <c r="Q1986">
        <f t="shared" si="233"/>
        <v>0.27720051301513871</v>
      </c>
      <c r="R1986">
        <v>1.1261366390000001</v>
      </c>
      <c r="S1986">
        <v>1.129240888</v>
      </c>
    </row>
    <row r="1987" spans="1:19" x14ac:dyDescent="0.25">
      <c r="A1987">
        <v>90</v>
      </c>
      <c r="B1987">
        <v>1.2</v>
      </c>
      <c r="C1987">
        <v>5</v>
      </c>
      <c r="D1987">
        <v>4</v>
      </c>
      <c r="E1987">
        <v>0.24</v>
      </c>
      <c r="F1987">
        <v>0.88560000000000005</v>
      </c>
      <c r="G1987">
        <v>1.1255999999999999</v>
      </c>
      <c r="H1987">
        <v>0.8718663807</v>
      </c>
      <c r="I1987">
        <v>0.84727866500000004</v>
      </c>
      <c r="J1987">
        <v>0.34303402560000001</v>
      </c>
      <c r="K1987">
        <v>0.251987446</v>
      </c>
      <c r="L1987">
        <v>0.89898998809999997</v>
      </c>
      <c r="M1987">
        <v>0.2550720232</v>
      </c>
      <c r="N1987">
        <f t="shared" si="230"/>
        <v>0.82088135332945122</v>
      </c>
      <c r="O1987">
        <f t="shared" si="231"/>
        <v>0.30525528559890014</v>
      </c>
      <c r="P1987">
        <f t="shared" si="232"/>
        <v>0.85204037525319609</v>
      </c>
      <c r="Q1987">
        <f t="shared" si="233"/>
        <v>0.27720051301513871</v>
      </c>
      <c r="R1987">
        <v>1.1261366390000001</v>
      </c>
      <c r="S1987">
        <v>1.129240888</v>
      </c>
    </row>
    <row r="1988" spans="1:19" x14ac:dyDescent="0.25">
      <c r="A1988">
        <v>90</v>
      </c>
      <c r="B1988">
        <v>1.2</v>
      </c>
      <c r="C1988">
        <v>5</v>
      </c>
      <c r="D1988">
        <v>4</v>
      </c>
      <c r="E1988">
        <v>0.24</v>
      </c>
      <c r="F1988">
        <v>0.88319999999999999</v>
      </c>
      <c r="G1988">
        <v>1.1232</v>
      </c>
      <c r="H1988">
        <v>0.8718663807</v>
      </c>
      <c r="I1988">
        <v>0.84727866500000004</v>
      </c>
      <c r="J1988">
        <v>0.34303402560000001</v>
      </c>
      <c r="K1988">
        <v>0.251987446</v>
      </c>
      <c r="L1988">
        <v>0.89898998809999997</v>
      </c>
      <c r="M1988">
        <v>0.2550720232</v>
      </c>
      <c r="N1988">
        <f t="shared" si="230"/>
        <v>0.82088135332945122</v>
      </c>
      <c r="O1988">
        <f t="shared" si="231"/>
        <v>0.30525528559890014</v>
      </c>
      <c r="P1988">
        <f t="shared" si="232"/>
        <v>0.85204037525319609</v>
      </c>
      <c r="Q1988">
        <f t="shared" si="233"/>
        <v>0.27720051301513871</v>
      </c>
      <c r="R1988">
        <v>1.1261366390000001</v>
      </c>
      <c r="S1988">
        <v>1.129240888</v>
      </c>
    </row>
    <row r="1989" spans="1:19" x14ac:dyDescent="0.25">
      <c r="A1989">
        <v>90</v>
      </c>
      <c r="B1989">
        <v>1.2</v>
      </c>
      <c r="C1989">
        <v>5</v>
      </c>
      <c r="D1989">
        <v>4</v>
      </c>
      <c r="E1989">
        <v>0.216</v>
      </c>
      <c r="F1989">
        <v>0.87839999999999996</v>
      </c>
      <c r="G1989">
        <v>1.0944</v>
      </c>
      <c r="H1989">
        <v>0.8718663807</v>
      </c>
      <c r="I1989">
        <v>0.84727866500000004</v>
      </c>
      <c r="J1989">
        <v>0.34303402560000001</v>
      </c>
      <c r="K1989">
        <v>0.251987446</v>
      </c>
      <c r="L1989">
        <v>0.89898998809999997</v>
      </c>
      <c r="M1989">
        <v>0.2550720232</v>
      </c>
      <c r="N1989">
        <f t="shared" si="230"/>
        <v>0.82088135332945122</v>
      </c>
      <c r="O1989">
        <f t="shared" si="231"/>
        <v>0.30525528559890014</v>
      </c>
      <c r="P1989">
        <f t="shared" si="232"/>
        <v>0.85204037525319609</v>
      </c>
      <c r="Q1989">
        <f t="shared" si="233"/>
        <v>0.27720051301513871</v>
      </c>
      <c r="R1989">
        <v>1.1261366390000001</v>
      </c>
      <c r="S1989">
        <v>1.129240888</v>
      </c>
    </row>
    <row r="1990" spans="1:19" x14ac:dyDescent="0.25">
      <c r="A1990">
        <v>90</v>
      </c>
      <c r="B1990">
        <v>1.2</v>
      </c>
      <c r="C1990">
        <v>5</v>
      </c>
      <c r="D1990">
        <v>4</v>
      </c>
      <c r="E1990">
        <v>0.22320000000000001</v>
      </c>
      <c r="F1990">
        <v>0.90480000000000005</v>
      </c>
      <c r="G1990">
        <v>1.1279999999999999</v>
      </c>
      <c r="H1990">
        <v>0.8718663807</v>
      </c>
      <c r="I1990">
        <v>0.84727866500000004</v>
      </c>
      <c r="J1990">
        <v>0.34303402560000001</v>
      </c>
      <c r="K1990">
        <v>0.251987446</v>
      </c>
      <c r="L1990">
        <v>0.89898998809999997</v>
      </c>
      <c r="M1990">
        <v>0.2550720232</v>
      </c>
      <c r="N1990">
        <f t="shared" si="230"/>
        <v>0.82088135332945122</v>
      </c>
      <c r="O1990">
        <f t="shared" si="231"/>
        <v>0.30525528559890014</v>
      </c>
      <c r="P1990">
        <f t="shared" si="232"/>
        <v>0.85204037525319609</v>
      </c>
      <c r="Q1990">
        <f t="shared" si="233"/>
        <v>0.27720051301513871</v>
      </c>
      <c r="R1990">
        <v>1.1261366390000001</v>
      </c>
      <c r="S1990">
        <v>1.129240888</v>
      </c>
    </row>
    <row r="1991" spans="1:19" x14ac:dyDescent="0.25">
      <c r="A1991">
        <v>90</v>
      </c>
      <c r="B1991">
        <v>1.2</v>
      </c>
      <c r="C1991">
        <v>5</v>
      </c>
      <c r="D1991">
        <v>4</v>
      </c>
      <c r="E1991">
        <v>0.22320000000000001</v>
      </c>
      <c r="F1991">
        <v>0.8952</v>
      </c>
      <c r="G1991">
        <v>1.1184000000000001</v>
      </c>
      <c r="H1991">
        <v>0.8718663807</v>
      </c>
      <c r="I1991">
        <v>0.84727866500000004</v>
      </c>
      <c r="J1991">
        <v>0.34303402560000001</v>
      </c>
      <c r="K1991">
        <v>0.251987446</v>
      </c>
      <c r="L1991">
        <v>0.89898998809999997</v>
      </c>
      <c r="M1991">
        <v>0.2550720232</v>
      </c>
      <c r="N1991">
        <f t="shared" si="230"/>
        <v>0.82088135332945122</v>
      </c>
      <c r="O1991">
        <f t="shared" si="231"/>
        <v>0.30525528559890014</v>
      </c>
      <c r="P1991">
        <f t="shared" si="232"/>
        <v>0.85204037525319609</v>
      </c>
      <c r="Q1991">
        <f t="shared" si="233"/>
        <v>0.27720051301513871</v>
      </c>
      <c r="R1991">
        <v>1.1261366390000001</v>
      </c>
      <c r="S1991">
        <v>1.129240888</v>
      </c>
    </row>
    <row r="1992" spans="1:19" x14ac:dyDescent="0.25">
      <c r="A1992">
        <v>90</v>
      </c>
      <c r="B1992">
        <v>1.2</v>
      </c>
      <c r="C1992">
        <v>5</v>
      </c>
      <c r="D1992">
        <v>4</v>
      </c>
      <c r="E1992">
        <v>0.252</v>
      </c>
      <c r="F1992">
        <v>0.88319999999999999</v>
      </c>
      <c r="G1992">
        <v>1.1352</v>
      </c>
      <c r="H1992">
        <v>0.8718663807</v>
      </c>
      <c r="I1992">
        <v>0.84727866500000004</v>
      </c>
      <c r="J1992">
        <v>0.34303402560000001</v>
      </c>
      <c r="K1992">
        <v>0.251987446</v>
      </c>
      <c r="L1992">
        <v>0.89898998809999997</v>
      </c>
      <c r="M1992">
        <v>0.2550720232</v>
      </c>
      <c r="N1992">
        <f t="shared" si="230"/>
        <v>0.82088135332945122</v>
      </c>
      <c r="O1992">
        <f t="shared" si="231"/>
        <v>0.30525528559890014</v>
      </c>
      <c r="P1992">
        <f t="shared" si="232"/>
        <v>0.85204037525319609</v>
      </c>
      <c r="Q1992">
        <f t="shared" si="233"/>
        <v>0.27720051301513871</v>
      </c>
      <c r="R1992">
        <v>1.1261366390000001</v>
      </c>
      <c r="S1992">
        <v>1.129240888</v>
      </c>
    </row>
    <row r="1993" spans="1:19" x14ac:dyDescent="0.25">
      <c r="A1993">
        <v>90</v>
      </c>
      <c r="B1993">
        <v>1.2</v>
      </c>
      <c r="C1993">
        <v>5</v>
      </c>
      <c r="D1993">
        <v>4</v>
      </c>
      <c r="E1993">
        <v>0.28320000000000001</v>
      </c>
      <c r="F1993">
        <v>0.84</v>
      </c>
      <c r="G1993">
        <v>1.1232</v>
      </c>
      <c r="H1993">
        <v>0.8718663807</v>
      </c>
      <c r="I1993">
        <v>0.84727866500000004</v>
      </c>
      <c r="J1993">
        <v>0.34303402560000001</v>
      </c>
      <c r="K1993">
        <v>0.251987446</v>
      </c>
      <c r="L1993">
        <v>0.89898998809999997</v>
      </c>
      <c r="M1993">
        <v>0.2550720232</v>
      </c>
      <c r="N1993">
        <f t="shared" si="230"/>
        <v>0.82088135332945122</v>
      </c>
      <c r="O1993">
        <f t="shared" si="231"/>
        <v>0.30525528559890014</v>
      </c>
      <c r="P1993">
        <f t="shared" si="232"/>
        <v>0.85204037525319609</v>
      </c>
      <c r="Q1993">
        <f t="shared" si="233"/>
        <v>0.27720051301513871</v>
      </c>
      <c r="R1993">
        <v>1.1261366390000001</v>
      </c>
      <c r="S1993">
        <v>1.129240888</v>
      </c>
    </row>
    <row r="1994" spans="1:19" x14ac:dyDescent="0.25">
      <c r="A1994">
        <v>90</v>
      </c>
      <c r="B1994">
        <v>1.2</v>
      </c>
      <c r="C1994">
        <v>5</v>
      </c>
      <c r="D1994">
        <v>4</v>
      </c>
      <c r="E1994">
        <v>0.20880000000000001</v>
      </c>
      <c r="F1994">
        <v>0.88080000000000003</v>
      </c>
      <c r="G1994">
        <v>1.0895999999999999</v>
      </c>
      <c r="H1994">
        <v>0.8718663807</v>
      </c>
      <c r="I1994">
        <v>0.84727866500000004</v>
      </c>
      <c r="J1994">
        <v>0.34303402560000001</v>
      </c>
      <c r="K1994">
        <v>0.251987446</v>
      </c>
      <c r="L1994">
        <v>0.89898998809999997</v>
      </c>
      <c r="M1994">
        <v>0.2550720232</v>
      </c>
      <c r="N1994">
        <f t="shared" si="230"/>
        <v>0.82088135332945122</v>
      </c>
      <c r="O1994">
        <f t="shared" si="231"/>
        <v>0.30525528559890014</v>
      </c>
      <c r="P1994">
        <f t="shared" si="232"/>
        <v>0.85204037525319609</v>
      </c>
      <c r="Q1994">
        <f t="shared" si="233"/>
        <v>0.27720051301513871</v>
      </c>
      <c r="R1994">
        <v>1.1261366390000001</v>
      </c>
      <c r="S1994">
        <v>1.129240888</v>
      </c>
    </row>
    <row r="1995" spans="1:19" x14ac:dyDescent="0.25">
      <c r="A1995">
        <v>90</v>
      </c>
      <c r="B1995">
        <v>1.2</v>
      </c>
      <c r="C1995">
        <v>5</v>
      </c>
      <c r="D1995">
        <v>4</v>
      </c>
      <c r="E1995">
        <v>0.216</v>
      </c>
      <c r="F1995">
        <v>0.87839999999999996</v>
      </c>
      <c r="G1995">
        <v>1.0944</v>
      </c>
      <c r="H1995">
        <v>0.8718663807</v>
      </c>
      <c r="I1995">
        <v>0.84727866500000004</v>
      </c>
      <c r="J1995">
        <v>0.34303402560000001</v>
      </c>
      <c r="K1995">
        <v>0.251987446</v>
      </c>
      <c r="L1995">
        <v>0.89898998809999997</v>
      </c>
      <c r="M1995">
        <v>0.2550720232</v>
      </c>
      <c r="N1995">
        <f t="shared" si="230"/>
        <v>0.82088135332945122</v>
      </c>
      <c r="O1995">
        <f t="shared" si="231"/>
        <v>0.30525528559890014</v>
      </c>
      <c r="P1995">
        <f t="shared" si="232"/>
        <v>0.85204037525319609</v>
      </c>
      <c r="Q1995">
        <f t="shared" si="233"/>
        <v>0.27720051301513871</v>
      </c>
      <c r="R1995">
        <v>1.1261366390000001</v>
      </c>
      <c r="S1995">
        <v>1.129240888</v>
      </c>
    </row>
    <row r="1996" spans="1:19" x14ac:dyDescent="0.25">
      <c r="A1996">
        <v>90</v>
      </c>
      <c r="B1996">
        <v>1.2</v>
      </c>
      <c r="C1996">
        <v>5</v>
      </c>
      <c r="D1996">
        <v>4</v>
      </c>
      <c r="E1996">
        <v>0.24959999999999999</v>
      </c>
      <c r="F1996">
        <v>0.85440000000000005</v>
      </c>
      <c r="G1996">
        <v>1.1040000000000001</v>
      </c>
      <c r="H1996">
        <v>0.8718663807</v>
      </c>
      <c r="I1996">
        <v>0.84727866500000004</v>
      </c>
      <c r="J1996">
        <v>0.34303402560000001</v>
      </c>
      <c r="K1996">
        <v>0.251987446</v>
      </c>
      <c r="L1996">
        <v>0.89898998809999997</v>
      </c>
      <c r="M1996">
        <v>0.2550720232</v>
      </c>
      <c r="N1996">
        <f t="shared" si="230"/>
        <v>0.82088135332945122</v>
      </c>
      <c r="O1996">
        <f t="shared" si="231"/>
        <v>0.30525528559890014</v>
      </c>
      <c r="P1996">
        <f t="shared" si="232"/>
        <v>0.85204037525319609</v>
      </c>
      <c r="Q1996">
        <f t="shared" si="233"/>
        <v>0.27720051301513871</v>
      </c>
      <c r="R1996">
        <v>1.1261366390000001</v>
      </c>
      <c r="S1996">
        <v>1.129240888</v>
      </c>
    </row>
    <row r="1997" spans="1:19" x14ac:dyDescent="0.25">
      <c r="A1997">
        <v>90</v>
      </c>
      <c r="B1997">
        <v>1.2</v>
      </c>
      <c r="C1997">
        <v>5</v>
      </c>
      <c r="D1997">
        <v>4</v>
      </c>
      <c r="E1997">
        <v>0.192</v>
      </c>
      <c r="F1997">
        <v>0.92879999999999996</v>
      </c>
      <c r="G1997">
        <v>1.1208</v>
      </c>
      <c r="H1997">
        <v>0.8718663807</v>
      </c>
      <c r="I1997">
        <v>0.84727866500000004</v>
      </c>
      <c r="J1997">
        <v>0.34303402560000001</v>
      </c>
      <c r="K1997">
        <v>0.251987446</v>
      </c>
      <c r="L1997">
        <v>0.89898998809999997</v>
      </c>
      <c r="M1997">
        <v>0.2550720232</v>
      </c>
      <c r="N1997">
        <f t="shared" si="230"/>
        <v>0.82088135332945122</v>
      </c>
      <c r="O1997">
        <f t="shared" si="231"/>
        <v>0.30525528559890014</v>
      </c>
      <c r="P1997">
        <f t="shared" si="232"/>
        <v>0.85204037525319609</v>
      </c>
      <c r="Q1997">
        <f t="shared" si="233"/>
        <v>0.27720051301513871</v>
      </c>
      <c r="R1997">
        <v>1.1261366390000001</v>
      </c>
      <c r="S1997">
        <v>1.129240888</v>
      </c>
    </row>
    <row r="1998" spans="1:19" x14ac:dyDescent="0.25">
      <c r="A1998">
        <v>90</v>
      </c>
      <c r="B1998">
        <v>1.2</v>
      </c>
      <c r="C1998">
        <v>5</v>
      </c>
      <c r="D1998">
        <v>4</v>
      </c>
      <c r="E1998">
        <v>0.2616</v>
      </c>
      <c r="F1998">
        <v>0.87119999999999997</v>
      </c>
      <c r="G1998">
        <v>1.1328</v>
      </c>
      <c r="H1998">
        <v>0.8718663807</v>
      </c>
      <c r="I1998">
        <v>0.84727866500000004</v>
      </c>
      <c r="J1998">
        <v>0.34303402560000001</v>
      </c>
      <c r="K1998">
        <v>0.251987446</v>
      </c>
      <c r="L1998">
        <v>0.89898998809999997</v>
      </c>
      <c r="M1998">
        <v>0.2550720232</v>
      </c>
      <c r="N1998">
        <f t="shared" si="230"/>
        <v>0.82088135332945122</v>
      </c>
      <c r="O1998">
        <f t="shared" si="231"/>
        <v>0.30525528559890014</v>
      </c>
      <c r="P1998">
        <f t="shared" si="232"/>
        <v>0.85204037525319609</v>
      </c>
      <c r="Q1998">
        <f t="shared" si="233"/>
        <v>0.27720051301513871</v>
      </c>
      <c r="R1998">
        <v>1.1261366390000001</v>
      </c>
      <c r="S1998">
        <v>1.129240888</v>
      </c>
    </row>
    <row r="1999" spans="1:19" x14ac:dyDescent="0.25">
      <c r="A1999">
        <v>90</v>
      </c>
      <c r="B1999">
        <v>1.2</v>
      </c>
      <c r="C1999">
        <v>5</v>
      </c>
      <c r="D1999">
        <v>4</v>
      </c>
      <c r="E1999">
        <v>0.2712</v>
      </c>
      <c r="F1999">
        <v>0.86399999999999999</v>
      </c>
      <c r="G1999">
        <v>1.1352</v>
      </c>
      <c r="H1999">
        <v>0.8718663807</v>
      </c>
      <c r="I1999">
        <v>0.84727866500000004</v>
      </c>
      <c r="J1999">
        <v>0.34303402560000001</v>
      </c>
      <c r="K1999">
        <v>0.251987446</v>
      </c>
      <c r="L1999">
        <v>0.89898998809999997</v>
      </c>
      <c r="M1999">
        <v>0.2550720232</v>
      </c>
      <c r="N1999">
        <f t="shared" si="230"/>
        <v>0.82088135332945122</v>
      </c>
      <c r="O1999">
        <f t="shared" si="231"/>
        <v>0.30525528559890014</v>
      </c>
      <c r="P1999">
        <f t="shared" si="232"/>
        <v>0.85204037525319609</v>
      </c>
      <c r="Q1999">
        <f t="shared" si="233"/>
        <v>0.27720051301513871</v>
      </c>
      <c r="R1999">
        <v>1.1261366390000001</v>
      </c>
      <c r="S1999">
        <v>1.129240888</v>
      </c>
    </row>
    <row r="2000" spans="1:19" x14ac:dyDescent="0.25">
      <c r="A2000">
        <v>90</v>
      </c>
      <c r="B2000">
        <v>1.2</v>
      </c>
      <c r="C2000">
        <v>5</v>
      </c>
      <c r="D2000">
        <v>4</v>
      </c>
      <c r="E2000">
        <v>0.25679999999999997</v>
      </c>
      <c r="F2000">
        <v>0.86160000000000003</v>
      </c>
      <c r="G2000">
        <v>1.1184000000000001</v>
      </c>
      <c r="H2000">
        <v>0.8718663807</v>
      </c>
      <c r="I2000">
        <v>0.84727866500000004</v>
      </c>
      <c r="J2000">
        <v>0.34303402560000001</v>
      </c>
      <c r="K2000">
        <v>0.251987446</v>
      </c>
      <c r="L2000">
        <v>0.89898998809999997</v>
      </c>
      <c r="M2000">
        <v>0.2550720232</v>
      </c>
      <c r="N2000">
        <f t="shared" si="230"/>
        <v>0.82088135332945122</v>
      </c>
      <c r="O2000">
        <f t="shared" si="231"/>
        <v>0.30525528559890014</v>
      </c>
      <c r="P2000">
        <f t="shared" si="232"/>
        <v>0.85204037525319609</v>
      </c>
      <c r="Q2000">
        <f t="shared" si="233"/>
        <v>0.27720051301513871</v>
      </c>
      <c r="R2000">
        <v>1.1261366390000001</v>
      </c>
      <c r="S2000">
        <v>1.129240888</v>
      </c>
    </row>
    <row r="2001" spans="1:19" x14ac:dyDescent="0.25">
      <c r="A2001">
        <v>90</v>
      </c>
      <c r="B2001">
        <v>1.2</v>
      </c>
      <c r="C2001">
        <v>5</v>
      </c>
      <c r="D2001">
        <v>4</v>
      </c>
      <c r="E2001">
        <v>0.28079999999999999</v>
      </c>
      <c r="F2001">
        <v>0.83520000000000005</v>
      </c>
      <c r="G2001">
        <v>1.1160000000000001</v>
      </c>
      <c r="H2001">
        <v>0.8718663807</v>
      </c>
      <c r="I2001">
        <v>0.84727866500000004</v>
      </c>
      <c r="J2001">
        <v>0.34303402560000001</v>
      </c>
      <c r="K2001">
        <v>0.251987446</v>
      </c>
      <c r="L2001">
        <v>0.89898998809999997</v>
      </c>
      <c r="M2001">
        <v>0.2550720232</v>
      </c>
      <c r="N2001">
        <f t="shared" si="230"/>
        <v>0.82088135332945122</v>
      </c>
      <c r="O2001">
        <f t="shared" si="231"/>
        <v>0.30525528559890014</v>
      </c>
      <c r="P2001">
        <f t="shared" si="232"/>
        <v>0.85204037525319609</v>
      </c>
      <c r="Q2001">
        <f t="shared" si="233"/>
        <v>0.27720051301513871</v>
      </c>
      <c r="R2001">
        <v>1.1261366390000001</v>
      </c>
      <c r="S2001">
        <v>1.129240888</v>
      </c>
    </row>
    <row r="2002" spans="1:19" x14ac:dyDescent="0.25">
      <c r="A2002">
        <v>90</v>
      </c>
      <c r="B2002">
        <v>1.2</v>
      </c>
      <c r="C2002">
        <v>5</v>
      </c>
      <c r="D2002">
        <v>4</v>
      </c>
      <c r="E2002">
        <v>0.25919999999999999</v>
      </c>
      <c r="F2002">
        <v>0.86639999999999995</v>
      </c>
      <c r="G2002">
        <v>1.1255999999999999</v>
      </c>
      <c r="H2002">
        <v>0.8718663807</v>
      </c>
      <c r="I2002">
        <v>0.84727866500000004</v>
      </c>
      <c r="J2002">
        <v>0.34303402560000001</v>
      </c>
      <c r="K2002">
        <v>0.251987446</v>
      </c>
      <c r="L2002">
        <v>0.89898998809999997</v>
      </c>
      <c r="M2002">
        <v>0.2550720232</v>
      </c>
      <c r="N2002">
        <f t="shared" si="230"/>
        <v>0.82088135332945122</v>
      </c>
      <c r="O2002">
        <f t="shared" si="231"/>
        <v>0.30525528559890014</v>
      </c>
      <c r="P2002">
        <f t="shared" si="232"/>
        <v>0.85204037525319609</v>
      </c>
      <c r="Q2002">
        <f t="shared" si="233"/>
        <v>0.27720051301513871</v>
      </c>
      <c r="R2002">
        <v>1.1261366390000001</v>
      </c>
      <c r="S2002">
        <v>1.129240888</v>
      </c>
    </row>
    <row r="2003" spans="1:19" x14ac:dyDescent="0.25">
      <c r="A2003">
        <v>90</v>
      </c>
      <c r="B2003">
        <v>1.2</v>
      </c>
      <c r="C2003">
        <v>5</v>
      </c>
      <c r="D2003">
        <v>4</v>
      </c>
      <c r="E2003">
        <v>0.26879999999999998</v>
      </c>
      <c r="F2003">
        <v>0.89280000000000004</v>
      </c>
      <c r="G2003">
        <v>1.1616</v>
      </c>
      <c r="H2003">
        <v>0.8718663807</v>
      </c>
      <c r="I2003">
        <v>0.84727866500000004</v>
      </c>
      <c r="J2003">
        <v>0.34303402560000001</v>
      </c>
      <c r="K2003">
        <v>0.251987446</v>
      </c>
      <c r="L2003">
        <v>0.89898998809999997</v>
      </c>
      <c r="M2003">
        <v>0.2550720232</v>
      </c>
      <c r="N2003">
        <f t="shared" si="230"/>
        <v>0.82088135332945122</v>
      </c>
      <c r="O2003">
        <f t="shared" si="231"/>
        <v>0.30525528559890014</v>
      </c>
      <c r="P2003">
        <f t="shared" si="232"/>
        <v>0.85204037525319609</v>
      </c>
      <c r="Q2003">
        <f t="shared" si="233"/>
        <v>0.27720051301513871</v>
      </c>
      <c r="R2003">
        <v>1.1261366390000001</v>
      </c>
      <c r="S2003">
        <v>1.129240888</v>
      </c>
    </row>
    <row r="2004" spans="1:19" x14ac:dyDescent="0.25">
      <c r="A2004">
        <v>90</v>
      </c>
      <c r="B2004">
        <v>1.2</v>
      </c>
      <c r="C2004">
        <v>5</v>
      </c>
      <c r="D2004">
        <v>4</v>
      </c>
      <c r="E2004">
        <v>0.252</v>
      </c>
      <c r="F2004">
        <v>0.87839999999999996</v>
      </c>
      <c r="G2004">
        <v>1.1304000000000001</v>
      </c>
      <c r="H2004">
        <v>0.8718663807</v>
      </c>
      <c r="I2004">
        <v>0.84727866500000004</v>
      </c>
      <c r="J2004">
        <v>0.34303402560000001</v>
      </c>
      <c r="K2004">
        <v>0.251987446</v>
      </c>
      <c r="L2004">
        <v>0.89898998809999997</v>
      </c>
      <c r="M2004">
        <v>0.2550720232</v>
      </c>
      <c r="N2004">
        <f t="shared" si="230"/>
        <v>0.82088135332945122</v>
      </c>
      <c r="O2004">
        <f t="shared" si="231"/>
        <v>0.30525528559890014</v>
      </c>
      <c r="P2004">
        <f t="shared" si="232"/>
        <v>0.85204037525319609</v>
      </c>
      <c r="Q2004">
        <f t="shared" si="233"/>
        <v>0.27720051301513871</v>
      </c>
      <c r="R2004">
        <v>1.1261366390000001</v>
      </c>
      <c r="S2004">
        <v>1.129240888</v>
      </c>
    </row>
    <row r="2005" spans="1:19" x14ac:dyDescent="0.25">
      <c r="A2005">
        <v>90</v>
      </c>
      <c r="B2005">
        <v>1.2</v>
      </c>
      <c r="C2005">
        <v>5</v>
      </c>
      <c r="D2005">
        <v>4</v>
      </c>
      <c r="E2005">
        <v>0.24479999999999999</v>
      </c>
      <c r="F2005">
        <v>0.88800000000000001</v>
      </c>
      <c r="G2005">
        <v>1.1328</v>
      </c>
      <c r="H2005">
        <v>0.8718663807</v>
      </c>
      <c r="I2005">
        <v>0.84727866500000004</v>
      </c>
      <c r="J2005">
        <v>0.34303402560000001</v>
      </c>
      <c r="K2005">
        <v>0.251987446</v>
      </c>
      <c r="L2005">
        <v>0.89898998809999997</v>
      </c>
      <c r="M2005">
        <v>0.2550720232</v>
      </c>
      <c r="N2005">
        <f t="shared" si="230"/>
        <v>0.82088135332945122</v>
      </c>
      <c r="O2005">
        <f t="shared" si="231"/>
        <v>0.30525528559890014</v>
      </c>
      <c r="P2005">
        <f t="shared" si="232"/>
        <v>0.85204037525319609</v>
      </c>
      <c r="Q2005">
        <f t="shared" si="233"/>
        <v>0.27720051301513871</v>
      </c>
      <c r="R2005">
        <v>1.1261366390000001</v>
      </c>
      <c r="S2005">
        <v>1.129240888</v>
      </c>
    </row>
    <row r="2006" spans="1:19" x14ac:dyDescent="0.25">
      <c r="A2006">
        <v>90</v>
      </c>
      <c r="B2006">
        <v>1.2</v>
      </c>
      <c r="C2006">
        <v>5</v>
      </c>
      <c r="D2006">
        <v>4</v>
      </c>
      <c r="E2006">
        <v>0.27360000000000001</v>
      </c>
      <c r="F2006">
        <v>0.85680000000000001</v>
      </c>
      <c r="G2006">
        <v>1.1304000000000001</v>
      </c>
      <c r="H2006">
        <v>0.8718663807</v>
      </c>
      <c r="I2006">
        <v>0.84727866500000004</v>
      </c>
      <c r="J2006">
        <v>0.34303402560000001</v>
      </c>
      <c r="K2006">
        <v>0.251987446</v>
      </c>
      <c r="L2006">
        <v>0.89898998809999997</v>
      </c>
      <c r="M2006">
        <v>0.2550720232</v>
      </c>
      <c r="N2006">
        <f t="shared" si="230"/>
        <v>0.82088135332945122</v>
      </c>
      <c r="O2006">
        <f t="shared" si="231"/>
        <v>0.30525528559890014</v>
      </c>
      <c r="P2006">
        <f t="shared" si="232"/>
        <v>0.85204037525319609</v>
      </c>
      <c r="Q2006">
        <f t="shared" si="233"/>
        <v>0.27720051301513871</v>
      </c>
      <c r="R2006">
        <v>1.1261366390000001</v>
      </c>
      <c r="S2006">
        <v>1.129240888</v>
      </c>
    </row>
    <row r="2007" spans="1:19" x14ac:dyDescent="0.25">
      <c r="A2007">
        <v>90</v>
      </c>
      <c r="B2007">
        <v>1.2</v>
      </c>
      <c r="C2007">
        <v>5</v>
      </c>
      <c r="D2007">
        <v>4</v>
      </c>
      <c r="E2007">
        <v>0.252</v>
      </c>
      <c r="F2007">
        <v>0.8256</v>
      </c>
      <c r="G2007">
        <v>1.0775999999999999</v>
      </c>
      <c r="H2007">
        <v>0.8718663807</v>
      </c>
      <c r="I2007">
        <v>0.84727866500000004</v>
      </c>
      <c r="J2007">
        <v>0.34303402560000001</v>
      </c>
      <c r="K2007">
        <v>0.251987446</v>
      </c>
      <c r="L2007">
        <v>0.89898998809999997</v>
      </c>
      <c r="M2007">
        <v>0.2550720232</v>
      </c>
      <c r="N2007">
        <f t="shared" si="230"/>
        <v>0.82088135332945122</v>
      </c>
      <c r="O2007">
        <f t="shared" si="231"/>
        <v>0.30525528559890014</v>
      </c>
      <c r="P2007">
        <f t="shared" si="232"/>
        <v>0.85204037525319609</v>
      </c>
      <c r="Q2007">
        <f t="shared" si="233"/>
        <v>0.27720051301513871</v>
      </c>
      <c r="R2007">
        <v>1.1261366390000001</v>
      </c>
      <c r="S2007">
        <v>1.129240888</v>
      </c>
    </row>
    <row r="2008" spans="1:19" x14ac:dyDescent="0.25">
      <c r="A2008">
        <v>90</v>
      </c>
      <c r="B2008">
        <v>1.2</v>
      </c>
      <c r="C2008">
        <v>5</v>
      </c>
      <c r="D2008">
        <v>4</v>
      </c>
      <c r="E2008">
        <v>0.2712</v>
      </c>
      <c r="F2008">
        <v>0.80400000000000005</v>
      </c>
      <c r="G2008">
        <v>1.0751999999999999</v>
      </c>
      <c r="H2008">
        <v>0.8718663807</v>
      </c>
      <c r="I2008">
        <v>0.84727866500000004</v>
      </c>
      <c r="J2008">
        <v>0.34303402560000001</v>
      </c>
      <c r="K2008">
        <v>0.251987446</v>
      </c>
      <c r="L2008">
        <v>0.89898998809999997</v>
      </c>
      <c r="M2008">
        <v>0.2550720232</v>
      </c>
      <c r="N2008">
        <f t="shared" si="230"/>
        <v>0.82088135332945122</v>
      </c>
      <c r="O2008">
        <f t="shared" si="231"/>
        <v>0.30525528559890014</v>
      </c>
      <c r="P2008">
        <f t="shared" si="232"/>
        <v>0.85204037525319609</v>
      </c>
      <c r="Q2008">
        <f t="shared" si="233"/>
        <v>0.27720051301513871</v>
      </c>
      <c r="R2008">
        <v>1.1261366390000001</v>
      </c>
      <c r="S2008">
        <v>1.129240888</v>
      </c>
    </row>
    <row r="2009" spans="1:19" x14ac:dyDescent="0.25">
      <c r="A2009">
        <v>90</v>
      </c>
      <c r="B2009">
        <v>1.2</v>
      </c>
      <c r="C2009">
        <v>5</v>
      </c>
      <c r="D2009">
        <v>4</v>
      </c>
      <c r="E2009">
        <v>0.29520000000000002</v>
      </c>
      <c r="F2009">
        <v>0.73919999999999997</v>
      </c>
      <c r="G2009">
        <v>1.0344</v>
      </c>
      <c r="H2009">
        <v>0.8718663807</v>
      </c>
      <c r="I2009">
        <v>0.84727866500000004</v>
      </c>
      <c r="J2009">
        <v>0.34303402560000001</v>
      </c>
      <c r="K2009">
        <v>0.251987446</v>
      </c>
      <c r="L2009">
        <v>0.89898998809999997</v>
      </c>
      <c r="M2009">
        <v>0.2550720232</v>
      </c>
      <c r="N2009">
        <f t="shared" si="230"/>
        <v>0.82088135332945122</v>
      </c>
      <c r="O2009">
        <f t="shared" si="231"/>
        <v>0.30525528559890014</v>
      </c>
      <c r="P2009">
        <f t="shared" si="232"/>
        <v>0.85204037525319609</v>
      </c>
      <c r="Q2009">
        <f t="shared" si="233"/>
        <v>0.27720051301513871</v>
      </c>
      <c r="R2009">
        <v>1.1261366390000001</v>
      </c>
      <c r="S2009">
        <v>1.129240888</v>
      </c>
    </row>
    <row r="2011" spans="1:19" x14ac:dyDescent="0.25">
      <c r="A2011">
        <v>90</v>
      </c>
      <c r="B2011">
        <v>1</v>
      </c>
      <c r="C2011">
        <v>5</v>
      </c>
      <c r="D2011">
        <v>4</v>
      </c>
      <c r="E2011">
        <v>0.26100000000000001</v>
      </c>
      <c r="F2011">
        <v>0.68940000000000001</v>
      </c>
      <c r="G2011">
        <v>0.95040000000000002</v>
      </c>
      <c r="H2011">
        <v>0.67926638070000001</v>
      </c>
      <c r="I2011">
        <v>0.65047866499999996</v>
      </c>
      <c r="J2011">
        <v>0.34303402560000001</v>
      </c>
      <c r="K2011">
        <v>0.251987446</v>
      </c>
      <c r="L2011">
        <v>0.69830710809999996</v>
      </c>
      <c r="M2011">
        <v>0.2550720232</v>
      </c>
      <c r="N2011">
        <f t="shared" ref="N2011:N2050" si="234">$W$27+$W$28*B2011+$W$29*(C2011-$V$16)*(D2011-$V$18)+$W$30*A2011+$W$31*D2011+$W$32*(C2011-$V$16)*(A2011-$V$20)+$W$33*C2011+$W$34*(B2011-$V$22)*(D2011-$V$18)+$W$35*(A2011-$V$20)*(D2011-$V$18)</f>
        <v>0.64456725016145167</v>
      </c>
      <c r="O2011">
        <f t="shared" ref="O2011:O2050" si="235">$W$40+$W$41*D2011+$W$42*(C2011-$V$17)*(D2011-$V$19)+$W$43*A2011+$W$44*(A2011-$V$21)*(D2011-$V$19)+$W$45*C2011+$W$46*(A2011-$V$21)*(C2011-$V$17)+$W$47*(B2011-$V$23)*(D2011-$V$19)+$W$48*(B2011-$V$23)*(C2011-$V$17)+$W$49*B2011</f>
        <v>0.29319161499270019</v>
      </c>
      <c r="P2011">
        <f t="shared" ref="P2011:P2050" si="236">$Z$27+$Z$28*B2011+$Z$29*A2011+$Z$30*C2011+$Z$31*(D2011-$V$18)^2+$Z$32*(D2011-$V$18)*(C2011-$V$16)+$Z$33*(A2011-$V$20)*(D2011-$V$18)+$Z$34*(D2011)+$Z$35*(B2011-$V$22)*(D2011-$V$18)+$Z$36*(C2011-$V$16)^2+$Z$37*(B2011-$V$22)*(C2011-$V$16)</f>
        <v>0.66742067865919585</v>
      </c>
      <c r="Q2011">
        <f t="shared" ref="Q2011:Q2050" si="237">$Z$40+$Z$41*A2011+$Z$42*C2011+$Z$43*(D2011-$V$19)^2+$Z$44*(C2011-$V$17)*(D2011-$V$19)+$Z$45*D2011+$Z$46*(A2011-$V$21)*(D2011-$V$19)+$Z$47*(C2011-$V$17)^2+$Z$48*(B2011-$V$23)*(D2011-$V$19)+$Z$49*(B2011-$V$23)*(C2011-$V$17)+$Z$50*B2011</f>
        <v>0.27263479742833868</v>
      </c>
      <c r="R2011">
        <v>0.93775886500000005</v>
      </c>
      <c r="S2011">
        <v>0.94005547599999995</v>
      </c>
    </row>
    <row r="2012" spans="1:19" x14ac:dyDescent="0.25">
      <c r="A2012">
        <v>90</v>
      </c>
      <c r="B2012">
        <v>1</v>
      </c>
      <c r="C2012">
        <v>5</v>
      </c>
      <c r="D2012">
        <v>4</v>
      </c>
      <c r="E2012">
        <v>0.2646</v>
      </c>
      <c r="F2012">
        <v>0.68940000000000001</v>
      </c>
      <c r="G2012">
        <v>0.95399999999999996</v>
      </c>
      <c r="H2012">
        <v>0.67926638070000001</v>
      </c>
      <c r="I2012">
        <v>0.65047866499999996</v>
      </c>
      <c r="J2012">
        <v>0.34303402560000001</v>
      </c>
      <c r="K2012">
        <v>0.251987446</v>
      </c>
      <c r="L2012">
        <v>0.69830710809999996</v>
      </c>
      <c r="M2012">
        <v>0.2550720232</v>
      </c>
      <c r="N2012">
        <f t="shared" si="234"/>
        <v>0.64456725016145167</v>
      </c>
      <c r="O2012">
        <f t="shared" si="235"/>
        <v>0.29319161499270019</v>
      </c>
      <c r="P2012">
        <f t="shared" si="236"/>
        <v>0.66742067865919585</v>
      </c>
      <c r="Q2012">
        <f t="shared" si="237"/>
        <v>0.27263479742833868</v>
      </c>
      <c r="R2012">
        <v>0.93775886500000005</v>
      </c>
      <c r="S2012">
        <v>0.94005547599999995</v>
      </c>
    </row>
    <row r="2013" spans="1:19" x14ac:dyDescent="0.25">
      <c r="A2013">
        <v>90</v>
      </c>
      <c r="B2013">
        <v>1</v>
      </c>
      <c r="C2013">
        <v>5</v>
      </c>
      <c r="D2013">
        <v>4</v>
      </c>
      <c r="E2013">
        <v>0.24479999999999999</v>
      </c>
      <c r="F2013">
        <v>0.6804</v>
      </c>
      <c r="G2013">
        <v>0.92520000000000002</v>
      </c>
      <c r="H2013">
        <v>0.67926638070000001</v>
      </c>
      <c r="I2013">
        <v>0.65047866499999996</v>
      </c>
      <c r="J2013">
        <v>0.34303402560000001</v>
      </c>
      <c r="K2013">
        <v>0.251987446</v>
      </c>
      <c r="L2013">
        <v>0.69830710809999996</v>
      </c>
      <c r="M2013">
        <v>0.2550720232</v>
      </c>
      <c r="N2013">
        <f t="shared" si="234"/>
        <v>0.64456725016145167</v>
      </c>
      <c r="O2013">
        <f t="shared" si="235"/>
        <v>0.29319161499270019</v>
      </c>
      <c r="P2013">
        <f t="shared" si="236"/>
        <v>0.66742067865919585</v>
      </c>
      <c r="Q2013">
        <f t="shared" si="237"/>
        <v>0.27263479742833868</v>
      </c>
      <c r="R2013">
        <v>0.93775886500000005</v>
      </c>
      <c r="S2013">
        <v>0.94005547599999995</v>
      </c>
    </row>
    <row r="2014" spans="1:19" x14ac:dyDescent="0.25">
      <c r="A2014">
        <v>90</v>
      </c>
      <c r="B2014">
        <v>1</v>
      </c>
      <c r="C2014">
        <v>5</v>
      </c>
      <c r="D2014">
        <v>4</v>
      </c>
      <c r="E2014">
        <v>0.25019999999999998</v>
      </c>
      <c r="F2014">
        <v>0.70379999999999998</v>
      </c>
      <c r="G2014">
        <v>0.95399999999999996</v>
      </c>
      <c r="H2014">
        <v>0.67926638070000001</v>
      </c>
      <c r="I2014">
        <v>0.65047866499999996</v>
      </c>
      <c r="J2014">
        <v>0.34303402560000001</v>
      </c>
      <c r="K2014">
        <v>0.251987446</v>
      </c>
      <c r="L2014">
        <v>0.69830710809999996</v>
      </c>
      <c r="M2014">
        <v>0.2550720232</v>
      </c>
      <c r="N2014">
        <f t="shared" si="234"/>
        <v>0.64456725016145167</v>
      </c>
      <c r="O2014">
        <f t="shared" si="235"/>
        <v>0.29319161499270019</v>
      </c>
      <c r="P2014">
        <f t="shared" si="236"/>
        <v>0.66742067865919585</v>
      </c>
      <c r="Q2014">
        <f t="shared" si="237"/>
        <v>0.27263479742833868</v>
      </c>
      <c r="R2014">
        <v>0.93775886500000005</v>
      </c>
      <c r="S2014">
        <v>0.94005547599999995</v>
      </c>
    </row>
    <row r="2015" spans="1:19" x14ac:dyDescent="0.25">
      <c r="A2015">
        <v>90</v>
      </c>
      <c r="B2015">
        <v>1</v>
      </c>
      <c r="C2015">
        <v>5</v>
      </c>
      <c r="D2015">
        <v>4</v>
      </c>
      <c r="E2015">
        <v>0.21060000000000001</v>
      </c>
      <c r="F2015">
        <v>0.73080000000000001</v>
      </c>
      <c r="G2015">
        <v>0.94140000000000001</v>
      </c>
      <c r="H2015">
        <v>0.67926638070000001</v>
      </c>
      <c r="I2015">
        <v>0.65047866499999996</v>
      </c>
      <c r="J2015">
        <v>0.34303402560000001</v>
      </c>
      <c r="K2015">
        <v>0.251987446</v>
      </c>
      <c r="L2015">
        <v>0.69830710809999996</v>
      </c>
      <c r="M2015">
        <v>0.2550720232</v>
      </c>
      <c r="N2015">
        <f t="shared" si="234"/>
        <v>0.64456725016145167</v>
      </c>
      <c r="O2015">
        <f t="shared" si="235"/>
        <v>0.29319161499270019</v>
      </c>
      <c r="P2015">
        <f t="shared" si="236"/>
        <v>0.66742067865919585</v>
      </c>
      <c r="Q2015">
        <f t="shared" si="237"/>
        <v>0.27263479742833868</v>
      </c>
      <c r="R2015">
        <v>0.93775886500000005</v>
      </c>
      <c r="S2015">
        <v>0.94005547599999995</v>
      </c>
    </row>
    <row r="2016" spans="1:19" x14ac:dyDescent="0.25">
      <c r="A2016">
        <v>90</v>
      </c>
      <c r="B2016">
        <v>1</v>
      </c>
      <c r="C2016">
        <v>5</v>
      </c>
      <c r="D2016">
        <v>4</v>
      </c>
      <c r="E2016">
        <v>0.20880000000000001</v>
      </c>
      <c r="F2016">
        <v>0.73799999999999999</v>
      </c>
      <c r="G2016">
        <v>0.94679999999999997</v>
      </c>
      <c r="H2016">
        <v>0.67926638070000001</v>
      </c>
      <c r="I2016">
        <v>0.65047866499999996</v>
      </c>
      <c r="J2016">
        <v>0.34303402560000001</v>
      </c>
      <c r="K2016">
        <v>0.251987446</v>
      </c>
      <c r="L2016">
        <v>0.69830710809999996</v>
      </c>
      <c r="M2016">
        <v>0.2550720232</v>
      </c>
      <c r="N2016">
        <f t="shared" si="234"/>
        <v>0.64456725016145167</v>
      </c>
      <c r="O2016">
        <f t="shared" si="235"/>
        <v>0.29319161499270019</v>
      </c>
      <c r="P2016">
        <f t="shared" si="236"/>
        <v>0.66742067865919585</v>
      </c>
      <c r="Q2016">
        <f t="shared" si="237"/>
        <v>0.27263479742833868</v>
      </c>
      <c r="R2016">
        <v>0.93775886500000005</v>
      </c>
      <c r="S2016">
        <v>0.94005547599999995</v>
      </c>
    </row>
    <row r="2017" spans="1:19" x14ac:dyDescent="0.25">
      <c r="A2017">
        <v>90</v>
      </c>
      <c r="B2017">
        <v>1</v>
      </c>
      <c r="C2017">
        <v>5</v>
      </c>
      <c r="D2017">
        <v>4</v>
      </c>
      <c r="E2017">
        <v>0.21240000000000001</v>
      </c>
      <c r="F2017">
        <v>0.74339999999999995</v>
      </c>
      <c r="G2017">
        <v>0.95579999999999998</v>
      </c>
      <c r="H2017">
        <v>0.67926638070000001</v>
      </c>
      <c r="I2017">
        <v>0.65047866499999996</v>
      </c>
      <c r="J2017">
        <v>0.34303402560000001</v>
      </c>
      <c r="K2017">
        <v>0.251987446</v>
      </c>
      <c r="L2017">
        <v>0.69830710809999996</v>
      </c>
      <c r="M2017">
        <v>0.2550720232</v>
      </c>
      <c r="N2017">
        <f t="shared" si="234"/>
        <v>0.64456725016145167</v>
      </c>
      <c r="O2017">
        <f t="shared" si="235"/>
        <v>0.29319161499270019</v>
      </c>
      <c r="P2017">
        <f t="shared" si="236"/>
        <v>0.66742067865919585</v>
      </c>
      <c r="Q2017">
        <f t="shared" si="237"/>
        <v>0.27263479742833868</v>
      </c>
      <c r="R2017">
        <v>0.93775886500000005</v>
      </c>
      <c r="S2017">
        <v>0.94005547599999995</v>
      </c>
    </row>
    <row r="2018" spans="1:19" x14ac:dyDescent="0.25">
      <c r="A2018">
        <v>90</v>
      </c>
      <c r="B2018">
        <v>1</v>
      </c>
      <c r="C2018">
        <v>5</v>
      </c>
      <c r="D2018">
        <v>4</v>
      </c>
      <c r="E2018">
        <v>0.22320000000000001</v>
      </c>
      <c r="F2018">
        <v>0.7218</v>
      </c>
      <c r="G2018">
        <v>0.94499999999999995</v>
      </c>
      <c r="H2018">
        <v>0.67926638070000001</v>
      </c>
      <c r="I2018">
        <v>0.65047866499999996</v>
      </c>
      <c r="J2018">
        <v>0.34303402560000001</v>
      </c>
      <c r="K2018">
        <v>0.251987446</v>
      </c>
      <c r="L2018">
        <v>0.69830710809999996</v>
      </c>
      <c r="M2018">
        <v>0.2550720232</v>
      </c>
      <c r="N2018">
        <f t="shared" si="234"/>
        <v>0.64456725016145167</v>
      </c>
      <c r="O2018">
        <f t="shared" si="235"/>
        <v>0.29319161499270019</v>
      </c>
      <c r="P2018">
        <f t="shared" si="236"/>
        <v>0.66742067865919585</v>
      </c>
      <c r="Q2018">
        <f t="shared" si="237"/>
        <v>0.27263479742833868</v>
      </c>
      <c r="R2018">
        <v>0.93775886500000005</v>
      </c>
      <c r="S2018">
        <v>0.94005547599999995</v>
      </c>
    </row>
    <row r="2019" spans="1:19" x14ac:dyDescent="0.25">
      <c r="A2019">
        <v>90</v>
      </c>
      <c r="B2019">
        <v>1</v>
      </c>
      <c r="C2019">
        <v>5</v>
      </c>
      <c r="D2019">
        <v>4</v>
      </c>
      <c r="E2019">
        <v>0.21060000000000001</v>
      </c>
      <c r="F2019">
        <v>0.72360000000000002</v>
      </c>
      <c r="G2019">
        <v>0.93420000000000003</v>
      </c>
      <c r="H2019">
        <v>0.67926638070000001</v>
      </c>
      <c r="I2019">
        <v>0.65047866499999996</v>
      </c>
      <c r="J2019">
        <v>0.34303402560000001</v>
      </c>
      <c r="K2019">
        <v>0.251987446</v>
      </c>
      <c r="L2019">
        <v>0.69830710809999996</v>
      </c>
      <c r="M2019">
        <v>0.2550720232</v>
      </c>
      <c r="N2019">
        <f t="shared" si="234"/>
        <v>0.64456725016145167</v>
      </c>
      <c r="O2019">
        <f t="shared" si="235"/>
        <v>0.29319161499270019</v>
      </c>
      <c r="P2019">
        <f t="shared" si="236"/>
        <v>0.66742067865919585</v>
      </c>
      <c r="Q2019">
        <f t="shared" si="237"/>
        <v>0.27263479742833868</v>
      </c>
      <c r="R2019">
        <v>0.93775886500000005</v>
      </c>
      <c r="S2019">
        <v>0.94005547599999995</v>
      </c>
    </row>
    <row r="2020" spans="1:19" x14ac:dyDescent="0.25">
      <c r="A2020">
        <v>90</v>
      </c>
      <c r="B2020">
        <v>1</v>
      </c>
      <c r="C2020">
        <v>5</v>
      </c>
      <c r="D2020">
        <v>4</v>
      </c>
      <c r="E2020">
        <v>0.20880000000000001</v>
      </c>
      <c r="F2020">
        <v>0.71640000000000004</v>
      </c>
      <c r="G2020">
        <v>0.92520000000000002</v>
      </c>
      <c r="H2020">
        <v>0.67926638070000001</v>
      </c>
      <c r="I2020">
        <v>0.65047866499999996</v>
      </c>
      <c r="J2020">
        <v>0.34303402560000001</v>
      </c>
      <c r="K2020">
        <v>0.251987446</v>
      </c>
      <c r="L2020">
        <v>0.69830710809999996</v>
      </c>
      <c r="M2020">
        <v>0.2550720232</v>
      </c>
      <c r="N2020">
        <f t="shared" si="234"/>
        <v>0.64456725016145167</v>
      </c>
      <c r="O2020">
        <f t="shared" si="235"/>
        <v>0.29319161499270019</v>
      </c>
      <c r="P2020">
        <f t="shared" si="236"/>
        <v>0.66742067865919585</v>
      </c>
      <c r="Q2020">
        <f t="shared" si="237"/>
        <v>0.27263479742833868</v>
      </c>
      <c r="R2020">
        <v>0.93775886500000005</v>
      </c>
      <c r="S2020">
        <v>0.94005547599999995</v>
      </c>
    </row>
    <row r="2021" spans="1:19" x14ac:dyDescent="0.25">
      <c r="A2021">
        <v>90</v>
      </c>
      <c r="B2021">
        <v>1</v>
      </c>
      <c r="C2021">
        <v>5</v>
      </c>
      <c r="D2021">
        <v>4</v>
      </c>
      <c r="E2021">
        <v>0.21959999999999999</v>
      </c>
      <c r="F2021">
        <v>0.71099999999999997</v>
      </c>
      <c r="G2021">
        <v>0.93059999999999998</v>
      </c>
      <c r="H2021">
        <v>0.67926638070000001</v>
      </c>
      <c r="I2021">
        <v>0.65047866499999996</v>
      </c>
      <c r="J2021">
        <v>0.34303402560000001</v>
      </c>
      <c r="K2021">
        <v>0.251987446</v>
      </c>
      <c r="L2021">
        <v>0.69830710809999996</v>
      </c>
      <c r="M2021">
        <v>0.2550720232</v>
      </c>
      <c r="N2021">
        <f t="shared" si="234"/>
        <v>0.64456725016145167</v>
      </c>
      <c r="O2021">
        <f t="shared" si="235"/>
        <v>0.29319161499270019</v>
      </c>
      <c r="P2021">
        <f t="shared" si="236"/>
        <v>0.66742067865919585</v>
      </c>
      <c r="Q2021">
        <f t="shared" si="237"/>
        <v>0.27263479742833868</v>
      </c>
      <c r="R2021">
        <v>0.93775886500000005</v>
      </c>
      <c r="S2021">
        <v>0.94005547599999995</v>
      </c>
    </row>
    <row r="2022" spans="1:19" x14ac:dyDescent="0.25">
      <c r="A2022">
        <v>90</v>
      </c>
      <c r="B2022">
        <v>1</v>
      </c>
      <c r="C2022">
        <v>5</v>
      </c>
      <c r="D2022">
        <v>4</v>
      </c>
      <c r="E2022">
        <v>0.23219999999999999</v>
      </c>
      <c r="F2022">
        <v>0.70199999999999996</v>
      </c>
      <c r="G2022">
        <v>0.93420000000000003</v>
      </c>
      <c r="H2022">
        <v>0.67926638070000001</v>
      </c>
      <c r="I2022">
        <v>0.65047866499999996</v>
      </c>
      <c r="J2022">
        <v>0.34303402560000001</v>
      </c>
      <c r="K2022">
        <v>0.251987446</v>
      </c>
      <c r="L2022">
        <v>0.69830710809999996</v>
      </c>
      <c r="M2022">
        <v>0.2550720232</v>
      </c>
      <c r="N2022">
        <f t="shared" si="234"/>
        <v>0.64456725016145167</v>
      </c>
      <c r="O2022">
        <f t="shared" si="235"/>
        <v>0.29319161499270019</v>
      </c>
      <c r="P2022">
        <f t="shared" si="236"/>
        <v>0.66742067865919585</v>
      </c>
      <c r="Q2022">
        <f t="shared" si="237"/>
        <v>0.27263479742833868</v>
      </c>
      <c r="R2022">
        <v>0.93775886500000005</v>
      </c>
      <c r="S2022">
        <v>0.94005547599999995</v>
      </c>
    </row>
    <row r="2023" spans="1:19" x14ac:dyDescent="0.25">
      <c r="A2023">
        <v>90</v>
      </c>
      <c r="B2023">
        <v>1</v>
      </c>
      <c r="C2023">
        <v>5</v>
      </c>
      <c r="D2023">
        <v>4</v>
      </c>
      <c r="E2023">
        <v>0.2394</v>
      </c>
      <c r="F2023">
        <v>0.70020000000000004</v>
      </c>
      <c r="G2023">
        <v>0.93959999999999999</v>
      </c>
      <c r="H2023">
        <v>0.67926638070000001</v>
      </c>
      <c r="I2023">
        <v>0.65047866499999996</v>
      </c>
      <c r="J2023">
        <v>0.34303402560000001</v>
      </c>
      <c r="K2023">
        <v>0.251987446</v>
      </c>
      <c r="L2023">
        <v>0.69830710809999996</v>
      </c>
      <c r="M2023">
        <v>0.2550720232</v>
      </c>
      <c r="N2023">
        <f t="shared" si="234"/>
        <v>0.64456725016145167</v>
      </c>
      <c r="O2023">
        <f t="shared" si="235"/>
        <v>0.29319161499270019</v>
      </c>
      <c r="P2023">
        <f t="shared" si="236"/>
        <v>0.66742067865919585</v>
      </c>
      <c r="Q2023">
        <f t="shared" si="237"/>
        <v>0.27263479742833868</v>
      </c>
      <c r="R2023">
        <v>0.93775886500000005</v>
      </c>
      <c r="S2023">
        <v>0.94005547599999995</v>
      </c>
    </row>
    <row r="2024" spans="1:19" x14ac:dyDescent="0.25">
      <c r="A2024">
        <v>90</v>
      </c>
      <c r="B2024">
        <v>1</v>
      </c>
      <c r="C2024">
        <v>5</v>
      </c>
      <c r="D2024">
        <v>4</v>
      </c>
      <c r="E2024">
        <v>0.24299999999999999</v>
      </c>
      <c r="F2024">
        <v>0.69120000000000004</v>
      </c>
      <c r="G2024">
        <v>0.93420000000000003</v>
      </c>
      <c r="H2024">
        <v>0.67926638070000001</v>
      </c>
      <c r="I2024">
        <v>0.65047866499999996</v>
      </c>
      <c r="J2024">
        <v>0.34303402560000001</v>
      </c>
      <c r="K2024">
        <v>0.251987446</v>
      </c>
      <c r="L2024">
        <v>0.69830710809999996</v>
      </c>
      <c r="M2024">
        <v>0.2550720232</v>
      </c>
      <c r="N2024">
        <f t="shared" si="234"/>
        <v>0.64456725016145167</v>
      </c>
      <c r="O2024">
        <f t="shared" si="235"/>
        <v>0.29319161499270019</v>
      </c>
      <c r="P2024">
        <f t="shared" si="236"/>
        <v>0.66742067865919585</v>
      </c>
      <c r="Q2024">
        <f t="shared" si="237"/>
        <v>0.27263479742833868</v>
      </c>
      <c r="R2024">
        <v>0.93775886500000005</v>
      </c>
      <c r="S2024">
        <v>0.94005547599999995</v>
      </c>
    </row>
    <row r="2025" spans="1:19" x14ac:dyDescent="0.25">
      <c r="A2025">
        <v>90</v>
      </c>
      <c r="B2025">
        <v>1</v>
      </c>
      <c r="C2025">
        <v>5</v>
      </c>
      <c r="D2025">
        <v>4</v>
      </c>
      <c r="E2025">
        <v>0.23219999999999999</v>
      </c>
      <c r="F2025">
        <v>0.71099999999999997</v>
      </c>
      <c r="G2025">
        <v>0.94320000000000004</v>
      </c>
      <c r="H2025">
        <v>0.67926638070000001</v>
      </c>
      <c r="I2025">
        <v>0.65047866499999996</v>
      </c>
      <c r="J2025">
        <v>0.34303402560000001</v>
      </c>
      <c r="K2025">
        <v>0.251987446</v>
      </c>
      <c r="L2025">
        <v>0.69830710809999996</v>
      </c>
      <c r="M2025">
        <v>0.2550720232</v>
      </c>
      <c r="N2025">
        <f t="shared" si="234"/>
        <v>0.64456725016145167</v>
      </c>
      <c r="O2025">
        <f t="shared" si="235"/>
        <v>0.29319161499270019</v>
      </c>
      <c r="P2025">
        <f t="shared" si="236"/>
        <v>0.66742067865919585</v>
      </c>
      <c r="Q2025">
        <f t="shared" si="237"/>
        <v>0.27263479742833868</v>
      </c>
      <c r="R2025">
        <v>0.93775886500000005</v>
      </c>
      <c r="S2025">
        <v>0.94005547599999995</v>
      </c>
    </row>
    <row r="2026" spans="1:19" x14ac:dyDescent="0.25">
      <c r="A2026">
        <v>90</v>
      </c>
      <c r="B2026">
        <v>1</v>
      </c>
      <c r="C2026">
        <v>5</v>
      </c>
      <c r="D2026">
        <v>4</v>
      </c>
      <c r="E2026">
        <v>0.24299999999999999</v>
      </c>
      <c r="F2026">
        <v>0.7056</v>
      </c>
      <c r="G2026">
        <v>0.9486</v>
      </c>
      <c r="H2026">
        <v>0.67926638070000001</v>
      </c>
      <c r="I2026">
        <v>0.65047866499999996</v>
      </c>
      <c r="J2026">
        <v>0.34303402560000001</v>
      </c>
      <c r="K2026">
        <v>0.251987446</v>
      </c>
      <c r="L2026">
        <v>0.69830710809999996</v>
      </c>
      <c r="M2026">
        <v>0.2550720232</v>
      </c>
      <c r="N2026">
        <f t="shared" si="234"/>
        <v>0.64456725016145167</v>
      </c>
      <c r="O2026">
        <f t="shared" si="235"/>
        <v>0.29319161499270019</v>
      </c>
      <c r="P2026">
        <f t="shared" si="236"/>
        <v>0.66742067865919585</v>
      </c>
      <c r="Q2026">
        <f t="shared" si="237"/>
        <v>0.27263479742833868</v>
      </c>
      <c r="R2026">
        <v>0.93775886500000005</v>
      </c>
      <c r="S2026">
        <v>0.94005547599999995</v>
      </c>
    </row>
    <row r="2027" spans="1:19" x14ac:dyDescent="0.25">
      <c r="A2027">
        <v>90</v>
      </c>
      <c r="B2027">
        <v>1</v>
      </c>
      <c r="C2027">
        <v>5</v>
      </c>
      <c r="D2027">
        <v>4</v>
      </c>
      <c r="E2027">
        <v>0.2412</v>
      </c>
      <c r="F2027">
        <v>0.68940000000000001</v>
      </c>
      <c r="G2027">
        <v>0.93059999999999998</v>
      </c>
      <c r="H2027">
        <v>0.67926638070000001</v>
      </c>
      <c r="I2027">
        <v>0.65047866499999996</v>
      </c>
      <c r="J2027">
        <v>0.34303402560000001</v>
      </c>
      <c r="K2027">
        <v>0.251987446</v>
      </c>
      <c r="L2027">
        <v>0.69830710809999996</v>
      </c>
      <c r="M2027">
        <v>0.2550720232</v>
      </c>
      <c r="N2027">
        <f t="shared" si="234"/>
        <v>0.64456725016145167</v>
      </c>
      <c r="O2027">
        <f t="shared" si="235"/>
        <v>0.29319161499270019</v>
      </c>
      <c r="P2027">
        <f t="shared" si="236"/>
        <v>0.66742067865919585</v>
      </c>
      <c r="Q2027">
        <f t="shared" si="237"/>
        <v>0.27263479742833868</v>
      </c>
      <c r="R2027">
        <v>0.93775886500000005</v>
      </c>
      <c r="S2027">
        <v>0.94005547599999995</v>
      </c>
    </row>
    <row r="2028" spans="1:19" x14ac:dyDescent="0.25">
      <c r="A2028">
        <v>90</v>
      </c>
      <c r="B2028">
        <v>1</v>
      </c>
      <c r="C2028">
        <v>5</v>
      </c>
      <c r="D2028">
        <v>4</v>
      </c>
      <c r="E2028">
        <v>0.25019999999999998</v>
      </c>
      <c r="F2028">
        <v>0.71099999999999997</v>
      </c>
      <c r="G2028">
        <v>0.96120000000000005</v>
      </c>
      <c r="H2028">
        <v>0.67926638070000001</v>
      </c>
      <c r="I2028">
        <v>0.65047866499999996</v>
      </c>
      <c r="J2028">
        <v>0.34303402560000001</v>
      </c>
      <c r="K2028">
        <v>0.251987446</v>
      </c>
      <c r="L2028">
        <v>0.69830710809999996</v>
      </c>
      <c r="M2028">
        <v>0.2550720232</v>
      </c>
      <c r="N2028">
        <f t="shared" si="234"/>
        <v>0.64456725016145167</v>
      </c>
      <c r="O2028">
        <f t="shared" si="235"/>
        <v>0.29319161499270019</v>
      </c>
      <c r="P2028">
        <f t="shared" si="236"/>
        <v>0.66742067865919585</v>
      </c>
      <c r="Q2028">
        <f t="shared" si="237"/>
        <v>0.27263479742833868</v>
      </c>
      <c r="R2028">
        <v>0.93775886500000005</v>
      </c>
      <c r="S2028">
        <v>0.94005547599999995</v>
      </c>
    </row>
    <row r="2029" spans="1:19" x14ac:dyDescent="0.25">
      <c r="A2029">
        <v>90</v>
      </c>
      <c r="B2029">
        <v>1</v>
      </c>
      <c r="C2029">
        <v>5</v>
      </c>
      <c r="D2029">
        <v>4</v>
      </c>
      <c r="E2029">
        <v>0.252</v>
      </c>
      <c r="F2029">
        <v>0.6804</v>
      </c>
      <c r="G2029">
        <v>0.93240000000000001</v>
      </c>
      <c r="H2029">
        <v>0.67926638070000001</v>
      </c>
      <c r="I2029">
        <v>0.65047866499999996</v>
      </c>
      <c r="J2029">
        <v>0.34303402560000001</v>
      </c>
      <c r="K2029">
        <v>0.251987446</v>
      </c>
      <c r="L2029">
        <v>0.69830710809999996</v>
      </c>
      <c r="M2029">
        <v>0.2550720232</v>
      </c>
      <c r="N2029">
        <f t="shared" si="234"/>
        <v>0.64456725016145167</v>
      </c>
      <c r="O2029">
        <f t="shared" si="235"/>
        <v>0.29319161499270019</v>
      </c>
      <c r="P2029">
        <f t="shared" si="236"/>
        <v>0.66742067865919585</v>
      </c>
      <c r="Q2029">
        <f t="shared" si="237"/>
        <v>0.27263479742833868</v>
      </c>
      <c r="R2029">
        <v>0.93775886500000005</v>
      </c>
      <c r="S2029">
        <v>0.94005547599999995</v>
      </c>
    </row>
    <row r="2030" spans="1:19" x14ac:dyDescent="0.25">
      <c r="A2030">
        <v>90</v>
      </c>
      <c r="B2030">
        <v>1</v>
      </c>
      <c r="C2030">
        <v>5</v>
      </c>
      <c r="D2030">
        <v>4</v>
      </c>
      <c r="E2030">
        <v>0.252</v>
      </c>
      <c r="F2030">
        <v>0.69120000000000004</v>
      </c>
      <c r="G2030">
        <v>0.94320000000000004</v>
      </c>
      <c r="H2030">
        <v>0.67926638070000001</v>
      </c>
      <c r="I2030">
        <v>0.65047866499999996</v>
      </c>
      <c r="J2030">
        <v>0.34303402560000001</v>
      </c>
      <c r="K2030">
        <v>0.251987446</v>
      </c>
      <c r="L2030">
        <v>0.69830710809999996</v>
      </c>
      <c r="M2030">
        <v>0.2550720232</v>
      </c>
      <c r="N2030">
        <f t="shared" si="234"/>
        <v>0.64456725016145167</v>
      </c>
      <c r="O2030">
        <f t="shared" si="235"/>
        <v>0.29319161499270019</v>
      </c>
      <c r="P2030">
        <f t="shared" si="236"/>
        <v>0.66742067865919585</v>
      </c>
      <c r="Q2030">
        <f t="shared" si="237"/>
        <v>0.27263479742833868</v>
      </c>
      <c r="R2030">
        <v>0.93775886500000005</v>
      </c>
      <c r="S2030">
        <v>0.94005547599999995</v>
      </c>
    </row>
    <row r="2031" spans="1:19" x14ac:dyDescent="0.25">
      <c r="A2031">
        <v>90</v>
      </c>
      <c r="B2031">
        <v>1</v>
      </c>
      <c r="C2031">
        <v>5</v>
      </c>
      <c r="D2031">
        <v>4</v>
      </c>
      <c r="E2031">
        <v>0.24660000000000001</v>
      </c>
      <c r="F2031">
        <v>0.69120000000000004</v>
      </c>
      <c r="G2031">
        <v>0.93779999999999997</v>
      </c>
      <c r="H2031">
        <v>0.67926638070000001</v>
      </c>
      <c r="I2031">
        <v>0.65047866499999996</v>
      </c>
      <c r="J2031">
        <v>0.34303402560000001</v>
      </c>
      <c r="K2031">
        <v>0.251987446</v>
      </c>
      <c r="L2031">
        <v>0.69830710809999996</v>
      </c>
      <c r="M2031">
        <v>0.2550720232</v>
      </c>
      <c r="N2031">
        <f t="shared" si="234"/>
        <v>0.64456725016145167</v>
      </c>
      <c r="O2031">
        <f t="shared" si="235"/>
        <v>0.29319161499270019</v>
      </c>
      <c r="P2031">
        <f t="shared" si="236"/>
        <v>0.66742067865919585</v>
      </c>
      <c r="Q2031">
        <f t="shared" si="237"/>
        <v>0.27263479742833868</v>
      </c>
      <c r="R2031">
        <v>0.93775886500000005</v>
      </c>
      <c r="S2031">
        <v>0.94005547599999995</v>
      </c>
    </row>
    <row r="2032" spans="1:19" x14ac:dyDescent="0.25">
      <c r="A2032">
        <v>90</v>
      </c>
      <c r="B2032">
        <v>1</v>
      </c>
      <c r="C2032">
        <v>5</v>
      </c>
      <c r="D2032">
        <v>4</v>
      </c>
      <c r="E2032">
        <v>0.25019999999999998</v>
      </c>
      <c r="F2032">
        <v>0.70020000000000004</v>
      </c>
      <c r="G2032">
        <v>0.95040000000000002</v>
      </c>
      <c r="H2032">
        <v>0.67926638070000001</v>
      </c>
      <c r="I2032">
        <v>0.65047866499999996</v>
      </c>
      <c r="J2032">
        <v>0.34303402560000001</v>
      </c>
      <c r="K2032">
        <v>0.251987446</v>
      </c>
      <c r="L2032">
        <v>0.69830710809999996</v>
      </c>
      <c r="M2032">
        <v>0.2550720232</v>
      </c>
      <c r="N2032">
        <f t="shared" si="234"/>
        <v>0.64456725016145167</v>
      </c>
      <c r="O2032">
        <f t="shared" si="235"/>
        <v>0.29319161499270019</v>
      </c>
      <c r="P2032">
        <f t="shared" si="236"/>
        <v>0.66742067865919585</v>
      </c>
      <c r="Q2032">
        <f t="shared" si="237"/>
        <v>0.27263479742833868</v>
      </c>
      <c r="R2032">
        <v>0.93775886500000005</v>
      </c>
      <c r="S2032">
        <v>0.94005547599999995</v>
      </c>
    </row>
    <row r="2033" spans="1:19" x14ac:dyDescent="0.25">
      <c r="A2033">
        <v>90</v>
      </c>
      <c r="B2033">
        <v>1</v>
      </c>
      <c r="C2033">
        <v>5</v>
      </c>
      <c r="D2033">
        <v>4</v>
      </c>
      <c r="E2033">
        <v>0.2394</v>
      </c>
      <c r="F2033">
        <v>0.68759999999999999</v>
      </c>
      <c r="G2033">
        <v>0.92700000000000005</v>
      </c>
      <c r="H2033">
        <v>0.67926638070000001</v>
      </c>
      <c r="I2033">
        <v>0.65047866499999996</v>
      </c>
      <c r="J2033">
        <v>0.34303402560000001</v>
      </c>
      <c r="K2033">
        <v>0.251987446</v>
      </c>
      <c r="L2033">
        <v>0.69830710809999996</v>
      </c>
      <c r="M2033">
        <v>0.2550720232</v>
      </c>
      <c r="N2033">
        <f t="shared" si="234"/>
        <v>0.64456725016145167</v>
      </c>
      <c r="O2033">
        <f t="shared" si="235"/>
        <v>0.29319161499270019</v>
      </c>
      <c r="P2033">
        <f t="shared" si="236"/>
        <v>0.66742067865919585</v>
      </c>
      <c r="Q2033">
        <f t="shared" si="237"/>
        <v>0.27263479742833868</v>
      </c>
      <c r="R2033">
        <v>0.93775886500000005</v>
      </c>
      <c r="S2033">
        <v>0.94005547599999995</v>
      </c>
    </row>
    <row r="2034" spans="1:19" x14ac:dyDescent="0.25">
      <c r="A2034">
        <v>90</v>
      </c>
      <c r="B2034">
        <v>1</v>
      </c>
      <c r="C2034">
        <v>5</v>
      </c>
      <c r="D2034">
        <v>4</v>
      </c>
      <c r="E2034">
        <v>0.23400000000000001</v>
      </c>
      <c r="F2034">
        <v>0.69120000000000004</v>
      </c>
      <c r="G2034">
        <v>0.92520000000000002</v>
      </c>
      <c r="H2034">
        <v>0.67926638070000001</v>
      </c>
      <c r="I2034">
        <v>0.65047866499999996</v>
      </c>
      <c r="J2034">
        <v>0.34303402560000001</v>
      </c>
      <c r="K2034">
        <v>0.251987446</v>
      </c>
      <c r="L2034">
        <v>0.69830710809999996</v>
      </c>
      <c r="M2034">
        <v>0.2550720232</v>
      </c>
      <c r="N2034">
        <f t="shared" si="234"/>
        <v>0.64456725016145167</v>
      </c>
      <c r="O2034">
        <f t="shared" si="235"/>
        <v>0.29319161499270019</v>
      </c>
      <c r="P2034">
        <f t="shared" si="236"/>
        <v>0.66742067865919585</v>
      </c>
      <c r="Q2034">
        <f t="shared" si="237"/>
        <v>0.27263479742833868</v>
      </c>
      <c r="R2034">
        <v>0.93775886500000005</v>
      </c>
      <c r="S2034">
        <v>0.94005547599999995</v>
      </c>
    </row>
    <row r="2035" spans="1:19" x14ac:dyDescent="0.25">
      <c r="A2035">
        <v>90</v>
      </c>
      <c r="B2035">
        <v>1</v>
      </c>
      <c r="C2035">
        <v>5</v>
      </c>
      <c r="D2035">
        <v>4</v>
      </c>
      <c r="E2035">
        <v>0.24479999999999999</v>
      </c>
      <c r="F2035">
        <v>0.67679999999999996</v>
      </c>
      <c r="G2035">
        <v>0.92159999999999997</v>
      </c>
      <c r="H2035">
        <v>0.67926638070000001</v>
      </c>
      <c r="I2035">
        <v>0.65047866499999996</v>
      </c>
      <c r="J2035">
        <v>0.34303402560000001</v>
      </c>
      <c r="K2035">
        <v>0.251987446</v>
      </c>
      <c r="L2035">
        <v>0.69830710809999996</v>
      </c>
      <c r="M2035">
        <v>0.2550720232</v>
      </c>
      <c r="N2035">
        <f t="shared" si="234"/>
        <v>0.64456725016145167</v>
      </c>
      <c r="O2035">
        <f t="shared" si="235"/>
        <v>0.29319161499270019</v>
      </c>
      <c r="P2035">
        <f t="shared" si="236"/>
        <v>0.66742067865919585</v>
      </c>
      <c r="Q2035">
        <f t="shared" si="237"/>
        <v>0.27263479742833868</v>
      </c>
      <c r="R2035">
        <v>0.93775886500000005</v>
      </c>
      <c r="S2035">
        <v>0.94005547599999995</v>
      </c>
    </row>
    <row r="2036" spans="1:19" x14ac:dyDescent="0.25">
      <c r="A2036">
        <v>90</v>
      </c>
      <c r="B2036">
        <v>1</v>
      </c>
      <c r="C2036">
        <v>5</v>
      </c>
      <c r="D2036">
        <v>4</v>
      </c>
      <c r="E2036">
        <v>0.23219999999999999</v>
      </c>
      <c r="F2036">
        <v>0.71460000000000001</v>
      </c>
      <c r="G2036">
        <v>0.94679999999999997</v>
      </c>
      <c r="H2036">
        <v>0.67926638070000001</v>
      </c>
      <c r="I2036">
        <v>0.65047866499999996</v>
      </c>
      <c r="J2036">
        <v>0.34303402560000001</v>
      </c>
      <c r="K2036">
        <v>0.251987446</v>
      </c>
      <c r="L2036">
        <v>0.69830710809999996</v>
      </c>
      <c r="M2036">
        <v>0.2550720232</v>
      </c>
      <c r="N2036">
        <f t="shared" si="234"/>
        <v>0.64456725016145167</v>
      </c>
      <c r="O2036">
        <f t="shared" si="235"/>
        <v>0.29319161499270019</v>
      </c>
      <c r="P2036">
        <f t="shared" si="236"/>
        <v>0.66742067865919585</v>
      </c>
      <c r="Q2036">
        <f t="shared" si="237"/>
        <v>0.27263479742833868</v>
      </c>
      <c r="R2036">
        <v>0.93775886500000005</v>
      </c>
      <c r="S2036">
        <v>0.94005547599999995</v>
      </c>
    </row>
    <row r="2037" spans="1:19" x14ac:dyDescent="0.25">
      <c r="A2037">
        <v>90</v>
      </c>
      <c r="B2037">
        <v>1</v>
      </c>
      <c r="C2037">
        <v>5</v>
      </c>
      <c r="D2037">
        <v>4</v>
      </c>
      <c r="E2037">
        <v>0.2412</v>
      </c>
      <c r="F2037">
        <v>0.7056</v>
      </c>
      <c r="G2037">
        <v>0.94679999999999997</v>
      </c>
      <c r="H2037">
        <v>0.67926638070000001</v>
      </c>
      <c r="I2037">
        <v>0.65047866499999996</v>
      </c>
      <c r="J2037">
        <v>0.34303402560000001</v>
      </c>
      <c r="K2037">
        <v>0.251987446</v>
      </c>
      <c r="L2037">
        <v>0.69830710809999996</v>
      </c>
      <c r="M2037">
        <v>0.2550720232</v>
      </c>
      <c r="N2037">
        <f t="shared" si="234"/>
        <v>0.64456725016145167</v>
      </c>
      <c r="O2037">
        <f t="shared" si="235"/>
        <v>0.29319161499270019</v>
      </c>
      <c r="P2037">
        <f t="shared" si="236"/>
        <v>0.66742067865919585</v>
      </c>
      <c r="Q2037">
        <f t="shared" si="237"/>
        <v>0.27263479742833868</v>
      </c>
      <c r="R2037">
        <v>0.93775886500000005</v>
      </c>
      <c r="S2037">
        <v>0.94005547599999995</v>
      </c>
    </row>
    <row r="2038" spans="1:19" x14ac:dyDescent="0.25">
      <c r="A2038">
        <v>90</v>
      </c>
      <c r="B2038">
        <v>1</v>
      </c>
      <c r="C2038">
        <v>5</v>
      </c>
      <c r="D2038">
        <v>4</v>
      </c>
      <c r="E2038">
        <v>0.27</v>
      </c>
      <c r="F2038">
        <v>0.6804</v>
      </c>
      <c r="G2038">
        <v>0.95040000000000002</v>
      </c>
      <c r="H2038">
        <v>0.67926638070000001</v>
      </c>
      <c r="I2038">
        <v>0.65047866499999996</v>
      </c>
      <c r="J2038">
        <v>0.34303402560000001</v>
      </c>
      <c r="K2038">
        <v>0.251987446</v>
      </c>
      <c r="L2038">
        <v>0.69830710809999996</v>
      </c>
      <c r="M2038">
        <v>0.2550720232</v>
      </c>
      <c r="N2038">
        <f t="shared" si="234"/>
        <v>0.64456725016145167</v>
      </c>
      <c r="O2038">
        <f t="shared" si="235"/>
        <v>0.29319161499270019</v>
      </c>
      <c r="P2038">
        <f t="shared" si="236"/>
        <v>0.66742067865919585</v>
      </c>
      <c r="Q2038">
        <f t="shared" si="237"/>
        <v>0.27263479742833868</v>
      </c>
      <c r="R2038">
        <v>0.93775886500000005</v>
      </c>
      <c r="S2038">
        <v>0.94005547599999995</v>
      </c>
    </row>
    <row r="2039" spans="1:19" x14ac:dyDescent="0.25">
      <c r="A2039">
        <v>90</v>
      </c>
      <c r="B2039">
        <v>1</v>
      </c>
      <c r="C2039">
        <v>5</v>
      </c>
      <c r="D2039">
        <v>4</v>
      </c>
      <c r="E2039">
        <v>0.24299999999999999</v>
      </c>
      <c r="F2039">
        <v>0.69120000000000004</v>
      </c>
      <c r="G2039">
        <v>0.93420000000000003</v>
      </c>
      <c r="H2039">
        <v>0.67926638070000001</v>
      </c>
      <c r="I2039">
        <v>0.65047866499999996</v>
      </c>
      <c r="J2039">
        <v>0.34303402560000001</v>
      </c>
      <c r="K2039">
        <v>0.251987446</v>
      </c>
      <c r="L2039">
        <v>0.69830710809999996</v>
      </c>
      <c r="M2039">
        <v>0.2550720232</v>
      </c>
      <c r="N2039">
        <f t="shared" si="234"/>
        <v>0.64456725016145167</v>
      </c>
      <c r="O2039">
        <f t="shared" si="235"/>
        <v>0.29319161499270019</v>
      </c>
      <c r="P2039">
        <f t="shared" si="236"/>
        <v>0.66742067865919585</v>
      </c>
      <c r="Q2039">
        <f t="shared" si="237"/>
        <v>0.27263479742833868</v>
      </c>
      <c r="R2039">
        <v>0.93775886500000005</v>
      </c>
      <c r="S2039">
        <v>0.94005547599999995</v>
      </c>
    </row>
    <row r="2040" spans="1:19" x14ac:dyDescent="0.25">
      <c r="A2040">
        <v>90</v>
      </c>
      <c r="B2040">
        <v>1</v>
      </c>
      <c r="C2040">
        <v>5</v>
      </c>
      <c r="D2040">
        <v>4</v>
      </c>
      <c r="E2040">
        <v>0.28260000000000002</v>
      </c>
      <c r="F2040">
        <v>0.66600000000000004</v>
      </c>
      <c r="G2040">
        <v>0.9486</v>
      </c>
      <c r="H2040">
        <v>0.67926638070000001</v>
      </c>
      <c r="I2040">
        <v>0.65047866499999996</v>
      </c>
      <c r="J2040">
        <v>0.34303402560000001</v>
      </c>
      <c r="K2040">
        <v>0.251987446</v>
      </c>
      <c r="L2040">
        <v>0.69830710809999996</v>
      </c>
      <c r="M2040">
        <v>0.2550720232</v>
      </c>
      <c r="N2040">
        <f t="shared" si="234"/>
        <v>0.64456725016145167</v>
      </c>
      <c r="O2040">
        <f t="shared" si="235"/>
        <v>0.29319161499270019</v>
      </c>
      <c r="P2040">
        <f t="shared" si="236"/>
        <v>0.66742067865919585</v>
      </c>
      <c r="Q2040">
        <f t="shared" si="237"/>
        <v>0.27263479742833868</v>
      </c>
      <c r="R2040">
        <v>0.93775886500000005</v>
      </c>
      <c r="S2040">
        <v>0.94005547599999995</v>
      </c>
    </row>
    <row r="2041" spans="1:19" x14ac:dyDescent="0.25">
      <c r="A2041">
        <v>90</v>
      </c>
      <c r="B2041">
        <v>1</v>
      </c>
      <c r="C2041">
        <v>5</v>
      </c>
      <c r="D2041">
        <v>4</v>
      </c>
      <c r="E2041">
        <v>0.26279999999999998</v>
      </c>
      <c r="F2041">
        <v>0.67320000000000002</v>
      </c>
      <c r="G2041">
        <v>0.93600000000000005</v>
      </c>
      <c r="H2041">
        <v>0.67926638070000001</v>
      </c>
      <c r="I2041">
        <v>0.65047866499999996</v>
      </c>
      <c r="J2041">
        <v>0.34303402560000001</v>
      </c>
      <c r="K2041">
        <v>0.251987446</v>
      </c>
      <c r="L2041">
        <v>0.69830710809999996</v>
      </c>
      <c r="M2041">
        <v>0.2550720232</v>
      </c>
      <c r="N2041">
        <f t="shared" si="234"/>
        <v>0.64456725016145167</v>
      </c>
      <c r="O2041">
        <f t="shared" si="235"/>
        <v>0.29319161499270019</v>
      </c>
      <c r="P2041">
        <f t="shared" si="236"/>
        <v>0.66742067865919585</v>
      </c>
      <c r="Q2041">
        <f t="shared" si="237"/>
        <v>0.27263479742833868</v>
      </c>
      <c r="R2041">
        <v>0.93775886500000005</v>
      </c>
      <c r="S2041">
        <v>0.94005547599999995</v>
      </c>
    </row>
    <row r="2042" spans="1:19" x14ac:dyDescent="0.25">
      <c r="A2042">
        <v>90</v>
      </c>
      <c r="B2042">
        <v>1</v>
      </c>
      <c r="C2042">
        <v>5</v>
      </c>
      <c r="D2042">
        <v>4</v>
      </c>
      <c r="E2042">
        <v>0.26819999999999999</v>
      </c>
      <c r="F2042">
        <v>0.69299999999999995</v>
      </c>
      <c r="G2042">
        <v>0.96120000000000005</v>
      </c>
      <c r="H2042">
        <v>0.67926638070000001</v>
      </c>
      <c r="I2042">
        <v>0.65047866499999996</v>
      </c>
      <c r="J2042">
        <v>0.34303402560000001</v>
      </c>
      <c r="K2042">
        <v>0.251987446</v>
      </c>
      <c r="L2042">
        <v>0.69830710809999996</v>
      </c>
      <c r="M2042">
        <v>0.2550720232</v>
      </c>
      <c r="N2042">
        <f t="shared" si="234"/>
        <v>0.64456725016145167</v>
      </c>
      <c r="O2042">
        <f t="shared" si="235"/>
        <v>0.29319161499270019</v>
      </c>
      <c r="P2042">
        <f t="shared" si="236"/>
        <v>0.66742067865919585</v>
      </c>
      <c r="Q2042">
        <f t="shared" si="237"/>
        <v>0.27263479742833868</v>
      </c>
      <c r="R2042">
        <v>0.93775886500000005</v>
      </c>
      <c r="S2042">
        <v>0.94005547599999995</v>
      </c>
    </row>
    <row r="2043" spans="1:19" x14ac:dyDescent="0.25">
      <c r="A2043">
        <v>90</v>
      </c>
      <c r="B2043">
        <v>1</v>
      </c>
      <c r="C2043">
        <v>5</v>
      </c>
      <c r="D2043">
        <v>4</v>
      </c>
      <c r="E2043">
        <v>0.33660000000000001</v>
      </c>
      <c r="F2043">
        <v>0.61560000000000004</v>
      </c>
      <c r="G2043">
        <v>0.95220000000000005</v>
      </c>
      <c r="H2043">
        <v>0.67926638070000001</v>
      </c>
      <c r="I2043">
        <v>0.65047866499999996</v>
      </c>
      <c r="J2043">
        <v>0.34303402560000001</v>
      </c>
      <c r="K2043">
        <v>0.251987446</v>
      </c>
      <c r="L2043">
        <v>0.69830710809999996</v>
      </c>
      <c r="M2043">
        <v>0.2550720232</v>
      </c>
      <c r="N2043">
        <f t="shared" si="234"/>
        <v>0.64456725016145167</v>
      </c>
      <c r="O2043">
        <f t="shared" si="235"/>
        <v>0.29319161499270019</v>
      </c>
      <c r="P2043">
        <f t="shared" si="236"/>
        <v>0.66742067865919585</v>
      </c>
      <c r="Q2043">
        <f t="shared" si="237"/>
        <v>0.27263479742833868</v>
      </c>
      <c r="R2043">
        <v>0.93775886500000005</v>
      </c>
      <c r="S2043">
        <v>0.94005547599999995</v>
      </c>
    </row>
    <row r="2044" spans="1:19" x14ac:dyDescent="0.25">
      <c r="A2044">
        <v>90</v>
      </c>
      <c r="B2044">
        <v>1</v>
      </c>
      <c r="C2044">
        <v>5</v>
      </c>
      <c r="D2044">
        <v>4</v>
      </c>
      <c r="E2044">
        <v>0.25919999999999999</v>
      </c>
      <c r="F2044">
        <v>0.71099999999999997</v>
      </c>
      <c r="G2044">
        <v>0.97019999999999995</v>
      </c>
      <c r="H2044">
        <v>0.67926638070000001</v>
      </c>
      <c r="I2044">
        <v>0.65047866499999996</v>
      </c>
      <c r="J2044">
        <v>0.34303402560000001</v>
      </c>
      <c r="K2044">
        <v>0.251987446</v>
      </c>
      <c r="L2044">
        <v>0.69830710809999996</v>
      </c>
      <c r="M2044">
        <v>0.2550720232</v>
      </c>
      <c r="N2044">
        <f t="shared" si="234"/>
        <v>0.64456725016145167</v>
      </c>
      <c r="O2044">
        <f t="shared" si="235"/>
        <v>0.29319161499270019</v>
      </c>
      <c r="P2044">
        <f t="shared" si="236"/>
        <v>0.66742067865919585</v>
      </c>
      <c r="Q2044">
        <f t="shared" si="237"/>
        <v>0.27263479742833868</v>
      </c>
      <c r="R2044">
        <v>0.93775886500000005</v>
      </c>
      <c r="S2044">
        <v>0.94005547599999995</v>
      </c>
    </row>
    <row r="2045" spans="1:19" x14ac:dyDescent="0.25">
      <c r="A2045">
        <v>90</v>
      </c>
      <c r="B2045">
        <v>1</v>
      </c>
      <c r="C2045">
        <v>5</v>
      </c>
      <c r="D2045">
        <v>4</v>
      </c>
      <c r="E2045">
        <v>0.29699999999999999</v>
      </c>
      <c r="F2045">
        <v>0.67320000000000002</v>
      </c>
      <c r="G2045">
        <v>0.97019999999999995</v>
      </c>
      <c r="H2045">
        <v>0.67926638070000001</v>
      </c>
      <c r="I2045">
        <v>0.65047866499999996</v>
      </c>
      <c r="J2045">
        <v>0.34303402560000001</v>
      </c>
      <c r="K2045">
        <v>0.251987446</v>
      </c>
      <c r="L2045">
        <v>0.69830710809999996</v>
      </c>
      <c r="M2045">
        <v>0.2550720232</v>
      </c>
      <c r="N2045">
        <f t="shared" si="234"/>
        <v>0.64456725016145167</v>
      </c>
      <c r="O2045">
        <f t="shared" si="235"/>
        <v>0.29319161499270019</v>
      </c>
      <c r="P2045">
        <f t="shared" si="236"/>
        <v>0.66742067865919585</v>
      </c>
      <c r="Q2045">
        <f t="shared" si="237"/>
        <v>0.27263479742833868</v>
      </c>
      <c r="R2045">
        <v>0.93775886500000005</v>
      </c>
      <c r="S2045">
        <v>0.94005547599999995</v>
      </c>
    </row>
    <row r="2046" spans="1:19" x14ac:dyDescent="0.25">
      <c r="A2046">
        <v>90</v>
      </c>
      <c r="B2046">
        <v>1</v>
      </c>
      <c r="C2046">
        <v>5</v>
      </c>
      <c r="D2046">
        <v>4</v>
      </c>
      <c r="E2046">
        <v>0.30599999999999999</v>
      </c>
      <c r="F2046">
        <v>0.6552</v>
      </c>
      <c r="G2046">
        <v>0.96120000000000005</v>
      </c>
      <c r="H2046">
        <v>0.67926638070000001</v>
      </c>
      <c r="I2046">
        <v>0.65047866499999996</v>
      </c>
      <c r="J2046">
        <v>0.34303402560000001</v>
      </c>
      <c r="K2046">
        <v>0.251987446</v>
      </c>
      <c r="L2046">
        <v>0.69830710809999996</v>
      </c>
      <c r="M2046">
        <v>0.2550720232</v>
      </c>
      <c r="N2046">
        <f t="shared" si="234"/>
        <v>0.64456725016145167</v>
      </c>
      <c r="O2046">
        <f t="shared" si="235"/>
        <v>0.29319161499270019</v>
      </c>
      <c r="P2046">
        <f t="shared" si="236"/>
        <v>0.66742067865919585</v>
      </c>
      <c r="Q2046">
        <f t="shared" si="237"/>
        <v>0.27263479742833868</v>
      </c>
      <c r="R2046">
        <v>0.93775886500000005</v>
      </c>
      <c r="S2046">
        <v>0.94005547599999995</v>
      </c>
    </row>
    <row r="2047" spans="1:19" x14ac:dyDescent="0.25">
      <c r="A2047">
        <v>90</v>
      </c>
      <c r="B2047">
        <v>1</v>
      </c>
      <c r="C2047">
        <v>5</v>
      </c>
      <c r="D2047">
        <v>4</v>
      </c>
      <c r="E2047">
        <v>0.28439999999999999</v>
      </c>
      <c r="F2047">
        <v>0.66959999999999997</v>
      </c>
      <c r="G2047">
        <v>0.95399999999999996</v>
      </c>
      <c r="H2047">
        <v>0.67926638070000001</v>
      </c>
      <c r="I2047">
        <v>0.65047866499999996</v>
      </c>
      <c r="J2047">
        <v>0.34303402560000001</v>
      </c>
      <c r="K2047">
        <v>0.251987446</v>
      </c>
      <c r="L2047">
        <v>0.69830710809999996</v>
      </c>
      <c r="M2047">
        <v>0.2550720232</v>
      </c>
      <c r="N2047">
        <f t="shared" si="234"/>
        <v>0.64456725016145167</v>
      </c>
      <c r="O2047">
        <f t="shared" si="235"/>
        <v>0.29319161499270019</v>
      </c>
      <c r="P2047">
        <f t="shared" si="236"/>
        <v>0.66742067865919585</v>
      </c>
      <c r="Q2047">
        <f t="shared" si="237"/>
        <v>0.27263479742833868</v>
      </c>
      <c r="R2047">
        <v>0.93775886500000005</v>
      </c>
      <c r="S2047">
        <v>0.94005547599999995</v>
      </c>
    </row>
    <row r="2048" spans="1:19" x14ac:dyDescent="0.25">
      <c r="A2048">
        <v>90</v>
      </c>
      <c r="B2048">
        <v>1</v>
      </c>
      <c r="C2048">
        <v>5</v>
      </c>
      <c r="D2048">
        <v>4</v>
      </c>
      <c r="E2048">
        <v>0.2646</v>
      </c>
      <c r="F2048">
        <v>0.64439999999999997</v>
      </c>
      <c r="G2048">
        <v>0.90900000000000003</v>
      </c>
      <c r="H2048">
        <v>0.67926638070000001</v>
      </c>
      <c r="I2048">
        <v>0.65047866499999996</v>
      </c>
      <c r="J2048">
        <v>0.34303402560000001</v>
      </c>
      <c r="K2048">
        <v>0.251987446</v>
      </c>
      <c r="L2048">
        <v>0.69830710809999996</v>
      </c>
      <c r="M2048">
        <v>0.2550720232</v>
      </c>
      <c r="N2048">
        <f t="shared" si="234"/>
        <v>0.64456725016145167</v>
      </c>
      <c r="O2048">
        <f t="shared" si="235"/>
        <v>0.29319161499270019</v>
      </c>
      <c r="P2048">
        <f t="shared" si="236"/>
        <v>0.66742067865919585</v>
      </c>
      <c r="Q2048">
        <f t="shared" si="237"/>
        <v>0.27263479742833868</v>
      </c>
      <c r="R2048">
        <v>0.93775886500000005</v>
      </c>
      <c r="S2048">
        <v>0.94005547599999995</v>
      </c>
    </row>
    <row r="2049" spans="1:19" x14ac:dyDescent="0.25">
      <c r="A2049">
        <v>90</v>
      </c>
      <c r="B2049">
        <v>1</v>
      </c>
      <c r="C2049">
        <v>5</v>
      </c>
      <c r="D2049">
        <v>4</v>
      </c>
      <c r="E2049">
        <v>0.30420000000000003</v>
      </c>
      <c r="F2049">
        <v>0.59760000000000002</v>
      </c>
      <c r="G2049">
        <v>0.90180000000000005</v>
      </c>
      <c r="H2049">
        <v>0.67926638070000001</v>
      </c>
      <c r="I2049">
        <v>0.65047866499999996</v>
      </c>
      <c r="J2049">
        <v>0.34303402560000001</v>
      </c>
      <c r="K2049">
        <v>0.251987446</v>
      </c>
      <c r="L2049">
        <v>0.69830710809999996</v>
      </c>
      <c r="M2049">
        <v>0.2550720232</v>
      </c>
      <c r="N2049">
        <f t="shared" si="234"/>
        <v>0.64456725016145167</v>
      </c>
      <c r="O2049">
        <f t="shared" si="235"/>
        <v>0.29319161499270019</v>
      </c>
      <c r="P2049">
        <f t="shared" si="236"/>
        <v>0.66742067865919585</v>
      </c>
      <c r="Q2049">
        <f t="shared" si="237"/>
        <v>0.27263479742833868</v>
      </c>
      <c r="R2049">
        <v>0.93775886500000005</v>
      </c>
      <c r="S2049">
        <v>0.94005547599999995</v>
      </c>
    </row>
    <row r="2050" spans="1:19" x14ac:dyDescent="0.25">
      <c r="A2050">
        <v>90</v>
      </c>
      <c r="B2050">
        <v>1</v>
      </c>
      <c r="C2050">
        <v>5</v>
      </c>
      <c r="D2050">
        <v>4</v>
      </c>
      <c r="E2050">
        <v>0.3276</v>
      </c>
      <c r="F2050">
        <v>0.67679999999999996</v>
      </c>
      <c r="G2050">
        <v>1.0044</v>
      </c>
      <c r="H2050">
        <v>0.67926638070000001</v>
      </c>
      <c r="I2050">
        <v>0.65047866499999996</v>
      </c>
      <c r="J2050">
        <v>0.34303402560000001</v>
      </c>
      <c r="K2050">
        <v>0.251987446</v>
      </c>
      <c r="L2050">
        <v>0.69830710809999996</v>
      </c>
      <c r="M2050">
        <v>0.2550720232</v>
      </c>
      <c r="N2050">
        <f t="shared" si="234"/>
        <v>0.64456725016145167</v>
      </c>
      <c r="O2050">
        <f t="shared" si="235"/>
        <v>0.29319161499270019</v>
      </c>
      <c r="P2050">
        <f t="shared" si="236"/>
        <v>0.66742067865919585</v>
      </c>
      <c r="Q2050">
        <f t="shared" si="237"/>
        <v>0.27263479742833868</v>
      </c>
      <c r="R2050">
        <v>0.93775886500000005</v>
      </c>
      <c r="S2050">
        <v>0.94005547599999995</v>
      </c>
    </row>
    <row r="2052" spans="1:19" x14ac:dyDescent="0.25">
      <c r="A2052">
        <v>90</v>
      </c>
      <c r="B2052">
        <v>0.8</v>
      </c>
      <c r="C2052">
        <v>5</v>
      </c>
      <c r="D2052">
        <v>4</v>
      </c>
      <c r="E2052">
        <v>0.252</v>
      </c>
      <c r="F2052">
        <v>0.51239999999999997</v>
      </c>
      <c r="G2052">
        <v>0.76439999999999997</v>
      </c>
      <c r="H2052">
        <v>0.48666638070000001</v>
      </c>
      <c r="I2052">
        <v>0.45367866499999998</v>
      </c>
      <c r="J2052">
        <v>0.34303402560000001</v>
      </c>
      <c r="K2052">
        <v>0.251987446</v>
      </c>
      <c r="L2052">
        <v>0.49762422810000001</v>
      </c>
      <c r="M2052">
        <v>0.2550720232</v>
      </c>
      <c r="N2052">
        <f t="shared" ref="N2052:N2091" si="238">$W$27+$W$28*B2052+$W$29*(C2052-$V$16)*(D2052-$V$18)+$W$30*A2052+$W$31*D2052+$W$32*(C2052-$V$16)*(A2052-$V$20)+$W$33*C2052+$W$34*(B2052-$V$22)*(D2052-$V$18)+$W$35*(A2052-$V$20)*(D2052-$V$18)</f>
        <v>0.46825314699345166</v>
      </c>
      <c r="O2052">
        <f t="shared" ref="O2052:O2091" si="239">$W$40+$W$41*D2052+$W$42*(C2052-$V$17)*(D2052-$V$19)+$W$43*A2052+$W$44*(A2052-$V$21)*(D2052-$V$19)+$W$45*C2052+$W$46*(A2052-$V$21)*(C2052-$V$17)+$W$47*(B2052-$V$23)*(D2052-$V$19)+$W$48*(B2052-$V$23)*(C2052-$V$17)+$W$49*B2052</f>
        <v>0.28112794438650013</v>
      </c>
      <c r="P2052">
        <f t="shared" ref="P2052:P2091" si="240">$Z$27+$Z$28*B2052+$Z$29*A2052+$Z$30*C2052+$Z$31*(D2052-$V$18)^2+$Z$32*(D2052-$V$18)*(C2052-$V$16)+$Z$33*(A2052-$V$20)*(D2052-$V$18)+$Z$34*(D2052)+$Z$35*(B2052-$V$22)*(D2052-$V$18)+$Z$36*(C2052-$V$16)^2+$Z$37*(B2052-$V$22)*(C2052-$V$16)</f>
        <v>0.48280098206519639</v>
      </c>
      <c r="Q2052">
        <f t="shared" ref="Q2052:Q2091" si="241">$Z$40+$Z$41*A2052+$Z$42*C2052+$Z$43*(D2052-$V$19)^2+$Z$44*(C2052-$V$17)*(D2052-$V$19)+$Z$45*D2052+$Z$46*(A2052-$V$21)*(D2052-$V$19)+$Z$47*(C2052-$V$17)^2+$Z$48*(B2052-$V$23)*(D2052-$V$19)+$Z$49*(B2052-$V$23)*(C2052-$V$17)+$Z$50*B2052</f>
        <v>0.26806908184153871</v>
      </c>
      <c r="R2052">
        <v>0.74938109100000005</v>
      </c>
      <c r="S2052">
        <v>0.750870064</v>
      </c>
    </row>
    <row r="2053" spans="1:19" x14ac:dyDescent="0.25">
      <c r="A2053">
        <v>90</v>
      </c>
      <c r="B2053">
        <v>0.8</v>
      </c>
      <c r="C2053">
        <v>5</v>
      </c>
      <c r="D2053">
        <v>4</v>
      </c>
      <c r="E2053">
        <v>0.2412</v>
      </c>
      <c r="F2053">
        <v>0.51839999999999997</v>
      </c>
      <c r="G2053">
        <v>0.75960000000000005</v>
      </c>
      <c r="H2053">
        <v>0.48666638070000001</v>
      </c>
      <c r="I2053">
        <v>0.45367866499999998</v>
      </c>
      <c r="J2053">
        <v>0.34303402560000001</v>
      </c>
      <c r="K2053">
        <v>0.251987446</v>
      </c>
      <c r="L2053">
        <v>0.49762422810000001</v>
      </c>
      <c r="M2053">
        <v>0.2550720232</v>
      </c>
      <c r="N2053">
        <f t="shared" si="238"/>
        <v>0.46825314699345166</v>
      </c>
      <c r="O2053">
        <f t="shared" si="239"/>
        <v>0.28112794438650013</v>
      </c>
      <c r="P2053">
        <f t="shared" si="240"/>
        <v>0.48280098206519639</v>
      </c>
      <c r="Q2053">
        <f t="shared" si="241"/>
        <v>0.26806908184153871</v>
      </c>
      <c r="R2053">
        <v>0.74938109100000005</v>
      </c>
      <c r="S2053">
        <v>0.750870064</v>
      </c>
    </row>
    <row r="2054" spans="1:19" x14ac:dyDescent="0.25">
      <c r="A2054">
        <v>90</v>
      </c>
      <c r="B2054">
        <v>0.8</v>
      </c>
      <c r="C2054">
        <v>5</v>
      </c>
      <c r="D2054">
        <v>4</v>
      </c>
      <c r="E2054">
        <v>0.24840000000000001</v>
      </c>
      <c r="F2054">
        <v>0.51600000000000001</v>
      </c>
      <c r="G2054">
        <v>0.76439999999999997</v>
      </c>
      <c r="H2054">
        <v>0.48666638070000001</v>
      </c>
      <c r="I2054">
        <v>0.45367866499999998</v>
      </c>
      <c r="J2054">
        <v>0.34303402560000001</v>
      </c>
      <c r="K2054">
        <v>0.251987446</v>
      </c>
      <c r="L2054">
        <v>0.49762422810000001</v>
      </c>
      <c r="M2054">
        <v>0.2550720232</v>
      </c>
      <c r="N2054">
        <f t="shared" si="238"/>
        <v>0.46825314699345166</v>
      </c>
      <c r="O2054">
        <f t="shared" si="239"/>
        <v>0.28112794438650013</v>
      </c>
      <c r="P2054">
        <f t="shared" si="240"/>
        <v>0.48280098206519639</v>
      </c>
      <c r="Q2054">
        <f t="shared" si="241"/>
        <v>0.26806908184153871</v>
      </c>
      <c r="R2054">
        <v>0.74938109100000005</v>
      </c>
      <c r="S2054">
        <v>0.750870064</v>
      </c>
    </row>
    <row r="2055" spans="1:19" x14ac:dyDescent="0.25">
      <c r="A2055">
        <v>90</v>
      </c>
      <c r="B2055">
        <v>0.8</v>
      </c>
      <c r="C2055">
        <v>5</v>
      </c>
      <c r="D2055">
        <v>4</v>
      </c>
      <c r="E2055">
        <v>0.25319999999999998</v>
      </c>
      <c r="F2055">
        <v>0.50639999999999996</v>
      </c>
      <c r="G2055">
        <v>0.75960000000000005</v>
      </c>
      <c r="H2055">
        <v>0.48666638070000001</v>
      </c>
      <c r="I2055">
        <v>0.45367866499999998</v>
      </c>
      <c r="J2055">
        <v>0.34303402560000001</v>
      </c>
      <c r="K2055">
        <v>0.251987446</v>
      </c>
      <c r="L2055">
        <v>0.49762422810000001</v>
      </c>
      <c r="M2055">
        <v>0.2550720232</v>
      </c>
      <c r="N2055">
        <f t="shared" si="238"/>
        <v>0.46825314699345166</v>
      </c>
      <c r="O2055">
        <f t="shared" si="239"/>
        <v>0.28112794438650013</v>
      </c>
      <c r="P2055">
        <f t="shared" si="240"/>
        <v>0.48280098206519639</v>
      </c>
      <c r="Q2055">
        <f t="shared" si="241"/>
        <v>0.26806908184153871</v>
      </c>
      <c r="R2055">
        <v>0.74938109100000005</v>
      </c>
      <c r="S2055">
        <v>0.750870064</v>
      </c>
    </row>
    <row r="2056" spans="1:19" x14ac:dyDescent="0.25">
      <c r="A2056">
        <v>90</v>
      </c>
      <c r="B2056">
        <v>0.8</v>
      </c>
      <c r="C2056">
        <v>5</v>
      </c>
      <c r="D2056">
        <v>4</v>
      </c>
      <c r="E2056">
        <v>0.216</v>
      </c>
      <c r="F2056">
        <v>0.53100000000000003</v>
      </c>
      <c r="G2056">
        <v>0.747</v>
      </c>
      <c r="H2056">
        <v>0.48666638070000001</v>
      </c>
      <c r="I2056">
        <v>0.45367866499999998</v>
      </c>
      <c r="J2056">
        <v>0.34303402560000001</v>
      </c>
      <c r="K2056">
        <v>0.251987446</v>
      </c>
      <c r="L2056">
        <v>0.49762422810000001</v>
      </c>
      <c r="M2056">
        <v>0.2550720232</v>
      </c>
      <c r="N2056">
        <f t="shared" si="238"/>
        <v>0.46825314699345166</v>
      </c>
      <c r="O2056">
        <f t="shared" si="239"/>
        <v>0.28112794438650013</v>
      </c>
      <c r="P2056">
        <f t="shared" si="240"/>
        <v>0.48280098206519639</v>
      </c>
      <c r="Q2056">
        <f t="shared" si="241"/>
        <v>0.26806908184153871</v>
      </c>
      <c r="R2056">
        <v>0.74938109100000005</v>
      </c>
      <c r="S2056">
        <v>0.750870064</v>
      </c>
    </row>
    <row r="2057" spans="1:19" x14ac:dyDescent="0.25">
      <c r="A2057">
        <v>90</v>
      </c>
      <c r="B2057">
        <v>0.8</v>
      </c>
      <c r="C2057">
        <v>5</v>
      </c>
      <c r="D2057">
        <v>4</v>
      </c>
      <c r="E2057">
        <v>0.21779999999999999</v>
      </c>
      <c r="F2057">
        <v>0.53100000000000003</v>
      </c>
      <c r="G2057">
        <v>0.74880000000000002</v>
      </c>
      <c r="H2057">
        <v>0.48666638070000001</v>
      </c>
      <c r="I2057">
        <v>0.45367866499999998</v>
      </c>
      <c r="J2057">
        <v>0.34303402560000001</v>
      </c>
      <c r="K2057">
        <v>0.251987446</v>
      </c>
      <c r="L2057">
        <v>0.49762422810000001</v>
      </c>
      <c r="M2057">
        <v>0.2550720232</v>
      </c>
      <c r="N2057">
        <f t="shared" si="238"/>
        <v>0.46825314699345166</v>
      </c>
      <c r="O2057">
        <f t="shared" si="239"/>
        <v>0.28112794438650013</v>
      </c>
      <c r="P2057">
        <f t="shared" si="240"/>
        <v>0.48280098206519639</v>
      </c>
      <c r="Q2057">
        <f t="shared" si="241"/>
        <v>0.26806908184153871</v>
      </c>
      <c r="R2057">
        <v>0.74938109100000005</v>
      </c>
      <c r="S2057">
        <v>0.750870064</v>
      </c>
    </row>
    <row r="2058" spans="1:19" x14ac:dyDescent="0.25">
      <c r="A2058">
        <v>90</v>
      </c>
      <c r="B2058">
        <v>0.8</v>
      </c>
      <c r="C2058">
        <v>5</v>
      </c>
      <c r="D2058">
        <v>4</v>
      </c>
      <c r="E2058">
        <v>0.21060000000000001</v>
      </c>
      <c r="F2058">
        <v>0.53459999999999996</v>
      </c>
      <c r="G2058">
        <v>0.74519999999999997</v>
      </c>
      <c r="H2058">
        <v>0.48666638070000001</v>
      </c>
      <c r="I2058">
        <v>0.45367866499999998</v>
      </c>
      <c r="J2058">
        <v>0.34303402560000001</v>
      </c>
      <c r="K2058">
        <v>0.251987446</v>
      </c>
      <c r="L2058">
        <v>0.49762422810000001</v>
      </c>
      <c r="M2058">
        <v>0.2550720232</v>
      </c>
      <c r="N2058">
        <f t="shared" si="238"/>
        <v>0.46825314699345166</v>
      </c>
      <c r="O2058">
        <f t="shared" si="239"/>
        <v>0.28112794438650013</v>
      </c>
      <c r="P2058">
        <f t="shared" si="240"/>
        <v>0.48280098206519639</v>
      </c>
      <c r="Q2058">
        <f t="shared" si="241"/>
        <v>0.26806908184153871</v>
      </c>
      <c r="R2058">
        <v>0.74938109100000005</v>
      </c>
      <c r="S2058">
        <v>0.750870064</v>
      </c>
    </row>
    <row r="2059" spans="1:19" x14ac:dyDescent="0.25">
      <c r="A2059">
        <v>90</v>
      </c>
      <c r="B2059">
        <v>0.8</v>
      </c>
      <c r="C2059">
        <v>5</v>
      </c>
      <c r="D2059">
        <v>4</v>
      </c>
      <c r="E2059">
        <v>0.22500000000000001</v>
      </c>
      <c r="F2059">
        <v>0.5292</v>
      </c>
      <c r="G2059">
        <v>0.75419999999999998</v>
      </c>
      <c r="H2059">
        <v>0.48666638070000001</v>
      </c>
      <c r="I2059">
        <v>0.45367866499999998</v>
      </c>
      <c r="J2059">
        <v>0.34303402560000001</v>
      </c>
      <c r="K2059">
        <v>0.251987446</v>
      </c>
      <c r="L2059">
        <v>0.49762422810000001</v>
      </c>
      <c r="M2059">
        <v>0.2550720232</v>
      </c>
      <c r="N2059">
        <f t="shared" si="238"/>
        <v>0.46825314699345166</v>
      </c>
      <c r="O2059">
        <f t="shared" si="239"/>
        <v>0.28112794438650013</v>
      </c>
      <c r="P2059">
        <f t="shared" si="240"/>
        <v>0.48280098206519639</v>
      </c>
      <c r="Q2059">
        <f t="shared" si="241"/>
        <v>0.26806908184153871</v>
      </c>
      <c r="R2059">
        <v>0.74938109100000005</v>
      </c>
      <c r="S2059">
        <v>0.750870064</v>
      </c>
    </row>
    <row r="2060" spans="1:19" x14ac:dyDescent="0.25">
      <c r="A2060">
        <v>90</v>
      </c>
      <c r="B2060">
        <v>0.8</v>
      </c>
      <c r="C2060">
        <v>5</v>
      </c>
      <c r="D2060">
        <v>4</v>
      </c>
      <c r="E2060">
        <v>0.22500000000000001</v>
      </c>
      <c r="F2060">
        <v>0.52739999999999998</v>
      </c>
      <c r="G2060">
        <v>0.75239999999999996</v>
      </c>
      <c r="H2060">
        <v>0.48666638070000001</v>
      </c>
      <c r="I2060">
        <v>0.45367866499999998</v>
      </c>
      <c r="J2060">
        <v>0.34303402560000001</v>
      </c>
      <c r="K2060">
        <v>0.251987446</v>
      </c>
      <c r="L2060">
        <v>0.49762422810000001</v>
      </c>
      <c r="M2060">
        <v>0.2550720232</v>
      </c>
      <c r="N2060">
        <f t="shared" si="238"/>
        <v>0.46825314699345166</v>
      </c>
      <c r="O2060">
        <f t="shared" si="239"/>
        <v>0.28112794438650013</v>
      </c>
      <c r="P2060">
        <f t="shared" si="240"/>
        <v>0.48280098206519639</v>
      </c>
      <c r="Q2060">
        <f t="shared" si="241"/>
        <v>0.26806908184153871</v>
      </c>
      <c r="R2060">
        <v>0.74938109100000005</v>
      </c>
      <c r="S2060">
        <v>0.750870064</v>
      </c>
    </row>
    <row r="2061" spans="1:19" x14ac:dyDescent="0.25">
      <c r="A2061">
        <v>90</v>
      </c>
      <c r="B2061">
        <v>0.8</v>
      </c>
      <c r="C2061">
        <v>5</v>
      </c>
      <c r="D2061">
        <v>4</v>
      </c>
      <c r="E2061">
        <v>0.23760000000000001</v>
      </c>
      <c r="F2061">
        <v>0.51480000000000004</v>
      </c>
      <c r="G2061">
        <v>0.75239999999999996</v>
      </c>
      <c r="H2061">
        <v>0.48666638070000001</v>
      </c>
      <c r="I2061">
        <v>0.45367866499999998</v>
      </c>
      <c r="J2061">
        <v>0.34303402560000001</v>
      </c>
      <c r="K2061">
        <v>0.251987446</v>
      </c>
      <c r="L2061">
        <v>0.49762422810000001</v>
      </c>
      <c r="M2061">
        <v>0.2550720232</v>
      </c>
      <c r="N2061">
        <f t="shared" si="238"/>
        <v>0.46825314699345166</v>
      </c>
      <c r="O2061">
        <f t="shared" si="239"/>
        <v>0.28112794438650013</v>
      </c>
      <c r="P2061">
        <f t="shared" si="240"/>
        <v>0.48280098206519639</v>
      </c>
      <c r="Q2061">
        <f t="shared" si="241"/>
        <v>0.26806908184153871</v>
      </c>
      <c r="R2061">
        <v>0.74938109100000005</v>
      </c>
      <c r="S2061">
        <v>0.750870064</v>
      </c>
    </row>
    <row r="2062" spans="1:19" x14ac:dyDescent="0.25">
      <c r="A2062">
        <v>90</v>
      </c>
      <c r="B2062">
        <v>0.8</v>
      </c>
      <c r="C2062">
        <v>5</v>
      </c>
      <c r="D2062">
        <v>4</v>
      </c>
      <c r="E2062">
        <v>0.23580000000000001</v>
      </c>
      <c r="F2062">
        <v>0.51659999999999995</v>
      </c>
      <c r="G2062">
        <v>0.75239999999999996</v>
      </c>
      <c r="H2062">
        <v>0.48666638070000001</v>
      </c>
      <c r="I2062">
        <v>0.45367866499999998</v>
      </c>
      <c r="J2062">
        <v>0.34303402560000001</v>
      </c>
      <c r="K2062">
        <v>0.251987446</v>
      </c>
      <c r="L2062">
        <v>0.49762422810000001</v>
      </c>
      <c r="M2062">
        <v>0.2550720232</v>
      </c>
      <c r="N2062">
        <f t="shared" si="238"/>
        <v>0.46825314699345166</v>
      </c>
      <c r="O2062">
        <f t="shared" si="239"/>
        <v>0.28112794438650013</v>
      </c>
      <c r="P2062">
        <f t="shared" si="240"/>
        <v>0.48280098206519639</v>
      </c>
      <c r="Q2062">
        <f t="shared" si="241"/>
        <v>0.26806908184153871</v>
      </c>
      <c r="R2062">
        <v>0.74938109100000005</v>
      </c>
      <c r="S2062">
        <v>0.750870064</v>
      </c>
    </row>
    <row r="2063" spans="1:19" x14ac:dyDescent="0.25">
      <c r="A2063">
        <v>90</v>
      </c>
      <c r="B2063">
        <v>0.8</v>
      </c>
      <c r="C2063">
        <v>5</v>
      </c>
      <c r="D2063">
        <v>4</v>
      </c>
      <c r="E2063">
        <v>0.23760000000000001</v>
      </c>
      <c r="F2063">
        <v>0.5202</v>
      </c>
      <c r="G2063">
        <v>0.75780000000000003</v>
      </c>
      <c r="H2063">
        <v>0.48666638070000001</v>
      </c>
      <c r="I2063">
        <v>0.45367866499999998</v>
      </c>
      <c r="J2063">
        <v>0.34303402560000001</v>
      </c>
      <c r="K2063">
        <v>0.251987446</v>
      </c>
      <c r="L2063">
        <v>0.49762422810000001</v>
      </c>
      <c r="M2063">
        <v>0.2550720232</v>
      </c>
      <c r="N2063">
        <f t="shared" si="238"/>
        <v>0.46825314699345166</v>
      </c>
      <c r="O2063">
        <f t="shared" si="239"/>
        <v>0.28112794438650013</v>
      </c>
      <c r="P2063">
        <f t="shared" si="240"/>
        <v>0.48280098206519639</v>
      </c>
      <c r="Q2063">
        <f t="shared" si="241"/>
        <v>0.26806908184153871</v>
      </c>
      <c r="R2063">
        <v>0.74938109100000005</v>
      </c>
      <c r="S2063">
        <v>0.750870064</v>
      </c>
    </row>
    <row r="2064" spans="1:19" x14ac:dyDescent="0.25">
      <c r="A2064">
        <v>90</v>
      </c>
      <c r="B2064">
        <v>0.8</v>
      </c>
      <c r="C2064">
        <v>5</v>
      </c>
      <c r="D2064">
        <v>4</v>
      </c>
      <c r="E2064">
        <v>0.23580000000000001</v>
      </c>
      <c r="F2064">
        <v>0.51839999999999997</v>
      </c>
      <c r="G2064">
        <v>0.75419999999999998</v>
      </c>
      <c r="H2064">
        <v>0.48666638070000001</v>
      </c>
      <c r="I2064">
        <v>0.45367866499999998</v>
      </c>
      <c r="J2064">
        <v>0.34303402560000001</v>
      </c>
      <c r="K2064">
        <v>0.251987446</v>
      </c>
      <c r="L2064">
        <v>0.49762422810000001</v>
      </c>
      <c r="M2064">
        <v>0.2550720232</v>
      </c>
      <c r="N2064">
        <f t="shared" si="238"/>
        <v>0.46825314699345166</v>
      </c>
      <c r="O2064">
        <f t="shared" si="239"/>
        <v>0.28112794438650013</v>
      </c>
      <c r="P2064">
        <f t="shared" si="240"/>
        <v>0.48280098206519639</v>
      </c>
      <c r="Q2064">
        <f t="shared" si="241"/>
        <v>0.26806908184153871</v>
      </c>
      <c r="R2064">
        <v>0.74938109100000005</v>
      </c>
      <c r="S2064">
        <v>0.750870064</v>
      </c>
    </row>
    <row r="2065" spans="1:19" x14ac:dyDescent="0.25">
      <c r="A2065">
        <v>90</v>
      </c>
      <c r="B2065">
        <v>0.8</v>
      </c>
      <c r="C2065">
        <v>5</v>
      </c>
      <c r="D2065">
        <v>4</v>
      </c>
      <c r="E2065">
        <v>0.24299999999999999</v>
      </c>
      <c r="F2065">
        <v>0.50760000000000005</v>
      </c>
      <c r="G2065">
        <v>0.75060000000000004</v>
      </c>
      <c r="H2065">
        <v>0.48666638070000001</v>
      </c>
      <c r="I2065">
        <v>0.45367866499999998</v>
      </c>
      <c r="J2065">
        <v>0.34303402560000001</v>
      </c>
      <c r="K2065">
        <v>0.251987446</v>
      </c>
      <c r="L2065">
        <v>0.49762422810000001</v>
      </c>
      <c r="M2065">
        <v>0.2550720232</v>
      </c>
      <c r="N2065">
        <f t="shared" si="238"/>
        <v>0.46825314699345166</v>
      </c>
      <c r="O2065">
        <f t="shared" si="239"/>
        <v>0.28112794438650013</v>
      </c>
      <c r="P2065">
        <f t="shared" si="240"/>
        <v>0.48280098206519639</v>
      </c>
      <c r="Q2065">
        <f t="shared" si="241"/>
        <v>0.26806908184153871</v>
      </c>
      <c r="R2065">
        <v>0.74938109100000005</v>
      </c>
      <c r="S2065">
        <v>0.750870064</v>
      </c>
    </row>
    <row r="2066" spans="1:19" x14ac:dyDescent="0.25">
      <c r="A2066">
        <v>90</v>
      </c>
      <c r="B2066">
        <v>0.8</v>
      </c>
      <c r="C2066">
        <v>5</v>
      </c>
      <c r="D2066">
        <v>4</v>
      </c>
      <c r="E2066">
        <v>0.2412</v>
      </c>
      <c r="F2066">
        <v>0.51659999999999995</v>
      </c>
      <c r="G2066">
        <v>0.75780000000000003</v>
      </c>
      <c r="H2066">
        <v>0.48666638070000001</v>
      </c>
      <c r="I2066">
        <v>0.45367866499999998</v>
      </c>
      <c r="J2066">
        <v>0.34303402560000001</v>
      </c>
      <c r="K2066">
        <v>0.251987446</v>
      </c>
      <c r="L2066">
        <v>0.49762422810000001</v>
      </c>
      <c r="M2066">
        <v>0.2550720232</v>
      </c>
      <c r="N2066">
        <f t="shared" si="238"/>
        <v>0.46825314699345166</v>
      </c>
      <c r="O2066">
        <f t="shared" si="239"/>
        <v>0.28112794438650013</v>
      </c>
      <c r="P2066">
        <f t="shared" si="240"/>
        <v>0.48280098206519639</v>
      </c>
      <c r="Q2066">
        <f t="shared" si="241"/>
        <v>0.26806908184153871</v>
      </c>
      <c r="R2066">
        <v>0.74938109100000005</v>
      </c>
      <c r="S2066">
        <v>0.750870064</v>
      </c>
    </row>
    <row r="2067" spans="1:19" x14ac:dyDescent="0.25">
      <c r="A2067">
        <v>90</v>
      </c>
      <c r="B2067">
        <v>0.8</v>
      </c>
      <c r="C2067">
        <v>5</v>
      </c>
      <c r="D2067">
        <v>4</v>
      </c>
      <c r="E2067">
        <v>0.252</v>
      </c>
      <c r="F2067">
        <v>0.50580000000000003</v>
      </c>
      <c r="G2067">
        <v>0.75780000000000003</v>
      </c>
      <c r="H2067">
        <v>0.48666638070000001</v>
      </c>
      <c r="I2067">
        <v>0.45367866499999998</v>
      </c>
      <c r="J2067">
        <v>0.34303402560000001</v>
      </c>
      <c r="K2067">
        <v>0.251987446</v>
      </c>
      <c r="L2067">
        <v>0.49762422810000001</v>
      </c>
      <c r="M2067">
        <v>0.2550720232</v>
      </c>
      <c r="N2067">
        <f t="shared" si="238"/>
        <v>0.46825314699345166</v>
      </c>
      <c r="O2067">
        <f t="shared" si="239"/>
        <v>0.28112794438650013</v>
      </c>
      <c r="P2067">
        <f t="shared" si="240"/>
        <v>0.48280098206519639</v>
      </c>
      <c r="Q2067">
        <f t="shared" si="241"/>
        <v>0.26806908184153871</v>
      </c>
      <c r="R2067">
        <v>0.74938109100000005</v>
      </c>
      <c r="S2067">
        <v>0.750870064</v>
      </c>
    </row>
    <row r="2068" spans="1:19" x14ac:dyDescent="0.25">
      <c r="A2068">
        <v>90</v>
      </c>
      <c r="B2068">
        <v>0.8</v>
      </c>
      <c r="C2068">
        <v>5</v>
      </c>
      <c r="D2068">
        <v>4</v>
      </c>
      <c r="E2068">
        <v>0.24479999999999999</v>
      </c>
      <c r="F2068">
        <v>0.49320000000000003</v>
      </c>
      <c r="G2068">
        <v>0.73799999999999999</v>
      </c>
      <c r="H2068">
        <v>0.48666638070000001</v>
      </c>
      <c r="I2068">
        <v>0.45367866499999998</v>
      </c>
      <c r="J2068">
        <v>0.34303402560000001</v>
      </c>
      <c r="K2068">
        <v>0.251987446</v>
      </c>
      <c r="L2068">
        <v>0.49762422810000001</v>
      </c>
      <c r="M2068">
        <v>0.2550720232</v>
      </c>
      <c r="N2068">
        <f t="shared" si="238"/>
        <v>0.46825314699345166</v>
      </c>
      <c r="O2068">
        <f t="shared" si="239"/>
        <v>0.28112794438650013</v>
      </c>
      <c r="P2068">
        <f t="shared" si="240"/>
        <v>0.48280098206519639</v>
      </c>
      <c r="Q2068">
        <f t="shared" si="241"/>
        <v>0.26806908184153871</v>
      </c>
      <c r="R2068">
        <v>0.74938109100000005</v>
      </c>
      <c r="S2068">
        <v>0.750870064</v>
      </c>
    </row>
    <row r="2069" spans="1:19" x14ac:dyDescent="0.25">
      <c r="A2069">
        <v>90</v>
      </c>
      <c r="B2069">
        <v>0.8</v>
      </c>
      <c r="C2069">
        <v>5</v>
      </c>
      <c r="D2069">
        <v>4</v>
      </c>
      <c r="E2069">
        <v>0.252</v>
      </c>
      <c r="F2069">
        <v>0.4914</v>
      </c>
      <c r="G2069">
        <v>0.74339999999999995</v>
      </c>
      <c r="H2069">
        <v>0.48666638070000001</v>
      </c>
      <c r="I2069">
        <v>0.45367866499999998</v>
      </c>
      <c r="J2069">
        <v>0.34303402560000001</v>
      </c>
      <c r="K2069">
        <v>0.251987446</v>
      </c>
      <c r="L2069">
        <v>0.49762422810000001</v>
      </c>
      <c r="M2069">
        <v>0.2550720232</v>
      </c>
      <c r="N2069">
        <f t="shared" si="238"/>
        <v>0.46825314699345166</v>
      </c>
      <c r="O2069">
        <f t="shared" si="239"/>
        <v>0.28112794438650013</v>
      </c>
      <c r="P2069">
        <f t="shared" si="240"/>
        <v>0.48280098206519639</v>
      </c>
      <c r="Q2069">
        <f t="shared" si="241"/>
        <v>0.26806908184153871</v>
      </c>
      <c r="R2069">
        <v>0.74938109100000005</v>
      </c>
      <c r="S2069">
        <v>0.750870064</v>
      </c>
    </row>
    <row r="2070" spans="1:19" x14ac:dyDescent="0.25">
      <c r="A2070">
        <v>90</v>
      </c>
      <c r="B2070">
        <v>0.8</v>
      </c>
      <c r="C2070">
        <v>5</v>
      </c>
      <c r="D2070">
        <v>4</v>
      </c>
      <c r="E2070">
        <v>0.25740000000000002</v>
      </c>
      <c r="F2070">
        <v>0.48780000000000001</v>
      </c>
      <c r="G2070">
        <v>0.74519999999999997</v>
      </c>
      <c r="H2070">
        <v>0.48666638070000001</v>
      </c>
      <c r="I2070">
        <v>0.45367866499999998</v>
      </c>
      <c r="J2070">
        <v>0.34303402560000001</v>
      </c>
      <c r="K2070">
        <v>0.251987446</v>
      </c>
      <c r="L2070">
        <v>0.49762422810000001</v>
      </c>
      <c r="M2070">
        <v>0.2550720232</v>
      </c>
      <c r="N2070">
        <f t="shared" si="238"/>
        <v>0.46825314699345166</v>
      </c>
      <c r="O2070">
        <f t="shared" si="239"/>
        <v>0.28112794438650013</v>
      </c>
      <c r="P2070">
        <f t="shared" si="240"/>
        <v>0.48280098206519639</v>
      </c>
      <c r="Q2070">
        <f t="shared" si="241"/>
        <v>0.26806908184153871</v>
      </c>
      <c r="R2070">
        <v>0.74938109100000005</v>
      </c>
      <c r="S2070">
        <v>0.750870064</v>
      </c>
    </row>
    <row r="2071" spans="1:19" x14ac:dyDescent="0.25">
      <c r="A2071">
        <v>90</v>
      </c>
      <c r="B2071">
        <v>0.8</v>
      </c>
      <c r="C2071">
        <v>5</v>
      </c>
      <c r="D2071">
        <v>4</v>
      </c>
      <c r="E2071">
        <v>0.27179999999999999</v>
      </c>
      <c r="F2071">
        <v>0.45540000000000003</v>
      </c>
      <c r="G2071">
        <v>0.72719999999999996</v>
      </c>
      <c r="H2071">
        <v>0.48666638070000001</v>
      </c>
      <c r="I2071">
        <v>0.45367866499999998</v>
      </c>
      <c r="J2071">
        <v>0.34303402560000001</v>
      </c>
      <c r="K2071">
        <v>0.251987446</v>
      </c>
      <c r="L2071">
        <v>0.49762422810000001</v>
      </c>
      <c r="M2071">
        <v>0.2550720232</v>
      </c>
      <c r="N2071">
        <f t="shared" si="238"/>
        <v>0.46825314699345166</v>
      </c>
      <c r="O2071">
        <f t="shared" si="239"/>
        <v>0.28112794438650013</v>
      </c>
      <c r="P2071">
        <f t="shared" si="240"/>
        <v>0.48280098206519639</v>
      </c>
      <c r="Q2071">
        <f t="shared" si="241"/>
        <v>0.26806908184153871</v>
      </c>
      <c r="R2071">
        <v>0.74938109100000005</v>
      </c>
      <c r="S2071">
        <v>0.750870064</v>
      </c>
    </row>
    <row r="2072" spans="1:19" x14ac:dyDescent="0.25">
      <c r="A2072">
        <v>90</v>
      </c>
      <c r="B2072">
        <v>0.8</v>
      </c>
      <c r="C2072">
        <v>5</v>
      </c>
      <c r="D2072">
        <v>4</v>
      </c>
      <c r="E2072">
        <v>0.28439999999999999</v>
      </c>
      <c r="F2072">
        <v>0.46800000000000003</v>
      </c>
      <c r="G2072">
        <v>0.75239999999999996</v>
      </c>
      <c r="H2072">
        <v>0.48666638070000001</v>
      </c>
      <c r="I2072">
        <v>0.45367866499999998</v>
      </c>
      <c r="J2072">
        <v>0.34303402560000001</v>
      </c>
      <c r="K2072">
        <v>0.251987446</v>
      </c>
      <c r="L2072">
        <v>0.49762422810000001</v>
      </c>
      <c r="M2072">
        <v>0.2550720232</v>
      </c>
      <c r="N2072">
        <f t="shared" si="238"/>
        <v>0.46825314699345166</v>
      </c>
      <c r="O2072">
        <f t="shared" si="239"/>
        <v>0.28112794438650013</v>
      </c>
      <c r="P2072">
        <f t="shared" si="240"/>
        <v>0.48280098206519639</v>
      </c>
      <c r="Q2072">
        <f t="shared" si="241"/>
        <v>0.26806908184153871</v>
      </c>
      <c r="R2072">
        <v>0.74938109100000005</v>
      </c>
      <c r="S2072">
        <v>0.750870064</v>
      </c>
    </row>
    <row r="2073" spans="1:19" x14ac:dyDescent="0.25">
      <c r="A2073">
        <v>90</v>
      </c>
      <c r="B2073">
        <v>0.8</v>
      </c>
      <c r="C2073">
        <v>5</v>
      </c>
      <c r="D2073">
        <v>4</v>
      </c>
      <c r="E2073">
        <v>0.26819999999999999</v>
      </c>
      <c r="F2073">
        <v>0.48780000000000001</v>
      </c>
      <c r="G2073">
        <v>0.75600000000000001</v>
      </c>
      <c r="H2073">
        <v>0.48666638070000001</v>
      </c>
      <c r="I2073">
        <v>0.45367866499999998</v>
      </c>
      <c r="J2073">
        <v>0.34303402560000001</v>
      </c>
      <c r="K2073">
        <v>0.251987446</v>
      </c>
      <c r="L2073">
        <v>0.49762422810000001</v>
      </c>
      <c r="M2073">
        <v>0.2550720232</v>
      </c>
      <c r="N2073">
        <f t="shared" si="238"/>
        <v>0.46825314699345166</v>
      </c>
      <c r="O2073">
        <f t="shared" si="239"/>
        <v>0.28112794438650013</v>
      </c>
      <c r="P2073">
        <f t="shared" si="240"/>
        <v>0.48280098206519639</v>
      </c>
      <c r="Q2073">
        <f t="shared" si="241"/>
        <v>0.26806908184153871</v>
      </c>
      <c r="R2073">
        <v>0.74938109100000005</v>
      </c>
      <c r="S2073">
        <v>0.750870064</v>
      </c>
    </row>
    <row r="2074" spans="1:19" x14ac:dyDescent="0.25">
      <c r="A2074">
        <v>90</v>
      </c>
      <c r="B2074">
        <v>0.8</v>
      </c>
      <c r="C2074">
        <v>5</v>
      </c>
      <c r="D2074">
        <v>4</v>
      </c>
      <c r="E2074">
        <v>0.27179999999999999</v>
      </c>
      <c r="F2074">
        <v>0.46439999999999998</v>
      </c>
      <c r="G2074">
        <v>0.73619999999999997</v>
      </c>
      <c r="H2074">
        <v>0.48666638070000001</v>
      </c>
      <c r="I2074">
        <v>0.45367866499999998</v>
      </c>
      <c r="J2074">
        <v>0.34303402560000001</v>
      </c>
      <c r="K2074">
        <v>0.251987446</v>
      </c>
      <c r="L2074">
        <v>0.49762422810000001</v>
      </c>
      <c r="M2074">
        <v>0.2550720232</v>
      </c>
      <c r="N2074">
        <f t="shared" si="238"/>
        <v>0.46825314699345166</v>
      </c>
      <c r="O2074">
        <f t="shared" si="239"/>
        <v>0.28112794438650013</v>
      </c>
      <c r="P2074">
        <f t="shared" si="240"/>
        <v>0.48280098206519639</v>
      </c>
      <c r="Q2074">
        <f t="shared" si="241"/>
        <v>0.26806908184153871</v>
      </c>
      <c r="R2074">
        <v>0.74938109100000005</v>
      </c>
      <c r="S2074">
        <v>0.750870064</v>
      </c>
    </row>
    <row r="2075" spans="1:19" x14ac:dyDescent="0.25">
      <c r="A2075">
        <v>90</v>
      </c>
      <c r="B2075">
        <v>0.8</v>
      </c>
      <c r="C2075">
        <v>5</v>
      </c>
      <c r="D2075">
        <v>4</v>
      </c>
      <c r="E2075">
        <v>0.27900000000000003</v>
      </c>
      <c r="F2075">
        <v>0.44819999999999999</v>
      </c>
      <c r="G2075">
        <v>0.72719999999999996</v>
      </c>
      <c r="H2075">
        <v>0.48666638070000001</v>
      </c>
      <c r="I2075">
        <v>0.45367866499999998</v>
      </c>
      <c r="J2075">
        <v>0.34303402560000001</v>
      </c>
      <c r="K2075">
        <v>0.251987446</v>
      </c>
      <c r="L2075">
        <v>0.49762422810000001</v>
      </c>
      <c r="M2075">
        <v>0.2550720232</v>
      </c>
      <c r="N2075">
        <f t="shared" si="238"/>
        <v>0.46825314699345166</v>
      </c>
      <c r="O2075">
        <f t="shared" si="239"/>
        <v>0.28112794438650013</v>
      </c>
      <c r="P2075">
        <f t="shared" si="240"/>
        <v>0.48280098206519639</v>
      </c>
      <c r="Q2075">
        <f t="shared" si="241"/>
        <v>0.26806908184153871</v>
      </c>
      <c r="R2075">
        <v>0.74938109100000005</v>
      </c>
      <c r="S2075">
        <v>0.750870064</v>
      </c>
    </row>
    <row r="2076" spans="1:19" x14ac:dyDescent="0.25">
      <c r="A2076">
        <v>90</v>
      </c>
      <c r="B2076">
        <v>0.8</v>
      </c>
      <c r="C2076">
        <v>5</v>
      </c>
      <c r="D2076">
        <v>4</v>
      </c>
      <c r="E2076">
        <v>0.24660000000000001</v>
      </c>
      <c r="F2076">
        <v>0.50219999999999998</v>
      </c>
      <c r="G2076">
        <v>0.74880000000000002</v>
      </c>
      <c r="H2076">
        <v>0.48666638070000001</v>
      </c>
      <c r="I2076">
        <v>0.45367866499999998</v>
      </c>
      <c r="J2076">
        <v>0.34303402560000001</v>
      </c>
      <c r="K2076">
        <v>0.251987446</v>
      </c>
      <c r="L2076">
        <v>0.49762422810000001</v>
      </c>
      <c r="M2076">
        <v>0.2550720232</v>
      </c>
      <c r="N2076">
        <f t="shared" si="238"/>
        <v>0.46825314699345166</v>
      </c>
      <c r="O2076">
        <f t="shared" si="239"/>
        <v>0.28112794438650013</v>
      </c>
      <c r="P2076">
        <f t="shared" si="240"/>
        <v>0.48280098206519639</v>
      </c>
      <c r="Q2076">
        <f t="shared" si="241"/>
        <v>0.26806908184153871</v>
      </c>
      <c r="R2076">
        <v>0.74938109100000005</v>
      </c>
      <c r="S2076">
        <v>0.750870064</v>
      </c>
    </row>
    <row r="2077" spans="1:19" x14ac:dyDescent="0.25">
      <c r="A2077">
        <v>90</v>
      </c>
      <c r="B2077">
        <v>0.8</v>
      </c>
      <c r="C2077">
        <v>5</v>
      </c>
      <c r="D2077">
        <v>4</v>
      </c>
      <c r="E2077">
        <v>0.26100000000000001</v>
      </c>
      <c r="F2077">
        <v>0.4914</v>
      </c>
      <c r="G2077">
        <v>0.75239999999999996</v>
      </c>
      <c r="H2077">
        <v>0.48666638070000001</v>
      </c>
      <c r="I2077">
        <v>0.45367866499999998</v>
      </c>
      <c r="J2077">
        <v>0.34303402560000001</v>
      </c>
      <c r="K2077">
        <v>0.251987446</v>
      </c>
      <c r="L2077">
        <v>0.49762422810000001</v>
      </c>
      <c r="M2077">
        <v>0.2550720232</v>
      </c>
      <c r="N2077">
        <f t="shared" si="238"/>
        <v>0.46825314699345166</v>
      </c>
      <c r="O2077">
        <f t="shared" si="239"/>
        <v>0.28112794438650013</v>
      </c>
      <c r="P2077">
        <f t="shared" si="240"/>
        <v>0.48280098206519639</v>
      </c>
      <c r="Q2077">
        <f t="shared" si="241"/>
        <v>0.26806908184153871</v>
      </c>
      <c r="R2077">
        <v>0.74938109100000005</v>
      </c>
      <c r="S2077">
        <v>0.750870064</v>
      </c>
    </row>
    <row r="2078" spans="1:19" x14ac:dyDescent="0.25">
      <c r="A2078">
        <v>90</v>
      </c>
      <c r="B2078">
        <v>0.8</v>
      </c>
      <c r="C2078">
        <v>5</v>
      </c>
      <c r="D2078">
        <v>4</v>
      </c>
      <c r="E2078">
        <v>0.25380000000000003</v>
      </c>
      <c r="F2078">
        <v>0.49680000000000002</v>
      </c>
      <c r="G2078">
        <v>0.75060000000000004</v>
      </c>
      <c r="H2078">
        <v>0.48666638070000001</v>
      </c>
      <c r="I2078">
        <v>0.45367866499999998</v>
      </c>
      <c r="J2078">
        <v>0.34303402560000001</v>
      </c>
      <c r="K2078">
        <v>0.251987446</v>
      </c>
      <c r="L2078">
        <v>0.49762422810000001</v>
      </c>
      <c r="M2078">
        <v>0.2550720232</v>
      </c>
      <c r="N2078">
        <f t="shared" si="238"/>
        <v>0.46825314699345166</v>
      </c>
      <c r="O2078">
        <f t="shared" si="239"/>
        <v>0.28112794438650013</v>
      </c>
      <c r="P2078">
        <f t="shared" si="240"/>
        <v>0.48280098206519639</v>
      </c>
      <c r="Q2078">
        <f t="shared" si="241"/>
        <v>0.26806908184153871</v>
      </c>
      <c r="R2078">
        <v>0.74938109100000005</v>
      </c>
      <c r="S2078">
        <v>0.750870064</v>
      </c>
    </row>
    <row r="2079" spans="1:19" x14ac:dyDescent="0.25">
      <c r="A2079">
        <v>90</v>
      </c>
      <c r="B2079">
        <v>0.8</v>
      </c>
      <c r="C2079">
        <v>5</v>
      </c>
      <c r="D2079">
        <v>4</v>
      </c>
      <c r="E2079">
        <v>0.2772</v>
      </c>
      <c r="F2079">
        <v>0.5292</v>
      </c>
      <c r="G2079">
        <v>0.80640000000000001</v>
      </c>
      <c r="H2079">
        <v>0.48666638070000001</v>
      </c>
      <c r="I2079">
        <v>0.45367866499999998</v>
      </c>
      <c r="J2079">
        <v>0.34303402560000001</v>
      </c>
      <c r="K2079">
        <v>0.251987446</v>
      </c>
      <c r="L2079">
        <v>0.49762422810000001</v>
      </c>
      <c r="M2079">
        <v>0.2550720232</v>
      </c>
      <c r="N2079">
        <f t="shared" si="238"/>
        <v>0.46825314699345166</v>
      </c>
      <c r="O2079">
        <f t="shared" si="239"/>
        <v>0.28112794438650013</v>
      </c>
      <c r="P2079">
        <f t="shared" si="240"/>
        <v>0.48280098206519639</v>
      </c>
      <c r="Q2079">
        <f t="shared" si="241"/>
        <v>0.26806908184153871</v>
      </c>
      <c r="R2079">
        <v>0.74938109100000005</v>
      </c>
      <c r="S2079">
        <v>0.750870064</v>
      </c>
    </row>
    <row r="2080" spans="1:19" x14ac:dyDescent="0.25">
      <c r="A2080">
        <v>90</v>
      </c>
      <c r="B2080">
        <v>0.8</v>
      </c>
      <c r="C2080">
        <v>5</v>
      </c>
      <c r="D2080">
        <v>4</v>
      </c>
      <c r="E2080">
        <v>0.27</v>
      </c>
      <c r="F2080">
        <v>0.48599999999999999</v>
      </c>
      <c r="G2080">
        <v>0.75600000000000001</v>
      </c>
      <c r="H2080">
        <v>0.48666638070000001</v>
      </c>
      <c r="I2080">
        <v>0.45367866499999998</v>
      </c>
      <c r="J2080">
        <v>0.34303402560000001</v>
      </c>
      <c r="K2080">
        <v>0.251987446</v>
      </c>
      <c r="L2080">
        <v>0.49762422810000001</v>
      </c>
      <c r="M2080">
        <v>0.2550720232</v>
      </c>
      <c r="N2080">
        <f t="shared" si="238"/>
        <v>0.46825314699345166</v>
      </c>
      <c r="O2080">
        <f t="shared" si="239"/>
        <v>0.28112794438650013</v>
      </c>
      <c r="P2080">
        <f t="shared" si="240"/>
        <v>0.48280098206519639</v>
      </c>
      <c r="Q2080">
        <f t="shared" si="241"/>
        <v>0.26806908184153871</v>
      </c>
      <c r="R2080">
        <v>0.74938109100000005</v>
      </c>
      <c r="S2080">
        <v>0.750870064</v>
      </c>
    </row>
    <row r="2081" spans="1:19" x14ac:dyDescent="0.25">
      <c r="A2081">
        <v>90</v>
      </c>
      <c r="B2081">
        <v>0.8</v>
      </c>
      <c r="C2081">
        <v>5</v>
      </c>
      <c r="D2081">
        <v>4</v>
      </c>
      <c r="E2081">
        <v>0.26640000000000003</v>
      </c>
      <c r="F2081">
        <v>0.495</v>
      </c>
      <c r="G2081">
        <v>0.76139999999999997</v>
      </c>
      <c r="H2081">
        <v>0.48666638070000001</v>
      </c>
      <c r="I2081">
        <v>0.45367866499999998</v>
      </c>
      <c r="J2081">
        <v>0.34303402560000001</v>
      </c>
      <c r="K2081">
        <v>0.251987446</v>
      </c>
      <c r="L2081">
        <v>0.49762422810000001</v>
      </c>
      <c r="M2081">
        <v>0.2550720232</v>
      </c>
      <c r="N2081">
        <f t="shared" si="238"/>
        <v>0.46825314699345166</v>
      </c>
      <c r="O2081">
        <f t="shared" si="239"/>
        <v>0.28112794438650013</v>
      </c>
      <c r="P2081">
        <f t="shared" si="240"/>
        <v>0.48280098206519639</v>
      </c>
      <c r="Q2081">
        <f t="shared" si="241"/>
        <v>0.26806908184153871</v>
      </c>
      <c r="R2081">
        <v>0.74938109100000005</v>
      </c>
      <c r="S2081">
        <v>0.750870064</v>
      </c>
    </row>
    <row r="2082" spans="1:19" x14ac:dyDescent="0.25">
      <c r="A2082">
        <v>90</v>
      </c>
      <c r="B2082">
        <v>0.8</v>
      </c>
      <c r="C2082">
        <v>5</v>
      </c>
      <c r="D2082">
        <v>4</v>
      </c>
      <c r="E2082">
        <v>0.28799999999999998</v>
      </c>
      <c r="F2082">
        <v>0.43919999999999998</v>
      </c>
      <c r="G2082">
        <v>0.72719999999999996</v>
      </c>
      <c r="H2082">
        <v>0.48666638070000001</v>
      </c>
      <c r="I2082">
        <v>0.45367866499999998</v>
      </c>
      <c r="J2082">
        <v>0.34303402560000001</v>
      </c>
      <c r="K2082">
        <v>0.251987446</v>
      </c>
      <c r="L2082">
        <v>0.49762422810000001</v>
      </c>
      <c r="M2082">
        <v>0.2550720232</v>
      </c>
      <c r="N2082">
        <f t="shared" si="238"/>
        <v>0.46825314699345166</v>
      </c>
      <c r="O2082">
        <f t="shared" si="239"/>
        <v>0.28112794438650013</v>
      </c>
      <c r="P2082">
        <f t="shared" si="240"/>
        <v>0.48280098206519639</v>
      </c>
      <c r="Q2082">
        <f t="shared" si="241"/>
        <v>0.26806908184153871</v>
      </c>
      <c r="R2082">
        <v>0.74938109100000005</v>
      </c>
      <c r="S2082">
        <v>0.750870064</v>
      </c>
    </row>
    <row r="2083" spans="1:19" x14ac:dyDescent="0.25">
      <c r="A2083">
        <v>90</v>
      </c>
      <c r="B2083">
        <v>0.8</v>
      </c>
      <c r="C2083">
        <v>5</v>
      </c>
      <c r="D2083">
        <v>4</v>
      </c>
      <c r="E2083">
        <v>0.252</v>
      </c>
      <c r="F2083">
        <v>0.46439999999999998</v>
      </c>
      <c r="G2083">
        <v>0.71640000000000004</v>
      </c>
      <c r="H2083">
        <v>0.48666638070000001</v>
      </c>
      <c r="I2083">
        <v>0.45367866499999998</v>
      </c>
      <c r="J2083">
        <v>0.34303402560000001</v>
      </c>
      <c r="K2083">
        <v>0.251987446</v>
      </c>
      <c r="L2083">
        <v>0.49762422810000001</v>
      </c>
      <c r="M2083">
        <v>0.2550720232</v>
      </c>
      <c r="N2083">
        <f t="shared" si="238"/>
        <v>0.46825314699345166</v>
      </c>
      <c r="O2083">
        <f t="shared" si="239"/>
        <v>0.28112794438650013</v>
      </c>
      <c r="P2083">
        <f t="shared" si="240"/>
        <v>0.48280098206519639</v>
      </c>
      <c r="Q2083">
        <f t="shared" si="241"/>
        <v>0.26806908184153871</v>
      </c>
      <c r="R2083">
        <v>0.74938109100000005</v>
      </c>
      <c r="S2083">
        <v>0.750870064</v>
      </c>
    </row>
    <row r="2084" spans="1:19" x14ac:dyDescent="0.25">
      <c r="A2084">
        <v>90</v>
      </c>
      <c r="B2084">
        <v>0.8</v>
      </c>
      <c r="C2084">
        <v>5</v>
      </c>
      <c r="D2084">
        <v>4</v>
      </c>
      <c r="E2084">
        <v>0.2646</v>
      </c>
      <c r="F2084">
        <v>0.46800000000000003</v>
      </c>
      <c r="G2084">
        <v>0.73260000000000003</v>
      </c>
      <c r="H2084">
        <v>0.48666638070000001</v>
      </c>
      <c r="I2084">
        <v>0.45367866499999998</v>
      </c>
      <c r="J2084">
        <v>0.34303402560000001</v>
      </c>
      <c r="K2084">
        <v>0.251987446</v>
      </c>
      <c r="L2084">
        <v>0.49762422810000001</v>
      </c>
      <c r="M2084">
        <v>0.2550720232</v>
      </c>
      <c r="N2084">
        <f t="shared" si="238"/>
        <v>0.46825314699345166</v>
      </c>
      <c r="O2084">
        <f t="shared" si="239"/>
        <v>0.28112794438650013</v>
      </c>
      <c r="P2084">
        <f t="shared" si="240"/>
        <v>0.48280098206519639</v>
      </c>
      <c r="Q2084">
        <f t="shared" si="241"/>
        <v>0.26806908184153871</v>
      </c>
      <c r="R2084">
        <v>0.74938109100000005</v>
      </c>
      <c r="S2084">
        <v>0.750870064</v>
      </c>
    </row>
    <row r="2085" spans="1:19" x14ac:dyDescent="0.25">
      <c r="A2085">
        <v>90</v>
      </c>
      <c r="B2085">
        <v>0.8</v>
      </c>
      <c r="C2085">
        <v>5</v>
      </c>
      <c r="D2085">
        <v>4</v>
      </c>
      <c r="E2085">
        <v>0.27179999999999999</v>
      </c>
      <c r="F2085">
        <v>0.4788</v>
      </c>
      <c r="G2085">
        <v>0.75060000000000004</v>
      </c>
      <c r="H2085">
        <v>0.48666638070000001</v>
      </c>
      <c r="I2085">
        <v>0.45367866499999998</v>
      </c>
      <c r="J2085">
        <v>0.34303402560000001</v>
      </c>
      <c r="K2085">
        <v>0.251987446</v>
      </c>
      <c r="L2085">
        <v>0.49762422810000001</v>
      </c>
      <c r="M2085">
        <v>0.2550720232</v>
      </c>
      <c r="N2085">
        <f t="shared" si="238"/>
        <v>0.46825314699345166</v>
      </c>
      <c r="O2085">
        <f t="shared" si="239"/>
        <v>0.28112794438650013</v>
      </c>
      <c r="P2085">
        <f t="shared" si="240"/>
        <v>0.48280098206519639</v>
      </c>
      <c r="Q2085">
        <f t="shared" si="241"/>
        <v>0.26806908184153871</v>
      </c>
      <c r="R2085">
        <v>0.74938109100000005</v>
      </c>
      <c r="S2085">
        <v>0.750870064</v>
      </c>
    </row>
    <row r="2086" spans="1:19" x14ac:dyDescent="0.25">
      <c r="A2086">
        <v>90</v>
      </c>
      <c r="B2086">
        <v>0.8</v>
      </c>
      <c r="C2086">
        <v>5</v>
      </c>
      <c r="D2086">
        <v>4</v>
      </c>
      <c r="E2086">
        <v>0.37259999999999999</v>
      </c>
      <c r="F2086">
        <v>0.40500000000000003</v>
      </c>
      <c r="G2086">
        <v>0.77759999999999996</v>
      </c>
      <c r="H2086">
        <v>0.48666638070000001</v>
      </c>
      <c r="I2086">
        <v>0.45367866499999998</v>
      </c>
      <c r="J2086">
        <v>0.34303402560000001</v>
      </c>
      <c r="K2086">
        <v>0.251987446</v>
      </c>
      <c r="L2086">
        <v>0.49762422810000001</v>
      </c>
      <c r="M2086">
        <v>0.2550720232</v>
      </c>
      <c r="N2086">
        <f t="shared" si="238"/>
        <v>0.46825314699345166</v>
      </c>
      <c r="O2086">
        <f t="shared" si="239"/>
        <v>0.28112794438650013</v>
      </c>
      <c r="P2086">
        <f t="shared" si="240"/>
        <v>0.48280098206519639</v>
      </c>
      <c r="Q2086">
        <f t="shared" si="241"/>
        <v>0.26806908184153871</v>
      </c>
      <c r="R2086">
        <v>0.74938109100000005</v>
      </c>
      <c r="S2086">
        <v>0.750870064</v>
      </c>
    </row>
    <row r="2087" spans="1:19" x14ac:dyDescent="0.25">
      <c r="A2087">
        <v>90</v>
      </c>
      <c r="B2087">
        <v>0.8</v>
      </c>
      <c r="C2087">
        <v>5</v>
      </c>
      <c r="D2087">
        <v>4</v>
      </c>
      <c r="E2087">
        <v>0.34739999999999999</v>
      </c>
      <c r="F2087">
        <v>0.32579999999999998</v>
      </c>
      <c r="G2087">
        <v>0.67320000000000002</v>
      </c>
      <c r="H2087">
        <v>0.48666638070000001</v>
      </c>
      <c r="I2087">
        <v>0.45367866499999998</v>
      </c>
      <c r="J2087">
        <v>0.34303402560000001</v>
      </c>
      <c r="K2087">
        <v>0.251987446</v>
      </c>
      <c r="L2087">
        <v>0.49762422810000001</v>
      </c>
      <c r="M2087">
        <v>0.2550720232</v>
      </c>
      <c r="N2087">
        <f t="shared" si="238"/>
        <v>0.46825314699345166</v>
      </c>
      <c r="O2087">
        <f t="shared" si="239"/>
        <v>0.28112794438650013</v>
      </c>
      <c r="P2087">
        <f t="shared" si="240"/>
        <v>0.48280098206519639</v>
      </c>
      <c r="Q2087">
        <f t="shared" si="241"/>
        <v>0.26806908184153871</v>
      </c>
      <c r="R2087">
        <v>0.74938109100000005</v>
      </c>
      <c r="S2087">
        <v>0.750870064</v>
      </c>
    </row>
    <row r="2088" spans="1:19" x14ac:dyDescent="0.25">
      <c r="A2088">
        <v>90</v>
      </c>
      <c r="B2088">
        <v>0.8</v>
      </c>
      <c r="C2088">
        <v>5</v>
      </c>
      <c r="D2088">
        <v>4</v>
      </c>
      <c r="E2088">
        <v>0.43380000000000002</v>
      </c>
      <c r="F2088">
        <v>0.33839999999999998</v>
      </c>
      <c r="G2088">
        <v>0.7722</v>
      </c>
      <c r="H2088">
        <v>0.48666638070000001</v>
      </c>
      <c r="I2088">
        <v>0.45367866499999998</v>
      </c>
      <c r="J2088">
        <v>0.34303402560000001</v>
      </c>
      <c r="K2088">
        <v>0.251987446</v>
      </c>
      <c r="L2088">
        <v>0.49762422810000001</v>
      </c>
      <c r="M2088">
        <v>0.2550720232</v>
      </c>
      <c r="N2088">
        <f t="shared" si="238"/>
        <v>0.46825314699345166</v>
      </c>
      <c r="O2088">
        <f t="shared" si="239"/>
        <v>0.28112794438650013</v>
      </c>
      <c r="P2088">
        <f t="shared" si="240"/>
        <v>0.48280098206519639</v>
      </c>
      <c r="Q2088">
        <f t="shared" si="241"/>
        <v>0.26806908184153871</v>
      </c>
      <c r="R2088">
        <v>0.74938109100000005</v>
      </c>
      <c r="S2088">
        <v>0.750870064</v>
      </c>
    </row>
    <row r="2089" spans="1:19" x14ac:dyDescent="0.25">
      <c r="A2089">
        <v>90</v>
      </c>
      <c r="B2089">
        <v>0.8</v>
      </c>
      <c r="C2089">
        <v>5</v>
      </c>
      <c r="D2089">
        <v>4</v>
      </c>
      <c r="E2089">
        <v>0.2772</v>
      </c>
      <c r="F2089">
        <v>0.45</v>
      </c>
      <c r="G2089">
        <v>0.72719999999999996</v>
      </c>
      <c r="H2089">
        <v>0.48666638070000001</v>
      </c>
      <c r="I2089">
        <v>0.45367866499999998</v>
      </c>
      <c r="J2089">
        <v>0.34303402560000001</v>
      </c>
      <c r="K2089">
        <v>0.251987446</v>
      </c>
      <c r="L2089">
        <v>0.49762422810000001</v>
      </c>
      <c r="M2089">
        <v>0.2550720232</v>
      </c>
      <c r="N2089">
        <f t="shared" si="238"/>
        <v>0.46825314699345166</v>
      </c>
      <c r="O2089">
        <f t="shared" si="239"/>
        <v>0.28112794438650013</v>
      </c>
      <c r="P2089">
        <f t="shared" si="240"/>
        <v>0.48280098206519639</v>
      </c>
      <c r="Q2089">
        <f t="shared" si="241"/>
        <v>0.26806908184153871</v>
      </c>
      <c r="R2089">
        <v>0.74938109100000005</v>
      </c>
      <c r="S2089">
        <v>0.750870064</v>
      </c>
    </row>
    <row r="2090" spans="1:19" x14ac:dyDescent="0.25">
      <c r="A2090">
        <v>90</v>
      </c>
      <c r="B2090">
        <v>0.8</v>
      </c>
      <c r="C2090">
        <v>5</v>
      </c>
      <c r="D2090">
        <v>4</v>
      </c>
      <c r="E2090">
        <v>0.31680000000000003</v>
      </c>
      <c r="F2090">
        <v>0.4032</v>
      </c>
      <c r="G2090">
        <v>0.72</v>
      </c>
      <c r="H2090">
        <v>0.48666638070000001</v>
      </c>
      <c r="I2090">
        <v>0.45367866499999998</v>
      </c>
      <c r="J2090">
        <v>0.34303402560000001</v>
      </c>
      <c r="K2090">
        <v>0.251987446</v>
      </c>
      <c r="L2090">
        <v>0.49762422810000001</v>
      </c>
      <c r="M2090">
        <v>0.2550720232</v>
      </c>
      <c r="N2090">
        <f t="shared" si="238"/>
        <v>0.46825314699345166</v>
      </c>
      <c r="O2090">
        <f t="shared" si="239"/>
        <v>0.28112794438650013</v>
      </c>
      <c r="P2090">
        <f t="shared" si="240"/>
        <v>0.48280098206519639</v>
      </c>
      <c r="Q2090">
        <f t="shared" si="241"/>
        <v>0.26806908184153871</v>
      </c>
      <c r="R2090">
        <v>0.74938109100000005</v>
      </c>
      <c r="S2090">
        <v>0.750870064</v>
      </c>
    </row>
    <row r="2091" spans="1:19" x14ac:dyDescent="0.25">
      <c r="A2091">
        <v>90</v>
      </c>
      <c r="B2091">
        <v>0.8</v>
      </c>
      <c r="C2091">
        <v>5</v>
      </c>
      <c r="D2091">
        <v>4</v>
      </c>
      <c r="E2091">
        <v>0.40679999999999999</v>
      </c>
      <c r="F2091">
        <v>0.40500000000000003</v>
      </c>
      <c r="G2091">
        <v>0.81179999999999997</v>
      </c>
      <c r="H2091">
        <v>0.48666638070000001</v>
      </c>
      <c r="I2091">
        <v>0.45367866499999998</v>
      </c>
      <c r="J2091">
        <v>0.34303402560000001</v>
      </c>
      <c r="K2091">
        <v>0.251987446</v>
      </c>
      <c r="L2091">
        <v>0.49762422810000001</v>
      </c>
      <c r="M2091">
        <v>0.2550720232</v>
      </c>
      <c r="N2091">
        <f t="shared" si="238"/>
        <v>0.46825314699345166</v>
      </c>
      <c r="O2091">
        <f t="shared" si="239"/>
        <v>0.28112794438650013</v>
      </c>
      <c r="P2091">
        <f t="shared" si="240"/>
        <v>0.48280098206519639</v>
      </c>
      <c r="Q2091">
        <f t="shared" si="241"/>
        <v>0.26806908184153871</v>
      </c>
      <c r="R2091">
        <v>0.74938109100000005</v>
      </c>
      <c r="S2091">
        <v>0.750870064</v>
      </c>
    </row>
    <row r="2093" spans="1:19" x14ac:dyDescent="0.25">
      <c r="A2093">
        <v>90</v>
      </c>
      <c r="B2093">
        <v>0.6</v>
      </c>
      <c r="C2093">
        <v>5</v>
      </c>
      <c r="D2093">
        <v>4</v>
      </c>
      <c r="E2093">
        <v>0.27239999999999998</v>
      </c>
      <c r="F2093">
        <v>0.2868</v>
      </c>
      <c r="G2093">
        <v>0.55920000000000003</v>
      </c>
      <c r="H2093">
        <v>0.29406638070000002</v>
      </c>
      <c r="I2093">
        <v>0.25687866500000001</v>
      </c>
      <c r="J2093">
        <v>0.34303402560000001</v>
      </c>
      <c r="K2093">
        <v>0.251987446</v>
      </c>
      <c r="L2093">
        <v>0.2969413481</v>
      </c>
      <c r="M2093">
        <v>0.2550720232</v>
      </c>
      <c r="N2093">
        <f t="shared" ref="N2093:N2132" si="242">$W$27+$W$28*B2093+$W$29*(C2093-$V$16)*(D2093-$V$18)+$W$30*A2093+$W$31*D2093+$W$32*(C2093-$V$16)*(A2093-$V$20)+$W$33*C2093+$W$34*(B2093-$V$22)*(D2093-$V$18)+$W$35*(A2093-$V$20)*(D2093-$V$18)</f>
        <v>0.29193904382545166</v>
      </c>
      <c r="O2093">
        <f t="shared" ref="O2093:O2132" si="243">$W$40+$W$41*D2093+$W$42*(C2093-$V$17)*(D2093-$V$19)+$W$43*A2093+$W$44*(A2093-$V$21)*(D2093-$V$19)+$W$45*C2093+$W$46*(A2093-$V$21)*(C2093-$V$17)+$W$47*(B2093-$V$23)*(D2093-$V$19)+$W$48*(B2093-$V$23)*(C2093-$V$17)+$W$49*B2093</f>
        <v>0.26906427378030018</v>
      </c>
      <c r="P2093">
        <f t="shared" ref="P2093:P2132" si="244">$Z$27+$Z$28*B2093+$Z$29*A2093+$Z$30*C2093+$Z$31*(D2093-$V$18)^2+$Z$32*(D2093-$V$18)*(C2093-$V$16)+$Z$33*(A2093-$V$20)*(D2093-$V$18)+$Z$34*(D2093)+$Z$35*(B2093-$V$22)*(D2093-$V$18)+$Z$36*(C2093-$V$16)^2+$Z$37*(B2093-$V$22)*(C2093-$V$16)</f>
        <v>0.2981812854711961</v>
      </c>
      <c r="Q2093">
        <f t="shared" ref="Q2093:Q2132" si="245">$Z$40+$Z$41*A2093+$Z$42*C2093+$Z$43*(D2093-$V$19)^2+$Z$44*(C2093-$V$17)*(D2093-$V$19)+$Z$45*D2093+$Z$46*(A2093-$V$21)*(D2093-$V$19)+$Z$47*(C2093-$V$17)^2+$Z$48*(B2093-$V$23)*(D2093-$V$19)+$Z$49*(B2093-$V$23)*(C2093-$V$17)+$Z$50*B2093</f>
        <v>0.26350336625473869</v>
      </c>
      <c r="R2093">
        <v>0.56100331800000003</v>
      </c>
      <c r="S2093">
        <v>0.56168465099999998</v>
      </c>
    </row>
    <row r="2094" spans="1:19" x14ac:dyDescent="0.25">
      <c r="A2094">
        <v>90</v>
      </c>
      <c r="B2094">
        <v>0.6</v>
      </c>
      <c r="C2094">
        <v>5</v>
      </c>
      <c r="D2094">
        <v>4</v>
      </c>
      <c r="E2094">
        <v>0.2712</v>
      </c>
      <c r="F2094">
        <v>0.2928</v>
      </c>
      <c r="G2094">
        <v>0.56399999999999995</v>
      </c>
      <c r="H2094">
        <v>0.29406638070000002</v>
      </c>
      <c r="I2094">
        <v>0.25687866500000001</v>
      </c>
      <c r="J2094">
        <v>0.34303402560000001</v>
      </c>
      <c r="K2094">
        <v>0.251987446</v>
      </c>
      <c r="L2094">
        <v>0.2969413481</v>
      </c>
      <c r="M2094">
        <v>0.2550720232</v>
      </c>
      <c r="N2094">
        <f t="shared" si="242"/>
        <v>0.29193904382545166</v>
      </c>
      <c r="O2094">
        <f t="shared" si="243"/>
        <v>0.26906427378030018</v>
      </c>
      <c r="P2094">
        <f t="shared" si="244"/>
        <v>0.2981812854711961</v>
      </c>
      <c r="Q2094">
        <f t="shared" si="245"/>
        <v>0.26350336625473869</v>
      </c>
      <c r="R2094">
        <v>0.56100331800000003</v>
      </c>
      <c r="S2094">
        <v>0.56168465099999998</v>
      </c>
    </row>
    <row r="2095" spans="1:19" x14ac:dyDescent="0.25">
      <c r="A2095">
        <v>90</v>
      </c>
      <c r="B2095">
        <v>0.6</v>
      </c>
      <c r="C2095">
        <v>5</v>
      </c>
      <c r="D2095">
        <v>4</v>
      </c>
      <c r="E2095">
        <v>0.26879999999999998</v>
      </c>
      <c r="F2095">
        <v>0.29759999999999998</v>
      </c>
      <c r="G2095">
        <v>0.56640000000000001</v>
      </c>
      <c r="H2095">
        <v>0.29406638070000002</v>
      </c>
      <c r="I2095">
        <v>0.25687866500000001</v>
      </c>
      <c r="J2095">
        <v>0.34303402560000001</v>
      </c>
      <c r="K2095">
        <v>0.251987446</v>
      </c>
      <c r="L2095">
        <v>0.2969413481</v>
      </c>
      <c r="M2095">
        <v>0.2550720232</v>
      </c>
      <c r="N2095">
        <f t="shared" si="242"/>
        <v>0.29193904382545166</v>
      </c>
      <c r="O2095">
        <f t="shared" si="243"/>
        <v>0.26906427378030018</v>
      </c>
      <c r="P2095">
        <f t="shared" si="244"/>
        <v>0.2981812854711961</v>
      </c>
      <c r="Q2095">
        <f t="shared" si="245"/>
        <v>0.26350336625473869</v>
      </c>
      <c r="R2095">
        <v>0.56100331800000003</v>
      </c>
      <c r="S2095">
        <v>0.56168465099999998</v>
      </c>
    </row>
    <row r="2096" spans="1:19" x14ac:dyDescent="0.25">
      <c r="A2096">
        <v>90</v>
      </c>
      <c r="B2096">
        <v>0.6</v>
      </c>
      <c r="C2096">
        <v>5</v>
      </c>
      <c r="D2096">
        <v>4</v>
      </c>
      <c r="E2096">
        <v>0.26879999999999998</v>
      </c>
      <c r="F2096">
        <v>0.30599999999999999</v>
      </c>
      <c r="G2096">
        <v>0.57479999999999998</v>
      </c>
      <c r="H2096">
        <v>0.29406638070000002</v>
      </c>
      <c r="I2096">
        <v>0.25687866500000001</v>
      </c>
      <c r="J2096">
        <v>0.34303402560000001</v>
      </c>
      <c r="K2096">
        <v>0.251987446</v>
      </c>
      <c r="L2096">
        <v>0.2969413481</v>
      </c>
      <c r="M2096">
        <v>0.2550720232</v>
      </c>
      <c r="N2096">
        <f t="shared" si="242"/>
        <v>0.29193904382545166</v>
      </c>
      <c r="O2096">
        <f t="shared" si="243"/>
        <v>0.26906427378030018</v>
      </c>
      <c r="P2096">
        <f t="shared" si="244"/>
        <v>0.2981812854711961</v>
      </c>
      <c r="Q2096">
        <f t="shared" si="245"/>
        <v>0.26350336625473869</v>
      </c>
      <c r="R2096">
        <v>0.56100331800000003</v>
      </c>
      <c r="S2096">
        <v>0.56168465099999998</v>
      </c>
    </row>
    <row r="2097" spans="1:19" x14ac:dyDescent="0.25">
      <c r="A2097">
        <v>90</v>
      </c>
      <c r="B2097">
        <v>0.6</v>
      </c>
      <c r="C2097">
        <v>5</v>
      </c>
      <c r="D2097">
        <v>4</v>
      </c>
      <c r="E2097">
        <v>0.26400000000000001</v>
      </c>
      <c r="F2097">
        <v>0.30599999999999999</v>
      </c>
      <c r="G2097">
        <v>0.56999999999999995</v>
      </c>
      <c r="H2097">
        <v>0.29406638070000002</v>
      </c>
      <c r="I2097">
        <v>0.25687866500000001</v>
      </c>
      <c r="J2097">
        <v>0.34303402560000001</v>
      </c>
      <c r="K2097">
        <v>0.251987446</v>
      </c>
      <c r="L2097">
        <v>0.2969413481</v>
      </c>
      <c r="M2097">
        <v>0.2550720232</v>
      </c>
      <c r="N2097">
        <f t="shared" si="242"/>
        <v>0.29193904382545166</v>
      </c>
      <c r="O2097">
        <f t="shared" si="243"/>
        <v>0.26906427378030018</v>
      </c>
      <c r="P2097">
        <f t="shared" si="244"/>
        <v>0.2981812854711961</v>
      </c>
      <c r="Q2097">
        <f t="shared" si="245"/>
        <v>0.26350336625473869</v>
      </c>
      <c r="R2097">
        <v>0.56100331800000003</v>
      </c>
      <c r="S2097">
        <v>0.56168465099999998</v>
      </c>
    </row>
    <row r="2098" spans="1:19" x14ac:dyDescent="0.25">
      <c r="A2098">
        <v>90</v>
      </c>
      <c r="B2098">
        <v>0.6</v>
      </c>
      <c r="C2098">
        <v>5</v>
      </c>
      <c r="D2098">
        <v>4</v>
      </c>
      <c r="E2098">
        <v>0.252</v>
      </c>
      <c r="F2098">
        <v>0.31319999999999998</v>
      </c>
      <c r="G2098">
        <v>0.56520000000000004</v>
      </c>
      <c r="H2098">
        <v>0.29406638070000002</v>
      </c>
      <c r="I2098">
        <v>0.25687866500000001</v>
      </c>
      <c r="J2098">
        <v>0.34303402560000001</v>
      </c>
      <c r="K2098">
        <v>0.251987446</v>
      </c>
      <c r="L2098">
        <v>0.2969413481</v>
      </c>
      <c r="M2098">
        <v>0.2550720232</v>
      </c>
      <c r="N2098">
        <f t="shared" si="242"/>
        <v>0.29193904382545166</v>
      </c>
      <c r="O2098">
        <f t="shared" si="243"/>
        <v>0.26906427378030018</v>
      </c>
      <c r="P2098">
        <f t="shared" si="244"/>
        <v>0.2981812854711961</v>
      </c>
      <c r="Q2098">
        <f t="shared" si="245"/>
        <v>0.26350336625473869</v>
      </c>
      <c r="R2098">
        <v>0.56100331800000003</v>
      </c>
      <c r="S2098">
        <v>0.56168465099999998</v>
      </c>
    </row>
    <row r="2099" spans="1:19" x14ac:dyDescent="0.25">
      <c r="A2099">
        <v>90</v>
      </c>
      <c r="B2099">
        <v>0.6</v>
      </c>
      <c r="C2099">
        <v>5</v>
      </c>
      <c r="D2099">
        <v>4</v>
      </c>
      <c r="E2099">
        <v>0.25080000000000002</v>
      </c>
      <c r="F2099">
        <v>0.30359999999999998</v>
      </c>
      <c r="G2099">
        <v>0.5544</v>
      </c>
      <c r="H2099">
        <v>0.29406638070000002</v>
      </c>
      <c r="I2099">
        <v>0.25687866500000001</v>
      </c>
      <c r="J2099">
        <v>0.34303402560000001</v>
      </c>
      <c r="K2099">
        <v>0.251987446</v>
      </c>
      <c r="L2099">
        <v>0.2969413481</v>
      </c>
      <c r="M2099">
        <v>0.2550720232</v>
      </c>
      <c r="N2099">
        <f t="shared" si="242"/>
        <v>0.29193904382545166</v>
      </c>
      <c r="O2099">
        <f t="shared" si="243"/>
        <v>0.26906427378030018</v>
      </c>
      <c r="P2099">
        <f t="shared" si="244"/>
        <v>0.2981812854711961</v>
      </c>
      <c r="Q2099">
        <f t="shared" si="245"/>
        <v>0.26350336625473869</v>
      </c>
      <c r="R2099">
        <v>0.56100331800000003</v>
      </c>
      <c r="S2099">
        <v>0.56168465099999998</v>
      </c>
    </row>
    <row r="2100" spans="1:19" x14ac:dyDescent="0.25">
      <c r="A2100">
        <v>90</v>
      </c>
      <c r="B2100">
        <v>0.6</v>
      </c>
      <c r="C2100">
        <v>5</v>
      </c>
      <c r="D2100">
        <v>4</v>
      </c>
      <c r="E2100">
        <v>0.21</v>
      </c>
      <c r="F2100">
        <v>0.33239999999999997</v>
      </c>
      <c r="G2100">
        <v>0.54239999999999999</v>
      </c>
      <c r="H2100">
        <v>0.29406638070000002</v>
      </c>
      <c r="I2100">
        <v>0.25687866500000001</v>
      </c>
      <c r="J2100">
        <v>0.34303402560000001</v>
      </c>
      <c r="K2100">
        <v>0.251987446</v>
      </c>
      <c r="L2100">
        <v>0.2969413481</v>
      </c>
      <c r="M2100">
        <v>0.2550720232</v>
      </c>
      <c r="N2100">
        <f t="shared" si="242"/>
        <v>0.29193904382545166</v>
      </c>
      <c r="O2100">
        <f t="shared" si="243"/>
        <v>0.26906427378030018</v>
      </c>
      <c r="P2100">
        <f t="shared" si="244"/>
        <v>0.2981812854711961</v>
      </c>
      <c r="Q2100">
        <f t="shared" si="245"/>
        <v>0.26350336625473869</v>
      </c>
      <c r="R2100">
        <v>0.56100331800000003</v>
      </c>
      <c r="S2100">
        <v>0.56168465099999998</v>
      </c>
    </row>
    <row r="2101" spans="1:19" x14ac:dyDescent="0.25">
      <c r="A2101">
        <v>90</v>
      </c>
      <c r="B2101">
        <v>0.6</v>
      </c>
      <c r="C2101">
        <v>5</v>
      </c>
      <c r="D2101">
        <v>4</v>
      </c>
      <c r="E2101">
        <v>0.24</v>
      </c>
      <c r="F2101">
        <v>0.31680000000000003</v>
      </c>
      <c r="G2101">
        <v>0.55679999999999996</v>
      </c>
      <c r="H2101">
        <v>0.29406638070000002</v>
      </c>
      <c r="I2101">
        <v>0.25687866500000001</v>
      </c>
      <c r="J2101">
        <v>0.34303402560000001</v>
      </c>
      <c r="K2101">
        <v>0.251987446</v>
      </c>
      <c r="L2101">
        <v>0.2969413481</v>
      </c>
      <c r="M2101">
        <v>0.2550720232</v>
      </c>
      <c r="N2101">
        <f t="shared" si="242"/>
        <v>0.29193904382545166</v>
      </c>
      <c r="O2101">
        <f t="shared" si="243"/>
        <v>0.26906427378030018</v>
      </c>
      <c r="P2101">
        <f t="shared" si="244"/>
        <v>0.2981812854711961</v>
      </c>
      <c r="Q2101">
        <f t="shared" si="245"/>
        <v>0.26350336625473869</v>
      </c>
      <c r="R2101">
        <v>0.56100331800000003</v>
      </c>
      <c r="S2101">
        <v>0.56168465099999998</v>
      </c>
    </row>
    <row r="2102" spans="1:19" x14ac:dyDescent="0.25">
      <c r="A2102">
        <v>90</v>
      </c>
      <c r="B2102">
        <v>0.6</v>
      </c>
      <c r="C2102">
        <v>5</v>
      </c>
      <c r="D2102">
        <v>4</v>
      </c>
      <c r="E2102">
        <v>0.2712</v>
      </c>
      <c r="F2102">
        <v>0.30840000000000001</v>
      </c>
      <c r="G2102">
        <v>0.5796</v>
      </c>
      <c r="H2102">
        <v>0.29406638070000002</v>
      </c>
      <c r="I2102">
        <v>0.25687866500000001</v>
      </c>
      <c r="J2102">
        <v>0.34303402560000001</v>
      </c>
      <c r="K2102">
        <v>0.251987446</v>
      </c>
      <c r="L2102">
        <v>0.2969413481</v>
      </c>
      <c r="M2102">
        <v>0.2550720232</v>
      </c>
      <c r="N2102">
        <f t="shared" si="242"/>
        <v>0.29193904382545166</v>
      </c>
      <c r="O2102">
        <f t="shared" si="243"/>
        <v>0.26906427378030018</v>
      </c>
      <c r="P2102">
        <f t="shared" si="244"/>
        <v>0.2981812854711961</v>
      </c>
      <c r="Q2102">
        <f t="shared" si="245"/>
        <v>0.26350336625473869</v>
      </c>
      <c r="R2102">
        <v>0.56100331800000003</v>
      </c>
      <c r="S2102">
        <v>0.56168465099999998</v>
      </c>
    </row>
    <row r="2103" spans="1:19" x14ac:dyDescent="0.25">
      <c r="A2103">
        <v>90</v>
      </c>
      <c r="B2103">
        <v>0.6</v>
      </c>
      <c r="C2103">
        <v>5</v>
      </c>
      <c r="D2103">
        <v>4</v>
      </c>
      <c r="E2103">
        <v>0.24840000000000001</v>
      </c>
      <c r="F2103">
        <v>0.31919999999999998</v>
      </c>
      <c r="G2103">
        <v>0.56759999999999999</v>
      </c>
      <c r="H2103">
        <v>0.29406638070000002</v>
      </c>
      <c r="I2103">
        <v>0.25687866500000001</v>
      </c>
      <c r="J2103">
        <v>0.34303402560000001</v>
      </c>
      <c r="K2103">
        <v>0.251987446</v>
      </c>
      <c r="L2103">
        <v>0.2969413481</v>
      </c>
      <c r="M2103">
        <v>0.2550720232</v>
      </c>
      <c r="N2103">
        <f t="shared" si="242"/>
        <v>0.29193904382545166</v>
      </c>
      <c r="O2103">
        <f t="shared" si="243"/>
        <v>0.26906427378030018</v>
      </c>
      <c r="P2103">
        <f t="shared" si="244"/>
        <v>0.2981812854711961</v>
      </c>
      <c r="Q2103">
        <f t="shared" si="245"/>
        <v>0.26350336625473869</v>
      </c>
      <c r="R2103">
        <v>0.56100331800000003</v>
      </c>
      <c r="S2103">
        <v>0.56168465099999998</v>
      </c>
    </row>
    <row r="2104" spans="1:19" x14ac:dyDescent="0.25">
      <c r="A2104">
        <v>90</v>
      </c>
      <c r="B2104">
        <v>0.6</v>
      </c>
      <c r="C2104">
        <v>5</v>
      </c>
      <c r="D2104">
        <v>4</v>
      </c>
      <c r="E2104">
        <v>0.25919999999999999</v>
      </c>
      <c r="F2104">
        <v>0.30480000000000002</v>
      </c>
      <c r="G2104">
        <v>0.56399999999999995</v>
      </c>
      <c r="H2104">
        <v>0.29406638070000002</v>
      </c>
      <c r="I2104">
        <v>0.25687866500000001</v>
      </c>
      <c r="J2104">
        <v>0.34303402560000001</v>
      </c>
      <c r="K2104">
        <v>0.251987446</v>
      </c>
      <c r="L2104">
        <v>0.2969413481</v>
      </c>
      <c r="M2104">
        <v>0.2550720232</v>
      </c>
      <c r="N2104">
        <f t="shared" si="242"/>
        <v>0.29193904382545166</v>
      </c>
      <c r="O2104">
        <f t="shared" si="243"/>
        <v>0.26906427378030018</v>
      </c>
      <c r="P2104">
        <f t="shared" si="244"/>
        <v>0.2981812854711961</v>
      </c>
      <c r="Q2104">
        <f t="shared" si="245"/>
        <v>0.26350336625473869</v>
      </c>
      <c r="R2104">
        <v>0.56100331800000003</v>
      </c>
      <c r="S2104">
        <v>0.56168465099999998</v>
      </c>
    </row>
    <row r="2105" spans="1:19" x14ac:dyDescent="0.25">
      <c r="A2105">
        <v>90</v>
      </c>
      <c r="B2105">
        <v>0.6</v>
      </c>
      <c r="C2105">
        <v>5</v>
      </c>
      <c r="D2105">
        <v>4</v>
      </c>
      <c r="E2105">
        <v>0.25559999999999999</v>
      </c>
      <c r="F2105">
        <v>0.30599999999999999</v>
      </c>
      <c r="G2105">
        <v>0.56159999999999999</v>
      </c>
      <c r="H2105">
        <v>0.29406638070000002</v>
      </c>
      <c r="I2105">
        <v>0.25687866500000001</v>
      </c>
      <c r="J2105">
        <v>0.34303402560000001</v>
      </c>
      <c r="K2105">
        <v>0.251987446</v>
      </c>
      <c r="L2105">
        <v>0.2969413481</v>
      </c>
      <c r="M2105">
        <v>0.2550720232</v>
      </c>
      <c r="N2105">
        <f t="shared" si="242"/>
        <v>0.29193904382545166</v>
      </c>
      <c r="O2105">
        <f t="shared" si="243"/>
        <v>0.26906427378030018</v>
      </c>
      <c r="P2105">
        <f t="shared" si="244"/>
        <v>0.2981812854711961</v>
      </c>
      <c r="Q2105">
        <f t="shared" si="245"/>
        <v>0.26350336625473869</v>
      </c>
      <c r="R2105">
        <v>0.56100331800000003</v>
      </c>
      <c r="S2105">
        <v>0.56168465099999998</v>
      </c>
    </row>
    <row r="2106" spans="1:19" x14ac:dyDescent="0.25">
      <c r="A2106">
        <v>90</v>
      </c>
      <c r="B2106">
        <v>0.6</v>
      </c>
      <c r="C2106">
        <v>5</v>
      </c>
      <c r="D2106">
        <v>4</v>
      </c>
      <c r="E2106">
        <v>0.25319999999999998</v>
      </c>
      <c r="F2106">
        <v>0.30840000000000001</v>
      </c>
      <c r="G2106">
        <v>0.56159999999999999</v>
      </c>
      <c r="H2106">
        <v>0.29406638070000002</v>
      </c>
      <c r="I2106">
        <v>0.25687866500000001</v>
      </c>
      <c r="J2106">
        <v>0.34303402560000001</v>
      </c>
      <c r="K2106">
        <v>0.251987446</v>
      </c>
      <c r="L2106">
        <v>0.2969413481</v>
      </c>
      <c r="M2106">
        <v>0.2550720232</v>
      </c>
      <c r="N2106">
        <f t="shared" si="242"/>
        <v>0.29193904382545166</v>
      </c>
      <c r="O2106">
        <f t="shared" si="243"/>
        <v>0.26906427378030018</v>
      </c>
      <c r="P2106">
        <f t="shared" si="244"/>
        <v>0.2981812854711961</v>
      </c>
      <c r="Q2106">
        <f t="shared" si="245"/>
        <v>0.26350336625473869</v>
      </c>
      <c r="R2106">
        <v>0.56100331800000003</v>
      </c>
      <c r="S2106">
        <v>0.56168465099999998</v>
      </c>
    </row>
    <row r="2107" spans="1:19" x14ac:dyDescent="0.25">
      <c r="A2107">
        <v>90</v>
      </c>
      <c r="B2107">
        <v>0.6</v>
      </c>
      <c r="C2107">
        <v>5</v>
      </c>
      <c r="D2107">
        <v>4</v>
      </c>
      <c r="E2107">
        <v>0.23519999999999999</v>
      </c>
      <c r="F2107">
        <v>0.33600000000000002</v>
      </c>
      <c r="G2107">
        <v>0.57120000000000004</v>
      </c>
      <c r="H2107">
        <v>0.29406638070000002</v>
      </c>
      <c r="I2107">
        <v>0.25687866500000001</v>
      </c>
      <c r="J2107">
        <v>0.34303402560000001</v>
      </c>
      <c r="K2107">
        <v>0.251987446</v>
      </c>
      <c r="L2107">
        <v>0.2969413481</v>
      </c>
      <c r="M2107">
        <v>0.2550720232</v>
      </c>
      <c r="N2107">
        <f t="shared" si="242"/>
        <v>0.29193904382545166</v>
      </c>
      <c r="O2107">
        <f t="shared" si="243"/>
        <v>0.26906427378030018</v>
      </c>
      <c r="P2107">
        <f t="shared" si="244"/>
        <v>0.2981812854711961</v>
      </c>
      <c r="Q2107">
        <f t="shared" si="245"/>
        <v>0.26350336625473869</v>
      </c>
      <c r="R2107">
        <v>0.56100331800000003</v>
      </c>
      <c r="S2107">
        <v>0.56168465099999998</v>
      </c>
    </row>
    <row r="2108" spans="1:19" x14ac:dyDescent="0.25">
      <c r="A2108">
        <v>90</v>
      </c>
      <c r="B2108">
        <v>0.6</v>
      </c>
      <c r="C2108">
        <v>5</v>
      </c>
      <c r="D2108">
        <v>4</v>
      </c>
      <c r="E2108">
        <v>0.21240000000000001</v>
      </c>
      <c r="F2108">
        <v>0.32640000000000002</v>
      </c>
      <c r="G2108">
        <v>0.53879999999999995</v>
      </c>
      <c r="H2108">
        <v>0.29406638070000002</v>
      </c>
      <c r="I2108">
        <v>0.25687866500000001</v>
      </c>
      <c r="J2108">
        <v>0.34303402560000001</v>
      </c>
      <c r="K2108">
        <v>0.251987446</v>
      </c>
      <c r="L2108">
        <v>0.2969413481</v>
      </c>
      <c r="M2108">
        <v>0.2550720232</v>
      </c>
      <c r="N2108">
        <f t="shared" si="242"/>
        <v>0.29193904382545166</v>
      </c>
      <c r="O2108">
        <f t="shared" si="243"/>
        <v>0.26906427378030018</v>
      </c>
      <c r="P2108">
        <f t="shared" si="244"/>
        <v>0.2981812854711961</v>
      </c>
      <c r="Q2108">
        <f t="shared" si="245"/>
        <v>0.26350336625473869</v>
      </c>
      <c r="R2108">
        <v>0.56100331800000003</v>
      </c>
      <c r="S2108">
        <v>0.56168465099999998</v>
      </c>
    </row>
    <row r="2109" spans="1:19" x14ac:dyDescent="0.25">
      <c r="A2109">
        <v>90</v>
      </c>
      <c r="B2109">
        <v>0.6</v>
      </c>
      <c r="C2109">
        <v>5</v>
      </c>
      <c r="D2109">
        <v>4</v>
      </c>
      <c r="E2109">
        <v>0.28199999999999997</v>
      </c>
      <c r="F2109">
        <v>0.28920000000000001</v>
      </c>
      <c r="G2109">
        <v>0.57120000000000004</v>
      </c>
      <c r="H2109">
        <v>0.29406638070000002</v>
      </c>
      <c r="I2109">
        <v>0.25687866500000001</v>
      </c>
      <c r="J2109">
        <v>0.34303402560000001</v>
      </c>
      <c r="K2109">
        <v>0.251987446</v>
      </c>
      <c r="L2109">
        <v>0.2969413481</v>
      </c>
      <c r="M2109">
        <v>0.2550720232</v>
      </c>
      <c r="N2109">
        <f t="shared" si="242"/>
        <v>0.29193904382545166</v>
      </c>
      <c r="O2109">
        <f t="shared" si="243"/>
        <v>0.26906427378030018</v>
      </c>
      <c r="P2109">
        <f t="shared" si="244"/>
        <v>0.2981812854711961</v>
      </c>
      <c r="Q2109">
        <f t="shared" si="245"/>
        <v>0.26350336625473869</v>
      </c>
      <c r="R2109">
        <v>0.56100331800000003</v>
      </c>
      <c r="S2109">
        <v>0.56168465099999998</v>
      </c>
    </row>
    <row r="2110" spans="1:19" x14ac:dyDescent="0.25">
      <c r="A2110">
        <v>90</v>
      </c>
      <c r="B2110">
        <v>0.6</v>
      </c>
      <c r="C2110">
        <v>5</v>
      </c>
      <c r="D2110">
        <v>4</v>
      </c>
      <c r="E2110">
        <v>0.26879999999999998</v>
      </c>
      <c r="F2110">
        <v>0.30480000000000002</v>
      </c>
      <c r="G2110">
        <v>0.5736</v>
      </c>
      <c r="H2110">
        <v>0.29406638070000002</v>
      </c>
      <c r="I2110">
        <v>0.25687866500000001</v>
      </c>
      <c r="J2110">
        <v>0.34303402560000001</v>
      </c>
      <c r="K2110">
        <v>0.251987446</v>
      </c>
      <c r="L2110">
        <v>0.2969413481</v>
      </c>
      <c r="M2110">
        <v>0.2550720232</v>
      </c>
      <c r="N2110">
        <f t="shared" si="242"/>
        <v>0.29193904382545166</v>
      </c>
      <c r="O2110">
        <f t="shared" si="243"/>
        <v>0.26906427378030018</v>
      </c>
      <c r="P2110">
        <f t="shared" si="244"/>
        <v>0.2981812854711961</v>
      </c>
      <c r="Q2110">
        <f t="shared" si="245"/>
        <v>0.26350336625473869</v>
      </c>
      <c r="R2110">
        <v>0.56100331800000003</v>
      </c>
      <c r="S2110">
        <v>0.56168465099999998</v>
      </c>
    </row>
    <row r="2111" spans="1:19" x14ac:dyDescent="0.25">
      <c r="A2111">
        <v>90</v>
      </c>
      <c r="B2111">
        <v>0.6</v>
      </c>
      <c r="C2111">
        <v>5</v>
      </c>
      <c r="D2111">
        <v>4</v>
      </c>
      <c r="E2111">
        <v>0.2424</v>
      </c>
      <c r="F2111">
        <v>0.32519999999999999</v>
      </c>
      <c r="G2111">
        <v>0.56759999999999999</v>
      </c>
      <c r="H2111">
        <v>0.29406638070000002</v>
      </c>
      <c r="I2111">
        <v>0.25687866500000001</v>
      </c>
      <c r="J2111">
        <v>0.34303402560000001</v>
      </c>
      <c r="K2111">
        <v>0.251987446</v>
      </c>
      <c r="L2111">
        <v>0.2969413481</v>
      </c>
      <c r="M2111">
        <v>0.2550720232</v>
      </c>
      <c r="N2111">
        <f t="shared" si="242"/>
        <v>0.29193904382545166</v>
      </c>
      <c r="O2111">
        <f t="shared" si="243"/>
        <v>0.26906427378030018</v>
      </c>
      <c r="P2111">
        <f t="shared" si="244"/>
        <v>0.2981812854711961</v>
      </c>
      <c r="Q2111">
        <f t="shared" si="245"/>
        <v>0.26350336625473869</v>
      </c>
      <c r="R2111">
        <v>0.56100331800000003</v>
      </c>
      <c r="S2111">
        <v>0.56168465099999998</v>
      </c>
    </row>
    <row r="2112" spans="1:19" x14ac:dyDescent="0.25">
      <c r="A2112">
        <v>90</v>
      </c>
      <c r="B2112">
        <v>0.6</v>
      </c>
      <c r="C2112">
        <v>5</v>
      </c>
      <c r="D2112">
        <v>4</v>
      </c>
      <c r="E2112">
        <v>0.2316</v>
      </c>
      <c r="F2112">
        <v>0.32640000000000002</v>
      </c>
      <c r="G2112">
        <v>0.55800000000000005</v>
      </c>
      <c r="H2112">
        <v>0.29406638070000002</v>
      </c>
      <c r="I2112">
        <v>0.25687866500000001</v>
      </c>
      <c r="J2112">
        <v>0.34303402560000001</v>
      </c>
      <c r="K2112">
        <v>0.251987446</v>
      </c>
      <c r="L2112">
        <v>0.2969413481</v>
      </c>
      <c r="M2112">
        <v>0.2550720232</v>
      </c>
      <c r="N2112">
        <f t="shared" si="242"/>
        <v>0.29193904382545166</v>
      </c>
      <c r="O2112">
        <f t="shared" si="243"/>
        <v>0.26906427378030018</v>
      </c>
      <c r="P2112">
        <f t="shared" si="244"/>
        <v>0.2981812854711961</v>
      </c>
      <c r="Q2112">
        <f t="shared" si="245"/>
        <v>0.26350336625473869</v>
      </c>
      <c r="R2112">
        <v>0.56100331800000003</v>
      </c>
      <c r="S2112">
        <v>0.56168465099999998</v>
      </c>
    </row>
    <row r="2113" spans="1:19" x14ac:dyDescent="0.25">
      <c r="A2113">
        <v>90</v>
      </c>
      <c r="B2113">
        <v>0.6</v>
      </c>
      <c r="C2113">
        <v>5</v>
      </c>
      <c r="D2113">
        <v>4</v>
      </c>
      <c r="E2113">
        <v>0.25800000000000001</v>
      </c>
      <c r="F2113">
        <v>0.29759999999999998</v>
      </c>
      <c r="G2113">
        <v>0.55559999999999998</v>
      </c>
      <c r="H2113">
        <v>0.29406638070000002</v>
      </c>
      <c r="I2113">
        <v>0.25687866500000001</v>
      </c>
      <c r="J2113">
        <v>0.34303402560000001</v>
      </c>
      <c r="K2113">
        <v>0.251987446</v>
      </c>
      <c r="L2113">
        <v>0.2969413481</v>
      </c>
      <c r="M2113">
        <v>0.2550720232</v>
      </c>
      <c r="N2113">
        <f t="shared" si="242"/>
        <v>0.29193904382545166</v>
      </c>
      <c r="O2113">
        <f t="shared" si="243"/>
        <v>0.26906427378030018</v>
      </c>
      <c r="P2113">
        <f t="shared" si="244"/>
        <v>0.2981812854711961</v>
      </c>
      <c r="Q2113">
        <f t="shared" si="245"/>
        <v>0.26350336625473869</v>
      </c>
      <c r="R2113">
        <v>0.56100331800000003</v>
      </c>
      <c r="S2113">
        <v>0.56168465099999998</v>
      </c>
    </row>
    <row r="2114" spans="1:19" x14ac:dyDescent="0.25">
      <c r="A2114">
        <v>90</v>
      </c>
      <c r="B2114">
        <v>0.6</v>
      </c>
      <c r="C2114">
        <v>5</v>
      </c>
      <c r="D2114">
        <v>4</v>
      </c>
      <c r="E2114">
        <v>0.2868</v>
      </c>
      <c r="F2114">
        <v>0.2928</v>
      </c>
      <c r="G2114">
        <v>0.5796</v>
      </c>
      <c r="H2114">
        <v>0.29406638070000002</v>
      </c>
      <c r="I2114">
        <v>0.25687866500000001</v>
      </c>
      <c r="J2114">
        <v>0.34303402560000001</v>
      </c>
      <c r="K2114">
        <v>0.251987446</v>
      </c>
      <c r="L2114">
        <v>0.2969413481</v>
      </c>
      <c r="M2114">
        <v>0.2550720232</v>
      </c>
      <c r="N2114">
        <f t="shared" si="242"/>
        <v>0.29193904382545166</v>
      </c>
      <c r="O2114">
        <f t="shared" si="243"/>
        <v>0.26906427378030018</v>
      </c>
      <c r="P2114">
        <f t="shared" si="244"/>
        <v>0.2981812854711961</v>
      </c>
      <c r="Q2114">
        <f t="shared" si="245"/>
        <v>0.26350336625473869</v>
      </c>
      <c r="R2114">
        <v>0.56100331800000003</v>
      </c>
      <c r="S2114">
        <v>0.56168465099999998</v>
      </c>
    </row>
    <row r="2115" spans="1:19" x14ac:dyDescent="0.25">
      <c r="A2115">
        <v>90</v>
      </c>
      <c r="B2115">
        <v>0.6</v>
      </c>
      <c r="C2115">
        <v>5</v>
      </c>
      <c r="D2115">
        <v>4</v>
      </c>
      <c r="E2115">
        <v>0.25679999999999997</v>
      </c>
      <c r="F2115">
        <v>0.2928</v>
      </c>
      <c r="G2115">
        <v>0.54959999999999998</v>
      </c>
      <c r="H2115">
        <v>0.29406638070000002</v>
      </c>
      <c r="I2115">
        <v>0.25687866500000001</v>
      </c>
      <c r="J2115">
        <v>0.34303402560000001</v>
      </c>
      <c r="K2115">
        <v>0.251987446</v>
      </c>
      <c r="L2115">
        <v>0.2969413481</v>
      </c>
      <c r="M2115">
        <v>0.2550720232</v>
      </c>
      <c r="N2115">
        <f t="shared" si="242"/>
        <v>0.29193904382545166</v>
      </c>
      <c r="O2115">
        <f t="shared" si="243"/>
        <v>0.26906427378030018</v>
      </c>
      <c r="P2115">
        <f t="shared" si="244"/>
        <v>0.2981812854711961</v>
      </c>
      <c r="Q2115">
        <f t="shared" si="245"/>
        <v>0.26350336625473869</v>
      </c>
      <c r="R2115">
        <v>0.56100331800000003</v>
      </c>
      <c r="S2115">
        <v>0.56168465099999998</v>
      </c>
    </row>
    <row r="2116" spans="1:19" x14ac:dyDescent="0.25">
      <c r="A2116">
        <v>90</v>
      </c>
      <c r="B2116">
        <v>0.6</v>
      </c>
      <c r="C2116">
        <v>5</v>
      </c>
      <c r="D2116">
        <v>4</v>
      </c>
      <c r="E2116">
        <v>0.25800000000000001</v>
      </c>
      <c r="F2116">
        <v>0.29399999999999998</v>
      </c>
      <c r="G2116">
        <v>0.55200000000000005</v>
      </c>
      <c r="H2116">
        <v>0.29406638070000002</v>
      </c>
      <c r="I2116">
        <v>0.25687866500000001</v>
      </c>
      <c r="J2116">
        <v>0.34303402560000001</v>
      </c>
      <c r="K2116">
        <v>0.251987446</v>
      </c>
      <c r="L2116">
        <v>0.2969413481</v>
      </c>
      <c r="M2116">
        <v>0.2550720232</v>
      </c>
      <c r="N2116">
        <f t="shared" si="242"/>
        <v>0.29193904382545166</v>
      </c>
      <c r="O2116">
        <f t="shared" si="243"/>
        <v>0.26906427378030018</v>
      </c>
      <c r="P2116">
        <f t="shared" si="244"/>
        <v>0.2981812854711961</v>
      </c>
      <c r="Q2116">
        <f t="shared" si="245"/>
        <v>0.26350336625473869</v>
      </c>
      <c r="R2116">
        <v>0.56100331800000003</v>
      </c>
      <c r="S2116">
        <v>0.56168465099999998</v>
      </c>
    </row>
    <row r="2117" spans="1:19" x14ac:dyDescent="0.25">
      <c r="A2117">
        <v>90</v>
      </c>
      <c r="B2117">
        <v>0.6</v>
      </c>
      <c r="C2117">
        <v>5</v>
      </c>
      <c r="D2117">
        <v>4</v>
      </c>
      <c r="E2117">
        <v>0.24479999999999999</v>
      </c>
      <c r="F2117">
        <v>0.3276</v>
      </c>
      <c r="G2117">
        <v>0.57240000000000002</v>
      </c>
      <c r="H2117">
        <v>0.29406638070000002</v>
      </c>
      <c r="I2117">
        <v>0.25687866500000001</v>
      </c>
      <c r="J2117">
        <v>0.34303402560000001</v>
      </c>
      <c r="K2117">
        <v>0.251987446</v>
      </c>
      <c r="L2117">
        <v>0.2969413481</v>
      </c>
      <c r="M2117">
        <v>0.2550720232</v>
      </c>
      <c r="N2117">
        <f t="shared" si="242"/>
        <v>0.29193904382545166</v>
      </c>
      <c r="O2117">
        <f t="shared" si="243"/>
        <v>0.26906427378030018</v>
      </c>
      <c r="P2117">
        <f t="shared" si="244"/>
        <v>0.2981812854711961</v>
      </c>
      <c r="Q2117">
        <f t="shared" si="245"/>
        <v>0.26350336625473869</v>
      </c>
      <c r="R2117">
        <v>0.56100331800000003</v>
      </c>
      <c r="S2117">
        <v>0.56168465099999998</v>
      </c>
    </row>
    <row r="2118" spans="1:19" x14ac:dyDescent="0.25">
      <c r="A2118">
        <v>90</v>
      </c>
      <c r="B2118">
        <v>0.6</v>
      </c>
      <c r="C2118">
        <v>5</v>
      </c>
      <c r="D2118">
        <v>4</v>
      </c>
      <c r="E2118">
        <v>0.24</v>
      </c>
      <c r="F2118">
        <v>0.31919999999999998</v>
      </c>
      <c r="G2118">
        <v>0.55920000000000003</v>
      </c>
      <c r="H2118">
        <v>0.29406638070000002</v>
      </c>
      <c r="I2118">
        <v>0.25687866500000001</v>
      </c>
      <c r="J2118">
        <v>0.34303402560000001</v>
      </c>
      <c r="K2118">
        <v>0.251987446</v>
      </c>
      <c r="L2118">
        <v>0.2969413481</v>
      </c>
      <c r="M2118">
        <v>0.2550720232</v>
      </c>
      <c r="N2118">
        <f t="shared" si="242"/>
        <v>0.29193904382545166</v>
      </c>
      <c r="O2118">
        <f t="shared" si="243"/>
        <v>0.26906427378030018</v>
      </c>
      <c r="P2118">
        <f t="shared" si="244"/>
        <v>0.2981812854711961</v>
      </c>
      <c r="Q2118">
        <f t="shared" si="245"/>
        <v>0.26350336625473869</v>
      </c>
      <c r="R2118">
        <v>0.56100331800000003</v>
      </c>
      <c r="S2118">
        <v>0.56168465099999998</v>
      </c>
    </row>
    <row r="2119" spans="1:19" x14ac:dyDescent="0.25">
      <c r="A2119">
        <v>90</v>
      </c>
      <c r="B2119">
        <v>0.6</v>
      </c>
      <c r="C2119">
        <v>5</v>
      </c>
      <c r="D2119">
        <v>4</v>
      </c>
      <c r="E2119">
        <v>0.25800000000000001</v>
      </c>
      <c r="F2119">
        <v>0.312</v>
      </c>
      <c r="G2119">
        <v>0.56999999999999995</v>
      </c>
      <c r="H2119">
        <v>0.29406638070000002</v>
      </c>
      <c r="I2119">
        <v>0.25687866500000001</v>
      </c>
      <c r="J2119">
        <v>0.34303402560000001</v>
      </c>
      <c r="K2119">
        <v>0.251987446</v>
      </c>
      <c r="L2119">
        <v>0.2969413481</v>
      </c>
      <c r="M2119">
        <v>0.2550720232</v>
      </c>
      <c r="N2119">
        <f t="shared" si="242"/>
        <v>0.29193904382545166</v>
      </c>
      <c r="O2119">
        <f t="shared" si="243"/>
        <v>0.26906427378030018</v>
      </c>
      <c r="P2119">
        <f t="shared" si="244"/>
        <v>0.2981812854711961</v>
      </c>
      <c r="Q2119">
        <f t="shared" si="245"/>
        <v>0.26350336625473869</v>
      </c>
      <c r="R2119">
        <v>0.56100331800000003</v>
      </c>
      <c r="S2119">
        <v>0.56168465099999998</v>
      </c>
    </row>
    <row r="2120" spans="1:19" x14ac:dyDescent="0.25">
      <c r="A2120">
        <v>90</v>
      </c>
      <c r="B2120">
        <v>0.6</v>
      </c>
      <c r="C2120">
        <v>5</v>
      </c>
      <c r="D2120">
        <v>4</v>
      </c>
      <c r="E2120">
        <v>0.21240000000000001</v>
      </c>
      <c r="F2120">
        <v>0.33839999999999998</v>
      </c>
      <c r="G2120">
        <v>0.55079999999999996</v>
      </c>
      <c r="H2120">
        <v>0.29406638070000002</v>
      </c>
      <c r="I2120">
        <v>0.25687866500000001</v>
      </c>
      <c r="J2120">
        <v>0.34303402560000001</v>
      </c>
      <c r="K2120">
        <v>0.251987446</v>
      </c>
      <c r="L2120">
        <v>0.2969413481</v>
      </c>
      <c r="M2120">
        <v>0.2550720232</v>
      </c>
      <c r="N2120">
        <f t="shared" si="242"/>
        <v>0.29193904382545166</v>
      </c>
      <c r="O2120">
        <f t="shared" si="243"/>
        <v>0.26906427378030018</v>
      </c>
      <c r="P2120">
        <f t="shared" si="244"/>
        <v>0.2981812854711961</v>
      </c>
      <c r="Q2120">
        <f t="shared" si="245"/>
        <v>0.26350336625473869</v>
      </c>
      <c r="R2120">
        <v>0.56100331800000003</v>
      </c>
      <c r="S2120">
        <v>0.56168465099999998</v>
      </c>
    </row>
    <row r="2121" spans="1:19" x14ac:dyDescent="0.25">
      <c r="A2121">
        <v>90</v>
      </c>
      <c r="B2121">
        <v>0.6</v>
      </c>
      <c r="C2121">
        <v>5</v>
      </c>
      <c r="D2121">
        <v>4</v>
      </c>
      <c r="E2121">
        <v>0.2364</v>
      </c>
      <c r="F2121">
        <v>0.31440000000000001</v>
      </c>
      <c r="G2121">
        <v>0.55079999999999996</v>
      </c>
      <c r="H2121">
        <v>0.29406638070000002</v>
      </c>
      <c r="I2121">
        <v>0.25687866500000001</v>
      </c>
      <c r="J2121">
        <v>0.34303402560000001</v>
      </c>
      <c r="K2121">
        <v>0.251987446</v>
      </c>
      <c r="L2121">
        <v>0.2969413481</v>
      </c>
      <c r="M2121">
        <v>0.2550720232</v>
      </c>
      <c r="N2121">
        <f t="shared" si="242"/>
        <v>0.29193904382545166</v>
      </c>
      <c r="O2121">
        <f t="shared" si="243"/>
        <v>0.26906427378030018</v>
      </c>
      <c r="P2121">
        <f t="shared" si="244"/>
        <v>0.2981812854711961</v>
      </c>
      <c r="Q2121">
        <f t="shared" si="245"/>
        <v>0.26350336625473869</v>
      </c>
      <c r="R2121">
        <v>0.56100331800000003</v>
      </c>
      <c r="S2121">
        <v>0.56168465099999998</v>
      </c>
    </row>
    <row r="2122" spans="1:19" x14ac:dyDescent="0.25">
      <c r="A2122">
        <v>90</v>
      </c>
      <c r="B2122">
        <v>0.6</v>
      </c>
      <c r="C2122">
        <v>5</v>
      </c>
      <c r="D2122">
        <v>4</v>
      </c>
      <c r="E2122">
        <v>0.22439999999999999</v>
      </c>
      <c r="F2122">
        <v>0.3024</v>
      </c>
      <c r="G2122">
        <v>0.52680000000000005</v>
      </c>
      <c r="H2122">
        <v>0.29406638070000002</v>
      </c>
      <c r="I2122">
        <v>0.25687866500000001</v>
      </c>
      <c r="J2122">
        <v>0.34303402560000001</v>
      </c>
      <c r="K2122">
        <v>0.251987446</v>
      </c>
      <c r="L2122">
        <v>0.2969413481</v>
      </c>
      <c r="M2122">
        <v>0.2550720232</v>
      </c>
      <c r="N2122">
        <f t="shared" si="242"/>
        <v>0.29193904382545166</v>
      </c>
      <c r="O2122">
        <f t="shared" si="243"/>
        <v>0.26906427378030018</v>
      </c>
      <c r="P2122">
        <f t="shared" si="244"/>
        <v>0.2981812854711961</v>
      </c>
      <c r="Q2122">
        <f t="shared" si="245"/>
        <v>0.26350336625473869</v>
      </c>
      <c r="R2122">
        <v>0.56100331800000003</v>
      </c>
      <c r="S2122">
        <v>0.56168465099999998</v>
      </c>
    </row>
    <row r="2123" spans="1:19" x14ac:dyDescent="0.25">
      <c r="A2123">
        <v>90</v>
      </c>
      <c r="B2123">
        <v>0.6</v>
      </c>
      <c r="C2123">
        <v>5</v>
      </c>
      <c r="D2123">
        <v>4</v>
      </c>
      <c r="E2123">
        <v>0.21240000000000001</v>
      </c>
      <c r="F2123">
        <v>0.31319999999999998</v>
      </c>
      <c r="G2123">
        <v>0.52559999999999996</v>
      </c>
      <c r="H2123">
        <v>0.29406638070000002</v>
      </c>
      <c r="I2123">
        <v>0.25687866500000001</v>
      </c>
      <c r="J2123">
        <v>0.34303402560000001</v>
      </c>
      <c r="K2123">
        <v>0.251987446</v>
      </c>
      <c r="L2123">
        <v>0.2969413481</v>
      </c>
      <c r="M2123">
        <v>0.2550720232</v>
      </c>
      <c r="N2123">
        <f t="shared" si="242"/>
        <v>0.29193904382545166</v>
      </c>
      <c r="O2123">
        <f t="shared" si="243"/>
        <v>0.26906427378030018</v>
      </c>
      <c r="P2123">
        <f t="shared" si="244"/>
        <v>0.2981812854711961</v>
      </c>
      <c r="Q2123">
        <f t="shared" si="245"/>
        <v>0.26350336625473869</v>
      </c>
      <c r="R2123">
        <v>0.56100331800000003</v>
      </c>
      <c r="S2123">
        <v>0.56168465099999998</v>
      </c>
    </row>
    <row r="2124" spans="1:19" x14ac:dyDescent="0.25">
      <c r="A2124">
        <v>90</v>
      </c>
      <c r="B2124">
        <v>0.6</v>
      </c>
      <c r="C2124">
        <v>5</v>
      </c>
      <c r="D2124">
        <v>4</v>
      </c>
      <c r="E2124">
        <v>0.25919999999999999</v>
      </c>
      <c r="F2124">
        <v>0.2868</v>
      </c>
      <c r="G2124">
        <v>0.54600000000000004</v>
      </c>
      <c r="H2124">
        <v>0.29406638070000002</v>
      </c>
      <c r="I2124">
        <v>0.25687866500000001</v>
      </c>
      <c r="J2124">
        <v>0.34303402560000001</v>
      </c>
      <c r="K2124">
        <v>0.251987446</v>
      </c>
      <c r="L2124">
        <v>0.2969413481</v>
      </c>
      <c r="M2124">
        <v>0.2550720232</v>
      </c>
      <c r="N2124">
        <f t="shared" si="242"/>
        <v>0.29193904382545166</v>
      </c>
      <c r="O2124">
        <f t="shared" si="243"/>
        <v>0.26906427378030018</v>
      </c>
      <c r="P2124">
        <f t="shared" si="244"/>
        <v>0.2981812854711961</v>
      </c>
      <c r="Q2124">
        <f t="shared" si="245"/>
        <v>0.26350336625473869</v>
      </c>
      <c r="R2124">
        <v>0.56100331800000003</v>
      </c>
      <c r="S2124">
        <v>0.56168465099999998</v>
      </c>
    </row>
    <row r="2125" spans="1:19" x14ac:dyDescent="0.25">
      <c r="A2125">
        <v>90</v>
      </c>
      <c r="B2125">
        <v>0.6</v>
      </c>
      <c r="C2125">
        <v>5</v>
      </c>
      <c r="D2125">
        <v>4</v>
      </c>
      <c r="E2125">
        <v>0.24479999999999999</v>
      </c>
      <c r="F2125">
        <v>0.31559999999999999</v>
      </c>
      <c r="G2125">
        <v>0.56040000000000001</v>
      </c>
      <c r="H2125">
        <v>0.29406638070000002</v>
      </c>
      <c r="I2125">
        <v>0.25687866500000001</v>
      </c>
      <c r="J2125">
        <v>0.34303402560000001</v>
      </c>
      <c r="K2125">
        <v>0.251987446</v>
      </c>
      <c r="L2125">
        <v>0.2969413481</v>
      </c>
      <c r="M2125">
        <v>0.2550720232</v>
      </c>
      <c r="N2125">
        <f t="shared" si="242"/>
        <v>0.29193904382545166</v>
      </c>
      <c r="O2125">
        <f t="shared" si="243"/>
        <v>0.26906427378030018</v>
      </c>
      <c r="P2125">
        <f t="shared" si="244"/>
        <v>0.2981812854711961</v>
      </c>
      <c r="Q2125">
        <f t="shared" si="245"/>
        <v>0.26350336625473869</v>
      </c>
      <c r="R2125">
        <v>0.56100331800000003</v>
      </c>
      <c r="S2125">
        <v>0.56168465099999998</v>
      </c>
    </row>
    <row r="2126" spans="1:19" x14ac:dyDescent="0.25">
      <c r="A2126">
        <v>90</v>
      </c>
      <c r="B2126">
        <v>0.6</v>
      </c>
      <c r="C2126">
        <v>5</v>
      </c>
      <c r="D2126">
        <v>4</v>
      </c>
      <c r="E2126">
        <v>0.23039999999999999</v>
      </c>
      <c r="F2126">
        <v>0.33119999999999999</v>
      </c>
      <c r="G2126">
        <v>0.56159999999999999</v>
      </c>
      <c r="H2126">
        <v>0.29406638070000002</v>
      </c>
      <c r="I2126">
        <v>0.25687866500000001</v>
      </c>
      <c r="J2126">
        <v>0.34303402560000001</v>
      </c>
      <c r="K2126">
        <v>0.251987446</v>
      </c>
      <c r="L2126">
        <v>0.2969413481</v>
      </c>
      <c r="M2126">
        <v>0.2550720232</v>
      </c>
      <c r="N2126">
        <f t="shared" si="242"/>
        <v>0.29193904382545166</v>
      </c>
      <c r="O2126">
        <f t="shared" si="243"/>
        <v>0.26906427378030018</v>
      </c>
      <c r="P2126">
        <f t="shared" si="244"/>
        <v>0.2981812854711961</v>
      </c>
      <c r="Q2126">
        <f t="shared" si="245"/>
        <v>0.26350336625473869</v>
      </c>
      <c r="R2126">
        <v>0.56100331800000003</v>
      </c>
      <c r="S2126">
        <v>0.56168465099999998</v>
      </c>
    </row>
    <row r="2127" spans="1:19" x14ac:dyDescent="0.25">
      <c r="A2127">
        <v>90</v>
      </c>
      <c r="B2127">
        <v>0.6</v>
      </c>
      <c r="C2127">
        <v>5</v>
      </c>
      <c r="D2127">
        <v>4</v>
      </c>
      <c r="E2127">
        <v>0.21959999999999999</v>
      </c>
      <c r="F2127">
        <v>0.33119999999999999</v>
      </c>
      <c r="G2127">
        <v>0.55079999999999996</v>
      </c>
      <c r="H2127">
        <v>0.29406638070000002</v>
      </c>
      <c r="I2127">
        <v>0.25687866500000001</v>
      </c>
      <c r="J2127">
        <v>0.34303402560000001</v>
      </c>
      <c r="K2127">
        <v>0.251987446</v>
      </c>
      <c r="L2127">
        <v>0.2969413481</v>
      </c>
      <c r="M2127">
        <v>0.2550720232</v>
      </c>
      <c r="N2127">
        <f t="shared" si="242"/>
        <v>0.29193904382545166</v>
      </c>
      <c r="O2127">
        <f t="shared" si="243"/>
        <v>0.26906427378030018</v>
      </c>
      <c r="P2127">
        <f t="shared" si="244"/>
        <v>0.2981812854711961</v>
      </c>
      <c r="Q2127">
        <f t="shared" si="245"/>
        <v>0.26350336625473869</v>
      </c>
      <c r="R2127">
        <v>0.56100331800000003</v>
      </c>
      <c r="S2127">
        <v>0.56168465099999998</v>
      </c>
    </row>
    <row r="2128" spans="1:19" x14ac:dyDescent="0.25">
      <c r="A2128">
        <v>90</v>
      </c>
      <c r="B2128">
        <v>0.6</v>
      </c>
      <c r="C2128">
        <v>5</v>
      </c>
      <c r="D2128">
        <v>4</v>
      </c>
      <c r="E2128">
        <v>0.2208</v>
      </c>
      <c r="F2128">
        <v>0.33839999999999998</v>
      </c>
      <c r="G2128">
        <v>0.55920000000000003</v>
      </c>
      <c r="H2128">
        <v>0.29406638070000002</v>
      </c>
      <c r="I2128">
        <v>0.25687866500000001</v>
      </c>
      <c r="J2128">
        <v>0.34303402560000001</v>
      </c>
      <c r="K2128">
        <v>0.251987446</v>
      </c>
      <c r="L2128">
        <v>0.2969413481</v>
      </c>
      <c r="M2128">
        <v>0.2550720232</v>
      </c>
      <c r="N2128">
        <f t="shared" si="242"/>
        <v>0.29193904382545166</v>
      </c>
      <c r="O2128">
        <f t="shared" si="243"/>
        <v>0.26906427378030018</v>
      </c>
      <c r="P2128">
        <f t="shared" si="244"/>
        <v>0.2981812854711961</v>
      </c>
      <c r="Q2128">
        <f t="shared" si="245"/>
        <v>0.26350336625473869</v>
      </c>
      <c r="R2128">
        <v>0.56100331800000003</v>
      </c>
      <c r="S2128">
        <v>0.56168465099999998</v>
      </c>
    </row>
    <row r="2129" spans="1:19" x14ac:dyDescent="0.25">
      <c r="A2129">
        <v>90</v>
      </c>
      <c r="B2129">
        <v>0.6</v>
      </c>
      <c r="C2129">
        <v>5</v>
      </c>
      <c r="D2129">
        <v>4</v>
      </c>
      <c r="H2129">
        <v>0.29406638070000002</v>
      </c>
      <c r="I2129">
        <v>0.25687866500000001</v>
      </c>
      <c r="J2129">
        <v>0.34303402560000001</v>
      </c>
      <c r="K2129">
        <v>0.251987446</v>
      </c>
      <c r="L2129">
        <v>0.2969413481</v>
      </c>
      <c r="M2129">
        <v>0.2550720232</v>
      </c>
      <c r="N2129">
        <f t="shared" si="242"/>
        <v>0.29193904382545166</v>
      </c>
      <c r="O2129">
        <f t="shared" si="243"/>
        <v>0.26906427378030018</v>
      </c>
      <c r="P2129">
        <f t="shared" si="244"/>
        <v>0.2981812854711961</v>
      </c>
      <c r="Q2129">
        <f t="shared" si="245"/>
        <v>0.26350336625473869</v>
      </c>
      <c r="R2129">
        <v>0.56100331800000003</v>
      </c>
      <c r="S2129">
        <v>0.56168465099999998</v>
      </c>
    </row>
    <row r="2130" spans="1:19" x14ac:dyDescent="0.25">
      <c r="A2130">
        <v>90</v>
      </c>
      <c r="B2130">
        <v>0.6</v>
      </c>
      <c r="C2130">
        <v>5</v>
      </c>
      <c r="D2130">
        <v>4</v>
      </c>
      <c r="H2130">
        <v>0.29406638070000002</v>
      </c>
      <c r="I2130">
        <v>0.25687866500000001</v>
      </c>
      <c r="J2130">
        <v>0.34303402560000001</v>
      </c>
      <c r="K2130">
        <v>0.251987446</v>
      </c>
      <c r="L2130">
        <v>0.2969413481</v>
      </c>
      <c r="M2130">
        <v>0.2550720232</v>
      </c>
      <c r="N2130">
        <f t="shared" si="242"/>
        <v>0.29193904382545166</v>
      </c>
      <c r="O2130">
        <f t="shared" si="243"/>
        <v>0.26906427378030018</v>
      </c>
      <c r="P2130">
        <f t="shared" si="244"/>
        <v>0.2981812854711961</v>
      </c>
      <c r="Q2130">
        <f t="shared" si="245"/>
        <v>0.26350336625473869</v>
      </c>
      <c r="R2130">
        <v>0.56100331800000003</v>
      </c>
      <c r="S2130">
        <v>0.56168465099999998</v>
      </c>
    </row>
    <row r="2131" spans="1:19" x14ac:dyDescent="0.25">
      <c r="A2131">
        <v>90</v>
      </c>
      <c r="B2131">
        <v>0.6</v>
      </c>
      <c r="C2131">
        <v>5</v>
      </c>
      <c r="D2131">
        <v>4</v>
      </c>
      <c r="H2131">
        <v>0.29406638070000002</v>
      </c>
      <c r="I2131">
        <v>0.25687866500000001</v>
      </c>
      <c r="J2131">
        <v>0.34303402560000001</v>
      </c>
      <c r="K2131">
        <v>0.251987446</v>
      </c>
      <c r="L2131">
        <v>0.2969413481</v>
      </c>
      <c r="M2131">
        <v>0.2550720232</v>
      </c>
      <c r="N2131">
        <f t="shared" si="242"/>
        <v>0.29193904382545166</v>
      </c>
      <c r="O2131">
        <f t="shared" si="243"/>
        <v>0.26906427378030018</v>
      </c>
      <c r="P2131">
        <f t="shared" si="244"/>
        <v>0.2981812854711961</v>
      </c>
      <c r="Q2131">
        <f t="shared" si="245"/>
        <v>0.26350336625473869</v>
      </c>
      <c r="R2131">
        <v>0.56100331800000003</v>
      </c>
      <c r="S2131">
        <v>0.56168465099999998</v>
      </c>
    </row>
    <row r="2132" spans="1:19" x14ac:dyDescent="0.25">
      <c r="A2132">
        <v>90</v>
      </c>
      <c r="B2132">
        <v>0.6</v>
      </c>
      <c r="C2132">
        <v>5</v>
      </c>
      <c r="D2132">
        <v>4</v>
      </c>
      <c r="H2132">
        <v>0.29406638070000002</v>
      </c>
      <c r="I2132">
        <v>0.25687866500000001</v>
      </c>
      <c r="J2132">
        <v>0.34303402560000001</v>
      </c>
      <c r="K2132">
        <v>0.251987446</v>
      </c>
      <c r="L2132">
        <v>0.2969413481</v>
      </c>
      <c r="M2132">
        <v>0.2550720232</v>
      </c>
      <c r="N2132">
        <f t="shared" si="242"/>
        <v>0.29193904382545166</v>
      </c>
      <c r="O2132">
        <f t="shared" si="243"/>
        <v>0.26906427378030018</v>
      </c>
      <c r="P2132">
        <f t="shared" si="244"/>
        <v>0.2981812854711961</v>
      </c>
      <c r="Q2132">
        <f t="shared" si="245"/>
        <v>0.26350336625473869</v>
      </c>
      <c r="R2132">
        <v>0.56100331800000003</v>
      </c>
      <c r="S2132">
        <v>0.56168465099999998</v>
      </c>
    </row>
    <row r="2134" spans="1:19" x14ac:dyDescent="0.25">
      <c r="A2134">
        <v>90</v>
      </c>
      <c r="B2134">
        <v>0.5</v>
      </c>
      <c r="C2134">
        <v>5</v>
      </c>
      <c r="D2134">
        <v>4</v>
      </c>
      <c r="E2134">
        <v>0.27</v>
      </c>
      <c r="F2134">
        <v>0.1956</v>
      </c>
      <c r="G2134">
        <v>0.46560000000000001</v>
      </c>
      <c r="H2134">
        <v>0.19776638069999999</v>
      </c>
      <c r="I2134">
        <v>0.15847866499999999</v>
      </c>
      <c r="J2134">
        <v>0.34303402560000001</v>
      </c>
      <c r="K2134">
        <v>0.251987446</v>
      </c>
      <c r="L2134">
        <v>0.1965999081</v>
      </c>
      <c r="M2134">
        <v>0.2550720232</v>
      </c>
      <c r="N2134">
        <f t="shared" ref="N2134:N2173" si="246">$W$27+$W$28*B2134+$W$29*(C2134-$V$16)*(D2134-$V$18)+$W$30*A2134+$W$31*D2134+$W$32*(C2134-$V$16)*(A2134-$V$20)+$W$33*C2134+$W$34*(B2134-$V$22)*(D2134-$V$18)+$W$35*(A2134-$V$20)*(D2134-$V$18)</f>
        <v>0.20378199224145141</v>
      </c>
      <c r="O2134">
        <f t="shared" ref="O2134:O2173" si="247">$W$40+$W$41*D2134+$W$42*(C2134-$V$17)*(D2134-$V$19)+$W$43*A2134+$W$44*(A2134-$V$21)*(D2134-$V$19)+$W$45*C2134+$W$46*(A2134-$V$21)*(C2134-$V$17)+$W$47*(B2134-$V$23)*(D2134-$V$19)+$W$48*(B2134-$V$23)*(C2134-$V$17)+$W$49*B2134</f>
        <v>0.26303243847720015</v>
      </c>
      <c r="P2134">
        <f t="shared" ref="P2134:P2173" si="248">$Z$27+$Z$28*B2134+$Z$29*A2134+$Z$30*C2134+$Z$31*(D2134-$V$18)^2+$Z$32*(D2134-$V$18)*(C2134-$V$16)+$Z$33*(A2134-$V$20)*(D2134-$V$18)+$Z$34*(D2134)+$Z$35*(B2134-$V$22)*(D2134-$V$18)+$Z$36*(C2134-$V$16)^2+$Z$37*(B2134-$V$22)*(C2134-$V$16)</f>
        <v>0.2058714371741964</v>
      </c>
      <c r="Q2134">
        <f t="shared" ref="Q2134:Q2173" si="249">$Z$40+$Z$41*A2134+$Z$42*C2134+$Z$43*(D2134-$V$19)^2+$Z$44*(C2134-$V$17)*(D2134-$V$19)+$Z$45*D2134+$Z$46*(A2134-$V$21)*(D2134-$V$19)+$Z$47*(C2134-$V$17)^2+$Z$48*(B2134-$V$23)*(D2134-$V$19)+$Z$49*(B2134-$V$23)*(C2134-$V$17)+$Z$50*B2134</f>
        <v>0.26122050846133871</v>
      </c>
      <c r="R2134">
        <v>0.46681443</v>
      </c>
      <c r="S2134">
        <v>0.46709194500000001</v>
      </c>
    </row>
    <row r="2135" spans="1:19" x14ac:dyDescent="0.25">
      <c r="A2135">
        <v>90</v>
      </c>
      <c r="B2135">
        <v>0.5</v>
      </c>
      <c r="C2135">
        <v>5</v>
      </c>
      <c r="D2135">
        <v>4</v>
      </c>
      <c r="E2135">
        <v>0.27479999999999999</v>
      </c>
      <c r="F2135">
        <v>0.20399999999999999</v>
      </c>
      <c r="G2135">
        <v>0.4788</v>
      </c>
      <c r="H2135">
        <v>0.19776638069999999</v>
      </c>
      <c r="I2135">
        <v>0.15847866499999999</v>
      </c>
      <c r="J2135">
        <v>0.34303402560000001</v>
      </c>
      <c r="K2135">
        <v>0.251987446</v>
      </c>
      <c r="L2135">
        <v>0.1965999081</v>
      </c>
      <c r="M2135">
        <v>0.2550720232</v>
      </c>
      <c r="N2135">
        <f t="shared" si="246"/>
        <v>0.20378199224145141</v>
      </c>
      <c r="O2135">
        <f t="shared" si="247"/>
        <v>0.26303243847720015</v>
      </c>
      <c r="P2135">
        <f t="shared" si="248"/>
        <v>0.2058714371741964</v>
      </c>
      <c r="Q2135">
        <f t="shared" si="249"/>
        <v>0.26122050846133871</v>
      </c>
      <c r="R2135">
        <v>0.46681443</v>
      </c>
      <c r="S2135">
        <v>0.46709194500000001</v>
      </c>
    </row>
    <row r="2136" spans="1:19" x14ac:dyDescent="0.25">
      <c r="A2136">
        <v>90</v>
      </c>
      <c r="B2136">
        <v>0.5</v>
      </c>
      <c r="C2136">
        <v>5</v>
      </c>
      <c r="D2136">
        <v>4</v>
      </c>
      <c r="E2136">
        <v>0.27360000000000001</v>
      </c>
      <c r="F2136">
        <v>0.19919999999999999</v>
      </c>
      <c r="G2136">
        <v>0.4728</v>
      </c>
      <c r="H2136">
        <v>0.19776638069999999</v>
      </c>
      <c r="I2136">
        <v>0.15847866499999999</v>
      </c>
      <c r="J2136">
        <v>0.34303402560000001</v>
      </c>
      <c r="K2136">
        <v>0.251987446</v>
      </c>
      <c r="L2136">
        <v>0.1965999081</v>
      </c>
      <c r="M2136">
        <v>0.2550720232</v>
      </c>
      <c r="N2136">
        <f t="shared" si="246"/>
        <v>0.20378199224145141</v>
      </c>
      <c r="O2136">
        <f t="shared" si="247"/>
        <v>0.26303243847720015</v>
      </c>
      <c r="P2136">
        <f t="shared" si="248"/>
        <v>0.2058714371741964</v>
      </c>
      <c r="Q2136">
        <f t="shared" si="249"/>
        <v>0.26122050846133871</v>
      </c>
      <c r="R2136">
        <v>0.46681443</v>
      </c>
      <c r="S2136">
        <v>0.46709194500000001</v>
      </c>
    </row>
    <row r="2137" spans="1:19" x14ac:dyDescent="0.25">
      <c r="A2137">
        <v>90</v>
      </c>
      <c r="B2137">
        <v>0.5</v>
      </c>
      <c r="C2137">
        <v>5</v>
      </c>
      <c r="D2137">
        <v>4</v>
      </c>
      <c r="E2137">
        <v>0.26040000000000002</v>
      </c>
      <c r="F2137">
        <v>0.20280000000000001</v>
      </c>
      <c r="G2137">
        <v>0.4632</v>
      </c>
      <c r="H2137">
        <v>0.19776638069999999</v>
      </c>
      <c r="I2137">
        <v>0.15847866499999999</v>
      </c>
      <c r="J2137">
        <v>0.34303402560000001</v>
      </c>
      <c r="K2137">
        <v>0.251987446</v>
      </c>
      <c r="L2137">
        <v>0.1965999081</v>
      </c>
      <c r="M2137">
        <v>0.2550720232</v>
      </c>
      <c r="N2137">
        <f t="shared" si="246"/>
        <v>0.20378199224145141</v>
      </c>
      <c r="O2137">
        <f t="shared" si="247"/>
        <v>0.26303243847720015</v>
      </c>
      <c r="P2137">
        <f t="shared" si="248"/>
        <v>0.2058714371741964</v>
      </c>
      <c r="Q2137">
        <f t="shared" si="249"/>
        <v>0.26122050846133871</v>
      </c>
      <c r="R2137">
        <v>0.46681443</v>
      </c>
      <c r="S2137">
        <v>0.46709194500000001</v>
      </c>
    </row>
    <row r="2138" spans="1:19" x14ac:dyDescent="0.25">
      <c r="A2138">
        <v>90</v>
      </c>
      <c r="B2138">
        <v>0.5</v>
      </c>
      <c r="C2138">
        <v>5</v>
      </c>
      <c r="D2138">
        <v>4</v>
      </c>
      <c r="E2138">
        <v>0.25440000000000002</v>
      </c>
      <c r="F2138">
        <v>0.2112</v>
      </c>
      <c r="G2138">
        <v>0.46560000000000001</v>
      </c>
      <c r="H2138">
        <v>0.19776638069999999</v>
      </c>
      <c r="I2138">
        <v>0.15847866499999999</v>
      </c>
      <c r="J2138">
        <v>0.34303402560000001</v>
      </c>
      <c r="K2138">
        <v>0.251987446</v>
      </c>
      <c r="L2138">
        <v>0.1965999081</v>
      </c>
      <c r="M2138">
        <v>0.2550720232</v>
      </c>
      <c r="N2138">
        <f t="shared" si="246"/>
        <v>0.20378199224145141</v>
      </c>
      <c r="O2138">
        <f t="shared" si="247"/>
        <v>0.26303243847720015</v>
      </c>
      <c r="P2138">
        <f t="shared" si="248"/>
        <v>0.2058714371741964</v>
      </c>
      <c r="Q2138">
        <f t="shared" si="249"/>
        <v>0.26122050846133871</v>
      </c>
      <c r="R2138">
        <v>0.46681443</v>
      </c>
      <c r="S2138">
        <v>0.46709194500000001</v>
      </c>
    </row>
    <row r="2139" spans="1:19" x14ac:dyDescent="0.25">
      <c r="A2139">
        <v>90</v>
      </c>
      <c r="B2139">
        <v>0.5</v>
      </c>
      <c r="C2139">
        <v>5</v>
      </c>
      <c r="D2139">
        <v>4</v>
      </c>
      <c r="E2139">
        <v>0.23519999999999999</v>
      </c>
      <c r="F2139">
        <v>0.22800000000000001</v>
      </c>
      <c r="G2139">
        <v>0.4632</v>
      </c>
      <c r="H2139">
        <v>0.19776638069999999</v>
      </c>
      <c r="I2139">
        <v>0.15847866499999999</v>
      </c>
      <c r="J2139">
        <v>0.34303402560000001</v>
      </c>
      <c r="K2139">
        <v>0.251987446</v>
      </c>
      <c r="L2139">
        <v>0.1965999081</v>
      </c>
      <c r="M2139">
        <v>0.2550720232</v>
      </c>
      <c r="N2139">
        <f t="shared" si="246"/>
        <v>0.20378199224145141</v>
      </c>
      <c r="O2139">
        <f t="shared" si="247"/>
        <v>0.26303243847720015</v>
      </c>
      <c r="P2139">
        <f t="shared" si="248"/>
        <v>0.2058714371741964</v>
      </c>
      <c r="Q2139">
        <f t="shared" si="249"/>
        <v>0.26122050846133871</v>
      </c>
      <c r="R2139">
        <v>0.46681443</v>
      </c>
      <c r="S2139">
        <v>0.46709194500000001</v>
      </c>
    </row>
    <row r="2140" spans="1:19" x14ac:dyDescent="0.25">
      <c r="A2140">
        <v>90</v>
      </c>
      <c r="B2140">
        <v>0.5</v>
      </c>
      <c r="C2140">
        <v>5</v>
      </c>
      <c r="D2140">
        <v>4</v>
      </c>
      <c r="E2140">
        <v>0.23880000000000001</v>
      </c>
      <c r="F2140">
        <v>0.2172</v>
      </c>
      <c r="G2140">
        <v>0.45600000000000002</v>
      </c>
      <c r="H2140">
        <v>0.19776638069999999</v>
      </c>
      <c r="I2140">
        <v>0.15847866499999999</v>
      </c>
      <c r="J2140">
        <v>0.34303402560000001</v>
      </c>
      <c r="K2140">
        <v>0.251987446</v>
      </c>
      <c r="L2140">
        <v>0.1965999081</v>
      </c>
      <c r="M2140">
        <v>0.2550720232</v>
      </c>
      <c r="N2140">
        <f t="shared" si="246"/>
        <v>0.20378199224145141</v>
      </c>
      <c r="O2140">
        <f t="shared" si="247"/>
        <v>0.26303243847720015</v>
      </c>
      <c r="P2140">
        <f t="shared" si="248"/>
        <v>0.2058714371741964</v>
      </c>
      <c r="Q2140">
        <f t="shared" si="249"/>
        <v>0.26122050846133871</v>
      </c>
      <c r="R2140">
        <v>0.46681443</v>
      </c>
      <c r="S2140">
        <v>0.46709194500000001</v>
      </c>
    </row>
    <row r="2141" spans="1:19" x14ac:dyDescent="0.25">
      <c r="A2141">
        <v>90</v>
      </c>
      <c r="B2141">
        <v>0.5</v>
      </c>
      <c r="C2141">
        <v>5</v>
      </c>
      <c r="D2141">
        <v>4</v>
      </c>
      <c r="E2141">
        <v>0.23760000000000001</v>
      </c>
      <c r="F2141">
        <v>0.22439999999999999</v>
      </c>
      <c r="G2141">
        <v>0.46200000000000002</v>
      </c>
      <c r="H2141">
        <v>0.19776638069999999</v>
      </c>
      <c r="I2141">
        <v>0.15847866499999999</v>
      </c>
      <c r="J2141">
        <v>0.34303402560000001</v>
      </c>
      <c r="K2141">
        <v>0.251987446</v>
      </c>
      <c r="L2141">
        <v>0.1965999081</v>
      </c>
      <c r="M2141">
        <v>0.2550720232</v>
      </c>
      <c r="N2141">
        <f t="shared" si="246"/>
        <v>0.20378199224145141</v>
      </c>
      <c r="O2141">
        <f t="shared" si="247"/>
        <v>0.26303243847720015</v>
      </c>
      <c r="P2141">
        <f t="shared" si="248"/>
        <v>0.2058714371741964</v>
      </c>
      <c r="Q2141">
        <f t="shared" si="249"/>
        <v>0.26122050846133871</v>
      </c>
      <c r="R2141">
        <v>0.46681443</v>
      </c>
      <c r="S2141">
        <v>0.46709194500000001</v>
      </c>
    </row>
    <row r="2142" spans="1:19" x14ac:dyDescent="0.25">
      <c r="A2142">
        <v>90</v>
      </c>
      <c r="B2142">
        <v>0.5</v>
      </c>
      <c r="C2142">
        <v>5</v>
      </c>
      <c r="D2142">
        <v>4</v>
      </c>
      <c r="E2142">
        <v>0.2364</v>
      </c>
      <c r="F2142">
        <v>0.23519999999999999</v>
      </c>
      <c r="G2142">
        <v>0.47160000000000002</v>
      </c>
      <c r="H2142">
        <v>0.19776638069999999</v>
      </c>
      <c r="I2142">
        <v>0.15847866499999999</v>
      </c>
      <c r="J2142">
        <v>0.34303402560000001</v>
      </c>
      <c r="K2142">
        <v>0.251987446</v>
      </c>
      <c r="L2142">
        <v>0.1965999081</v>
      </c>
      <c r="M2142">
        <v>0.2550720232</v>
      </c>
      <c r="N2142">
        <f t="shared" si="246"/>
        <v>0.20378199224145141</v>
      </c>
      <c r="O2142">
        <f t="shared" si="247"/>
        <v>0.26303243847720015</v>
      </c>
      <c r="P2142">
        <f t="shared" si="248"/>
        <v>0.2058714371741964</v>
      </c>
      <c r="Q2142">
        <f t="shared" si="249"/>
        <v>0.26122050846133871</v>
      </c>
      <c r="R2142">
        <v>0.46681443</v>
      </c>
      <c r="S2142">
        <v>0.46709194500000001</v>
      </c>
    </row>
    <row r="2143" spans="1:19" x14ac:dyDescent="0.25">
      <c r="A2143">
        <v>90</v>
      </c>
      <c r="B2143">
        <v>0.5</v>
      </c>
      <c r="C2143">
        <v>5</v>
      </c>
      <c r="D2143">
        <v>4</v>
      </c>
      <c r="E2143">
        <v>0.23760000000000001</v>
      </c>
      <c r="F2143">
        <v>0.21479999999999999</v>
      </c>
      <c r="G2143">
        <v>0.45240000000000002</v>
      </c>
      <c r="H2143">
        <v>0.19776638069999999</v>
      </c>
      <c r="I2143">
        <v>0.15847866499999999</v>
      </c>
      <c r="J2143">
        <v>0.34303402560000001</v>
      </c>
      <c r="K2143">
        <v>0.251987446</v>
      </c>
      <c r="L2143">
        <v>0.1965999081</v>
      </c>
      <c r="M2143">
        <v>0.2550720232</v>
      </c>
      <c r="N2143">
        <f t="shared" si="246"/>
        <v>0.20378199224145141</v>
      </c>
      <c r="O2143">
        <f t="shared" si="247"/>
        <v>0.26303243847720015</v>
      </c>
      <c r="P2143">
        <f t="shared" si="248"/>
        <v>0.2058714371741964</v>
      </c>
      <c r="Q2143">
        <f t="shared" si="249"/>
        <v>0.26122050846133871</v>
      </c>
      <c r="R2143">
        <v>0.46681443</v>
      </c>
      <c r="S2143">
        <v>0.46709194500000001</v>
      </c>
    </row>
    <row r="2144" spans="1:19" x14ac:dyDescent="0.25">
      <c r="A2144">
        <v>90</v>
      </c>
      <c r="B2144">
        <v>0.5</v>
      </c>
      <c r="C2144">
        <v>5</v>
      </c>
      <c r="D2144">
        <v>4</v>
      </c>
      <c r="E2144">
        <v>0.24360000000000001</v>
      </c>
      <c r="F2144">
        <v>0.22800000000000001</v>
      </c>
      <c r="G2144">
        <v>0.47160000000000002</v>
      </c>
      <c r="H2144">
        <v>0.19776638069999999</v>
      </c>
      <c r="I2144">
        <v>0.15847866499999999</v>
      </c>
      <c r="J2144">
        <v>0.34303402560000001</v>
      </c>
      <c r="K2144">
        <v>0.251987446</v>
      </c>
      <c r="L2144">
        <v>0.1965999081</v>
      </c>
      <c r="M2144">
        <v>0.2550720232</v>
      </c>
      <c r="N2144">
        <f t="shared" si="246"/>
        <v>0.20378199224145141</v>
      </c>
      <c r="O2144">
        <f t="shared" si="247"/>
        <v>0.26303243847720015</v>
      </c>
      <c r="P2144">
        <f t="shared" si="248"/>
        <v>0.2058714371741964</v>
      </c>
      <c r="Q2144">
        <f t="shared" si="249"/>
        <v>0.26122050846133871</v>
      </c>
      <c r="R2144">
        <v>0.46681443</v>
      </c>
      <c r="S2144">
        <v>0.46709194500000001</v>
      </c>
    </row>
    <row r="2145" spans="1:19" x14ac:dyDescent="0.25">
      <c r="A2145">
        <v>90</v>
      </c>
      <c r="B2145">
        <v>0.5</v>
      </c>
      <c r="C2145">
        <v>5</v>
      </c>
      <c r="D2145">
        <v>4</v>
      </c>
      <c r="E2145">
        <v>0.2364</v>
      </c>
      <c r="F2145">
        <v>0.2208</v>
      </c>
      <c r="G2145">
        <v>0.4572</v>
      </c>
      <c r="H2145">
        <v>0.19776638069999999</v>
      </c>
      <c r="I2145">
        <v>0.15847866499999999</v>
      </c>
      <c r="J2145">
        <v>0.34303402560000001</v>
      </c>
      <c r="K2145">
        <v>0.251987446</v>
      </c>
      <c r="L2145">
        <v>0.1965999081</v>
      </c>
      <c r="M2145">
        <v>0.2550720232</v>
      </c>
      <c r="N2145">
        <f t="shared" si="246"/>
        <v>0.20378199224145141</v>
      </c>
      <c r="O2145">
        <f t="shared" si="247"/>
        <v>0.26303243847720015</v>
      </c>
      <c r="P2145">
        <f t="shared" si="248"/>
        <v>0.2058714371741964</v>
      </c>
      <c r="Q2145">
        <f t="shared" si="249"/>
        <v>0.26122050846133871</v>
      </c>
      <c r="R2145">
        <v>0.46681443</v>
      </c>
      <c r="S2145">
        <v>0.46709194500000001</v>
      </c>
    </row>
    <row r="2146" spans="1:19" x14ac:dyDescent="0.25">
      <c r="A2146">
        <v>90</v>
      </c>
      <c r="B2146">
        <v>0.5</v>
      </c>
      <c r="C2146">
        <v>5</v>
      </c>
      <c r="D2146">
        <v>4</v>
      </c>
      <c r="E2146">
        <v>0.2616</v>
      </c>
      <c r="F2146">
        <v>0.19919999999999999</v>
      </c>
      <c r="G2146">
        <v>0.46079999999999999</v>
      </c>
      <c r="H2146">
        <v>0.19776638069999999</v>
      </c>
      <c r="I2146">
        <v>0.15847866499999999</v>
      </c>
      <c r="J2146">
        <v>0.34303402560000001</v>
      </c>
      <c r="K2146">
        <v>0.251987446</v>
      </c>
      <c r="L2146">
        <v>0.1965999081</v>
      </c>
      <c r="M2146">
        <v>0.2550720232</v>
      </c>
      <c r="N2146">
        <f t="shared" si="246"/>
        <v>0.20378199224145141</v>
      </c>
      <c r="O2146">
        <f t="shared" si="247"/>
        <v>0.26303243847720015</v>
      </c>
      <c r="P2146">
        <f t="shared" si="248"/>
        <v>0.2058714371741964</v>
      </c>
      <c r="Q2146">
        <f t="shared" si="249"/>
        <v>0.26122050846133871</v>
      </c>
      <c r="R2146">
        <v>0.46681443</v>
      </c>
      <c r="S2146">
        <v>0.46709194500000001</v>
      </c>
    </row>
    <row r="2147" spans="1:19" x14ac:dyDescent="0.25">
      <c r="A2147">
        <v>90</v>
      </c>
      <c r="B2147">
        <v>0.5</v>
      </c>
      <c r="C2147">
        <v>5</v>
      </c>
      <c r="D2147">
        <v>4</v>
      </c>
      <c r="E2147">
        <v>0.246</v>
      </c>
      <c r="F2147">
        <v>0.20880000000000001</v>
      </c>
      <c r="G2147">
        <v>0.45479999999999998</v>
      </c>
      <c r="H2147">
        <v>0.19776638069999999</v>
      </c>
      <c r="I2147">
        <v>0.15847866499999999</v>
      </c>
      <c r="J2147">
        <v>0.34303402560000001</v>
      </c>
      <c r="K2147">
        <v>0.251987446</v>
      </c>
      <c r="L2147">
        <v>0.1965999081</v>
      </c>
      <c r="M2147">
        <v>0.2550720232</v>
      </c>
      <c r="N2147">
        <f t="shared" si="246"/>
        <v>0.20378199224145141</v>
      </c>
      <c r="O2147">
        <f t="shared" si="247"/>
        <v>0.26303243847720015</v>
      </c>
      <c r="P2147">
        <f t="shared" si="248"/>
        <v>0.2058714371741964</v>
      </c>
      <c r="Q2147">
        <f t="shared" si="249"/>
        <v>0.26122050846133871</v>
      </c>
      <c r="R2147">
        <v>0.46681443</v>
      </c>
      <c r="S2147">
        <v>0.46709194500000001</v>
      </c>
    </row>
    <row r="2148" spans="1:19" x14ac:dyDescent="0.25">
      <c r="A2148">
        <v>90</v>
      </c>
      <c r="B2148">
        <v>0.5</v>
      </c>
      <c r="C2148">
        <v>5</v>
      </c>
      <c r="D2148">
        <v>4</v>
      </c>
      <c r="E2148">
        <v>0.26879999999999998</v>
      </c>
      <c r="F2148">
        <v>0.1908</v>
      </c>
      <c r="G2148">
        <v>0.45960000000000001</v>
      </c>
      <c r="H2148">
        <v>0.19776638069999999</v>
      </c>
      <c r="I2148">
        <v>0.15847866499999999</v>
      </c>
      <c r="J2148">
        <v>0.34303402560000001</v>
      </c>
      <c r="K2148">
        <v>0.251987446</v>
      </c>
      <c r="L2148">
        <v>0.1965999081</v>
      </c>
      <c r="M2148">
        <v>0.2550720232</v>
      </c>
      <c r="N2148">
        <f t="shared" si="246"/>
        <v>0.20378199224145141</v>
      </c>
      <c r="O2148">
        <f t="shared" si="247"/>
        <v>0.26303243847720015</v>
      </c>
      <c r="P2148">
        <f t="shared" si="248"/>
        <v>0.2058714371741964</v>
      </c>
      <c r="Q2148">
        <f t="shared" si="249"/>
        <v>0.26122050846133871</v>
      </c>
      <c r="R2148">
        <v>0.46681443</v>
      </c>
      <c r="S2148">
        <v>0.46709194500000001</v>
      </c>
    </row>
    <row r="2149" spans="1:19" x14ac:dyDescent="0.25">
      <c r="A2149">
        <v>90</v>
      </c>
      <c r="B2149">
        <v>0.5</v>
      </c>
      <c r="C2149">
        <v>5</v>
      </c>
      <c r="D2149">
        <v>4</v>
      </c>
      <c r="E2149">
        <v>0.2412</v>
      </c>
      <c r="F2149">
        <v>0.2064</v>
      </c>
      <c r="G2149">
        <v>0.4476</v>
      </c>
      <c r="H2149">
        <v>0.19776638069999999</v>
      </c>
      <c r="I2149">
        <v>0.15847866499999999</v>
      </c>
      <c r="J2149">
        <v>0.34303402560000001</v>
      </c>
      <c r="K2149">
        <v>0.251987446</v>
      </c>
      <c r="L2149">
        <v>0.1965999081</v>
      </c>
      <c r="M2149">
        <v>0.2550720232</v>
      </c>
      <c r="N2149">
        <f t="shared" si="246"/>
        <v>0.20378199224145141</v>
      </c>
      <c r="O2149">
        <f t="shared" si="247"/>
        <v>0.26303243847720015</v>
      </c>
      <c r="P2149">
        <f t="shared" si="248"/>
        <v>0.2058714371741964</v>
      </c>
      <c r="Q2149">
        <f t="shared" si="249"/>
        <v>0.26122050846133871</v>
      </c>
      <c r="R2149">
        <v>0.46681443</v>
      </c>
      <c r="S2149">
        <v>0.46709194500000001</v>
      </c>
    </row>
    <row r="2150" spans="1:19" x14ac:dyDescent="0.25">
      <c r="A2150">
        <v>90</v>
      </c>
      <c r="B2150">
        <v>0.5</v>
      </c>
      <c r="C2150">
        <v>5</v>
      </c>
      <c r="D2150">
        <v>4</v>
      </c>
      <c r="E2150">
        <v>0.23400000000000001</v>
      </c>
      <c r="F2150">
        <v>0.222</v>
      </c>
      <c r="G2150">
        <v>0.45600000000000002</v>
      </c>
      <c r="H2150">
        <v>0.19776638069999999</v>
      </c>
      <c r="I2150">
        <v>0.15847866499999999</v>
      </c>
      <c r="J2150">
        <v>0.34303402560000001</v>
      </c>
      <c r="K2150">
        <v>0.251987446</v>
      </c>
      <c r="L2150">
        <v>0.1965999081</v>
      </c>
      <c r="M2150">
        <v>0.2550720232</v>
      </c>
      <c r="N2150">
        <f t="shared" si="246"/>
        <v>0.20378199224145141</v>
      </c>
      <c r="O2150">
        <f t="shared" si="247"/>
        <v>0.26303243847720015</v>
      </c>
      <c r="P2150">
        <f t="shared" si="248"/>
        <v>0.2058714371741964</v>
      </c>
      <c r="Q2150">
        <f t="shared" si="249"/>
        <v>0.26122050846133871</v>
      </c>
      <c r="R2150">
        <v>0.46681443</v>
      </c>
      <c r="S2150">
        <v>0.46709194500000001</v>
      </c>
    </row>
    <row r="2151" spans="1:19" x14ac:dyDescent="0.25">
      <c r="A2151">
        <v>90</v>
      </c>
      <c r="B2151">
        <v>0.5</v>
      </c>
      <c r="C2151">
        <v>5</v>
      </c>
      <c r="D2151">
        <v>4</v>
      </c>
      <c r="E2151">
        <v>0.22800000000000001</v>
      </c>
      <c r="F2151">
        <v>0.23280000000000001</v>
      </c>
      <c r="G2151">
        <v>0.46079999999999999</v>
      </c>
      <c r="H2151">
        <v>0.19776638069999999</v>
      </c>
      <c r="I2151">
        <v>0.15847866499999999</v>
      </c>
      <c r="J2151">
        <v>0.34303402560000001</v>
      </c>
      <c r="K2151">
        <v>0.251987446</v>
      </c>
      <c r="L2151">
        <v>0.1965999081</v>
      </c>
      <c r="M2151">
        <v>0.2550720232</v>
      </c>
      <c r="N2151">
        <f t="shared" si="246"/>
        <v>0.20378199224145141</v>
      </c>
      <c r="O2151">
        <f t="shared" si="247"/>
        <v>0.26303243847720015</v>
      </c>
      <c r="P2151">
        <f t="shared" si="248"/>
        <v>0.2058714371741964</v>
      </c>
      <c r="Q2151">
        <f t="shared" si="249"/>
        <v>0.26122050846133871</v>
      </c>
      <c r="R2151">
        <v>0.46681443</v>
      </c>
      <c r="S2151">
        <v>0.46709194500000001</v>
      </c>
    </row>
    <row r="2152" spans="1:19" x14ac:dyDescent="0.25">
      <c r="A2152">
        <v>90</v>
      </c>
      <c r="B2152">
        <v>0.5</v>
      </c>
      <c r="C2152">
        <v>5</v>
      </c>
      <c r="D2152">
        <v>4</v>
      </c>
      <c r="E2152">
        <v>0.2268</v>
      </c>
      <c r="F2152">
        <v>0.22559999999999999</v>
      </c>
      <c r="G2152">
        <v>0.45240000000000002</v>
      </c>
      <c r="H2152">
        <v>0.19776638069999999</v>
      </c>
      <c r="I2152">
        <v>0.15847866499999999</v>
      </c>
      <c r="J2152">
        <v>0.34303402560000001</v>
      </c>
      <c r="K2152">
        <v>0.251987446</v>
      </c>
      <c r="L2152">
        <v>0.1965999081</v>
      </c>
      <c r="M2152">
        <v>0.2550720232</v>
      </c>
      <c r="N2152">
        <f t="shared" si="246"/>
        <v>0.20378199224145141</v>
      </c>
      <c r="O2152">
        <f t="shared" si="247"/>
        <v>0.26303243847720015</v>
      </c>
      <c r="P2152">
        <f t="shared" si="248"/>
        <v>0.2058714371741964</v>
      </c>
      <c r="Q2152">
        <f t="shared" si="249"/>
        <v>0.26122050846133871</v>
      </c>
      <c r="R2152">
        <v>0.46681443</v>
      </c>
      <c r="S2152">
        <v>0.46709194500000001</v>
      </c>
    </row>
    <row r="2153" spans="1:19" x14ac:dyDescent="0.25">
      <c r="A2153">
        <v>90</v>
      </c>
      <c r="B2153">
        <v>0.5</v>
      </c>
      <c r="C2153">
        <v>5</v>
      </c>
      <c r="D2153">
        <v>4</v>
      </c>
      <c r="E2153">
        <v>0.2316</v>
      </c>
      <c r="F2153">
        <v>0.246</v>
      </c>
      <c r="G2153">
        <v>0.47760000000000002</v>
      </c>
      <c r="H2153">
        <v>0.19776638069999999</v>
      </c>
      <c r="I2153">
        <v>0.15847866499999999</v>
      </c>
      <c r="J2153">
        <v>0.34303402560000001</v>
      </c>
      <c r="K2153">
        <v>0.251987446</v>
      </c>
      <c r="L2153">
        <v>0.1965999081</v>
      </c>
      <c r="M2153">
        <v>0.2550720232</v>
      </c>
      <c r="N2153">
        <f t="shared" si="246"/>
        <v>0.20378199224145141</v>
      </c>
      <c r="O2153">
        <f t="shared" si="247"/>
        <v>0.26303243847720015</v>
      </c>
      <c r="P2153">
        <f t="shared" si="248"/>
        <v>0.2058714371741964</v>
      </c>
      <c r="Q2153">
        <f t="shared" si="249"/>
        <v>0.26122050846133871</v>
      </c>
      <c r="R2153">
        <v>0.46681443</v>
      </c>
      <c r="S2153">
        <v>0.46709194500000001</v>
      </c>
    </row>
    <row r="2154" spans="1:19" x14ac:dyDescent="0.25">
      <c r="A2154">
        <v>90</v>
      </c>
      <c r="B2154">
        <v>0.5</v>
      </c>
      <c r="C2154">
        <v>5</v>
      </c>
      <c r="D2154">
        <v>4</v>
      </c>
      <c r="E2154">
        <v>0.2472</v>
      </c>
      <c r="F2154">
        <v>0.21959999999999999</v>
      </c>
      <c r="G2154">
        <v>0.46679999999999999</v>
      </c>
      <c r="H2154">
        <v>0.19776638069999999</v>
      </c>
      <c r="I2154">
        <v>0.15847866499999999</v>
      </c>
      <c r="J2154">
        <v>0.34303402560000001</v>
      </c>
      <c r="K2154">
        <v>0.251987446</v>
      </c>
      <c r="L2154">
        <v>0.1965999081</v>
      </c>
      <c r="M2154">
        <v>0.2550720232</v>
      </c>
      <c r="N2154">
        <f t="shared" si="246"/>
        <v>0.20378199224145141</v>
      </c>
      <c r="O2154">
        <f t="shared" si="247"/>
        <v>0.26303243847720015</v>
      </c>
      <c r="P2154">
        <f t="shared" si="248"/>
        <v>0.2058714371741964</v>
      </c>
      <c r="Q2154">
        <f t="shared" si="249"/>
        <v>0.26122050846133871</v>
      </c>
      <c r="R2154">
        <v>0.46681443</v>
      </c>
      <c r="S2154">
        <v>0.46709194500000001</v>
      </c>
    </row>
    <row r="2155" spans="1:19" x14ac:dyDescent="0.25">
      <c r="A2155">
        <v>90</v>
      </c>
      <c r="B2155">
        <v>0.5</v>
      </c>
      <c r="C2155">
        <v>5</v>
      </c>
      <c r="D2155">
        <v>4</v>
      </c>
      <c r="E2155">
        <v>0.25559999999999999</v>
      </c>
      <c r="F2155">
        <v>0.22439999999999999</v>
      </c>
      <c r="G2155">
        <v>0.48</v>
      </c>
      <c r="H2155">
        <v>0.19776638069999999</v>
      </c>
      <c r="I2155">
        <v>0.15847866499999999</v>
      </c>
      <c r="J2155">
        <v>0.34303402560000001</v>
      </c>
      <c r="K2155">
        <v>0.251987446</v>
      </c>
      <c r="L2155">
        <v>0.1965999081</v>
      </c>
      <c r="M2155">
        <v>0.2550720232</v>
      </c>
      <c r="N2155">
        <f t="shared" si="246"/>
        <v>0.20378199224145141</v>
      </c>
      <c r="O2155">
        <f t="shared" si="247"/>
        <v>0.26303243847720015</v>
      </c>
      <c r="P2155">
        <f t="shared" si="248"/>
        <v>0.2058714371741964</v>
      </c>
      <c r="Q2155">
        <f t="shared" si="249"/>
        <v>0.26122050846133871</v>
      </c>
      <c r="R2155">
        <v>0.46681443</v>
      </c>
      <c r="S2155">
        <v>0.46709194500000001</v>
      </c>
    </row>
    <row r="2156" spans="1:19" x14ac:dyDescent="0.25">
      <c r="A2156">
        <v>90</v>
      </c>
      <c r="B2156">
        <v>0.5</v>
      </c>
      <c r="C2156">
        <v>5</v>
      </c>
      <c r="D2156">
        <v>4</v>
      </c>
      <c r="E2156">
        <v>0.25080000000000002</v>
      </c>
      <c r="F2156">
        <v>0.20880000000000001</v>
      </c>
      <c r="G2156">
        <v>0.45960000000000001</v>
      </c>
      <c r="H2156">
        <v>0.19776638069999999</v>
      </c>
      <c r="I2156">
        <v>0.15847866499999999</v>
      </c>
      <c r="J2156">
        <v>0.34303402560000001</v>
      </c>
      <c r="K2156">
        <v>0.251987446</v>
      </c>
      <c r="L2156">
        <v>0.1965999081</v>
      </c>
      <c r="M2156">
        <v>0.2550720232</v>
      </c>
      <c r="N2156">
        <f t="shared" si="246"/>
        <v>0.20378199224145141</v>
      </c>
      <c r="O2156">
        <f t="shared" si="247"/>
        <v>0.26303243847720015</v>
      </c>
      <c r="P2156">
        <f t="shared" si="248"/>
        <v>0.2058714371741964</v>
      </c>
      <c r="Q2156">
        <f t="shared" si="249"/>
        <v>0.26122050846133871</v>
      </c>
      <c r="R2156">
        <v>0.46681443</v>
      </c>
      <c r="S2156">
        <v>0.46709194500000001</v>
      </c>
    </row>
    <row r="2157" spans="1:19" x14ac:dyDescent="0.25">
      <c r="A2157">
        <v>90</v>
      </c>
      <c r="B2157">
        <v>0.5</v>
      </c>
      <c r="C2157">
        <v>5</v>
      </c>
      <c r="D2157">
        <v>4</v>
      </c>
      <c r="E2157">
        <v>0.24360000000000001</v>
      </c>
      <c r="F2157">
        <v>0.216</v>
      </c>
      <c r="G2157">
        <v>0.45960000000000001</v>
      </c>
      <c r="H2157">
        <v>0.19776638069999999</v>
      </c>
      <c r="I2157">
        <v>0.15847866499999999</v>
      </c>
      <c r="J2157">
        <v>0.34303402560000001</v>
      </c>
      <c r="K2157">
        <v>0.251987446</v>
      </c>
      <c r="L2157">
        <v>0.1965999081</v>
      </c>
      <c r="M2157">
        <v>0.2550720232</v>
      </c>
      <c r="N2157">
        <f t="shared" si="246"/>
        <v>0.20378199224145141</v>
      </c>
      <c r="O2157">
        <f t="shared" si="247"/>
        <v>0.26303243847720015</v>
      </c>
      <c r="P2157">
        <f t="shared" si="248"/>
        <v>0.2058714371741964</v>
      </c>
      <c r="Q2157">
        <f t="shared" si="249"/>
        <v>0.26122050846133871</v>
      </c>
      <c r="R2157">
        <v>0.46681443</v>
      </c>
      <c r="S2157">
        <v>0.46709194500000001</v>
      </c>
    </row>
    <row r="2158" spans="1:19" x14ac:dyDescent="0.25">
      <c r="A2158">
        <v>90</v>
      </c>
      <c r="B2158">
        <v>0.5</v>
      </c>
      <c r="C2158">
        <v>5</v>
      </c>
      <c r="D2158">
        <v>4</v>
      </c>
      <c r="E2158">
        <v>0.25319999999999998</v>
      </c>
      <c r="F2158">
        <v>0.21240000000000001</v>
      </c>
      <c r="G2158">
        <v>0.46560000000000001</v>
      </c>
      <c r="H2158">
        <v>0.19776638069999999</v>
      </c>
      <c r="I2158">
        <v>0.15847866499999999</v>
      </c>
      <c r="J2158">
        <v>0.34303402560000001</v>
      </c>
      <c r="K2158">
        <v>0.251987446</v>
      </c>
      <c r="L2158">
        <v>0.1965999081</v>
      </c>
      <c r="M2158">
        <v>0.2550720232</v>
      </c>
      <c r="N2158">
        <f t="shared" si="246"/>
        <v>0.20378199224145141</v>
      </c>
      <c r="O2158">
        <f t="shared" si="247"/>
        <v>0.26303243847720015</v>
      </c>
      <c r="P2158">
        <f t="shared" si="248"/>
        <v>0.2058714371741964</v>
      </c>
      <c r="Q2158">
        <f t="shared" si="249"/>
        <v>0.26122050846133871</v>
      </c>
      <c r="R2158">
        <v>0.46681443</v>
      </c>
      <c r="S2158">
        <v>0.46709194500000001</v>
      </c>
    </row>
    <row r="2159" spans="1:19" x14ac:dyDescent="0.25">
      <c r="A2159">
        <v>90</v>
      </c>
      <c r="B2159">
        <v>0.5</v>
      </c>
      <c r="C2159">
        <v>5</v>
      </c>
      <c r="D2159">
        <v>4</v>
      </c>
      <c r="E2159">
        <v>0.24360000000000001</v>
      </c>
      <c r="F2159">
        <v>0.23039999999999999</v>
      </c>
      <c r="G2159">
        <v>0.47399999999999998</v>
      </c>
      <c r="H2159">
        <v>0.19776638069999999</v>
      </c>
      <c r="I2159">
        <v>0.15847866499999999</v>
      </c>
      <c r="J2159">
        <v>0.34303402560000001</v>
      </c>
      <c r="K2159">
        <v>0.251987446</v>
      </c>
      <c r="L2159">
        <v>0.1965999081</v>
      </c>
      <c r="M2159">
        <v>0.2550720232</v>
      </c>
      <c r="N2159">
        <f t="shared" si="246"/>
        <v>0.20378199224145141</v>
      </c>
      <c r="O2159">
        <f t="shared" si="247"/>
        <v>0.26303243847720015</v>
      </c>
      <c r="P2159">
        <f t="shared" si="248"/>
        <v>0.2058714371741964</v>
      </c>
      <c r="Q2159">
        <f t="shared" si="249"/>
        <v>0.26122050846133871</v>
      </c>
      <c r="R2159">
        <v>0.46681443</v>
      </c>
      <c r="S2159">
        <v>0.46709194500000001</v>
      </c>
    </row>
    <row r="2160" spans="1:19" x14ac:dyDescent="0.25">
      <c r="A2160">
        <v>90</v>
      </c>
      <c r="B2160">
        <v>0.5</v>
      </c>
      <c r="C2160">
        <v>5</v>
      </c>
      <c r="D2160">
        <v>4</v>
      </c>
      <c r="E2160">
        <v>0.2424</v>
      </c>
      <c r="F2160">
        <v>0.2364</v>
      </c>
      <c r="G2160">
        <v>0.4788</v>
      </c>
      <c r="H2160">
        <v>0.19776638069999999</v>
      </c>
      <c r="I2160">
        <v>0.15847866499999999</v>
      </c>
      <c r="J2160">
        <v>0.34303402560000001</v>
      </c>
      <c r="K2160">
        <v>0.251987446</v>
      </c>
      <c r="L2160">
        <v>0.1965999081</v>
      </c>
      <c r="M2160">
        <v>0.2550720232</v>
      </c>
      <c r="N2160">
        <f t="shared" si="246"/>
        <v>0.20378199224145141</v>
      </c>
      <c r="O2160">
        <f t="shared" si="247"/>
        <v>0.26303243847720015</v>
      </c>
      <c r="P2160">
        <f t="shared" si="248"/>
        <v>0.2058714371741964</v>
      </c>
      <c r="Q2160">
        <f t="shared" si="249"/>
        <v>0.26122050846133871</v>
      </c>
      <c r="R2160">
        <v>0.46681443</v>
      </c>
      <c r="S2160">
        <v>0.46709194500000001</v>
      </c>
    </row>
    <row r="2161" spans="1:19" x14ac:dyDescent="0.25">
      <c r="A2161">
        <v>90</v>
      </c>
      <c r="B2161">
        <v>0.5</v>
      </c>
      <c r="C2161">
        <v>5</v>
      </c>
      <c r="D2161">
        <v>4</v>
      </c>
      <c r="E2161">
        <v>0.2316</v>
      </c>
      <c r="F2161">
        <v>0.24959999999999999</v>
      </c>
      <c r="G2161">
        <v>0.48120000000000002</v>
      </c>
      <c r="H2161">
        <v>0.19776638069999999</v>
      </c>
      <c r="I2161">
        <v>0.15847866499999999</v>
      </c>
      <c r="J2161">
        <v>0.34303402560000001</v>
      </c>
      <c r="K2161">
        <v>0.251987446</v>
      </c>
      <c r="L2161">
        <v>0.1965999081</v>
      </c>
      <c r="M2161">
        <v>0.2550720232</v>
      </c>
      <c r="N2161">
        <f t="shared" si="246"/>
        <v>0.20378199224145141</v>
      </c>
      <c r="O2161">
        <f t="shared" si="247"/>
        <v>0.26303243847720015</v>
      </c>
      <c r="P2161">
        <f t="shared" si="248"/>
        <v>0.2058714371741964</v>
      </c>
      <c r="Q2161">
        <f t="shared" si="249"/>
        <v>0.26122050846133871</v>
      </c>
      <c r="R2161">
        <v>0.46681443</v>
      </c>
      <c r="S2161">
        <v>0.46709194500000001</v>
      </c>
    </row>
    <row r="2162" spans="1:19" x14ac:dyDescent="0.25">
      <c r="A2162">
        <v>90</v>
      </c>
      <c r="B2162">
        <v>0.5</v>
      </c>
      <c r="C2162">
        <v>5</v>
      </c>
      <c r="D2162">
        <v>4</v>
      </c>
      <c r="E2162">
        <v>0.29039999999999999</v>
      </c>
      <c r="F2162">
        <v>0.16919999999999999</v>
      </c>
      <c r="G2162">
        <v>0.45960000000000001</v>
      </c>
      <c r="H2162">
        <v>0.19776638069999999</v>
      </c>
      <c r="I2162">
        <v>0.15847866499999999</v>
      </c>
      <c r="J2162">
        <v>0.34303402560000001</v>
      </c>
      <c r="K2162">
        <v>0.251987446</v>
      </c>
      <c r="L2162">
        <v>0.1965999081</v>
      </c>
      <c r="M2162">
        <v>0.2550720232</v>
      </c>
      <c r="N2162">
        <f t="shared" si="246"/>
        <v>0.20378199224145141</v>
      </c>
      <c r="O2162">
        <f t="shared" si="247"/>
        <v>0.26303243847720015</v>
      </c>
      <c r="P2162">
        <f t="shared" si="248"/>
        <v>0.2058714371741964</v>
      </c>
      <c r="Q2162">
        <f t="shared" si="249"/>
        <v>0.26122050846133871</v>
      </c>
      <c r="R2162">
        <v>0.46681443</v>
      </c>
      <c r="S2162">
        <v>0.46709194500000001</v>
      </c>
    </row>
    <row r="2163" spans="1:19" x14ac:dyDescent="0.25">
      <c r="A2163">
        <v>90</v>
      </c>
      <c r="B2163">
        <v>0.5</v>
      </c>
      <c r="C2163">
        <v>5</v>
      </c>
      <c r="D2163">
        <v>4</v>
      </c>
      <c r="E2163">
        <v>0.25559999999999999</v>
      </c>
      <c r="F2163">
        <v>0.19800000000000001</v>
      </c>
      <c r="G2163">
        <v>0.4536</v>
      </c>
      <c r="H2163">
        <v>0.19776638069999999</v>
      </c>
      <c r="I2163">
        <v>0.15847866499999999</v>
      </c>
      <c r="J2163">
        <v>0.34303402560000001</v>
      </c>
      <c r="K2163">
        <v>0.251987446</v>
      </c>
      <c r="L2163">
        <v>0.1965999081</v>
      </c>
      <c r="M2163">
        <v>0.2550720232</v>
      </c>
      <c r="N2163">
        <f t="shared" si="246"/>
        <v>0.20378199224145141</v>
      </c>
      <c r="O2163">
        <f t="shared" si="247"/>
        <v>0.26303243847720015</v>
      </c>
      <c r="P2163">
        <f t="shared" si="248"/>
        <v>0.2058714371741964</v>
      </c>
      <c r="Q2163">
        <f t="shared" si="249"/>
        <v>0.26122050846133871</v>
      </c>
      <c r="R2163">
        <v>0.46681443</v>
      </c>
      <c r="S2163">
        <v>0.46709194500000001</v>
      </c>
    </row>
    <row r="2164" spans="1:19" x14ac:dyDescent="0.25">
      <c r="A2164">
        <v>90</v>
      </c>
      <c r="B2164">
        <v>0.5</v>
      </c>
      <c r="C2164">
        <v>5</v>
      </c>
      <c r="D2164">
        <v>4</v>
      </c>
      <c r="E2164">
        <v>0.2472</v>
      </c>
      <c r="F2164">
        <v>0.2316</v>
      </c>
      <c r="G2164">
        <v>0.4788</v>
      </c>
      <c r="H2164">
        <v>0.19776638069999999</v>
      </c>
      <c r="I2164">
        <v>0.15847866499999999</v>
      </c>
      <c r="J2164">
        <v>0.34303402560000001</v>
      </c>
      <c r="K2164">
        <v>0.251987446</v>
      </c>
      <c r="L2164">
        <v>0.1965999081</v>
      </c>
      <c r="M2164">
        <v>0.2550720232</v>
      </c>
      <c r="N2164">
        <f t="shared" si="246"/>
        <v>0.20378199224145141</v>
      </c>
      <c r="O2164">
        <f t="shared" si="247"/>
        <v>0.26303243847720015</v>
      </c>
      <c r="P2164">
        <f t="shared" si="248"/>
        <v>0.2058714371741964</v>
      </c>
      <c r="Q2164">
        <f t="shared" si="249"/>
        <v>0.26122050846133871</v>
      </c>
      <c r="R2164">
        <v>0.46681443</v>
      </c>
      <c r="S2164">
        <v>0.46709194500000001</v>
      </c>
    </row>
    <row r="2165" spans="1:19" x14ac:dyDescent="0.25">
      <c r="A2165">
        <v>90</v>
      </c>
      <c r="B2165">
        <v>0.5</v>
      </c>
      <c r="C2165">
        <v>5</v>
      </c>
      <c r="D2165">
        <v>4</v>
      </c>
      <c r="E2165">
        <v>0.26879999999999998</v>
      </c>
      <c r="F2165">
        <v>0.186</v>
      </c>
      <c r="G2165">
        <v>0.45479999999999998</v>
      </c>
      <c r="H2165">
        <v>0.19776638069999999</v>
      </c>
      <c r="I2165">
        <v>0.15847866499999999</v>
      </c>
      <c r="J2165">
        <v>0.34303402560000001</v>
      </c>
      <c r="K2165">
        <v>0.251987446</v>
      </c>
      <c r="L2165">
        <v>0.1965999081</v>
      </c>
      <c r="M2165">
        <v>0.2550720232</v>
      </c>
      <c r="N2165">
        <f t="shared" si="246"/>
        <v>0.20378199224145141</v>
      </c>
      <c r="O2165">
        <f t="shared" si="247"/>
        <v>0.26303243847720015</v>
      </c>
      <c r="P2165">
        <f t="shared" si="248"/>
        <v>0.2058714371741964</v>
      </c>
      <c r="Q2165">
        <f t="shared" si="249"/>
        <v>0.26122050846133871</v>
      </c>
      <c r="R2165">
        <v>0.46681443</v>
      </c>
      <c r="S2165">
        <v>0.46709194500000001</v>
      </c>
    </row>
    <row r="2166" spans="1:19" x14ac:dyDescent="0.25">
      <c r="A2166">
        <v>90</v>
      </c>
      <c r="B2166">
        <v>0.5</v>
      </c>
      <c r="C2166">
        <v>5</v>
      </c>
      <c r="D2166">
        <v>4</v>
      </c>
      <c r="E2166">
        <v>0.22800000000000001</v>
      </c>
      <c r="F2166">
        <v>0.23880000000000001</v>
      </c>
      <c r="G2166">
        <v>0.46679999999999999</v>
      </c>
      <c r="H2166">
        <v>0.19776638069999999</v>
      </c>
      <c r="I2166">
        <v>0.15847866499999999</v>
      </c>
      <c r="J2166">
        <v>0.34303402560000001</v>
      </c>
      <c r="K2166">
        <v>0.251987446</v>
      </c>
      <c r="L2166">
        <v>0.1965999081</v>
      </c>
      <c r="M2166">
        <v>0.2550720232</v>
      </c>
      <c r="N2166">
        <f t="shared" si="246"/>
        <v>0.20378199224145141</v>
      </c>
      <c r="O2166">
        <f t="shared" si="247"/>
        <v>0.26303243847720015</v>
      </c>
      <c r="P2166">
        <f t="shared" si="248"/>
        <v>0.2058714371741964</v>
      </c>
      <c r="Q2166">
        <f t="shared" si="249"/>
        <v>0.26122050846133871</v>
      </c>
      <c r="R2166">
        <v>0.46681443</v>
      </c>
      <c r="S2166">
        <v>0.46709194500000001</v>
      </c>
    </row>
    <row r="2167" spans="1:19" x14ac:dyDescent="0.25">
      <c r="A2167">
        <v>90</v>
      </c>
      <c r="B2167">
        <v>0.5</v>
      </c>
      <c r="C2167">
        <v>5</v>
      </c>
      <c r="D2167">
        <v>4</v>
      </c>
      <c r="H2167">
        <v>0.19776638069999999</v>
      </c>
      <c r="I2167">
        <v>0.15847866499999999</v>
      </c>
      <c r="J2167">
        <v>0.34303402560000001</v>
      </c>
      <c r="K2167">
        <v>0.251987446</v>
      </c>
      <c r="L2167">
        <v>0.1965999081</v>
      </c>
      <c r="M2167">
        <v>0.2550720232</v>
      </c>
      <c r="N2167">
        <f t="shared" si="246"/>
        <v>0.20378199224145141</v>
      </c>
      <c r="O2167">
        <f t="shared" si="247"/>
        <v>0.26303243847720015</v>
      </c>
      <c r="P2167">
        <f t="shared" si="248"/>
        <v>0.2058714371741964</v>
      </c>
      <c r="Q2167">
        <f t="shared" si="249"/>
        <v>0.26122050846133871</v>
      </c>
      <c r="R2167">
        <v>0.46681443</v>
      </c>
      <c r="S2167">
        <v>0.46709194500000001</v>
      </c>
    </row>
    <row r="2168" spans="1:19" x14ac:dyDescent="0.25">
      <c r="A2168">
        <v>90</v>
      </c>
      <c r="B2168">
        <v>0.5</v>
      </c>
      <c r="C2168">
        <v>5</v>
      </c>
      <c r="D2168">
        <v>4</v>
      </c>
      <c r="H2168">
        <v>0.19776638069999999</v>
      </c>
      <c r="I2168">
        <v>0.15847866499999999</v>
      </c>
      <c r="J2168">
        <v>0.34303402560000001</v>
      </c>
      <c r="K2168">
        <v>0.251987446</v>
      </c>
      <c r="L2168">
        <v>0.1965999081</v>
      </c>
      <c r="M2168">
        <v>0.2550720232</v>
      </c>
      <c r="N2168">
        <f t="shared" si="246"/>
        <v>0.20378199224145141</v>
      </c>
      <c r="O2168">
        <f t="shared" si="247"/>
        <v>0.26303243847720015</v>
      </c>
      <c r="P2168">
        <f t="shared" si="248"/>
        <v>0.2058714371741964</v>
      </c>
      <c r="Q2168">
        <f t="shared" si="249"/>
        <v>0.26122050846133871</v>
      </c>
      <c r="R2168">
        <v>0.46681443</v>
      </c>
      <c r="S2168">
        <v>0.46709194500000001</v>
      </c>
    </row>
    <row r="2169" spans="1:19" x14ac:dyDescent="0.25">
      <c r="A2169">
        <v>90</v>
      </c>
      <c r="B2169">
        <v>0.5</v>
      </c>
      <c r="C2169">
        <v>5</v>
      </c>
      <c r="D2169">
        <v>4</v>
      </c>
      <c r="H2169">
        <v>0.19776638069999999</v>
      </c>
      <c r="I2169">
        <v>0.15847866499999999</v>
      </c>
      <c r="J2169">
        <v>0.34303402560000001</v>
      </c>
      <c r="K2169">
        <v>0.251987446</v>
      </c>
      <c r="L2169">
        <v>0.1965999081</v>
      </c>
      <c r="M2169">
        <v>0.2550720232</v>
      </c>
      <c r="N2169">
        <f t="shared" si="246"/>
        <v>0.20378199224145141</v>
      </c>
      <c r="O2169">
        <f t="shared" si="247"/>
        <v>0.26303243847720015</v>
      </c>
      <c r="P2169">
        <f t="shared" si="248"/>
        <v>0.2058714371741964</v>
      </c>
      <c r="Q2169">
        <f t="shared" si="249"/>
        <v>0.26122050846133871</v>
      </c>
      <c r="R2169">
        <v>0.46681443</v>
      </c>
      <c r="S2169">
        <v>0.46709194500000001</v>
      </c>
    </row>
    <row r="2170" spans="1:19" x14ac:dyDescent="0.25">
      <c r="A2170">
        <v>90</v>
      </c>
      <c r="B2170">
        <v>0.5</v>
      </c>
      <c r="C2170">
        <v>5</v>
      </c>
      <c r="D2170">
        <v>4</v>
      </c>
      <c r="H2170">
        <v>0.19776638069999999</v>
      </c>
      <c r="I2170">
        <v>0.15847866499999999</v>
      </c>
      <c r="J2170">
        <v>0.34303402560000001</v>
      </c>
      <c r="K2170">
        <v>0.251987446</v>
      </c>
      <c r="L2170">
        <v>0.1965999081</v>
      </c>
      <c r="M2170">
        <v>0.2550720232</v>
      </c>
      <c r="N2170">
        <f t="shared" si="246"/>
        <v>0.20378199224145141</v>
      </c>
      <c r="O2170">
        <f t="shared" si="247"/>
        <v>0.26303243847720015</v>
      </c>
      <c r="P2170">
        <f t="shared" si="248"/>
        <v>0.2058714371741964</v>
      </c>
      <c r="Q2170">
        <f t="shared" si="249"/>
        <v>0.26122050846133871</v>
      </c>
      <c r="R2170">
        <v>0.46681443</v>
      </c>
      <c r="S2170">
        <v>0.46709194500000001</v>
      </c>
    </row>
    <row r="2171" spans="1:19" x14ac:dyDescent="0.25">
      <c r="A2171">
        <v>90</v>
      </c>
      <c r="B2171">
        <v>0.5</v>
      </c>
      <c r="C2171">
        <v>5</v>
      </c>
      <c r="D2171">
        <v>4</v>
      </c>
      <c r="H2171">
        <v>0.19776638069999999</v>
      </c>
      <c r="I2171">
        <v>0.15847866499999999</v>
      </c>
      <c r="J2171">
        <v>0.34303402560000001</v>
      </c>
      <c r="K2171">
        <v>0.251987446</v>
      </c>
      <c r="L2171">
        <v>0.1965999081</v>
      </c>
      <c r="M2171">
        <v>0.2550720232</v>
      </c>
      <c r="N2171">
        <f t="shared" si="246"/>
        <v>0.20378199224145141</v>
      </c>
      <c r="O2171">
        <f t="shared" si="247"/>
        <v>0.26303243847720015</v>
      </c>
      <c r="P2171">
        <f t="shared" si="248"/>
        <v>0.2058714371741964</v>
      </c>
      <c r="Q2171">
        <f t="shared" si="249"/>
        <v>0.26122050846133871</v>
      </c>
      <c r="R2171">
        <v>0.46681443</v>
      </c>
      <c r="S2171">
        <v>0.46709194500000001</v>
      </c>
    </row>
    <row r="2172" spans="1:19" x14ac:dyDescent="0.25">
      <c r="A2172">
        <v>90</v>
      </c>
      <c r="B2172">
        <v>0.5</v>
      </c>
      <c r="C2172">
        <v>5</v>
      </c>
      <c r="D2172">
        <v>4</v>
      </c>
      <c r="H2172">
        <v>0.19776638069999999</v>
      </c>
      <c r="I2172">
        <v>0.15847866499999999</v>
      </c>
      <c r="J2172">
        <v>0.34303402560000001</v>
      </c>
      <c r="K2172">
        <v>0.251987446</v>
      </c>
      <c r="L2172">
        <v>0.1965999081</v>
      </c>
      <c r="M2172">
        <v>0.2550720232</v>
      </c>
      <c r="N2172">
        <f t="shared" si="246"/>
        <v>0.20378199224145141</v>
      </c>
      <c r="O2172">
        <f t="shared" si="247"/>
        <v>0.26303243847720015</v>
      </c>
      <c r="P2172">
        <f t="shared" si="248"/>
        <v>0.2058714371741964</v>
      </c>
      <c r="Q2172">
        <f t="shared" si="249"/>
        <v>0.26122050846133871</v>
      </c>
      <c r="R2172">
        <v>0.46681443</v>
      </c>
      <c r="S2172">
        <v>0.46709194500000001</v>
      </c>
    </row>
    <row r="2173" spans="1:19" x14ac:dyDescent="0.25">
      <c r="A2173">
        <v>90</v>
      </c>
      <c r="B2173">
        <v>0.5</v>
      </c>
      <c r="C2173">
        <v>5</v>
      </c>
      <c r="D2173">
        <v>4</v>
      </c>
      <c r="H2173">
        <v>0.19776638069999999</v>
      </c>
      <c r="I2173">
        <v>0.15847866499999999</v>
      </c>
      <c r="J2173">
        <v>0.34303402560000001</v>
      </c>
      <c r="K2173">
        <v>0.251987446</v>
      </c>
      <c r="L2173">
        <v>0.1965999081</v>
      </c>
      <c r="M2173">
        <v>0.2550720232</v>
      </c>
      <c r="N2173">
        <f t="shared" si="246"/>
        <v>0.20378199224145141</v>
      </c>
      <c r="O2173">
        <f t="shared" si="247"/>
        <v>0.26303243847720015</v>
      </c>
      <c r="P2173">
        <f t="shared" si="248"/>
        <v>0.2058714371741964</v>
      </c>
      <c r="Q2173">
        <f t="shared" si="249"/>
        <v>0.26122050846133871</v>
      </c>
      <c r="R2173">
        <v>0.46681443</v>
      </c>
      <c r="S2173">
        <v>0.46709194500000001</v>
      </c>
    </row>
    <row r="2175" spans="1:19" x14ac:dyDescent="0.25">
      <c r="A2175">
        <v>90</v>
      </c>
      <c r="B2175">
        <v>0.4</v>
      </c>
      <c r="C2175">
        <v>5</v>
      </c>
      <c r="D2175">
        <v>4</v>
      </c>
      <c r="E2175">
        <v>0.26519999999999999</v>
      </c>
      <c r="F2175">
        <v>0.11260000000000001</v>
      </c>
      <c r="G2175">
        <v>0.37780000000000002</v>
      </c>
      <c r="H2175">
        <v>0.1014663807</v>
      </c>
      <c r="I2175">
        <v>6.0078665000000003E-2</v>
      </c>
      <c r="J2175">
        <v>0.34303402560000001</v>
      </c>
      <c r="K2175">
        <v>0.251987446</v>
      </c>
      <c r="L2175">
        <v>9.6258468099999994E-2</v>
      </c>
      <c r="M2175">
        <v>0.2550720232</v>
      </c>
      <c r="N2175">
        <f t="shared" ref="N2175:N2214" si="250">$W$27+$W$28*B2175+$W$29*(C2175-$V$16)*(D2175-$V$18)+$W$30*A2175+$W$31*D2175+$W$32*(C2175-$V$16)*(A2175-$V$20)+$W$33*C2175+$W$34*(B2175-$V$22)*(D2175-$V$18)+$W$35*(A2175-$V$20)*(D2175-$V$18)</f>
        <v>0.1156249406574516</v>
      </c>
      <c r="O2175">
        <f t="shared" ref="O2175:O2214" si="251">$W$40+$W$41*D2175+$W$42*(C2175-$V$17)*(D2175-$V$19)+$W$43*A2175+$W$44*(A2175-$V$21)*(D2175-$V$19)+$W$45*C2175+$W$46*(A2175-$V$21)*(C2175-$V$17)+$W$47*(B2175-$V$23)*(D2175-$V$19)+$W$48*(B2175-$V$23)*(C2175-$V$17)+$W$49*B2175</f>
        <v>0.25700060317410017</v>
      </c>
      <c r="P2175">
        <f t="shared" ref="P2175:P2214" si="252">$Z$27+$Z$28*B2175+$Z$29*A2175+$Z$30*C2175+$Z$31*(D2175-$V$18)^2+$Z$32*(D2175-$V$18)*(C2175-$V$16)+$Z$33*(A2175-$V$20)*(D2175-$V$18)+$Z$34*(D2175)+$Z$35*(B2175-$V$22)*(D2175-$V$18)+$Z$36*(C2175-$V$16)^2+$Z$37*(B2175-$V$22)*(C2175-$V$16)</f>
        <v>0.11356158887719577</v>
      </c>
      <c r="Q2175">
        <f t="shared" ref="Q2175:Q2214" si="253">$Z$40+$Z$41*A2175+$Z$42*C2175+$Z$43*(D2175-$V$19)^2+$Z$44*(C2175-$V$17)*(D2175-$V$19)+$Z$45*D2175+$Z$46*(A2175-$V$21)*(D2175-$V$19)+$Z$47*(C2175-$V$17)^2+$Z$48*(B2175-$V$23)*(D2175-$V$19)+$Z$49*(B2175-$V$23)*(C2175-$V$17)+$Z$50*B2175</f>
        <v>0.25893765066793867</v>
      </c>
      <c r="R2175">
        <v>0.37262554399999998</v>
      </c>
      <c r="S2175">
        <v>0.37249924000000001</v>
      </c>
    </row>
    <row r="2176" spans="1:19" x14ac:dyDescent="0.25">
      <c r="A2176">
        <v>90</v>
      </c>
      <c r="B2176">
        <v>0.4</v>
      </c>
      <c r="C2176">
        <v>5</v>
      </c>
      <c r="D2176">
        <v>4</v>
      </c>
      <c r="E2176">
        <v>0.26079999999999998</v>
      </c>
      <c r="F2176">
        <v>0.1176</v>
      </c>
      <c r="G2176">
        <v>0.37840000000000001</v>
      </c>
      <c r="H2176">
        <v>0.1014663807</v>
      </c>
      <c r="I2176">
        <v>6.0078665000000003E-2</v>
      </c>
      <c r="J2176">
        <v>0.34303402560000001</v>
      </c>
      <c r="K2176">
        <v>0.251987446</v>
      </c>
      <c r="L2176">
        <v>9.6258468099999994E-2</v>
      </c>
      <c r="M2176">
        <v>0.2550720232</v>
      </c>
      <c r="N2176">
        <f t="shared" si="250"/>
        <v>0.1156249406574516</v>
      </c>
      <c r="O2176">
        <f t="shared" si="251"/>
        <v>0.25700060317410017</v>
      </c>
      <c r="P2176">
        <f t="shared" si="252"/>
        <v>0.11356158887719577</v>
      </c>
      <c r="Q2176">
        <f t="shared" si="253"/>
        <v>0.25893765066793867</v>
      </c>
      <c r="R2176">
        <v>0.37262554399999998</v>
      </c>
      <c r="S2176">
        <v>0.37249924000000001</v>
      </c>
    </row>
    <row r="2177" spans="1:19" x14ac:dyDescent="0.25">
      <c r="A2177">
        <v>90</v>
      </c>
      <c r="B2177">
        <v>0.4</v>
      </c>
      <c r="C2177">
        <v>5</v>
      </c>
      <c r="D2177">
        <v>4</v>
      </c>
      <c r="E2177">
        <v>0.25540000000000002</v>
      </c>
      <c r="F2177">
        <v>0.11799999999999999</v>
      </c>
      <c r="G2177">
        <v>0.37340000000000001</v>
      </c>
      <c r="H2177">
        <v>0.1014663807</v>
      </c>
      <c r="I2177">
        <v>6.0078665000000003E-2</v>
      </c>
      <c r="J2177">
        <v>0.34303402560000001</v>
      </c>
      <c r="K2177">
        <v>0.251987446</v>
      </c>
      <c r="L2177">
        <v>9.6258468099999994E-2</v>
      </c>
      <c r="M2177">
        <v>0.2550720232</v>
      </c>
      <c r="N2177">
        <f t="shared" si="250"/>
        <v>0.1156249406574516</v>
      </c>
      <c r="O2177">
        <f t="shared" si="251"/>
        <v>0.25700060317410017</v>
      </c>
      <c r="P2177">
        <f t="shared" si="252"/>
        <v>0.11356158887719577</v>
      </c>
      <c r="Q2177">
        <f t="shared" si="253"/>
        <v>0.25893765066793867</v>
      </c>
      <c r="R2177">
        <v>0.37262554399999998</v>
      </c>
      <c r="S2177">
        <v>0.37249924000000001</v>
      </c>
    </row>
    <row r="2178" spans="1:19" x14ac:dyDescent="0.25">
      <c r="A2178">
        <v>90</v>
      </c>
      <c r="B2178">
        <v>0.4</v>
      </c>
      <c r="C2178">
        <v>5</v>
      </c>
      <c r="D2178">
        <v>4</v>
      </c>
      <c r="E2178">
        <v>0.25080000000000002</v>
      </c>
      <c r="F2178">
        <v>0.1268</v>
      </c>
      <c r="G2178">
        <v>0.37759999999999999</v>
      </c>
      <c r="H2178">
        <v>0.1014663807</v>
      </c>
      <c r="I2178">
        <v>6.0078665000000003E-2</v>
      </c>
      <c r="J2178">
        <v>0.34303402560000001</v>
      </c>
      <c r="K2178">
        <v>0.251987446</v>
      </c>
      <c r="L2178">
        <v>9.6258468099999994E-2</v>
      </c>
      <c r="M2178">
        <v>0.2550720232</v>
      </c>
      <c r="N2178">
        <f t="shared" si="250"/>
        <v>0.1156249406574516</v>
      </c>
      <c r="O2178">
        <f t="shared" si="251"/>
        <v>0.25700060317410017</v>
      </c>
      <c r="P2178">
        <f t="shared" si="252"/>
        <v>0.11356158887719577</v>
      </c>
      <c r="Q2178">
        <f t="shared" si="253"/>
        <v>0.25893765066793867</v>
      </c>
      <c r="R2178">
        <v>0.37262554399999998</v>
      </c>
      <c r="S2178">
        <v>0.37249924000000001</v>
      </c>
    </row>
    <row r="2179" spans="1:19" x14ac:dyDescent="0.25">
      <c r="A2179">
        <v>90</v>
      </c>
      <c r="B2179">
        <v>0.4</v>
      </c>
      <c r="C2179">
        <v>5</v>
      </c>
      <c r="D2179">
        <v>4</v>
      </c>
      <c r="E2179">
        <v>0.26719999999999999</v>
      </c>
      <c r="F2179">
        <v>0.1062</v>
      </c>
      <c r="G2179">
        <v>0.37340000000000001</v>
      </c>
      <c r="H2179">
        <v>0.1014663807</v>
      </c>
      <c r="I2179">
        <v>6.0078665000000003E-2</v>
      </c>
      <c r="J2179">
        <v>0.34303402560000001</v>
      </c>
      <c r="K2179">
        <v>0.251987446</v>
      </c>
      <c r="L2179">
        <v>9.6258468099999994E-2</v>
      </c>
      <c r="M2179">
        <v>0.2550720232</v>
      </c>
      <c r="N2179">
        <f t="shared" si="250"/>
        <v>0.1156249406574516</v>
      </c>
      <c r="O2179">
        <f t="shared" si="251"/>
        <v>0.25700060317410017</v>
      </c>
      <c r="P2179">
        <f t="shared" si="252"/>
        <v>0.11356158887719577</v>
      </c>
      <c r="Q2179">
        <f t="shared" si="253"/>
        <v>0.25893765066793867</v>
      </c>
      <c r="R2179">
        <v>0.37262554399999998</v>
      </c>
      <c r="S2179">
        <v>0.37249924000000001</v>
      </c>
    </row>
    <row r="2180" spans="1:19" x14ac:dyDescent="0.25">
      <c r="A2180">
        <v>90</v>
      </c>
      <c r="B2180">
        <v>0.4</v>
      </c>
      <c r="C2180">
        <v>5</v>
      </c>
      <c r="D2180">
        <v>4</v>
      </c>
      <c r="E2180">
        <v>0.27060000000000001</v>
      </c>
      <c r="F2180">
        <v>0.1144</v>
      </c>
      <c r="G2180">
        <v>0.38500000000000001</v>
      </c>
      <c r="H2180">
        <v>0.1014663807</v>
      </c>
      <c r="I2180">
        <v>6.0078665000000003E-2</v>
      </c>
      <c r="J2180">
        <v>0.34303402560000001</v>
      </c>
      <c r="K2180">
        <v>0.251987446</v>
      </c>
      <c r="L2180">
        <v>9.6258468099999994E-2</v>
      </c>
      <c r="M2180">
        <v>0.2550720232</v>
      </c>
      <c r="N2180">
        <f t="shared" si="250"/>
        <v>0.1156249406574516</v>
      </c>
      <c r="O2180">
        <f t="shared" si="251"/>
        <v>0.25700060317410017</v>
      </c>
      <c r="P2180">
        <f t="shared" si="252"/>
        <v>0.11356158887719577</v>
      </c>
      <c r="Q2180">
        <f t="shared" si="253"/>
        <v>0.25893765066793867</v>
      </c>
      <c r="R2180">
        <v>0.37262554399999998</v>
      </c>
      <c r="S2180">
        <v>0.37249924000000001</v>
      </c>
    </row>
    <row r="2181" spans="1:19" x14ac:dyDescent="0.25">
      <c r="A2181">
        <v>90</v>
      </c>
      <c r="B2181">
        <v>0.4</v>
      </c>
      <c r="C2181">
        <v>5</v>
      </c>
      <c r="D2181">
        <v>4</v>
      </c>
      <c r="E2181">
        <v>0.2626</v>
      </c>
      <c r="F2181">
        <v>0.107</v>
      </c>
      <c r="G2181">
        <v>0.36959999999999998</v>
      </c>
      <c r="H2181">
        <v>0.1014663807</v>
      </c>
      <c r="I2181">
        <v>6.0078665000000003E-2</v>
      </c>
      <c r="J2181">
        <v>0.34303402560000001</v>
      </c>
      <c r="K2181">
        <v>0.251987446</v>
      </c>
      <c r="L2181">
        <v>9.6258468099999994E-2</v>
      </c>
      <c r="M2181">
        <v>0.2550720232</v>
      </c>
      <c r="N2181">
        <f t="shared" si="250"/>
        <v>0.1156249406574516</v>
      </c>
      <c r="O2181">
        <f t="shared" si="251"/>
        <v>0.25700060317410017</v>
      </c>
      <c r="P2181">
        <f t="shared" si="252"/>
        <v>0.11356158887719577</v>
      </c>
      <c r="Q2181">
        <f t="shared" si="253"/>
        <v>0.25893765066793867</v>
      </c>
      <c r="R2181">
        <v>0.37262554399999998</v>
      </c>
      <c r="S2181">
        <v>0.37249924000000001</v>
      </c>
    </row>
    <row r="2182" spans="1:19" x14ac:dyDescent="0.25">
      <c r="A2182">
        <v>90</v>
      </c>
      <c r="B2182">
        <v>0.4</v>
      </c>
      <c r="C2182">
        <v>5</v>
      </c>
      <c r="D2182">
        <v>4</v>
      </c>
      <c r="E2182">
        <v>0.26800000000000002</v>
      </c>
      <c r="F2182">
        <v>0.10680000000000001</v>
      </c>
      <c r="G2182">
        <v>0.37480000000000002</v>
      </c>
      <c r="H2182">
        <v>0.1014663807</v>
      </c>
      <c r="I2182">
        <v>6.0078665000000003E-2</v>
      </c>
      <c r="J2182">
        <v>0.34303402560000001</v>
      </c>
      <c r="K2182">
        <v>0.251987446</v>
      </c>
      <c r="L2182">
        <v>9.6258468099999994E-2</v>
      </c>
      <c r="M2182">
        <v>0.2550720232</v>
      </c>
      <c r="N2182">
        <f t="shared" si="250"/>
        <v>0.1156249406574516</v>
      </c>
      <c r="O2182">
        <f t="shared" si="251"/>
        <v>0.25700060317410017</v>
      </c>
      <c r="P2182">
        <f t="shared" si="252"/>
        <v>0.11356158887719577</v>
      </c>
      <c r="Q2182">
        <f t="shared" si="253"/>
        <v>0.25893765066793867</v>
      </c>
      <c r="R2182">
        <v>0.37262554399999998</v>
      </c>
      <c r="S2182">
        <v>0.37249924000000001</v>
      </c>
    </row>
    <row r="2183" spans="1:19" x14ac:dyDescent="0.25">
      <c r="A2183">
        <v>90</v>
      </c>
      <c r="B2183">
        <v>0.4</v>
      </c>
      <c r="C2183">
        <v>5</v>
      </c>
      <c r="D2183">
        <v>4</v>
      </c>
      <c r="E2183">
        <v>0.26979999999999998</v>
      </c>
      <c r="F2183">
        <v>0.106</v>
      </c>
      <c r="G2183">
        <v>0.37580000000000002</v>
      </c>
      <c r="H2183">
        <v>0.1014663807</v>
      </c>
      <c r="I2183">
        <v>6.0078665000000003E-2</v>
      </c>
      <c r="J2183">
        <v>0.34303402560000001</v>
      </c>
      <c r="K2183">
        <v>0.251987446</v>
      </c>
      <c r="L2183">
        <v>9.6258468099999994E-2</v>
      </c>
      <c r="M2183">
        <v>0.2550720232</v>
      </c>
      <c r="N2183">
        <f t="shared" si="250"/>
        <v>0.1156249406574516</v>
      </c>
      <c r="O2183">
        <f t="shared" si="251"/>
        <v>0.25700060317410017</v>
      </c>
      <c r="P2183">
        <f t="shared" si="252"/>
        <v>0.11356158887719577</v>
      </c>
      <c r="Q2183">
        <f t="shared" si="253"/>
        <v>0.25893765066793867</v>
      </c>
      <c r="R2183">
        <v>0.37262554399999998</v>
      </c>
      <c r="S2183">
        <v>0.37249924000000001</v>
      </c>
    </row>
    <row r="2184" spans="1:19" x14ac:dyDescent="0.25">
      <c r="A2184">
        <v>90</v>
      </c>
      <c r="B2184">
        <v>0.4</v>
      </c>
      <c r="C2184">
        <v>5</v>
      </c>
      <c r="D2184">
        <v>4</v>
      </c>
      <c r="E2184">
        <v>0.27739999999999998</v>
      </c>
      <c r="F2184">
        <v>9.98E-2</v>
      </c>
      <c r="G2184">
        <v>0.37719999999999998</v>
      </c>
      <c r="H2184">
        <v>0.1014663807</v>
      </c>
      <c r="I2184">
        <v>6.0078665000000003E-2</v>
      </c>
      <c r="J2184">
        <v>0.34303402560000001</v>
      </c>
      <c r="K2184">
        <v>0.251987446</v>
      </c>
      <c r="L2184">
        <v>9.6258468099999994E-2</v>
      </c>
      <c r="M2184">
        <v>0.2550720232</v>
      </c>
      <c r="N2184">
        <f t="shared" si="250"/>
        <v>0.1156249406574516</v>
      </c>
      <c r="O2184">
        <f t="shared" si="251"/>
        <v>0.25700060317410017</v>
      </c>
      <c r="P2184">
        <f t="shared" si="252"/>
        <v>0.11356158887719577</v>
      </c>
      <c r="Q2184">
        <f t="shared" si="253"/>
        <v>0.25893765066793867</v>
      </c>
      <c r="R2184">
        <v>0.37262554399999998</v>
      </c>
      <c r="S2184">
        <v>0.37249924000000001</v>
      </c>
    </row>
    <row r="2185" spans="1:19" x14ac:dyDescent="0.25">
      <c r="A2185">
        <v>90</v>
      </c>
      <c r="B2185">
        <v>0.4</v>
      </c>
      <c r="C2185">
        <v>5</v>
      </c>
      <c r="D2185">
        <v>4</v>
      </c>
      <c r="E2185">
        <v>0.25259999999999999</v>
      </c>
      <c r="F2185">
        <v>0.1108</v>
      </c>
      <c r="G2185">
        <v>0.3634</v>
      </c>
      <c r="H2185">
        <v>0.1014663807</v>
      </c>
      <c r="I2185">
        <v>6.0078665000000003E-2</v>
      </c>
      <c r="J2185">
        <v>0.34303402560000001</v>
      </c>
      <c r="K2185">
        <v>0.251987446</v>
      </c>
      <c r="L2185">
        <v>9.6258468099999994E-2</v>
      </c>
      <c r="M2185">
        <v>0.2550720232</v>
      </c>
      <c r="N2185">
        <f t="shared" si="250"/>
        <v>0.1156249406574516</v>
      </c>
      <c r="O2185">
        <f t="shared" si="251"/>
        <v>0.25700060317410017</v>
      </c>
      <c r="P2185">
        <f t="shared" si="252"/>
        <v>0.11356158887719577</v>
      </c>
      <c r="Q2185">
        <f t="shared" si="253"/>
        <v>0.25893765066793867</v>
      </c>
      <c r="R2185">
        <v>0.37262554399999998</v>
      </c>
      <c r="S2185">
        <v>0.37249924000000001</v>
      </c>
    </row>
    <row r="2186" spans="1:19" x14ac:dyDescent="0.25">
      <c r="A2186">
        <v>90</v>
      </c>
      <c r="B2186">
        <v>0.4</v>
      </c>
      <c r="C2186">
        <v>5</v>
      </c>
      <c r="D2186">
        <v>4</v>
      </c>
      <c r="E2186">
        <v>0.24740000000000001</v>
      </c>
      <c r="F2186">
        <v>0.1368</v>
      </c>
      <c r="G2186">
        <v>0.38419999999999999</v>
      </c>
      <c r="H2186">
        <v>0.1014663807</v>
      </c>
      <c r="I2186">
        <v>6.0078665000000003E-2</v>
      </c>
      <c r="J2186">
        <v>0.34303402560000001</v>
      </c>
      <c r="K2186">
        <v>0.251987446</v>
      </c>
      <c r="L2186">
        <v>9.6258468099999994E-2</v>
      </c>
      <c r="M2186">
        <v>0.2550720232</v>
      </c>
      <c r="N2186">
        <f t="shared" si="250"/>
        <v>0.1156249406574516</v>
      </c>
      <c r="O2186">
        <f t="shared" si="251"/>
        <v>0.25700060317410017</v>
      </c>
      <c r="P2186">
        <f t="shared" si="252"/>
        <v>0.11356158887719577</v>
      </c>
      <c r="Q2186">
        <f t="shared" si="253"/>
        <v>0.25893765066793867</v>
      </c>
      <c r="R2186">
        <v>0.37262554399999998</v>
      </c>
      <c r="S2186">
        <v>0.37249924000000001</v>
      </c>
    </row>
    <row r="2187" spans="1:19" x14ac:dyDescent="0.25">
      <c r="A2187">
        <v>90</v>
      </c>
      <c r="B2187">
        <v>0.4</v>
      </c>
      <c r="C2187">
        <v>5</v>
      </c>
      <c r="D2187">
        <v>4</v>
      </c>
      <c r="E2187">
        <v>0.26960000000000001</v>
      </c>
      <c r="F2187">
        <v>0.1042</v>
      </c>
      <c r="G2187">
        <v>0.37380000000000002</v>
      </c>
      <c r="H2187">
        <v>0.1014663807</v>
      </c>
      <c r="I2187">
        <v>6.0078665000000003E-2</v>
      </c>
      <c r="J2187">
        <v>0.34303402560000001</v>
      </c>
      <c r="K2187">
        <v>0.251987446</v>
      </c>
      <c r="L2187">
        <v>9.6258468099999994E-2</v>
      </c>
      <c r="M2187">
        <v>0.2550720232</v>
      </c>
      <c r="N2187">
        <f t="shared" si="250"/>
        <v>0.1156249406574516</v>
      </c>
      <c r="O2187">
        <f t="shared" si="251"/>
        <v>0.25700060317410017</v>
      </c>
      <c r="P2187">
        <f t="shared" si="252"/>
        <v>0.11356158887719577</v>
      </c>
      <c r="Q2187">
        <f t="shared" si="253"/>
        <v>0.25893765066793867</v>
      </c>
      <c r="R2187">
        <v>0.37262554399999998</v>
      </c>
      <c r="S2187">
        <v>0.37249924000000001</v>
      </c>
    </row>
    <row r="2188" spans="1:19" x14ac:dyDescent="0.25">
      <c r="A2188">
        <v>90</v>
      </c>
      <c r="B2188">
        <v>0.4</v>
      </c>
      <c r="C2188">
        <v>5</v>
      </c>
      <c r="D2188">
        <v>4</v>
      </c>
      <c r="E2188">
        <v>0.28639999999999999</v>
      </c>
      <c r="F2188">
        <v>9.3600000000000003E-2</v>
      </c>
      <c r="G2188">
        <v>0.38</v>
      </c>
      <c r="H2188">
        <v>0.1014663807</v>
      </c>
      <c r="I2188">
        <v>6.0078665000000003E-2</v>
      </c>
      <c r="J2188">
        <v>0.34303402560000001</v>
      </c>
      <c r="K2188">
        <v>0.251987446</v>
      </c>
      <c r="L2188">
        <v>9.6258468099999994E-2</v>
      </c>
      <c r="M2188">
        <v>0.2550720232</v>
      </c>
      <c r="N2188">
        <f t="shared" si="250"/>
        <v>0.1156249406574516</v>
      </c>
      <c r="O2188">
        <f t="shared" si="251"/>
        <v>0.25700060317410017</v>
      </c>
      <c r="P2188">
        <f t="shared" si="252"/>
        <v>0.11356158887719577</v>
      </c>
      <c r="Q2188">
        <f t="shared" si="253"/>
        <v>0.25893765066793867</v>
      </c>
      <c r="R2188">
        <v>0.37262554399999998</v>
      </c>
      <c r="S2188">
        <v>0.37249924000000001</v>
      </c>
    </row>
    <row r="2189" spans="1:19" x14ac:dyDescent="0.25">
      <c r="A2189">
        <v>90</v>
      </c>
      <c r="B2189">
        <v>0.4</v>
      </c>
      <c r="C2189">
        <v>5</v>
      </c>
      <c r="D2189">
        <v>4</v>
      </c>
      <c r="E2189">
        <v>0.27179999999999999</v>
      </c>
      <c r="F2189">
        <v>0.1008</v>
      </c>
      <c r="G2189">
        <v>0.37259999999999999</v>
      </c>
      <c r="H2189">
        <v>0.1014663807</v>
      </c>
      <c r="I2189">
        <v>6.0078665000000003E-2</v>
      </c>
      <c r="J2189">
        <v>0.34303402560000001</v>
      </c>
      <c r="K2189">
        <v>0.251987446</v>
      </c>
      <c r="L2189">
        <v>9.6258468099999994E-2</v>
      </c>
      <c r="M2189">
        <v>0.2550720232</v>
      </c>
      <c r="N2189">
        <f t="shared" si="250"/>
        <v>0.1156249406574516</v>
      </c>
      <c r="O2189">
        <f t="shared" si="251"/>
        <v>0.25700060317410017</v>
      </c>
      <c r="P2189">
        <f t="shared" si="252"/>
        <v>0.11356158887719577</v>
      </c>
      <c r="Q2189">
        <f t="shared" si="253"/>
        <v>0.25893765066793867</v>
      </c>
      <c r="R2189">
        <v>0.37262554399999998</v>
      </c>
      <c r="S2189">
        <v>0.37249924000000001</v>
      </c>
    </row>
    <row r="2190" spans="1:19" x14ac:dyDescent="0.25">
      <c r="A2190">
        <v>90</v>
      </c>
      <c r="B2190">
        <v>0.4</v>
      </c>
      <c r="C2190">
        <v>5</v>
      </c>
      <c r="D2190">
        <v>4</v>
      </c>
      <c r="E2190">
        <v>0.26519999999999999</v>
      </c>
      <c r="F2190">
        <v>9.5600000000000004E-2</v>
      </c>
      <c r="G2190">
        <v>0.36080000000000001</v>
      </c>
      <c r="H2190">
        <v>0.1014663807</v>
      </c>
      <c r="I2190">
        <v>6.0078665000000003E-2</v>
      </c>
      <c r="J2190">
        <v>0.34303402560000001</v>
      </c>
      <c r="K2190">
        <v>0.251987446</v>
      </c>
      <c r="L2190">
        <v>9.6258468099999994E-2</v>
      </c>
      <c r="M2190">
        <v>0.2550720232</v>
      </c>
      <c r="N2190">
        <f t="shared" si="250"/>
        <v>0.1156249406574516</v>
      </c>
      <c r="O2190">
        <f t="shared" si="251"/>
        <v>0.25700060317410017</v>
      </c>
      <c r="P2190">
        <f t="shared" si="252"/>
        <v>0.11356158887719577</v>
      </c>
      <c r="Q2190">
        <f t="shared" si="253"/>
        <v>0.25893765066793867</v>
      </c>
      <c r="R2190">
        <v>0.37262554399999998</v>
      </c>
      <c r="S2190">
        <v>0.37249924000000001</v>
      </c>
    </row>
    <row r="2191" spans="1:19" x14ac:dyDescent="0.25">
      <c r="A2191">
        <v>90</v>
      </c>
      <c r="B2191">
        <v>0.4</v>
      </c>
      <c r="C2191">
        <v>5</v>
      </c>
      <c r="D2191">
        <v>4</v>
      </c>
      <c r="E2191">
        <v>0.25359999999999999</v>
      </c>
      <c r="F2191">
        <v>0.11260000000000001</v>
      </c>
      <c r="G2191">
        <v>0.36620000000000003</v>
      </c>
      <c r="H2191">
        <v>0.1014663807</v>
      </c>
      <c r="I2191">
        <v>6.0078665000000003E-2</v>
      </c>
      <c r="J2191">
        <v>0.34303402560000001</v>
      </c>
      <c r="K2191">
        <v>0.251987446</v>
      </c>
      <c r="L2191">
        <v>9.6258468099999994E-2</v>
      </c>
      <c r="M2191">
        <v>0.2550720232</v>
      </c>
      <c r="N2191">
        <f t="shared" si="250"/>
        <v>0.1156249406574516</v>
      </c>
      <c r="O2191">
        <f t="shared" si="251"/>
        <v>0.25700060317410017</v>
      </c>
      <c r="P2191">
        <f t="shared" si="252"/>
        <v>0.11356158887719577</v>
      </c>
      <c r="Q2191">
        <f t="shared" si="253"/>
        <v>0.25893765066793867</v>
      </c>
      <c r="R2191">
        <v>0.37262554399999998</v>
      </c>
      <c r="S2191">
        <v>0.37249924000000001</v>
      </c>
    </row>
    <row r="2192" spans="1:19" x14ac:dyDescent="0.25">
      <c r="A2192">
        <v>90</v>
      </c>
      <c r="B2192">
        <v>0.4</v>
      </c>
      <c r="C2192">
        <v>5</v>
      </c>
      <c r="D2192">
        <v>4</v>
      </c>
      <c r="E2192">
        <v>0.24460000000000001</v>
      </c>
      <c r="F2192">
        <v>0.123</v>
      </c>
      <c r="G2192">
        <v>0.36759999999999998</v>
      </c>
      <c r="H2192">
        <v>0.1014663807</v>
      </c>
      <c r="I2192">
        <v>6.0078665000000003E-2</v>
      </c>
      <c r="J2192">
        <v>0.34303402560000001</v>
      </c>
      <c r="K2192">
        <v>0.251987446</v>
      </c>
      <c r="L2192">
        <v>9.6258468099999994E-2</v>
      </c>
      <c r="M2192">
        <v>0.2550720232</v>
      </c>
      <c r="N2192">
        <f t="shared" si="250"/>
        <v>0.1156249406574516</v>
      </c>
      <c r="O2192">
        <f t="shared" si="251"/>
        <v>0.25700060317410017</v>
      </c>
      <c r="P2192">
        <f t="shared" si="252"/>
        <v>0.11356158887719577</v>
      </c>
      <c r="Q2192">
        <f t="shared" si="253"/>
        <v>0.25893765066793867</v>
      </c>
      <c r="R2192">
        <v>0.37262554399999998</v>
      </c>
      <c r="S2192">
        <v>0.37249924000000001</v>
      </c>
    </row>
    <row r="2193" spans="1:19" x14ac:dyDescent="0.25">
      <c r="A2193">
        <v>90</v>
      </c>
      <c r="B2193">
        <v>0.4</v>
      </c>
      <c r="C2193">
        <v>5</v>
      </c>
      <c r="D2193">
        <v>4</v>
      </c>
      <c r="E2193">
        <v>0.2472</v>
      </c>
      <c r="F2193">
        <v>0.13420000000000001</v>
      </c>
      <c r="G2193">
        <v>0.38140000000000002</v>
      </c>
      <c r="H2193">
        <v>0.1014663807</v>
      </c>
      <c r="I2193">
        <v>6.0078665000000003E-2</v>
      </c>
      <c r="J2193">
        <v>0.34303402560000001</v>
      </c>
      <c r="K2193">
        <v>0.251987446</v>
      </c>
      <c r="L2193">
        <v>9.6258468099999994E-2</v>
      </c>
      <c r="M2193">
        <v>0.2550720232</v>
      </c>
      <c r="N2193">
        <f t="shared" si="250"/>
        <v>0.1156249406574516</v>
      </c>
      <c r="O2193">
        <f t="shared" si="251"/>
        <v>0.25700060317410017</v>
      </c>
      <c r="P2193">
        <f t="shared" si="252"/>
        <v>0.11356158887719577</v>
      </c>
      <c r="Q2193">
        <f t="shared" si="253"/>
        <v>0.25893765066793867</v>
      </c>
      <c r="R2193">
        <v>0.37262554399999998</v>
      </c>
      <c r="S2193">
        <v>0.37249924000000001</v>
      </c>
    </row>
    <row r="2194" spans="1:19" x14ac:dyDescent="0.25">
      <c r="A2194">
        <v>90</v>
      </c>
      <c r="B2194">
        <v>0.4</v>
      </c>
      <c r="C2194">
        <v>5</v>
      </c>
      <c r="D2194">
        <v>4</v>
      </c>
      <c r="E2194">
        <v>0.22120000000000001</v>
      </c>
      <c r="F2194">
        <v>0.14660000000000001</v>
      </c>
      <c r="G2194">
        <v>0.36780000000000002</v>
      </c>
      <c r="H2194">
        <v>0.1014663807</v>
      </c>
      <c r="I2194">
        <v>6.0078665000000003E-2</v>
      </c>
      <c r="J2194">
        <v>0.34303402560000001</v>
      </c>
      <c r="K2194">
        <v>0.251987446</v>
      </c>
      <c r="L2194">
        <v>9.6258468099999994E-2</v>
      </c>
      <c r="M2194">
        <v>0.2550720232</v>
      </c>
      <c r="N2194">
        <f t="shared" si="250"/>
        <v>0.1156249406574516</v>
      </c>
      <c r="O2194">
        <f t="shared" si="251"/>
        <v>0.25700060317410017</v>
      </c>
      <c r="P2194">
        <f t="shared" si="252"/>
        <v>0.11356158887719577</v>
      </c>
      <c r="Q2194">
        <f t="shared" si="253"/>
        <v>0.25893765066793867</v>
      </c>
      <c r="R2194">
        <v>0.37262554399999998</v>
      </c>
      <c r="S2194">
        <v>0.37249924000000001</v>
      </c>
    </row>
    <row r="2195" spans="1:19" x14ac:dyDescent="0.25">
      <c r="A2195">
        <v>90</v>
      </c>
      <c r="B2195">
        <v>0.4</v>
      </c>
      <c r="C2195">
        <v>5</v>
      </c>
      <c r="D2195">
        <v>4</v>
      </c>
      <c r="E2195">
        <v>0.2346</v>
      </c>
      <c r="F2195">
        <v>0.1162</v>
      </c>
      <c r="G2195">
        <v>0.3508</v>
      </c>
      <c r="H2195">
        <v>0.1014663807</v>
      </c>
      <c r="I2195">
        <v>6.0078665000000003E-2</v>
      </c>
      <c r="J2195">
        <v>0.34303402560000001</v>
      </c>
      <c r="K2195">
        <v>0.251987446</v>
      </c>
      <c r="L2195">
        <v>9.6258468099999994E-2</v>
      </c>
      <c r="M2195">
        <v>0.2550720232</v>
      </c>
      <c r="N2195">
        <f t="shared" si="250"/>
        <v>0.1156249406574516</v>
      </c>
      <c r="O2195">
        <f t="shared" si="251"/>
        <v>0.25700060317410017</v>
      </c>
      <c r="P2195">
        <f t="shared" si="252"/>
        <v>0.11356158887719577</v>
      </c>
      <c r="Q2195">
        <f t="shared" si="253"/>
        <v>0.25893765066793867</v>
      </c>
      <c r="R2195">
        <v>0.37262554399999998</v>
      </c>
      <c r="S2195">
        <v>0.37249924000000001</v>
      </c>
    </row>
    <row r="2196" spans="1:19" x14ac:dyDescent="0.25">
      <c r="A2196">
        <v>90</v>
      </c>
      <c r="B2196">
        <v>0.4</v>
      </c>
      <c r="C2196">
        <v>5</v>
      </c>
      <c r="D2196">
        <v>4</v>
      </c>
      <c r="E2196">
        <v>0.25440000000000002</v>
      </c>
      <c r="F2196">
        <v>0.12039999999999999</v>
      </c>
      <c r="G2196">
        <v>0.37480000000000002</v>
      </c>
      <c r="H2196">
        <v>0.1014663807</v>
      </c>
      <c r="I2196">
        <v>6.0078665000000003E-2</v>
      </c>
      <c r="J2196">
        <v>0.34303402560000001</v>
      </c>
      <c r="K2196">
        <v>0.251987446</v>
      </c>
      <c r="L2196">
        <v>9.6258468099999994E-2</v>
      </c>
      <c r="M2196">
        <v>0.2550720232</v>
      </c>
      <c r="N2196">
        <f t="shared" si="250"/>
        <v>0.1156249406574516</v>
      </c>
      <c r="O2196">
        <f t="shared" si="251"/>
        <v>0.25700060317410017</v>
      </c>
      <c r="P2196">
        <f t="shared" si="252"/>
        <v>0.11356158887719577</v>
      </c>
      <c r="Q2196">
        <f t="shared" si="253"/>
        <v>0.25893765066793867</v>
      </c>
      <c r="R2196">
        <v>0.37262554399999998</v>
      </c>
      <c r="S2196">
        <v>0.37249924000000001</v>
      </c>
    </row>
    <row r="2197" spans="1:19" x14ac:dyDescent="0.25">
      <c r="A2197">
        <v>90</v>
      </c>
      <c r="B2197">
        <v>0.4</v>
      </c>
      <c r="C2197">
        <v>5</v>
      </c>
      <c r="D2197">
        <v>4</v>
      </c>
      <c r="E2197">
        <v>0.24279999999999999</v>
      </c>
      <c r="F2197">
        <v>9.98E-2</v>
      </c>
      <c r="G2197">
        <v>0.34260000000000002</v>
      </c>
      <c r="H2197">
        <v>0.1014663807</v>
      </c>
      <c r="I2197">
        <v>6.0078665000000003E-2</v>
      </c>
      <c r="J2197">
        <v>0.34303402560000001</v>
      </c>
      <c r="K2197">
        <v>0.251987446</v>
      </c>
      <c r="L2197">
        <v>9.6258468099999994E-2</v>
      </c>
      <c r="M2197">
        <v>0.2550720232</v>
      </c>
      <c r="N2197">
        <f t="shared" si="250"/>
        <v>0.1156249406574516</v>
      </c>
      <c r="O2197">
        <f t="shared" si="251"/>
        <v>0.25700060317410017</v>
      </c>
      <c r="P2197">
        <f t="shared" si="252"/>
        <v>0.11356158887719577</v>
      </c>
      <c r="Q2197">
        <f t="shared" si="253"/>
        <v>0.25893765066793867</v>
      </c>
      <c r="R2197">
        <v>0.37262554399999998</v>
      </c>
      <c r="S2197">
        <v>0.37249924000000001</v>
      </c>
    </row>
    <row r="2198" spans="1:19" x14ac:dyDescent="0.25">
      <c r="A2198">
        <v>90</v>
      </c>
      <c r="B2198">
        <v>0.4</v>
      </c>
      <c r="C2198">
        <v>5</v>
      </c>
      <c r="D2198">
        <v>4</v>
      </c>
      <c r="E2198">
        <v>0.2742</v>
      </c>
      <c r="F2198">
        <v>9.8799999999999999E-2</v>
      </c>
      <c r="G2198">
        <v>0.373</v>
      </c>
      <c r="H2198">
        <v>0.1014663807</v>
      </c>
      <c r="I2198">
        <v>6.0078665000000003E-2</v>
      </c>
      <c r="J2198">
        <v>0.34303402560000001</v>
      </c>
      <c r="K2198">
        <v>0.251987446</v>
      </c>
      <c r="L2198">
        <v>9.6258468099999994E-2</v>
      </c>
      <c r="M2198">
        <v>0.2550720232</v>
      </c>
      <c r="N2198">
        <f t="shared" si="250"/>
        <v>0.1156249406574516</v>
      </c>
      <c r="O2198">
        <f t="shared" si="251"/>
        <v>0.25700060317410017</v>
      </c>
      <c r="P2198">
        <f t="shared" si="252"/>
        <v>0.11356158887719577</v>
      </c>
      <c r="Q2198">
        <f t="shared" si="253"/>
        <v>0.25893765066793867</v>
      </c>
      <c r="R2198">
        <v>0.37262554399999998</v>
      </c>
      <c r="S2198">
        <v>0.37249924000000001</v>
      </c>
    </row>
    <row r="2199" spans="1:19" x14ac:dyDescent="0.25">
      <c r="A2199">
        <v>90</v>
      </c>
      <c r="B2199">
        <v>0.4</v>
      </c>
      <c r="C2199">
        <v>5</v>
      </c>
      <c r="D2199">
        <v>4</v>
      </c>
      <c r="E2199">
        <v>0.2276</v>
      </c>
      <c r="F2199">
        <v>0.14779999999999999</v>
      </c>
      <c r="G2199">
        <v>0.37540000000000001</v>
      </c>
      <c r="H2199">
        <v>0.1014663807</v>
      </c>
      <c r="I2199">
        <v>6.0078665000000003E-2</v>
      </c>
      <c r="J2199">
        <v>0.34303402560000001</v>
      </c>
      <c r="K2199">
        <v>0.251987446</v>
      </c>
      <c r="L2199">
        <v>9.6258468099999994E-2</v>
      </c>
      <c r="M2199">
        <v>0.2550720232</v>
      </c>
      <c r="N2199">
        <f t="shared" si="250"/>
        <v>0.1156249406574516</v>
      </c>
      <c r="O2199">
        <f t="shared" si="251"/>
        <v>0.25700060317410017</v>
      </c>
      <c r="P2199">
        <f t="shared" si="252"/>
        <v>0.11356158887719577</v>
      </c>
      <c r="Q2199">
        <f t="shared" si="253"/>
        <v>0.25893765066793867</v>
      </c>
      <c r="R2199">
        <v>0.37262554399999998</v>
      </c>
      <c r="S2199">
        <v>0.37249924000000001</v>
      </c>
    </row>
    <row r="2200" spans="1:19" x14ac:dyDescent="0.25">
      <c r="A2200">
        <v>90</v>
      </c>
      <c r="B2200">
        <v>0.4</v>
      </c>
      <c r="C2200">
        <v>5</v>
      </c>
      <c r="D2200">
        <v>4</v>
      </c>
      <c r="E2200">
        <v>0.21679999999999999</v>
      </c>
      <c r="F2200">
        <v>0.1482</v>
      </c>
      <c r="G2200">
        <v>0.36499999999999999</v>
      </c>
      <c r="H2200">
        <v>0.1014663807</v>
      </c>
      <c r="I2200">
        <v>6.0078665000000003E-2</v>
      </c>
      <c r="J2200">
        <v>0.34303402560000001</v>
      </c>
      <c r="K2200">
        <v>0.251987446</v>
      </c>
      <c r="L2200">
        <v>9.6258468099999994E-2</v>
      </c>
      <c r="M2200">
        <v>0.2550720232</v>
      </c>
      <c r="N2200">
        <f t="shared" si="250"/>
        <v>0.1156249406574516</v>
      </c>
      <c r="O2200">
        <f t="shared" si="251"/>
        <v>0.25700060317410017</v>
      </c>
      <c r="P2200">
        <f t="shared" si="252"/>
        <v>0.11356158887719577</v>
      </c>
      <c r="Q2200">
        <f t="shared" si="253"/>
        <v>0.25893765066793867</v>
      </c>
      <c r="R2200">
        <v>0.37262554399999998</v>
      </c>
      <c r="S2200">
        <v>0.37249924000000001</v>
      </c>
    </row>
    <row r="2201" spans="1:19" x14ac:dyDescent="0.25">
      <c r="A2201">
        <v>90</v>
      </c>
      <c r="B2201">
        <v>0.4</v>
      </c>
      <c r="C2201">
        <v>5</v>
      </c>
      <c r="D2201">
        <v>4</v>
      </c>
      <c r="E2201">
        <v>0.2044</v>
      </c>
      <c r="F2201">
        <v>0.17080000000000001</v>
      </c>
      <c r="G2201">
        <v>0.37519999999999998</v>
      </c>
      <c r="H2201">
        <v>0.1014663807</v>
      </c>
      <c r="I2201">
        <v>6.0078665000000003E-2</v>
      </c>
      <c r="J2201">
        <v>0.34303402560000001</v>
      </c>
      <c r="K2201">
        <v>0.251987446</v>
      </c>
      <c r="L2201">
        <v>9.6258468099999994E-2</v>
      </c>
      <c r="M2201">
        <v>0.2550720232</v>
      </c>
      <c r="N2201">
        <f t="shared" si="250"/>
        <v>0.1156249406574516</v>
      </c>
      <c r="O2201">
        <f t="shared" si="251"/>
        <v>0.25700060317410017</v>
      </c>
      <c r="P2201">
        <f t="shared" si="252"/>
        <v>0.11356158887719577</v>
      </c>
      <c r="Q2201">
        <f t="shared" si="253"/>
        <v>0.25893765066793867</v>
      </c>
      <c r="R2201">
        <v>0.37262554399999998</v>
      </c>
      <c r="S2201">
        <v>0.37249924000000001</v>
      </c>
    </row>
    <row r="2202" spans="1:19" x14ac:dyDescent="0.25">
      <c r="A2202">
        <v>90</v>
      </c>
      <c r="B2202">
        <v>0.4</v>
      </c>
      <c r="C2202">
        <v>5</v>
      </c>
      <c r="D2202">
        <v>4</v>
      </c>
      <c r="E2202">
        <v>0.2412</v>
      </c>
      <c r="F2202">
        <v>0.1116</v>
      </c>
      <c r="G2202">
        <v>0.3528</v>
      </c>
      <c r="H2202">
        <v>0.1014663807</v>
      </c>
      <c r="I2202">
        <v>6.0078665000000003E-2</v>
      </c>
      <c r="J2202">
        <v>0.34303402560000001</v>
      </c>
      <c r="K2202">
        <v>0.251987446</v>
      </c>
      <c r="L2202">
        <v>9.6258468099999994E-2</v>
      </c>
      <c r="M2202">
        <v>0.2550720232</v>
      </c>
      <c r="N2202">
        <f t="shared" si="250"/>
        <v>0.1156249406574516</v>
      </c>
      <c r="O2202">
        <f t="shared" si="251"/>
        <v>0.25700060317410017</v>
      </c>
      <c r="P2202">
        <f t="shared" si="252"/>
        <v>0.11356158887719577</v>
      </c>
      <c r="Q2202">
        <f t="shared" si="253"/>
        <v>0.25893765066793867</v>
      </c>
      <c r="R2202">
        <v>0.37262554399999998</v>
      </c>
      <c r="S2202">
        <v>0.37249924000000001</v>
      </c>
    </row>
    <row r="2203" spans="1:19" x14ac:dyDescent="0.25">
      <c r="A2203">
        <v>90</v>
      </c>
      <c r="B2203">
        <v>0.4</v>
      </c>
      <c r="C2203">
        <v>5</v>
      </c>
      <c r="D2203">
        <v>4</v>
      </c>
      <c r="E2203">
        <v>0.26879999999999998</v>
      </c>
      <c r="F2203">
        <v>0.1172</v>
      </c>
      <c r="G2203">
        <v>0.38600000000000001</v>
      </c>
      <c r="H2203">
        <v>0.1014663807</v>
      </c>
      <c r="I2203">
        <v>6.0078665000000003E-2</v>
      </c>
      <c r="J2203">
        <v>0.34303402560000001</v>
      </c>
      <c r="K2203">
        <v>0.251987446</v>
      </c>
      <c r="L2203">
        <v>9.6258468099999994E-2</v>
      </c>
      <c r="M2203">
        <v>0.2550720232</v>
      </c>
      <c r="N2203">
        <f t="shared" si="250"/>
        <v>0.1156249406574516</v>
      </c>
      <c r="O2203">
        <f t="shared" si="251"/>
        <v>0.25700060317410017</v>
      </c>
      <c r="P2203">
        <f t="shared" si="252"/>
        <v>0.11356158887719577</v>
      </c>
      <c r="Q2203">
        <f t="shared" si="253"/>
        <v>0.25893765066793867</v>
      </c>
      <c r="R2203">
        <v>0.37262554399999998</v>
      </c>
      <c r="S2203">
        <v>0.37249924000000001</v>
      </c>
    </row>
    <row r="2204" spans="1:19" x14ac:dyDescent="0.25">
      <c r="A2204">
        <v>90</v>
      </c>
      <c r="B2204">
        <v>0.4</v>
      </c>
      <c r="C2204">
        <v>5</v>
      </c>
      <c r="D2204">
        <v>4</v>
      </c>
      <c r="E2204">
        <v>0.28079999999999999</v>
      </c>
      <c r="F2204">
        <v>0.10440000000000001</v>
      </c>
      <c r="G2204">
        <v>0.38519999999999999</v>
      </c>
      <c r="H2204">
        <v>0.1014663807</v>
      </c>
      <c r="I2204">
        <v>6.0078665000000003E-2</v>
      </c>
      <c r="J2204">
        <v>0.34303402560000001</v>
      </c>
      <c r="K2204">
        <v>0.251987446</v>
      </c>
      <c r="L2204">
        <v>9.6258468099999994E-2</v>
      </c>
      <c r="M2204">
        <v>0.2550720232</v>
      </c>
      <c r="N2204">
        <f t="shared" si="250"/>
        <v>0.1156249406574516</v>
      </c>
      <c r="O2204">
        <f t="shared" si="251"/>
        <v>0.25700060317410017</v>
      </c>
      <c r="P2204">
        <f t="shared" si="252"/>
        <v>0.11356158887719577</v>
      </c>
      <c r="Q2204">
        <f t="shared" si="253"/>
        <v>0.25893765066793867</v>
      </c>
      <c r="R2204">
        <v>0.37262554399999998</v>
      </c>
      <c r="S2204">
        <v>0.37249924000000001</v>
      </c>
    </row>
    <row r="2205" spans="1:19" x14ac:dyDescent="0.25">
      <c r="A2205">
        <v>90</v>
      </c>
      <c r="B2205">
        <v>0.4</v>
      </c>
      <c r="C2205">
        <v>5</v>
      </c>
      <c r="D2205">
        <v>4</v>
      </c>
      <c r="E2205">
        <v>0.31440000000000001</v>
      </c>
      <c r="F2205">
        <v>9.3600000000000003E-2</v>
      </c>
      <c r="G2205">
        <v>0.40799999999999997</v>
      </c>
      <c r="H2205">
        <v>0.1014663807</v>
      </c>
      <c r="I2205">
        <v>6.0078665000000003E-2</v>
      </c>
      <c r="J2205">
        <v>0.34303402560000001</v>
      </c>
      <c r="K2205">
        <v>0.251987446</v>
      </c>
      <c r="L2205">
        <v>9.6258468099999994E-2</v>
      </c>
      <c r="M2205">
        <v>0.2550720232</v>
      </c>
      <c r="N2205">
        <f t="shared" si="250"/>
        <v>0.1156249406574516</v>
      </c>
      <c r="O2205">
        <f t="shared" si="251"/>
        <v>0.25700060317410017</v>
      </c>
      <c r="P2205">
        <f t="shared" si="252"/>
        <v>0.11356158887719577</v>
      </c>
      <c r="Q2205">
        <f t="shared" si="253"/>
        <v>0.25893765066793867</v>
      </c>
      <c r="R2205">
        <v>0.37262554399999998</v>
      </c>
      <c r="S2205">
        <v>0.37249924000000001</v>
      </c>
    </row>
    <row r="2206" spans="1:19" x14ac:dyDescent="0.25">
      <c r="A2206">
        <v>90</v>
      </c>
      <c r="B2206">
        <v>0.4</v>
      </c>
      <c r="C2206">
        <v>5</v>
      </c>
      <c r="D2206">
        <v>4</v>
      </c>
      <c r="E2206">
        <v>0.47339999999999999</v>
      </c>
      <c r="F2206">
        <v>0.1188</v>
      </c>
      <c r="G2206">
        <v>0.59219999999999995</v>
      </c>
      <c r="H2206">
        <v>0.1014663807</v>
      </c>
      <c r="I2206">
        <v>6.0078665000000003E-2</v>
      </c>
      <c r="J2206">
        <v>0.34303402560000001</v>
      </c>
      <c r="K2206">
        <v>0.251987446</v>
      </c>
      <c r="L2206">
        <v>9.6258468099999994E-2</v>
      </c>
      <c r="M2206">
        <v>0.2550720232</v>
      </c>
      <c r="N2206">
        <f t="shared" si="250"/>
        <v>0.1156249406574516</v>
      </c>
      <c r="O2206">
        <f t="shared" si="251"/>
        <v>0.25700060317410017</v>
      </c>
      <c r="P2206">
        <f t="shared" si="252"/>
        <v>0.11356158887719577</v>
      </c>
      <c r="Q2206">
        <f t="shared" si="253"/>
        <v>0.25893765066793867</v>
      </c>
      <c r="R2206">
        <v>0.37262554399999998</v>
      </c>
      <c r="S2206">
        <v>0.37249924000000001</v>
      </c>
    </row>
    <row r="2207" spans="1:19" x14ac:dyDescent="0.25">
      <c r="A2207">
        <v>90</v>
      </c>
      <c r="B2207">
        <v>0.4</v>
      </c>
      <c r="C2207">
        <v>5</v>
      </c>
      <c r="D2207">
        <v>4</v>
      </c>
      <c r="E2207">
        <v>0.29399999999999998</v>
      </c>
      <c r="F2207">
        <v>8.0399999999999999E-2</v>
      </c>
      <c r="G2207">
        <v>0.37440000000000001</v>
      </c>
      <c r="H2207">
        <v>0.1014663807</v>
      </c>
      <c r="I2207">
        <v>6.0078665000000003E-2</v>
      </c>
      <c r="J2207">
        <v>0.34303402560000001</v>
      </c>
      <c r="K2207">
        <v>0.251987446</v>
      </c>
      <c r="L2207">
        <v>9.6258468099999994E-2</v>
      </c>
      <c r="M2207">
        <v>0.2550720232</v>
      </c>
      <c r="N2207">
        <f t="shared" si="250"/>
        <v>0.1156249406574516</v>
      </c>
      <c r="O2207">
        <f t="shared" si="251"/>
        <v>0.25700060317410017</v>
      </c>
      <c r="P2207">
        <f t="shared" si="252"/>
        <v>0.11356158887719577</v>
      </c>
      <c r="Q2207">
        <f t="shared" si="253"/>
        <v>0.25893765066793867</v>
      </c>
      <c r="R2207">
        <v>0.37262554399999998</v>
      </c>
      <c r="S2207">
        <v>0.37249924000000001</v>
      </c>
    </row>
    <row r="2208" spans="1:19" x14ac:dyDescent="0.25">
      <c r="A2208">
        <v>90</v>
      </c>
      <c r="B2208">
        <v>0.4</v>
      </c>
      <c r="C2208">
        <v>5</v>
      </c>
      <c r="D2208">
        <v>4</v>
      </c>
      <c r="E2208">
        <v>0.32940000000000003</v>
      </c>
      <c r="F2208">
        <v>7.3800000000000004E-2</v>
      </c>
      <c r="G2208">
        <v>0.4032</v>
      </c>
      <c r="H2208">
        <v>0.1014663807</v>
      </c>
      <c r="I2208">
        <v>6.0078665000000003E-2</v>
      </c>
      <c r="J2208">
        <v>0.34303402560000001</v>
      </c>
      <c r="K2208">
        <v>0.251987446</v>
      </c>
      <c r="L2208">
        <v>9.6258468099999994E-2</v>
      </c>
      <c r="M2208">
        <v>0.2550720232</v>
      </c>
      <c r="N2208">
        <f t="shared" si="250"/>
        <v>0.1156249406574516</v>
      </c>
      <c r="O2208">
        <f t="shared" si="251"/>
        <v>0.25700060317410017</v>
      </c>
      <c r="P2208">
        <f t="shared" si="252"/>
        <v>0.11356158887719577</v>
      </c>
      <c r="Q2208">
        <f t="shared" si="253"/>
        <v>0.25893765066793867</v>
      </c>
      <c r="R2208">
        <v>0.37262554399999998</v>
      </c>
      <c r="S2208">
        <v>0.37249924000000001</v>
      </c>
    </row>
    <row r="2209" spans="1:19" x14ac:dyDescent="0.25">
      <c r="A2209">
        <v>90</v>
      </c>
      <c r="B2209">
        <v>0.4</v>
      </c>
      <c r="C2209">
        <v>5</v>
      </c>
      <c r="D2209">
        <v>4</v>
      </c>
      <c r="E2209">
        <v>0.32579999999999998</v>
      </c>
      <c r="F2209">
        <v>6.8400000000000002E-2</v>
      </c>
      <c r="G2209">
        <v>0.39419999999999999</v>
      </c>
      <c r="H2209">
        <v>0.1014663807</v>
      </c>
      <c r="I2209">
        <v>6.0078665000000003E-2</v>
      </c>
      <c r="J2209">
        <v>0.34303402560000001</v>
      </c>
      <c r="K2209">
        <v>0.251987446</v>
      </c>
      <c r="L2209">
        <v>9.6258468099999994E-2</v>
      </c>
      <c r="M2209">
        <v>0.2550720232</v>
      </c>
      <c r="N2209">
        <f t="shared" si="250"/>
        <v>0.1156249406574516</v>
      </c>
      <c r="O2209">
        <f t="shared" si="251"/>
        <v>0.25700060317410017</v>
      </c>
      <c r="P2209">
        <f t="shared" si="252"/>
        <v>0.11356158887719577</v>
      </c>
      <c r="Q2209">
        <f t="shared" si="253"/>
        <v>0.25893765066793867</v>
      </c>
      <c r="R2209">
        <v>0.37262554399999998</v>
      </c>
      <c r="S2209">
        <v>0.37249924000000001</v>
      </c>
    </row>
    <row r="2210" spans="1:19" x14ac:dyDescent="0.25">
      <c r="A2210">
        <v>90</v>
      </c>
      <c r="B2210">
        <v>0.4</v>
      </c>
      <c r="C2210">
        <v>5</v>
      </c>
      <c r="D2210">
        <v>4</v>
      </c>
      <c r="E2210">
        <v>0.38159999999999999</v>
      </c>
      <c r="F2210">
        <v>6.4799999999999996E-2</v>
      </c>
      <c r="G2210">
        <v>0.44640000000000002</v>
      </c>
      <c r="H2210">
        <v>0.1014663807</v>
      </c>
      <c r="I2210">
        <v>6.0078665000000003E-2</v>
      </c>
      <c r="J2210">
        <v>0.34303402560000001</v>
      </c>
      <c r="K2210">
        <v>0.251987446</v>
      </c>
      <c r="L2210">
        <v>9.6258468099999994E-2</v>
      </c>
      <c r="M2210">
        <v>0.2550720232</v>
      </c>
      <c r="N2210">
        <f t="shared" si="250"/>
        <v>0.1156249406574516</v>
      </c>
      <c r="O2210">
        <f t="shared" si="251"/>
        <v>0.25700060317410017</v>
      </c>
      <c r="P2210">
        <f t="shared" si="252"/>
        <v>0.11356158887719577</v>
      </c>
      <c r="Q2210">
        <f t="shared" si="253"/>
        <v>0.25893765066793867</v>
      </c>
      <c r="R2210">
        <v>0.37262554399999998</v>
      </c>
      <c r="S2210">
        <v>0.37249924000000001</v>
      </c>
    </row>
    <row r="2211" spans="1:19" x14ac:dyDescent="0.25">
      <c r="A2211">
        <v>90</v>
      </c>
      <c r="B2211">
        <v>0.4</v>
      </c>
      <c r="C2211">
        <v>5</v>
      </c>
      <c r="D2211">
        <v>4</v>
      </c>
      <c r="H2211">
        <v>0.1014663807</v>
      </c>
      <c r="I2211">
        <v>6.0078665000000003E-2</v>
      </c>
      <c r="J2211">
        <v>0.34303402560000001</v>
      </c>
      <c r="K2211">
        <v>0.251987446</v>
      </c>
      <c r="L2211">
        <v>9.6258468099999994E-2</v>
      </c>
      <c r="M2211">
        <v>0.2550720232</v>
      </c>
      <c r="N2211">
        <f t="shared" si="250"/>
        <v>0.1156249406574516</v>
      </c>
      <c r="O2211">
        <f t="shared" si="251"/>
        <v>0.25700060317410017</v>
      </c>
      <c r="P2211">
        <f t="shared" si="252"/>
        <v>0.11356158887719577</v>
      </c>
      <c r="Q2211">
        <f t="shared" si="253"/>
        <v>0.25893765066793867</v>
      </c>
      <c r="R2211">
        <v>0.37262554399999998</v>
      </c>
      <c r="S2211">
        <v>0.37249924000000001</v>
      </c>
    </row>
    <row r="2212" spans="1:19" x14ac:dyDescent="0.25">
      <c r="A2212">
        <v>90</v>
      </c>
      <c r="B2212">
        <v>0.4</v>
      </c>
      <c r="C2212">
        <v>5</v>
      </c>
      <c r="D2212">
        <v>4</v>
      </c>
      <c r="H2212">
        <v>0.1014663807</v>
      </c>
      <c r="I2212">
        <v>6.0078665000000003E-2</v>
      </c>
      <c r="J2212">
        <v>0.34303402560000001</v>
      </c>
      <c r="K2212">
        <v>0.251987446</v>
      </c>
      <c r="L2212">
        <v>9.6258468099999994E-2</v>
      </c>
      <c r="M2212">
        <v>0.2550720232</v>
      </c>
      <c r="N2212">
        <f t="shared" si="250"/>
        <v>0.1156249406574516</v>
      </c>
      <c r="O2212">
        <f t="shared" si="251"/>
        <v>0.25700060317410017</v>
      </c>
      <c r="P2212">
        <f t="shared" si="252"/>
        <v>0.11356158887719577</v>
      </c>
      <c r="Q2212">
        <f t="shared" si="253"/>
        <v>0.25893765066793867</v>
      </c>
      <c r="R2212">
        <v>0.37262554399999998</v>
      </c>
      <c r="S2212">
        <v>0.37249924000000001</v>
      </c>
    </row>
    <row r="2213" spans="1:19" x14ac:dyDescent="0.25">
      <c r="A2213">
        <v>90</v>
      </c>
      <c r="B2213">
        <v>0.4</v>
      </c>
      <c r="C2213">
        <v>5</v>
      </c>
      <c r="D2213">
        <v>4</v>
      </c>
      <c r="H2213">
        <v>0.1014663807</v>
      </c>
      <c r="I2213">
        <v>6.0078665000000003E-2</v>
      </c>
      <c r="J2213">
        <v>0.34303402560000001</v>
      </c>
      <c r="K2213">
        <v>0.251987446</v>
      </c>
      <c r="L2213">
        <v>9.6258468099999994E-2</v>
      </c>
      <c r="M2213">
        <v>0.2550720232</v>
      </c>
      <c r="N2213">
        <f t="shared" si="250"/>
        <v>0.1156249406574516</v>
      </c>
      <c r="O2213">
        <f t="shared" si="251"/>
        <v>0.25700060317410017</v>
      </c>
      <c r="P2213">
        <f t="shared" si="252"/>
        <v>0.11356158887719577</v>
      </c>
      <c r="Q2213">
        <f t="shared" si="253"/>
        <v>0.25893765066793867</v>
      </c>
      <c r="R2213">
        <v>0.37262554399999998</v>
      </c>
      <c r="S2213">
        <v>0.37249924000000001</v>
      </c>
    </row>
    <row r="2214" spans="1:19" x14ac:dyDescent="0.25">
      <c r="A2214">
        <v>90</v>
      </c>
      <c r="B2214">
        <v>0.4</v>
      </c>
      <c r="C2214">
        <v>5</v>
      </c>
      <c r="D2214">
        <v>4</v>
      </c>
      <c r="H2214">
        <v>0.1014663807</v>
      </c>
      <c r="I2214">
        <v>6.0078665000000003E-2</v>
      </c>
      <c r="J2214">
        <v>0.34303402560000001</v>
      </c>
      <c r="K2214">
        <v>0.251987446</v>
      </c>
      <c r="L2214">
        <v>9.6258468099999994E-2</v>
      </c>
      <c r="M2214">
        <v>0.2550720232</v>
      </c>
      <c r="N2214">
        <f t="shared" si="250"/>
        <v>0.1156249406574516</v>
      </c>
      <c r="O2214">
        <f t="shared" si="251"/>
        <v>0.25700060317410017</v>
      </c>
      <c r="P2214">
        <f t="shared" si="252"/>
        <v>0.11356158887719577</v>
      </c>
      <c r="Q2214">
        <f t="shared" si="253"/>
        <v>0.25893765066793867</v>
      </c>
      <c r="R2214">
        <v>0.37262554399999998</v>
      </c>
      <c r="S2214">
        <v>0.37249924000000001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2216"/>
  <sheetViews>
    <sheetView workbookViewId="0">
      <selection activeCell="K1" sqref="K1:K60"/>
    </sheetView>
  </sheetViews>
  <sheetFormatPr defaultRowHeight="15" x14ac:dyDescent="0.25"/>
  <cols>
    <col min="1" max="1" width="36.140625" style="17" bestFit="1" customWidth="1"/>
    <col min="2" max="2" width="36.5703125" style="17" bestFit="1" customWidth="1"/>
    <col min="3" max="9" width="9.140625" style="17"/>
    <col min="10" max="11" width="24.140625" style="17" bestFit="1" customWidth="1"/>
    <col min="12" max="16384" width="9.140625" style="17"/>
  </cols>
  <sheetData>
    <row r="1" spans="1:11" ht="15.75" x14ac:dyDescent="0.25">
      <c r="A1" s="48" t="s">
        <v>76</v>
      </c>
      <c r="B1" s="47" t="str">
        <f ca="1">INDIRECT("A" &amp; TEXT(_xlfn.FLOOR.PRECISE((ROW()-1)/41)+1,"0"))</f>
        <v>85:15 PPF:DEF, 2bar, 5mm/s, 1.2mm</v>
      </c>
      <c r="C1" s="17" t="s">
        <v>192</v>
      </c>
      <c r="D1" t="s">
        <v>184</v>
      </c>
      <c r="E1" s="13" t="s">
        <v>188</v>
      </c>
      <c r="G1" s="17" t="str">
        <f t="shared" ref="G1:G32" ca="1" si="0">INDIRECT("D" &amp; TEXT(_xlfn.FLOOR.PRECISE((ROW()-1)/15)+1,"0"))</f>
        <v>2.5 bar</v>
      </c>
      <c r="H1" s="17" t="str">
        <f t="shared" ref="H1:H32" ca="1" si="1">INDIRECT("E" &amp; TEXT(_xlfn.FLOOR.PRECISE((ROW()-1)/3)+1,"0"))</f>
        <v>5 mm/s</v>
      </c>
      <c r="I1" s="17" t="str">
        <f ca="1">INDIRECT("C" &amp; TEXT(_xlfn.FLOOR.PRECISE((ROW()-1)/75)+1,"0"))</f>
        <v>85 PPF</v>
      </c>
      <c r="J1" s="17" t="str">
        <f ca="1">I1&amp;", "&amp;H1&amp;", "&amp;G1</f>
        <v>85 PPF, 5 mm/s, 2.5 bar</v>
      </c>
      <c r="K1" s="17" t="str">
        <f ca="1">$C$2&amp;", "&amp;H1&amp;", "&amp;G1</f>
        <v>90 PPF, 5 mm/s, 2.5 bar</v>
      </c>
    </row>
    <row r="2" spans="1:11" ht="15.75" x14ac:dyDescent="0.25">
      <c r="A2" s="48" t="s">
        <v>77</v>
      </c>
      <c r="B2" s="47" t="str">
        <f t="shared" ref="B2:B65" ca="1" si="2">INDIRECT("A" &amp; TEXT(_xlfn.FLOOR.PRECISE((ROW()-1)/41)+1,"0"))</f>
        <v>85:15 PPF:DEF, 2bar, 5mm/s, 1.2mm</v>
      </c>
      <c r="C2" s="17" t="s">
        <v>193</v>
      </c>
      <c r="D2" t="s">
        <v>185</v>
      </c>
      <c r="E2" s="13" t="s">
        <v>189</v>
      </c>
      <c r="G2" s="17" t="str">
        <f t="shared" ca="1" si="0"/>
        <v>2.5 bar</v>
      </c>
      <c r="H2" s="17" t="str">
        <f t="shared" ca="1" si="1"/>
        <v>5 mm/s</v>
      </c>
      <c r="I2" s="17" t="str">
        <f ca="1">INDIRECT("C" &amp; TEXT(_xlfn.FLOOR.PRECISE((ROW()-1)/75)+1,"0"))</f>
        <v>85 PPF</v>
      </c>
      <c r="J2" s="17" t="str">
        <f t="shared" ref="J2:J60" ca="1" si="3">I2&amp;", "&amp;H2&amp;", "&amp;G2</f>
        <v>85 PPF, 5 mm/s, 2.5 bar</v>
      </c>
      <c r="K2" s="17" t="str">
        <f t="shared" ref="K2:K60" ca="1" si="4">$C$2&amp;", "&amp;H2&amp;", "&amp;G2</f>
        <v>90 PPF, 5 mm/s, 2.5 bar</v>
      </c>
    </row>
    <row r="3" spans="1:11" ht="15.75" x14ac:dyDescent="0.25">
      <c r="A3" s="48" t="s">
        <v>78</v>
      </c>
      <c r="B3" s="47" t="str">
        <f t="shared" ca="1" si="2"/>
        <v>85:15 PPF:DEF, 2bar, 5mm/s, 1.2mm</v>
      </c>
      <c r="D3" t="s">
        <v>186</v>
      </c>
      <c r="E3" s="13" t="s">
        <v>190</v>
      </c>
      <c r="G3" s="17" t="str">
        <f t="shared" ca="1" si="0"/>
        <v>2.5 bar</v>
      </c>
      <c r="H3" s="17" t="str">
        <f t="shared" ca="1" si="1"/>
        <v>5 mm/s</v>
      </c>
      <c r="I3" s="17" t="str">
        <f t="shared" ref="I3:I60" ca="1" si="5">INDIRECT("C" &amp; TEXT(_xlfn.FLOOR.PRECISE((ROW()-1)/75)+1,"0"))</f>
        <v>85 PPF</v>
      </c>
      <c r="J3" s="17" t="str">
        <f t="shared" ca="1" si="3"/>
        <v>85 PPF, 5 mm/s, 2.5 bar</v>
      </c>
      <c r="K3" s="17" t="str">
        <f t="shared" ca="1" si="4"/>
        <v>90 PPF, 5 mm/s, 2.5 bar</v>
      </c>
    </row>
    <row r="4" spans="1:11" ht="15.75" x14ac:dyDescent="0.25">
      <c r="A4" s="48" t="s">
        <v>79</v>
      </c>
      <c r="B4" s="47" t="str">
        <f t="shared" ca="1" si="2"/>
        <v>85:15 PPF:DEF, 2bar, 5mm/s, 1.2mm</v>
      </c>
      <c r="D4" t="s">
        <v>187</v>
      </c>
      <c r="E4" s="13" t="s">
        <v>191</v>
      </c>
      <c r="G4" s="17" t="str">
        <f t="shared" ca="1" si="0"/>
        <v>2.5 bar</v>
      </c>
      <c r="H4" s="17" t="str">
        <f t="shared" ca="1" si="1"/>
        <v>6.25 mm/s</v>
      </c>
      <c r="I4" s="17" t="str">
        <f t="shared" ca="1" si="5"/>
        <v>85 PPF</v>
      </c>
      <c r="J4" s="17" t="str">
        <f t="shared" ca="1" si="3"/>
        <v>85 PPF, 6.25 mm/s, 2.5 bar</v>
      </c>
      <c r="K4" s="17" t="str">
        <f t="shared" ca="1" si="4"/>
        <v>90 PPF, 6.25 mm/s, 2.5 bar</v>
      </c>
    </row>
    <row r="5" spans="1:11" ht="15.75" x14ac:dyDescent="0.25">
      <c r="A5" s="48" t="s">
        <v>80</v>
      </c>
      <c r="B5" s="47" t="str">
        <f t="shared" ca="1" si="2"/>
        <v>85:15 PPF:DEF, 2bar, 5mm/s, 1.2mm</v>
      </c>
      <c r="D5"/>
      <c r="E5" s="13" t="s">
        <v>194</v>
      </c>
      <c r="G5" s="17" t="str">
        <f t="shared" ca="1" si="0"/>
        <v>2.5 bar</v>
      </c>
      <c r="H5" s="17" t="str">
        <f t="shared" ca="1" si="1"/>
        <v>6.25 mm/s</v>
      </c>
      <c r="I5" s="17" t="str">
        <f t="shared" ca="1" si="5"/>
        <v>85 PPF</v>
      </c>
      <c r="J5" s="17" t="str">
        <f t="shared" ca="1" si="3"/>
        <v>85 PPF, 6.25 mm/s, 2.5 bar</v>
      </c>
      <c r="K5" s="17" t="str">
        <f t="shared" ca="1" si="4"/>
        <v>90 PPF, 6.25 mm/s, 2.5 bar</v>
      </c>
    </row>
    <row r="6" spans="1:11" ht="15.75" x14ac:dyDescent="0.25">
      <c r="A6" s="48" t="s">
        <v>81</v>
      </c>
      <c r="B6" s="47" t="str">
        <f t="shared" ca="1" si="2"/>
        <v>85:15 PPF:DEF, 2bar, 5mm/s, 1.2mm</v>
      </c>
      <c r="D6"/>
      <c r="E6" s="13" t="s">
        <v>188</v>
      </c>
      <c r="G6" s="17" t="str">
        <f t="shared" ca="1" si="0"/>
        <v>2.5 bar</v>
      </c>
      <c r="H6" s="17" t="str">
        <f t="shared" ca="1" si="1"/>
        <v>6.25 mm/s</v>
      </c>
      <c r="I6" s="17" t="str">
        <f t="shared" ca="1" si="5"/>
        <v>85 PPF</v>
      </c>
      <c r="J6" s="17" t="str">
        <f t="shared" ca="1" si="3"/>
        <v>85 PPF, 6.25 mm/s, 2.5 bar</v>
      </c>
      <c r="K6" s="17" t="str">
        <f t="shared" ca="1" si="4"/>
        <v>90 PPF, 6.25 mm/s, 2.5 bar</v>
      </c>
    </row>
    <row r="7" spans="1:11" ht="15.75" x14ac:dyDescent="0.25">
      <c r="A7" s="48" t="s">
        <v>82</v>
      </c>
      <c r="B7" s="47" t="str">
        <f t="shared" ca="1" si="2"/>
        <v>85:15 PPF:DEF, 2bar, 5mm/s, 1.2mm</v>
      </c>
      <c r="D7"/>
      <c r="E7" s="13" t="s">
        <v>189</v>
      </c>
      <c r="G7" s="17" t="str">
        <f t="shared" ca="1" si="0"/>
        <v>2.5 bar</v>
      </c>
      <c r="H7" s="17" t="str">
        <f t="shared" ca="1" si="1"/>
        <v>7.5 mm/s</v>
      </c>
      <c r="I7" s="17" t="str">
        <f t="shared" ca="1" si="5"/>
        <v>85 PPF</v>
      </c>
      <c r="J7" s="17" t="str">
        <f t="shared" ca="1" si="3"/>
        <v>85 PPF, 7.5 mm/s, 2.5 bar</v>
      </c>
      <c r="K7" s="17" t="str">
        <f t="shared" ca="1" si="4"/>
        <v>90 PPF, 7.5 mm/s, 2.5 bar</v>
      </c>
    </row>
    <row r="8" spans="1:11" ht="15.75" x14ac:dyDescent="0.25">
      <c r="A8" s="48" t="s">
        <v>83</v>
      </c>
      <c r="B8" s="47" t="str">
        <f t="shared" ca="1" si="2"/>
        <v>85:15 PPF:DEF, 2bar, 5mm/s, 1.2mm</v>
      </c>
      <c r="D8"/>
      <c r="E8" s="13" t="s">
        <v>190</v>
      </c>
      <c r="G8" s="17" t="str">
        <f t="shared" ca="1" si="0"/>
        <v>2.5 bar</v>
      </c>
      <c r="H8" s="17" t="str">
        <f t="shared" ca="1" si="1"/>
        <v>7.5 mm/s</v>
      </c>
      <c r="I8" s="17" t="str">
        <f t="shared" ca="1" si="5"/>
        <v>85 PPF</v>
      </c>
      <c r="J8" s="17" t="str">
        <f t="shared" ca="1" si="3"/>
        <v>85 PPF, 7.5 mm/s, 2.5 bar</v>
      </c>
      <c r="K8" s="17" t="str">
        <f t="shared" ca="1" si="4"/>
        <v>90 PPF, 7.5 mm/s, 2.5 bar</v>
      </c>
    </row>
    <row r="9" spans="1:11" ht="15.75" x14ac:dyDescent="0.25">
      <c r="A9" s="48" t="s">
        <v>84</v>
      </c>
      <c r="B9" s="47" t="str">
        <f t="shared" ca="1" si="2"/>
        <v>85:15 PPF:DEF, 2bar, 5mm/s, 1.2mm</v>
      </c>
      <c r="D9"/>
      <c r="E9" s="13" t="s">
        <v>191</v>
      </c>
      <c r="G9" s="17" t="str">
        <f t="shared" ca="1" si="0"/>
        <v>2.5 bar</v>
      </c>
      <c r="H9" s="17" t="str">
        <f t="shared" ca="1" si="1"/>
        <v>7.5 mm/s</v>
      </c>
      <c r="I9" s="17" t="str">
        <f t="shared" ca="1" si="5"/>
        <v>85 PPF</v>
      </c>
      <c r="J9" s="17" t="str">
        <f t="shared" ca="1" si="3"/>
        <v>85 PPF, 7.5 mm/s, 2.5 bar</v>
      </c>
      <c r="K9" s="17" t="str">
        <f t="shared" ca="1" si="4"/>
        <v>90 PPF, 7.5 mm/s, 2.5 bar</v>
      </c>
    </row>
    <row r="10" spans="1:11" ht="15.75" x14ac:dyDescent="0.25">
      <c r="A10" s="48" t="s">
        <v>85</v>
      </c>
      <c r="B10" s="47" t="str">
        <f t="shared" ca="1" si="2"/>
        <v>85:15 PPF:DEF, 2bar, 5mm/s, 1.2mm</v>
      </c>
      <c r="D10"/>
      <c r="E10" s="13" t="s">
        <v>194</v>
      </c>
      <c r="G10" s="17" t="str">
        <f t="shared" ca="1" si="0"/>
        <v>2.5 bar</v>
      </c>
      <c r="H10" s="17" t="str">
        <f t="shared" ca="1" si="1"/>
        <v>8.75 mm/s</v>
      </c>
      <c r="I10" s="17" t="str">
        <f t="shared" ca="1" si="5"/>
        <v>85 PPF</v>
      </c>
      <c r="J10" s="17" t="str">
        <f t="shared" ca="1" si="3"/>
        <v>85 PPF, 8.75 mm/s, 2.5 bar</v>
      </c>
      <c r="K10" s="17" t="str">
        <f t="shared" ca="1" si="4"/>
        <v>90 PPF, 8.75 mm/s, 2.5 bar</v>
      </c>
    </row>
    <row r="11" spans="1:11" ht="15.75" x14ac:dyDescent="0.25">
      <c r="A11" s="48" t="s">
        <v>86</v>
      </c>
      <c r="B11" s="47" t="str">
        <f t="shared" ca="1" si="2"/>
        <v>85:15 PPF:DEF, 2bar, 5mm/s, 1.2mm</v>
      </c>
      <c r="D11"/>
      <c r="E11" s="13" t="s">
        <v>188</v>
      </c>
      <c r="G11" s="17" t="str">
        <f t="shared" ca="1" si="0"/>
        <v>2.5 bar</v>
      </c>
      <c r="H11" s="17" t="str">
        <f t="shared" ca="1" si="1"/>
        <v>8.75 mm/s</v>
      </c>
      <c r="I11" s="17" t="str">
        <f t="shared" ca="1" si="5"/>
        <v>85 PPF</v>
      </c>
      <c r="J11" s="17" t="str">
        <f t="shared" ca="1" si="3"/>
        <v>85 PPF, 8.75 mm/s, 2.5 bar</v>
      </c>
      <c r="K11" s="17" t="str">
        <f t="shared" ca="1" si="4"/>
        <v>90 PPF, 8.75 mm/s, 2.5 bar</v>
      </c>
    </row>
    <row r="12" spans="1:11" ht="15.75" x14ac:dyDescent="0.25">
      <c r="A12" s="48" t="s">
        <v>87</v>
      </c>
      <c r="B12" s="47" t="str">
        <f t="shared" ca="1" si="2"/>
        <v>85:15 PPF:DEF, 2bar, 5mm/s, 1.2mm</v>
      </c>
      <c r="D12"/>
      <c r="E12" s="13" t="s">
        <v>189</v>
      </c>
      <c r="G12" s="17" t="str">
        <f t="shared" ca="1" si="0"/>
        <v>2.5 bar</v>
      </c>
      <c r="H12" s="17" t="str">
        <f t="shared" ca="1" si="1"/>
        <v>8.75 mm/s</v>
      </c>
      <c r="I12" s="17" t="str">
        <f t="shared" ca="1" si="5"/>
        <v>85 PPF</v>
      </c>
      <c r="J12" s="17" t="str">
        <f t="shared" ca="1" si="3"/>
        <v>85 PPF, 8.75 mm/s, 2.5 bar</v>
      </c>
      <c r="K12" s="17" t="str">
        <f t="shared" ca="1" si="4"/>
        <v>90 PPF, 8.75 mm/s, 2.5 bar</v>
      </c>
    </row>
    <row r="13" spans="1:11" ht="15.75" x14ac:dyDescent="0.25">
      <c r="A13" s="48" t="s">
        <v>88</v>
      </c>
      <c r="B13" s="47" t="str">
        <f t="shared" ca="1" si="2"/>
        <v>85:15 PPF:DEF, 2bar, 5mm/s, 1.2mm</v>
      </c>
      <c r="D13"/>
      <c r="E13" s="13" t="s">
        <v>190</v>
      </c>
      <c r="G13" s="17" t="str">
        <f t="shared" ca="1" si="0"/>
        <v>2.5 bar</v>
      </c>
      <c r="H13" s="17" t="str">
        <f t="shared" ca="1" si="1"/>
        <v>10 mm/s</v>
      </c>
      <c r="I13" s="17" t="str">
        <f t="shared" ca="1" si="5"/>
        <v>85 PPF</v>
      </c>
      <c r="J13" s="17" t="str">
        <f t="shared" ca="1" si="3"/>
        <v>85 PPF, 10 mm/s, 2.5 bar</v>
      </c>
      <c r="K13" s="17" t="str">
        <f t="shared" ca="1" si="4"/>
        <v>90 PPF, 10 mm/s, 2.5 bar</v>
      </c>
    </row>
    <row r="14" spans="1:11" ht="15.75" x14ac:dyDescent="0.25">
      <c r="A14" s="48" t="s">
        <v>89</v>
      </c>
      <c r="B14" s="47" t="str">
        <f t="shared" ca="1" si="2"/>
        <v>85:15 PPF:DEF, 2bar, 5mm/s, 1.2mm</v>
      </c>
      <c r="D14"/>
      <c r="E14" s="13" t="s">
        <v>191</v>
      </c>
      <c r="G14" s="17" t="str">
        <f t="shared" ca="1" si="0"/>
        <v>2.5 bar</v>
      </c>
      <c r="H14" s="17" t="str">
        <f t="shared" ca="1" si="1"/>
        <v>10 mm/s</v>
      </c>
      <c r="I14" s="17" t="str">
        <f t="shared" ca="1" si="5"/>
        <v>85 PPF</v>
      </c>
      <c r="J14" s="17" t="str">
        <f t="shared" ca="1" si="3"/>
        <v>85 PPF, 10 mm/s, 2.5 bar</v>
      </c>
      <c r="K14" s="17" t="str">
        <f t="shared" ca="1" si="4"/>
        <v>90 PPF, 10 mm/s, 2.5 bar</v>
      </c>
    </row>
    <row r="15" spans="1:11" ht="15.75" x14ac:dyDescent="0.25">
      <c r="A15" s="48" t="s">
        <v>90</v>
      </c>
      <c r="B15" s="47" t="str">
        <f t="shared" ca="1" si="2"/>
        <v>85:15 PPF:DEF, 2bar, 5mm/s, 1.2mm</v>
      </c>
      <c r="D15"/>
      <c r="E15" s="13" t="s">
        <v>194</v>
      </c>
      <c r="G15" s="17" t="str">
        <f t="shared" ca="1" si="0"/>
        <v>2.5 bar</v>
      </c>
      <c r="H15" s="17" t="str">
        <f t="shared" ca="1" si="1"/>
        <v>10 mm/s</v>
      </c>
      <c r="I15" s="17" t="str">
        <f t="shared" ca="1" si="5"/>
        <v>85 PPF</v>
      </c>
      <c r="J15" s="17" t="str">
        <f t="shared" ca="1" si="3"/>
        <v>85 PPF, 10 mm/s, 2.5 bar</v>
      </c>
      <c r="K15" s="17" t="str">
        <f t="shared" ca="1" si="4"/>
        <v>90 PPF, 10 mm/s, 2.5 bar</v>
      </c>
    </row>
    <row r="16" spans="1:11" ht="15.75" x14ac:dyDescent="0.25">
      <c r="A16" s="48" t="s">
        <v>91</v>
      </c>
      <c r="B16" s="47" t="str">
        <f t="shared" ca="1" si="2"/>
        <v>85:15 PPF:DEF, 2bar, 5mm/s, 1.2mm</v>
      </c>
      <c r="D16"/>
      <c r="E16" s="13" t="s">
        <v>188</v>
      </c>
      <c r="G16" s="17" t="str">
        <f t="shared" ca="1" si="0"/>
        <v>3 bar</v>
      </c>
      <c r="H16" s="17" t="str">
        <f t="shared" ca="1" si="1"/>
        <v>5 mm/s</v>
      </c>
      <c r="I16" s="17" t="str">
        <f t="shared" ca="1" si="5"/>
        <v>85 PPF</v>
      </c>
      <c r="J16" s="17" t="str">
        <f t="shared" ca="1" si="3"/>
        <v>85 PPF, 5 mm/s, 3 bar</v>
      </c>
      <c r="K16" s="17" t="str">
        <f t="shared" ca="1" si="4"/>
        <v>90 PPF, 5 mm/s, 3 bar</v>
      </c>
    </row>
    <row r="17" spans="1:11" ht="15.75" x14ac:dyDescent="0.25">
      <c r="A17" s="48" t="s">
        <v>92</v>
      </c>
      <c r="B17" s="47" t="str">
        <f t="shared" ca="1" si="2"/>
        <v>85:15 PPF:DEF, 2bar, 5mm/s, 1.2mm</v>
      </c>
      <c r="D17"/>
      <c r="E17" s="13" t="s">
        <v>189</v>
      </c>
      <c r="G17" s="17" t="str">
        <f t="shared" ca="1" si="0"/>
        <v>3 bar</v>
      </c>
      <c r="H17" s="17" t="str">
        <f t="shared" ca="1" si="1"/>
        <v>5 mm/s</v>
      </c>
      <c r="I17" s="17" t="str">
        <f t="shared" ca="1" si="5"/>
        <v>85 PPF</v>
      </c>
      <c r="J17" s="17" t="str">
        <f t="shared" ca="1" si="3"/>
        <v>85 PPF, 5 mm/s, 3 bar</v>
      </c>
      <c r="K17" s="17" t="str">
        <f t="shared" ca="1" si="4"/>
        <v>90 PPF, 5 mm/s, 3 bar</v>
      </c>
    </row>
    <row r="18" spans="1:11" ht="15.75" x14ac:dyDescent="0.25">
      <c r="A18" s="48" t="s">
        <v>93</v>
      </c>
      <c r="B18" s="47" t="str">
        <f t="shared" ca="1" si="2"/>
        <v>85:15 PPF:DEF, 2bar, 5mm/s, 1.2mm</v>
      </c>
      <c r="D18"/>
      <c r="E18" s="13" t="s">
        <v>190</v>
      </c>
      <c r="G18" s="17" t="str">
        <f t="shared" ca="1" si="0"/>
        <v>3 bar</v>
      </c>
      <c r="H18" s="17" t="str">
        <f t="shared" ca="1" si="1"/>
        <v>5 mm/s</v>
      </c>
      <c r="I18" s="17" t="str">
        <f t="shared" ca="1" si="5"/>
        <v>85 PPF</v>
      </c>
      <c r="J18" s="17" t="str">
        <f t="shared" ca="1" si="3"/>
        <v>85 PPF, 5 mm/s, 3 bar</v>
      </c>
      <c r="K18" s="17" t="str">
        <f t="shared" ca="1" si="4"/>
        <v>90 PPF, 5 mm/s, 3 bar</v>
      </c>
    </row>
    <row r="19" spans="1:11" ht="15.75" x14ac:dyDescent="0.25">
      <c r="A19" s="48" t="s">
        <v>94</v>
      </c>
      <c r="B19" s="47" t="str">
        <f t="shared" ca="1" si="2"/>
        <v>85:15 PPF:DEF, 2bar, 5mm/s, 1.2mm</v>
      </c>
      <c r="D19"/>
      <c r="E19" s="13" t="s">
        <v>191</v>
      </c>
      <c r="G19" s="17" t="str">
        <f t="shared" ca="1" si="0"/>
        <v>3 bar</v>
      </c>
      <c r="H19" s="17" t="str">
        <f t="shared" ca="1" si="1"/>
        <v>6.25 mm/s</v>
      </c>
      <c r="I19" s="17" t="str">
        <f t="shared" ca="1" si="5"/>
        <v>85 PPF</v>
      </c>
      <c r="J19" s="17" t="str">
        <f t="shared" ca="1" si="3"/>
        <v>85 PPF, 6.25 mm/s, 3 bar</v>
      </c>
      <c r="K19" s="17" t="str">
        <f t="shared" ca="1" si="4"/>
        <v>90 PPF, 6.25 mm/s, 3 bar</v>
      </c>
    </row>
    <row r="20" spans="1:11" ht="15.75" x14ac:dyDescent="0.25">
      <c r="A20" s="48" t="s">
        <v>95</v>
      </c>
      <c r="B20" s="47" t="str">
        <f t="shared" ca="1" si="2"/>
        <v>85:15 PPF:DEF, 2bar, 5mm/s, 1.2mm</v>
      </c>
      <c r="D20"/>
      <c r="E20" s="13" t="s">
        <v>194</v>
      </c>
      <c r="G20" s="17" t="str">
        <f t="shared" ca="1" si="0"/>
        <v>3 bar</v>
      </c>
      <c r="H20" s="17" t="str">
        <f t="shared" ca="1" si="1"/>
        <v>6.25 mm/s</v>
      </c>
      <c r="I20" s="17" t="str">
        <f t="shared" ca="1" si="5"/>
        <v>85 PPF</v>
      </c>
      <c r="J20" s="17" t="str">
        <f t="shared" ca="1" si="3"/>
        <v>85 PPF, 6.25 mm/s, 3 bar</v>
      </c>
      <c r="K20" s="17" t="str">
        <f t="shared" ca="1" si="4"/>
        <v>90 PPF, 6.25 mm/s, 3 bar</v>
      </c>
    </row>
    <row r="21" spans="1:11" x14ac:dyDescent="0.25">
      <c r="A21" s="48" t="s">
        <v>96</v>
      </c>
      <c r="B21" s="47" t="str">
        <f t="shared" ca="1" si="2"/>
        <v>85:15 PPF:DEF, 2bar, 5mm/s, 1.2mm</v>
      </c>
      <c r="D21"/>
      <c r="G21" s="17" t="str">
        <f t="shared" ca="1" si="0"/>
        <v>3 bar</v>
      </c>
      <c r="H21" s="17" t="str">
        <f t="shared" ca="1" si="1"/>
        <v>6.25 mm/s</v>
      </c>
      <c r="I21" s="17" t="str">
        <f t="shared" ca="1" si="5"/>
        <v>85 PPF</v>
      </c>
      <c r="J21" s="17" t="str">
        <f t="shared" ca="1" si="3"/>
        <v>85 PPF, 6.25 mm/s, 3 bar</v>
      </c>
      <c r="K21" s="17" t="str">
        <f t="shared" ca="1" si="4"/>
        <v>90 PPF, 6.25 mm/s, 3 bar</v>
      </c>
    </row>
    <row r="22" spans="1:11" x14ac:dyDescent="0.25">
      <c r="A22" s="48" t="s">
        <v>97</v>
      </c>
      <c r="B22" s="47" t="str">
        <f t="shared" ca="1" si="2"/>
        <v>85:15 PPF:DEF, 2bar, 5mm/s, 1.2mm</v>
      </c>
      <c r="D22"/>
      <c r="G22" s="17" t="str">
        <f t="shared" ca="1" si="0"/>
        <v>3 bar</v>
      </c>
      <c r="H22" s="17" t="str">
        <f t="shared" ca="1" si="1"/>
        <v>7.5 mm/s</v>
      </c>
      <c r="I22" s="17" t="str">
        <f t="shared" ca="1" si="5"/>
        <v>85 PPF</v>
      </c>
      <c r="J22" s="17" t="str">
        <f t="shared" ca="1" si="3"/>
        <v>85 PPF, 7.5 mm/s, 3 bar</v>
      </c>
      <c r="K22" s="17" t="str">
        <f t="shared" ca="1" si="4"/>
        <v>90 PPF, 7.5 mm/s, 3 bar</v>
      </c>
    </row>
    <row r="23" spans="1:11" x14ac:dyDescent="0.25">
      <c r="A23" s="48" t="s">
        <v>98</v>
      </c>
      <c r="B23" s="47" t="str">
        <f t="shared" ca="1" si="2"/>
        <v>85:15 PPF:DEF, 2bar, 5mm/s, 1.2mm</v>
      </c>
      <c r="D23"/>
      <c r="G23" s="17" t="str">
        <f t="shared" ca="1" si="0"/>
        <v>3 bar</v>
      </c>
      <c r="H23" s="17" t="str">
        <f t="shared" ca="1" si="1"/>
        <v>7.5 mm/s</v>
      </c>
      <c r="I23" s="17" t="str">
        <f t="shared" ca="1" si="5"/>
        <v>85 PPF</v>
      </c>
      <c r="J23" s="17" t="str">
        <f t="shared" ca="1" si="3"/>
        <v>85 PPF, 7.5 mm/s, 3 bar</v>
      </c>
      <c r="K23" s="17" t="str">
        <f t="shared" ca="1" si="4"/>
        <v>90 PPF, 7.5 mm/s, 3 bar</v>
      </c>
    </row>
    <row r="24" spans="1:11" x14ac:dyDescent="0.25">
      <c r="A24" s="48" t="s">
        <v>99</v>
      </c>
      <c r="B24" s="47" t="str">
        <f t="shared" ca="1" si="2"/>
        <v>85:15 PPF:DEF, 2bar, 5mm/s, 1.2mm</v>
      </c>
      <c r="D24"/>
      <c r="G24" s="17" t="str">
        <f t="shared" ca="1" si="0"/>
        <v>3 bar</v>
      </c>
      <c r="H24" s="17" t="str">
        <f t="shared" ca="1" si="1"/>
        <v>7.5 mm/s</v>
      </c>
      <c r="I24" s="17" t="str">
        <f t="shared" ca="1" si="5"/>
        <v>85 PPF</v>
      </c>
      <c r="J24" s="17" t="str">
        <f t="shared" ca="1" si="3"/>
        <v>85 PPF, 7.5 mm/s, 3 bar</v>
      </c>
      <c r="K24" s="17" t="str">
        <f t="shared" ca="1" si="4"/>
        <v>90 PPF, 7.5 mm/s, 3 bar</v>
      </c>
    </row>
    <row r="25" spans="1:11" x14ac:dyDescent="0.25">
      <c r="A25" s="48" t="s">
        <v>100</v>
      </c>
      <c r="B25" s="47" t="str">
        <f t="shared" ca="1" si="2"/>
        <v>85:15 PPF:DEF, 2bar, 5mm/s, 1.2mm</v>
      </c>
      <c r="D25"/>
      <c r="G25" s="17" t="str">
        <f t="shared" ca="1" si="0"/>
        <v>3 bar</v>
      </c>
      <c r="H25" s="17" t="str">
        <f t="shared" ca="1" si="1"/>
        <v>8.75 mm/s</v>
      </c>
      <c r="I25" s="17" t="str">
        <f t="shared" ca="1" si="5"/>
        <v>85 PPF</v>
      </c>
      <c r="J25" s="17" t="str">
        <f t="shared" ca="1" si="3"/>
        <v>85 PPF, 8.75 mm/s, 3 bar</v>
      </c>
      <c r="K25" s="17" t="str">
        <f t="shared" ca="1" si="4"/>
        <v>90 PPF, 8.75 mm/s, 3 bar</v>
      </c>
    </row>
    <row r="26" spans="1:11" x14ac:dyDescent="0.25">
      <c r="A26" s="48" t="s">
        <v>101</v>
      </c>
      <c r="B26" s="47" t="str">
        <f t="shared" ca="1" si="2"/>
        <v>85:15 PPF:DEF, 2bar, 5mm/s, 1.2mm</v>
      </c>
      <c r="D26"/>
      <c r="G26" s="17" t="str">
        <f t="shared" ca="1" si="0"/>
        <v>3 bar</v>
      </c>
      <c r="H26" s="17" t="str">
        <f t="shared" ca="1" si="1"/>
        <v>8.75 mm/s</v>
      </c>
      <c r="I26" s="17" t="str">
        <f t="shared" ca="1" si="5"/>
        <v>85 PPF</v>
      </c>
      <c r="J26" s="17" t="str">
        <f t="shared" ca="1" si="3"/>
        <v>85 PPF, 8.75 mm/s, 3 bar</v>
      </c>
      <c r="K26" s="17" t="str">
        <f t="shared" ca="1" si="4"/>
        <v>90 PPF, 8.75 mm/s, 3 bar</v>
      </c>
    </row>
    <row r="27" spans="1:11" x14ac:dyDescent="0.25">
      <c r="A27" s="48" t="s">
        <v>102</v>
      </c>
      <c r="B27" s="47" t="str">
        <f t="shared" ca="1" si="2"/>
        <v>85:15 PPF:DEF, 2bar, 5mm/s, 1.2mm</v>
      </c>
      <c r="D27"/>
      <c r="G27" s="17" t="str">
        <f t="shared" ca="1" si="0"/>
        <v>3 bar</v>
      </c>
      <c r="H27" s="17" t="str">
        <f t="shared" ca="1" si="1"/>
        <v>8.75 mm/s</v>
      </c>
      <c r="I27" s="17" t="str">
        <f t="shared" ca="1" si="5"/>
        <v>85 PPF</v>
      </c>
      <c r="J27" s="17" t="str">
        <f t="shared" ca="1" si="3"/>
        <v>85 PPF, 8.75 mm/s, 3 bar</v>
      </c>
      <c r="K27" s="17" t="str">
        <f t="shared" ca="1" si="4"/>
        <v>90 PPF, 8.75 mm/s, 3 bar</v>
      </c>
    </row>
    <row r="28" spans="1:11" x14ac:dyDescent="0.25">
      <c r="A28" s="48" t="s">
        <v>103</v>
      </c>
      <c r="B28" s="47" t="str">
        <f t="shared" ca="1" si="2"/>
        <v>85:15 PPF:DEF, 2bar, 5mm/s, 1.2mm</v>
      </c>
      <c r="D28"/>
      <c r="G28" s="17" t="str">
        <f t="shared" ca="1" si="0"/>
        <v>3 bar</v>
      </c>
      <c r="H28" s="17" t="str">
        <f t="shared" ca="1" si="1"/>
        <v>10 mm/s</v>
      </c>
      <c r="I28" s="17" t="str">
        <f t="shared" ca="1" si="5"/>
        <v>85 PPF</v>
      </c>
      <c r="J28" s="17" t="str">
        <f t="shared" ca="1" si="3"/>
        <v>85 PPF, 10 mm/s, 3 bar</v>
      </c>
      <c r="K28" s="17" t="str">
        <f t="shared" ca="1" si="4"/>
        <v>90 PPF, 10 mm/s, 3 bar</v>
      </c>
    </row>
    <row r="29" spans="1:11" x14ac:dyDescent="0.25">
      <c r="A29" s="48" t="s">
        <v>104</v>
      </c>
      <c r="B29" s="47" t="str">
        <f t="shared" ca="1" si="2"/>
        <v>85:15 PPF:DEF, 2bar, 5mm/s, 1.2mm</v>
      </c>
      <c r="D29"/>
      <c r="G29" s="17" t="str">
        <f t="shared" ca="1" si="0"/>
        <v>3 bar</v>
      </c>
      <c r="H29" s="17" t="str">
        <f t="shared" ca="1" si="1"/>
        <v>10 mm/s</v>
      </c>
      <c r="I29" s="17" t="str">
        <f t="shared" ca="1" si="5"/>
        <v>85 PPF</v>
      </c>
      <c r="J29" s="17" t="str">
        <f t="shared" ca="1" si="3"/>
        <v>85 PPF, 10 mm/s, 3 bar</v>
      </c>
      <c r="K29" s="17" t="str">
        <f t="shared" ca="1" si="4"/>
        <v>90 PPF, 10 mm/s, 3 bar</v>
      </c>
    </row>
    <row r="30" spans="1:11" x14ac:dyDescent="0.25">
      <c r="A30" s="48" t="s">
        <v>105</v>
      </c>
      <c r="B30" s="47" t="str">
        <f t="shared" ca="1" si="2"/>
        <v>85:15 PPF:DEF, 2bar, 5mm/s, 1.2mm</v>
      </c>
      <c r="D30"/>
      <c r="G30" s="17" t="str">
        <f t="shared" ca="1" si="0"/>
        <v>3 bar</v>
      </c>
      <c r="H30" s="17" t="str">
        <f t="shared" ca="1" si="1"/>
        <v>10 mm/s</v>
      </c>
      <c r="I30" s="17" t="str">
        <f t="shared" ca="1" si="5"/>
        <v>85 PPF</v>
      </c>
      <c r="J30" s="17" t="str">
        <f t="shared" ca="1" si="3"/>
        <v>85 PPF, 10 mm/s, 3 bar</v>
      </c>
      <c r="K30" s="17" t="str">
        <f t="shared" ca="1" si="4"/>
        <v>90 PPF, 10 mm/s, 3 bar</v>
      </c>
    </row>
    <row r="31" spans="1:11" x14ac:dyDescent="0.25">
      <c r="A31" s="48" t="s">
        <v>106</v>
      </c>
      <c r="B31" s="47" t="str">
        <f t="shared" ca="1" si="2"/>
        <v>85:15 PPF:DEF, 2bar, 5mm/s, 1.2mm</v>
      </c>
      <c r="G31" s="17" t="str">
        <f t="shared" ca="1" si="0"/>
        <v>3.5 bar</v>
      </c>
      <c r="H31" s="17" t="str">
        <f t="shared" ca="1" si="1"/>
        <v>5 mm/s</v>
      </c>
      <c r="I31" s="17" t="str">
        <f t="shared" ca="1" si="5"/>
        <v>85 PPF</v>
      </c>
      <c r="J31" s="17" t="str">
        <f t="shared" ca="1" si="3"/>
        <v>85 PPF, 5 mm/s, 3.5 bar</v>
      </c>
      <c r="K31" s="17" t="str">
        <f t="shared" ca="1" si="4"/>
        <v>90 PPF, 5 mm/s, 3.5 bar</v>
      </c>
    </row>
    <row r="32" spans="1:11" x14ac:dyDescent="0.25">
      <c r="A32" s="48" t="s">
        <v>107</v>
      </c>
      <c r="B32" s="47" t="str">
        <f t="shared" ca="1" si="2"/>
        <v>85:15 PPF:DEF, 2bar, 5mm/s, 1.2mm</v>
      </c>
      <c r="G32" s="17" t="str">
        <f t="shared" ca="1" si="0"/>
        <v>3.5 bar</v>
      </c>
      <c r="H32" s="17" t="str">
        <f t="shared" ca="1" si="1"/>
        <v>5 mm/s</v>
      </c>
      <c r="I32" s="17" t="str">
        <f t="shared" ca="1" si="5"/>
        <v>85 PPF</v>
      </c>
      <c r="J32" s="17" t="str">
        <f t="shared" ca="1" si="3"/>
        <v>85 PPF, 5 mm/s, 3.5 bar</v>
      </c>
      <c r="K32" s="17" t="str">
        <f t="shared" ca="1" si="4"/>
        <v>90 PPF, 5 mm/s, 3.5 bar</v>
      </c>
    </row>
    <row r="33" spans="1:11" x14ac:dyDescent="0.25">
      <c r="A33" s="48" t="s">
        <v>108</v>
      </c>
      <c r="B33" s="47" t="str">
        <f t="shared" ca="1" si="2"/>
        <v>85:15 PPF:DEF, 2bar, 5mm/s, 1.2mm</v>
      </c>
      <c r="G33" s="17" t="str">
        <f t="shared" ref="G33:G60" ca="1" si="6">INDIRECT("D" &amp; TEXT(_xlfn.FLOOR.PRECISE((ROW()-1)/15)+1,"0"))</f>
        <v>3.5 bar</v>
      </c>
      <c r="H33" s="17" t="str">
        <f t="shared" ref="H33:H60" ca="1" si="7">INDIRECT("E" &amp; TEXT(_xlfn.FLOOR.PRECISE((ROW()-1)/3)+1,"0"))</f>
        <v>5 mm/s</v>
      </c>
      <c r="I33" s="17" t="str">
        <f t="shared" ca="1" si="5"/>
        <v>85 PPF</v>
      </c>
      <c r="J33" s="17" t="str">
        <f t="shared" ca="1" si="3"/>
        <v>85 PPF, 5 mm/s, 3.5 bar</v>
      </c>
      <c r="K33" s="17" t="str">
        <f t="shared" ca="1" si="4"/>
        <v>90 PPF, 5 mm/s, 3.5 bar</v>
      </c>
    </row>
    <row r="34" spans="1:11" x14ac:dyDescent="0.25">
      <c r="A34" s="48" t="s">
        <v>109</v>
      </c>
      <c r="B34" s="47" t="str">
        <f t="shared" ca="1" si="2"/>
        <v>85:15 PPF:DEF, 2bar, 5mm/s, 1.2mm</v>
      </c>
      <c r="G34" s="17" t="str">
        <f t="shared" ca="1" si="6"/>
        <v>3.5 bar</v>
      </c>
      <c r="H34" s="17" t="str">
        <f t="shared" ca="1" si="7"/>
        <v>6.25 mm/s</v>
      </c>
      <c r="I34" s="17" t="str">
        <f t="shared" ca="1" si="5"/>
        <v>85 PPF</v>
      </c>
      <c r="J34" s="17" t="str">
        <f t="shared" ca="1" si="3"/>
        <v>85 PPF, 6.25 mm/s, 3.5 bar</v>
      </c>
      <c r="K34" s="17" t="str">
        <f t="shared" ca="1" si="4"/>
        <v>90 PPF, 6.25 mm/s, 3.5 bar</v>
      </c>
    </row>
    <row r="35" spans="1:11" x14ac:dyDescent="0.25">
      <c r="A35" s="48" t="s">
        <v>110</v>
      </c>
      <c r="B35" s="47" t="str">
        <f t="shared" ca="1" si="2"/>
        <v>85:15 PPF:DEF, 2bar, 5mm/s, 1.2mm</v>
      </c>
      <c r="G35" s="17" t="str">
        <f t="shared" ca="1" si="6"/>
        <v>3.5 bar</v>
      </c>
      <c r="H35" s="17" t="str">
        <f t="shared" ca="1" si="7"/>
        <v>6.25 mm/s</v>
      </c>
      <c r="I35" s="17" t="str">
        <f t="shared" ca="1" si="5"/>
        <v>85 PPF</v>
      </c>
      <c r="J35" s="17" t="str">
        <f t="shared" ca="1" si="3"/>
        <v>85 PPF, 6.25 mm/s, 3.5 bar</v>
      </c>
      <c r="K35" s="17" t="str">
        <f t="shared" ca="1" si="4"/>
        <v>90 PPF, 6.25 mm/s, 3.5 bar</v>
      </c>
    </row>
    <row r="36" spans="1:11" x14ac:dyDescent="0.25">
      <c r="A36" s="48" t="s">
        <v>111</v>
      </c>
      <c r="B36" s="47" t="str">
        <f t="shared" ca="1" si="2"/>
        <v>85:15 PPF:DEF, 2bar, 5mm/s, 1.2mm</v>
      </c>
      <c r="G36" s="17" t="str">
        <f t="shared" ca="1" si="6"/>
        <v>3.5 bar</v>
      </c>
      <c r="H36" s="17" t="str">
        <f t="shared" ca="1" si="7"/>
        <v>6.25 mm/s</v>
      </c>
      <c r="I36" s="17" t="str">
        <f t="shared" ca="1" si="5"/>
        <v>85 PPF</v>
      </c>
      <c r="J36" s="17" t="str">
        <f t="shared" ca="1" si="3"/>
        <v>85 PPF, 6.25 mm/s, 3.5 bar</v>
      </c>
      <c r="K36" s="17" t="str">
        <f t="shared" ca="1" si="4"/>
        <v>90 PPF, 6.25 mm/s, 3.5 bar</v>
      </c>
    </row>
    <row r="37" spans="1:11" x14ac:dyDescent="0.25">
      <c r="A37" s="48" t="s">
        <v>58</v>
      </c>
      <c r="B37" s="47" t="str">
        <f t="shared" ca="1" si="2"/>
        <v>85:15 PPF:DEF, 2bar, 5mm/s, 1.2mm</v>
      </c>
      <c r="G37" s="17" t="str">
        <f t="shared" ca="1" si="6"/>
        <v>3.5 bar</v>
      </c>
      <c r="H37" s="17" t="str">
        <f t="shared" ca="1" si="7"/>
        <v>7.5 mm/s</v>
      </c>
      <c r="I37" s="17" t="str">
        <f t="shared" ca="1" si="5"/>
        <v>85 PPF</v>
      </c>
      <c r="J37" s="17" t="str">
        <f t="shared" ca="1" si="3"/>
        <v>85 PPF, 7.5 mm/s, 3.5 bar</v>
      </c>
      <c r="K37" s="17" t="str">
        <f t="shared" ca="1" si="4"/>
        <v>90 PPF, 7.5 mm/s, 3.5 bar</v>
      </c>
    </row>
    <row r="38" spans="1:11" x14ac:dyDescent="0.25">
      <c r="A38" s="48" t="s">
        <v>59</v>
      </c>
      <c r="B38" s="47" t="str">
        <f t="shared" ca="1" si="2"/>
        <v>85:15 PPF:DEF, 2bar, 5mm/s, 1.2mm</v>
      </c>
      <c r="G38" s="17" t="str">
        <f t="shared" ca="1" si="6"/>
        <v>3.5 bar</v>
      </c>
      <c r="H38" s="17" t="str">
        <f t="shared" ca="1" si="7"/>
        <v>7.5 mm/s</v>
      </c>
      <c r="I38" s="17" t="str">
        <f t="shared" ca="1" si="5"/>
        <v>85 PPF</v>
      </c>
      <c r="J38" s="17" t="str">
        <f t="shared" ca="1" si="3"/>
        <v>85 PPF, 7.5 mm/s, 3.5 bar</v>
      </c>
      <c r="K38" s="17" t="str">
        <f t="shared" ca="1" si="4"/>
        <v>90 PPF, 7.5 mm/s, 3.5 bar</v>
      </c>
    </row>
    <row r="39" spans="1:11" x14ac:dyDescent="0.25">
      <c r="A39" s="48" t="s">
        <v>60</v>
      </c>
      <c r="B39" s="47" t="str">
        <f t="shared" ca="1" si="2"/>
        <v>85:15 PPF:DEF, 2bar, 5mm/s, 1.2mm</v>
      </c>
      <c r="G39" s="17" t="str">
        <f t="shared" ca="1" si="6"/>
        <v>3.5 bar</v>
      </c>
      <c r="H39" s="17" t="str">
        <f t="shared" ca="1" si="7"/>
        <v>7.5 mm/s</v>
      </c>
      <c r="I39" s="17" t="str">
        <f t="shared" ca="1" si="5"/>
        <v>85 PPF</v>
      </c>
      <c r="J39" s="17" t="str">
        <f t="shared" ca="1" si="3"/>
        <v>85 PPF, 7.5 mm/s, 3.5 bar</v>
      </c>
      <c r="K39" s="17" t="str">
        <f t="shared" ca="1" si="4"/>
        <v>90 PPF, 7.5 mm/s, 3.5 bar</v>
      </c>
    </row>
    <row r="40" spans="1:11" x14ac:dyDescent="0.25">
      <c r="A40" s="48" t="s">
        <v>61</v>
      </c>
      <c r="B40" s="47" t="str">
        <f t="shared" ca="1" si="2"/>
        <v>85:15 PPF:DEF, 2bar, 5mm/s, 1.2mm</v>
      </c>
      <c r="G40" s="17" t="str">
        <f t="shared" ca="1" si="6"/>
        <v>3.5 bar</v>
      </c>
      <c r="H40" s="17" t="str">
        <f t="shared" ca="1" si="7"/>
        <v>8.75 mm/s</v>
      </c>
      <c r="I40" s="17" t="str">
        <f t="shared" ca="1" si="5"/>
        <v>85 PPF</v>
      </c>
      <c r="J40" s="17" t="str">
        <f t="shared" ca="1" si="3"/>
        <v>85 PPF, 8.75 mm/s, 3.5 bar</v>
      </c>
      <c r="K40" s="17" t="str">
        <f t="shared" ca="1" si="4"/>
        <v>90 PPF, 8.75 mm/s, 3.5 bar</v>
      </c>
    </row>
    <row r="41" spans="1:11" x14ac:dyDescent="0.25">
      <c r="A41" s="48" t="s">
        <v>62</v>
      </c>
      <c r="B41" s="47" t="str">
        <f t="shared" ca="1" si="2"/>
        <v>85:15 PPF:DEF, 2bar, 5mm/s, 1.2mm</v>
      </c>
      <c r="G41" s="17" t="str">
        <f t="shared" ca="1" si="6"/>
        <v>3.5 bar</v>
      </c>
      <c r="H41" s="17" t="str">
        <f t="shared" ca="1" si="7"/>
        <v>8.75 mm/s</v>
      </c>
      <c r="I41" s="17" t="str">
        <f t="shared" ca="1" si="5"/>
        <v>85 PPF</v>
      </c>
      <c r="J41" s="17" t="str">
        <f t="shared" ca="1" si="3"/>
        <v>85 PPF, 8.75 mm/s, 3.5 bar</v>
      </c>
      <c r="K41" s="17" t="str">
        <f t="shared" ca="1" si="4"/>
        <v>90 PPF, 8.75 mm/s, 3.5 bar</v>
      </c>
    </row>
    <row r="42" spans="1:11" x14ac:dyDescent="0.25">
      <c r="A42" s="48" t="s">
        <v>63</v>
      </c>
      <c r="B42" s="47" t="str">
        <f t="shared" ca="1" si="2"/>
        <v>85:15 PPF:DEF, 2bar, 5mm/s, 1mm</v>
      </c>
      <c r="G42" s="17" t="str">
        <f t="shared" ca="1" si="6"/>
        <v>3.5 bar</v>
      </c>
      <c r="H42" s="17" t="str">
        <f t="shared" ca="1" si="7"/>
        <v>8.75 mm/s</v>
      </c>
      <c r="I42" s="17" t="str">
        <f t="shared" ca="1" si="5"/>
        <v>85 PPF</v>
      </c>
      <c r="J42" s="17" t="str">
        <f t="shared" ca="1" si="3"/>
        <v>85 PPF, 8.75 mm/s, 3.5 bar</v>
      </c>
      <c r="K42" s="17" t="str">
        <f t="shared" ca="1" si="4"/>
        <v>90 PPF, 8.75 mm/s, 3.5 bar</v>
      </c>
    </row>
    <row r="43" spans="1:11" x14ac:dyDescent="0.25">
      <c r="A43" s="48" t="s">
        <v>64</v>
      </c>
      <c r="B43" s="47" t="str">
        <f t="shared" ca="1" si="2"/>
        <v>85:15 PPF:DEF, 2bar, 5mm/s, 1mm</v>
      </c>
      <c r="G43" s="17" t="str">
        <f t="shared" ca="1" si="6"/>
        <v>3.5 bar</v>
      </c>
      <c r="H43" s="17" t="str">
        <f t="shared" ca="1" si="7"/>
        <v>10 mm/s</v>
      </c>
      <c r="I43" s="17" t="str">
        <f t="shared" ca="1" si="5"/>
        <v>85 PPF</v>
      </c>
      <c r="J43" s="17" t="str">
        <f t="shared" ca="1" si="3"/>
        <v>85 PPF, 10 mm/s, 3.5 bar</v>
      </c>
      <c r="K43" s="17" t="str">
        <f t="shared" ca="1" si="4"/>
        <v>90 PPF, 10 mm/s, 3.5 bar</v>
      </c>
    </row>
    <row r="44" spans="1:11" x14ac:dyDescent="0.25">
      <c r="A44" s="48" t="s">
        <v>65</v>
      </c>
      <c r="B44" s="47" t="str">
        <f t="shared" ca="1" si="2"/>
        <v>85:15 PPF:DEF, 2bar, 5mm/s, 1mm</v>
      </c>
      <c r="G44" s="17" t="str">
        <f t="shared" ca="1" si="6"/>
        <v>3.5 bar</v>
      </c>
      <c r="H44" s="17" t="str">
        <f t="shared" ca="1" si="7"/>
        <v>10 mm/s</v>
      </c>
      <c r="I44" s="17" t="str">
        <f t="shared" ca="1" si="5"/>
        <v>85 PPF</v>
      </c>
      <c r="J44" s="17" t="str">
        <f t="shared" ca="1" si="3"/>
        <v>85 PPF, 10 mm/s, 3.5 bar</v>
      </c>
      <c r="K44" s="17" t="str">
        <f t="shared" ca="1" si="4"/>
        <v>90 PPF, 10 mm/s, 3.5 bar</v>
      </c>
    </row>
    <row r="45" spans="1:11" x14ac:dyDescent="0.25">
      <c r="A45" s="48" t="s">
        <v>66</v>
      </c>
      <c r="B45" s="47" t="str">
        <f t="shared" ca="1" si="2"/>
        <v>85:15 PPF:DEF, 2bar, 5mm/s, 1mm</v>
      </c>
      <c r="G45" s="17" t="str">
        <f t="shared" ca="1" si="6"/>
        <v>3.5 bar</v>
      </c>
      <c r="H45" s="17" t="str">
        <f t="shared" ca="1" si="7"/>
        <v>10 mm/s</v>
      </c>
      <c r="I45" s="17" t="str">
        <f t="shared" ca="1" si="5"/>
        <v>85 PPF</v>
      </c>
      <c r="J45" s="17" t="str">
        <f t="shared" ca="1" si="3"/>
        <v>85 PPF, 10 mm/s, 3.5 bar</v>
      </c>
      <c r="K45" s="17" t="str">
        <f t="shared" ca="1" si="4"/>
        <v>90 PPF, 10 mm/s, 3.5 bar</v>
      </c>
    </row>
    <row r="46" spans="1:11" x14ac:dyDescent="0.25">
      <c r="A46" s="48" t="s">
        <v>67</v>
      </c>
      <c r="B46" s="47" t="str">
        <f t="shared" ca="1" si="2"/>
        <v>85:15 PPF:DEF, 2bar, 5mm/s, 1mm</v>
      </c>
      <c r="G46" s="17" t="str">
        <f t="shared" ca="1" si="6"/>
        <v>4 bar</v>
      </c>
      <c r="H46" s="17" t="str">
        <f t="shared" ca="1" si="7"/>
        <v>5 mm/s</v>
      </c>
      <c r="I46" s="17" t="str">
        <f t="shared" ca="1" si="5"/>
        <v>85 PPF</v>
      </c>
      <c r="J46" s="17" t="str">
        <f t="shared" ca="1" si="3"/>
        <v>85 PPF, 5 mm/s, 4 bar</v>
      </c>
      <c r="K46" s="17" t="str">
        <f t="shared" ca="1" si="4"/>
        <v>90 PPF, 5 mm/s, 4 bar</v>
      </c>
    </row>
    <row r="47" spans="1:11" x14ac:dyDescent="0.25">
      <c r="A47" s="48" t="s">
        <v>68</v>
      </c>
      <c r="B47" s="47" t="str">
        <f t="shared" ca="1" si="2"/>
        <v>85:15 PPF:DEF, 2bar, 5mm/s, 1mm</v>
      </c>
      <c r="G47" s="17" t="str">
        <f t="shared" ca="1" si="6"/>
        <v>4 bar</v>
      </c>
      <c r="H47" s="17" t="str">
        <f t="shared" ca="1" si="7"/>
        <v>5 mm/s</v>
      </c>
      <c r="I47" s="17" t="str">
        <f t="shared" ca="1" si="5"/>
        <v>85 PPF</v>
      </c>
      <c r="J47" s="17" t="str">
        <f t="shared" ca="1" si="3"/>
        <v>85 PPF, 5 mm/s, 4 bar</v>
      </c>
      <c r="K47" s="17" t="str">
        <f t="shared" ca="1" si="4"/>
        <v>90 PPF, 5 mm/s, 4 bar</v>
      </c>
    </row>
    <row r="48" spans="1:11" x14ac:dyDescent="0.25">
      <c r="A48" s="48" t="s">
        <v>69</v>
      </c>
      <c r="B48" s="47" t="str">
        <f t="shared" ca="1" si="2"/>
        <v>85:15 PPF:DEF, 2bar, 5mm/s, 1mm</v>
      </c>
      <c r="G48" s="17" t="str">
        <f t="shared" ca="1" si="6"/>
        <v>4 bar</v>
      </c>
      <c r="H48" s="17" t="str">
        <f t="shared" ca="1" si="7"/>
        <v>5 mm/s</v>
      </c>
      <c r="I48" s="17" t="str">
        <f t="shared" ca="1" si="5"/>
        <v>85 PPF</v>
      </c>
      <c r="J48" s="17" t="str">
        <f t="shared" ca="1" si="3"/>
        <v>85 PPF, 5 mm/s, 4 bar</v>
      </c>
      <c r="K48" s="17" t="str">
        <f t="shared" ca="1" si="4"/>
        <v>90 PPF, 5 mm/s, 4 bar</v>
      </c>
    </row>
    <row r="49" spans="1:11" x14ac:dyDescent="0.25">
      <c r="A49" s="48" t="s">
        <v>70</v>
      </c>
      <c r="B49" s="47" t="str">
        <f t="shared" ca="1" si="2"/>
        <v>85:15 PPF:DEF, 2bar, 5mm/s, 1mm</v>
      </c>
      <c r="G49" s="17" t="str">
        <f t="shared" ca="1" si="6"/>
        <v>4 bar</v>
      </c>
      <c r="H49" s="17" t="str">
        <f t="shared" ca="1" si="7"/>
        <v>6.25 mm/s</v>
      </c>
      <c r="I49" s="17" t="str">
        <f t="shared" ca="1" si="5"/>
        <v>85 PPF</v>
      </c>
      <c r="J49" s="17" t="str">
        <f t="shared" ca="1" si="3"/>
        <v>85 PPF, 6.25 mm/s, 4 bar</v>
      </c>
      <c r="K49" s="17" t="str">
        <f t="shared" ca="1" si="4"/>
        <v>90 PPF, 6.25 mm/s, 4 bar</v>
      </c>
    </row>
    <row r="50" spans="1:11" x14ac:dyDescent="0.25">
      <c r="A50" s="48" t="s">
        <v>71</v>
      </c>
      <c r="B50" s="47" t="str">
        <f t="shared" ca="1" si="2"/>
        <v>85:15 PPF:DEF, 2bar, 5mm/s, 1mm</v>
      </c>
      <c r="G50" s="17" t="str">
        <f t="shared" ca="1" si="6"/>
        <v>4 bar</v>
      </c>
      <c r="H50" s="17" t="str">
        <f t="shared" ca="1" si="7"/>
        <v>6.25 mm/s</v>
      </c>
      <c r="I50" s="17" t="str">
        <f t="shared" ca="1" si="5"/>
        <v>85 PPF</v>
      </c>
      <c r="J50" s="17" t="str">
        <f t="shared" ca="1" si="3"/>
        <v>85 PPF, 6.25 mm/s, 4 bar</v>
      </c>
      <c r="K50" s="17" t="str">
        <f t="shared" ca="1" si="4"/>
        <v>90 PPF, 6.25 mm/s, 4 bar</v>
      </c>
    </row>
    <row r="51" spans="1:11" x14ac:dyDescent="0.25">
      <c r="A51" s="48" t="s">
        <v>72</v>
      </c>
      <c r="B51" s="47" t="str">
        <f t="shared" ca="1" si="2"/>
        <v>85:15 PPF:DEF, 2bar, 5mm/s, 1mm</v>
      </c>
      <c r="G51" s="17" t="str">
        <f t="shared" ca="1" si="6"/>
        <v>4 bar</v>
      </c>
      <c r="H51" s="17" t="str">
        <f t="shared" ca="1" si="7"/>
        <v>6.25 mm/s</v>
      </c>
      <c r="I51" s="17" t="str">
        <f t="shared" ca="1" si="5"/>
        <v>85 PPF</v>
      </c>
      <c r="J51" s="17" t="str">
        <f t="shared" ca="1" si="3"/>
        <v>85 PPF, 6.25 mm/s, 4 bar</v>
      </c>
      <c r="K51" s="17" t="str">
        <f t="shared" ca="1" si="4"/>
        <v>90 PPF, 6.25 mm/s, 4 bar</v>
      </c>
    </row>
    <row r="52" spans="1:11" x14ac:dyDescent="0.25">
      <c r="A52" s="48" t="s">
        <v>73</v>
      </c>
      <c r="B52" s="47" t="str">
        <f t="shared" ca="1" si="2"/>
        <v>85:15 PPF:DEF, 2bar, 5mm/s, 1mm</v>
      </c>
      <c r="G52" s="17" t="str">
        <f t="shared" ca="1" si="6"/>
        <v>4 bar</v>
      </c>
      <c r="H52" s="17" t="str">
        <f t="shared" ca="1" si="7"/>
        <v>7.5 mm/s</v>
      </c>
      <c r="I52" s="17" t="str">
        <f t="shared" ca="1" si="5"/>
        <v>85 PPF</v>
      </c>
      <c r="J52" s="17" t="str">
        <f t="shared" ca="1" si="3"/>
        <v>85 PPF, 7.5 mm/s, 4 bar</v>
      </c>
      <c r="K52" s="17" t="str">
        <f t="shared" ca="1" si="4"/>
        <v>90 PPF, 7.5 mm/s, 4 bar</v>
      </c>
    </row>
    <row r="53" spans="1:11" x14ac:dyDescent="0.25">
      <c r="A53" s="48" t="s">
        <v>74</v>
      </c>
      <c r="B53" s="47" t="str">
        <f t="shared" ca="1" si="2"/>
        <v>85:15 PPF:DEF, 2bar, 5mm/s, 1mm</v>
      </c>
      <c r="G53" s="17" t="str">
        <f t="shared" ca="1" si="6"/>
        <v>4 bar</v>
      </c>
      <c r="H53" s="17" t="str">
        <f t="shared" ca="1" si="7"/>
        <v>7.5 mm/s</v>
      </c>
      <c r="I53" s="17" t="str">
        <f t="shared" ca="1" si="5"/>
        <v>85 PPF</v>
      </c>
      <c r="J53" s="17" t="str">
        <f t="shared" ca="1" si="3"/>
        <v>85 PPF, 7.5 mm/s, 4 bar</v>
      </c>
      <c r="K53" s="17" t="str">
        <f t="shared" ca="1" si="4"/>
        <v>90 PPF, 7.5 mm/s, 4 bar</v>
      </c>
    </row>
    <row r="54" spans="1:11" x14ac:dyDescent="0.25">
      <c r="A54" s="48" t="s">
        <v>75</v>
      </c>
      <c r="B54" s="47" t="str">
        <f t="shared" ca="1" si="2"/>
        <v>85:15 PPF:DEF, 2bar, 5mm/s, 1mm</v>
      </c>
      <c r="G54" s="17" t="str">
        <f t="shared" ca="1" si="6"/>
        <v>4 bar</v>
      </c>
      <c r="H54" s="17" t="str">
        <f t="shared" ca="1" si="7"/>
        <v>7.5 mm/s</v>
      </c>
      <c r="I54" s="17" t="str">
        <f t="shared" ca="1" si="5"/>
        <v>85 PPF</v>
      </c>
      <c r="J54" s="17" t="str">
        <f t="shared" ca="1" si="3"/>
        <v>85 PPF, 7.5 mm/s, 4 bar</v>
      </c>
      <c r="K54" s="17" t="str">
        <f t="shared" ca="1" si="4"/>
        <v>90 PPF, 7.5 mm/s, 4 bar</v>
      </c>
    </row>
    <row r="55" spans="1:11" x14ac:dyDescent="0.25">
      <c r="B55" s="47" t="str">
        <f t="shared" ca="1" si="2"/>
        <v>85:15 PPF:DEF, 2bar, 5mm/s, 1mm</v>
      </c>
      <c r="G55" s="17" t="str">
        <f t="shared" ca="1" si="6"/>
        <v>4 bar</v>
      </c>
      <c r="H55" s="17" t="str">
        <f t="shared" ca="1" si="7"/>
        <v>8.75 mm/s</v>
      </c>
      <c r="I55" s="17" t="str">
        <f t="shared" ca="1" si="5"/>
        <v>85 PPF</v>
      </c>
      <c r="J55" s="17" t="str">
        <f t="shared" ca="1" si="3"/>
        <v>85 PPF, 8.75 mm/s, 4 bar</v>
      </c>
      <c r="K55" s="17" t="str">
        <f t="shared" ca="1" si="4"/>
        <v>90 PPF, 8.75 mm/s, 4 bar</v>
      </c>
    </row>
    <row r="56" spans="1:11" x14ac:dyDescent="0.25">
      <c r="B56" s="47" t="str">
        <f t="shared" ca="1" si="2"/>
        <v>85:15 PPF:DEF, 2bar, 5mm/s, 1mm</v>
      </c>
      <c r="G56" s="17" t="str">
        <f t="shared" ca="1" si="6"/>
        <v>4 bar</v>
      </c>
      <c r="H56" s="17" t="str">
        <f t="shared" ca="1" si="7"/>
        <v>8.75 mm/s</v>
      </c>
      <c r="I56" s="17" t="str">
        <f t="shared" ca="1" si="5"/>
        <v>85 PPF</v>
      </c>
      <c r="J56" s="17" t="str">
        <f t="shared" ca="1" si="3"/>
        <v>85 PPF, 8.75 mm/s, 4 bar</v>
      </c>
      <c r="K56" s="17" t="str">
        <f t="shared" ca="1" si="4"/>
        <v>90 PPF, 8.75 mm/s, 4 bar</v>
      </c>
    </row>
    <row r="57" spans="1:11" x14ac:dyDescent="0.25">
      <c r="B57" s="47" t="str">
        <f t="shared" ca="1" si="2"/>
        <v>85:15 PPF:DEF, 2bar, 5mm/s, 1mm</v>
      </c>
      <c r="G57" s="17" t="str">
        <f t="shared" ca="1" si="6"/>
        <v>4 bar</v>
      </c>
      <c r="H57" s="17" t="str">
        <f t="shared" ca="1" si="7"/>
        <v>8.75 mm/s</v>
      </c>
      <c r="I57" s="17" t="str">
        <f t="shared" ca="1" si="5"/>
        <v>85 PPF</v>
      </c>
      <c r="J57" s="17" t="str">
        <f t="shared" ca="1" si="3"/>
        <v>85 PPF, 8.75 mm/s, 4 bar</v>
      </c>
      <c r="K57" s="17" t="str">
        <f t="shared" ca="1" si="4"/>
        <v>90 PPF, 8.75 mm/s, 4 bar</v>
      </c>
    </row>
    <row r="58" spans="1:11" x14ac:dyDescent="0.25">
      <c r="B58" s="47" t="str">
        <f t="shared" ca="1" si="2"/>
        <v>85:15 PPF:DEF, 2bar, 5mm/s, 1mm</v>
      </c>
      <c r="G58" s="17" t="str">
        <f t="shared" ca="1" si="6"/>
        <v>4 bar</v>
      </c>
      <c r="H58" s="17" t="str">
        <f t="shared" ca="1" si="7"/>
        <v>10 mm/s</v>
      </c>
      <c r="I58" s="17" t="str">
        <f t="shared" ca="1" si="5"/>
        <v>85 PPF</v>
      </c>
      <c r="J58" s="17" t="str">
        <f t="shared" ca="1" si="3"/>
        <v>85 PPF, 10 mm/s, 4 bar</v>
      </c>
      <c r="K58" s="17" t="str">
        <f t="shared" ca="1" si="4"/>
        <v>90 PPF, 10 mm/s, 4 bar</v>
      </c>
    </row>
    <row r="59" spans="1:11" x14ac:dyDescent="0.25">
      <c r="B59" s="47" t="str">
        <f t="shared" ca="1" si="2"/>
        <v>85:15 PPF:DEF, 2bar, 5mm/s, 1mm</v>
      </c>
      <c r="G59" s="17" t="str">
        <f t="shared" ca="1" si="6"/>
        <v>4 bar</v>
      </c>
      <c r="H59" s="17" t="str">
        <f t="shared" ca="1" si="7"/>
        <v>10 mm/s</v>
      </c>
      <c r="I59" s="17" t="str">
        <f t="shared" ca="1" si="5"/>
        <v>85 PPF</v>
      </c>
      <c r="J59" s="17" t="str">
        <f t="shared" ca="1" si="3"/>
        <v>85 PPF, 10 mm/s, 4 bar</v>
      </c>
      <c r="K59" s="17" t="str">
        <f t="shared" ca="1" si="4"/>
        <v>90 PPF, 10 mm/s, 4 bar</v>
      </c>
    </row>
    <row r="60" spans="1:11" x14ac:dyDescent="0.25">
      <c r="B60" s="47" t="str">
        <f t="shared" ca="1" si="2"/>
        <v>85:15 PPF:DEF, 2bar, 5mm/s, 1mm</v>
      </c>
      <c r="G60" s="17" t="str">
        <f t="shared" ca="1" si="6"/>
        <v>4 bar</v>
      </c>
      <c r="H60" s="17" t="str">
        <f t="shared" ca="1" si="7"/>
        <v>10 mm/s</v>
      </c>
      <c r="I60" s="17" t="str">
        <f t="shared" ca="1" si="5"/>
        <v>85 PPF</v>
      </c>
      <c r="J60" s="17" t="str">
        <f t="shared" ca="1" si="3"/>
        <v>85 PPF, 10 mm/s, 4 bar</v>
      </c>
      <c r="K60" s="17" t="str">
        <f t="shared" ca="1" si="4"/>
        <v>90 PPF, 10 mm/s, 4 bar</v>
      </c>
    </row>
    <row r="61" spans="1:11" x14ac:dyDescent="0.25">
      <c r="B61" s="47" t="str">
        <f t="shared" ca="1" si="2"/>
        <v>85:15 PPF:DEF, 2bar, 5mm/s, 1mm</v>
      </c>
    </row>
    <row r="62" spans="1:11" x14ac:dyDescent="0.25">
      <c r="B62" s="47" t="str">
        <f t="shared" ca="1" si="2"/>
        <v>85:15 PPF:DEF, 2bar, 5mm/s, 1mm</v>
      </c>
    </row>
    <row r="63" spans="1:11" x14ac:dyDescent="0.25">
      <c r="B63" s="47" t="str">
        <f t="shared" ca="1" si="2"/>
        <v>85:15 PPF:DEF, 2bar, 5mm/s, 1mm</v>
      </c>
    </row>
    <row r="64" spans="1:11" x14ac:dyDescent="0.25">
      <c r="B64" s="47" t="str">
        <f t="shared" ca="1" si="2"/>
        <v>85:15 PPF:DEF, 2bar, 5mm/s, 1mm</v>
      </c>
    </row>
    <row r="65" spans="2:2" x14ac:dyDescent="0.25">
      <c r="B65" s="47" t="str">
        <f t="shared" ca="1" si="2"/>
        <v>85:15 PPF:DEF, 2bar, 5mm/s, 1mm</v>
      </c>
    </row>
    <row r="66" spans="2:2" x14ac:dyDescent="0.25">
      <c r="B66" s="47" t="str">
        <f t="shared" ref="B66:B129" ca="1" si="8">INDIRECT("A" &amp; TEXT(_xlfn.FLOOR.PRECISE((ROW()-1)/41)+1,"0"))</f>
        <v>85:15 PPF:DEF, 2bar, 5mm/s, 1mm</v>
      </c>
    </row>
    <row r="67" spans="2:2" x14ac:dyDescent="0.25">
      <c r="B67" s="47" t="str">
        <f t="shared" ca="1" si="8"/>
        <v>85:15 PPF:DEF, 2bar, 5mm/s, 1mm</v>
      </c>
    </row>
    <row r="68" spans="2:2" x14ac:dyDescent="0.25">
      <c r="B68" s="47" t="str">
        <f t="shared" ca="1" si="8"/>
        <v>85:15 PPF:DEF, 2bar, 5mm/s, 1mm</v>
      </c>
    </row>
    <row r="69" spans="2:2" x14ac:dyDescent="0.25">
      <c r="B69" s="47" t="str">
        <f t="shared" ca="1" si="8"/>
        <v>85:15 PPF:DEF, 2bar, 5mm/s, 1mm</v>
      </c>
    </row>
    <row r="70" spans="2:2" x14ac:dyDescent="0.25">
      <c r="B70" s="47" t="str">
        <f t="shared" ca="1" si="8"/>
        <v>85:15 PPF:DEF, 2bar, 5mm/s, 1mm</v>
      </c>
    </row>
    <row r="71" spans="2:2" x14ac:dyDescent="0.25">
      <c r="B71" s="47" t="str">
        <f t="shared" ca="1" si="8"/>
        <v>85:15 PPF:DEF, 2bar, 5mm/s, 1mm</v>
      </c>
    </row>
    <row r="72" spans="2:2" x14ac:dyDescent="0.25">
      <c r="B72" s="47" t="str">
        <f t="shared" ca="1" si="8"/>
        <v>85:15 PPF:DEF, 2bar, 5mm/s, 1mm</v>
      </c>
    </row>
    <row r="73" spans="2:2" x14ac:dyDescent="0.25">
      <c r="B73" s="47" t="str">
        <f t="shared" ca="1" si="8"/>
        <v>85:15 PPF:DEF, 2bar, 5mm/s, 1mm</v>
      </c>
    </row>
    <row r="74" spans="2:2" x14ac:dyDescent="0.25">
      <c r="B74" s="47" t="str">
        <f t="shared" ca="1" si="8"/>
        <v>85:15 PPF:DEF, 2bar, 5mm/s, 1mm</v>
      </c>
    </row>
    <row r="75" spans="2:2" x14ac:dyDescent="0.25">
      <c r="B75" s="47" t="str">
        <f t="shared" ca="1" si="8"/>
        <v>85:15 PPF:DEF, 2bar, 5mm/s, 1mm</v>
      </c>
    </row>
    <row r="76" spans="2:2" x14ac:dyDescent="0.25">
      <c r="B76" s="47" t="str">
        <f t="shared" ca="1" si="8"/>
        <v>85:15 PPF:DEF, 2bar, 5mm/s, 1mm</v>
      </c>
    </row>
    <row r="77" spans="2:2" x14ac:dyDescent="0.25">
      <c r="B77" s="47" t="str">
        <f t="shared" ca="1" si="8"/>
        <v>85:15 PPF:DEF, 2bar, 5mm/s, 1mm</v>
      </c>
    </row>
    <row r="78" spans="2:2" x14ac:dyDescent="0.25">
      <c r="B78" s="47" t="str">
        <f t="shared" ca="1" si="8"/>
        <v>85:15 PPF:DEF, 2bar, 5mm/s, 1mm</v>
      </c>
    </row>
    <row r="79" spans="2:2" x14ac:dyDescent="0.25">
      <c r="B79" s="47" t="str">
        <f t="shared" ca="1" si="8"/>
        <v>85:15 PPF:DEF, 2bar, 5mm/s, 1mm</v>
      </c>
    </row>
    <row r="80" spans="2:2" x14ac:dyDescent="0.25">
      <c r="B80" s="47" t="str">
        <f t="shared" ca="1" si="8"/>
        <v>85:15 PPF:DEF, 2bar, 5mm/s, 1mm</v>
      </c>
    </row>
    <row r="81" spans="2:2" x14ac:dyDescent="0.25">
      <c r="B81" s="47" t="str">
        <f t="shared" ca="1" si="8"/>
        <v>85:15 PPF:DEF, 2bar, 5mm/s, 1mm</v>
      </c>
    </row>
    <row r="82" spans="2:2" x14ac:dyDescent="0.25">
      <c r="B82" s="47" t="str">
        <f t="shared" ca="1" si="8"/>
        <v>85:15 PPF:DEF, 2bar, 5mm/s, 1mm</v>
      </c>
    </row>
    <row r="83" spans="2:2" x14ac:dyDescent="0.25">
      <c r="B83" s="47" t="str">
        <f t="shared" ca="1" si="8"/>
        <v>85:15 PPF:DEF, 2bar, 5mm/s, 0.8mm</v>
      </c>
    </row>
    <row r="84" spans="2:2" x14ac:dyDescent="0.25">
      <c r="B84" s="47" t="str">
        <f t="shared" ca="1" si="8"/>
        <v>85:15 PPF:DEF, 2bar, 5mm/s, 0.8mm</v>
      </c>
    </row>
    <row r="85" spans="2:2" x14ac:dyDescent="0.25">
      <c r="B85" s="47" t="str">
        <f t="shared" ca="1" si="8"/>
        <v>85:15 PPF:DEF, 2bar, 5mm/s, 0.8mm</v>
      </c>
    </row>
    <row r="86" spans="2:2" x14ac:dyDescent="0.25">
      <c r="B86" s="47" t="str">
        <f t="shared" ca="1" si="8"/>
        <v>85:15 PPF:DEF, 2bar, 5mm/s, 0.8mm</v>
      </c>
    </row>
    <row r="87" spans="2:2" x14ac:dyDescent="0.25">
      <c r="B87" s="47" t="str">
        <f t="shared" ca="1" si="8"/>
        <v>85:15 PPF:DEF, 2bar, 5mm/s, 0.8mm</v>
      </c>
    </row>
    <row r="88" spans="2:2" x14ac:dyDescent="0.25">
      <c r="B88" s="47" t="str">
        <f t="shared" ca="1" si="8"/>
        <v>85:15 PPF:DEF, 2bar, 5mm/s, 0.8mm</v>
      </c>
    </row>
    <row r="89" spans="2:2" x14ac:dyDescent="0.25">
      <c r="B89" s="47" t="str">
        <f t="shared" ca="1" si="8"/>
        <v>85:15 PPF:DEF, 2bar, 5mm/s, 0.8mm</v>
      </c>
    </row>
    <row r="90" spans="2:2" x14ac:dyDescent="0.25">
      <c r="B90" s="47" t="str">
        <f t="shared" ca="1" si="8"/>
        <v>85:15 PPF:DEF, 2bar, 5mm/s, 0.8mm</v>
      </c>
    </row>
    <row r="91" spans="2:2" x14ac:dyDescent="0.25">
      <c r="B91" s="47" t="str">
        <f t="shared" ca="1" si="8"/>
        <v>85:15 PPF:DEF, 2bar, 5mm/s, 0.8mm</v>
      </c>
    </row>
    <row r="92" spans="2:2" x14ac:dyDescent="0.25">
      <c r="B92" s="47" t="str">
        <f t="shared" ca="1" si="8"/>
        <v>85:15 PPF:DEF, 2bar, 5mm/s, 0.8mm</v>
      </c>
    </row>
    <row r="93" spans="2:2" x14ac:dyDescent="0.25">
      <c r="B93" s="47" t="str">
        <f t="shared" ca="1" si="8"/>
        <v>85:15 PPF:DEF, 2bar, 5mm/s, 0.8mm</v>
      </c>
    </row>
    <row r="94" spans="2:2" x14ac:dyDescent="0.25">
      <c r="B94" s="47" t="str">
        <f t="shared" ca="1" si="8"/>
        <v>85:15 PPF:DEF, 2bar, 5mm/s, 0.8mm</v>
      </c>
    </row>
    <row r="95" spans="2:2" x14ac:dyDescent="0.25">
      <c r="B95" s="47" t="str">
        <f t="shared" ca="1" si="8"/>
        <v>85:15 PPF:DEF, 2bar, 5mm/s, 0.8mm</v>
      </c>
    </row>
    <row r="96" spans="2:2" x14ac:dyDescent="0.25">
      <c r="B96" s="47" t="str">
        <f t="shared" ca="1" si="8"/>
        <v>85:15 PPF:DEF, 2bar, 5mm/s, 0.8mm</v>
      </c>
    </row>
    <row r="97" spans="2:2" x14ac:dyDescent="0.25">
      <c r="B97" s="47" t="str">
        <f t="shared" ca="1" si="8"/>
        <v>85:15 PPF:DEF, 2bar, 5mm/s, 0.8mm</v>
      </c>
    </row>
    <row r="98" spans="2:2" x14ac:dyDescent="0.25">
      <c r="B98" s="47" t="str">
        <f t="shared" ca="1" si="8"/>
        <v>85:15 PPF:DEF, 2bar, 5mm/s, 0.8mm</v>
      </c>
    </row>
    <row r="99" spans="2:2" x14ac:dyDescent="0.25">
      <c r="B99" s="47" t="str">
        <f t="shared" ca="1" si="8"/>
        <v>85:15 PPF:DEF, 2bar, 5mm/s, 0.8mm</v>
      </c>
    </row>
    <row r="100" spans="2:2" x14ac:dyDescent="0.25">
      <c r="B100" s="47" t="str">
        <f t="shared" ca="1" si="8"/>
        <v>85:15 PPF:DEF, 2bar, 5mm/s, 0.8mm</v>
      </c>
    </row>
    <row r="101" spans="2:2" x14ac:dyDescent="0.25">
      <c r="B101" s="47" t="str">
        <f t="shared" ca="1" si="8"/>
        <v>85:15 PPF:DEF, 2bar, 5mm/s, 0.8mm</v>
      </c>
    </row>
    <row r="102" spans="2:2" x14ac:dyDescent="0.25">
      <c r="B102" s="47" t="str">
        <f t="shared" ca="1" si="8"/>
        <v>85:15 PPF:DEF, 2bar, 5mm/s, 0.8mm</v>
      </c>
    </row>
    <row r="103" spans="2:2" x14ac:dyDescent="0.25">
      <c r="B103" s="47" t="str">
        <f t="shared" ca="1" si="8"/>
        <v>85:15 PPF:DEF, 2bar, 5mm/s, 0.8mm</v>
      </c>
    </row>
    <row r="104" spans="2:2" x14ac:dyDescent="0.25">
      <c r="B104" s="47" t="str">
        <f t="shared" ca="1" si="8"/>
        <v>85:15 PPF:DEF, 2bar, 5mm/s, 0.8mm</v>
      </c>
    </row>
    <row r="105" spans="2:2" x14ac:dyDescent="0.25">
      <c r="B105" s="47" t="str">
        <f t="shared" ca="1" si="8"/>
        <v>85:15 PPF:DEF, 2bar, 5mm/s, 0.8mm</v>
      </c>
    </row>
    <row r="106" spans="2:2" x14ac:dyDescent="0.25">
      <c r="B106" s="47" t="str">
        <f t="shared" ca="1" si="8"/>
        <v>85:15 PPF:DEF, 2bar, 5mm/s, 0.8mm</v>
      </c>
    </row>
    <row r="107" spans="2:2" x14ac:dyDescent="0.25">
      <c r="B107" s="47" t="str">
        <f t="shared" ca="1" si="8"/>
        <v>85:15 PPF:DEF, 2bar, 5mm/s, 0.8mm</v>
      </c>
    </row>
    <row r="108" spans="2:2" x14ac:dyDescent="0.25">
      <c r="B108" s="47" t="str">
        <f t="shared" ca="1" si="8"/>
        <v>85:15 PPF:DEF, 2bar, 5mm/s, 0.8mm</v>
      </c>
    </row>
    <row r="109" spans="2:2" x14ac:dyDescent="0.25">
      <c r="B109" s="47" t="str">
        <f t="shared" ca="1" si="8"/>
        <v>85:15 PPF:DEF, 2bar, 5mm/s, 0.8mm</v>
      </c>
    </row>
    <row r="110" spans="2:2" x14ac:dyDescent="0.25">
      <c r="B110" s="47" t="str">
        <f t="shared" ca="1" si="8"/>
        <v>85:15 PPF:DEF, 2bar, 5mm/s, 0.8mm</v>
      </c>
    </row>
    <row r="111" spans="2:2" x14ac:dyDescent="0.25">
      <c r="B111" s="47" t="str">
        <f t="shared" ca="1" si="8"/>
        <v>85:15 PPF:DEF, 2bar, 5mm/s, 0.8mm</v>
      </c>
    </row>
    <row r="112" spans="2:2" x14ac:dyDescent="0.25">
      <c r="B112" s="47" t="str">
        <f t="shared" ca="1" si="8"/>
        <v>85:15 PPF:DEF, 2bar, 5mm/s, 0.8mm</v>
      </c>
    </row>
    <row r="113" spans="2:2" x14ac:dyDescent="0.25">
      <c r="B113" s="47" t="str">
        <f t="shared" ca="1" si="8"/>
        <v>85:15 PPF:DEF, 2bar, 5mm/s, 0.8mm</v>
      </c>
    </row>
    <row r="114" spans="2:2" x14ac:dyDescent="0.25">
      <c r="B114" s="47" t="str">
        <f t="shared" ca="1" si="8"/>
        <v>85:15 PPF:DEF, 2bar, 5mm/s, 0.8mm</v>
      </c>
    </row>
    <row r="115" spans="2:2" x14ac:dyDescent="0.25">
      <c r="B115" s="47" t="str">
        <f t="shared" ca="1" si="8"/>
        <v>85:15 PPF:DEF, 2bar, 5mm/s, 0.8mm</v>
      </c>
    </row>
    <row r="116" spans="2:2" x14ac:dyDescent="0.25">
      <c r="B116" s="47" t="str">
        <f t="shared" ca="1" si="8"/>
        <v>85:15 PPF:DEF, 2bar, 5mm/s, 0.8mm</v>
      </c>
    </row>
    <row r="117" spans="2:2" x14ac:dyDescent="0.25">
      <c r="B117" s="47" t="str">
        <f t="shared" ca="1" si="8"/>
        <v>85:15 PPF:DEF, 2bar, 5mm/s, 0.8mm</v>
      </c>
    </row>
    <row r="118" spans="2:2" x14ac:dyDescent="0.25">
      <c r="B118" s="47" t="str">
        <f t="shared" ca="1" si="8"/>
        <v>85:15 PPF:DEF, 2bar, 5mm/s, 0.8mm</v>
      </c>
    </row>
    <row r="119" spans="2:2" x14ac:dyDescent="0.25">
      <c r="B119" s="47" t="str">
        <f t="shared" ca="1" si="8"/>
        <v>85:15 PPF:DEF, 2bar, 5mm/s, 0.8mm</v>
      </c>
    </row>
    <row r="120" spans="2:2" x14ac:dyDescent="0.25">
      <c r="B120" s="47" t="str">
        <f t="shared" ca="1" si="8"/>
        <v>85:15 PPF:DEF, 2bar, 5mm/s, 0.8mm</v>
      </c>
    </row>
    <row r="121" spans="2:2" x14ac:dyDescent="0.25">
      <c r="B121" s="47" t="str">
        <f t="shared" ca="1" si="8"/>
        <v>85:15 PPF:DEF, 2bar, 5mm/s, 0.8mm</v>
      </c>
    </row>
    <row r="122" spans="2:2" x14ac:dyDescent="0.25">
      <c r="B122" s="47" t="str">
        <f t="shared" ca="1" si="8"/>
        <v>85:15 PPF:DEF, 2bar, 5mm/s, 0.8mm</v>
      </c>
    </row>
    <row r="123" spans="2:2" x14ac:dyDescent="0.25">
      <c r="B123" s="47" t="str">
        <f t="shared" ca="1" si="8"/>
        <v>85:15 PPF:DEF, 2bar, 5mm/s, 0.8mm</v>
      </c>
    </row>
    <row r="124" spans="2:2" x14ac:dyDescent="0.25">
      <c r="B124" s="47" t="str">
        <f t="shared" ca="1" si="8"/>
        <v>85:15 PPF:DEF, 2bar, 7.5mm/s, 1.2mm</v>
      </c>
    </row>
    <row r="125" spans="2:2" x14ac:dyDescent="0.25">
      <c r="B125" s="47" t="str">
        <f t="shared" ca="1" si="8"/>
        <v>85:15 PPF:DEF, 2bar, 7.5mm/s, 1.2mm</v>
      </c>
    </row>
    <row r="126" spans="2:2" x14ac:dyDescent="0.25">
      <c r="B126" s="47" t="str">
        <f t="shared" ca="1" si="8"/>
        <v>85:15 PPF:DEF, 2bar, 7.5mm/s, 1.2mm</v>
      </c>
    </row>
    <row r="127" spans="2:2" x14ac:dyDescent="0.25">
      <c r="B127" s="47" t="str">
        <f t="shared" ca="1" si="8"/>
        <v>85:15 PPF:DEF, 2bar, 7.5mm/s, 1.2mm</v>
      </c>
    </row>
    <row r="128" spans="2:2" x14ac:dyDescent="0.25">
      <c r="B128" s="47" t="str">
        <f t="shared" ca="1" si="8"/>
        <v>85:15 PPF:DEF, 2bar, 7.5mm/s, 1.2mm</v>
      </c>
    </row>
    <row r="129" spans="2:2" x14ac:dyDescent="0.25">
      <c r="B129" s="47" t="str">
        <f t="shared" ca="1" si="8"/>
        <v>85:15 PPF:DEF, 2bar, 7.5mm/s, 1.2mm</v>
      </c>
    </row>
    <row r="130" spans="2:2" x14ac:dyDescent="0.25">
      <c r="B130" s="47" t="str">
        <f t="shared" ref="B130:B193" ca="1" si="9">INDIRECT("A" &amp; TEXT(_xlfn.FLOOR.PRECISE((ROW()-1)/41)+1,"0"))</f>
        <v>85:15 PPF:DEF, 2bar, 7.5mm/s, 1.2mm</v>
      </c>
    </row>
    <row r="131" spans="2:2" x14ac:dyDescent="0.25">
      <c r="B131" s="47" t="str">
        <f t="shared" ca="1" si="9"/>
        <v>85:15 PPF:DEF, 2bar, 7.5mm/s, 1.2mm</v>
      </c>
    </row>
    <row r="132" spans="2:2" x14ac:dyDescent="0.25">
      <c r="B132" s="47" t="str">
        <f t="shared" ca="1" si="9"/>
        <v>85:15 PPF:DEF, 2bar, 7.5mm/s, 1.2mm</v>
      </c>
    </row>
    <row r="133" spans="2:2" x14ac:dyDescent="0.25">
      <c r="B133" s="47" t="str">
        <f t="shared" ca="1" si="9"/>
        <v>85:15 PPF:DEF, 2bar, 7.5mm/s, 1.2mm</v>
      </c>
    </row>
    <row r="134" spans="2:2" x14ac:dyDescent="0.25">
      <c r="B134" s="47" t="str">
        <f t="shared" ca="1" si="9"/>
        <v>85:15 PPF:DEF, 2bar, 7.5mm/s, 1.2mm</v>
      </c>
    </row>
    <row r="135" spans="2:2" x14ac:dyDescent="0.25">
      <c r="B135" s="47" t="str">
        <f t="shared" ca="1" si="9"/>
        <v>85:15 PPF:DEF, 2bar, 7.5mm/s, 1.2mm</v>
      </c>
    </row>
    <row r="136" spans="2:2" x14ac:dyDescent="0.25">
      <c r="B136" s="47" t="str">
        <f t="shared" ca="1" si="9"/>
        <v>85:15 PPF:DEF, 2bar, 7.5mm/s, 1.2mm</v>
      </c>
    </row>
    <row r="137" spans="2:2" x14ac:dyDescent="0.25">
      <c r="B137" s="47" t="str">
        <f t="shared" ca="1" si="9"/>
        <v>85:15 PPF:DEF, 2bar, 7.5mm/s, 1.2mm</v>
      </c>
    </row>
    <row r="138" spans="2:2" x14ac:dyDescent="0.25">
      <c r="B138" s="47" t="str">
        <f t="shared" ca="1" si="9"/>
        <v>85:15 PPF:DEF, 2bar, 7.5mm/s, 1.2mm</v>
      </c>
    </row>
    <row r="139" spans="2:2" x14ac:dyDescent="0.25">
      <c r="B139" s="47" t="str">
        <f t="shared" ca="1" si="9"/>
        <v>85:15 PPF:DEF, 2bar, 7.5mm/s, 1.2mm</v>
      </c>
    </row>
    <row r="140" spans="2:2" x14ac:dyDescent="0.25">
      <c r="B140" s="47" t="str">
        <f t="shared" ca="1" si="9"/>
        <v>85:15 PPF:DEF, 2bar, 7.5mm/s, 1.2mm</v>
      </c>
    </row>
    <row r="141" spans="2:2" x14ac:dyDescent="0.25">
      <c r="B141" s="47" t="str">
        <f t="shared" ca="1" si="9"/>
        <v>85:15 PPF:DEF, 2bar, 7.5mm/s, 1.2mm</v>
      </c>
    </row>
    <row r="142" spans="2:2" x14ac:dyDescent="0.25">
      <c r="B142" s="47" t="str">
        <f t="shared" ca="1" si="9"/>
        <v>85:15 PPF:DEF, 2bar, 7.5mm/s, 1.2mm</v>
      </c>
    </row>
    <row r="143" spans="2:2" x14ac:dyDescent="0.25">
      <c r="B143" s="47" t="str">
        <f t="shared" ca="1" si="9"/>
        <v>85:15 PPF:DEF, 2bar, 7.5mm/s, 1.2mm</v>
      </c>
    </row>
    <row r="144" spans="2:2" x14ac:dyDescent="0.25">
      <c r="B144" s="47" t="str">
        <f t="shared" ca="1" si="9"/>
        <v>85:15 PPF:DEF, 2bar, 7.5mm/s, 1.2mm</v>
      </c>
    </row>
    <row r="145" spans="2:2" x14ac:dyDescent="0.25">
      <c r="B145" s="47" t="str">
        <f t="shared" ca="1" si="9"/>
        <v>85:15 PPF:DEF, 2bar, 7.5mm/s, 1.2mm</v>
      </c>
    </row>
    <row r="146" spans="2:2" x14ac:dyDescent="0.25">
      <c r="B146" s="47" t="str">
        <f t="shared" ca="1" si="9"/>
        <v>85:15 PPF:DEF, 2bar, 7.5mm/s, 1.2mm</v>
      </c>
    </row>
    <row r="147" spans="2:2" x14ac:dyDescent="0.25">
      <c r="B147" s="47" t="str">
        <f t="shared" ca="1" si="9"/>
        <v>85:15 PPF:DEF, 2bar, 7.5mm/s, 1.2mm</v>
      </c>
    </row>
    <row r="148" spans="2:2" x14ac:dyDescent="0.25">
      <c r="B148" s="47" t="str">
        <f t="shared" ca="1" si="9"/>
        <v>85:15 PPF:DEF, 2bar, 7.5mm/s, 1.2mm</v>
      </c>
    </row>
    <row r="149" spans="2:2" x14ac:dyDescent="0.25">
      <c r="B149" s="47" t="str">
        <f t="shared" ca="1" si="9"/>
        <v>85:15 PPF:DEF, 2bar, 7.5mm/s, 1.2mm</v>
      </c>
    </row>
    <row r="150" spans="2:2" x14ac:dyDescent="0.25">
      <c r="B150" s="47" t="str">
        <f t="shared" ca="1" si="9"/>
        <v>85:15 PPF:DEF, 2bar, 7.5mm/s, 1.2mm</v>
      </c>
    </row>
    <row r="151" spans="2:2" x14ac:dyDescent="0.25">
      <c r="B151" s="47" t="str">
        <f t="shared" ca="1" si="9"/>
        <v>85:15 PPF:DEF, 2bar, 7.5mm/s, 1.2mm</v>
      </c>
    </row>
    <row r="152" spans="2:2" x14ac:dyDescent="0.25">
      <c r="B152" s="47" t="str">
        <f t="shared" ca="1" si="9"/>
        <v>85:15 PPF:DEF, 2bar, 7.5mm/s, 1.2mm</v>
      </c>
    </row>
    <row r="153" spans="2:2" x14ac:dyDescent="0.25">
      <c r="B153" s="47" t="str">
        <f t="shared" ca="1" si="9"/>
        <v>85:15 PPF:DEF, 2bar, 7.5mm/s, 1.2mm</v>
      </c>
    </row>
    <row r="154" spans="2:2" x14ac:dyDescent="0.25">
      <c r="B154" s="47" t="str">
        <f t="shared" ca="1" si="9"/>
        <v>85:15 PPF:DEF, 2bar, 7.5mm/s, 1.2mm</v>
      </c>
    </row>
    <row r="155" spans="2:2" x14ac:dyDescent="0.25">
      <c r="B155" s="47" t="str">
        <f t="shared" ca="1" si="9"/>
        <v>85:15 PPF:DEF, 2bar, 7.5mm/s, 1.2mm</v>
      </c>
    </row>
    <row r="156" spans="2:2" x14ac:dyDescent="0.25">
      <c r="B156" s="47" t="str">
        <f t="shared" ca="1" si="9"/>
        <v>85:15 PPF:DEF, 2bar, 7.5mm/s, 1.2mm</v>
      </c>
    </row>
    <row r="157" spans="2:2" x14ac:dyDescent="0.25">
      <c r="B157" s="47" t="str">
        <f t="shared" ca="1" si="9"/>
        <v>85:15 PPF:DEF, 2bar, 7.5mm/s, 1.2mm</v>
      </c>
    </row>
    <row r="158" spans="2:2" x14ac:dyDescent="0.25">
      <c r="B158" s="47" t="str">
        <f t="shared" ca="1" si="9"/>
        <v>85:15 PPF:DEF, 2bar, 7.5mm/s, 1.2mm</v>
      </c>
    </row>
    <row r="159" spans="2:2" x14ac:dyDescent="0.25">
      <c r="B159" s="47" t="str">
        <f t="shared" ca="1" si="9"/>
        <v>85:15 PPF:DEF, 2bar, 7.5mm/s, 1.2mm</v>
      </c>
    </row>
    <row r="160" spans="2:2" x14ac:dyDescent="0.25">
      <c r="B160" s="47" t="str">
        <f t="shared" ca="1" si="9"/>
        <v>85:15 PPF:DEF, 2bar, 7.5mm/s, 1.2mm</v>
      </c>
    </row>
    <row r="161" spans="2:2" x14ac:dyDescent="0.25">
      <c r="B161" s="47" t="str">
        <f t="shared" ca="1" si="9"/>
        <v>85:15 PPF:DEF, 2bar, 7.5mm/s, 1.2mm</v>
      </c>
    </row>
    <row r="162" spans="2:2" x14ac:dyDescent="0.25">
      <c r="B162" s="47" t="str">
        <f t="shared" ca="1" si="9"/>
        <v>85:15 PPF:DEF, 2bar, 7.5mm/s, 1.2mm</v>
      </c>
    </row>
    <row r="163" spans="2:2" x14ac:dyDescent="0.25">
      <c r="B163" s="47" t="str">
        <f t="shared" ca="1" si="9"/>
        <v>85:15 PPF:DEF, 2bar, 7.5mm/s, 1.2mm</v>
      </c>
    </row>
    <row r="164" spans="2:2" x14ac:dyDescent="0.25">
      <c r="B164" s="47" t="str">
        <f t="shared" ca="1" si="9"/>
        <v>85:15 PPF:DEF, 2bar, 7.5mm/s, 1.2mm</v>
      </c>
    </row>
    <row r="165" spans="2:2" x14ac:dyDescent="0.25">
      <c r="B165" s="47" t="str">
        <f t="shared" ca="1" si="9"/>
        <v>85:15 PPF:DEF, 2bar, 7.5mm/s, 1mm</v>
      </c>
    </row>
    <row r="166" spans="2:2" x14ac:dyDescent="0.25">
      <c r="B166" s="47" t="str">
        <f t="shared" ca="1" si="9"/>
        <v>85:15 PPF:DEF, 2bar, 7.5mm/s, 1mm</v>
      </c>
    </row>
    <row r="167" spans="2:2" x14ac:dyDescent="0.25">
      <c r="B167" s="47" t="str">
        <f t="shared" ca="1" si="9"/>
        <v>85:15 PPF:DEF, 2bar, 7.5mm/s, 1mm</v>
      </c>
    </row>
    <row r="168" spans="2:2" x14ac:dyDescent="0.25">
      <c r="B168" s="47" t="str">
        <f t="shared" ca="1" si="9"/>
        <v>85:15 PPF:DEF, 2bar, 7.5mm/s, 1mm</v>
      </c>
    </row>
    <row r="169" spans="2:2" x14ac:dyDescent="0.25">
      <c r="B169" s="47" t="str">
        <f t="shared" ca="1" si="9"/>
        <v>85:15 PPF:DEF, 2bar, 7.5mm/s, 1mm</v>
      </c>
    </row>
    <row r="170" spans="2:2" x14ac:dyDescent="0.25">
      <c r="B170" s="47" t="str">
        <f t="shared" ca="1" si="9"/>
        <v>85:15 PPF:DEF, 2bar, 7.5mm/s, 1mm</v>
      </c>
    </row>
    <row r="171" spans="2:2" x14ac:dyDescent="0.25">
      <c r="B171" s="47" t="str">
        <f t="shared" ca="1" si="9"/>
        <v>85:15 PPF:DEF, 2bar, 7.5mm/s, 1mm</v>
      </c>
    </row>
    <row r="172" spans="2:2" x14ac:dyDescent="0.25">
      <c r="B172" s="47" t="str">
        <f t="shared" ca="1" si="9"/>
        <v>85:15 PPF:DEF, 2bar, 7.5mm/s, 1mm</v>
      </c>
    </row>
    <row r="173" spans="2:2" x14ac:dyDescent="0.25">
      <c r="B173" s="47" t="str">
        <f t="shared" ca="1" si="9"/>
        <v>85:15 PPF:DEF, 2bar, 7.5mm/s, 1mm</v>
      </c>
    </row>
    <row r="174" spans="2:2" x14ac:dyDescent="0.25">
      <c r="B174" s="47" t="str">
        <f t="shared" ca="1" si="9"/>
        <v>85:15 PPF:DEF, 2bar, 7.5mm/s, 1mm</v>
      </c>
    </row>
    <row r="175" spans="2:2" x14ac:dyDescent="0.25">
      <c r="B175" s="47" t="str">
        <f t="shared" ca="1" si="9"/>
        <v>85:15 PPF:DEF, 2bar, 7.5mm/s, 1mm</v>
      </c>
    </row>
    <row r="176" spans="2:2" x14ac:dyDescent="0.25">
      <c r="B176" s="47" t="str">
        <f t="shared" ca="1" si="9"/>
        <v>85:15 PPF:DEF, 2bar, 7.5mm/s, 1mm</v>
      </c>
    </row>
    <row r="177" spans="2:2" x14ac:dyDescent="0.25">
      <c r="B177" s="47" t="str">
        <f t="shared" ca="1" si="9"/>
        <v>85:15 PPF:DEF, 2bar, 7.5mm/s, 1mm</v>
      </c>
    </row>
    <row r="178" spans="2:2" x14ac:dyDescent="0.25">
      <c r="B178" s="47" t="str">
        <f t="shared" ca="1" si="9"/>
        <v>85:15 PPF:DEF, 2bar, 7.5mm/s, 1mm</v>
      </c>
    </row>
    <row r="179" spans="2:2" x14ac:dyDescent="0.25">
      <c r="B179" s="47" t="str">
        <f t="shared" ca="1" si="9"/>
        <v>85:15 PPF:DEF, 2bar, 7.5mm/s, 1mm</v>
      </c>
    </row>
    <row r="180" spans="2:2" x14ac:dyDescent="0.25">
      <c r="B180" s="47" t="str">
        <f t="shared" ca="1" si="9"/>
        <v>85:15 PPF:DEF, 2bar, 7.5mm/s, 1mm</v>
      </c>
    </row>
    <row r="181" spans="2:2" x14ac:dyDescent="0.25">
      <c r="B181" s="47" t="str">
        <f t="shared" ca="1" si="9"/>
        <v>85:15 PPF:DEF, 2bar, 7.5mm/s, 1mm</v>
      </c>
    </row>
    <row r="182" spans="2:2" x14ac:dyDescent="0.25">
      <c r="B182" s="47" t="str">
        <f t="shared" ca="1" si="9"/>
        <v>85:15 PPF:DEF, 2bar, 7.5mm/s, 1mm</v>
      </c>
    </row>
    <row r="183" spans="2:2" x14ac:dyDescent="0.25">
      <c r="B183" s="47" t="str">
        <f t="shared" ca="1" si="9"/>
        <v>85:15 PPF:DEF, 2bar, 7.5mm/s, 1mm</v>
      </c>
    </row>
    <row r="184" spans="2:2" x14ac:dyDescent="0.25">
      <c r="B184" s="47" t="str">
        <f t="shared" ca="1" si="9"/>
        <v>85:15 PPF:DEF, 2bar, 7.5mm/s, 1mm</v>
      </c>
    </row>
    <row r="185" spans="2:2" x14ac:dyDescent="0.25">
      <c r="B185" s="47" t="str">
        <f t="shared" ca="1" si="9"/>
        <v>85:15 PPF:DEF, 2bar, 7.5mm/s, 1mm</v>
      </c>
    </row>
    <row r="186" spans="2:2" x14ac:dyDescent="0.25">
      <c r="B186" s="47" t="str">
        <f t="shared" ca="1" si="9"/>
        <v>85:15 PPF:DEF, 2bar, 7.5mm/s, 1mm</v>
      </c>
    </row>
    <row r="187" spans="2:2" x14ac:dyDescent="0.25">
      <c r="B187" s="47" t="str">
        <f t="shared" ca="1" si="9"/>
        <v>85:15 PPF:DEF, 2bar, 7.5mm/s, 1mm</v>
      </c>
    </row>
    <row r="188" spans="2:2" x14ac:dyDescent="0.25">
      <c r="B188" s="47" t="str">
        <f t="shared" ca="1" si="9"/>
        <v>85:15 PPF:DEF, 2bar, 7.5mm/s, 1mm</v>
      </c>
    </row>
    <row r="189" spans="2:2" x14ac:dyDescent="0.25">
      <c r="B189" s="47" t="str">
        <f t="shared" ca="1" si="9"/>
        <v>85:15 PPF:DEF, 2bar, 7.5mm/s, 1mm</v>
      </c>
    </row>
    <row r="190" spans="2:2" x14ac:dyDescent="0.25">
      <c r="B190" s="47" t="str">
        <f t="shared" ca="1" si="9"/>
        <v>85:15 PPF:DEF, 2bar, 7.5mm/s, 1mm</v>
      </c>
    </row>
    <row r="191" spans="2:2" x14ac:dyDescent="0.25">
      <c r="B191" s="47" t="str">
        <f t="shared" ca="1" si="9"/>
        <v>85:15 PPF:DEF, 2bar, 7.5mm/s, 1mm</v>
      </c>
    </row>
    <row r="192" spans="2:2" x14ac:dyDescent="0.25">
      <c r="B192" s="47" t="str">
        <f t="shared" ca="1" si="9"/>
        <v>85:15 PPF:DEF, 2bar, 7.5mm/s, 1mm</v>
      </c>
    </row>
    <row r="193" spans="2:2" x14ac:dyDescent="0.25">
      <c r="B193" s="47" t="str">
        <f t="shared" ca="1" si="9"/>
        <v>85:15 PPF:DEF, 2bar, 7.5mm/s, 1mm</v>
      </c>
    </row>
    <row r="194" spans="2:2" x14ac:dyDescent="0.25">
      <c r="B194" s="47" t="str">
        <f t="shared" ref="B194:B257" ca="1" si="10">INDIRECT("A" &amp; TEXT(_xlfn.FLOOR.PRECISE((ROW()-1)/41)+1,"0"))</f>
        <v>85:15 PPF:DEF, 2bar, 7.5mm/s, 1mm</v>
      </c>
    </row>
    <row r="195" spans="2:2" x14ac:dyDescent="0.25">
      <c r="B195" s="47" t="str">
        <f t="shared" ca="1" si="10"/>
        <v>85:15 PPF:DEF, 2bar, 7.5mm/s, 1mm</v>
      </c>
    </row>
    <row r="196" spans="2:2" x14ac:dyDescent="0.25">
      <c r="B196" s="47" t="str">
        <f t="shared" ca="1" si="10"/>
        <v>85:15 PPF:DEF, 2bar, 7.5mm/s, 1mm</v>
      </c>
    </row>
    <row r="197" spans="2:2" x14ac:dyDescent="0.25">
      <c r="B197" s="47" t="str">
        <f t="shared" ca="1" si="10"/>
        <v>85:15 PPF:DEF, 2bar, 7.5mm/s, 1mm</v>
      </c>
    </row>
    <row r="198" spans="2:2" x14ac:dyDescent="0.25">
      <c r="B198" s="47" t="str">
        <f t="shared" ca="1" si="10"/>
        <v>85:15 PPF:DEF, 2bar, 7.5mm/s, 1mm</v>
      </c>
    </row>
    <row r="199" spans="2:2" x14ac:dyDescent="0.25">
      <c r="B199" s="47" t="str">
        <f t="shared" ca="1" si="10"/>
        <v>85:15 PPF:DEF, 2bar, 7.5mm/s, 1mm</v>
      </c>
    </row>
    <row r="200" spans="2:2" x14ac:dyDescent="0.25">
      <c r="B200" s="47" t="str">
        <f t="shared" ca="1" si="10"/>
        <v>85:15 PPF:DEF, 2bar, 7.5mm/s, 1mm</v>
      </c>
    </row>
    <row r="201" spans="2:2" x14ac:dyDescent="0.25">
      <c r="B201" s="47" t="str">
        <f t="shared" ca="1" si="10"/>
        <v>85:15 PPF:DEF, 2bar, 7.5mm/s, 1mm</v>
      </c>
    </row>
    <row r="202" spans="2:2" x14ac:dyDescent="0.25">
      <c r="B202" s="47" t="str">
        <f t="shared" ca="1" si="10"/>
        <v>85:15 PPF:DEF, 2bar, 7.5mm/s, 1mm</v>
      </c>
    </row>
    <row r="203" spans="2:2" x14ac:dyDescent="0.25">
      <c r="B203" s="47" t="str">
        <f t="shared" ca="1" si="10"/>
        <v>85:15 PPF:DEF, 2bar, 7.5mm/s, 1mm</v>
      </c>
    </row>
    <row r="204" spans="2:2" x14ac:dyDescent="0.25">
      <c r="B204" s="47" t="str">
        <f t="shared" ca="1" si="10"/>
        <v>85:15 PPF:DEF, 2bar, 7.5mm/s, 1mm</v>
      </c>
    </row>
    <row r="205" spans="2:2" x14ac:dyDescent="0.25">
      <c r="B205" s="47" t="str">
        <f t="shared" ca="1" si="10"/>
        <v>85:15 PPF:DEF, 2bar, 7.5mm/s, 1mm</v>
      </c>
    </row>
    <row r="206" spans="2:2" x14ac:dyDescent="0.25">
      <c r="B206" s="47" t="str">
        <f t="shared" ca="1" si="10"/>
        <v>85:15 PPF:DEF, 2bar, 7.5mm/s, 0.8mm</v>
      </c>
    </row>
    <row r="207" spans="2:2" x14ac:dyDescent="0.25">
      <c r="B207" s="47" t="str">
        <f t="shared" ca="1" si="10"/>
        <v>85:15 PPF:DEF, 2bar, 7.5mm/s, 0.8mm</v>
      </c>
    </row>
    <row r="208" spans="2:2" x14ac:dyDescent="0.25">
      <c r="B208" s="47" t="str">
        <f t="shared" ca="1" si="10"/>
        <v>85:15 PPF:DEF, 2bar, 7.5mm/s, 0.8mm</v>
      </c>
    </row>
    <row r="209" spans="2:2" x14ac:dyDescent="0.25">
      <c r="B209" s="47" t="str">
        <f t="shared" ca="1" si="10"/>
        <v>85:15 PPF:DEF, 2bar, 7.5mm/s, 0.8mm</v>
      </c>
    </row>
    <row r="210" spans="2:2" x14ac:dyDescent="0.25">
      <c r="B210" s="47" t="str">
        <f t="shared" ca="1" si="10"/>
        <v>85:15 PPF:DEF, 2bar, 7.5mm/s, 0.8mm</v>
      </c>
    </row>
    <row r="211" spans="2:2" x14ac:dyDescent="0.25">
      <c r="B211" s="47" t="str">
        <f t="shared" ca="1" si="10"/>
        <v>85:15 PPF:DEF, 2bar, 7.5mm/s, 0.8mm</v>
      </c>
    </row>
    <row r="212" spans="2:2" x14ac:dyDescent="0.25">
      <c r="B212" s="47" t="str">
        <f t="shared" ca="1" si="10"/>
        <v>85:15 PPF:DEF, 2bar, 7.5mm/s, 0.8mm</v>
      </c>
    </row>
    <row r="213" spans="2:2" x14ac:dyDescent="0.25">
      <c r="B213" s="47" t="str">
        <f t="shared" ca="1" si="10"/>
        <v>85:15 PPF:DEF, 2bar, 7.5mm/s, 0.8mm</v>
      </c>
    </row>
    <row r="214" spans="2:2" x14ac:dyDescent="0.25">
      <c r="B214" s="47" t="str">
        <f t="shared" ca="1" si="10"/>
        <v>85:15 PPF:DEF, 2bar, 7.5mm/s, 0.8mm</v>
      </c>
    </row>
    <row r="215" spans="2:2" x14ac:dyDescent="0.25">
      <c r="B215" s="47" t="str">
        <f t="shared" ca="1" si="10"/>
        <v>85:15 PPF:DEF, 2bar, 7.5mm/s, 0.8mm</v>
      </c>
    </row>
    <row r="216" spans="2:2" x14ac:dyDescent="0.25">
      <c r="B216" s="47" t="str">
        <f t="shared" ca="1" si="10"/>
        <v>85:15 PPF:DEF, 2bar, 7.5mm/s, 0.8mm</v>
      </c>
    </row>
    <row r="217" spans="2:2" x14ac:dyDescent="0.25">
      <c r="B217" s="47" t="str">
        <f t="shared" ca="1" si="10"/>
        <v>85:15 PPF:DEF, 2bar, 7.5mm/s, 0.8mm</v>
      </c>
    </row>
    <row r="218" spans="2:2" x14ac:dyDescent="0.25">
      <c r="B218" s="47" t="str">
        <f t="shared" ca="1" si="10"/>
        <v>85:15 PPF:DEF, 2bar, 7.5mm/s, 0.8mm</v>
      </c>
    </row>
    <row r="219" spans="2:2" x14ac:dyDescent="0.25">
      <c r="B219" s="47" t="str">
        <f t="shared" ca="1" si="10"/>
        <v>85:15 PPF:DEF, 2bar, 7.5mm/s, 0.8mm</v>
      </c>
    </row>
    <row r="220" spans="2:2" x14ac:dyDescent="0.25">
      <c r="B220" s="47" t="str">
        <f t="shared" ca="1" si="10"/>
        <v>85:15 PPF:DEF, 2bar, 7.5mm/s, 0.8mm</v>
      </c>
    </row>
    <row r="221" spans="2:2" x14ac:dyDescent="0.25">
      <c r="B221" s="47" t="str">
        <f t="shared" ca="1" si="10"/>
        <v>85:15 PPF:DEF, 2bar, 7.5mm/s, 0.8mm</v>
      </c>
    </row>
    <row r="222" spans="2:2" x14ac:dyDescent="0.25">
      <c r="B222" s="47" t="str">
        <f t="shared" ca="1" si="10"/>
        <v>85:15 PPF:DEF, 2bar, 7.5mm/s, 0.8mm</v>
      </c>
    </row>
    <row r="223" spans="2:2" x14ac:dyDescent="0.25">
      <c r="B223" s="47" t="str">
        <f t="shared" ca="1" si="10"/>
        <v>85:15 PPF:DEF, 2bar, 7.5mm/s, 0.8mm</v>
      </c>
    </row>
    <row r="224" spans="2:2" x14ac:dyDescent="0.25">
      <c r="B224" s="47" t="str">
        <f t="shared" ca="1" si="10"/>
        <v>85:15 PPF:DEF, 2bar, 7.5mm/s, 0.8mm</v>
      </c>
    </row>
    <row r="225" spans="2:2" x14ac:dyDescent="0.25">
      <c r="B225" s="47" t="str">
        <f t="shared" ca="1" si="10"/>
        <v>85:15 PPF:DEF, 2bar, 7.5mm/s, 0.8mm</v>
      </c>
    </row>
    <row r="226" spans="2:2" x14ac:dyDescent="0.25">
      <c r="B226" s="47" t="str">
        <f t="shared" ca="1" si="10"/>
        <v>85:15 PPF:DEF, 2bar, 7.5mm/s, 0.8mm</v>
      </c>
    </row>
    <row r="227" spans="2:2" x14ac:dyDescent="0.25">
      <c r="B227" s="47" t="str">
        <f t="shared" ca="1" si="10"/>
        <v>85:15 PPF:DEF, 2bar, 7.5mm/s, 0.8mm</v>
      </c>
    </row>
    <row r="228" spans="2:2" x14ac:dyDescent="0.25">
      <c r="B228" s="47" t="str">
        <f t="shared" ca="1" si="10"/>
        <v>85:15 PPF:DEF, 2bar, 7.5mm/s, 0.8mm</v>
      </c>
    </row>
    <row r="229" spans="2:2" x14ac:dyDescent="0.25">
      <c r="B229" s="47" t="str">
        <f t="shared" ca="1" si="10"/>
        <v>85:15 PPF:DEF, 2bar, 7.5mm/s, 0.8mm</v>
      </c>
    </row>
    <row r="230" spans="2:2" x14ac:dyDescent="0.25">
      <c r="B230" s="47" t="str">
        <f t="shared" ca="1" si="10"/>
        <v>85:15 PPF:DEF, 2bar, 7.5mm/s, 0.8mm</v>
      </c>
    </row>
    <row r="231" spans="2:2" x14ac:dyDescent="0.25">
      <c r="B231" s="47" t="str">
        <f t="shared" ca="1" si="10"/>
        <v>85:15 PPF:DEF, 2bar, 7.5mm/s, 0.8mm</v>
      </c>
    </row>
    <row r="232" spans="2:2" x14ac:dyDescent="0.25">
      <c r="B232" s="47" t="str">
        <f t="shared" ca="1" si="10"/>
        <v>85:15 PPF:DEF, 2bar, 7.5mm/s, 0.8mm</v>
      </c>
    </row>
    <row r="233" spans="2:2" x14ac:dyDescent="0.25">
      <c r="B233" s="47" t="str">
        <f t="shared" ca="1" si="10"/>
        <v>85:15 PPF:DEF, 2bar, 7.5mm/s, 0.8mm</v>
      </c>
    </row>
    <row r="234" spans="2:2" x14ac:dyDescent="0.25">
      <c r="B234" s="47" t="str">
        <f t="shared" ca="1" si="10"/>
        <v>85:15 PPF:DEF, 2bar, 7.5mm/s, 0.8mm</v>
      </c>
    </row>
    <row r="235" spans="2:2" x14ac:dyDescent="0.25">
      <c r="B235" s="47" t="str">
        <f t="shared" ca="1" si="10"/>
        <v>85:15 PPF:DEF, 2bar, 7.5mm/s, 0.8mm</v>
      </c>
    </row>
    <row r="236" spans="2:2" x14ac:dyDescent="0.25">
      <c r="B236" s="47" t="str">
        <f t="shared" ca="1" si="10"/>
        <v>85:15 PPF:DEF, 2bar, 7.5mm/s, 0.8mm</v>
      </c>
    </row>
    <row r="237" spans="2:2" x14ac:dyDescent="0.25">
      <c r="B237" s="47" t="str">
        <f t="shared" ca="1" si="10"/>
        <v>85:15 PPF:DEF, 2bar, 7.5mm/s, 0.8mm</v>
      </c>
    </row>
    <row r="238" spans="2:2" x14ac:dyDescent="0.25">
      <c r="B238" s="47" t="str">
        <f t="shared" ca="1" si="10"/>
        <v>85:15 PPF:DEF, 2bar, 7.5mm/s, 0.8mm</v>
      </c>
    </row>
    <row r="239" spans="2:2" x14ac:dyDescent="0.25">
      <c r="B239" s="47" t="str">
        <f t="shared" ca="1" si="10"/>
        <v>85:15 PPF:DEF, 2bar, 7.5mm/s, 0.8mm</v>
      </c>
    </row>
    <row r="240" spans="2:2" x14ac:dyDescent="0.25">
      <c r="B240" s="47" t="str">
        <f t="shared" ca="1" si="10"/>
        <v>85:15 PPF:DEF, 2bar, 7.5mm/s, 0.8mm</v>
      </c>
    </row>
    <row r="241" spans="2:2" x14ac:dyDescent="0.25">
      <c r="B241" s="47" t="str">
        <f t="shared" ca="1" si="10"/>
        <v>85:15 PPF:DEF, 2bar, 7.5mm/s, 0.8mm</v>
      </c>
    </row>
    <row r="242" spans="2:2" x14ac:dyDescent="0.25">
      <c r="B242" s="47" t="str">
        <f t="shared" ca="1" si="10"/>
        <v>85:15 PPF:DEF, 2bar, 7.5mm/s, 0.8mm</v>
      </c>
    </row>
    <row r="243" spans="2:2" x14ac:dyDescent="0.25">
      <c r="B243" s="47" t="str">
        <f t="shared" ca="1" si="10"/>
        <v>85:15 PPF:DEF, 2bar, 7.5mm/s, 0.8mm</v>
      </c>
    </row>
    <row r="244" spans="2:2" x14ac:dyDescent="0.25">
      <c r="B244" s="47" t="str">
        <f t="shared" ca="1" si="10"/>
        <v>85:15 PPF:DEF, 2bar, 7.5mm/s, 0.8mm</v>
      </c>
    </row>
    <row r="245" spans="2:2" x14ac:dyDescent="0.25">
      <c r="B245" s="47" t="str">
        <f t="shared" ca="1" si="10"/>
        <v>85:15 PPF:DEF, 2bar, 7.5mm/s, 0.8mm</v>
      </c>
    </row>
    <row r="246" spans="2:2" x14ac:dyDescent="0.25">
      <c r="B246" s="47" t="str">
        <f t="shared" ca="1" si="10"/>
        <v>85:15 PPF:DEF, 2bar, 7.5mm/s, 0.8mm</v>
      </c>
    </row>
    <row r="247" spans="2:2" x14ac:dyDescent="0.25">
      <c r="B247" s="47" t="str">
        <f t="shared" ca="1" si="10"/>
        <v>85:15 PPF:DEF, 2bar, 10mm/s, 1.2mm</v>
      </c>
    </row>
    <row r="248" spans="2:2" x14ac:dyDescent="0.25">
      <c r="B248" s="47" t="str">
        <f t="shared" ca="1" si="10"/>
        <v>85:15 PPF:DEF, 2bar, 10mm/s, 1.2mm</v>
      </c>
    </row>
    <row r="249" spans="2:2" x14ac:dyDescent="0.25">
      <c r="B249" s="47" t="str">
        <f t="shared" ca="1" si="10"/>
        <v>85:15 PPF:DEF, 2bar, 10mm/s, 1.2mm</v>
      </c>
    </row>
    <row r="250" spans="2:2" x14ac:dyDescent="0.25">
      <c r="B250" s="47" t="str">
        <f t="shared" ca="1" si="10"/>
        <v>85:15 PPF:DEF, 2bar, 10mm/s, 1.2mm</v>
      </c>
    </row>
    <row r="251" spans="2:2" x14ac:dyDescent="0.25">
      <c r="B251" s="47" t="str">
        <f t="shared" ca="1" si="10"/>
        <v>85:15 PPF:DEF, 2bar, 10mm/s, 1.2mm</v>
      </c>
    </row>
    <row r="252" spans="2:2" x14ac:dyDescent="0.25">
      <c r="B252" s="47" t="str">
        <f t="shared" ca="1" si="10"/>
        <v>85:15 PPF:DEF, 2bar, 10mm/s, 1.2mm</v>
      </c>
    </row>
    <row r="253" spans="2:2" x14ac:dyDescent="0.25">
      <c r="B253" s="47" t="str">
        <f t="shared" ca="1" si="10"/>
        <v>85:15 PPF:DEF, 2bar, 10mm/s, 1.2mm</v>
      </c>
    </row>
    <row r="254" spans="2:2" x14ac:dyDescent="0.25">
      <c r="B254" s="47" t="str">
        <f t="shared" ca="1" si="10"/>
        <v>85:15 PPF:DEF, 2bar, 10mm/s, 1.2mm</v>
      </c>
    </row>
    <row r="255" spans="2:2" x14ac:dyDescent="0.25">
      <c r="B255" s="47" t="str">
        <f t="shared" ca="1" si="10"/>
        <v>85:15 PPF:DEF, 2bar, 10mm/s, 1.2mm</v>
      </c>
    </row>
    <row r="256" spans="2:2" x14ac:dyDescent="0.25">
      <c r="B256" s="47" t="str">
        <f t="shared" ca="1" si="10"/>
        <v>85:15 PPF:DEF, 2bar, 10mm/s, 1.2mm</v>
      </c>
    </row>
    <row r="257" spans="2:2" x14ac:dyDescent="0.25">
      <c r="B257" s="47" t="str">
        <f t="shared" ca="1" si="10"/>
        <v>85:15 PPF:DEF, 2bar, 10mm/s, 1.2mm</v>
      </c>
    </row>
    <row r="258" spans="2:2" x14ac:dyDescent="0.25">
      <c r="B258" s="47" t="str">
        <f t="shared" ref="B258:B321" ca="1" si="11">INDIRECT("A" &amp; TEXT(_xlfn.FLOOR.PRECISE((ROW()-1)/41)+1,"0"))</f>
        <v>85:15 PPF:DEF, 2bar, 10mm/s, 1.2mm</v>
      </c>
    </row>
    <row r="259" spans="2:2" x14ac:dyDescent="0.25">
      <c r="B259" s="47" t="str">
        <f t="shared" ca="1" si="11"/>
        <v>85:15 PPF:DEF, 2bar, 10mm/s, 1.2mm</v>
      </c>
    </row>
    <row r="260" spans="2:2" x14ac:dyDescent="0.25">
      <c r="B260" s="47" t="str">
        <f t="shared" ca="1" si="11"/>
        <v>85:15 PPF:DEF, 2bar, 10mm/s, 1.2mm</v>
      </c>
    </row>
    <row r="261" spans="2:2" x14ac:dyDescent="0.25">
      <c r="B261" s="47" t="str">
        <f t="shared" ca="1" si="11"/>
        <v>85:15 PPF:DEF, 2bar, 10mm/s, 1.2mm</v>
      </c>
    </row>
    <row r="262" spans="2:2" x14ac:dyDescent="0.25">
      <c r="B262" s="47" t="str">
        <f t="shared" ca="1" si="11"/>
        <v>85:15 PPF:DEF, 2bar, 10mm/s, 1.2mm</v>
      </c>
    </row>
    <row r="263" spans="2:2" x14ac:dyDescent="0.25">
      <c r="B263" s="47" t="str">
        <f t="shared" ca="1" si="11"/>
        <v>85:15 PPF:DEF, 2bar, 10mm/s, 1.2mm</v>
      </c>
    </row>
    <row r="264" spans="2:2" x14ac:dyDescent="0.25">
      <c r="B264" s="47" t="str">
        <f t="shared" ca="1" si="11"/>
        <v>85:15 PPF:DEF, 2bar, 10mm/s, 1.2mm</v>
      </c>
    </row>
    <row r="265" spans="2:2" x14ac:dyDescent="0.25">
      <c r="B265" s="47" t="str">
        <f t="shared" ca="1" si="11"/>
        <v>85:15 PPF:DEF, 2bar, 10mm/s, 1.2mm</v>
      </c>
    </row>
    <row r="266" spans="2:2" x14ac:dyDescent="0.25">
      <c r="B266" s="47" t="str">
        <f t="shared" ca="1" si="11"/>
        <v>85:15 PPF:DEF, 2bar, 10mm/s, 1.2mm</v>
      </c>
    </row>
    <row r="267" spans="2:2" x14ac:dyDescent="0.25">
      <c r="B267" s="47" t="str">
        <f t="shared" ca="1" si="11"/>
        <v>85:15 PPF:DEF, 2bar, 10mm/s, 1.2mm</v>
      </c>
    </row>
    <row r="268" spans="2:2" x14ac:dyDescent="0.25">
      <c r="B268" s="47" t="str">
        <f t="shared" ca="1" si="11"/>
        <v>85:15 PPF:DEF, 2bar, 10mm/s, 1.2mm</v>
      </c>
    </row>
    <row r="269" spans="2:2" x14ac:dyDescent="0.25">
      <c r="B269" s="47" t="str">
        <f t="shared" ca="1" si="11"/>
        <v>85:15 PPF:DEF, 2bar, 10mm/s, 1.2mm</v>
      </c>
    </row>
    <row r="270" spans="2:2" x14ac:dyDescent="0.25">
      <c r="B270" s="47" t="str">
        <f t="shared" ca="1" si="11"/>
        <v>85:15 PPF:DEF, 2bar, 10mm/s, 1.2mm</v>
      </c>
    </row>
    <row r="271" spans="2:2" x14ac:dyDescent="0.25">
      <c r="B271" s="47" t="str">
        <f t="shared" ca="1" si="11"/>
        <v>85:15 PPF:DEF, 2bar, 10mm/s, 1.2mm</v>
      </c>
    </row>
    <row r="272" spans="2:2" x14ac:dyDescent="0.25">
      <c r="B272" s="47" t="str">
        <f t="shared" ca="1" si="11"/>
        <v>85:15 PPF:DEF, 2bar, 10mm/s, 1.2mm</v>
      </c>
    </row>
    <row r="273" spans="2:2" x14ac:dyDescent="0.25">
      <c r="B273" s="47" t="str">
        <f t="shared" ca="1" si="11"/>
        <v>85:15 PPF:DEF, 2bar, 10mm/s, 1.2mm</v>
      </c>
    </row>
    <row r="274" spans="2:2" x14ac:dyDescent="0.25">
      <c r="B274" s="47" t="str">
        <f t="shared" ca="1" si="11"/>
        <v>85:15 PPF:DEF, 2bar, 10mm/s, 1.2mm</v>
      </c>
    </row>
    <row r="275" spans="2:2" x14ac:dyDescent="0.25">
      <c r="B275" s="47" t="str">
        <f t="shared" ca="1" si="11"/>
        <v>85:15 PPF:DEF, 2bar, 10mm/s, 1.2mm</v>
      </c>
    </row>
    <row r="276" spans="2:2" x14ac:dyDescent="0.25">
      <c r="B276" s="47" t="str">
        <f t="shared" ca="1" si="11"/>
        <v>85:15 PPF:DEF, 2bar, 10mm/s, 1.2mm</v>
      </c>
    </row>
    <row r="277" spans="2:2" x14ac:dyDescent="0.25">
      <c r="B277" s="47" t="str">
        <f t="shared" ca="1" si="11"/>
        <v>85:15 PPF:DEF, 2bar, 10mm/s, 1.2mm</v>
      </c>
    </row>
    <row r="278" spans="2:2" x14ac:dyDescent="0.25">
      <c r="B278" s="47" t="str">
        <f t="shared" ca="1" si="11"/>
        <v>85:15 PPF:DEF, 2bar, 10mm/s, 1.2mm</v>
      </c>
    </row>
    <row r="279" spans="2:2" x14ac:dyDescent="0.25">
      <c r="B279" s="47" t="str">
        <f t="shared" ca="1" si="11"/>
        <v>85:15 PPF:DEF, 2bar, 10mm/s, 1.2mm</v>
      </c>
    </row>
    <row r="280" spans="2:2" x14ac:dyDescent="0.25">
      <c r="B280" s="47" t="str">
        <f t="shared" ca="1" si="11"/>
        <v>85:15 PPF:DEF, 2bar, 10mm/s, 1.2mm</v>
      </c>
    </row>
    <row r="281" spans="2:2" x14ac:dyDescent="0.25">
      <c r="B281" s="47" t="str">
        <f t="shared" ca="1" si="11"/>
        <v>85:15 PPF:DEF, 2bar, 10mm/s, 1.2mm</v>
      </c>
    </row>
    <row r="282" spans="2:2" x14ac:dyDescent="0.25">
      <c r="B282" s="47" t="str">
        <f t="shared" ca="1" si="11"/>
        <v>85:15 PPF:DEF, 2bar, 10mm/s, 1.2mm</v>
      </c>
    </row>
    <row r="283" spans="2:2" x14ac:dyDescent="0.25">
      <c r="B283" s="47" t="str">
        <f t="shared" ca="1" si="11"/>
        <v>85:15 PPF:DEF, 2bar, 10mm/s, 1.2mm</v>
      </c>
    </row>
    <row r="284" spans="2:2" x14ac:dyDescent="0.25">
      <c r="B284" s="47" t="str">
        <f t="shared" ca="1" si="11"/>
        <v>85:15 PPF:DEF, 2bar, 10mm/s, 1.2mm</v>
      </c>
    </row>
    <row r="285" spans="2:2" x14ac:dyDescent="0.25">
      <c r="B285" s="47" t="str">
        <f t="shared" ca="1" si="11"/>
        <v>85:15 PPF:DEF, 2bar, 10mm/s, 1.2mm</v>
      </c>
    </row>
    <row r="286" spans="2:2" x14ac:dyDescent="0.25">
      <c r="B286" s="47" t="str">
        <f t="shared" ca="1" si="11"/>
        <v>85:15 PPF:DEF, 2bar, 10mm/s, 1.2mm</v>
      </c>
    </row>
    <row r="287" spans="2:2" x14ac:dyDescent="0.25">
      <c r="B287" s="47" t="str">
        <f t="shared" ca="1" si="11"/>
        <v>85:15 PPF:DEF, 2bar, 10mm/s, 1.2mm</v>
      </c>
    </row>
    <row r="288" spans="2:2" x14ac:dyDescent="0.25">
      <c r="B288" s="47" t="str">
        <f t="shared" ca="1" si="11"/>
        <v>85:15 PPF:DEF, 2bar, 10mm/s, 1mm</v>
      </c>
    </row>
    <row r="289" spans="2:2" x14ac:dyDescent="0.25">
      <c r="B289" s="47" t="str">
        <f t="shared" ca="1" si="11"/>
        <v>85:15 PPF:DEF, 2bar, 10mm/s, 1mm</v>
      </c>
    </row>
    <row r="290" spans="2:2" x14ac:dyDescent="0.25">
      <c r="B290" s="47" t="str">
        <f t="shared" ca="1" si="11"/>
        <v>85:15 PPF:DEF, 2bar, 10mm/s, 1mm</v>
      </c>
    </row>
    <row r="291" spans="2:2" x14ac:dyDescent="0.25">
      <c r="B291" s="47" t="str">
        <f t="shared" ca="1" si="11"/>
        <v>85:15 PPF:DEF, 2bar, 10mm/s, 1mm</v>
      </c>
    </row>
    <row r="292" spans="2:2" x14ac:dyDescent="0.25">
      <c r="B292" s="47" t="str">
        <f t="shared" ca="1" si="11"/>
        <v>85:15 PPF:DEF, 2bar, 10mm/s, 1mm</v>
      </c>
    </row>
    <row r="293" spans="2:2" x14ac:dyDescent="0.25">
      <c r="B293" s="47" t="str">
        <f t="shared" ca="1" si="11"/>
        <v>85:15 PPF:DEF, 2bar, 10mm/s, 1mm</v>
      </c>
    </row>
    <row r="294" spans="2:2" x14ac:dyDescent="0.25">
      <c r="B294" s="47" t="str">
        <f t="shared" ca="1" si="11"/>
        <v>85:15 PPF:DEF, 2bar, 10mm/s, 1mm</v>
      </c>
    </row>
    <row r="295" spans="2:2" x14ac:dyDescent="0.25">
      <c r="B295" s="47" t="str">
        <f t="shared" ca="1" si="11"/>
        <v>85:15 PPF:DEF, 2bar, 10mm/s, 1mm</v>
      </c>
    </row>
    <row r="296" spans="2:2" x14ac:dyDescent="0.25">
      <c r="B296" s="47" t="str">
        <f t="shared" ca="1" si="11"/>
        <v>85:15 PPF:DEF, 2bar, 10mm/s, 1mm</v>
      </c>
    </row>
    <row r="297" spans="2:2" x14ac:dyDescent="0.25">
      <c r="B297" s="47" t="str">
        <f t="shared" ca="1" si="11"/>
        <v>85:15 PPF:DEF, 2bar, 10mm/s, 1mm</v>
      </c>
    </row>
    <row r="298" spans="2:2" x14ac:dyDescent="0.25">
      <c r="B298" s="47" t="str">
        <f t="shared" ca="1" si="11"/>
        <v>85:15 PPF:DEF, 2bar, 10mm/s, 1mm</v>
      </c>
    </row>
    <row r="299" spans="2:2" x14ac:dyDescent="0.25">
      <c r="B299" s="47" t="str">
        <f t="shared" ca="1" si="11"/>
        <v>85:15 PPF:DEF, 2bar, 10mm/s, 1mm</v>
      </c>
    </row>
    <row r="300" spans="2:2" x14ac:dyDescent="0.25">
      <c r="B300" s="47" t="str">
        <f t="shared" ca="1" si="11"/>
        <v>85:15 PPF:DEF, 2bar, 10mm/s, 1mm</v>
      </c>
    </row>
    <row r="301" spans="2:2" x14ac:dyDescent="0.25">
      <c r="B301" s="47" t="str">
        <f t="shared" ca="1" si="11"/>
        <v>85:15 PPF:DEF, 2bar, 10mm/s, 1mm</v>
      </c>
    </row>
    <row r="302" spans="2:2" x14ac:dyDescent="0.25">
      <c r="B302" s="47" t="str">
        <f t="shared" ca="1" si="11"/>
        <v>85:15 PPF:DEF, 2bar, 10mm/s, 1mm</v>
      </c>
    </row>
    <row r="303" spans="2:2" x14ac:dyDescent="0.25">
      <c r="B303" s="47" t="str">
        <f t="shared" ca="1" si="11"/>
        <v>85:15 PPF:DEF, 2bar, 10mm/s, 1mm</v>
      </c>
    </row>
    <row r="304" spans="2:2" x14ac:dyDescent="0.25">
      <c r="B304" s="47" t="str">
        <f t="shared" ca="1" si="11"/>
        <v>85:15 PPF:DEF, 2bar, 10mm/s, 1mm</v>
      </c>
    </row>
    <row r="305" spans="2:2" x14ac:dyDescent="0.25">
      <c r="B305" s="47" t="str">
        <f t="shared" ca="1" si="11"/>
        <v>85:15 PPF:DEF, 2bar, 10mm/s, 1mm</v>
      </c>
    </row>
    <row r="306" spans="2:2" x14ac:dyDescent="0.25">
      <c r="B306" s="47" t="str">
        <f t="shared" ca="1" si="11"/>
        <v>85:15 PPF:DEF, 2bar, 10mm/s, 1mm</v>
      </c>
    </row>
    <row r="307" spans="2:2" x14ac:dyDescent="0.25">
      <c r="B307" s="47" t="str">
        <f t="shared" ca="1" si="11"/>
        <v>85:15 PPF:DEF, 2bar, 10mm/s, 1mm</v>
      </c>
    </row>
    <row r="308" spans="2:2" x14ac:dyDescent="0.25">
      <c r="B308" s="47" t="str">
        <f t="shared" ca="1" si="11"/>
        <v>85:15 PPF:DEF, 2bar, 10mm/s, 1mm</v>
      </c>
    </row>
    <row r="309" spans="2:2" x14ac:dyDescent="0.25">
      <c r="B309" s="47" t="str">
        <f t="shared" ca="1" si="11"/>
        <v>85:15 PPF:DEF, 2bar, 10mm/s, 1mm</v>
      </c>
    </row>
    <row r="310" spans="2:2" x14ac:dyDescent="0.25">
      <c r="B310" s="47" t="str">
        <f t="shared" ca="1" si="11"/>
        <v>85:15 PPF:DEF, 2bar, 10mm/s, 1mm</v>
      </c>
    </row>
    <row r="311" spans="2:2" x14ac:dyDescent="0.25">
      <c r="B311" s="47" t="str">
        <f t="shared" ca="1" si="11"/>
        <v>85:15 PPF:DEF, 2bar, 10mm/s, 1mm</v>
      </c>
    </row>
    <row r="312" spans="2:2" x14ac:dyDescent="0.25">
      <c r="B312" s="47" t="str">
        <f t="shared" ca="1" si="11"/>
        <v>85:15 PPF:DEF, 2bar, 10mm/s, 1mm</v>
      </c>
    </row>
    <row r="313" spans="2:2" x14ac:dyDescent="0.25">
      <c r="B313" s="47" t="str">
        <f t="shared" ca="1" si="11"/>
        <v>85:15 PPF:DEF, 2bar, 10mm/s, 1mm</v>
      </c>
    </row>
    <row r="314" spans="2:2" x14ac:dyDescent="0.25">
      <c r="B314" s="47" t="str">
        <f t="shared" ca="1" si="11"/>
        <v>85:15 PPF:DEF, 2bar, 10mm/s, 1mm</v>
      </c>
    </row>
    <row r="315" spans="2:2" x14ac:dyDescent="0.25">
      <c r="B315" s="47" t="str">
        <f t="shared" ca="1" si="11"/>
        <v>85:15 PPF:DEF, 2bar, 10mm/s, 1mm</v>
      </c>
    </row>
    <row r="316" spans="2:2" x14ac:dyDescent="0.25">
      <c r="B316" s="47" t="str">
        <f t="shared" ca="1" si="11"/>
        <v>85:15 PPF:DEF, 2bar, 10mm/s, 1mm</v>
      </c>
    </row>
    <row r="317" spans="2:2" x14ac:dyDescent="0.25">
      <c r="B317" s="47" t="str">
        <f t="shared" ca="1" si="11"/>
        <v>85:15 PPF:DEF, 2bar, 10mm/s, 1mm</v>
      </c>
    </row>
    <row r="318" spans="2:2" x14ac:dyDescent="0.25">
      <c r="B318" s="47" t="str">
        <f t="shared" ca="1" si="11"/>
        <v>85:15 PPF:DEF, 2bar, 10mm/s, 1mm</v>
      </c>
    </row>
    <row r="319" spans="2:2" x14ac:dyDescent="0.25">
      <c r="B319" s="47" t="str">
        <f t="shared" ca="1" si="11"/>
        <v>85:15 PPF:DEF, 2bar, 10mm/s, 1mm</v>
      </c>
    </row>
    <row r="320" spans="2:2" x14ac:dyDescent="0.25">
      <c r="B320" s="47" t="str">
        <f t="shared" ca="1" si="11"/>
        <v>85:15 PPF:DEF, 2bar, 10mm/s, 1mm</v>
      </c>
    </row>
    <row r="321" spans="2:2" x14ac:dyDescent="0.25">
      <c r="B321" s="47" t="str">
        <f t="shared" ca="1" si="11"/>
        <v>85:15 PPF:DEF, 2bar, 10mm/s, 1mm</v>
      </c>
    </row>
    <row r="322" spans="2:2" x14ac:dyDescent="0.25">
      <c r="B322" s="47" t="str">
        <f t="shared" ref="B322:B385" ca="1" si="12">INDIRECT("A" &amp; TEXT(_xlfn.FLOOR.PRECISE((ROW()-1)/41)+1,"0"))</f>
        <v>85:15 PPF:DEF, 2bar, 10mm/s, 1mm</v>
      </c>
    </row>
    <row r="323" spans="2:2" x14ac:dyDescent="0.25">
      <c r="B323" s="47" t="str">
        <f t="shared" ca="1" si="12"/>
        <v>85:15 PPF:DEF, 2bar, 10mm/s, 1mm</v>
      </c>
    </row>
    <row r="324" spans="2:2" x14ac:dyDescent="0.25">
      <c r="B324" s="47" t="str">
        <f t="shared" ca="1" si="12"/>
        <v>85:15 PPF:DEF, 2bar, 10mm/s, 1mm</v>
      </c>
    </row>
    <row r="325" spans="2:2" x14ac:dyDescent="0.25">
      <c r="B325" s="47" t="str">
        <f t="shared" ca="1" si="12"/>
        <v>85:15 PPF:DEF, 2bar, 10mm/s, 1mm</v>
      </c>
    </row>
    <row r="326" spans="2:2" x14ac:dyDescent="0.25">
      <c r="B326" s="47" t="str">
        <f t="shared" ca="1" si="12"/>
        <v>85:15 PPF:DEF, 2bar, 10mm/s, 1mm</v>
      </c>
    </row>
    <row r="327" spans="2:2" x14ac:dyDescent="0.25">
      <c r="B327" s="47" t="str">
        <f t="shared" ca="1" si="12"/>
        <v>85:15 PPF:DEF, 2bar, 10mm/s, 1mm</v>
      </c>
    </row>
    <row r="328" spans="2:2" x14ac:dyDescent="0.25">
      <c r="B328" s="47" t="str">
        <f t="shared" ca="1" si="12"/>
        <v>85:15 PPF:DEF, 2bar, 10mm/s, 1mm</v>
      </c>
    </row>
    <row r="329" spans="2:2" x14ac:dyDescent="0.25">
      <c r="B329" s="47" t="str">
        <f t="shared" ca="1" si="12"/>
        <v>85:15 PPF:DEF, 2bar, 10mm/s, 0.8mm</v>
      </c>
    </row>
    <row r="330" spans="2:2" x14ac:dyDescent="0.25">
      <c r="B330" s="47" t="str">
        <f t="shared" ca="1" si="12"/>
        <v>85:15 PPF:DEF, 2bar, 10mm/s, 0.8mm</v>
      </c>
    </row>
    <row r="331" spans="2:2" x14ac:dyDescent="0.25">
      <c r="B331" s="47" t="str">
        <f t="shared" ca="1" si="12"/>
        <v>85:15 PPF:DEF, 2bar, 10mm/s, 0.8mm</v>
      </c>
    </row>
    <row r="332" spans="2:2" x14ac:dyDescent="0.25">
      <c r="B332" s="47" t="str">
        <f t="shared" ca="1" si="12"/>
        <v>85:15 PPF:DEF, 2bar, 10mm/s, 0.8mm</v>
      </c>
    </row>
    <row r="333" spans="2:2" x14ac:dyDescent="0.25">
      <c r="B333" s="47" t="str">
        <f t="shared" ca="1" si="12"/>
        <v>85:15 PPF:DEF, 2bar, 10mm/s, 0.8mm</v>
      </c>
    </row>
    <row r="334" spans="2:2" x14ac:dyDescent="0.25">
      <c r="B334" s="47" t="str">
        <f t="shared" ca="1" si="12"/>
        <v>85:15 PPF:DEF, 2bar, 10mm/s, 0.8mm</v>
      </c>
    </row>
    <row r="335" spans="2:2" x14ac:dyDescent="0.25">
      <c r="B335" s="47" t="str">
        <f t="shared" ca="1" si="12"/>
        <v>85:15 PPF:DEF, 2bar, 10mm/s, 0.8mm</v>
      </c>
    </row>
    <row r="336" spans="2:2" x14ac:dyDescent="0.25">
      <c r="B336" s="47" t="str">
        <f t="shared" ca="1" si="12"/>
        <v>85:15 PPF:DEF, 2bar, 10mm/s, 0.8mm</v>
      </c>
    </row>
    <row r="337" spans="2:2" x14ac:dyDescent="0.25">
      <c r="B337" s="47" t="str">
        <f t="shared" ca="1" si="12"/>
        <v>85:15 PPF:DEF, 2bar, 10mm/s, 0.8mm</v>
      </c>
    </row>
    <row r="338" spans="2:2" x14ac:dyDescent="0.25">
      <c r="B338" s="47" t="str">
        <f t="shared" ca="1" si="12"/>
        <v>85:15 PPF:DEF, 2bar, 10mm/s, 0.8mm</v>
      </c>
    </row>
    <row r="339" spans="2:2" x14ac:dyDescent="0.25">
      <c r="B339" s="47" t="str">
        <f t="shared" ca="1" si="12"/>
        <v>85:15 PPF:DEF, 2bar, 10mm/s, 0.8mm</v>
      </c>
    </row>
    <row r="340" spans="2:2" x14ac:dyDescent="0.25">
      <c r="B340" s="47" t="str">
        <f t="shared" ca="1" si="12"/>
        <v>85:15 PPF:DEF, 2bar, 10mm/s, 0.8mm</v>
      </c>
    </row>
    <row r="341" spans="2:2" x14ac:dyDescent="0.25">
      <c r="B341" s="47" t="str">
        <f t="shared" ca="1" si="12"/>
        <v>85:15 PPF:DEF, 2bar, 10mm/s, 0.8mm</v>
      </c>
    </row>
    <row r="342" spans="2:2" x14ac:dyDescent="0.25">
      <c r="B342" s="47" t="str">
        <f t="shared" ca="1" si="12"/>
        <v>85:15 PPF:DEF, 2bar, 10mm/s, 0.8mm</v>
      </c>
    </row>
    <row r="343" spans="2:2" x14ac:dyDescent="0.25">
      <c r="B343" s="47" t="str">
        <f t="shared" ca="1" si="12"/>
        <v>85:15 PPF:DEF, 2bar, 10mm/s, 0.8mm</v>
      </c>
    </row>
    <row r="344" spans="2:2" x14ac:dyDescent="0.25">
      <c r="B344" s="47" t="str">
        <f t="shared" ca="1" si="12"/>
        <v>85:15 PPF:DEF, 2bar, 10mm/s, 0.8mm</v>
      </c>
    </row>
    <row r="345" spans="2:2" x14ac:dyDescent="0.25">
      <c r="B345" s="47" t="str">
        <f t="shared" ca="1" si="12"/>
        <v>85:15 PPF:DEF, 2bar, 10mm/s, 0.8mm</v>
      </c>
    </row>
    <row r="346" spans="2:2" x14ac:dyDescent="0.25">
      <c r="B346" s="47" t="str">
        <f t="shared" ca="1" si="12"/>
        <v>85:15 PPF:DEF, 2bar, 10mm/s, 0.8mm</v>
      </c>
    </row>
    <row r="347" spans="2:2" x14ac:dyDescent="0.25">
      <c r="B347" s="47" t="str">
        <f t="shared" ca="1" si="12"/>
        <v>85:15 PPF:DEF, 2bar, 10mm/s, 0.8mm</v>
      </c>
    </row>
    <row r="348" spans="2:2" x14ac:dyDescent="0.25">
      <c r="B348" s="47" t="str">
        <f t="shared" ca="1" si="12"/>
        <v>85:15 PPF:DEF, 2bar, 10mm/s, 0.8mm</v>
      </c>
    </row>
    <row r="349" spans="2:2" x14ac:dyDescent="0.25">
      <c r="B349" s="47" t="str">
        <f t="shared" ca="1" si="12"/>
        <v>85:15 PPF:DEF, 2bar, 10mm/s, 0.8mm</v>
      </c>
    </row>
    <row r="350" spans="2:2" x14ac:dyDescent="0.25">
      <c r="B350" s="47" t="str">
        <f t="shared" ca="1" si="12"/>
        <v>85:15 PPF:DEF, 2bar, 10mm/s, 0.8mm</v>
      </c>
    </row>
    <row r="351" spans="2:2" x14ac:dyDescent="0.25">
      <c r="B351" s="47" t="str">
        <f t="shared" ca="1" si="12"/>
        <v>85:15 PPF:DEF, 2bar, 10mm/s, 0.8mm</v>
      </c>
    </row>
    <row r="352" spans="2:2" x14ac:dyDescent="0.25">
      <c r="B352" s="47" t="str">
        <f t="shared" ca="1" si="12"/>
        <v>85:15 PPF:DEF, 2bar, 10mm/s, 0.8mm</v>
      </c>
    </row>
    <row r="353" spans="2:2" x14ac:dyDescent="0.25">
      <c r="B353" s="47" t="str">
        <f t="shared" ca="1" si="12"/>
        <v>85:15 PPF:DEF, 2bar, 10mm/s, 0.8mm</v>
      </c>
    </row>
    <row r="354" spans="2:2" x14ac:dyDescent="0.25">
      <c r="B354" s="47" t="str">
        <f t="shared" ca="1" si="12"/>
        <v>85:15 PPF:DEF, 2bar, 10mm/s, 0.8mm</v>
      </c>
    </row>
    <row r="355" spans="2:2" x14ac:dyDescent="0.25">
      <c r="B355" s="47" t="str">
        <f t="shared" ca="1" si="12"/>
        <v>85:15 PPF:DEF, 2bar, 10mm/s, 0.8mm</v>
      </c>
    </row>
    <row r="356" spans="2:2" x14ac:dyDescent="0.25">
      <c r="B356" s="47" t="str">
        <f t="shared" ca="1" si="12"/>
        <v>85:15 PPF:DEF, 2bar, 10mm/s, 0.8mm</v>
      </c>
    </row>
    <row r="357" spans="2:2" x14ac:dyDescent="0.25">
      <c r="B357" s="47" t="str">
        <f t="shared" ca="1" si="12"/>
        <v>85:15 PPF:DEF, 2bar, 10mm/s, 0.8mm</v>
      </c>
    </row>
    <row r="358" spans="2:2" x14ac:dyDescent="0.25">
      <c r="B358" s="47" t="str">
        <f t="shared" ca="1" si="12"/>
        <v>85:15 PPF:DEF, 2bar, 10mm/s, 0.8mm</v>
      </c>
    </row>
    <row r="359" spans="2:2" x14ac:dyDescent="0.25">
      <c r="B359" s="47" t="str">
        <f t="shared" ca="1" si="12"/>
        <v>85:15 PPF:DEF, 2bar, 10mm/s, 0.8mm</v>
      </c>
    </row>
    <row r="360" spans="2:2" x14ac:dyDescent="0.25">
      <c r="B360" s="47" t="str">
        <f t="shared" ca="1" si="12"/>
        <v>85:15 PPF:DEF, 2bar, 10mm/s, 0.8mm</v>
      </c>
    </row>
    <row r="361" spans="2:2" x14ac:dyDescent="0.25">
      <c r="B361" s="47" t="str">
        <f t="shared" ca="1" si="12"/>
        <v>85:15 PPF:DEF, 2bar, 10mm/s, 0.8mm</v>
      </c>
    </row>
    <row r="362" spans="2:2" x14ac:dyDescent="0.25">
      <c r="B362" s="47" t="str">
        <f t="shared" ca="1" si="12"/>
        <v>85:15 PPF:DEF, 2bar, 10mm/s, 0.8mm</v>
      </c>
    </row>
    <row r="363" spans="2:2" x14ac:dyDescent="0.25">
      <c r="B363" s="47" t="str">
        <f t="shared" ca="1" si="12"/>
        <v>85:15 PPF:DEF, 2bar, 10mm/s, 0.8mm</v>
      </c>
    </row>
    <row r="364" spans="2:2" x14ac:dyDescent="0.25">
      <c r="B364" s="47" t="str">
        <f t="shared" ca="1" si="12"/>
        <v>85:15 PPF:DEF, 2bar, 10mm/s, 0.8mm</v>
      </c>
    </row>
    <row r="365" spans="2:2" x14ac:dyDescent="0.25">
      <c r="B365" s="47" t="str">
        <f t="shared" ca="1" si="12"/>
        <v>85:15 PPF:DEF, 2bar, 10mm/s, 0.8mm</v>
      </c>
    </row>
    <row r="366" spans="2:2" x14ac:dyDescent="0.25">
      <c r="B366" s="47" t="str">
        <f t="shared" ca="1" si="12"/>
        <v>85:15 PPF:DEF, 2bar, 10mm/s, 0.8mm</v>
      </c>
    </row>
    <row r="367" spans="2:2" x14ac:dyDescent="0.25">
      <c r="B367" s="47" t="str">
        <f t="shared" ca="1" si="12"/>
        <v>85:15 PPF:DEF, 2bar, 10mm/s, 0.8mm</v>
      </c>
    </row>
    <row r="368" spans="2:2" x14ac:dyDescent="0.25">
      <c r="B368" s="47" t="str">
        <f t="shared" ca="1" si="12"/>
        <v>85:15 PPF:DEF, 2bar, 10mm/s, 0.8mm</v>
      </c>
    </row>
    <row r="369" spans="2:2" x14ac:dyDescent="0.25">
      <c r="B369" s="47" t="str">
        <f t="shared" ca="1" si="12"/>
        <v>85:15 PPF:DEF, 2bar, 10mm/s, 0.8mm</v>
      </c>
    </row>
    <row r="370" spans="2:2" x14ac:dyDescent="0.25">
      <c r="B370" s="47" t="str">
        <f t="shared" ca="1" si="12"/>
        <v>85:15 PPF:DEF, 2bar, 15mm/s, 1.2mm</v>
      </c>
    </row>
    <row r="371" spans="2:2" x14ac:dyDescent="0.25">
      <c r="B371" s="47" t="str">
        <f t="shared" ca="1" si="12"/>
        <v>85:15 PPF:DEF, 2bar, 15mm/s, 1.2mm</v>
      </c>
    </row>
    <row r="372" spans="2:2" x14ac:dyDescent="0.25">
      <c r="B372" s="47" t="str">
        <f t="shared" ca="1" si="12"/>
        <v>85:15 PPF:DEF, 2bar, 15mm/s, 1.2mm</v>
      </c>
    </row>
    <row r="373" spans="2:2" x14ac:dyDescent="0.25">
      <c r="B373" s="47" t="str">
        <f t="shared" ca="1" si="12"/>
        <v>85:15 PPF:DEF, 2bar, 15mm/s, 1.2mm</v>
      </c>
    </row>
    <row r="374" spans="2:2" x14ac:dyDescent="0.25">
      <c r="B374" s="47" t="str">
        <f t="shared" ca="1" si="12"/>
        <v>85:15 PPF:DEF, 2bar, 15mm/s, 1.2mm</v>
      </c>
    </row>
    <row r="375" spans="2:2" x14ac:dyDescent="0.25">
      <c r="B375" s="47" t="str">
        <f t="shared" ca="1" si="12"/>
        <v>85:15 PPF:DEF, 2bar, 15mm/s, 1.2mm</v>
      </c>
    </row>
    <row r="376" spans="2:2" x14ac:dyDescent="0.25">
      <c r="B376" s="47" t="str">
        <f t="shared" ca="1" si="12"/>
        <v>85:15 PPF:DEF, 2bar, 15mm/s, 1.2mm</v>
      </c>
    </row>
    <row r="377" spans="2:2" x14ac:dyDescent="0.25">
      <c r="B377" s="47" t="str">
        <f t="shared" ca="1" si="12"/>
        <v>85:15 PPF:DEF, 2bar, 15mm/s, 1.2mm</v>
      </c>
    </row>
    <row r="378" spans="2:2" x14ac:dyDescent="0.25">
      <c r="B378" s="47" t="str">
        <f t="shared" ca="1" si="12"/>
        <v>85:15 PPF:DEF, 2bar, 15mm/s, 1.2mm</v>
      </c>
    </row>
    <row r="379" spans="2:2" x14ac:dyDescent="0.25">
      <c r="B379" s="47" t="str">
        <f t="shared" ca="1" si="12"/>
        <v>85:15 PPF:DEF, 2bar, 15mm/s, 1.2mm</v>
      </c>
    </row>
    <row r="380" spans="2:2" x14ac:dyDescent="0.25">
      <c r="B380" s="47" t="str">
        <f t="shared" ca="1" si="12"/>
        <v>85:15 PPF:DEF, 2bar, 15mm/s, 1.2mm</v>
      </c>
    </row>
    <row r="381" spans="2:2" x14ac:dyDescent="0.25">
      <c r="B381" s="47" t="str">
        <f t="shared" ca="1" si="12"/>
        <v>85:15 PPF:DEF, 2bar, 15mm/s, 1.2mm</v>
      </c>
    </row>
    <row r="382" spans="2:2" x14ac:dyDescent="0.25">
      <c r="B382" s="47" t="str">
        <f t="shared" ca="1" si="12"/>
        <v>85:15 PPF:DEF, 2bar, 15mm/s, 1.2mm</v>
      </c>
    </row>
    <row r="383" spans="2:2" x14ac:dyDescent="0.25">
      <c r="B383" s="47" t="str">
        <f t="shared" ca="1" si="12"/>
        <v>85:15 PPF:DEF, 2bar, 15mm/s, 1.2mm</v>
      </c>
    </row>
    <row r="384" spans="2:2" x14ac:dyDescent="0.25">
      <c r="B384" s="47" t="str">
        <f t="shared" ca="1" si="12"/>
        <v>85:15 PPF:DEF, 2bar, 15mm/s, 1.2mm</v>
      </c>
    </row>
    <row r="385" spans="2:2" x14ac:dyDescent="0.25">
      <c r="B385" s="47" t="str">
        <f t="shared" ca="1" si="12"/>
        <v>85:15 PPF:DEF, 2bar, 15mm/s, 1.2mm</v>
      </c>
    </row>
    <row r="386" spans="2:2" x14ac:dyDescent="0.25">
      <c r="B386" s="47" t="str">
        <f t="shared" ref="B386:B449" ca="1" si="13">INDIRECT("A" &amp; TEXT(_xlfn.FLOOR.PRECISE((ROW()-1)/41)+1,"0"))</f>
        <v>85:15 PPF:DEF, 2bar, 15mm/s, 1.2mm</v>
      </c>
    </row>
    <row r="387" spans="2:2" x14ac:dyDescent="0.25">
      <c r="B387" s="47" t="str">
        <f t="shared" ca="1" si="13"/>
        <v>85:15 PPF:DEF, 2bar, 15mm/s, 1.2mm</v>
      </c>
    </row>
    <row r="388" spans="2:2" x14ac:dyDescent="0.25">
      <c r="B388" s="47" t="str">
        <f t="shared" ca="1" si="13"/>
        <v>85:15 PPF:DEF, 2bar, 15mm/s, 1.2mm</v>
      </c>
    </row>
    <row r="389" spans="2:2" x14ac:dyDescent="0.25">
      <c r="B389" s="47" t="str">
        <f t="shared" ca="1" si="13"/>
        <v>85:15 PPF:DEF, 2bar, 15mm/s, 1.2mm</v>
      </c>
    </row>
    <row r="390" spans="2:2" x14ac:dyDescent="0.25">
      <c r="B390" s="47" t="str">
        <f t="shared" ca="1" si="13"/>
        <v>85:15 PPF:DEF, 2bar, 15mm/s, 1.2mm</v>
      </c>
    </row>
    <row r="391" spans="2:2" x14ac:dyDescent="0.25">
      <c r="B391" s="47" t="str">
        <f t="shared" ca="1" si="13"/>
        <v>85:15 PPF:DEF, 2bar, 15mm/s, 1.2mm</v>
      </c>
    </row>
    <row r="392" spans="2:2" x14ac:dyDescent="0.25">
      <c r="B392" s="47" t="str">
        <f t="shared" ca="1" si="13"/>
        <v>85:15 PPF:DEF, 2bar, 15mm/s, 1.2mm</v>
      </c>
    </row>
    <row r="393" spans="2:2" x14ac:dyDescent="0.25">
      <c r="B393" s="47" t="str">
        <f t="shared" ca="1" si="13"/>
        <v>85:15 PPF:DEF, 2bar, 15mm/s, 1.2mm</v>
      </c>
    </row>
    <row r="394" spans="2:2" x14ac:dyDescent="0.25">
      <c r="B394" s="47" t="str">
        <f t="shared" ca="1" si="13"/>
        <v>85:15 PPF:DEF, 2bar, 15mm/s, 1.2mm</v>
      </c>
    </row>
    <row r="395" spans="2:2" x14ac:dyDescent="0.25">
      <c r="B395" s="47" t="str">
        <f t="shared" ca="1" si="13"/>
        <v>85:15 PPF:DEF, 2bar, 15mm/s, 1.2mm</v>
      </c>
    </row>
    <row r="396" spans="2:2" x14ac:dyDescent="0.25">
      <c r="B396" s="47" t="str">
        <f t="shared" ca="1" si="13"/>
        <v>85:15 PPF:DEF, 2bar, 15mm/s, 1.2mm</v>
      </c>
    </row>
    <row r="397" spans="2:2" x14ac:dyDescent="0.25">
      <c r="B397" s="47" t="str">
        <f t="shared" ca="1" si="13"/>
        <v>85:15 PPF:DEF, 2bar, 15mm/s, 1.2mm</v>
      </c>
    </row>
    <row r="398" spans="2:2" x14ac:dyDescent="0.25">
      <c r="B398" s="47" t="str">
        <f t="shared" ca="1" si="13"/>
        <v>85:15 PPF:DEF, 2bar, 15mm/s, 1.2mm</v>
      </c>
    </row>
    <row r="399" spans="2:2" x14ac:dyDescent="0.25">
      <c r="B399" s="47" t="str">
        <f t="shared" ca="1" si="13"/>
        <v>85:15 PPF:DEF, 2bar, 15mm/s, 1.2mm</v>
      </c>
    </row>
    <row r="400" spans="2:2" x14ac:dyDescent="0.25">
      <c r="B400" s="47" t="str">
        <f t="shared" ca="1" si="13"/>
        <v>85:15 PPF:DEF, 2bar, 15mm/s, 1.2mm</v>
      </c>
    </row>
    <row r="401" spans="2:2" x14ac:dyDescent="0.25">
      <c r="B401" s="47" t="str">
        <f t="shared" ca="1" si="13"/>
        <v>85:15 PPF:DEF, 2bar, 15mm/s, 1.2mm</v>
      </c>
    </row>
    <row r="402" spans="2:2" x14ac:dyDescent="0.25">
      <c r="B402" s="47" t="str">
        <f t="shared" ca="1" si="13"/>
        <v>85:15 PPF:DEF, 2bar, 15mm/s, 1.2mm</v>
      </c>
    </row>
    <row r="403" spans="2:2" x14ac:dyDescent="0.25">
      <c r="B403" s="47" t="str">
        <f t="shared" ca="1" si="13"/>
        <v>85:15 PPF:DEF, 2bar, 15mm/s, 1.2mm</v>
      </c>
    </row>
    <row r="404" spans="2:2" x14ac:dyDescent="0.25">
      <c r="B404" s="47" t="str">
        <f t="shared" ca="1" si="13"/>
        <v>85:15 PPF:DEF, 2bar, 15mm/s, 1.2mm</v>
      </c>
    </row>
    <row r="405" spans="2:2" x14ac:dyDescent="0.25">
      <c r="B405" s="47" t="str">
        <f t="shared" ca="1" si="13"/>
        <v>85:15 PPF:DEF, 2bar, 15mm/s, 1.2mm</v>
      </c>
    </row>
    <row r="406" spans="2:2" x14ac:dyDescent="0.25">
      <c r="B406" s="47" t="str">
        <f t="shared" ca="1" si="13"/>
        <v>85:15 PPF:DEF, 2bar, 15mm/s, 1.2mm</v>
      </c>
    </row>
    <row r="407" spans="2:2" x14ac:dyDescent="0.25">
      <c r="B407" s="47" t="str">
        <f t="shared" ca="1" si="13"/>
        <v>85:15 PPF:DEF, 2bar, 15mm/s, 1.2mm</v>
      </c>
    </row>
    <row r="408" spans="2:2" x14ac:dyDescent="0.25">
      <c r="B408" s="47" t="str">
        <f t="shared" ca="1" si="13"/>
        <v>85:15 PPF:DEF, 2bar, 15mm/s, 1.2mm</v>
      </c>
    </row>
    <row r="409" spans="2:2" x14ac:dyDescent="0.25">
      <c r="B409" s="47" t="str">
        <f t="shared" ca="1" si="13"/>
        <v>85:15 PPF:DEF, 2bar, 15mm/s, 1.2mm</v>
      </c>
    </row>
    <row r="410" spans="2:2" x14ac:dyDescent="0.25">
      <c r="B410" s="47" t="str">
        <f t="shared" ca="1" si="13"/>
        <v>85:15 PPF:DEF, 2bar, 15mm/s, 1.2mm</v>
      </c>
    </row>
    <row r="411" spans="2:2" x14ac:dyDescent="0.25">
      <c r="B411" s="47" t="str">
        <f t="shared" ca="1" si="13"/>
        <v>85:15 PPF:DEF, 2bar, 15mm/s, 1mm</v>
      </c>
    </row>
    <row r="412" spans="2:2" x14ac:dyDescent="0.25">
      <c r="B412" s="47" t="str">
        <f t="shared" ca="1" si="13"/>
        <v>85:15 PPF:DEF, 2bar, 15mm/s, 1mm</v>
      </c>
    </row>
    <row r="413" spans="2:2" x14ac:dyDescent="0.25">
      <c r="B413" s="47" t="str">
        <f t="shared" ca="1" si="13"/>
        <v>85:15 PPF:DEF, 2bar, 15mm/s, 1mm</v>
      </c>
    </row>
    <row r="414" spans="2:2" x14ac:dyDescent="0.25">
      <c r="B414" s="47" t="str">
        <f t="shared" ca="1" si="13"/>
        <v>85:15 PPF:DEF, 2bar, 15mm/s, 1mm</v>
      </c>
    </row>
    <row r="415" spans="2:2" x14ac:dyDescent="0.25">
      <c r="B415" s="47" t="str">
        <f t="shared" ca="1" si="13"/>
        <v>85:15 PPF:DEF, 2bar, 15mm/s, 1mm</v>
      </c>
    </row>
    <row r="416" spans="2:2" x14ac:dyDescent="0.25">
      <c r="B416" s="47" t="str">
        <f t="shared" ca="1" si="13"/>
        <v>85:15 PPF:DEF, 2bar, 15mm/s, 1mm</v>
      </c>
    </row>
    <row r="417" spans="2:2" x14ac:dyDescent="0.25">
      <c r="B417" s="47" t="str">
        <f t="shared" ca="1" si="13"/>
        <v>85:15 PPF:DEF, 2bar, 15mm/s, 1mm</v>
      </c>
    </row>
    <row r="418" spans="2:2" x14ac:dyDescent="0.25">
      <c r="B418" s="47" t="str">
        <f t="shared" ca="1" si="13"/>
        <v>85:15 PPF:DEF, 2bar, 15mm/s, 1mm</v>
      </c>
    </row>
    <row r="419" spans="2:2" x14ac:dyDescent="0.25">
      <c r="B419" s="47" t="str">
        <f t="shared" ca="1" si="13"/>
        <v>85:15 PPF:DEF, 2bar, 15mm/s, 1mm</v>
      </c>
    </row>
    <row r="420" spans="2:2" x14ac:dyDescent="0.25">
      <c r="B420" s="47" t="str">
        <f t="shared" ca="1" si="13"/>
        <v>85:15 PPF:DEF, 2bar, 15mm/s, 1mm</v>
      </c>
    </row>
    <row r="421" spans="2:2" x14ac:dyDescent="0.25">
      <c r="B421" s="47" t="str">
        <f t="shared" ca="1" si="13"/>
        <v>85:15 PPF:DEF, 2bar, 15mm/s, 1mm</v>
      </c>
    </row>
    <row r="422" spans="2:2" x14ac:dyDescent="0.25">
      <c r="B422" s="47" t="str">
        <f t="shared" ca="1" si="13"/>
        <v>85:15 PPF:DEF, 2bar, 15mm/s, 1mm</v>
      </c>
    </row>
    <row r="423" spans="2:2" x14ac:dyDescent="0.25">
      <c r="B423" s="47" t="str">
        <f t="shared" ca="1" si="13"/>
        <v>85:15 PPF:DEF, 2bar, 15mm/s, 1mm</v>
      </c>
    </row>
    <row r="424" spans="2:2" x14ac:dyDescent="0.25">
      <c r="B424" s="47" t="str">
        <f t="shared" ca="1" si="13"/>
        <v>85:15 PPF:DEF, 2bar, 15mm/s, 1mm</v>
      </c>
    </row>
    <row r="425" spans="2:2" x14ac:dyDescent="0.25">
      <c r="B425" s="47" t="str">
        <f t="shared" ca="1" si="13"/>
        <v>85:15 PPF:DEF, 2bar, 15mm/s, 1mm</v>
      </c>
    </row>
    <row r="426" spans="2:2" x14ac:dyDescent="0.25">
      <c r="B426" s="47" t="str">
        <f t="shared" ca="1" si="13"/>
        <v>85:15 PPF:DEF, 2bar, 15mm/s, 1mm</v>
      </c>
    </row>
    <row r="427" spans="2:2" x14ac:dyDescent="0.25">
      <c r="B427" s="47" t="str">
        <f t="shared" ca="1" si="13"/>
        <v>85:15 PPF:DEF, 2bar, 15mm/s, 1mm</v>
      </c>
    </row>
    <row r="428" spans="2:2" x14ac:dyDescent="0.25">
      <c r="B428" s="47" t="str">
        <f t="shared" ca="1" si="13"/>
        <v>85:15 PPF:DEF, 2bar, 15mm/s, 1mm</v>
      </c>
    </row>
    <row r="429" spans="2:2" x14ac:dyDescent="0.25">
      <c r="B429" s="47" t="str">
        <f t="shared" ca="1" si="13"/>
        <v>85:15 PPF:DEF, 2bar, 15mm/s, 1mm</v>
      </c>
    </row>
    <row r="430" spans="2:2" x14ac:dyDescent="0.25">
      <c r="B430" s="47" t="str">
        <f t="shared" ca="1" si="13"/>
        <v>85:15 PPF:DEF, 2bar, 15mm/s, 1mm</v>
      </c>
    </row>
    <row r="431" spans="2:2" x14ac:dyDescent="0.25">
      <c r="B431" s="47" t="str">
        <f t="shared" ca="1" si="13"/>
        <v>85:15 PPF:DEF, 2bar, 15mm/s, 1mm</v>
      </c>
    </row>
    <row r="432" spans="2:2" x14ac:dyDescent="0.25">
      <c r="B432" s="47" t="str">
        <f t="shared" ca="1" si="13"/>
        <v>85:15 PPF:DEF, 2bar, 15mm/s, 1mm</v>
      </c>
    </row>
    <row r="433" spans="2:2" x14ac:dyDescent="0.25">
      <c r="B433" s="47" t="str">
        <f t="shared" ca="1" si="13"/>
        <v>85:15 PPF:DEF, 2bar, 15mm/s, 1mm</v>
      </c>
    </row>
    <row r="434" spans="2:2" x14ac:dyDescent="0.25">
      <c r="B434" s="47" t="str">
        <f t="shared" ca="1" si="13"/>
        <v>85:15 PPF:DEF, 2bar, 15mm/s, 1mm</v>
      </c>
    </row>
    <row r="435" spans="2:2" x14ac:dyDescent="0.25">
      <c r="B435" s="47" t="str">
        <f t="shared" ca="1" si="13"/>
        <v>85:15 PPF:DEF, 2bar, 15mm/s, 1mm</v>
      </c>
    </row>
    <row r="436" spans="2:2" x14ac:dyDescent="0.25">
      <c r="B436" s="47" t="str">
        <f t="shared" ca="1" si="13"/>
        <v>85:15 PPF:DEF, 2bar, 15mm/s, 1mm</v>
      </c>
    </row>
    <row r="437" spans="2:2" x14ac:dyDescent="0.25">
      <c r="B437" s="47" t="str">
        <f t="shared" ca="1" si="13"/>
        <v>85:15 PPF:DEF, 2bar, 15mm/s, 1mm</v>
      </c>
    </row>
    <row r="438" spans="2:2" x14ac:dyDescent="0.25">
      <c r="B438" s="47" t="str">
        <f t="shared" ca="1" si="13"/>
        <v>85:15 PPF:DEF, 2bar, 15mm/s, 1mm</v>
      </c>
    </row>
    <row r="439" spans="2:2" x14ac:dyDescent="0.25">
      <c r="B439" s="47" t="str">
        <f t="shared" ca="1" si="13"/>
        <v>85:15 PPF:DEF, 2bar, 15mm/s, 1mm</v>
      </c>
    </row>
    <row r="440" spans="2:2" x14ac:dyDescent="0.25">
      <c r="B440" s="47" t="str">
        <f t="shared" ca="1" si="13"/>
        <v>85:15 PPF:DEF, 2bar, 15mm/s, 1mm</v>
      </c>
    </row>
    <row r="441" spans="2:2" x14ac:dyDescent="0.25">
      <c r="B441" s="47" t="str">
        <f t="shared" ca="1" si="13"/>
        <v>85:15 PPF:DEF, 2bar, 15mm/s, 1mm</v>
      </c>
    </row>
    <row r="442" spans="2:2" x14ac:dyDescent="0.25">
      <c r="B442" s="47" t="str">
        <f t="shared" ca="1" si="13"/>
        <v>85:15 PPF:DEF, 2bar, 15mm/s, 1mm</v>
      </c>
    </row>
    <row r="443" spans="2:2" x14ac:dyDescent="0.25">
      <c r="B443" s="47" t="str">
        <f t="shared" ca="1" si="13"/>
        <v>85:15 PPF:DEF, 2bar, 15mm/s, 1mm</v>
      </c>
    </row>
    <row r="444" spans="2:2" x14ac:dyDescent="0.25">
      <c r="B444" s="47" t="str">
        <f t="shared" ca="1" si="13"/>
        <v>85:15 PPF:DEF, 2bar, 15mm/s, 1mm</v>
      </c>
    </row>
    <row r="445" spans="2:2" x14ac:dyDescent="0.25">
      <c r="B445" s="47" t="str">
        <f t="shared" ca="1" si="13"/>
        <v>85:15 PPF:DEF, 2bar, 15mm/s, 1mm</v>
      </c>
    </row>
    <row r="446" spans="2:2" x14ac:dyDescent="0.25">
      <c r="B446" s="47" t="str">
        <f t="shared" ca="1" si="13"/>
        <v>85:15 PPF:DEF, 2bar, 15mm/s, 1mm</v>
      </c>
    </row>
    <row r="447" spans="2:2" x14ac:dyDescent="0.25">
      <c r="B447" s="47" t="str">
        <f t="shared" ca="1" si="13"/>
        <v>85:15 PPF:DEF, 2bar, 15mm/s, 1mm</v>
      </c>
    </row>
    <row r="448" spans="2:2" x14ac:dyDescent="0.25">
      <c r="B448" s="47" t="str">
        <f t="shared" ca="1" si="13"/>
        <v>85:15 PPF:DEF, 2bar, 15mm/s, 1mm</v>
      </c>
    </row>
    <row r="449" spans="2:2" x14ac:dyDescent="0.25">
      <c r="B449" s="47" t="str">
        <f t="shared" ca="1" si="13"/>
        <v>85:15 PPF:DEF, 2bar, 15mm/s, 1mm</v>
      </c>
    </row>
    <row r="450" spans="2:2" x14ac:dyDescent="0.25">
      <c r="B450" s="47" t="str">
        <f t="shared" ref="B450:B513" ca="1" si="14">INDIRECT("A" &amp; TEXT(_xlfn.FLOOR.PRECISE((ROW()-1)/41)+1,"0"))</f>
        <v>85:15 PPF:DEF, 2bar, 15mm/s, 1mm</v>
      </c>
    </row>
    <row r="451" spans="2:2" x14ac:dyDescent="0.25">
      <c r="B451" s="47" t="str">
        <f t="shared" ca="1" si="14"/>
        <v>85:15 PPF:DEF, 2bar, 15mm/s, 1mm</v>
      </c>
    </row>
    <row r="452" spans="2:2" x14ac:dyDescent="0.25">
      <c r="B452" s="47" t="str">
        <f t="shared" ca="1" si="14"/>
        <v>85:15 PPF:DEF, 2bar, 15mm/s, 0.8mm</v>
      </c>
    </row>
    <row r="453" spans="2:2" x14ac:dyDescent="0.25">
      <c r="B453" s="47" t="str">
        <f t="shared" ca="1" si="14"/>
        <v>85:15 PPF:DEF, 2bar, 15mm/s, 0.8mm</v>
      </c>
    </row>
    <row r="454" spans="2:2" x14ac:dyDescent="0.25">
      <c r="B454" s="47" t="str">
        <f t="shared" ca="1" si="14"/>
        <v>85:15 PPF:DEF, 2bar, 15mm/s, 0.8mm</v>
      </c>
    </row>
    <row r="455" spans="2:2" x14ac:dyDescent="0.25">
      <c r="B455" s="47" t="str">
        <f t="shared" ca="1" si="14"/>
        <v>85:15 PPF:DEF, 2bar, 15mm/s, 0.8mm</v>
      </c>
    </row>
    <row r="456" spans="2:2" x14ac:dyDescent="0.25">
      <c r="B456" s="47" t="str">
        <f t="shared" ca="1" si="14"/>
        <v>85:15 PPF:DEF, 2bar, 15mm/s, 0.8mm</v>
      </c>
    </row>
    <row r="457" spans="2:2" x14ac:dyDescent="0.25">
      <c r="B457" s="47" t="str">
        <f t="shared" ca="1" si="14"/>
        <v>85:15 PPF:DEF, 2bar, 15mm/s, 0.8mm</v>
      </c>
    </row>
    <row r="458" spans="2:2" x14ac:dyDescent="0.25">
      <c r="B458" s="47" t="str">
        <f t="shared" ca="1" si="14"/>
        <v>85:15 PPF:DEF, 2bar, 15mm/s, 0.8mm</v>
      </c>
    </row>
    <row r="459" spans="2:2" x14ac:dyDescent="0.25">
      <c r="B459" s="47" t="str">
        <f t="shared" ca="1" si="14"/>
        <v>85:15 PPF:DEF, 2bar, 15mm/s, 0.8mm</v>
      </c>
    </row>
    <row r="460" spans="2:2" x14ac:dyDescent="0.25">
      <c r="B460" s="47" t="str">
        <f t="shared" ca="1" si="14"/>
        <v>85:15 PPF:DEF, 2bar, 15mm/s, 0.8mm</v>
      </c>
    </row>
    <row r="461" spans="2:2" x14ac:dyDescent="0.25">
      <c r="B461" s="47" t="str">
        <f t="shared" ca="1" si="14"/>
        <v>85:15 PPF:DEF, 2bar, 15mm/s, 0.8mm</v>
      </c>
    </row>
    <row r="462" spans="2:2" x14ac:dyDescent="0.25">
      <c r="B462" s="47" t="str">
        <f t="shared" ca="1" si="14"/>
        <v>85:15 PPF:DEF, 2bar, 15mm/s, 0.8mm</v>
      </c>
    </row>
    <row r="463" spans="2:2" x14ac:dyDescent="0.25">
      <c r="B463" s="47" t="str">
        <f t="shared" ca="1" si="14"/>
        <v>85:15 PPF:DEF, 2bar, 15mm/s, 0.8mm</v>
      </c>
    </row>
    <row r="464" spans="2:2" x14ac:dyDescent="0.25">
      <c r="B464" s="47" t="str">
        <f t="shared" ca="1" si="14"/>
        <v>85:15 PPF:DEF, 2bar, 15mm/s, 0.8mm</v>
      </c>
    </row>
    <row r="465" spans="2:2" x14ac:dyDescent="0.25">
      <c r="B465" s="47" t="str">
        <f t="shared" ca="1" si="14"/>
        <v>85:15 PPF:DEF, 2bar, 15mm/s, 0.8mm</v>
      </c>
    </row>
    <row r="466" spans="2:2" x14ac:dyDescent="0.25">
      <c r="B466" s="47" t="str">
        <f t="shared" ca="1" si="14"/>
        <v>85:15 PPF:DEF, 2bar, 15mm/s, 0.8mm</v>
      </c>
    </row>
    <row r="467" spans="2:2" x14ac:dyDescent="0.25">
      <c r="B467" s="47" t="str">
        <f t="shared" ca="1" si="14"/>
        <v>85:15 PPF:DEF, 2bar, 15mm/s, 0.8mm</v>
      </c>
    </row>
    <row r="468" spans="2:2" x14ac:dyDescent="0.25">
      <c r="B468" s="47" t="str">
        <f t="shared" ca="1" si="14"/>
        <v>85:15 PPF:DEF, 2bar, 15mm/s, 0.8mm</v>
      </c>
    </row>
    <row r="469" spans="2:2" x14ac:dyDescent="0.25">
      <c r="B469" s="47" t="str">
        <f t="shared" ca="1" si="14"/>
        <v>85:15 PPF:DEF, 2bar, 15mm/s, 0.8mm</v>
      </c>
    </row>
    <row r="470" spans="2:2" x14ac:dyDescent="0.25">
      <c r="B470" s="47" t="str">
        <f t="shared" ca="1" si="14"/>
        <v>85:15 PPF:DEF, 2bar, 15mm/s, 0.8mm</v>
      </c>
    </row>
    <row r="471" spans="2:2" x14ac:dyDescent="0.25">
      <c r="B471" s="47" t="str">
        <f t="shared" ca="1" si="14"/>
        <v>85:15 PPF:DEF, 2bar, 15mm/s, 0.8mm</v>
      </c>
    </row>
    <row r="472" spans="2:2" x14ac:dyDescent="0.25">
      <c r="B472" s="47" t="str">
        <f t="shared" ca="1" si="14"/>
        <v>85:15 PPF:DEF, 2bar, 15mm/s, 0.8mm</v>
      </c>
    </row>
    <row r="473" spans="2:2" x14ac:dyDescent="0.25">
      <c r="B473" s="47" t="str">
        <f t="shared" ca="1" si="14"/>
        <v>85:15 PPF:DEF, 2bar, 15mm/s, 0.8mm</v>
      </c>
    </row>
    <row r="474" spans="2:2" x14ac:dyDescent="0.25">
      <c r="B474" s="47" t="str">
        <f t="shared" ca="1" si="14"/>
        <v>85:15 PPF:DEF, 2bar, 15mm/s, 0.8mm</v>
      </c>
    </row>
    <row r="475" spans="2:2" x14ac:dyDescent="0.25">
      <c r="B475" s="47" t="str">
        <f t="shared" ca="1" si="14"/>
        <v>85:15 PPF:DEF, 2bar, 15mm/s, 0.8mm</v>
      </c>
    </row>
    <row r="476" spans="2:2" x14ac:dyDescent="0.25">
      <c r="B476" s="47" t="str">
        <f t="shared" ca="1" si="14"/>
        <v>85:15 PPF:DEF, 2bar, 15mm/s, 0.8mm</v>
      </c>
    </row>
    <row r="477" spans="2:2" x14ac:dyDescent="0.25">
      <c r="B477" s="47" t="str">
        <f t="shared" ca="1" si="14"/>
        <v>85:15 PPF:DEF, 2bar, 15mm/s, 0.8mm</v>
      </c>
    </row>
    <row r="478" spans="2:2" x14ac:dyDescent="0.25">
      <c r="B478" s="47" t="str">
        <f t="shared" ca="1" si="14"/>
        <v>85:15 PPF:DEF, 2bar, 15mm/s, 0.8mm</v>
      </c>
    </row>
    <row r="479" spans="2:2" x14ac:dyDescent="0.25">
      <c r="B479" s="47" t="str">
        <f t="shared" ca="1" si="14"/>
        <v>85:15 PPF:DEF, 2bar, 15mm/s, 0.8mm</v>
      </c>
    </row>
    <row r="480" spans="2:2" x14ac:dyDescent="0.25">
      <c r="B480" s="47" t="str">
        <f t="shared" ca="1" si="14"/>
        <v>85:15 PPF:DEF, 2bar, 15mm/s, 0.8mm</v>
      </c>
    </row>
    <row r="481" spans="2:2" x14ac:dyDescent="0.25">
      <c r="B481" s="47" t="str">
        <f t="shared" ca="1" si="14"/>
        <v>85:15 PPF:DEF, 2bar, 15mm/s, 0.8mm</v>
      </c>
    </row>
    <row r="482" spans="2:2" x14ac:dyDescent="0.25">
      <c r="B482" s="47" t="str">
        <f t="shared" ca="1" si="14"/>
        <v>85:15 PPF:DEF, 2bar, 15mm/s, 0.8mm</v>
      </c>
    </row>
    <row r="483" spans="2:2" x14ac:dyDescent="0.25">
      <c r="B483" s="47" t="str">
        <f t="shared" ca="1" si="14"/>
        <v>85:15 PPF:DEF, 2bar, 15mm/s, 0.8mm</v>
      </c>
    </row>
    <row r="484" spans="2:2" x14ac:dyDescent="0.25">
      <c r="B484" s="47" t="str">
        <f t="shared" ca="1" si="14"/>
        <v>85:15 PPF:DEF, 2bar, 15mm/s, 0.8mm</v>
      </c>
    </row>
    <row r="485" spans="2:2" x14ac:dyDescent="0.25">
      <c r="B485" s="47" t="str">
        <f t="shared" ca="1" si="14"/>
        <v>85:15 PPF:DEF, 2bar, 15mm/s, 0.8mm</v>
      </c>
    </row>
    <row r="486" spans="2:2" x14ac:dyDescent="0.25">
      <c r="B486" s="47" t="str">
        <f t="shared" ca="1" si="14"/>
        <v>85:15 PPF:DEF, 2bar, 15mm/s, 0.8mm</v>
      </c>
    </row>
    <row r="487" spans="2:2" x14ac:dyDescent="0.25">
      <c r="B487" s="47" t="str">
        <f t="shared" ca="1" si="14"/>
        <v>85:15 PPF:DEF, 2bar, 15mm/s, 0.8mm</v>
      </c>
    </row>
    <row r="488" spans="2:2" x14ac:dyDescent="0.25">
      <c r="B488" s="47" t="str">
        <f t="shared" ca="1" si="14"/>
        <v>85:15 PPF:DEF, 2bar, 15mm/s, 0.8mm</v>
      </c>
    </row>
    <row r="489" spans="2:2" x14ac:dyDescent="0.25">
      <c r="B489" s="47" t="str">
        <f t="shared" ca="1" si="14"/>
        <v>85:15 PPF:DEF, 2bar, 15mm/s, 0.8mm</v>
      </c>
    </row>
    <row r="490" spans="2:2" x14ac:dyDescent="0.25">
      <c r="B490" s="47" t="str">
        <f t="shared" ca="1" si="14"/>
        <v>85:15 PPF:DEF, 2bar, 15mm/s, 0.8mm</v>
      </c>
    </row>
    <row r="491" spans="2:2" x14ac:dyDescent="0.25">
      <c r="B491" s="47" t="str">
        <f t="shared" ca="1" si="14"/>
        <v>85:15 PPF:DEF, 2bar, 15mm/s, 0.8mm</v>
      </c>
    </row>
    <row r="492" spans="2:2" x14ac:dyDescent="0.25">
      <c r="B492" s="47" t="str">
        <f t="shared" ca="1" si="14"/>
        <v>85:15 PPF:DEF, 2bar, 15mm/s, 0.8mm</v>
      </c>
    </row>
    <row r="493" spans="2:2" x14ac:dyDescent="0.25">
      <c r="B493" s="47" t="str">
        <f t="shared" ca="1" si="14"/>
        <v>85:15 PPF:DEF, 2.5bar, 5mm/s, 1.2mm</v>
      </c>
    </row>
    <row r="494" spans="2:2" x14ac:dyDescent="0.25">
      <c r="B494" s="47" t="str">
        <f t="shared" ca="1" si="14"/>
        <v>85:15 PPF:DEF, 2.5bar, 5mm/s, 1.2mm</v>
      </c>
    </row>
    <row r="495" spans="2:2" x14ac:dyDescent="0.25">
      <c r="B495" s="47" t="str">
        <f t="shared" ca="1" si="14"/>
        <v>85:15 PPF:DEF, 2.5bar, 5mm/s, 1.2mm</v>
      </c>
    </row>
    <row r="496" spans="2:2" x14ac:dyDescent="0.25">
      <c r="B496" s="47" t="str">
        <f t="shared" ca="1" si="14"/>
        <v>85:15 PPF:DEF, 2.5bar, 5mm/s, 1.2mm</v>
      </c>
    </row>
    <row r="497" spans="2:2" x14ac:dyDescent="0.25">
      <c r="B497" s="47" t="str">
        <f t="shared" ca="1" si="14"/>
        <v>85:15 PPF:DEF, 2.5bar, 5mm/s, 1.2mm</v>
      </c>
    </row>
    <row r="498" spans="2:2" x14ac:dyDescent="0.25">
      <c r="B498" s="47" t="str">
        <f t="shared" ca="1" si="14"/>
        <v>85:15 PPF:DEF, 2.5bar, 5mm/s, 1.2mm</v>
      </c>
    </row>
    <row r="499" spans="2:2" x14ac:dyDescent="0.25">
      <c r="B499" s="47" t="str">
        <f t="shared" ca="1" si="14"/>
        <v>85:15 PPF:DEF, 2.5bar, 5mm/s, 1.2mm</v>
      </c>
    </row>
    <row r="500" spans="2:2" x14ac:dyDescent="0.25">
      <c r="B500" s="47" t="str">
        <f t="shared" ca="1" si="14"/>
        <v>85:15 PPF:DEF, 2.5bar, 5mm/s, 1.2mm</v>
      </c>
    </row>
    <row r="501" spans="2:2" x14ac:dyDescent="0.25">
      <c r="B501" s="47" t="str">
        <f t="shared" ca="1" si="14"/>
        <v>85:15 PPF:DEF, 2.5bar, 5mm/s, 1.2mm</v>
      </c>
    </row>
    <row r="502" spans="2:2" x14ac:dyDescent="0.25">
      <c r="B502" s="47" t="str">
        <f t="shared" ca="1" si="14"/>
        <v>85:15 PPF:DEF, 2.5bar, 5mm/s, 1.2mm</v>
      </c>
    </row>
    <row r="503" spans="2:2" x14ac:dyDescent="0.25">
      <c r="B503" s="47" t="str">
        <f t="shared" ca="1" si="14"/>
        <v>85:15 PPF:DEF, 2.5bar, 5mm/s, 1.2mm</v>
      </c>
    </row>
    <row r="504" spans="2:2" x14ac:dyDescent="0.25">
      <c r="B504" s="47" t="str">
        <f t="shared" ca="1" si="14"/>
        <v>85:15 PPF:DEF, 2.5bar, 5mm/s, 1.2mm</v>
      </c>
    </row>
    <row r="505" spans="2:2" x14ac:dyDescent="0.25">
      <c r="B505" s="47" t="str">
        <f t="shared" ca="1" si="14"/>
        <v>85:15 PPF:DEF, 2.5bar, 5mm/s, 1.2mm</v>
      </c>
    </row>
    <row r="506" spans="2:2" x14ac:dyDescent="0.25">
      <c r="B506" s="47" t="str">
        <f t="shared" ca="1" si="14"/>
        <v>85:15 PPF:DEF, 2.5bar, 5mm/s, 1.2mm</v>
      </c>
    </row>
    <row r="507" spans="2:2" x14ac:dyDescent="0.25">
      <c r="B507" s="47" t="str">
        <f t="shared" ca="1" si="14"/>
        <v>85:15 PPF:DEF, 2.5bar, 5mm/s, 1.2mm</v>
      </c>
    </row>
    <row r="508" spans="2:2" x14ac:dyDescent="0.25">
      <c r="B508" s="47" t="str">
        <f t="shared" ca="1" si="14"/>
        <v>85:15 PPF:DEF, 2.5bar, 5mm/s, 1.2mm</v>
      </c>
    </row>
    <row r="509" spans="2:2" x14ac:dyDescent="0.25">
      <c r="B509" s="47" t="str">
        <f t="shared" ca="1" si="14"/>
        <v>85:15 PPF:DEF, 2.5bar, 5mm/s, 1.2mm</v>
      </c>
    </row>
    <row r="510" spans="2:2" x14ac:dyDescent="0.25">
      <c r="B510" s="47" t="str">
        <f t="shared" ca="1" si="14"/>
        <v>85:15 PPF:DEF, 2.5bar, 5mm/s, 1.2mm</v>
      </c>
    </row>
    <row r="511" spans="2:2" x14ac:dyDescent="0.25">
      <c r="B511" s="47" t="str">
        <f t="shared" ca="1" si="14"/>
        <v>85:15 PPF:DEF, 2.5bar, 5mm/s, 1.2mm</v>
      </c>
    </row>
    <row r="512" spans="2:2" x14ac:dyDescent="0.25">
      <c r="B512" s="47" t="str">
        <f t="shared" ca="1" si="14"/>
        <v>85:15 PPF:DEF, 2.5bar, 5mm/s, 1.2mm</v>
      </c>
    </row>
    <row r="513" spans="2:2" x14ac:dyDescent="0.25">
      <c r="B513" s="47" t="str">
        <f t="shared" ca="1" si="14"/>
        <v>85:15 PPF:DEF, 2.5bar, 5mm/s, 1.2mm</v>
      </c>
    </row>
    <row r="514" spans="2:2" x14ac:dyDescent="0.25">
      <c r="B514" s="47" t="str">
        <f t="shared" ref="B514:B577" ca="1" si="15">INDIRECT("A" &amp; TEXT(_xlfn.FLOOR.PRECISE((ROW()-1)/41)+1,"0"))</f>
        <v>85:15 PPF:DEF, 2.5bar, 5mm/s, 1.2mm</v>
      </c>
    </row>
    <row r="515" spans="2:2" x14ac:dyDescent="0.25">
      <c r="B515" s="47" t="str">
        <f t="shared" ca="1" si="15"/>
        <v>85:15 PPF:DEF, 2.5bar, 5mm/s, 1.2mm</v>
      </c>
    </row>
    <row r="516" spans="2:2" x14ac:dyDescent="0.25">
      <c r="B516" s="47" t="str">
        <f t="shared" ca="1" si="15"/>
        <v>85:15 PPF:DEF, 2.5bar, 5mm/s, 1.2mm</v>
      </c>
    </row>
    <row r="517" spans="2:2" x14ac:dyDescent="0.25">
      <c r="B517" s="47" t="str">
        <f t="shared" ca="1" si="15"/>
        <v>85:15 PPF:DEF, 2.5bar, 5mm/s, 1.2mm</v>
      </c>
    </row>
    <row r="518" spans="2:2" x14ac:dyDescent="0.25">
      <c r="B518" s="47" t="str">
        <f t="shared" ca="1" si="15"/>
        <v>85:15 PPF:DEF, 2.5bar, 5mm/s, 1.2mm</v>
      </c>
    </row>
    <row r="519" spans="2:2" x14ac:dyDescent="0.25">
      <c r="B519" s="47" t="str">
        <f t="shared" ca="1" si="15"/>
        <v>85:15 PPF:DEF, 2.5bar, 5mm/s, 1.2mm</v>
      </c>
    </row>
    <row r="520" spans="2:2" x14ac:dyDescent="0.25">
      <c r="B520" s="47" t="str">
        <f t="shared" ca="1" si="15"/>
        <v>85:15 PPF:DEF, 2.5bar, 5mm/s, 1.2mm</v>
      </c>
    </row>
    <row r="521" spans="2:2" x14ac:dyDescent="0.25">
      <c r="B521" s="47" t="str">
        <f t="shared" ca="1" si="15"/>
        <v>85:15 PPF:DEF, 2.5bar, 5mm/s, 1.2mm</v>
      </c>
    </row>
    <row r="522" spans="2:2" x14ac:dyDescent="0.25">
      <c r="B522" s="47" t="str">
        <f t="shared" ca="1" si="15"/>
        <v>85:15 PPF:DEF, 2.5bar, 5mm/s, 1.2mm</v>
      </c>
    </row>
    <row r="523" spans="2:2" x14ac:dyDescent="0.25">
      <c r="B523" s="47" t="str">
        <f t="shared" ca="1" si="15"/>
        <v>85:15 PPF:DEF, 2.5bar, 5mm/s, 1.2mm</v>
      </c>
    </row>
    <row r="524" spans="2:2" x14ac:dyDescent="0.25">
      <c r="B524" s="47" t="str">
        <f t="shared" ca="1" si="15"/>
        <v>85:15 PPF:DEF, 2.5bar, 5mm/s, 1.2mm</v>
      </c>
    </row>
    <row r="525" spans="2:2" x14ac:dyDescent="0.25">
      <c r="B525" s="47" t="str">
        <f t="shared" ca="1" si="15"/>
        <v>85:15 PPF:DEF, 2.5bar, 5mm/s, 1.2mm</v>
      </c>
    </row>
    <row r="526" spans="2:2" x14ac:dyDescent="0.25">
      <c r="B526" s="47" t="str">
        <f t="shared" ca="1" si="15"/>
        <v>85:15 PPF:DEF, 2.5bar, 5mm/s, 1.2mm</v>
      </c>
    </row>
    <row r="527" spans="2:2" x14ac:dyDescent="0.25">
      <c r="B527" s="47" t="str">
        <f t="shared" ca="1" si="15"/>
        <v>85:15 PPF:DEF, 2.5bar, 5mm/s, 1.2mm</v>
      </c>
    </row>
    <row r="528" spans="2:2" x14ac:dyDescent="0.25">
      <c r="B528" s="47" t="str">
        <f t="shared" ca="1" si="15"/>
        <v>85:15 PPF:DEF, 2.5bar, 5mm/s, 1.2mm</v>
      </c>
    </row>
    <row r="529" spans="2:2" x14ac:dyDescent="0.25">
      <c r="B529" s="47" t="str">
        <f t="shared" ca="1" si="15"/>
        <v>85:15 PPF:DEF, 2.5bar, 5mm/s, 1.2mm</v>
      </c>
    </row>
    <row r="530" spans="2:2" x14ac:dyDescent="0.25">
      <c r="B530" s="47" t="str">
        <f t="shared" ca="1" si="15"/>
        <v>85:15 PPF:DEF, 2.5bar, 5mm/s, 1.2mm</v>
      </c>
    </row>
    <row r="531" spans="2:2" x14ac:dyDescent="0.25">
      <c r="B531" s="47" t="str">
        <f t="shared" ca="1" si="15"/>
        <v>85:15 PPF:DEF, 2.5bar, 5mm/s, 1.2mm</v>
      </c>
    </row>
    <row r="532" spans="2:2" x14ac:dyDescent="0.25">
      <c r="B532" s="47" t="str">
        <f t="shared" ca="1" si="15"/>
        <v>85:15 PPF:DEF, 2.5bar, 5mm/s, 1.2mm</v>
      </c>
    </row>
    <row r="533" spans="2:2" x14ac:dyDescent="0.25">
      <c r="B533" s="47" t="str">
        <f t="shared" ca="1" si="15"/>
        <v>85:15 PPF:DEF, 2.5bar, 5mm/s, 1.2mm</v>
      </c>
    </row>
    <row r="534" spans="2:2" x14ac:dyDescent="0.25">
      <c r="B534" s="47" t="str">
        <f t="shared" ca="1" si="15"/>
        <v>85:15 PPF:DEF, 2.5bar, 5mm/s, 1mm</v>
      </c>
    </row>
    <row r="535" spans="2:2" x14ac:dyDescent="0.25">
      <c r="B535" s="47" t="str">
        <f t="shared" ca="1" si="15"/>
        <v>85:15 PPF:DEF, 2.5bar, 5mm/s, 1mm</v>
      </c>
    </row>
    <row r="536" spans="2:2" x14ac:dyDescent="0.25">
      <c r="B536" s="47" t="str">
        <f t="shared" ca="1" si="15"/>
        <v>85:15 PPF:DEF, 2.5bar, 5mm/s, 1mm</v>
      </c>
    </row>
    <row r="537" spans="2:2" x14ac:dyDescent="0.25">
      <c r="B537" s="47" t="str">
        <f t="shared" ca="1" si="15"/>
        <v>85:15 PPF:DEF, 2.5bar, 5mm/s, 1mm</v>
      </c>
    </row>
    <row r="538" spans="2:2" x14ac:dyDescent="0.25">
      <c r="B538" s="47" t="str">
        <f t="shared" ca="1" si="15"/>
        <v>85:15 PPF:DEF, 2.5bar, 5mm/s, 1mm</v>
      </c>
    </row>
    <row r="539" spans="2:2" x14ac:dyDescent="0.25">
      <c r="B539" s="47" t="str">
        <f t="shared" ca="1" si="15"/>
        <v>85:15 PPF:DEF, 2.5bar, 5mm/s, 1mm</v>
      </c>
    </row>
    <row r="540" spans="2:2" x14ac:dyDescent="0.25">
      <c r="B540" s="47" t="str">
        <f t="shared" ca="1" si="15"/>
        <v>85:15 PPF:DEF, 2.5bar, 5mm/s, 1mm</v>
      </c>
    </row>
    <row r="541" spans="2:2" x14ac:dyDescent="0.25">
      <c r="B541" s="47" t="str">
        <f t="shared" ca="1" si="15"/>
        <v>85:15 PPF:DEF, 2.5bar, 5mm/s, 1mm</v>
      </c>
    </row>
    <row r="542" spans="2:2" x14ac:dyDescent="0.25">
      <c r="B542" s="47" t="str">
        <f t="shared" ca="1" si="15"/>
        <v>85:15 PPF:DEF, 2.5bar, 5mm/s, 1mm</v>
      </c>
    </row>
    <row r="543" spans="2:2" x14ac:dyDescent="0.25">
      <c r="B543" s="47" t="str">
        <f t="shared" ca="1" si="15"/>
        <v>85:15 PPF:DEF, 2.5bar, 5mm/s, 1mm</v>
      </c>
    </row>
    <row r="544" spans="2:2" x14ac:dyDescent="0.25">
      <c r="B544" s="47" t="str">
        <f t="shared" ca="1" si="15"/>
        <v>85:15 PPF:DEF, 2.5bar, 5mm/s, 1mm</v>
      </c>
    </row>
    <row r="545" spans="2:2" x14ac:dyDescent="0.25">
      <c r="B545" s="47" t="str">
        <f t="shared" ca="1" si="15"/>
        <v>85:15 PPF:DEF, 2.5bar, 5mm/s, 1mm</v>
      </c>
    </row>
    <row r="546" spans="2:2" x14ac:dyDescent="0.25">
      <c r="B546" s="47" t="str">
        <f t="shared" ca="1" si="15"/>
        <v>85:15 PPF:DEF, 2.5bar, 5mm/s, 1mm</v>
      </c>
    </row>
    <row r="547" spans="2:2" x14ac:dyDescent="0.25">
      <c r="B547" s="47" t="str">
        <f t="shared" ca="1" si="15"/>
        <v>85:15 PPF:DEF, 2.5bar, 5mm/s, 1mm</v>
      </c>
    </row>
    <row r="548" spans="2:2" x14ac:dyDescent="0.25">
      <c r="B548" s="47" t="str">
        <f t="shared" ca="1" si="15"/>
        <v>85:15 PPF:DEF, 2.5bar, 5mm/s, 1mm</v>
      </c>
    </row>
    <row r="549" spans="2:2" x14ac:dyDescent="0.25">
      <c r="B549" s="47" t="str">
        <f t="shared" ca="1" si="15"/>
        <v>85:15 PPF:DEF, 2.5bar, 5mm/s, 1mm</v>
      </c>
    </row>
    <row r="550" spans="2:2" x14ac:dyDescent="0.25">
      <c r="B550" s="47" t="str">
        <f t="shared" ca="1" si="15"/>
        <v>85:15 PPF:DEF, 2.5bar, 5mm/s, 1mm</v>
      </c>
    </row>
    <row r="551" spans="2:2" x14ac:dyDescent="0.25">
      <c r="B551" s="47" t="str">
        <f t="shared" ca="1" si="15"/>
        <v>85:15 PPF:DEF, 2.5bar, 5mm/s, 1mm</v>
      </c>
    </row>
    <row r="552" spans="2:2" x14ac:dyDescent="0.25">
      <c r="B552" s="47" t="str">
        <f t="shared" ca="1" si="15"/>
        <v>85:15 PPF:DEF, 2.5bar, 5mm/s, 1mm</v>
      </c>
    </row>
    <row r="553" spans="2:2" x14ac:dyDescent="0.25">
      <c r="B553" s="47" t="str">
        <f t="shared" ca="1" si="15"/>
        <v>85:15 PPF:DEF, 2.5bar, 5mm/s, 1mm</v>
      </c>
    </row>
    <row r="554" spans="2:2" x14ac:dyDescent="0.25">
      <c r="B554" s="47" t="str">
        <f t="shared" ca="1" si="15"/>
        <v>85:15 PPF:DEF, 2.5bar, 5mm/s, 1mm</v>
      </c>
    </row>
    <row r="555" spans="2:2" x14ac:dyDescent="0.25">
      <c r="B555" s="47" t="str">
        <f t="shared" ca="1" si="15"/>
        <v>85:15 PPF:DEF, 2.5bar, 5mm/s, 1mm</v>
      </c>
    </row>
    <row r="556" spans="2:2" x14ac:dyDescent="0.25">
      <c r="B556" s="47" t="str">
        <f t="shared" ca="1" si="15"/>
        <v>85:15 PPF:DEF, 2.5bar, 5mm/s, 1mm</v>
      </c>
    </row>
    <row r="557" spans="2:2" x14ac:dyDescent="0.25">
      <c r="B557" s="47" t="str">
        <f t="shared" ca="1" si="15"/>
        <v>85:15 PPF:DEF, 2.5bar, 5mm/s, 1mm</v>
      </c>
    </row>
    <row r="558" spans="2:2" x14ac:dyDescent="0.25">
      <c r="B558" s="47" t="str">
        <f t="shared" ca="1" si="15"/>
        <v>85:15 PPF:DEF, 2.5bar, 5mm/s, 1mm</v>
      </c>
    </row>
    <row r="559" spans="2:2" x14ac:dyDescent="0.25">
      <c r="B559" s="47" t="str">
        <f t="shared" ca="1" si="15"/>
        <v>85:15 PPF:DEF, 2.5bar, 5mm/s, 1mm</v>
      </c>
    </row>
    <row r="560" spans="2:2" x14ac:dyDescent="0.25">
      <c r="B560" s="47" t="str">
        <f t="shared" ca="1" si="15"/>
        <v>85:15 PPF:DEF, 2.5bar, 5mm/s, 1mm</v>
      </c>
    </row>
    <row r="561" spans="2:2" x14ac:dyDescent="0.25">
      <c r="B561" s="47" t="str">
        <f t="shared" ca="1" si="15"/>
        <v>85:15 PPF:DEF, 2.5bar, 5mm/s, 1mm</v>
      </c>
    </row>
    <row r="562" spans="2:2" x14ac:dyDescent="0.25">
      <c r="B562" s="47" t="str">
        <f t="shared" ca="1" si="15"/>
        <v>85:15 PPF:DEF, 2.5bar, 5mm/s, 1mm</v>
      </c>
    </row>
    <row r="563" spans="2:2" x14ac:dyDescent="0.25">
      <c r="B563" s="47" t="str">
        <f t="shared" ca="1" si="15"/>
        <v>85:15 PPF:DEF, 2.5bar, 5mm/s, 1mm</v>
      </c>
    </row>
    <row r="564" spans="2:2" x14ac:dyDescent="0.25">
      <c r="B564" s="47" t="str">
        <f t="shared" ca="1" si="15"/>
        <v>85:15 PPF:DEF, 2.5bar, 5mm/s, 1mm</v>
      </c>
    </row>
    <row r="565" spans="2:2" x14ac:dyDescent="0.25">
      <c r="B565" s="47" t="str">
        <f t="shared" ca="1" si="15"/>
        <v>85:15 PPF:DEF, 2.5bar, 5mm/s, 1mm</v>
      </c>
    </row>
    <row r="566" spans="2:2" x14ac:dyDescent="0.25">
      <c r="B566" s="47" t="str">
        <f t="shared" ca="1" si="15"/>
        <v>85:15 PPF:DEF, 2.5bar, 5mm/s, 1mm</v>
      </c>
    </row>
    <row r="567" spans="2:2" x14ac:dyDescent="0.25">
      <c r="B567" s="47" t="str">
        <f t="shared" ca="1" si="15"/>
        <v>85:15 PPF:DEF, 2.5bar, 5mm/s, 1mm</v>
      </c>
    </row>
    <row r="568" spans="2:2" x14ac:dyDescent="0.25">
      <c r="B568" s="47" t="str">
        <f t="shared" ca="1" si="15"/>
        <v>85:15 PPF:DEF, 2.5bar, 5mm/s, 1mm</v>
      </c>
    </row>
    <row r="569" spans="2:2" x14ac:dyDescent="0.25">
      <c r="B569" s="47" t="str">
        <f t="shared" ca="1" si="15"/>
        <v>85:15 PPF:DEF, 2.5bar, 5mm/s, 1mm</v>
      </c>
    </row>
    <row r="570" spans="2:2" x14ac:dyDescent="0.25">
      <c r="B570" s="47" t="str">
        <f t="shared" ca="1" si="15"/>
        <v>85:15 PPF:DEF, 2.5bar, 5mm/s, 1mm</v>
      </c>
    </row>
    <row r="571" spans="2:2" x14ac:dyDescent="0.25">
      <c r="B571" s="47" t="str">
        <f t="shared" ca="1" si="15"/>
        <v>85:15 PPF:DEF, 2.5bar, 5mm/s, 1mm</v>
      </c>
    </row>
    <row r="572" spans="2:2" x14ac:dyDescent="0.25">
      <c r="B572" s="47" t="str">
        <f t="shared" ca="1" si="15"/>
        <v>85:15 PPF:DEF, 2.5bar, 5mm/s, 1mm</v>
      </c>
    </row>
    <row r="573" spans="2:2" x14ac:dyDescent="0.25">
      <c r="B573" s="47" t="str">
        <f t="shared" ca="1" si="15"/>
        <v>85:15 PPF:DEF, 2.5bar, 5mm/s, 1mm</v>
      </c>
    </row>
    <row r="574" spans="2:2" x14ac:dyDescent="0.25">
      <c r="B574" s="47" t="str">
        <f t="shared" ca="1" si="15"/>
        <v>85:15 PPF:DEF, 2.5bar, 5mm/s, 1mm</v>
      </c>
    </row>
    <row r="575" spans="2:2" x14ac:dyDescent="0.25">
      <c r="B575" s="47" t="str">
        <f t="shared" ca="1" si="15"/>
        <v>85:15 PPF:DEF, 2.5bar, 5mm/s, 0.8mm</v>
      </c>
    </row>
    <row r="576" spans="2:2" x14ac:dyDescent="0.25">
      <c r="B576" s="47" t="str">
        <f t="shared" ca="1" si="15"/>
        <v>85:15 PPF:DEF, 2.5bar, 5mm/s, 0.8mm</v>
      </c>
    </row>
    <row r="577" spans="2:2" x14ac:dyDescent="0.25">
      <c r="B577" s="47" t="str">
        <f t="shared" ca="1" si="15"/>
        <v>85:15 PPF:DEF, 2.5bar, 5mm/s, 0.8mm</v>
      </c>
    </row>
    <row r="578" spans="2:2" x14ac:dyDescent="0.25">
      <c r="B578" s="47" t="str">
        <f t="shared" ref="B578:B641" ca="1" si="16">INDIRECT("A" &amp; TEXT(_xlfn.FLOOR.PRECISE((ROW()-1)/41)+1,"0"))</f>
        <v>85:15 PPF:DEF, 2.5bar, 5mm/s, 0.8mm</v>
      </c>
    </row>
    <row r="579" spans="2:2" x14ac:dyDescent="0.25">
      <c r="B579" s="47" t="str">
        <f t="shared" ca="1" si="16"/>
        <v>85:15 PPF:DEF, 2.5bar, 5mm/s, 0.8mm</v>
      </c>
    </row>
    <row r="580" spans="2:2" x14ac:dyDescent="0.25">
      <c r="B580" s="47" t="str">
        <f t="shared" ca="1" si="16"/>
        <v>85:15 PPF:DEF, 2.5bar, 5mm/s, 0.8mm</v>
      </c>
    </row>
    <row r="581" spans="2:2" x14ac:dyDescent="0.25">
      <c r="B581" s="47" t="str">
        <f t="shared" ca="1" si="16"/>
        <v>85:15 PPF:DEF, 2.5bar, 5mm/s, 0.8mm</v>
      </c>
    </row>
    <row r="582" spans="2:2" x14ac:dyDescent="0.25">
      <c r="B582" s="47" t="str">
        <f t="shared" ca="1" si="16"/>
        <v>85:15 PPF:DEF, 2.5bar, 5mm/s, 0.8mm</v>
      </c>
    </row>
    <row r="583" spans="2:2" x14ac:dyDescent="0.25">
      <c r="B583" s="47" t="str">
        <f t="shared" ca="1" si="16"/>
        <v>85:15 PPF:DEF, 2.5bar, 5mm/s, 0.8mm</v>
      </c>
    </row>
    <row r="584" spans="2:2" x14ac:dyDescent="0.25">
      <c r="B584" s="47" t="str">
        <f t="shared" ca="1" si="16"/>
        <v>85:15 PPF:DEF, 2.5bar, 5mm/s, 0.8mm</v>
      </c>
    </row>
    <row r="585" spans="2:2" x14ac:dyDescent="0.25">
      <c r="B585" s="47" t="str">
        <f t="shared" ca="1" si="16"/>
        <v>85:15 PPF:DEF, 2.5bar, 5mm/s, 0.8mm</v>
      </c>
    </row>
    <row r="586" spans="2:2" x14ac:dyDescent="0.25">
      <c r="B586" s="47" t="str">
        <f t="shared" ca="1" si="16"/>
        <v>85:15 PPF:DEF, 2.5bar, 5mm/s, 0.8mm</v>
      </c>
    </row>
    <row r="587" spans="2:2" x14ac:dyDescent="0.25">
      <c r="B587" s="47" t="str">
        <f t="shared" ca="1" si="16"/>
        <v>85:15 PPF:DEF, 2.5bar, 5mm/s, 0.8mm</v>
      </c>
    </row>
    <row r="588" spans="2:2" x14ac:dyDescent="0.25">
      <c r="B588" s="47" t="str">
        <f t="shared" ca="1" si="16"/>
        <v>85:15 PPF:DEF, 2.5bar, 5mm/s, 0.8mm</v>
      </c>
    </row>
    <row r="589" spans="2:2" x14ac:dyDescent="0.25">
      <c r="B589" s="47" t="str">
        <f t="shared" ca="1" si="16"/>
        <v>85:15 PPF:DEF, 2.5bar, 5mm/s, 0.8mm</v>
      </c>
    </row>
    <row r="590" spans="2:2" x14ac:dyDescent="0.25">
      <c r="B590" s="47" t="str">
        <f t="shared" ca="1" si="16"/>
        <v>85:15 PPF:DEF, 2.5bar, 5mm/s, 0.8mm</v>
      </c>
    </row>
    <row r="591" spans="2:2" x14ac:dyDescent="0.25">
      <c r="B591" s="47" t="str">
        <f t="shared" ca="1" si="16"/>
        <v>85:15 PPF:DEF, 2.5bar, 5mm/s, 0.8mm</v>
      </c>
    </row>
    <row r="592" spans="2:2" x14ac:dyDescent="0.25">
      <c r="B592" s="47" t="str">
        <f t="shared" ca="1" si="16"/>
        <v>85:15 PPF:DEF, 2.5bar, 5mm/s, 0.8mm</v>
      </c>
    </row>
    <row r="593" spans="2:2" x14ac:dyDescent="0.25">
      <c r="B593" s="47" t="str">
        <f t="shared" ca="1" si="16"/>
        <v>85:15 PPF:DEF, 2.5bar, 5mm/s, 0.8mm</v>
      </c>
    </row>
    <row r="594" spans="2:2" x14ac:dyDescent="0.25">
      <c r="B594" s="47" t="str">
        <f t="shared" ca="1" si="16"/>
        <v>85:15 PPF:DEF, 2.5bar, 5mm/s, 0.8mm</v>
      </c>
    </row>
    <row r="595" spans="2:2" x14ac:dyDescent="0.25">
      <c r="B595" s="47" t="str">
        <f t="shared" ca="1" si="16"/>
        <v>85:15 PPF:DEF, 2.5bar, 5mm/s, 0.8mm</v>
      </c>
    </row>
    <row r="596" spans="2:2" x14ac:dyDescent="0.25">
      <c r="B596" s="47" t="str">
        <f t="shared" ca="1" si="16"/>
        <v>85:15 PPF:DEF, 2.5bar, 5mm/s, 0.8mm</v>
      </c>
    </row>
    <row r="597" spans="2:2" x14ac:dyDescent="0.25">
      <c r="B597" s="47" t="str">
        <f t="shared" ca="1" si="16"/>
        <v>85:15 PPF:DEF, 2.5bar, 5mm/s, 0.8mm</v>
      </c>
    </row>
    <row r="598" spans="2:2" x14ac:dyDescent="0.25">
      <c r="B598" s="47" t="str">
        <f t="shared" ca="1" si="16"/>
        <v>85:15 PPF:DEF, 2.5bar, 5mm/s, 0.8mm</v>
      </c>
    </row>
    <row r="599" spans="2:2" x14ac:dyDescent="0.25">
      <c r="B599" s="47" t="str">
        <f t="shared" ca="1" si="16"/>
        <v>85:15 PPF:DEF, 2.5bar, 5mm/s, 0.8mm</v>
      </c>
    </row>
    <row r="600" spans="2:2" x14ac:dyDescent="0.25">
      <c r="B600" s="47" t="str">
        <f t="shared" ca="1" si="16"/>
        <v>85:15 PPF:DEF, 2.5bar, 5mm/s, 0.8mm</v>
      </c>
    </row>
    <row r="601" spans="2:2" x14ac:dyDescent="0.25">
      <c r="B601" s="47" t="str">
        <f t="shared" ca="1" si="16"/>
        <v>85:15 PPF:DEF, 2.5bar, 5mm/s, 0.8mm</v>
      </c>
    </row>
    <row r="602" spans="2:2" x14ac:dyDescent="0.25">
      <c r="B602" s="47" t="str">
        <f t="shared" ca="1" si="16"/>
        <v>85:15 PPF:DEF, 2.5bar, 5mm/s, 0.8mm</v>
      </c>
    </row>
    <row r="603" spans="2:2" x14ac:dyDescent="0.25">
      <c r="B603" s="47" t="str">
        <f t="shared" ca="1" si="16"/>
        <v>85:15 PPF:DEF, 2.5bar, 5mm/s, 0.8mm</v>
      </c>
    </row>
    <row r="604" spans="2:2" x14ac:dyDescent="0.25">
      <c r="B604" s="47" t="str">
        <f t="shared" ca="1" si="16"/>
        <v>85:15 PPF:DEF, 2.5bar, 5mm/s, 0.8mm</v>
      </c>
    </row>
    <row r="605" spans="2:2" x14ac:dyDescent="0.25">
      <c r="B605" s="47" t="str">
        <f t="shared" ca="1" si="16"/>
        <v>85:15 PPF:DEF, 2.5bar, 5mm/s, 0.8mm</v>
      </c>
    </row>
    <row r="606" spans="2:2" x14ac:dyDescent="0.25">
      <c r="B606" s="47" t="str">
        <f t="shared" ca="1" si="16"/>
        <v>85:15 PPF:DEF, 2.5bar, 5mm/s, 0.8mm</v>
      </c>
    </row>
    <row r="607" spans="2:2" x14ac:dyDescent="0.25">
      <c r="B607" s="47" t="str">
        <f t="shared" ca="1" si="16"/>
        <v>85:15 PPF:DEF, 2.5bar, 5mm/s, 0.8mm</v>
      </c>
    </row>
    <row r="608" spans="2:2" x14ac:dyDescent="0.25">
      <c r="B608" s="47" t="str">
        <f t="shared" ca="1" si="16"/>
        <v>85:15 PPF:DEF, 2.5bar, 5mm/s, 0.8mm</v>
      </c>
    </row>
    <row r="609" spans="2:2" x14ac:dyDescent="0.25">
      <c r="B609" s="47" t="str">
        <f t="shared" ca="1" si="16"/>
        <v>85:15 PPF:DEF, 2.5bar, 5mm/s, 0.8mm</v>
      </c>
    </row>
    <row r="610" spans="2:2" x14ac:dyDescent="0.25">
      <c r="B610" s="47" t="str">
        <f t="shared" ca="1" si="16"/>
        <v>85:15 PPF:DEF, 2.5bar, 5mm/s, 0.8mm</v>
      </c>
    </row>
    <row r="611" spans="2:2" x14ac:dyDescent="0.25">
      <c r="B611" s="47" t="str">
        <f t="shared" ca="1" si="16"/>
        <v>85:15 PPF:DEF, 2.5bar, 5mm/s, 0.8mm</v>
      </c>
    </row>
    <row r="612" spans="2:2" x14ac:dyDescent="0.25">
      <c r="B612" s="47" t="str">
        <f t="shared" ca="1" si="16"/>
        <v>85:15 PPF:DEF, 2.5bar, 5mm/s, 0.8mm</v>
      </c>
    </row>
    <row r="613" spans="2:2" x14ac:dyDescent="0.25">
      <c r="B613" s="47" t="str">
        <f t="shared" ca="1" si="16"/>
        <v>85:15 PPF:DEF, 2.5bar, 5mm/s, 0.8mm</v>
      </c>
    </row>
    <row r="614" spans="2:2" x14ac:dyDescent="0.25">
      <c r="B614" s="47" t="str">
        <f t="shared" ca="1" si="16"/>
        <v>85:15 PPF:DEF, 2.5bar, 5mm/s, 0.8mm</v>
      </c>
    </row>
    <row r="615" spans="2:2" x14ac:dyDescent="0.25">
      <c r="B615" s="47" t="str">
        <f t="shared" ca="1" si="16"/>
        <v>85:15 PPF:DEF, 2.5bar, 5mm/s, 0.8mm</v>
      </c>
    </row>
    <row r="616" spans="2:2" ht="25.5" x14ac:dyDescent="0.25">
      <c r="B616" s="47" t="str">
        <f t="shared" ca="1" si="16"/>
        <v>85:15 PPF:DEF, 2.5bar, 7.5mm/s, 1.2mm</v>
      </c>
    </row>
    <row r="617" spans="2:2" ht="25.5" x14ac:dyDescent="0.25">
      <c r="B617" s="47" t="str">
        <f t="shared" ca="1" si="16"/>
        <v>85:15 PPF:DEF, 2.5bar, 7.5mm/s, 1.2mm</v>
      </c>
    </row>
    <row r="618" spans="2:2" ht="25.5" x14ac:dyDescent="0.25">
      <c r="B618" s="47" t="str">
        <f t="shared" ca="1" si="16"/>
        <v>85:15 PPF:DEF, 2.5bar, 7.5mm/s, 1.2mm</v>
      </c>
    </row>
    <row r="619" spans="2:2" ht="25.5" x14ac:dyDescent="0.25">
      <c r="B619" s="47" t="str">
        <f t="shared" ca="1" si="16"/>
        <v>85:15 PPF:DEF, 2.5bar, 7.5mm/s, 1.2mm</v>
      </c>
    </row>
    <row r="620" spans="2:2" ht="25.5" x14ac:dyDescent="0.25">
      <c r="B620" s="47" t="str">
        <f t="shared" ca="1" si="16"/>
        <v>85:15 PPF:DEF, 2.5bar, 7.5mm/s, 1.2mm</v>
      </c>
    </row>
    <row r="621" spans="2:2" ht="25.5" x14ac:dyDescent="0.25">
      <c r="B621" s="47" t="str">
        <f t="shared" ca="1" si="16"/>
        <v>85:15 PPF:DEF, 2.5bar, 7.5mm/s, 1.2mm</v>
      </c>
    </row>
    <row r="622" spans="2:2" ht="25.5" x14ac:dyDescent="0.25">
      <c r="B622" s="47" t="str">
        <f t="shared" ca="1" si="16"/>
        <v>85:15 PPF:DEF, 2.5bar, 7.5mm/s, 1.2mm</v>
      </c>
    </row>
    <row r="623" spans="2:2" ht="25.5" x14ac:dyDescent="0.25">
      <c r="B623" s="47" t="str">
        <f t="shared" ca="1" si="16"/>
        <v>85:15 PPF:DEF, 2.5bar, 7.5mm/s, 1.2mm</v>
      </c>
    </row>
    <row r="624" spans="2:2" ht="25.5" x14ac:dyDescent="0.25">
      <c r="B624" s="47" t="str">
        <f t="shared" ca="1" si="16"/>
        <v>85:15 PPF:DEF, 2.5bar, 7.5mm/s, 1.2mm</v>
      </c>
    </row>
    <row r="625" spans="2:2" ht="25.5" x14ac:dyDescent="0.25">
      <c r="B625" s="47" t="str">
        <f t="shared" ca="1" si="16"/>
        <v>85:15 PPF:DEF, 2.5bar, 7.5mm/s, 1.2mm</v>
      </c>
    </row>
    <row r="626" spans="2:2" ht="25.5" x14ac:dyDescent="0.25">
      <c r="B626" s="47" t="str">
        <f t="shared" ca="1" si="16"/>
        <v>85:15 PPF:DEF, 2.5bar, 7.5mm/s, 1.2mm</v>
      </c>
    </row>
    <row r="627" spans="2:2" ht="25.5" x14ac:dyDescent="0.25">
      <c r="B627" s="47" t="str">
        <f t="shared" ca="1" si="16"/>
        <v>85:15 PPF:DEF, 2.5bar, 7.5mm/s, 1.2mm</v>
      </c>
    </row>
    <row r="628" spans="2:2" ht="25.5" x14ac:dyDescent="0.25">
      <c r="B628" s="47" t="str">
        <f t="shared" ca="1" si="16"/>
        <v>85:15 PPF:DEF, 2.5bar, 7.5mm/s, 1.2mm</v>
      </c>
    </row>
    <row r="629" spans="2:2" ht="25.5" x14ac:dyDescent="0.25">
      <c r="B629" s="47" t="str">
        <f t="shared" ca="1" si="16"/>
        <v>85:15 PPF:DEF, 2.5bar, 7.5mm/s, 1.2mm</v>
      </c>
    </row>
    <row r="630" spans="2:2" ht="25.5" x14ac:dyDescent="0.25">
      <c r="B630" s="47" t="str">
        <f t="shared" ca="1" si="16"/>
        <v>85:15 PPF:DEF, 2.5bar, 7.5mm/s, 1.2mm</v>
      </c>
    </row>
    <row r="631" spans="2:2" ht="25.5" x14ac:dyDescent="0.25">
      <c r="B631" s="47" t="str">
        <f t="shared" ca="1" si="16"/>
        <v>85:15 PPF:DEF, 2.5bar, 7.5mm/s, 1.2mm</v>
      </c>
    </row>
    <row r="632" spans="2:2" ht="25.5" x14ac:dyDescent="0.25">
      <c r="B632" s="47" t="str">
        <f t="shared" ca="1" si="16"/>
        <v>85:15 PPF:DEF, 2.5bar, 7.5mm/s, 1.2mm</v>
      </c>
    </row>
    <row r="633" spans="2:2" ht="25.5" x14ac:dyDescent="0.25">
      <c r="B633" s="47" t="str">
        <f t="shared" ca="1" si="16"/>
        <v>85:15 PPF:DEF, 2.5bar, 7.5mm/s, 1.2mm</v>
      </c>
    </row>
    <row r="634" spans="2:2" ht="25.5" x14ac:dyDescent="0.25">
      <c r="B634" s="47" t="str">
        <f t="shared" ca="1" si="16"/>
        <v>85:15 PPF:DEF, 2.5bar, 7.5mm/s, 1.2mm</v>
      </c>
    </row>
    <row r="635" spans="2:2" ht="25.5" x14ac:dyDescent="0.25">
      <c r="B635" s="47" t="str">
        <f t="shared" ca="1" si="16"/>
        <v>85:15 PPF:DEF, 2.5bar, 7.5mm/s, 1.2mm</v>
      </c>
    </row>
    <row r="636" spans="2:2" ht="25.5" x14ac:dyDescent="0.25">
      <c r="B636" s="47" t="str">
        <f t="shared" ca="1" si="16"/>
        <v>85:15 PPF:DEF, 2.5bar, 7.5mm/s, 1.2mm</v>
      </c>
    </row>
    <row r="637" spans="2:2" ht="25.5" x14ac:dyDescent="0.25">
      <c r="B637" s="47" t="str">
        <f t="shared" ca="1" si="16"/>
        <v>85:15 PPF:DEF, 2.5bar, 7.5mm/s, 1.2mm</v>
      </c>
    </row>
    <row r="638" spans="2:2" ht="25.5" x14ac:dyDescent="0.25">
      <c r="B638" s="47" t="str">
        <f t="shared" ca="1" si="16"/>
        <v>85:15 PPF:DEF, 2.5bar, 7.5mm/s, 1.2mm</v>
      </c>
    </row>
    <row r="639" spans="2:2" ht="25.5" x14ac:dyDescent="0.25">
      <c r="B639" s="47" t="str">
        <f t="shared" ca="1" si="16"/>
        <v>85:15 PPF:DEF, 2.5bar, 7.5mm/s, 1.2mm</v>
      </c>
    </row>
    <row r="640" spans="2:2" ht="25.5" x14ac:dyDescent="0.25">
      <c r="B640" s="47" t="str">
        <f t="shared" ca="1" si="16"/>
        <v>85:15 PPF:DEF, 2.5bar, 7.5mm/s, 1.2mm</v>
      </c>
    </row>
    <row r="641" spans="2:2" ht="25.5" x14ac:dyDescent="0.25">
      <c r="B641" s="47" t="str">
        <f t="shared" ca="1" si="16"/>
        <v>85:15 PPF:DEF, 2.5bar, 7.5mm/s, 1.2mm</v>
      </c>
    </row>
    <row r="642" spans="2:2" ht="25.5" x14ac:dyDescent="0.25">
      <c r="B642" s="47" t="str">
        <f t="shared" ref="B642:B705" ca="1" si="17">INDIRECT("A" &amp; TEXT(_xlfn.FLOOR.PRECISE((ROW()-1)/41)+1,"0"))</f>
        <v>85:15 PPF:DEF, 2.5bar, 7.5mm/s, 1.2mm</v>
      </c>
    </row>
    <row r="643" spans="2:2" ht="25.5" x14ac:dyDescent="0.25">
      <c r="B643" s="47" t="str">
        <f t="shared" ca="1" si="17"/>
        <v>85:15 PPF:DEF, 2.5bar, 7.5mm/s, 1.2mm</v>
      </c>
    </row>
    <row r="644" spans="2:2" ht="25.5" x14ac:dyDescent="0.25">
      <c r="B644" s="47" t="str">
        <f t="shared" ca="1" si="17"/>
        <v>85:15 PPF:DEF, 2.5bar, 7.5mm/s, 1.2mm</v>
      </c>
    </row>
    <row r="645" spans="2:2" ht="25.5" x14ac:dyDescent="0.25">
      <c r="B645" s="47" t="str">
        <f t="shared" ca="1" si="17"/>
        <v>85:15 PPF:DEF, 2.5bar, 7.5mm/s, 1.2mm</v>
      </c>
    </row>
    <row r="646" spans="2:2" ht="25.5" x14ac:dyDescent="0.25">
      <c r="B646" s="47" t="str">
        <f t="shared" ca="1" si="17"/>
        <v>85:15 PPF:DEF, 2.5bar, 7.5mm/s, 1.2mm</v>
      </c>
    </row>
    <row r="647" spans="2:2" ht="25.5" x14ac:dyDescent="0.25">
      <c r="B647" s="47" t="str">
        <f t="shared" ca="1" si="17"/>
        <v>85:15 PPF:DEF, 2.5bar, 7.5mm/s, 1.2mm</v>
      </c>
    </row>
    <row r="648" spans="2:2" ht="25.5" x14ac:dyDescent="0.25">
      <c r="B648" s="47" t="str">
        <f t="shared" ca="1" si="17"/>
        <v>85:15 PPF:DEF, 2.5bar, 7.5mm/s, 1.2mm</v>
      </c>
    </row>
    <row r="649" spans="2:2" ht="25.5" x14ac:dyDescent="0.25">
      <c r="B649" s="47" t="str">
        <f t="shared" ca="1" si="17"/>
        <v>85:15 PPF:DEF, 2.5bar, 7.5mm/s, 1.2mm</v>
      </c>
    </row>
    <row r="650" spans="2:2" ht="25.5" x14ac:dyDescent="0.25">
      <c r="B650" s="47" t="str">
        <f t="shared" ca="1" si="17"/>
        <v>85:15 PPF:DEF, 2.5bar, 7.5mm/s, 1.2mm</v>
      </c>
    </row>
    <row r="651" spans="2:2" ht="25.5" x14ac:dyDescent="0.25">
      <c r="B651" s="47" t="str">
        <f t="shared" ca="1" si="17"/>
        <v>85:15 PPF:DEF, 2.5bar, 7.5mm/s, 1.2mm</v>
      </c>
    </row>
    <row r="652" spans="2:2" ht="25.5" x14ac:dyDescent="0.25">
      <c r="B652" s="47" t="str">
        <f t="shared" ca="1" si="17"/>
        <v>85:15 PPF:DEF, 2.5bar, 7.5mm/s, 1.2mm</v>
      </c>
    </row>
    <row r="653" spans="2:2" ht="25.5" x14ac:dyDescent="0.25">
      <c r="B653" s="47" t="str">
        <f t="shared" ca="1" si="17"/>
        <v>85:15 PPF:DEF, 2.5bar, 7.5mm/s, 1.2mm</v>
      </c>
    </row>
    <row r="654" spans="2:2" ht="25.5" x14ac:dyDescent="0.25">
      <c r="B654" s="47" t="str">
        <f t="shared" ca="1" si="17"/>
        <v>85:15 PPF:DEF, 2.5bar, 7.5mm/s, 1.2mm</v>
      </c>
    </row>
    <row r="655" spans="2:2" ht="25.5" x14ac:dyDescent="0.25">
      <c r="B655" s="47" t="str">
        <f t="shared" ca="1" si="17"/>
        <v>85:15 PPF:DEF, 2.5bar, 7.5mm/s, 1.2mm</v>
      </c>
    </row>
    <row r="656" spans="2:2" ht="25.5" x14ac:dyDescent="0.25">
      <c r="B656" s="47" t="str">
        <f t="shared" ca="1" si="17"/>
        <v>85:15 PPF:DEF, 2.5bar, 7.5mm/s, 1.2mm</v>
      </c>
    </row>
    <row r="657" spans="2:2" x14ac:dyDescent="0.25">
      <c r="B657" s="47" t="str">
        <f t="shared" ca="1" si="17"/>
        <v>85:15 PPF:DEF, 2.5bar, 7.5mm/s, 1mm</v>
      </c>
    </row>
    <row r="658" spans="2:2" x14ac:dyDescent="0.25">
      <c r="B658" s="47" t="str">
        <f t="shared" ca="1" si="17"/>
        <v>85:15 PPF:DEF, 2.5bar, 7.5mm/s, 1mm</v>
      </c>
    </row>
    <row r="659" spans="2:2" x14ac:dyDescent="0.25">
      <c r="B659" s="47" t="str">
        <f t="shared" ca="1" si="17"/>
        <v>85:15 PPF:DEF, 2.5bar, 7.5mm/s, 1mm</v>
      </c>
    </row>
    <row r="660" spans="2:2" x14ac:dyDescent="0.25">
      <c r="B660" s="47" t="str">
        <f t="shared" ca="1" si="17"/>
        <v>85:15 PPF:DEF, 2.5bar, 7.5mm/s, 1mm</v>
      </c>
    </row>
    <row r="661" spans="2:2" x14ac:dyDescent="0.25">
      <c r="B661" s="47" t="str">
        <f t="shared" ca="1" si="17"/>
        <v>85:15 PPF:DEF, 2.5bar, 7.5mm/s, 1mm</v>
      </c>
    </row>
    <row r="662" spans="2:2" x14ac:dyDescent="0.25">
      <c r="B662" s="47" t="str">
        <f t="shared" ca="1" si="17"/>
        <v>85:15 PPF:DEF, 2.5bar, 7.5mm/s, 1mm</v>
      </c>
    </row>
    <row r="663" spans="2:2" x14ac:dyDescent="0.25">
      <c r="B663" s="47" t="str">
        <f t="shared" ca="1" si="17"/>
        <v>85:15 PPF:DEF, 2.5bar, 7.5mm/s, 1mm</v>
      </c>
    </row>
    <row r="664" spans="2:2" x14ac:dyDescent="0.25">
      <c r="B664" s="47" t="str">
        <f t="shared" ca="1" si="17"/>
        <v>85:15 PPF:DEF, 2.5bar, 7.5mm/s, 1mm</v>
      </c>
    </row>
    <row r="665" spans="2:2" x14ac:dyDescent="0.25">
      <c r="B665" s="47" t="str">
        <f t="shared" ca="1" si="17"/>
        <v>85:15 PPF:DEF, 2.5bar, 7.5mm/s, 1mm</v>
      </c>
    </row>
    <row r="666" spans="2:2" x14ac:dyDescent="0.25">
      <c r="B666" s="47" t="str">
        <f t="shared" ca="1" si="17"/>
        <v>85:15 PPF:DEF, 2.5bar, 7.5mm/s, 1mm</v>
      </c>
    </row>
    <row r="667" spans="2:2" x14ac:dyDescent="0.25">
      <c r="B667" s="47" t="str">
        <f t="shared" ca="1" si="17"/>
        <v>85:15 PPF:DEF, 2.5bar, 7.5mm/s, 1mm</v>
      </c>
    </row>
    <row r="668" spans="2:2" x14ac:dyDescent="0.25">
      <c r="B668" s="47" t="str">
        <f t="shared" ca="1" si="17"/>
        <v>85:15 PPF:DEF, 2.5bar, 7.5mm/s, 1mm</v>
      </c>
    </row>
    <row r="669" spans="2:2" x14ac:dyDescent="0.25">
      <c r="B669" s="47" t="str">
        <f t="shared" ca="1" si="17"/>
        <v>85:15 PPF:DEF, 2.5bar, 7.5mm/s, 1mm</v>
      </c>
    </row>
    <row r="670" spans="2:2" x14ac:dyDescent="0.25">
      <c r="B670" s="47" t="str">
        <f t="shared" ca="1" si="17"/>
        <v>85:15 PPF:DEF, 2.5bar, 7.5mm/s, 1mm</v>
      </c>
    </row>
    <row r="671" spans="2:2" x14ac:dyDescent="0.25">
      <c r="B671" s="47" t="str">
        <f t="shared" ca="1" si="17"/>
        <v>85:15 PPF:DEF, 2.5bar, 7.5mm/s, 1mm</v>
      </c>
    </row>
    <row r="672" spans="2:2" x14ac:dyDescent="0.25">
      <c r="B672" s="47" t="str">
        <f t="shared" ca="1" si="17"/>
        <v>85:15 PPF:DEF, 2.5bar, 7.5mm/s, 1mm</v>
      </c>
    </row>
    <row r="673" spans="2:2" x14ac:dyDescent="0.25">
      <c r="B673" s="47" t="str">
        <f t="shared" ca="1" si="17"/>
        <v>85:15 PPF:DEF, 2.5bar, 7.5mm/s, 1mm</v>
      </c>
    </row>
    <row r="674" spans="2:2" x14ac:dyDescent="0.25">
      <c r="B674" s="47" t="str">
        <f t="shared" ca="1" si="17"/>
        <v>85:15 PPF:DEF, 2.5bar, 7.5mm/s, 1mm</v>
      </c>
    </row>
    <row r="675" spans="2:2" x14ac:dyDescent="0.25">
      <c r="B675" s="47" t="str">
        <f t="shared" ca="1" si="17"/>
        <v>85:15 PPF:DEF, 2.5bar, 7.5mm/s, 1mm</v>
      </c>
    </row>
    <row r="676" spans="2:2" x14ac:dyDescent="0.25">
      <c r="B676" s="47" t="str">
        <f t="shared" ca="1" si="17"/>
        <v>85:15 PPF:DEF, 2.5bar, 7.5mm/s, 1mm</v>
      </c>
    </row>
    <row r="677" spans="2:2" x14ac:dyDescent="0.25">
      <c r="B677" s="47" t="str">
        <f t="shared" ca="1" si="17"/>
        <v>85:15 PPF:DEF, 2.5bar, 7.5mm/s, 1mm</v>
      </c>
    </row>
    <row r="678" spans="2:2" x14ac:dyDescent="0.25">
      <c r="B678" s="47" t="str">
        <f t="shared" ca="1" si="17"/>
        <v>85:15 PPF:DEF, 2.5bar, 7.5mm/s, 1mm</v>
      </c>
    </row>
    <row r="679" spans="2:2" x14ac:dyDescent="0.25">
      <c r="B679" s="47" t="str">
        <f t="shared" ca="1" si="17"/>
        <v>85:15 PPF:DEF, 2.5bar, 7.5mm/s, 1mm</v>
      </c>
    </row>
    <row r="680" spans="2:2" x14ac:dyDescent="0.25">
      <c r="B680" s="47" t="str">
        <f t="shared" ca="1" si="17"/>
        <v>85:15 PPF:DEF, 2.5bar, 7.5mm/s, 1mm</v>
      </c>
    </row>
    <row r="681" spans="2:2" x14ac:dyDescent="0.25">
      <c r="B681" s="47" t="str">
        <f t="shared" ca="1" si="17"/>
        <v>85:15 PPF:DEF, 2.5bar, 7.5mm/s, 1mm</v>
      </c>
    </row>
    <row r="682" spans="2:2" x14ac:dyDescent="0.25">
      <c r="B682" s="47" t="str">
        <f t="shared" ca="1" si="17"/>
        <v>85:15 PPF:DEF, 2.5bar, 7.5mm/s, 1mm</v>
      </c>
    </row>
    <row r="683" spans="2:2" x14ac:dyDescent="0.25">
      <c r="B683" s="47" t="str">
        <f t="shared" ca="1" si="17"/>
        <v>85:15 PPF:DEF, 2.5bar, 7.5mm/s, 1mm</v>
      </c>
    </row>
    <row r="684" spans="2:2" x14ac:dyDescent="0.25">
      <c r="B684" s="47" t="str">
        <f t="shared" ca="1" si="17"/>
        <v>85:15 PPF:DEF, 2.5bar, 7.5mm/s, 1mm</v>
      </c>
    </row>
    <row r="685" spans="2:2" x14ac:dyDescent="0.25">
      <c r="B685" s="47" t="str">
        <f t="shared" ca="1" si="17"/>
        <v>85:15 PPF:DEF, 2.5bar, 7.5mm/s, 1mm</v>
      </c>
    </row>
    <row r="686" spans="2:2" x14ac:dyDescent="0.25">
      <c r="B686" s="47" t="str">
        <f t="shared" ca="1" si="17"/>
        <v>85:15 PPF:DEF, 2.5bar, 7.5mm/s, 1mm</v>
      </c>
    </row>
    <row r="687" spans="2:2" x14ac:dyDescent="0.25">
      <c r="B687" s="47" t="str">
        <f t="shared" ca="1" si="17"/>
        <v>85:15 PPF:DEF, 2.5bar, 7.5mm/s, 1mm</v>
      </c>
    </row>
    <row r="688" spans="2:2" x14ac:dyDescent="0.25">
      <c r="B688" s="47" t="str">
        <f t="shared" ca="1" si="17"/>
        <v>85:15 PPF:DEF, 2.5bar, 7.5mm/s, 1mm</v>
      </c>
    </row>
    <row r="689" spans="2:2" x14ac:dyDescent="0.25">
      <c r="B689" s="47" t="str">
        <f t="shared" ca="1" si="17"/>
        <v>85:15 PPF:DEF, 2.5bar, 7.5mm/s, 1mm</v>
      </c>
    </row>
    <row r="690" spans="2:2" x14ac:dyDescent="0.25">
      <c r="B690" s="47" t="str">
        <f t="shared" ca="1" si="17"/>
        <v>85:15 PPF:DEF, 2.5bar, 7.5mm/s, 1mm</v>
      </c>
    </row>
    <row r="691" spans="2:2" x14ac:dyDescent="0.25">
      <c r="B691" s="47" t="str">
        <f t="shared" ca="1" si="17"/>
        <v>85:15 PPF:DEF, 2.5bar, 7.5mm/s, 1mm</v>
      </c>
    </row>
    <row r="692" spans="2:2" x14ac:dyDescent="0.25">
      <c r="B692" s="47" t="str">
        <f t="shared" ca="1" si="17"/>
        <v>85:15 PPF:DEF, 2.5bar, 7.5mm/s, 1mm</v>
      </c>
    </row>
    <row r="693" spans="2:2" x14ac:dyDescent="0.25">
      <c r="B693" s="47" t="str">
        <f t="shared" ca="1" si="17"/>
        <v>85:15 PPF:DEF, 2.5bar, 7.5mm/s, 1mm</v>
      </c>
    </row>
    <row r="694" spans="2:2" x14ac:dyDescent="0.25">
      <c r="B694" s="47" t="str">
        <f t="shared" ca="1" si="17"/>
        <v>85:15 PPF:DEF, 2.5bar, 7.5mm/s, 1mm</v>
      </c>
    </row>
    <row r="695" spans="2:2" x14ac:dyDescent="0.25">
      <c r="B695" s="47" t="str">
        <f t="shared" ca="1" si="17"/>
        <v>85:15 PPF:DEF, 2.5bar, 7.5mm/s, 1mm</v>
      </c>
    </row>
    <row r="696" spans="2:2" x14ac:dyDescent="0.25">
      <c r="B696" s="47" t="str">
        <f t="shared" ca="1" si="17"/>
        <v>85:15 PPF:DEF, 2.5bar, 7.5mm/s, 1mm</v>
      </c>
    </row>
    <row r="697" spans="2:2" x14ac:dyDescent="0.25">
      <c r="B697" s="47" t="str">
        <f t="shared" ca="1" si="17"/>
        <v>85:15 PPF:DEF, 2.5bar, 7.5mm/s, 1mm</v>
      </c>
    </row>
    <row r="698" spans="2:2" ht="25.5" x14ac:dyDescent="0.25">
      <c r="B698" s="47" t="str">
        <f t="shared" ca="1" si="17"/>
        <v>85:15 PPF:DEF, 2.5bar, 7.5mm/s, 0.8mm</v>
      </c>
    </row>
    <row r="699" spans="2:2" ht="25.5" x14ac:dyDescent="0.25">
      <c r="B699" s="47" t="str">
        <f t="shared" ca="1" si="17"/>
        <v>85:15 PPF:DEF, 2.5bar, 7.5mm/s, 0.8mm</v>
      </c>
    </row>
    <row r="700" spans="2:2" ht="25.5" x14ac:dyDescent="0.25">
      <c r="B700" s="47" t="str">
        <f t="shared" ca="1" si="17"/>
        <v>85:15 PPF:DEF, 2.5bar, 7.5mm/s, 0.8mm</v>
      </c>
    </row>
    <row r="701" spans="2:2" ht="25.5" x14ac:dyDescent="0.25">
      <c r="B701" s="47" t="str">
        <f t="shared" ca="1" si="17"/>
        <v>85:15 PPF:DEF, 2.5bar, 7.5mm/s, 0.8mm</v>
      </c>
    </row>
    <row r="702" spans="2:2" ht="25.5" x14ac:dyDescent="0.25">
      <c r="B702" s="47" t="str">
        <f t="shared" ca="1" si="17"/>
        <v>85:15 PPF:DEF, 2.5bar, 7.5mm/s, 0.8mm</v>
      </c>
    </row>
    <row r="703" spans="2:2" ht="25.5" x14ac:dyDescent="0.25">
      <c r="B703" s="47" t="str">
        <f t="shared" ca="1" si="17"/>
        <v>85:15 PPF:DEF, 2.5bar, 7.5mm/s, 0.8mm</v>
      </c>
    </row>
    <row r="704" spans="2:2" ht="25.5" x14ac:dyDescent="0.25">
      <c r="B704" s="47" t="str">
        <f t="shared" ca="1" si="17"/>
        <v>85:15 PPF:DEF, 2.5bar, 7.5mm/s, 0.8mm</v>
      </c>
    </row>
    <row r="705" spans="2:2" ht="25.5" x14ac:dyDescent="0.25">
      <c r="B705" s="47" t="str">
        <f t="shared" ca="1" si="17"/>
        <v>85:15 PPF:DEF, 2.5bar, 7.5mm/s, 0.8mm</v>
      </c>
    </row>
    <row r="706" spans="2:2" ht="25.5" x14ac:dyDescent="0.25">
      <c r="B706" s="47" t="str">
        <f t="shared" ref="B706:B769" ca="1" si="18">INDIRECT("A" &amp; TEXT(_xlfn.FLOOR.PRECISE((ROW()-1)/41)+1,"0"))</f>
        <v>85:15 PPF:DEF, 2.5bar, 7.5mm/s, 0.8mm</v>
      </c>
    </row>
    <row r="707" spans="2:2" ht="25.5" x14ac:dyDescent="0.25">
      <c r="B707" s="47" t="str">
        <f t="shared" ca="1" si="18"/>
        <v>85:15 PPF:DEF, 2.5bar, 7.5mm/s, 0.8mm</v>
      </c>
    </row>
    <row r="708" spans="2:2" ht="25.5" x14ac:dyDescent="0.25">
      <c r="B708" s="47" t="str">
        <f t="shared" ca="1" si="18"/>
        <v>85:15 PPF:DEF, 2.5bar, 7.5mm/s, 0.8mm</v>
      </c>
    </row>
    <row r="709" spans="2:2" ht="25.5" x14ac:dyDescent="0.25">
      <c r="B709" s="47" t="str">
        <f t="shared" ca="1" si="18"/>
        <v>85:15 PPF:DEF, 2.5bar, 7.5mm/s, 0.8mm</v>
      </c>
    </row>
    <row r="710" spans="2:2" ht="25.5" x14ac:dyDescent="0.25">
      <c r="B710" s="47" t="str">
        <f t="shared" ca="1" si="18"/>
        <v>85:15 PPF:DEF, 2.5bar, 7.5mm/s, 0.8mm</v>
      </c>
    </row>
    <row r="711" spans="2:2" ht="25.5" x14ac:dyDescent="0.25">
      <c r="B711" s="47" t="str">
        <f t="shared" ca="1" si="18"/>
        <v>85:15 PPF:DEF, 2.5bar, 7.5mm/s, 0.8mm</v>
      </c>
    </row>
    <row r="712" spans="2:2" ht="25.5" x14ac:dyDescent="0.25">
      <c r="B712" s="47" t="str">
        <f t="shared" ca="1" si="18"/>
        <v>85:15 PPF:DEF, 2.5bar, 7.5mm/s, 0.8mm</v>
      </c>
    </row>
    <row r="713" spans="2:2" ht="25.5" x14ac:dyDescent="0.25">
      <c r="B713" s="47" t="str">
        <f t="shared" ca="1" si="18"/>
        <v>85:15 PPF:DEF, 2.5bar, 7.5mm/s, 0.8mm</v>
      </c>
    </row>
    <row r="714" spans="2:2" ht="25.5" x14ac:dyDescent="0.25">
      <c r="B714" s="47" t="str">
        <f t="shared" ca="1" si="18"/>
        <v>85:15 PPF:DEF, 2.5bar, 7.5mm/s, 0.8mm</v>
      </c>
    </row>
    <row r="715" spans="2:2" ht="25.5" x14ac:dyDescent="0.25">
      <c r="B715" s="47" t="str">
        <f t="shared" ca="1" si="18"/>
        <v>85:15 PPF:DEF, 2.5bar, 7.5mm/s, 0.8mm</v>
      </c>
    </row>
    <row r="716" spans="2:2" ht="25.5" x14ac:dyDescent="0.25">
      <c r="B716" s="47" t="str">
        <f t="shared" ca="1" si="18"/>
        <v>85:15 PPF:DEF, 2.5bar, 7.5mm/s, 0.8mm</v>
      </c>
    </row>
    <row r="717" spans="2:2" ht="25.5" x14ac:dyDescent="0.25">
      <c r="B717" s="47" t="str">
        <f t="shared" ca="1" si="18"/>
        <v>85:15 PPF:DEF, 2.5bar, 7.5mm/s, 0.8mm</v>
      </c>
    </row>
    <row r="718" spans="2:2" ht="25.5" x14ac:dyDescent="0.25">
      <c r="B718" s="47" t="str">
        <f t="shared" ca="1" si="18"/>
        <v>85:15 PPF:DEF, 2.5bar, 7.5mm/s, 0.8mm</v>
      </c>
    </row>
    <row r="719" spans="2:2" ht="25.5" x14ac:dyDescent="0.25">
      <c r="B719" s="47" t="str">
        <f t="shared" ca="1" si="18"/>
        <v>85:15 PPF:DEF, 2.5bar, 7.5mm/s, 0.8mm</v>
      </c>
    </row>
    <row r="720" spans="2:2" ht="25.5" x14ac:dyDescent="0.25">
      <c r="B720" s="47" t="str">
        <f t="shared" ca="1" si="18"/>
        <v>85:15 PPF:DEF, 2.5bar, 7.5mm/s, 0.8mm</v>
      </c>
    </row>
    <row r="721" spans="2:2" ht="25.5" x14ac:dyDescent="0.25">
      <c r="B721" s="47" t="str">
        <f t="shared" ca="1" si="18"/>
        <v>85:15 PPF:DEF, 2.5bar, 7.5mm/s, 0.8mm</v>
      </c>
    </row>
    <row r="722" spans="2:2" ht="25.5" x14ac:dyDescent="0.25">
      <c r="B722" s="47" t="str">
        <f t="shared" ca="1" si="18"/>
        <v>85:15 PPF:DEF, 2.5bar, 7.5mm/s, 0.8mm</v>
      </c>
    </row>
    <row r="723" spans="2:2" ht="25.5" x14ac:dyDescent="0.25">
      <c r="B723" s="47" t="str">
        <f t="shared" ca="1" si="18"/>
        <v>85:15 PPF:DEF, 2.5bar, 7.5mm/s, 0.8mm</v>
      </c>
    </row>
    <row r="724" spans="2:2" ht="25.5" x14ac:dyDescent="0.25">
      <c r="B724" s="47" t="str">
        <f t="shared" ca="1" si="18"/>
        <v>85:15 PPF:DEF, 2.5bar, 7.5mm/s, 0.8mm</v>
      </c>
    </row>
    <row r="725" spans="2:2" ht="25.5" x14ac:dyDescent="0.25">
      <c r="B725" s="47" t="str">
        <f t="shared" ca="1" si="18"/>
        <v>85:15 PPF:DEF, 2.5bar, 7.5mm/s, 0.8mm</v>
      </c>
    </row>
    <row r="726" spans="2:2" ht="25.5" x14ac:dyDescent="0.25">
      <c r="B726" s="47" t="str">
        <f t="shared" ca="1" si="18"/>
        <v>85:15 PPF:DEF, 2.5bar, 7.5mm/s, 0.8mm</v>
      </c>
    </row>
    <row r="727" spans="2:2" ht="25.5" x14ac:dyDescent="0.25">
      <c r="B727" s="47" t="str">
        <f t="shared" ca="1" si="18"/>
        <v>85:15 PPF:DEF, 2.5bar, 7.5mm/s, 0.8mm</v>
      </c>
    </row>
    <row r="728" spans="2:2" ht="25.5" x14ac:dyDescent="0.25">
      <c r="B728" s="47" t="str">
        <f t="shared" ca="1" si="18"/>
        <v>85:15 PPF:DEF, 2.5bar, 7.5mm/s, 0.8mm</v>
      </c>
    </row>
    <row r="729" spans="2:2" ht="25.5" x14ac:dyDescent="0.25">
      <c r="B729" s="47" t="str">
        <f t="shared" ca="1" si="18"/>
        <v>85:15 PPF:DEF, 2.5bar, 7.5mm/s, 0.8mm</v>
      </c>
    </row>
    <row r="730" spans="2:2" ht="25.5" x14ac:dyDescent="0.25">
      <c r="B730" s="47" t="str">
        <f t="shared" ca="1" si="18"/>
        <v>85:15 PPF:DEF, 2.5bar, 7.5mm/s, 0.8mm</v>
      </c>
    </row>
    <row r="731" spans="2:2" ht="25.5" x14ac:dyDescent="0.25">
      <c r="B731" s="47" t="str">
        <f t="shared" ca="1" si="18"/>
        <v>85:15 PPF:DEF, 2.5bar, 7.5mm/s, 0.8mm</v>
      </c>
    </row>
    <row r="732" spans="2:2" ht="25.5" x14ac:dyDescent="0.25">
      <c r="B732" s="47" t="str">
        <f t="shared" ca="1" si="18"/>
        <v>85:15 PPF:DEF, 2.5bar, 7.5mm/s, 0.8mm</v>
      </c>
    </row>
    <row r="733" spans="2:2" ht="25.5" x14ac:dyDescent="0.25">
      <c r="B733" s="47" t="str">
        <f t="shared" ca="1" si="18"/>
        <v>85:15 PPF:DEF, 2.5bar, 7.5mm/s, 0.8mm</v>
      </c>
    </row>
    <row r="734" spans="2:2" ht="25.5" x14ac:dyDescent="0.25">
      <c r="B734" s="47" t="str">
        <f t="shared" ca="1" si="18"/>
        <v>85:15 PPF:DEF, 2.5bar, 7.5mm/s, 0.8mm</v>
      </c>
    </row>
    <row r="735" spans="2:2" ht="25.5" x14ac:dyDescent="0.25">
      <c r="B735" s="47" t="str">
        <f t="shared" ca="1" si="18"/>
        <v>85:15 PPF:DEF, 2.5bar, 7.5mm/s, 0.8mm</v>
      </c>
    </row>
    <row r="736" spans="2:2" ht="25.5" x14ac:dyDescent="0.25">
      <c r="B736" s="47" t="str">
        <f t="shared" ca="1" si="18"/>
        <v>85:15 PPF:DEF, 2.5bar, 7.5mm/s, 0.8mm</v>
      </c>
    </row>
    <row r="737" spans="2:2" ht="25.5" x14ac:dyDescent="0.25">
      <c r="B737" s="47" t="str">
        <f t="shared" ca="1" si="18"/>
        <v>85:15 PPF:DEF, 2.5bar, 7.5mm/s, 0.8mm</v>
      </c>
    </row>
    <row r="738" spans="2:2" ht="25.5" x14ac:dyDescent="0.25">
      <c r="B738" s="47" t="str">
        <f t="shared" ca="1" si="18"/>
        <v>85:15 PPF:DEF, 2.5bar, 7.5mm/s, 0.8mm</v>
      </c>
    </row>
    <row r="739" spans="2:2" x14ac:dyDescent="0.25">
      <c r="B739" s="47" t="str">
        <f t="shared" ca="1" si="18"/>
        <v>85:15 PPF:DEF, 2.5bar, 10mm/s, 1.2mm</v>
      </c>
    </row>
    <row r="740" spans="2:2" x14ac:dyDescent="0.25">
      <c r="B740" s="47" t="str">
        <f t="shared" ca="1" si="18"/>
        <v>85:15 PPF:DEF, 2.5bar, 10mm/s, 1.2mm</v>
      </c>
    </row>
    <row r="741" spans="2:2" x14ac:dyDescent="0.25">
      <c r="B741" s="47" t="str">
        <f t="shared" ca="1" si="18"/>
        <v>85:15 PPF:DEF, 2.5bar, 10mm/s, 1.2mm</v>
      </c>
    </row>
    <row r="742" spans="2:2" x14ac:dyDescent="0.25">
      <c r="B742" s="47" t="str">
        <f t="shared" ca="1" si="18"/>
        <v>85:15 PPF:DEF, 2.5bar, 10mm/s, 1.2mm</v>
      </c>
    </row>
    <row r="743" spans="2:2" x14ac:dyDescent="0.25">
      <c r="B743" s="47" t="str">
        <f t="shared" ca="1" si="18"/>
        <v>85:15 PPF:DEF, 2.5bar, 10mm/s, 1.2mm</v>
      </c>
    </row>
    <row r="744" spans="2:2" x14ac:dyDescent="0.25">
      <c r="B744" s="47" t="str">
        <f t="shared" ca="1" si="18"/>
        <v>85:15 PPF:DEF, 2.5bar, 10mm/s, 1.2mm</v>
      </c>
    </row>
    <row r="745" spans="2:2" x14ac:dyDescent="0.25">
      <c r="B745" s="47" t="str">
        <f t="shared" ca="1" si="18"/>
        <v>85:15 PPF:DEF, 2.5bar, 10mm/s, 1.2mm</v>
      </c>
    </row>
    <row r="746" spans="2:2" x14ac:dyDescent="0.25">
      <c r="B746" s="47" t="str">
        <f t="shared" ca="1" si="18"/>
        <v>85:15 PPF:DEF, 2.5bar, 10mm/s, 1.2mm</v>
      </c>
    </row>
    <row r="747" spans="2:2" x14ac:dyDescent="0.25">
      <c r="B747" s="47" t="str">
        <f t="shared" ca="1" si="18"/>
        <v>85:15 PPF:DEF, 2.5bar, 10mm/s, 1.2mm</v>
      </c>
    </row>
    <row r="748" spans="2:2" x14ac:dyDescent="0.25">
      <c r="B748" s="47" t="str">
        <f t="shared" ca="1" si="18"/>
        <v>85:15 PPF:DEF, 2.5bar, 10mm/s, 1.2mm</v>
      </c>
    </row>
    <row r="749" spans="2:2" x14ac:dyDescent="0.25">
      <c r="B749" s="47" t="str">
        <f t="shared" ca="1" si="18"/>
        <v>85:15 PPF:DEF, 2.5bar, 10mm/s, 1.2mm</v>
      </c>
    </row>
    <row r="750" spans="2:2" x14ac:dyDescent="0.25">
      <c r="B750" s="47" t="str">
        <f t="shared" ca="1" si="18"/>
        <v>85:15 PPF:DEF, 2.5bar, 10mm/s, 1.2mm</v>
      </c>
    </row>
    <row r="751" spans="2:2" x14ac:dyDescent="0.25">
      <c r="B751" s="47" t="str">
        <f t="shared" ca="1" si="18"/>
        <v>85:15 PPF:DEF, 2.5bar, 10mm/s, 1.2mm</v>
      </c>
    </row>
    <row r="752" spans="2:2" x14ac:dyDescent="0.25">
      <c r="B752" s="47" t="str">
        <f t="shared" ca="1" si="18"/>
        <v>85:15 PPF:DEF, 2.5bar, 10mm/s, 1.2mm</v>
      </c>
    </row>
    <row r="753" spans="2:2" x14ac:dyDescent="0.25">
      <c r="B753" s="47" t="str">
        <f t="shared" ca="1" si="18"/>
        <v>85:15 PPF:DEF, 2.5bar, 10mm/s, 1.2mm</v>
      </c>
    </row>
    <row r="754" spans="2:2" x14ac:dyDescent="0.25">
      <c r="B754" s="47" t="str">
        <f t="shared" ca="1" si="18"/>
        <v>85:15 PPF:DEF, 2.5bar, 10mm/s, 1.2mm</v>
      </c>
    </row>
    <row r="755" spans="2:2" x14ac:dyDescent="0.25">
      <c r="B755" s="47" t="str">
        <f t="shared" ca="1" si="18"/>
        <v>85:15 PPF:DEF, 2.5bar, 10mm/s, 1.2mm</v>
      </c>
    </row>
    <row r="756" spans="2:2" x14ac:dyDescent="0.25">
      <c r="B756" s="47" t="str">
        <f t="shared" ca="1" si="18"/>
        <v>85:15 PPF:DEF, 2.5bar, 10mm/s, 1.2mm</v>
      </c>
    </row>
    <row r="757" spans="2:2" x14ac:dyDescent="0.25">
      <c r="B757" s="47" t="str">
        <f t="shared" ca="1" si="18"/>
        <v>85:15 PPF:DEF, 2.5bar, 10mm/s, 1.2mm</v>
      </c>
    </row>
    <row r="758" spans="2:2" x14ac:dyDescent="0.25">
      <c r="B758" s="47" t="str">
        <f t="shared" ca="1" si="18"/>
        <v>85:15 PPF:DEF, 2.5bar, 10mm/s, 1.2mm</v>
      </c>
    </row>
    <row r="759" spans="2:2" x14ac:dyDescent="0.25">
      <c r="B759" s="47" t="str">
        <f t="shared" ca="1" si="18"/>
        <v>85:15 PPF:DEF, 2.5bar, 10mm/s, 1.2mm</v>
      </c>
    </row>
    <row r="760" spans="2:2" x14ac:dyDescent="0.25">
      <c r="B760" s="47" t="str">
        <f t="shared" ca="1" si="18"/>
        <v>85:15 PPF:DEF, 2.5bar, 10mm/s, 1.2mm</v>
      </c>
    </row>
    <row r="761" spans="2:2" x14ac:dyDescent="0.25">
      <c r="B761" s="47" t="str">
        <f t="shared" ca="1" si="18"/>
        <v>85:15 PPF:DEF, 2.5bar, 10mm/s, 1.2mm</v>
      </c>
    </row>
    <row r="762" spans="2:2" x14ac:dyDescent="0.25">
      <c r="B762" s="47" t="str">
        <f t="shared" ca="1" si="18"/>
        <v>85:15 PPF:DEF, 2.5bar, 10mm/s, 1.2mm</v>
      </c>
    </row>
    <row r="763" spans="2:2" x14ac:dyDescent="0.25">
      <c r="B763" s="47" t="str">
        <f t="shared" ca="1" si="18"/>
        <v>85:15 PPF:DEF, 2.5bar, 10mm/s, 1.2mm</v>
      </c>
    </row>
    <row r="764" spans="2:2" x14ac:dyDescent="0.25">
      <c r="B764" s="47" t="str">
        <f t="shared" ca="1" si="18"/>
        <v>85:15 PPF:DEF, 2.5bar, 10mm/s, 1.2mm</v>
      </c>
    </row>
    <row r="765" spans="2:2" x14ac:dyDescent="0.25">
      <c r="B765" s="47" t="str">
        <f t="shared" ca="1" si="18"/>
        <v>85:15 PPF:DEF, 2.5bar, 10mm/s, 1.2mm</v>
      </c>
    </row>
    <row r="766" spans="2:2" x14ac:dyDescent="0.25">
      <c r="B766" s="47" t="str">
        <f t="shared" ca="1" si="18"/>
        <v>85:15 PPF:DEF, 2.5bar, 10mm/s, 1.2mm</v>
      </c>
    </row>
    <row r="767" spans="2:2" x14ac:dyDescent="0.25">
      <c r="B767" s="47" t="str">
        <f t="shared" ca="1" si="18"/>
        <v>85:15 PPF:DEF, 2.5bar, 10mm/s, 1.2mm</v>
      </c>
    </row>
    <row r="768" spans="2:2" x14ac:dyDescent="0.25">
      <c r="B768" s="47" t="str">
        <f t="shared" ca="1" si="18"/>
        <v>85:15 PPF:DEF, 2.5bar, 10mm/s, 1.2mm</v>
      </c>
    </row>
    <row r="769" spans="2:2" x14ac:dyDescent="0.25">
      <c r="B769" s="47" t="str">
        <f t="shared" ca="1" si="18"/>
        <v>85:15 PPF:DEF, 2.5bar, 10mm/s, 1.2mm</v>
      </c>
    </row>
    <row r="770" spans="2:2" x14ac:dyDescent="0.25">
      <c r="B770" s="47" t="str">
        <f t="shared" ref="B770:B833" ca="1" si="19">INDIRECT("A" &amp; TEXT(_xlfn.FLOOR.PRECISE((ROW()-1)/41)+1,"0"))</f>
        <v>85:15 PPF:DEF, 2.5bar, 10mm/s, 1.2mm</v>
      </c>
    </row>
    <row r="771" spans="2:2" x14ac:dyDescent="0.25">
      <c r="B771" s="47" t="str">
        <f t="shared" ca="1" si="19"/>
        <v>85:15 PPF:DEF, 2.5bar, 10mm/s, 1.2mm</v>
      </c>
    </row>
    <row r="772" spans="2:2" x14ac:dyDescent="0.25">
      <c r="B772" s="47" t="str">
        <f t="shared" ca="1" si="19"/>
        <v>85:15 PPF:DEF, 2.5bar, 10mm/s, 1.2mm</v>
      </c>
    </row>
    <row r="773" spans="2:2" x14ac:dyDescent="0.25">
      <c r="B773" s="47" t="str">
        <f t="shared" ca="1" si="19"/>
        <v>85:15 PPF:DEF, 2.5bar, 10mm/s, 1.2mm</v>
      </c>
    </row>
    <row r="774" spans="2:2" x14ac:dyDescent="0.25">
      <c r="B774" s="47" t="str">
        <f t="shared" ca="1" si="19"/>
        <v>85:15 PPF:DEF, 2.5bar, 10mm/s, 1.2mm</v>
      </c>
    </row>
    <row r="775" spans="2:2" x14ac:dyDescent="0.25">
      <c r="B775" s="47" t="str">
        <f t="shared" ca="1" si="19"/>
        <v>85:15 PPF:DEF, 2.5bar, 10mm/s, 1.2mm</v>
      </c>
    </row>
    <row r="776" spans="2:2" x14ac:dyDescent="0.25">
      <c r="B776" s="47" t="str">
        <f t="shared" ca="1" si="19"/>
        <v>85:15 PPF:DEF, 2.5bar, 10mm/s, 1.2mm</v>
      </c>
    </row>
    <row r="777" spans="2:2" x14ac:dyDescent="0.25">
      <c r="B777" s="47" t="str">
        <f t="shared" ca="1" si="19"/>
        <v>85:15 PPF:DEF, 2.5bar, 10mm/s, 1.2mm</v>
      </c>
    </row>
    <row r="778" spans="2:2" x14ac:dyDescent="0.25">
      <c r="B778" s="47" t="str">
        <f t="shared" ca="1" si="19"/>
        <v>85:15 PPF:DEF, 2.5bar, 10mm/s, 1.2mm</v>
      </c>
    </row>
    <row r="779" spans="2:2" x14ac:dyDescent="0.25">
      <c r="B779" s="47" t="str">
        <f t="shared" ca="1" si="19"/>
        <v>85:15 PPF:DEF, 2.5bar, 10mm/s, 1.2mm</v>
      </c>
    </row>
    <row r="780" spans="2:2" x14ac:dyDescent="0.25">
      <c r="B780" s="47" t="str">
        <f t="shared" ca="1" si="19"/>
        <v>85:15 PPF:DEF, 2.5bar, 10mm/s, 1mm</v>
      </c>
    </row>
    <row r="781" spans="2:2" x14ac:dyDescent="0.25">
      <c r="B781" s="47" t="str">
        <f t="shared" ca="1" si="19"/>
        <v>85:15 PPF:DEF, 2.5bar, 10mm/s, 1mm</v>
      </c>
    </row>
    <row r="782" spans="2:2" x14ac:dyDescent="0.25">
      <c r="B782" s="47" t="str">
        <f t="shared" ca="1" si="19"/>
        <v>85:15 PPF:DEF, 2.5bar, 10mm/s, 1mm</v>
      </c>
    </row>
    <row r="783" spans="2:2" x14ac:dyDescent="0.25">
      <c r="B783" s="47" t="str">
        <f t="shared" ca="1" si="19"/>
        <v>85:15 PPF:DEF, 2.5bar, 10mm/s, 1mm</v>
      </c>
    </row>
    <row r="784" spans="2:2" x14ac:dyDescent="0.25">
      <c r="B784" s="47" t="str">
        <f t="shared" ca="1" si="19"/>
        <v>85:15 PPF:DEF, 2.5bar, 10mm/s, 1mm</v>
      </c>
    </row>
    <row r="785" spans="2:2" x14ac:dyDescent="0.25">
      <c r="B785" s="47" t="str">
        <f t="shared" ca="1" si="19"/>
        <v>85:15 PPF:DEF, 2.5bar, 10mm/s, 1mm</v>
      </c>
    </row>
    <row r="786" spans="2:2" x14ac:dyDescent="0.25">
      <c r="B786" s="47" t="str">
        <f t="shared" ca="1" si="19"/>
        <v>85:15 PPF:DEF, 2.5bar, 10mm/s, 1mm</v>
      </c>
    </row>
    <row r="787" spans="2:2" x14ac:dyDescent="0.25">
      <c r="B787" s="47" t="str">
        <f t="shared" ca="1" si="19"/>
        <v>85:15 PPF:DEF, 2.5bar, 10mm/s, 1mm</v>
      </c>
    </row>
    <row r="788" spans="2:2" x14ac:dyDescent="0.25">
      <c r="B788" s="47" t="str">
        <f t="shared" ca="1" si="19"/>
        <v>85:15 PPF:DEF, 2.5bar, 10mm/s, 1mm</v>
      </c>
    </row>
    <row r="789" spans="2:2" x14ac:dyDescent="0.25">
      <c r="B789" s="47" t="str">
        <f t="shared" ca="1" si="19"/>
        <v>85:15 PPF:DEF, 2.5bar, 10mm/s, 1mm</v>
      </c>
    </row>
    <row r="790" spans="2:2" x14ac:dyDescent="0.25">
      <c r="B790" s="47" t="str">
        <f t="shared" ca="1" si="19"/>
        <v>85:15 PPF:DEF, 2.5bar, 10mm/s, 1mm</v>
      </c>
    </row>
    <row r="791" spans="2:2" x14ac:dyDescent="0.25">
      <c r="B791" s="47" t="str">
        <f t="shared" ca="1" si="19"/>
        <v>85:15 PPF:DEF, 2.5bar, 10mm/s, 1mm</v>
      </c>
    </row>
    <row r="792" spans="2:2" x14ac:dyDescent="0.25">
      <c r="B792" s="47" t="str">
        <f t="shared" ca="1" si="19"/>
        <v>85:15 PPF:DEF, 2.5bar, 10mm/s, 1mm</v>
      </c>
    </row>
    <row r="793" spans="2:2" x14ac:dyDescent="0.25">
      <c r="B793" s="47" t="str">
        <f t="shared" ca="1" si="19"/>
        <v>85:15 PPF:DEF, 2.5bar, 10mm/s, 1mm</v>
      </c>
    </row>
    <row r="794" spans="2:2" x14ac:dyDescent="0.25">
      <c r="B794" s="47" t="str">
        <f t="shared" ca="1" si="19"/>
        <v>85:15 PPF:DEF, 2.5bar, 10mm/s, 1mm</v>
      </c>
    </row>
    <row r="795" spans="2:2" x14ac:dyDescent="0.25">
      <c r="B795" s="47" t="str">
        <f t="shared" ca="1" si="19"/>
        <v>85:15 PPF:DEF, 2.5bar, 10mm/s, 1mm</v>
      </c>
    </row>
    <row r="796" spans="2:2" x14ac:dyDescent="0.25">
      <c r="B796" s="47" t="str">
        <f t="shared" ca="1" si="19"/>
        <v>85:15 PPF:DEF, 2.5bar, 10mm/s, 1mm</v>
      </c>
    </row>
    <row r="797" spans="2:2" x14ac:dyDescent="0.25">
      <c r="B797" s="47" t="str">
        <f t="shared" ca="1" si="19"/>
        <v>85:15 PPF:DEF, 2.5bar, 10mm/s, 1mm</v>
      </c>
    </row>
    <row r="798" spans="2:2" x14ac:dyDescent="0.25">
      <c r="B798" s="47" t="str">
        <f t="shared" ca="1" si="19"/>
        <v>85:15 PPF:DEF, 2.5bar, 10mm/s, 1mm</v>
      </c>
    </row>
    <row r="799" spans="2:2" x14ac:dyDescent="0.25">
      <c r="B799" s="47" t="str">
        <f t="shared" ca="1" si="19"/>
        <v>85:15 PPF:DEF, 2.5bar, 10mm/s, 1mm</v>
      </c>
    </row>
    <row r="800" spans="2:2" x14ac:dyDescent="0.25">
      <c r="B800" s="47" t="str">
        <f t="shared" ca="1" si="19"/>
        <v>85:15 PPF:DEF, 2.5bar, 10mm/s, 1mm</v>
      </c>
    </row>
    <row r="801" spans="2:2" x14ac:dyDescent="0.25">
      <c r="B801" s="47" t="str">
        <f t="shared" ca="1" si="19"/>
        <v>85:15 PPF:DEF, 2.5bar, 10mm/s, 1mm</v>
      </c>
    </row>
    <row r="802" spans="2:2" x14ac:dyDescent="0.25">
      <c r="B802" s="47" t="str">
        <f t="shared" ca="1" si="19"/>
        <v>85:15 PPF:DEF, 2.5bar, 10mm/s, 1mm</v>
      </c>
    </row>
    <row r="803" spans="2:2" x14ac:dyDescent="0.25">
      <c r="B803" s="47" t="str">
        <f t="shared" ca="1" si="19"/>
        <v>85:15 PPF:DEF, 2.5bar, 10mm/s, 1mm</v>
      </c>
    </row>
    <row r="804" spans="2:2" x14ac:dyDescent="0.25">
      <c r="B804" s="47" t="str">
        <f t="shared" ca="1" si="19"/>
        <v>85:15 PPF:DEF, 2.5bar, 10mm/s, 1mm</v>
      </c>
    </row>
    <row r="805" spans="2:2" x14ac:dyDescent="0.25">
      <c r="B805" s="47" t="str">
        <f t="shared" ca="1" si="19"/>
        <v>85:15 PPF:DEF, 2.5bar, 10mm/s, 1mm</v>
      </c>
    </row>
    <row r="806" spans="2:2" x14ac:dyDescent="0.25">
      <c r="B806" s="47" t="str">
        <f t="shared" ca="1" si="19"/>
        <v>85:15 PPF:DEF, 2.5bar, 10mm/s, 1mm</v>
      </c>
    </row>
    <row r="807" spans="2:2" x14ac:dyDescent="0.25">
      <c r="B807" s="47" t="str">
        <f t="shared" ca="1" si="19"/>
        <v>85:15 PPF:DEF, 2.5bar, 10mm/s, 1mm</v>
      </c>
    </row>
    <row r="808" spans="2:2" x14ac:dyDescent="0.25">
      <c r="B808" s="47" t="str">
        <f t="shared" ca="1" si="19"/>
        <v>85:15 PPF:DEF, 2.5bar, 10mm/s, 1mm</v>
      </c>
    </row>
    <row r="809" spans="2:2" x14ac:dyDescent="0.25">
      <c r="B809" s="47" t="str">
        <f t="shared" ca="1" si="19"/>
        <v>85:15 PPF:DEF, 2.5bar, 10mm/s, 1mm</v>
      </c>
    </row>
    <row r="810" spans="2:2" x14ac:dyDescent="0.25">
      <c r="B810" s="47" t="str">
        <f t="shared" ca="1" si="19"/>
        <v>85:15 PPF:DEF, 2.5bar, 10mm/s, 1mm</v>
      </c>
    </row>
    <row r="811" spans="2:2" x14ac:dyDescent="0.25">
      <c r="B811" s="47" t="str">
        <f t="shared" ca="1" si="19"/>
        <v>85:15 PPF:DEF, 2.5bar, 10mm/s, 1mm</v>
      </c>
    </row>
    <row r="812" spans="2:2" x14ac:dyDescent="0.25">
      <c r="B812" s="47" t="str">
        <f t="shared" ca="1" si="19"/>
        <v>85:15 PPF:DEF, 2.5bar, 10mm/s, 1mm</v>
      </c>
    </row>
    <row r="813" spans="2:2" x14ac:dyDescent="0.25">
      <c r="B813" s="47" t="str">
        <f t="shared" ca="1" si="19"/>
        <v>85:15 PPF:DEF, 2.5bar, 10mm/s, 1mm</v>
      </c>
    </row>
    <row r="814" spans="2:2" x14ac:dyDescent="0.25">
      <c r="B814" s="47" t="str">
        <f t="shared" ca="1" si="19"/>
        <v>85:15 PPF:DEF, 2.5bar, 10mm/s, 1mm</v>
      </c>
    </row>
    <row r="815" spans="2:2" x14ac:dyDescent="0.25">
      <c r="B815" s="47" t="str">
        <f t="shared" ca="1" si="19"/>
        <v>85:15 PPF:DEF, 2.5bar, 10mm/s, 1mm</v>
      </c>
    </row>
    <row r="816" spans="2:2" x14ac:dyDescent="0.25">
      <c r="B816" s="47" t="str">
        <f t="shared" ca="1" si="19"/>
        <v>85:15 PPF:DEF, 2.5bar, 10mm/s, 1mm</v>
      </c>
    </row>
    <row r="817" spans="2:2" x14ac:dyDescent="0.25">
      <c r="B817" s="47" t="str">
        <f t="shared" ca="1" si="19"/>
        <v>85:15 PPF:DEF, 2.5bar, 10mm/s, 1mm</v>
      </c>
    </row>
    <row r="818" spans="2:2" x14ac:dyDescent="0.25">
      <c r="B818" s="47" t="str">
        <f t="shared" ca="1" si="19"/>
        <v>85:15 PPF:DEF, 2.5bar, 10mm/s, 1mm</v>
      </c>
    </row>
    <row r="819" spans="2:2" x14ac:dyDescent="0.25">
      <c r="B819" s="47" t="str">
        <f t="shared" ca="1" si="19"/>
        <v>85:15 PPF:DEF, 2.5bar, 10mm/s, 1mm</v>
      </c>
    </row>
    <row r="820" spans="2:2" x14ac:dyDescent="0.25">
      <c r="B820" s="47" t="str">
        <f t="shared" ca="1" si="19"/>
        <v>85:15 PPF:DEF, 2.5bar, 10mm/s, 1mm</v>
      </c>
    </row>
    <row r="821" spans="2:2" x14ac:dyDescent="0.25">
      <c r="B821" s="47" t="str">
        <f t="shared" ca="1" si="19"/>
        <v>85:15 PPF:DEF, 2.5bar, 10mm/s, 0.8mm</v>
      </c>
    </row>
    <row r="822" spans="2:2" x14ac:dyDescent="0.25">
      <c r="B822" s="47" t="str">
        <f t="shared" ca="1" si="19"/>
        <v>85:15 PPF:DEF, 2.5bar, 10mm/s, 0.8mm</v>
      </c>
    </row>
    <row r="823" spans="2:2" x14ac:dyDescent="0.25">
      <c r="B823" s="47" t="str">
        <f t="shared" ca="1" si="19"/>
        <v>85:15 PPF:DEF, 2.5bar, 10mm/s, 0.8mm</v>
      </c>
    </row>
    <row r="824" spans="2:2" x14ac:dyDescent="0.25">
      <c r="B824" s="47" t="str">
        <f t="shared" ca="1" si="19"/>
        <v>85:15 PPF:DEF, 2.5bar, 10mm/s, 0.8mm</v>
      </c>
    </row>
    <row r="825" spans="2:2" x14ac:dyDescent="0.25">
      <c r="B825" s="47" t="str">
        <f t="shared" ca="1" si="19"/>
        <v>85:15 PPF:DEF, 2.5bar, 10mm/s, 0.8mm</v>
      </c>
    </row>
    <row r="826" spans="2:2" x14ac:dyDescent="0.25">
      <c r="B826" s="47" t="str">
        <f t="shared" ca="1" si="19"/>
        <v>85:15 PPF:DEF, 2.5bar, 10mm/s, 0.8mm</v>
      </c>
    </row>
    <row r="827" spans="2:2" x14ac:dyDescent="0.25">
      <c r="B827" s="47" t="str">
        <f t="shared" ca="1" si="19"/>
        <v>85:15 PPF:DEF, 2.5bar, 10mm/s, 0.8mm</v>
      </c>
    </row>
    <row r="828" spans="2:2" x14ac:dyDescent="0.25">
      <c r="B828" s="47" t="str">
        <f t="shared" ca="1" si="19"/>
        <v>85:15 PPF:DEF, 2.5bar, 10mm/s, 0.8mm</v>
      </c>
    </row>
    <row r="829" spans="2:2" x14ac:dyDescent="0.25">
      <c r="B829" s="47" t="str">
        <f t="shared" ca="1" si="19"/>
        <v>85:15 PPF:DEF, 2.5bar, 10mm/s, 0.8mm</v>
      </c>
    </row>
    <row r="830" spans="2:2" x14ac:dyDescent="0.25">
      <c r="B830" s="47" t="str">
        <f t="shared" ca="1" si="19"/>
        <v>85:15 PPF:DEF, 2.5bar, 10mm/s, 0.8mm</v>
      </c>
    </row>
    <row r="831" spans="2:2" x14ac:dyDescent="0.25">
      <c r="B831" s="47" t="str">
        <f t="shared" ca="1" si="19"/>
        <v>85:15 PPF:DEF, 2.5bar, 10mm/s, 0.8mm</v>
      </c>
    </row>
    <row r="832" spans="2:2" x14ac:dyDescent="0.25">
      <c r="B832" s="47" t="str">
        <f t="shared" ca="1" si="19"/>
        <v>85:15 PPF:DEF, 2.5bar, 10mm/s, 0.8mm</v>
      </c>
    </row>
    <row r="833" spans="2:2" x14ac:dyDescent="0.25">
      <c r="B833" s="47" t="str">
        <f t="shared" ca="1" si="19"/>
        <v>85:15 PPF:DEF, 2.5bar, 10mm/s, 0.8mm</v>
      </c>
    </row>
    <row r="834" spans="2:2" x14ac:dyDescent="0.25">
      <c r="B834" s="47" t="str">
        <f t="shared" ref="B834:B897" ca="1" si="20">INDIRECT("A" &amp; TEXT(_xlfn.FLOOR.PRECISE((ROW()-1)/41)+1,"0"))</f>
        <v>85:15 PPF:DEF, 2.5bar, 10mm/s, 0.8mm</v>
      </c>
    </row>
    <row r="835" spans="2:2" x14ac:dyDescent="0.25">
      <c r="B835" s="47" t="str">
        <f t="shared" ca="1" si="20"/>
        <v>85:15 PPF:DEF, 2.5bar, 10mm/s, 0.8mm</v>
      </c>
    </row>
    <row r="836" spans="2:2" x14ac:dyDescent="0.25">
      <c r="B836" s="47" t="str">
        <f t="shared" ca="1" si="20"/>
        <v>85:15 PPF:DEF, 2.5bar, 10mm/s, 0.8mm</v>
      </c>
    </row>
    <row r="837" spans="2:2" x14ac:dyDescent="0.25">
      <c r="B837" s="47" t="str">
        <f t="shared" ca="1" si="20"/>
        <v>85:15 PPF:DEF, 2.5bar, 10mm/s, 0.8mm</v>
      </c>
    </row>
    <row r="838" spans="2:2" x14ac:dyDescent="0.25">
      <c r="B838" s="47" t="str">
        <f t="shared" ca="1" si="20"/>
        <v>85:15 PPF:DEF, 2.5bar, 10mm/s, 0.8mm</v>
      </c>
    </row>
    <row r="839" spans="2:2" x14ac:dyDescent="0.25">
      <c r="B839" s="47" t="str">
        <f t="shared" ca="1" si="20"/>
        <v>85:15 PPF:DEF, 2.5bar, 10mm/s, 0.8mm</v>
      </c>
    </row>
    <row r="840" spans="2:2" x14ac:dyDescent="0.25">
      <c r="B840" s="47" t="str">
        <f t="shared" ca="1" si="20"/>
        <v>85:15 PPF:DEF, 2.5bar, 10mm/s, 0.8mm</v>
      </c>
    </row>
    <row r="841" spans="2:2" x14ac:dyDescent="0.25">
      <c r="B841" s="47" t="str">
        <f t="shared" ca="1" si="20"/>
        <v>85:15 PPF:DEF, 2.5bar, 10mm/s, 0.8mm</v>
      </c>
    </row>
    <row r="842" spans="2:2" x14ac:dyDescent="0.25">
      <c r="B842" s="47" t="str">
        <f t="shared" ca="1" si="20"/>
        <v>85:15 PPF:DEF, 2.5bar, 10mm/s, 0.8mm</v>
      </c>
    </row>
    <row r="843" spans="2:2" x14ac:dyDescent="0.25">
      <c r="B843" s="47" t="str">
        <f t="shared" ca="1" si="20"/>
        <v>85:15 PPF:DEF, 2.5bar, 10mm/s, 0.8mm</v>
      </c>
    </row>
    <row r="844" spans="2:2" x14ac:dyDescent="0.25">
      <c r="B844" s="47" t="str">
        <f t="shared" ca="1" si="20"/>
        <v>85:15 PPF:DEF, 2.5bar, 10mm/s, 0.8mm</v>
      </c>
    </row>
    <row r="845" spans="2:2" x14ac:dyDescent="0.25">
      <c r="B845" s="47" t="str">
        <f t="shared" ca="1" si="20"/>
        <v>85:15 PPF:DEF, 2.5bar, 10mm/s, 0.8mm</v>
      </c>
    </row>
    <row r="846" spans="2:2" x14ac:dyDescent="0.25">
      <c r="B846" s="47" t="str">
        <f t="shared" ca="1" si="20"/>
        <v>85:15 PPF:DEF, 2.5bar, 10mm/s, 0.8mm</v>
      </c>
    </row>
    <row r="847" spans="2:2" x14ac:dyDescent="0.25">
      <c r="B847" s="47" t="str">
        <f t="shared" ca="1" si="20"/>
        <v>85:15 PPF:DEF, 2.5bar, 10mm/s, 0.8mm</v>
      </c>
    </row>
    <row r="848" spans="2:2" x14ac:dyDescent="0.25">
      <c r="B848" s="47" t="str">
        <f t="shared" ca="1" si="20"/>
        <v>85:15 PPF:DEF, 2.5bar, 10mm/s, 0.8mm</v>
      </c>
    </row>
    <row r="849" spans="2:2" x14ac:dyDescent="0.25">
      <c r="B849" s="47" t="str">
        <f t="shared" ca="1" si="20"/>
        <v>85:15 PPF:DEF, 2.5bar, 10mm/s, 0.8mm</v>
      </c>
    </row>
    <row r="850" spans="2:2" x14ac:dyDescent="0.25">
      <c r="B850" s="47" t="str">
        <f t="shared" ca="1" si="20"/>
        <v>85:15 PPF:DEF, 2.5bar, 10mm/s, 0.8mm</v>
      </c>
    </row>
    <row r="851" spans="2:2" x14ac:dyDescent="0.25">
      <c r="B851" s="47" t="str">
        <f t="shared" ca="1" si="20"/>
        <v>85:15 PPF:DEF, 2.5bar, 10mm/s, 0.8mm</v>
      </c>
    </row>
    <row r="852" spans="2:2" x14ac:dyDescent="0.25">
      <c r="B852" s="47" t="str">
        <f t="shared" ca="1" si="20"/>
        <v>85:15 PPF:DEF, 2.5bar, 10mm/s, 0.8mm</v>
      </c>
    </row>
    <row r="853" spans="2:2" x14ac:dyDescent="0.25">
      <c r="B853" s="47" t="str">
        <f t="shared" ca="1" si="20"/>
        <v>85:15 PPF:DEF, 2.5bar, 10mm/s, 0.8mm</v>
      </c>
    </row>
    <row r="854" spans="2:2" x14ac:dyDescent="0.25">
      <c r="B854" s="47" t="str">
        <f t="shared" ca="1" si="20"/>
        <v>85:15 PPF:DEF, 2.5bar, 10mm/s, 0.8mm</v>
      </c>
    </row>
    <row r="855" spans="2:2" x14ac:dyDescent="0.25">
      <c r="B855" s="47" t="str">
        <f t="shared" ca="1" si="20"/>
        <v>85:15 PPF:DEF, 2.5bar, 10mm/s, 0.8mm</v>
      </c>
    </row>
    <row r="856" spans="2:2" x14ac:dyDescent="0.25">
      <c r="B856" s="47" t="str">
        <f t="shared" ca="1" si="20"/>
        <v>85:15 PPF:DEF, 2.5bar, 10mm/s, 0.8mm</v>
      </c>
    </row>
    <row r="857" spans="2:2" x14ac:dyDescent="0.25">
      <c r="B857" s="47" t="str">
        <f t="shared" ca="1" si="20"/>
        <v>85:15 PPF:DEF, 2.5bar, 10mm/s, 0.8mm</v>
      </c>
    </row>
    <row r="858" spans="2:2" x14ac:dyDescent="0.25">
      <c r="B858" s="47" t="str">
        <f t="shared" ca="1" si="20"/>
        <v>85:15 PPF:DEF, 2.5bar, 10mm/s, 0.8mm</v>
      </c>
    </row>
    <row r="859" spans="2:2" x14ac:dyDescent="0.25">
      <c r="B859" s="47" t="str">
        <f t="shared" ca="1" si="20"/>
        <v>85:15 PPF:DEF, 2.5bar, 10mm/s, 0.8mm</v>
      </c>
    </row>
    <row r="860" spans="2:2" x14ac:dyDescent="0.25">
      <c r="B860" s="47" t="str">
        <f t="shared" ca="1" si="20"/>
        <v>85:15 PPF:DEF, 2.5bar, 10mm/s, 0.8mm</v>
      </c>
    </row>
    <row r="861" spans="2:2" x14ac:dyDescent="0.25">
      <c r="B861" s="47" t="str">
        <f t="shared" ca="1" si="20"/>
        <v>85:15 PPF:DEF, 2.5bar, 10mm/s, 0.8mm</v>
      </c>
    </row>
    <row r="862" spans="2:2" x14ac:dyDescent="0.25">
      <c r="B862" s="47" t="str">
        <f t="shared" ca="1" si="20"/>
        <v>85:15 PPF:DEF, 2.5bar, 15mm/s, 1.2mm</v>
      </c>
    </row>
    <row r="863" spans="2:2" x14ac:dyDescent="0.25">
      <c r="B863" s="47" t="str">
        <f t="shared" ca="1" si="20"/>
        <v>85:15 PPF:DEF, 2.5bar, 15mm/s, 1.2mm</v>
      </c>
    </row>
    <row r="864" spans="2:2" x14ac:dyDescent="0.25">
      <c r="B864" s="47" t="str">
        <f t="shared" ca="1" si="20"/>
        <v>85:15 PPF:DEF, 2.5bar, 15mm/s, 1.2mm</v>
      </c>
    </row>
    <row r="865" spans="2:2" x14ac:dyDescent="0.25">
      <c r="B865" s="47" t="str">
        <f t="shared" ca="1" si="20"/>
        <v>85:15 PPF:DEF, 2.5bar, 15mm/s, 1.2mm</v>
      </c>
    </row>
    <row r="866" spans="2:2" x14ac:dyDescent="0.25">
      <c r="B866" s="47" t="str">
        <f t="shared" ca="1" si="20"/>
        <v>85:15 PPF:DEF, 2.5bar, 15mm/s, 1.2mm</v>
      </c>
    </row>
    <row r="867" spans="2:2" x14ac:dyDescent="0.25">
      <c r="B867" s="47" t="str">
        <f t="shared" ca="1" si="20"/>
        <v>85:15 PPF:DEF, 2.5bar, 15mm/s, 1.2mm</v>
      </c>
    </row>
    <row r="868" spans="2:2" x14ac:dyDescent="0.25">
      <c r="B868" s="47" t="str">
        <f t="shared" ca="1" si="20"/>
        <v>85:15 PPF:DEF, 2.5bar, 15mm/s, 1.2mm</v>
      </c>
    </row>
    <row r="869" spans="2:2" x14ac:dyDescent="0.25">
      <c r="B869" s="47" t="str">
        <f t="shared" ca="1" si="20"/>
        <v>85:15 PPF:DEF, 2.5bar, 15mm/s, 1.2mm</v>
      </c>
    </row>
    <row r="870" spans="2:2" x14ac:dyDescent="0.25">
      <c r="B870" s="47" t="str">
        <f t="shared" ca="1" si="20"/>
        <v>85:15 PPF:DEF, 2.5bar, 15mm/s, 1.2mm</v>
      </c>
    </row>
    <row r="871" spans="2:2" x14ac:dyDescent="0.25">
      <c r="B871" s="47" t="str">
        <f t="shared" ca="1" si="20"/>
        <v>85:15 PPF:DEF, 2.5bar, 15mm/s, 1.2mm</v>
      </c>
    </row>
    <row r="872" spans="2:2" x14ac:dyDescent="0.25">
      <c r="B872" s="47" t="str">
        <f t="shared" ca="1" si="20"/>
        <v>85:15 PPF:DEF, 2.5bar, 15mm/s, 1.2mm</v>
      </c>
    </row>
    <row r="873" spans="2:2" x14ac:dyDescent="0.25">
      <c r="B873" s="47" t="str">
        <f t="shared" ca="1" si="20"/>
        <v>85:15 PPF:DEF, 2.5bar, 15mm/s, 1.2mm</v>
      </c>
    </row>
    <row r="874" spans="2:2" x14ac:dyDescent="0.25">
      <c r="B874" s="47" t="str">
        <f t="shared" ca="1" si="20"/>
        <v>85:15 PPF:DEF, 2.5bar, 15mm/s, 1.2mm</v>
      </c>
    </row>
    <row r="875" spans="2:2" x14ac:dyDescent="0.25">
      <c r="B875" s="47" t="str">
        <f t="shared" ca="1" si="20"/>
        <v>85:15 PPF:DEF, 2.5bar, 15mm/s, 1.2mm</v>
      </c>
    </row>
    <row r="876" spans="2:2" x14ac:dyDescent="0.25">
      <c r="B876" s="47" t="str">
        <f t="shared" ca="1" si="20"/>
        <v>85:15 PPF:DEF, 2.5bar, 15mm/s, 1.2mm</v>
      </c>
    </row>
    <row r="877" spans="2:2" x14ac:dyDescent="0.25">
      <c r="B877" s="47" t="str">
        <f t="shared" ca="1" si="20"/>
        <v>85:15 PPF:DEF, 2.5bar, 15mm/s, 1.2mm</v>
      </c>
    </row>
    <row r="878" spans="2:2" x14ac:dyDescent="0.25">
      <c r="B878" s="47" t="str">
        <f t="shared" ca="1" si="20"/>
        <v>85:15 PPF:DEF, 2.5bar, 15mm/s, 1.2mm</v>
      </c>
    </row>
    <row r="879" spans="2:2" x14ac:dyDescent="0.25">
      <c r="B879" s="47" t="str">
        <f t="shared" ca="1" si="20"/>
        <v>85:15 PPF:DEF, 2.5bar, 15mm/s, 1.2mm</v>
      </c>
    </row>
    <row r="880" spans="2:2" x14ac:dyDescent="0.25">
      <c r="B880" s="47" t="str">
        <f t="shared" ca="1" si="20"/>
        <v>85:15 PPF:DEF, 2.5bar, 15mm/s, 1.2mm</v>
      </c>
    </row>
    <row r="881" spans="2:2" x14ac:dyDescent="0.25">
      <c r="B881" s="47" t="str">
        <f t="shared" ca="1" si="20"/>
        <v>85:15 PPF:DEF, 2.5bar, 15mm/s, 1.2mm</v>
      </c>
    </row>
    <row r="882" spans="2:2" x14ac:dyDescent="0.25">
      <c r="B882" s="47" t="str">
        <f t="shared" ca="1" si="20"/>
        <v>85:15 PPF:DEF, 2.5bar, 15mm/s, 1.2mm</v>
      </c>
    </row>
    <row r="883" spans="2:2" x14ac:dyDescent="0.25">
      <c r="B883" s="47" t="str">
        <f t="shared" ca="1" si="20"/>
        <v>85:15 PPF:DEF, 2.5bar, 15mm/s, 1.2mm</v>
      </c>
    </row>
    <row r="884" spans="2:2" x14ac:dyDescent="0.25">
      <c r="B884" s="47" t="str">
        <f t="shared" ca="1" si="20"/>
        <v>85:15 PPF:DEF, 2.5bar, 15mm/s, 1.2mm</v>
      </c>
    </row>
    <row r="885" spans="2:2" x14ac:dyDescent="0.25">
      <c r="B885" s="47" t="str">
        <f t="shared" ca="1" si="20"/>
        <v>85:15 PPF:DEF, 2.5bar, 15mm/s, 1.2mm</v>
      </c>
    </row>
    <row r="886" spans="2:2" x14ac:dyDescent="0.25">
      <c r="B886" s="47" t="str">
        <f t="shared" ca="1" si="20"/>
        <v>85:15 PPF:DEF, 2.5bar, 15mm/s, 1.2mm</v>
      </c>
    </row>
    <row r="887" spans="2:2" x14ac:dyDescent="0.25">
      <c r="B887" s="47" t="str">
        <f t="shared" ca="1" si="20"/>
        <v>85:15 PPF:DEF, 2.5bar, 15mm/s, 1.2mm</v>
      </c>
    </row>
    <row r="888" spans="2:2" x14ac:dyDescent="0.25">
      <c r="B888" s="47" t="str">
        <f t="shared" ca="1" si="20"/>
        <v>85:15 PPF:DEF, 2.5bar, 15mm/s, 1.2mm</v>
      </c>
    </row>
    <row r="889" spans="2:2" x14ac:dyDescent="0.25">
      <c r="B889" s="47" t="str">
        <f t="shared" ca="1" si="20"/>
        <v>85:15 PPF:DEF, 2.5bar, 15mm/s, 1.2mm</v>
      </c>
    </row>
    <row r="890" spans="2:2" x14ac:dyDescent="0.25">
      <c r="B890" s="47" t="str">
        <f t="shared" ca="1" si="20"/>
        <v>85:15 PPF:DEF, 2.5bar, 15mm/s, 1.2mm</v>
      </c>
    </row>
    <row r="891" spans="2:2" x14ac:dyDescent="0.25">
      <c r="B891" s="47" t="str">
        <f t="shared" ca="1" si="20"/>
        <v>85:15 PPF:DEF, 2.5bar, 15mm/s, 1.2mm</v>
      </c>
    </row>
    <row r="892" spans="2:2" x14ac:dyDescent="0.25">
      <c r="B892" s="47" t="str">
        <f t="shared" ca="1" si="20"/>
        <v>85:15 PPF:DEF, 2.5bar, 15mm/s, 1.2mm</v>
      </c>
    </row>
    <row r="893" spans="2:2" x14ac:dyDescent="0.25">
      <c r="B893" s="47" t="str">
        <f t="shared" ca="1" si="20"/>
        <v>85:15 PPF:DEF, 2.5bar, 15mm/s, 1.2mm</v>
      </c>
    </row>
    <row r="894" spans="2:2" x14ac:dyDescent="0.25">
      <c r="B894" s="47" t="str">
        <f t="shared" ca="1" si="20"/>
        <v>85:15 PPF:DEF, 2.5bar, 15mm/s, 1.2mm</v>
      </c>
    </row>
    <row r="895" spans="2:2" x14ac:dyDescent="0.25">
      <c r="B895" s="47" t="str">
        <f t="shared" ca="1" si="20"/>
        <v>85:15 PPF:DEF, 2.5bar, 15mm/s, 1.2mm</v>
      </c>
    </row>
    <row r="896" spans="2:2" x14ac:dyDescent="0.25">
      <c r="B896" s="47" t="str">
        <f t="shared" ca="1" si="20"/>
        <v>85:15 PPF:DEF, 2.5bar, 15mm/s, 1.2mm</v>
      </c>
    </row>
    <row r="897" spans="2:2" x14ac:dyDescent="0.25">
      <c r="B897" s="47" t="str">
        <f t="shared" ca="1" si="20"/>
        <v>85:15 PPF:DEF, 2.5bar, 15mm/s, 1.2mm</v>
      </c>
    </row>
    <row r="898" spans="2:2" x14ac:dyDescent="0.25">
      <c r="B898" s="47" t="str">
        <f t="shared" ref="B898:B961" ca="1" si="21">INDIRECT("A" &amp; TEXT(_xlfn.FLOOR.PRECISE((ROW()-1)/41)+1,"0"))</f>
        <v>85:15 PPF:DEF, 2.5bar, 15mm/s, 1.2mm</v>
      </c>
    </row>
    <row r="899" spans="2:2" x14ac:dyDescent="0.25">
      <c r="B899" s="47" t="str">
        <f t="shared" ca="1" si="21"/>
        <v>85:15 PPF:DEF, 2.5bar, 15mm/s, 1.2mm</v>
      </c>
    </row>
    <row r="900" spans="2:2" x14ac:dyDescent="0.25">
      <c r="B900" s="47" t="str">
        <f t="shared" ca="1" si="21"/>
        <v>85:15 PPF:DEF, 2.5bar, 15mm/s, 1.2mm</v>
      </c>
    </row>
    <row r="901" spans="2:2" x14ac:dyDescent="0.25">
      <c r="B901" s="47" t="str">
        <f t="shared" ca="1" si="21"/>
        <v>85:15 PPF:DEF, 2.5bar, 15mm/s, 1.2mm</v>
      </c>
    </row>
    <row r="902" spans="2:2" x14ac:dyDescent="0.25">
      <c r="B902" s="47" t="str">
        <f t="shared" ca="1" si="21"/>
        <v>85:15 PPF:DEF, 2.5bar, 15mm/s, 1.2mm</v>
      </c>
    </row>
    <row r="903" spans="2:2" x14ac:dyDescent="0.25">
      <c r="B903" s="47" t="str">
        <f t="shared" ca="1" si="21"/>
        <v>85:15 PPF:DEF, 2.5bar, 15mm/s, 1mm</v>
      </c>
    </row>
    <row r="904" spans="2:2" x14ac:dyDescent="0.25">
      <c r="B904" s="47" t="str">
        <f t="shared" ca="1" si="21"/>
        <v>85:15 PPF:DEF, 2.5bar, 15mm/s, 1mm</v>
      </c>
    </row>
    <row r="905" spans="2:2" x14ac:dyDescent="0.25">
      <c r="B905" s="47" t="str">
        <f t="shared" ca="1" si="21"/>
        <v>85:15 PPF:DEF, 2.5bar, 15mm/s, 1mm</v>
      </c>
    </row>
    <row r="906" spans="2:2" x14ac:dyDescent="0.25">
      <c r="B906" s="47" t="str">
        <f t="shared" ca="1" si="21"/>
        <v>85:15 PPF:DEF, 2.5bar, 15mm/s, 1mm</v>
      </c>
    </row>
    <row r="907" spans="2:2" x14ac:dyDescent="0.25">
      <c r="B907" s="47" t="str">
        <f t="shared" ca="1" si="21"/>
        <v>85:15 PPF:DEF, 2.5bar, 15mm/s, 1mm</v>
      </c>
    </row>
    <row r="908" spans="2:2" x14ac:dyDescent="0.25">
      <c r="B908" s="47" t="str">
        <f t="shared" ca="1" si="21"/>
        <v>85:15 PPF:DEF, 2.5bar, 15mm/s, 1mm</v>
      </c>
    </row>
    <row r="909" spans="2:2" x14ac:dyDescent="0.25">
      <c r="B909" s="47" t="str">
        <f t="shared" ca="1" si="21"/>
        <v>85:15 PPF:DEF, 2.5bar, 15mm/s, 1mm</v>
      </c>
    </row>
    <row r="910" spans="2:2" x14ac:dyDescent="0.25">
      <c r="B910" s="47" t="str">
        <f t="shared" ca="1" si="21"/>
        <v>85:15 PPF:DEF, 2.5bar, 15mm/s, 1mm</v>
      </c>
    </row>
    <row r="911" spans="2:2" x14ac:dyDescent="0.25">
      <c r="B911" s="47" t="str">
        <f t="shared" ca="1" si="21"/>
        <v>85:15 PPF:DEF, 2.5bar, 15mm/s, 1mm</v>
      </c>
    </row>
    <row r="912" spans="2:2" x14ac:dyDescent="0.25">
      <c r="B912" s="47" t="str">
        <f t="shared" ca="1" si="21"/>
        <v>85:15 PPF:DEF, 2.5bar, 15mm/s, 1mm</v>
      </c>
    </row>
    <row r="913" spans="2:2" x14ac:dyDescent="0.25">
      <c r="B913" s="47" t="str">
        <f t="shared" ca="1" si="21"/>
        <v>85:15 PPF:DEF, 2.5bar, 15mm/s, 1mm</v>
      </c>
    </row>
    <row r="914" spans="2:2" x14ac:dyDescent="0.25">
      <c r="B914" s="47" t="str">
        <f t="shared" ca="1" si="21"/>
        <v>85:15 PPF:DEF, 2.5bar, 15mm/s, 1mm</v>
      </c>
    </row>
    <row r="915" spans="2:2" x14ac:dyDescent="0.25">
      <c r="B915" s="47" t="str">
        <f t="shared" ca="1" si="21"/>
        <v>85:15 PPF:DEF, 2.5bar, 15mm/s, 1mm</v>
      </c>
    </row>
    <row r="916" spans="2:2" x14ac:dyDescent="0.25">
      <c r="B916" s="47" t="str">
        <f t="shared" ca="1" si="21"/>
        <v>85:15 PPF:DEF, 2.5bar, 15mm/s, 1mm</v>
      </c>
    </row>
    <row r="917" spans="2:2" x14ac:dyDescent="0.25">
      <c r="B917" s="47" t="str">
        <f t="shared" ca="1" si="21"/>
        <v>85:15 PPF:DEF, 2.5bar, 15mm/s, 1mm</v>
      </c>
    </row>
    <row r="918" spans="2:2" x14ac:dyDescent="0.25">
      <c r="B918" s="47" t="str">
        <f t="shared" ca="1" si="21"/>
        <v>85:15 PPF:DEF, 2.5bar, 15mm/s, 1mm</v>
      </c>
    </row>
    <row r="919" spans="2:2" x14ac:dyDescent="0.25">
      <c r="B919" s="47" t="str">
        <f t="shared" ca="1" si="21"/>
        <v>85:15 PPF:DEF, 2.5bar, 15mm/s, 1mm</v>
      </c>
    </row>
    <row r="920" spans="2:2" x14ac:dyDescent="0.25">
      <c r="B920" s="47" t="str">
        <f t="shared" ca="1" si="21"/>
        <v>85:15 PPF:DEF, 2.5bar, 15mm/s, 1mm</v>
      </c>
    </row>
    <row r="921" spans="2:2" x14ac:dyDescent="0.25">
      <c r="B921" s="47" t="str">
        <f t="shared" ca="1" si="21"/>
        <v>85:15 PPF:DEF, 2.5bar, 15mm/s, 1mm</v>
      </c>
    </row>
    <row r="922" spans="2:2" x14ac:dyDescent="0.25">
      <c r="B922" s="47" t="str">
        <f t="shared" ca="1" si="21"/>
        <v>85:15 PPF:DEF, 2.5bar, 15mm/s, 1mm</v>
      </c>
    </row>
    <row r="923" spans="2:2" x14ac:dyDescent="0.25">
      <c r="B923" s="47" t="str">
        <f t="shared" ca="1" si="21"/>
        <v>85:15 PPF:DEF, 2.5bar, 15mm/s, 1mm</v>
      </c>
    </row>
    <row r="924" spans="2:2" x14ac:dyDescent="0.25">
      <c r="B924" s="47" t="str">
        <f t="shared" ca="1" si="21"/>
        <v>85:15 PPF:DEF, 2.5bar, 15mm/s, 1mm</v>
      </c>
    </row>
    <row r="925" spans="2:2" x14ac:dyDescent="0.25">
      <c r="B925" s="47" t="str">
        <f t="shared" ca="1" si="21"/>
        <v>85:15 PPF:DEF, 2.5bar, 15mm/s, 1mm</v>
      </c>
    </row>
    <row r="926" spans="2:2" x14ac:dyDescent="0.25">
      <c r="B926" s="47" t="str">
        <f t="shared" ca="1" si="21"/>
        <v>85:15 PPF:DEF, 2.5bar, 15mm/s, 1mm</v>
      </c>
    </row>
    <row r="927" spans="2:2" x14ac:dyDescent="0.25">
      <c r="B927" s="47" t="str">
        <f t="shared" ca="1" si="21"/>
        <v>85:15 PPF:DEF, 2.5bar, 15mm/s, 1mm</v>
      </c>
    </row>
    <row r="928" spans="2:2" x14ac:dyDescent="0.25">
      <c r="B928" s="47" t="str">
        <f t="shared" ca="1" si="21"/>
        <v>85:15 PPF:DEF, 2.5bar, 15mm/s, 1mm</v>
      </c>
    </row>
    <row r="929" spans="2:2" x14ac:dyDescent="0.25">
      <c r="B929" s="47" t="str">
        <f t="shared" ca="1" si="21"/>
        <v>85:15 PPF:DEF, 2.5bar, 15mm/s, 1mm</v>
      </c>
    </row>
    <row r="930" spans="2:2" x14ac:dyDescent="0.25">
      <c r="B930" s="47" t="str">
        <f t="shared" ca="1" si="21"/>
        <v>85:15 PPF:DEF, 2.5bar, 15mm/s, 1mm</v>
      </c>
    </row>
    <row r="931" spans="2:2" x14ac:dyDescent="0.25">
      <c r="B931" s="47" t="str">
        <f t="shared" ca="1" si="21"/>
        <v>85:15 PPF:DEF, 2.5bar, 15mm/s, 1mm</v>
      </c>
    </row>
    <row r="932" spans="2:2" x14ac:dyDescent="0.25">
      <c r="B932" s="47" t="str">
        <f t="shared" ca="1" si="21"/>
        <v>85:15 PPF:DEF, 2.5bar, 15mm/s, 1mm</v>
      </c>
    </row>
    <row r="933" spans="2:2" x14ac:dyDescent="0.25">
      <c r="B933" s="47" t="str">
        <f t="shared" ca="1" si="21"/>
        <v>85:15 PPF:DEF, 2.5bar, 15mm/s, 1mm</v>
      </c>
    </row>
    <row r="934" spans="2:2" x14ac:dyDescent="0.25">
      <c r="B934" s="47" t="str">
        <f t="shared" ca="1" si="21"/>
        <v>85:15 PPF:DEF, 2.5bar, 15mm/s, 1mm</v>
      </c>
    </row>
    <row r="935" spans="2:2" x14ac:dyDescent="0.25">
      <c r="B935" s="47" t="str">
        <f t="shared" ca="1" si="21"/>
        <v>85:15 PPF:DEF, 2.5bar, 15mm/s, 1mm</v>
      </c>
    </row>
    <row r="936" spans="2:2" x14ac:dyDescent="0.25">
      <c r="B936" s="47" t="str">
        <f t="shared" ca="1" si="21"/>
        <v>85:15 PPF:DEF, 2.5bar, 15mm/s, 1mm</v>
      </c>
    </row>
    <row r="937" spans="2:2" x14ac:dyDescent="0.25">
      <c r="B937" s="47" t="str">
        <f t="shared" ca="1" si="21"/>
        <v>85:15 PPF:DEF, 2.5bar, 15mm/s, 1mm</v>
      </c>
    </row>
    <row r="938" spans="2:2" x14ac:dyDescent="0.25">
      <c r="B938" s="47" t="str">
        <f t="shared" ca="1" si="21"/>
        <v>85:15 PPF:DEF, 2.5bar, 15mm/s, 1mm</v>
      </c>
    </row>
    <row r="939" spans="2:2" x14ac:dyDescent="0.25">
      <c r="B939" s="47" t="str">
        <f t="shared" ca="1" si="21"/>
        <v>85:15 PPF:DEF, 2.5bar, 15mm/s, 1mm</v>
      </c>
    </row>
    <row r="940" spans="2:2" x14ac:dyDescent="0.25">
      <c r="B940" s="47" t="str">
        <f t="shared" ca="1" si="21"/>
        <v>85:15 PPF:DEF, 2.5bar, 15mm/s, 1mm</v>
      </c>
    </row>
    <row r="941" spans="2:2" x14ac:dyDescent="0.25">
      <c r="B941" s="47" t="str">
        <f t="shared" ca="1" si="21"/>
        <v>85:15 PPF:DEF, 2.5bar, 15mm/s, 1mm</v>
      </c>
    </row>
    <row r="942" spans="2:2" x14ac:dyDescent="0.25">
      <c r="B942" s="47" t="str">
        <f t="shared" ca="1" si="21"/>
        <v>85:15 PPF:DEF, 2.5bar, 15mm/s, 1mm</v>
      </c>
    </row>
    <row r="943" spans="2:2" x14ac:dyDescent="0.25">
      <c r="B943" s="47" t="str">
        <f t="shared" ca="1" si="21"/>
        <v>85:15 PPF:DEF, 2.5bar, 15mm/s, 1mm</v>
      </c>
    </row>
    <row r="944" spans="2:2" x14ac:dyDescent="0.25">
      <c r="B944" s="47" t="str">
        <f t="shared" ca="1" si="21"/>
        <v>85:15 PPF:DEF, 2.5bar, 15mm/s, 0.8mm</v>
      </c>
    </row>
    <row r="945" spans="2:2" x14ac:dyDescent="0.25">
      <c r="B945" s="47" t="str">
        <f t="shared" ca="1" si="21"/>
        <v>85:15 PPF:DEF, 2.5bar, 15mm/s, 0.8mm</v>
      </c>
    </row>
    <row r="946" spans="2:2" x14ac:dyDescent="0.25">
      <c r="B946" s="47" t="str">
        <f t="shared" ca="1" si="21"/>
        <v>85:15 PPF:DEF, 2.5bar, 15mm/s, 0.8mm</v>
      </c>
    </row>
    <row r="947" spans="2:2" x14ac:dyDescent="0.25">
      <c r="B947" s="47" t="str">
        <f t="shared" ca="1" si="21"/>
        <v>85:15 PPF:DEF, 2.5bar, 15mm/s, 0.8mm</v>
      </c>
    </row>
    <row r="948" spans="2:2" x14ac:dyDescent="0.25">
      <c r="B948" s="47" t="str">
        <f t="shared" ca="1" si="21"/>
        <v>85:15 PPF:DEF, 2.5bar, 15mm/s, 0.8mm</v>
      </c>
    </row>
    <row r="949" spans="2:2" x14ac:dyDescent="0.25">
      <c r="B949" s="47" t="str">
        <f t="shared" ca="1" si="21"/>
        <v>85:15 PPF:DEF, 2.5bar, 15mm/s, 0.8mm</v>
      </c>
    </row>
    <row r="950" spans="2:2" x14ac:dyDescent="0.25">
      <c r="B950" s="47" t="str">
        <f t="shared" ca="1" si="21"/>
        <v>85:15 PPF:DEF, 2.5bar, 15mm/s, 0.8mm</v>
      </c>
    </row>
    <row r="951" spans="2:2" x14ac:dyDescent="0.25">
      <c r="B951" s="47" t="str">
        <f t="shared" ca="1" si="21"/>
        <v>85:15 PPF:DEF, 2.5bar, 15mm/s, 0.8mm</v>
      </c>
    </row>
    <row r="952" spans="2:2" x14ac:dyDescent="0.25">
      <c r="B952" s="47" t="str">
        <f t="shared" ca="1" si="21"/>
        <v>85:15 PPF:DEF, 2.5bar, 15mm/s, 0.8mm</v>
      </c>
    </row>
    <row r="953" spans="2:2" x14ac:dyDescent="0.25">
      <c r="B953" s="47" t="str">
        <f t="shared" ca="1" si="21"/>
        <v>85:15 PPF:DEF, 2.5bar, 15mm/s, 0.8mm</v>
      </c>
    </row>
    <row r="954" spans="2:2" x14ac:dyDescent="0.25">
      <c r="B954" s="47" t="str">
        <f t="shared" ca="1" si="21"/>
        <v>85:15 PPF:DEF, 2.5bar, 15mm/s, 0.8mm</v>
      </c>
    </row>
    <row r="955" spans="2:2" x14ac:dyDescent="0.25">
      <c r="B955" s="47" t="str">
        <f t="shared" ca="1" si="21"/>
        <v>85:15 PPF:DEF, 2.5bar, 15mm/s, 0.8mm</v>
      </c>
    </row>
    <row r="956" spans="2:2" x14ac:dyDescent="0.25">
      <c r="B956" s="47" t="str">
        <f t="shared" ca="1" si="21"/>
        <v>85:15 PPF:DEF, 2.5bar, 15mm/s, 0.8mm</v>
      </c>
    </row>
    <row r="957" spans="2:2" x14ac:dyDescent="0.25">
      <c r="B957" s="47" t="str">
        <f t="shared" ca="1" si="21"/>
        <v>85:15 PPF:DEF, 2.5bar, 15mm/s, 0.8mm</v>
      </c>
    </row>
    <row r="958" spans="2:2" x14ac:dyDescent="0.25">
      <c r="B958" s="47" t="str">
        <f t="shared" ca="1" si="21"/>
        <v>85:15 PPF:DEF, 2.5bar, 15mm/s, 0.8mm</v>
      </c>
    </row>
    <row r="959" spans="2:2" x14ac:dyDescent="0.25">
      <c r="B959" s="47" t="str">
        <f t="shared" ca="1" si="21"/>
        <v>85:15 PPF:DEF, 2.5bar, 15mm/s, 0.8mm</v>
      </c>
    </row>
    <row r="960" spans="2:2" x14ac:dyDescent="0.25">
      <c r="B960" s="47" t="str">
        <f t="shared" ca="1" si="21"/>
        <v>85:15 PPF:DEF, 2.5bar, 15mm/s, 0.8mm</v>
      </c>
    </row>
    <row r="961" spans="2:2" x14ac:dyDescent="0.25">
      <c r="B961" s="47" t="str">
        <f t="shared" ca="1" si="21"/>
        <v>85:15 PPF:DEF, 2.5bar, 15mm/s, 0.8mm</v>
      </c>
    </row>
    <row r="962" spans="2:2" x14ac:dyDescent="0.25">
      <c r="B962" s="47" t="str">
        <f t="shared" ref="B962:B1025" ca="1" si="22">INDIRECT("A" &amp; TEXT(_xlfn.FLOOR.PRECISE((ROW()-1)/41)+1,"0"))</f>
        <v>85:15 PPF:DEF, 2.5bar, 15mm/s, 0.8mm</v>
      </c>
    </row>
    <row r="963" spans="2:2" x14ac:dyDescent="0.25">
      <c r="B963" s="47" t="str">
        <f t="shared" ca="1" si="22"/>
        <v>85:15 PPF:DEF, 2.5bar, 15mm/s, 0.8mm</v>
      </c>
    </row>
    <row r="964" spans="2:2" x14ac:dyDescent="0.25">
      <c r="B964" s="47" t="str">
        <f t="shared" ca="1" si="22"/>
        <v>85:15 PPF:DEF, 2.5bar, 15mm/s, 0.8mm</v>
      </c>
    </row>
    <row r="965" spans="2:2" x14ac:dyDescent="0.25">
      <c r="B965" s="47" t="str">
        <f t="shared" ca="1" si="22"/>
        <v>85:15 PPF:DEF, 2.5bar, 15mm/s, 0.8mm</v>
      </c>
    </row>
    <row r="966" spans="2:2" x14ac:dyDescent="0.25">
      <c r="B966" s="47" t="str">
        <f t="shared" ca="1" si="22"/>
        <v>85:15 PPF:DEF, 2.5bar, 15mm/s, 0.8mm</v>
      </c>
    </row>
    <row r="967" spans="2:2" x14ac:dyDescent="0.25">
      <c r="B967" s="47" t="str">
        <f t="shared" ca="1" si="22"/>
        <v>85:15 PPF:DEF, 2.5bar, 15mm/s, 0.8mm</v>
      </c>
    </row>
    <row r="968" spans="2:2" x14ac:dyDescent="0.25">
      <c r="B968" s="47" t="str">
        <f t="shared" ca="1" si="22"/>
        <v>85:15 PPF:DEF, 2.5bar, 15mm/s, 0.8mm</v>
      </c>
    </row>
    <row r="969" spans="2:2" x14ac:dyDescent="0.25">
      <c r="B969" s="47" t="str">
        <f t="shared" ca="1" si="22"/>
        <v>85:15 PPF:DEF, 2.5bar, 15mm/s, 0.8mm</v>
      </c>
    </row>
    <row r="970" spans="2:2" x14ac:dyDescent="0.25">
      <c r="B970" s="47" t="str">
        <f t="shared" ca="1" si="22"/>
        <v>85:15 PPF:DEF, 2.5bar, 15mm/s, 0.8mm</v>
      </c>
    </row>
    <row r="971" spans="2:2" x14ac:dyDescent="0.25">
      <c r="B971" s="47" t="str">
        <f t="shared" ca="1" si="22"/>
        <v>85:15 PPF:DEF, 2.5bar, 15mm/s, 0.8mm</v>
      </c>
    </row>
    <row r="972" spans="2:2" x14ac:dyDescent="0.25">
      <c r="B972" s="47" t="str">
        <f t="shared" ca="1" si="22"/>
        <v>85:15 PPF:DEF, 2.5bar, 15mm/s, 0.8mm</v>
      </c>
    </row>
    <row r="973" spans="2:2" x14ac:dyDescent="0.25">
      <c r="B973" s="47" t="str">
        <f t="shared" ca="1" si="22"/>
        <v>85:15 PPF:DEF, 2.5bar, 15mm/s, 0.8mm</v>
      </c>
    </row>
    <row r="974" spans="2:2" x14ac:dyDescent="0.25">
      <c r="B974" s="47" t="str">
        <f t="shared" ca="1" si="22"/>
        <v>85:15 PPF:DEF, 2.5bar, 15mm/s, 0.8mm</v>
      </c>
    </row>
    <row r="975" spans="2:2" x14ac:dyDescent="0.25">
      <c r="B975" s="47" t="str">
        <f t="shared" ca="1" si="22"/>
        <v>85:15 PPF:DEF, 2.5bar, 15mm/s, 0.8mm</v>
      </c>
    </row>
    <row r="976" spans="2:2" x14ac:dyDescent="0.25">
      <c r="B976" s="47" t="str">
        <f t="shared" ca="1" si="22"/>
        <v>85:15 PPF:DEF, 2.5bar, 15mm/s, 0.8mm</v>
      </c>
    </row>
    <row r="977" spans="2:2" x14ac:dyDescent="0.25">
      <c r="B977" s="47" t="str">
        <f t="shared" ca="1" si="22"/>
        <v>85:15 PPF:DEF, 2.5bar, 15mm/s, 0.8mm</v>
      </c>
    </row>
    <row r="978" spans="2:2" x14ac:dyDescent="0.25">
      <c r="B978" s="47" t="str">
        <f t="shared" ca="1" si="22"/>
        <v>85:15 PPF:DEF, 2.5bar, 15mm/s, 0.8mm</v>
      </c>
    </row>
    <row r="979" spans="2:2" x14ac:dyDescent="0.25">
      <c r="B979" s="47" t="str">
        <f t="shared" ca="1" si="22"/>
        <v>85:15 PPF:DEF, 2.5bar, 15mm/s, 0.8mm</v>
      </c>
    </row>
    <row r="980" spans="2:2" x14ac:dyDescent="0.25">
      <c r="B980" s="47" t="str">
        <f t="shared" ca="1" si="22"/>
        <v>85:15 PPF:DEF, 2.5bar, 15mm/s, 0.8mm</v>
      </c>
    </row>
    <row r="981" spans="2:2" x14ac:dyDescent="0.25">
      <c r="B981" s="47" t="str">
        <f t="shared" ca="1" si="22"/>
        <v>85:15 PPF:DEF, 2.5bar, 15mm/s, 0.8mm</v>
      </c>
    </row>
    <row r="982" spans="2:2" x14ac:dyDescent="0.25">
      <c r="B982" s="47" t="str">
        <f t="shared" ca="1" si="22"/>
        <v>85:15 PPF:DEF, 2.5bar, 15mm/s, 0.8mm</v>
      </c>
    </row>
    <row r="983" spans="2:2" x14ac:dyDescent="0.25">
      <c r="B983" s="47" t="str">
        <f t="shared" ca="1" si="22"/>
        <v>85:15 PPF:DEF, 2.5bar, 15mm/s, 0.8mm</v>
      </c>
    </row>
    <row r="984" spans="2:2" x14ac:dyDescent="0.25">
      <c r="B984" s="47" t="str">
        <f t="shared" ca="1" si="22"/>
        <v>85:15 PPF:DEF, 2.5bar, 15mm/s, 0.8mm</v>
      </c>
    </row>
    <row r="985" spans="2:2" x14ac:dyDescent="0.25">
      <c r="B985" s="47" t="str">
        <f t="shared" ca="1" si="22"/>
        <v>85:15 PPF:DEF, 2.5bar, 20mm/s, 1.2mm</v>
      </c>
    </row>
    <row r="986" spans="2:2" x14ac:dyDescent="0.25">
      <c r="B986" s="47" t="str">
        <f t="shared" ca="1" si="22"/>
        <v>85:15 PPF:DEF, 2.5bar, 20mm/s, 1.2mm</v>
      </c>
    </row>
    <row r="987" spans="2:2" x14ac:dyDescent="0.25">
      <c r="B987" s="47" t="str">
        <f t="shared" ca="1" si="22"/>
        <v>85:15 PPF:DEF, 2.5bar, 20mm/s, 1.2mm</v>
      </c>
    </row>
    <row r="988" spans="2:2" x14ac:dyDescent="0.25">
      <c r="B988" s="47" t="str">
        <f t="shared" ca="1" si="22"/>
        <v>85:15 PPF:DEF, 2.5bar, 20mm/s, 1.2mm</v>
      </c>
    </row>
    <row r="989" spans="2:2" x14ac:dyDescent="0.25">
      <c r="B989" s="47" t="str">
        <f t="shared" ca="1" si="22"/>
        <v>85:15 PPF:DEF, 2.5bar, 20mm/s, 1.2mm</v>
      </c>
    </row>
    <row r="990" spans="2:2" x14ac:dyDescent="0.25">
      <c r="B990" s="47" t="str">
        <f t="shared" ca="1" si="22"/>
        <v>85:15 PPF:DEF, 2.5bar, 20mm/s, 1.2mm</v>
      </c>
    </row>
    <row r="991" spans="2:2" x14ac:dyDescent="0.25">
      <c r="B991" s="47" t="str">
        <f t="shared" ca="1" si="22"/>
        <v>85:15 PPF:DEF, 2.5bar, 20mm/s, 1.2mm</v>
      </c>
    </row>
    <row r="992" spans="2:2" x14ac:dyDescent="0.25">
      <c r="B992" s="47" t="str">
        <f t="shared" ca="1" si="22"/>
        <v>85:15 PPF:DEF, 2.5bar, 20mm/s, 1.2mm</v>
      </c>
    </row>
    <row r="993" spans="2:2" x14ac:dyDescent="0.25">
      <c r="B993" s="47" t="str">
        <f t="shared" ca="1" si="22"/>
        <v>85:15 PPF:DEF, 2.5bar, 20mm/s, 1.2mm</v>
      </c>
    </row>
    <row r="994" spans="2:2" x14ac:dyDescent="0.25">
      <c r="B994" s="47" t="str">
        <f t="shared" ca="1" si="22"/>
        <v>85:15 PPF:DEF, 2.5bar, 20mm/s, 1.2mm</v>
      </c>
    </row>
    <row r="995" spans="2:2" x14ac:dyDescent="0.25">
      <c r="B995" s="47" t="str">
        <f t="shared" ca="1" si="22"/>
        <v>85:15 PPF:DEF, 2.5bar, 20mm/s, 1.2mm</v>
      </c>
    </row>
    <row r="996" spans="2:2" x14ac:dyDescent="0.25">
      <c r="B996" s="47" t="str">
        <f t="shared" ca="1" si="22"/>
        <v>85:15 PPF:DEF, 2.5bar, 20mm/s, 1.2mm</v>
      </c>
    </row>
    <row r="997" spans="2:2" x14ac:dyDescent="0.25">
      <c r="B997" s="47" t="str">
        <f t="shared" ca="1" si="22"/>
        <v>85:15 PPF:DEF, 2.5bar, 20mm/s, 1.2mm</v>
      </c>
    </row>
    <row r="998" spans="2:2" x14ac:dyDescent="0.25">
      <c r="B998" s="47" t="str">
        <f t="shared" ca="1" si="22"/>
        <v>85:15 PPF:DEF, 2.5bar, 20mm/s, 1.2mm</v>
      </c>
    </row>
    <row r="999" spans="2:2" x14ac:dyDescent="0.25">
      <c r="B999" s="47" t="str">
        <f t="shared" ca="1" si="22"/>
        <v>85:15 PPF:DEF, 2.5bar, 20mm/s, 1.2mm</v>
      </c>
    </row>
    <row r="1000" spans="2:2" x14ac:dyDescent="0.25">
      <c r="B1000" s="47" t="str">
        <f t="shared" ca="1" si="22"/>
        <v>85:15 PPF:DEF, 2.5bar, 20mm/s, 1.2mm</v>
      </c>
    </row>
    <row r="1001" spans="2:2" x14ac:dyDescent="0.25">
      <c r="B1001" s="47" t="str">
        <f t="shared" ca="1" si="22"/>
        <v>85:15 PPF:DEF, 2.5bar, 20mm/s, 1.2mm</v>
      </c>
    </row>
    <row r="1002" spans="2:2" x14ac:dyDescent="0.25">
      <c r="B1002" s="47" t="str">
        <f t="shared" ca="1" si="22"/>
        <v>85:15 PPF:DEF, 2.5bar, 20mm/s, 1.2mm</v>
      </c>
    </row>
    <row r="1003" spans="2:2" x14ac:dyDescent="0.25">
      <c r="B1003" s="47" t="str">
        <f t="shared" ca="1" si="22"/>
        <v>85:15 PPF:DEF, 2.5bar, 20mm/s, 1.2mm</v>
      </c>
    </row>
    <row r="1004" spans="2:2" x14ac:dyDescent="0.25">
      <c r="B1004" s="47" t="str">
        <f t="shared" ca="1" si="22"/>
        <v>85:15 PPF:DEF, 2.5bar, 20mm/s, 1.2mm</v>
      </c>
    </row>
    <row r="1005" spans="2:2" x14ac:dyDescent="0.25">
      <c r="B1005" s="47" t="str">
        <f t="shared" ca="1" si="22"/>
        <v>85:15 PPF:DEF, 2.5bar, 20mm/s, 1.2mm</v>
      </c>
    </row>
    <row r="1006" spans="2:2" x14ac:dyDescent="0.25">
      <c r="B1006" s="47" t="str">
        <f t="shared" ca="1" si="22"/>
        <v>85:15 PPF:DEF, 2.5bar, 20mm/s, 1.2mm</v>
      </c>
    </row>
    <row r="1007" spans="2:2" x14ac:dyDescent="0.25">
      <c r="B1007" s="47" t="str">
        <f t="shared" ca="1" si="22"/>
        <v>85:15 PPF:DEF, 2.5bar, 20mm/s, 1.2mm</v>
      </c>
    </row>
    <row r="1008" spans="2:2" x14ac:dyDescent="0.25">
      <c r="B1008" s="47" t="str">
        <f t="shared" ca="1" si="22"/>
        <v>85:15 PPF:DEF, 2.5bar, 20mm/s, 1.2mm</v>
      </c>
    </row>
    <row r="1009" spans="2:2" x14ac:dyDescent="0.25">
      <c r="B1009" s="47" t="str">
        <f t="shared" ca="1" si="22"/>
        <v>85:15 PPF:DEF, 2.5bar, 20mm/s, 1.2mm</v>
      </c>
    </row>
    <row r="1010" spans="2:2" x14ac:dyDescent="0.25">
      <c r="B1010" s="47" t="str">
        <f t="shared" ca="1" si="22"/>
        <v>85:15 PPF:DEF, 2.5bar, 20mm/s, 1.2mm</v>
      </c>
    </row>
    <row r="1011" spans="2:2" x14ac:dyDescent="0.25">
      <c r="B1011" s="47" t="str">
        <f t="shared" ca="1" si="22"/>
        <v>85:15 PPF:DEF, 2.5bar, 20mm/s, 1.2mm</v>
      </c>
    </row>
    <row r="1012" spans="2:2" x14ac:dyDescent="0.25">
      <c r="B1012" s="47" t="str">
        <f t="shared" ca="1" si="22"/>
        <v>85:15 PPF:DEF, 2.5bar, 20mm/s, 1.2mm</v>
      </c>
    </row>
    <row r="1013" spans="2:2" x14ac:dyDescent="0.25">
      <c r="B1013" s="47" t="str">
        <f t="shared" ca="1" si="22"/>
        <v>85:15 PPF:DEF, 2.5bar, 20mm/s, 1.2mm</v>
      </c>
    </row>
    <row r="1014" spans="2:2" x14ac:dyDescent="0.25">
      <c r="B1014" s="47" t="str">
        <f t="shared" ca="1" si="22"/>
        <v>85:15 PPF:DEF, 2.5bar, 20mm/s, 1.2mm</v>
      </c>
    </row>
    <row r="1015" spans="2:2" x14ac:dyDescent="0.25">
      <c r="B1015" s="47" t="str">
        <f t="shared" ca="1" si="22"/>
        <v>85:15 PPF:DEF, 2.5bar, 20mm/s, 1.2mm</v>
      </c>
    </row>
    <row r="1016" spans="2:2" x14ac:dyDescent="0.25">
      <c r="B1016" s="47" t="str">
        <f t="shared" ca="1" si="22"/>
        <v>85:15 PPF:DEF, 2.5bar, 20mm/s, 1.2mm</v>
      </c>
    </row>
    <row r="1017" spans="2:2" x14ac:dyDescent="0.25">
      <c r="B1017" s="47" t="str">
        <f t="shared" ca="1" si="22"/>
        <v>85:15 PPF:DEF, 2.5bar, 20mm/s, 1.2mm</v>
      </c>
    </row>
    <row r="1018" spans="2:2" x14ac:dyDescent="0.25">
      <c r="B1018" s="47" t="str">
        <f t="shared" ca="1" si="22"/>
        <v>85:15 PPF:DEF, 2.5bar, 20mm/s, 1.2mm</v>
      </c>
    </row>
    <row r="1019" spans="2:2" x14ac:dyDescent="0.25">
      <c r="B1019" s="47" t="str">
        <f t="shared" ca="1" si="22"/>
        <v>85:15 PPF:DEF, 2.5bar, 20mm/s, 1.2mm</v>
      </c>
    </row>
    <row r="1020" spans="2:2" x14ac:dyDescent="0.25">
      <c r="B1020" s="47" t="str">
        <f t="shared" ca="1" si="22"/>
        <v>85:15 PPF:DEF, 2.5bar, 20mm/s, 1.2mm</v>
      </c>
    </row>
    <row r="1021" spans="2:2" x14ac:dyDescent="0.25">
      <c r="B1021" s="47" t="str">
        <f t="shared" ca="1" si="22"/>
        <v>85:15 PPF:DEF, 2.5bar, 20mm/s, 1.2mm</v>
      </c>
    </row>
    <row r="1022" spans="2:2" x14ac:dyDescent="0.25">
      <c r="B1022" s="47" t="str">
        <f t="shared" ca="1" si="22"/>
        <v>85:15 PPF:DEF, 2.5bar, 20mm/s, 1.2mm</v>
      </c>
    </row>
    <row r="1023" spans="2:2" x14ac:dyDescent="0.25">
      <c r="B1023" s="47" t="str">
        <f t="shared" ca="1" si="22"/>
        <v>85:15 PPF:DEF, 2.5bar, 20mm/s, 1.2mm</v>
      </c>
    </row>
    <row r="1024" spans="2:2" x14ac:dyDescent="0.25">
      <c r="B1024" s="47" t="str">
        <f t="shared" ca="1" si="22"/>
        <v>85:15 PPF:DEF, 2.5bar, 20mm/s, 1.2mm</v>
      </c>
    </row>
    <row r="1025" spans="2:2" x14ac:dyDescent="0.25">
      <c r="B1025" s="47" t="str">
        <f t="shared" ca="1" si="22"/>
        <v>85:15 PPF:DEF, 2.5bar, 20mm/s, 1.2mm</v>
      </c>
    </row>
    <row r="1026" spans="2:2" x14ac:dyDescent="0.25">
      <c r="B1026" s="47" t="str">
        <f t="shared" ref="B1026:B1089" ca="1" si="23">INDIRECT("A" &amp; TEXT(_xlfn.FLOOR.PRECISE((ROW()-1)/41)+1,"0"))</f>
        <v>85:15 PPF:DEF, 2.5bar, 20mm/s, 1mm</v>
      </c>
    </row>
    <row r="1027" spans="2:2" x14ac:dyDescent="0.25">
      <c r="B1027" s="47" t="str">
        <f t="shared" ca="1" si="23"/>
        <v>85:15 PPF:DEF, 2.5bar, 20mm/s, 1mm</v>
      </c>
    </row>
    <row r="1028" spans="2:2" x14ac:dyDescent="0.25">
      <c r="B1028" s="47" t="str">
        <f t="shared" ca="1" si="23"/>
        <v>85:15 PPF:DEF, 2.5bar, 20mm/s, 1mm</v>
      </c>
    </row>
    <row r="1029" spans="2:2" x14ac:dyDescent="0.25">
      <c r="B1029" s="47" t="str">
        <f t="shared" ca="1" si="23"/>
        <v>85:15 PPF:DEF, 2.5bar, 20mm/s, 1mm</v>
      </c>
    </row>
    <row r="1030" spans="2:2" x14ac:dyDescent="0.25">
      <c r="B1030" s="47" t="str">
        <f t="shared" ca="1" si="23"/>
        <v>85:15 PPF:DEF, 2.5bar, 20mm/s, 1mm</v>
      </c>
    </row>
    <row r="1031" spans="2:2" x14ac:dyDescent="0.25">
      <c r="B1031" s="47" t="str">
        <f t="shared" ca="1" si="23"/>
        <v>85:15 PPF:DEF, 2.5bar, 20mm/s, 1mm</v>
      </c>
    </row>
    <row r="1032" spans="2:2" x14ac:dyDescent="0.25">
      <c r="B1032" s="47" t="str">
        <f t="shared" ca="1" si="23"/>
        <v>85:15 PPF:DEF, 2.5bar, 20mm/s, 1mm</v>
      </c>
    </row>
    <row r="1033" spans="2:2" x14ac:dyDescent="0.25">
      <c r="B1033" s="47" t="str">
        <f t="shared" ca="1" si="23"/>
        <v>85:15 PPF:DEF, 2.5bar, 20mm/s, 1mm</v>
      </c>
    </row>
    <row r="1034" spans="2:2" x14ac:dyDescent="0.25">
      <c r="B1034" s="47" t="str">
        <f t="shared" ca="1" si="23"/>
        <v>85:15 PPF:DEF, 2.5bar, 20mm/s, 1mm</v>
      </c>
    </row>
    <row r="1035" spans="2:2" x14ac:dyDescent="0.25">
      <c r="B1035" s="47" t="str">
        <f t="shared" ca="1" si="23"/>
        <v>85:15 PPF:DEF, 2.5bar, 20mm/s, 1mm</v>
      </c>
    </row>
    <row r="1036" spans="2:2" x14ac:dyDescent="0.25">
      <c r="B1036" s="47" t="str">
        <f t="shared" ca="1" si="23"/>
        <v>85:15 PPF:DEF, 2.5bar, 20mm/s, 1mm</v>
      </c>
    </row>
    <row r="1037" spans="2:2" x14ac:dyDescent="0.25">
      <c r="B1037" s="47" t="str">
        <f t="shared" ca="1" si="23"/>
        <v>85:15 PPF:DEF, 2.5bar, 20mm/s, 1mm</v>
      </c>
    </row>
    <row r="1038" spans="2:2" x14ac:dyDescent="0.25">
      <c r="B1038" s="47" t="str">
        <f t="shared" ca="1" si="23"/>
        <v>85:15 PPF:DEF, 2.5bar, 20mm/s, 1mm</v>
      </c>
    </row>
    <row r="1039" spans="2:2" x14ac:dyDescent="0.25">
      <c r="B1039" s="47" t="str">
        <f t="shared" ca="1" si="23"/>
        <v>85:15 PPF:DEF, 2.5bar, 20mm/s, 1mm</v>
      </c>
    </row>
    <row r="1040" spans="2:2" x14ac:dyDescent="0.25">
      <c r="B1040" s="47" t="str">
        <f t="shared" ca="1" si="23"/>
        <v>85:15 PPF:DEF, 2.5bar, 20mm/s, 1mm</v>
      </c>
    </row>
    <row r="1041" spans="2:2" x14ac:dyDescent="0.25">
      <c r="B1041" s="47" t="str">
        <f t="shared" ca="1" si="23"/>
        <v>85:15 PPF:DEF, 2.5bar, 20mm/s, 1mm</v>
      </c>
    </row>
    <row r="1042" spans="2:2" x14ac:dyDescent="0.25">
      <c r="B1042" s="47" t="str">
        <f t="shared" ca="1" si="23"/>
        <v>85:15 PPF:DEF, 2.5bar, 20mm/s, 1mm</v>
      </c>
    </row>
    <row r="1043" spans="2:2" x14ac:dyDescent="0.25">
      <c r="B1043" s="47" t="str">
        <f t="shared" ca="1" si="23"/>
        <v>85:15 PPF:DEF, 2.5bar, 20mm/s, 1mm</v>
      </c>
    </row>
    <row r="1044" spans="2:2" x14ac:dyDescent="0.25">
      <c r="B1044" s="47" t="str">
        <f t="shared" ca="1" si="23"/>
        <v>85:15 PPF:DEF, 2.5bar, 20mm/s, 1mm</v>
      </c>
    </row>
    <row r="1045" spans="2:2" x14ac:dyDescent="0.25">
      <c r="B1045" s="47" t="str">
        <f t="shared" ca="1" si="23"/>
        <v>85:15 PPF:DEF, 2.5bar, 20mm/s, 1mm</v>
      </c>
    </row>
    <row r="1046" spans="2:2" x14ac:dyDescent="0.25">
      <c r="B1046" s="47" t="str">
        <f t="shared" ca="1" si="23"/>
        <v>85:15 PPF:DEF, 2.5bar, 20mm/s, 1mm</v>
      </c>
    </row>
    <row r="1047" spans="2:2" x14ac:dyDescent="0.25">
      <c r="B1047" s="47" t="str">
        <f t="shared" ca="1" si="23"/>
        <v>85:15 PPF:DEF, 2.5bar, 20mm/s, 1mm</v>
      </c>
    </row>
    <row r="1048" spans="2:2" x14ac:dyDescent="0.25">
      <c r="B1048" s="47" t="str">
        <f t="shared" ca="1" si="23"/>
        <v>85:15 PPF:DEF, 2.5bar, 20mm/s, 1mm</v>
      </c>
    </row>
    <row r="1049" spans="2:2" x14ac:dyDescent="0.25">
      <c r="B1049" s="47" t="str">
        <f t="shared" ca="1" si="23"/>
        <v>85:15 PPF:DEF, 2.5bar, 20mm/s, 1mm</v>
      </c>
    </row>
    <row r="1050" spans="2:2" x14ac:dyDescent="0.25">
      <c r="B1050" s="47" t="str">
        <f t="shared" ca="1" si="23"/>
        <v>85:15 PPF:DEF, 2.5bar, 20mm/s, 1mm</v>
      </c>
    </row>
    <row r="1051" spans="2:2" x14ac:dyDescent="0.25">
      <c r="B1051" s="47" t="str">
        <f t="shared" ca="1" si="23"/>
        <v>85:15 PPF:DEF, 2.5bar, 20mm/s, 1mm</v>
      </c>
    </row>
    <row r="1052" spans="2:2" x14ac:dyDescent="0.25">
      <c r="B1052" s="47" t="str">
        <f t="shared" ca="1" si="23"/>
        <v>85:15 PPF:DEF, 2.5bar, 20mm/s, 1mm</v>
      </c>
    </row>
    <row r="1053" spans="2:2" x14ac:dyDescent="0.25">
      <c r="B1053" s="47" t="str">
        <f t="shared" ca="1" si="23"/>
        <v>85:15 PPF:DEF, 2.5bar, 20mm/s, 1mm</v>
      </c>
    </row>
    <row r="1054" spans="2:2" x14ac:dyDescent="0.25">
      <c r="B1054" s="47" t="str">
        <f t="shared" ca="1" si="23"/>
        <v>85:15 PPF:DEF, 2.5bar, 20mm/s, 1mm</v>
      </c>
    </row>
    <row r="1055" spans="2:2" x14ac:dyDescent="0.25">
      <c r="B1055" s="47" t="str">
        <f t="shared" ca="1" si="23"/>
        <v>85:15 PPF:DEF, 2.5bar, 20mm/s, 1mm</v>
      </c>
    </row>
    <row r="1056" spans="2:2" x14ac:dyDescent="0.25">
      <c r="B1056" s="47" t="str">
        <f t="shared" ca="1" si="23"/>
        <v>85:15 PPF:DEF, 2.5bar, 20mm/s, 1mm</v>
      </c>
    </row>
    <row r="1057" spans="2:2" x14ac:dyDescent="0.25">
      <c r="B1057" s="47" t="str">
        <f t="shared" ca="1" si="23"/>
        <v>85:15 PPF:DEF, 2.5bar, 20mm/s, 1mm</v>
      </c>
    </row>
    <row r="1058" spans="2:2" x14ac:dyDescent="0.25">
      <c r="B1058" s="47" t="str">
        <f t="shared" ca="1" si="23"/>
        <v>85:15 PPF:DEF, 2.5bar, 20mm/s, 1mm</v>
      </c>
    </row>
    <row r="1059" spans="2:2" x14ac:dyDescent="0.25">
      <c r="B1059" s="47" t="str">
        <f t="shared" ca="1" si="23"/>
        <v>85:15 PPF:DEF, 2.5bar, 20mm/s, 1mm</v>
      </c>
    </row>
    <row r="1060" spans="2:2" x14ac:dyDescent="0.25">
      <c r="B1060" s="47" t="str">
        <f t="shared" ca="1" si="23"/>
        <v>85:15 PPF:DEF, 2.5bar, 20mm/s, 1mm</v>
      </c>
    </row>
    <row r="1061" spans="2:2" x14ac:dyDescent="0.25">
      <c r="B1061" s="47" t="str">
        <f t="shared" ca="1" si="23"/>
        <v>85:15 PPF:DEF, 2.5bar, 20mm/s, 1mm</v>
      </c>
    </row>
    <row r="1062" spans="2:2" x14ac:dyDescent="0.25">
      <c r="B1062" s="47" t="str">
        <f t="shared" ca="1" si="23"/>
        <v>85:15 PPF:DEF, 2.5bar, 20mm/s, 1mm</v>
      </c>
    </row>
    <row r="1063" spans="2:2" x14ac:dyDescent="0.25">
      <c r="B1063" s="47" t="str">
        <f t="shared" ca="1" si="23"/>
        <v>85:15 PPF:DEF, 2.5bar, 20mm/s, 1mm</v>
      </c>
    </row>
    <row r="1064" spans="2:2" x14ac:dyDescent="0.25">
      <c r="B1064" s="47" t="str">
        <f t="shared" ca="1" si="23"/>
        <v>85:15 PPF:DEF, 2.5bar, 20mm/s, 1mm</v>
      </c>
    </row>
    <row r="1065" spans="2:2" x14ac:dyDescent="0.25">
      <c r="B1065" s="47" t="str">
        <f t="shared" ca="1" si="23"/>
        <v>85:15 PPF:DEF, 2.5bar, 20mm/s, 1mm</v>
      </c>
    </row>
    <row r="1066" spans="2:2" x14ac:dyDescent="0.25">
      <c r="B1066" s="47" t="str">
        <f t="shared" ca="1" si="23"/>
        <v>85:15 PPF:DEF, 2.5bar, 20mm/s, 1mm</v>
      </c>
    </row>
    <row r="1067" spans="2:2" x14ac:dyDescent="0.25">
      <c r="B1067" s="47" t="str">
        <f t="shared" ca="1" si="23"/>
        <v>85:15 PPF:DEF, 2.5bar, 20mm/s, 0.8mm</v>
      </c>
    </row>
    <row r="1068" spans="2:2" x14ac:dyDescent="0.25">
      <c r="B1068" s="47" t="str">
        <f t="shared" ca="1" si="23"/>
        <v>85:15 PPF:DEF, 2.5bar, 20mm/s, 0.8mm</v>
      </c>
    </row>
    <row r="1069" spans="2:2" x14ac:dyDescent="0.25">
      <c r="B1069" s="47" t="str">
        <f t="shared" ca="1" si="23"/>
        <v>85:15 PPF:DEF, 2.5bar, 20mm/s, 0.8mm</v>
      </c>
    </row>
    <row r="1070" spans="2:2" x14ac:dyDescent="0.25">
      <c r="B1070" s="47" t="str">
        <f t="shared" ca="1" si="23"/>
        <v>85:15 PPF:DEF, 2.5bar, 20mm/s, 0.8mm</v>
      </c>
    </row>
    <row r="1071" spans="2:2" x14ac:dyDescent="0.25">
      <c r="B1071" s="47" t="str">
        <f t="shared" ca="1" si="23"/>
        <v>85:15 PPF:DEF, 2.5bar, 20mm/s, 0.8mm</v>
      </c>
    </row>
    <row r="1072" spans="2:2" x14ac:dyDescent="0.25">
      <c r="B1072" s="47" t="str">
        <f t="shared" ca="1" si="23"/>
        <v>85:15 PPF:DEF, 2.5bar, 20mm/s, 0.8mm</v>
      </c>
    </row>
    <row r="1073" spans="2:2" x14ac:dyDescent="0.25">
      <c r="B1073" s="47" t="str">
        <f t="shared" ca="1" si="23"/>
        <v>85:15 PPF:DEF, 2.5bar, 20mm/s, 0.8mm</v>
      </c>
    </row>
    <row r="1074" spans="2:2" x14ac:dyDescent="0.25">
      <c r="B1074" s="47" t="str">
        <f t="shared" ca="1" si="23"/>
        <v>85:15 PPF:DEF, 2.5bar, 20mm/s, 0.8mm</v>
      </c>
    </row>
    <row r="1075" spans="2:2" x14ac:dyDescent="0.25">
      <c r="B1075" s="47" t="str">
        <f t="shared" ca="1" si="23"/>
        <v>85:15 PPF:DEF, 2.5bar, 20mm/s, 0.8mm</v>
      </c>
    </row>
    <row r="1076" spans="2:2" x14ac:dyDescent="0.25">
      <c r="B1076" s="47" t="str">
        <f t="shared" ca="1" si="23"/>
        <v>85:15 PPF:DEF, 2.5bar, 20mm/s, 0.8mm</v>
      </c>
    </row>
    <row r="1077" spans="2:2" x14ac:dyDescent="0.25">
      <c r="B1077" s="47" t="str">
        <f t="shared" ca="1" si="23"/>
        <v>85:15 PPF:DEF, 2.5bar, 20mm/s, 0.8mm</v>
      </c>
    </row>
    <row r="1078" spans="2:2" x14ac:dyDescent="0.25">
      <c r="B1078" s="47" t="str">
        <f t="shared" ca="1" si="23"/>
        <v>85:15 PPF:DEF, 2.5bar, 20mm/s, 0.8mm</v>
      </c>
    </row>
    <row r="1079" spans="2:2" x14ac:dyDescent="0.25">
      <c r="B1079" s="47" t="str">
        <f t="shared" ca="1" si="23"/>
        <v>85:15 PPF:DEF, 2.5bar, 20mm/s, 0.8mm</v>
      </c>
    </row>
    <row r="1080" spans="2:2" x14ac:dyDescent="0.25">
      <c r="B1080" s="47" t="str">
        <f t="shared" ca="1" si="23"/>
        <v>85:15 PPF:DEF, 2.5bar, 20mm/s, 0.8mm</v>
      </c>
    </row>
    <row r="1081" spans="2:2" x14ac:dyDescent="0.25">
      <c r="B1081" s="47" t="str">
        <f t="shared" ca="1" si="23"/>
        <v>85:15 PPF:DEF, 2.5bar, 20mm/s, 0.8mm</v>
      </c>
    </row>
    <row r="1082" spans="2:2" x14ac:dyDescent="0.25">
      <c r="B1082" s="47" t="str">
        <f t="shared" ca="1" si="23"/>
        <v>85:15 PPF:DEF, 2.5bar, 20mm/s, 0.8mm</v>
      </c>
    </row>
    <row r="1083" spans="2:2" x14ac:dyDescent="0.25">
      <c r="B1083" s="47" t="str">
        <f t="shared" ca="1" si="23"/>
        <v>85:15 PPF:DEF, 2.5bar, 20mm/s, 0.8mm</v>
      </c>
    </row>
    <row r="1084" spans="2:2" x14ac:dyDescent="0.25">
      <c r="B1084" s="47" t="str">
        <f t="shared" ca="1" si="23"/>
        <v>85:15 PPF:DEF, 2.5bar, 20mm/s, 0.8mm</v>
      </c>
    </row>
    <row r="1085" spans="2:2" x14ac:dyDescent="0.25">
      <c r="B1085" s="47" t="str">
        <f t="shared" ca="1" si="23"/>
        <v>85:15 PPF:DEF, 2.5bar, 20mm/s, 0.8mm</v>
      </c>
    </row>
    <row r="1086" spans="2:2" x14ac:dyDescent="0.25">
      <c r="B1086" s="47" t="str">
        <f t="shared" ca="1" si="23"/>
        <v>85:15 PPF:DEF, 2.5bar, 20mm/s, 0.8mm</v>
      </c>
    </row>
    <row r="1087" spans="2:2" x14ac:dyDescent="0.25">
      <c r="B1087" s="47" t="str">
        <f t="shared" ca="1" si="23"/>
        <v>85:15 PPF:DEF, 2.5bar, 20mm/s, 0.8mm</v>
      </c>
    </row>
    <row r="1088" spans="2:2" x14ac:dyDescent="0.25">
      <c r="B1088" s="47" t="str">
        <f t="shared" ca="1" si="23"/>
        <v>85:15 PPF:DEF, 2.5bar, 20mm/s, 0.8mm</v>
      </c>
    </row>
    <row r="1089" spans="2:2" x14ac:dyDescent="0.25">
      <c r="B1089" s="47" t="str">
        <f t="shared" ca="1" si="23"/>
        <v>85:15 PPF:DEF, 2.5bar, 20mm/s, 0.8mm</v>
      </c>
    </row>
    <row r="1090" spans="2:2" x14ac:dyDescent="0.25">
      <c r="B1090" s="47" t="str">
        <f t="shared" ref="B1090:B1153" ca="1" si="24">INDIRECT("A" &amp; TEXT(_xlfn.FLOOR.PRECISE((ROW()-1)/41)+1,"0"))</f>
        <v>85:15 PPF:DEF, 2.5bar, 20mm/s, 0.8mm</v>
      </c>
    </row>
    <row r="1091" spans="2:2" x14ac:dyDescent="0.25">
      <c r="B1091" s="47" t="str">
        <f t="shared" ca="1" si="24"/>
        <v>85:15 PPF:DEF, 2.5bar, 20mm/s, 0.8mm</v>
      </c>
    </row>
    <row r="1092" spans="2:2" x14ac:dyDescent="0.25">
      <c r="B1092" s="47" t="str">
        <f t="shared" ca="1" si="24"/>
        <v>85:15 PPF:DEF, 2.5bar, 20mm/s, 0.8mm</v>
      </c>
    </row>
    <row r="1093" spans="2:2" x14ac:dyDescent="0.25">
      <c r="B1093" s="47" t="str">
        <f t="shared" ca="1" si="24"/>
        <v>85:15 PPF:DEF, 2.5bar, 20mm/s, 0.8mm</v>
      </c>
    </row>
    <row r="1094" spans="2:2" x14ac:dyDescent="0.25">
      <c r="B1094" s="47" t="str">
        <f t="shared" ca="1" si="24"/>
        <v>85:15 PPF:DEF, 2.5bar, 20mm/s, 0.8mm</v>
      </c>
    </row>
    <row r="1095" spans="2:2" x14ac:dyDescent="0.25">
      <c r="B1095" s="47" t="str">
        <f t="shared" ca="1" si="24"/>
        <v>85:15 PPF:DEF, 2.5bar, 20mm/s, 0.8mm</v>
      </c>
    </row>
    <row r="1096" spans="2:2" x14ac:dyDescent="0.25">
      <c r="B1096" s="47" t="str">
        <f t="shared" ca="1" si="24"/>
        <v>85:15 PPF:DEF, 2.5bar, 20mm/s, 0.8mm</v>
      </c>
    </row>
    <row r="1097" spans="2:2" x14ac:dyDescent="0.25">
      <c r="B1097" s="47" t="str">
        <f t="shared" ca="1" si="24"/>
        <v>85:15 PPF:DEF, 2.5bar, 20mm/s, 0.8mm</v>
      </c>
    </row>
    <row r="1098" spans="2:2" x14ac:dyDescent="0.25">
      <c r="B1098" s="47" t="str">
        <f t="shared" ca="1" si="24"/>
        <v>85:15 PPF:DEF, 2.5bar, 20mm/s, 0.8mm</v>
      </c>
    </row>
    <row r="1099" spans="2:2" x14ac:dyDescent="0.25">
      <c r="B1099" s="47" t="str">
        <f t="shared" ca="1" si="24"/>
        <v>85:15 PPF:DEF, 2.5bar, 20mm/s, 0.8mm</v>
      </c>
    </row>
    <row r="1100" spans="2:2" x14ac:dyDescent="0.25">
      <c r="B1100" s="47" t="str">
        <f t="shared" ca="1" si="24"/>
        <v>85:15 PPF:DEF, 2.5bar, 20mm/s, 0.8mm</v>
      </c>
    </row>
    <row r="1101" spans="2:2" x14ac:dyDescent="0.25">
      <c r="B1101" s="47" t="str">
        <f t="shared" ca="1" si="24"/>
        <v>85:15 PPF:DEF, 2.5bar, 20mm/s, 0.8mm</v>
      </c>
    </row>
    <row r="1102" spans="2:2" x14ac:dyDescent="0.25">
      <c r="B1102" s="47" t="str">
        <f t="shared" ca="1" si="24"/>
        <v>85:15 PPF:DEF, 2.5bar, 20mm/s, 0.8mm</v>
      </c>
    </row>
    <row r="1103" spans="2:2" x14ac:dyDescent="0.25">
      <c r="B1103" s="47" t="str">
        <f t="shared" ca="1" si="24"/>
        <v>85:15 PPF:DEF, 2.5bar, 20mm/s, 0.8mm</v>
      </c>
    </row>
    <row r="1104" spans="2:2" x14ac:dyDescent="0.25">
      <c r="B1104" s="47" t="str">
        <f t="shared" ca="1" si="24"/>
        <v>85:15 PPF:DEF, 2.5bar, 20mm/s, 0.8mm</v>
      </c>
    </row>
    <row r="1105" spans="2:2" x14ac:dyDescent="0.25">
      <c r="B1105" s="47" t="str">
        <f t="shared" ca="1" si="24"/>
        <v>85:15 PPF:DEF, 2.5bar, 20mm/s, 0.8mm</v>
      </c>
    </row>
    <row r="1106" spans="2:2" x14ac:dyDescent="0.25">
      <c r="B1106" s="47" t="str">
        <f t="shared" ca="1" si="24"/>
        <v>85:15 PPF:DEF, 2.5bar, 20mm/s, 0.8mm</v>
      </c>
    </row>
    <row r="1107" spans="2:2" x14ac:dyDescent="0.25">
      <c r="B1107" s="47" t="str">
        <f t="shared" ca="1" si="24"/>
        <v>85:15 PPF:DEF, 2.5bar, 20mm/s, 0.8mm</v>
      </c>
    </row>
    <row r="1108" spans="2:2" x14ac:dyDescent="0.25">
      <c r="B1108" s="47" t="str">
        <f t="shared" ca="1" si="24"/>
        <v>85:15 PPF:DEF, 3bar, 5mm/s, 1.2mm</v>
      </c>
    </row>
    <row r="1109" spans="2:2" x14ac:dyDescent="0.25">
      <c r="B1109" s="47" t="str">
        <f t="shared" ca="1" si="24"/>
        <v>85:15 PPF:DEF, 3bar, 5mm/s, 1.2mm</v>
      </c>
    </row>
    <row r="1110" spans="2:2" x14ac:dyDescent="0.25">
      <c r="B1110" s="47" t="str">
        <f t="shared" ca="1" si="24"/>
        <v>85:15 PPF:DEF, 3bar, 5mm/s, 1.2mm</v>
      </c>
    </row>
    <row r="1111" spans="2:2" x14ac:dyDescent="0.25">
      <c r="B1111" s="47" t="str">
        <f t="shared" ca="1" si="24"/>
        <v>85:15 PPF:DEF, 3bar, 5mm/s, 1.2mm</v>
      </c>
    </row>
    <row r="1112" spans="2:2" x14ac:dyDescent="0.25">
      <c r="B1112" s="47" t="str">
        <f t="shared" ca="1" si="24"/>
        <v>85:15 PPF:DEF, 3bar, 5mm/s, 1.2mm</v>
      </c>
    </row>
    <row r="1113" spans="2:2" x14ac:dyDescent="0.25">
      <c r="B1113" s="47" t="str">
        <f t="shared" ca="1" si="24"/>
        <v>85:15 PPF:DEF, 3bar, 5mm/s, 1.2mm</v>
      </c>
    </row>
    <row r="1114" spans="2:2" x14ac:dyDescent="0.25">
      <c r="B1114" s="47" t="str">
        <f t="shared" ca="1" si="24"/>
        <v>85:15 PPF:DEF, 3bar, 5mm/s, 1.2mm</v>
      </c>
    </row>
    <row r="1115" spans="2:2" x14ac:dyDescent="0.25">
      <c r="B1115" s="47" t="str">
        <f t="shared" ca="1" si="24"/>
        <v>85:15 PPF:DEF, 3bar, 5mm/s, 1.2mm</v>
      </c>
    </row>
    <row r="1116" spans="2:2" x14ac:dyDescent="0.25">
      <c r="B1116" s="47" t="str">
        <f t="shared" ca="1" si="24"/>
        <v>85:15 PPF:DEF, 3bar, 5mm/s, 1.2mm</v>
      </c>
    </row>
    <row r="1117" spans="2:2" x14ac:dyDescent="0.25">
      <c r="B1117" s="47" t="str">
        <f t="shared" ca="1" si="24"/>
        <v>85:15 PPF:DEF, 3bar, 5mm/s, 1.2mm</v>
      </c>
    </row>
    <row r="1118" spans="2:2" x14ac:dyDescent="0.25">
      <c r="B1118" s="47" t="str">
        <f t="shared" ca="1" si="24"/>
        <v>85:15 PPF:DEF, 3bar, 5mm/s, 1.2mm</v>
      </c>
    </row>
    <row r="1119" spans="2:2" x14ac:dyDescent="0.25">
      <c r="B1119" s="47" t="str">
        <f t="shared" ca="1" si="24"/>
        <v>85:15 PPF:DEF, 3bar, 5mm/s, 1.2mm</v>
      </c>
    </row>
    <row r="1120" spans="2:2" x14ac:dyDescent="0.25">
      <c r="B1120" s="47" t="str">
        <f t="shared" ca="1" si="24"/>
        <v>85:15 PPF:DEF, 3bar, 5mm/s, 1.2mm</v>
      </c>
    </row>
    <row r="1121" spans="2:2" x14ac:dyDescent="0.25">
      <c r="B1121" s="47" t="str">
        <f t="shared" ca="1" si="24"/>
        <v>85:15 PPF:DEF, 3bar, 5mm/s, 1.2mm</v>
      </c>
    </row>
    <row r="1122" spans="2:2" x14ac:dyDescent="0.25">
      <c r="B1122" s="47" t="str">
        <f t="shared" ca="1" si="24"/>
        <v>85:15 PPF:DEF, 3bar, 5mm/s, 1.2mm</v>
      </c>
    </row>
    <row r="1123" spans="2:2" x14ac:dyDescent="0.25">
      <c r="B1123" s="47" t="str">
        <f t="shared" ca="1" si="24"/>
        <v>85:15 PPF:DEF, 3bar, 5mm/s, 1.2mm</v>
      </c>
    </row>
    <row r="1124" spans="2:2" x14ac:dyDescent="0.25">
      <c r="B1124" s="47" t="str">
        <f t="shared" ca="1" si="24"/>
        <v>85:15 PPF:DEF, 3bar, 5mm/s, 1.2mm</v>
      </c>
    </row>
    <row r="1125" spans="2:2" x14ac:dyDescent="0.25">
      <c r="B1125" s="47" t="str">
        <f t="shared" ca="1" si="24"/>
        <v>85:15 PPF:DEF, 3bar, 5mm/s, 1.2mm</v>
      </c>
    </row>
    <row r="1126" spans="2:2" x14ac:dyDescent="0.25">
      <c r="B1126" s="47" t="str">
        <f t="shared" ca="1" si="24"/>
        <v>85:15 PPF:DEF, 3bar, 5mm/s, 1.2mm</v>
      </c>
    </row>
    <row r="1127" spans="2:2" x14ac:dyDescent="0.25">
      <c r="B1127" s="47" t="str">
        <f t="shared" ca="1" si="24"/>
        <v>85:15 PPF:DEF, 3bar, 5mm/s, 1.2mm</v>
      </c>
    </row>
    <row r="1128" spans="2:2" x14ac:dyDescent="0.25">
      <c r="B1128" s="47" t="str">
        <f t="shared" ca="1" si="24"/>
        <v>85:15 PPF:DEF, 3bar, 5mm/s, 1.2mm</v>
      </c>
    </row>
    <row r="1129" spans="2:2" x14ac:dyDescent="0.25">
      <c r="B1129" s="47" t="str">
        <f t="shared" ca="1" si="24"/>
        <v>85:15 PPF:DEF, 3bar, 5mm/s, 1.2mm</v>
      </c>
    </row>
    <row r="1130" spans="2:2" x14ac:dyDescent="0.25">
      <c r="B1130" s="47" t="str">
        <f t="shared" ca="1" si="24"/>
        <v>85:15 PPF:DEF, 3bar, 5mm/s, 1.2mm</v>
      </c>
    </row>
    <row r="1131" spans="2:2" x14ac:dyDescent="0.25">
      <c r="B1131" s="47" t="str">
        <f t="shared" ca="1" si="24"/>
        <v>85:15 PPF:DEF, 3bar, 5mm/s, 1.2mm</v>
      </c>
    </row>
    <row r="1132" spans="2:2" x14ac:dyDescent="0.25">
      <c r="B1132" s="47" t="str">
        <f t="shared" ca="1" si="24"/>
        <v>85:15 PPF:DEF, 3bar, 5mm/s, 1.2mm</v>
      </c>
    </row>
    <row r="1133" spans="2:2" x14ac:dyDescent="0.25">
      <c r="B1133" s="47" t="str">
        <f t="shared" ca="1" si="24"/>
        <v>85:15 PPF:DEF, 3bar, 5mm/s, 1.2mm</v>
      </c>
    </row>
    <row r="1134" spans="2:2" x14ac:dyDescent="0.25">
      <c r="B1134" s="47" t="str">
        <f t="shared" ca="1" si="24"/>
        <v>85:15 PPF:DEF, 3bar, 5mm/s, 1.2mm</v>
      </c>
    </row>
    <row r="1135" spans="2:2" x14ac:dyDescent="0.25">
      <c r="B1135" s="47" t="str">
        <f t="shared" ca="1" si="24"/>
        <v>85:15 PPF:DEF, 3bar, 5mm/s, 1.2mm</v>
      </c>
    </row>
    <row r="1136" spans="2:2" x14ac:dyDescent="0.25">
      <c r="B1136" s="47" t="str">
        <f t="shared" ca="1" si="24"/>
        <v>85:15 PPF:DEF, 3bar, 5mm/s, 1.2mm</v>
      </c>
    </row>
    <row r="1137" spans="2:2" x14ac:dyDescent="0.25">
      <c r="B1137" s="47" t="str">
        <f t="shared" ca="1" si="24"/>
        <v>85:15 PPF:DEF, 3bar, 5mm/s, 1.2mm</v>
      </c>
    </row>
    <row r="1138" spans="2:2" x14ac:dyDescent="0.25">
      <c r="B1138" s="47" t="str">
        <f t="shared" ca="1" si="24"/>
        <v>85:15 PPF:DEF, 3bar, 5mm/s, 1.2mm</v>
      </c>
    </row>
    <row r="1139" spans="2:2" x14ac:dyDescent="0.25">
      <c r="B1139" s="47" t="str">
        <f t="shared" ca="1" si="24"/>
        <v>85:15 PPF:DEF, 3bar, 5mm/s, 1.2mm</v>
      </c>
    </row>
    <row r="1140" spans="2:2" x14ac:dyDescent="0.25">
      <c r="B1140" s="47" t="str">
        <f t="shared" ca="1" si="24"/>
        <v>85:15 PPF:DEF, 3bar, 5mm/s, 1.2mm</v>
      </c>
    </row>
    <row r="1141" spans="2:2" x14ac:dyDescent="0.25">
      <c r="B1141" s="47" t="str">
        <f t="shared" ca="1" si="24"/>
        <v>85:15 PPF:DEF, 3bar, 5mm/s, 1.2mm</v>
      </c>
    </row>
    <row r="1142" spans="2:2" x14ac:dyDescent="0.25">
      <c r="B1142" s="47" t="str">
        <f t="shared" ca="1" si="24"/>
        <v>85:15 PPF:DEF, 3bar, 5mm/s, 1.2mm</v>
      </c>
    </row>
    <row r="1143" spans="2:2" x14ac:dyDescent="0.25">
      <c r="B1143" s="47" t="str">
        <f t="shared" ca="1" si="24"/>
        <v>85:15 PPF:DEF, 3bar, 5mm/s, 1.2mm</v>
      </c>
    </row>
    <row r="1144" spans="2:2" x14ac:dyDescent="0.25">
      <c r="B1144" s="47" t="str">
        <f t="shared" ca="1" si="24"/>
        <v>85:15 PPF:DEF, 3bar, 5mm/s, 1.2mm</v>
      </c>
    </row>
    <row r="1145" spans="2:2" x14ac:dyDescent="0.25">
      <c r="B1145" s="47" t="str">
        <f t="shared" ca="1" si="24"/>
        <v>85:15 PPF:DEF, 3bar, 5mm/s, 1.2mm</v>
      </c>
    </row>
    <row r="1146" spans="2:2" x14ac:dyDescent="0.25">
      <c r="B1146" s="47" t="str">
        <f t="shared" ca="1" si="24"/>
        <v>85:15 PPF:DEF, 3bar, 5mm/s, 1.2mm</v>
      </c>
    </row>
    <row r="1147" spans="2:2" x14ac:dyDescent="0.25">
      <c r="B1147" s="47" t="str">
        <f t="shared" ca="1" si="24"/>
        <v>85:15 PPF:DEF, 3bar, 5mm/s, 1.2mm</v>
      </c>
    </row>
    <row r="1148" spans="2:2" x14ac:dyDescent="0.25">
      <c r="B1148" s="47" t="str">
        <f t="shared" ca="1" si="24"/>
        <v>85:15 PPF:DEF, 3bar, 5mm/s, 1.2mm</v>
      </c>
    </row>
    <row r="1149" spans="2:2" x14ac:dyDescent="0.25">
      <c r="B1149" s="47" t="str">
        <f t="shared" ca="1" si="24"/>
        <v>85:15 PPF:DEF, 3bar, 5mm/s, 1mm</v>
      </c>
    </row>
    <row r="1150" spans="2:2" x14ac:dyDescent="0.25">
      <c r="B1150" s="47" t="str">
        <f t="shared" ca="1" si="24"/>
        <v>85:15 PPF:DEF, 3bar, 5mm/s, 1mm</v>
      </c>
    </row>
    <row r="1151" spans="2:2" x14ac:dyDescent="0.25">
      <c r="B1151" s="47" t="str">
        <f t="shared" ca="1" si="24"/>
        <v>85:15 PPF:DEF, 3bar, 5mm/s, 1mm</v>
      </c>
    </row>
    <row r="1152" spans="2:2" x14ac:dyDescent="0.25">
      <c r="B1152" s="47" t="str">
        <f t="shared" ca="1" si="24"/>
        <v>85:15 PPF:DEF, 3bar, 5mm/s, 1mm</v>
      </c>
    </row>
    <row r="1153" spans="2:2" x14ac:dyDescent="0.25">
      <c r="B1153" s="47" t="str">
        <f t="shared" ca="1" si="24"/>
        <v>85:15 PPF:DEF, 3bar, 5mm/s, 1mm</v>
      </c>
    </row>
    <row r="1154" spans="2:2" x14ac:dyDescent="0.25">
      <c r="B1154" s="47" t="str">
        <f t="shared" ref="B1154:B1217" ca="1" si="25">INDIRECT("A" &amp; TEXT(_xlfn.FLOOR.PRECISE((ROW()-1)/41)+1,"0"))</f>
        <v>85:15 PPF:DEF, 3bar, 5mm/s, 1mm</v>
      </c>
    </row>
    <row r="1155" spans="2:2" x14ac:dyDescent="0.25">
      <c r="B1155" s="47" t="str">
        <f t="shared" ca="1" si="25"/>
        <v>85:15 PPF:DEF, 3bar, 5mm/s, 1mm</v>
      </c>
    </row>
    <row r="1156" spans="2:2" x14ac:dyDescent="0.25">
      <c r="B1156" s="47" t="str">
        <f t="shared" ca="1" si="25"/>
        <v>85:15 PPF:DEF, 3bar, 5mm/s, 1mm</v>
      </c>
    </row>
    <row r="1157" spans="2:2" x14ac:dyDescent="0.25">
      <c r="B1157" s="47" t="str">
        <f t="shared" ca="1" si="25"/>
        <v>85:15 PPF:DEF, 3bar, 5mm/s, 1mm</v>
      </c>
    </row>
    <row r="1158" spans="2:2" x14ac:dyDescent="0.25">
      <c r="B1158" s="47" t="str">
        <f t="shared" ca="1" si="25"/>
        <v>85:15 PPF:DEF, 3bar, 5mm/s, 1mm</v>
      </c>
    </row>
    <row r="1159" spans="2:2" x14ac:dyDescent="0.25">
      <c r="B1159" s="47" t="str">
        <f t="shared" ca="1" si="25"/>
        <v>85:15 PPF:DEF, 3bar, 5mm/s, 1mm</v>
      </c>
    </row>
    <row r="1160" spans="2:2" x14ac:dyDescent="0.25">
      <c r="B1160" s="47" t="str">
        <f t="shared" ca="1" si="25"/>
        <v>85:15 PPF:DEF, 3bar, 5mm/s, 1mm</v>
      </c>
    </row>
    <row r="1161" spans="2:2" x14ac:dyDescent="0.25">
      <c r="B1161" s="47" t="str">
        <f t="shared" ca="1" si="25"/>
        <v>85:15 PPF:DEF, 3bar, 5mm/s, 1mm</v>
      </c>
    </row>
    <row r="1162" spans="2:2" x14ac:dyDescent="0.25">
      <c r="B1162" s="47" t="str">
        <f t="shared" ca="1" si="25"/>
        <v>85:15 PPF:DEF, 3bar, 5mm/s, 1mm</v>
      </c>
    </row>
    <row r="1163" spans="2:2" x14ac:dyDescent="0.25">
      <c r="B1163" s="47" t="str">
        <f t="shared" ca="1" si="25"/>
        <v>85:15 PPF:DEF, 3bar, 5mm/s, 1mm</v>
      </c>
    </row>
    <row r="1164" spans="2:2" x14ac:dyDescent="0.25">
      <c r="B1164" s="47" t="str">
        <f t="shared" ca="1" si="25"/>
        <v>85:15 PPF:DEF, 3bar, 5mm/s, 1mm</v>
      </c>
    </row>
    <row r="1165" spans="2:2" x14ac:dyDescent="0.25">
      <c r="B1165" s="47" t="str">
        <f t="shared" ca="1" si="25"/>
        <v>85:15 PPF:DEF, 3bar, 5mm/s, 1mm</v>
      </c>
    </row>
    <row r="1166" spans="2:2" x14ac:dyDescent="0.25">
      <c r="B1166" s="47" t="str">
        <f t="shared" ca="1" si="25"/>
        <v>85:15 PPF:DEF, 3bar, 5mm/s, 1mm</v>
      </c>
    </row>
    <row r="1167" spans="2:2" x14ac:dyDescent="0.25">
      <c r="B1167" s="47" t="str">
        <f t="shared" ca="1" si="25"/>
        <v>85:15 PPF:DEF, 3bar, 5mm/s, 1mm</v>
      </c>
    </row>
    <row r="1168" spans="2:2" x14ac:dyDescent="0.25">
      <c r="B1168" s="47" t="str">
        <f t="shared" ca="1" si="25"/>
        <v>85:15 PPF:DEF, 3bar, 5mm/s, 1mm</v>
      </c>
    </row>
    <row r="1169" spans="2:2" x14ac:dyDescent="0.25">
      <c r="B1169" s="47" t="str">
        <f t="shared" ca="1" si="25"/>
        <v>85:15 PPF:DEF, 3bar, 5mm/s, 1mm</v>
      </c>
    </row>
    <row r="1170" spans="2:2" x14ac:dyDescent="0.25">
      <c r="B1170" s="47" t="str">
        <f t="shared" ca="1" si="25"/>
        <v>85:15 PPF:DEF, 3bar, 5mm/s, 1mm</v>
      </c>
    </row>
    <row r="1171" spans="2:2" x14ac:dyDescent="0.25">
      <c r="B1171" s="47" t="str">
        <f t="shared" ca="1" si="25"/>
        <v>85:15 PPF:DEF, 3bar, 5mm/s, 1mm</v>
      </c>
    </row>
    <row r="1172" spans="2:2" x14ac:dyDescent="0.25">
      <c r="B1172" s="47" t="str">
        <f t="shared" ca="1" si="25"/>
        <v>85:15 PPF:DEF, 3bar, 5mm/s, 1mm</v>
      </c>
    </row>
    <row r="1173" spans="2:2" x14ac:dyDescent="0.25">
      <c r="B1173" s="47" t="str">
        <f t="shared" ca="1" si="25"/>
        <v>85:15 PPF:DEF, 3bar, 5mm/s, 1mm</v>
      </c>
    </row>
    <row r="1174" spans="2:2" x14ac:dyDescent="0.25">
      <c r="B1174" s="47" t="str">
        <f t="shared" ca="1" si="25"/>
        <v>85:15 PPF:DEF, 3bar, 5mm/s, 1mm</v>
      </c>
    </row>
    <row r="1175" spans="2:2" x14ac:dyDescent="0.25">
      <c r="B1175" s="47" t="str">
        <f t="shared" ca="1" si="25"/>
        <v>85:15 PPF:DEF, 3bar, 5mm/s, 1mm</v>
      </c>
    </row>
    <row r="1176" spans="2:2" x14ac:dyDescent="0.25">
      <c r="B1176" s="47" t="str">
        <f t="shared" ca="1" si="25"/>
        <v>85:15 PPF:DEF, 3bar, 5mm/s, 1mm</v>
      </c>
    </row>
    <row r="1177" spans="2:2" x14ac:dyDescent="0.25">
      <c r="B1177" s="47" t="str">
        <f t="shared" ca="1" si="25"/>
        <v>85:15 PPF:DEF, 3bar, 5mm/s, 1mm</v>
      </c>
    </row>
    <row r="1178" spans="2:2" x14ac:dyDescent="0.25">
      <c r="B1178" s="47" t="str">
        <f t="shared" ca="1" si="25"/>
        <v>85:15 PPF:DEF, 3bar, 5mm/s, 1mm</v>
      </c>
    </row>
    <row r="1179" spans="2:2" x14ac:dyDescent="0.25">
      <c r="B1179" s="47" t="str">
        <f t="shared" ca="1" si="25"/>
        <v>85:15 PPF:DEF, 3bar, 5mm/s, 1mm</v>
      </c>
    </row>
    <row r="1180" spans="2:2" x14ac:dyDescent="0.25">
      <c r="B1180" s="47" t="str">
        <f t="shared" ca="1" si="25"/>
        <v>85:15 PPF:DEF, 3bar, 5mm/s, 1mm</v>
      </c>
    </row>
    <row r="1181" spans="2:2" x14ac:dyDescent="0.25">
      <c r="B1181" s="47" t="str">
        <f t="shared" ca="1" si="25"/>
        <v>85:15 PPF:DEF, 3bar, 5mm/s, 1mm</v>
      </c>
    </row>
    <row r="1182" spans="2:2" x14ac:dyDescent="0.25">
      <c r="B1182" s="47" t="str">
        <f t="shared" ca="1" si="25"/>
        <v>85:15 PPF:DEF, 3bar, 5mm/s, 1mm</v>
      </c>
    </row>
    <row r="1183" spans="2:2" x14ac:dyDescent="0.25">
      <c r="B1183" s="47" t="str">
        <f t="shared" ca="1" si="25"/>
        <v>85:15 PPF:DEF, 3bar, 5mm/s, 1mm</v>
      </c>
    </row>
    <row r="1184" spans="2:2" x14ac:dyDescent="0.25">
      <c r="B1184" s="47" t="str">
        <f t="shared" ca="1" si="25"/>
        <v>85:15 PPF:DEF, 3bar, 5mm/s, 1mm</v>
      </c>
    </row>
    <row r="1185" spans="2:2" x14ac:dyDescent="0.25">
      <c r="B1185" s="47" t="str">
        <f t="shared" ca="1" si="25"/>
        <v>85:15 PPF:DEF, 3bar, 5mm/s, 1mm</v>
      </c>
    </row>
    <row r="1186" spans="2:2" x14ac:dyDescent="0.25">
      <c r="B1186" s="47" t="str">
        <f t="shared" ca="1" si="25"/>
        <v>85:15 PPF:DEF, 3bar, 5mm/s, 1mm</v>
      </c>
    </row>
    <row r="1187" spans="2:2" x14ac:dyDescent="0.25">
      <c r="B1187" s="47" t="str">
        <f t="shared" ca="1" si="25"/>
        <v>85:15 PPF:DEF, 3bar, 5mm/s, 1mm</v>
      </c>
    </row>
    <row r="1188" spans="2:2" x14ac:dyDescent="0.25">
      <c r="B1188" s="47" t="str">
        <f t="shared" ca="1" si="25"/>
        <v>85:15 PPF:DEF, 3bar, 5mm/s, 1mm</v>
      </c>
    </row>
    <row r="1189" spans="2:2" x14ac:dyDescent="0.25">
      <c r="B1189" s="47" t="str">
        <f t="shared" ca="1" si="25"/>
        <v>85:15 PPF:DEF, 3bar, 5mm/s, 1mm</v>
      </c>
    </row>
    <row r="1190" spans="2:2" x14ac:dyDescent="0.25">
      <c r="B1190" s="47" t="str">
        <f t="shared" ca="1" si="25"/>
        <v>85:15 PPF:DEF, 3bar, 5mm/s, 0.8mm</v>
      </c>
    </row>
    <row r="1191" spans="2:2" x14ac:dyDescent="0.25">
      <c r="B1191" s="47" t="str">
        <f t="shared" ca="1" si="25"/>
        <v>85:15 PPF:DEF, 3bar, 5mm/s, 0.8mm</v>
      </c>
    </row>
    <row r="1192" spans="2:2" x14ac:dyDescent="0.25">
      <c r="B1192" s="47" t="str">
        <f t="shared" ca="1" si="25"/>
        <v>85:15 PPF:DEF, 3bar, 5mm/s, 0.8mm</v>
      </c>
    </row>
    <row r="1193" spans="2:2" x14ac:dyDescent="0.25">
      <c r="B1193" s="47" t="str">
        <f t="shared" ca="1" si="25"/>
        <v>85:15 PPF:DEF, 3bar, 5mm/s, 0.8mm</v>
      </c>
    </row>
    <row r="1194" spans="2:2" x14ac:dyDescent="0.25">
      <c r="B1194" s="47" t="str">
        <f t="shared" ca="1" si="25"/>
        <v>85:15 PPF:DEF, 3bar, 5mm/s, 0.8mm</v>
      </c>
    </row>
    <row r="1195" spans="2:2" x14ac:dyDescent="0.25">
      <c r="B1195" s="47" t="str">
        <f t="shared" ca="1" si="25"/>
        <v>85:15 PPF:DEF, 3bar, 5mm/s, 0.8mm</v>
      </c>
    </row>
    <row r="1196" spans="2:2" x14ac:dyDescent="0.25">
      <c r="B1196" s="47" t="str">
        <f t="shared" ca="1" si="25"/>
        <v>85:15 PPF:DEF, 3bar, 5mm/s, 0.8mm</v>
      </c>
    </row>
    <row r="1197" spans="2:2" x14ac:dyDescent="0.25">
      <c r="B1197" s="47" t="str">
        <f t="shared" ca="1" si="25"/>
        <v>85:15 PPF:DEF, 3bar, 5mm/s, 0.8mm</v>
      </c>
    </row>
    <row r="1198" spans="2:2" x14ac:dyDescent="0.25">
      <c r="B1198" s="47" t="str">
        <f t="shared" ca="1" si="25"/>
        <v>85:15 PPF:DEF, 3bar, 5mm/s, 0.8mm</v>
      </c>
    </row>
    <row r="1199" spans="2:2" x14ac:dyDescent="0.25">
      <c r="B1199" s="47" t="str">
        <f t="shared" ca="1" si="25"/>
        <v>85:15 PPF:DEF, 3bar, 5mm/s, 0.8mm</v>
      </c>
    </row>
    <row r="1200" spans="2:2" x14ac:dyDescent="0.25">
      <c r="B1200" s="47" t="str">
        <f t="shared" ca="1" si="25"/>
        <v>85:15 PPF:DEF, 3bar, 5mm/s, 0.8mm</v>
      </c>
    </row>
    <row r="1201" spans="2:2" x14ac:dyDescent="0.25">
      <c r="B1201" s="47" t="str">
        <f t="shared" ca="1" si="25"/>
        <v>85:15 PPF:DEF, 3bar, 5mm/s, 0.8mm</v>
      </c>
    </row>
    <row r="1202" spans="2:2" x14ac:dyDescent="0.25">
      <c r="B1202" s="47" t="str">
        <f t="shared" ca="1" si="25"/>
        <v>85:15 PPF:DEF, 3bar, 5mm/s, 0.8mm</v>
      </c>
    </row>
    <row r="1203" spans="2:2" x14ac:dyDescent="0.25">
      <c r="B1203" s="47" t="str">
        <f t="shared" ca="1" si="25"/>
        <v>85:15 PPF:DEF, 3bar, 5mm/s, 0.8mm</v>
      </c>
    </row>
    <row r="1204" spans="2:2" x14ac:dyDescent="0.25">
      <c r="B1204" s="47" t="str">
        <f t="shared" ca="1" si="25"/>
        <v>85:15 PPF:DEF, 3bar, 5mm/s, 0.8mm</v>
      </c>
    </row>
    <row r="1205" spans="2:2" x14ac:dyDescent="0.25">
      <c r="B1205" s="47" t="str">
        <f t="shared" ca="1" si="25"/>
        <v>85:15 PPF:DEF, 3bar, 5mm/s, 0.8mm</v>
      </c>
    </row>
    <row r="1206" spans="2:2" x14ac:dyDescent="0.25">
      <c r="B1206" s="47" t="str">
        <f t="shared" ca="1" si="25"/>
        <v>85:15 PPF:DEF, 3bar, 5mm/s, 0.8mm</v>
      </c>
    </row>
    <row r="1207" spans="2:2" x14ac:dyDescent="0.25">
      <c r="B1207" s="47" t="str">
        <f t="shared" ca="1" si="25"/>
        <v>85:15 PPF:DEF, 3bar, 5mm/s, 0.8mm</v>
      </c>
    </row>
    <row r="1208" spans="2:2" x14ac:dyDescent="0.25">
      <c r="B1208" s="47" t="str">
        <f t="shared" ca="1" si="25"/>
        <v>85:15 PPF:DEF, 3bar, 5mm/s, 0.8mm</v>
      </c>
    </row>
    <row r="1209" spans="2:2" x14ac:dyDescent="0.25">
      <c r="B1209" s="47" t="str">
        <f t="shared" ca="1" si="25"/>
        <v>85:15 PPF:DEF, 3bar, 5mm/s, 0.8mm</v>
      </c>
    </row>
    <row r="1210" spans="2:2" x14ac:dyDescent="0.25">
      <c r="B1210" s="47" t="str">
        <f t="shared" ca="1" si="25"/>
        <v>85:15 PPF:DEF, 3bar, 5mm/s, 0.8mm</v>
      </c>
    </row>
    <row r="1211" spans="2:2" x14ac:dyDescent="0.25">
      <c r="B1211" s="47" t="str">
        <f t="shared" ca="1" si="25"/>
        <v>85:15 PPF:DEF, 3bar, 5mm/s, 0.8mm</v>
      </c>
    </row>
    <row r="1212" spans="2:2" x14ac:dyDescent="0.25">
      <c r="B1212" s="47" t="str">
        <f t="shared" ca="1" si="25"/>
        <v>85:15 PPF:DEF, 3bar, 5mm/s, 0.8mm</v>
      </c>
    </row>
    <row r="1213" spans="2:2" x14ac:dyDescent="0.25">
      <c r="B1213" s="47" t="str">
        <f t="shared" ca="1" si="25"/>
        <v>85:15 PPF:DEF, 3bar, 5mm/s, 0.8mm</v>
      </c>
    </row>
    <row r="1214" spans="2:2" x14ac:dyDescent="0.25">
      <c r="B1214" s="47" t="str">
        <f t="shared" ca="1" si="25"/>
        <v>85:15 PPF:DEF, 3bar, 5mm/s, 0.8mm</v>
      </c>
    </row>
    <row r="1215" spans="2:2" x14ac:dyDescent="0.25">
      <c r="B1215" s="47" t="str">
        <f t="shared" ca="1" si="25"/>
        <v>85:15 PPF:DEF, 3bar, 5mm/s, 0.8mm</v>
      </c>
    </row>
    <row r="1216" spans="2:2" x14ac:dyDescent="0.25">
      <c r="B1216" s="47" t="str">
        <f t="shared" ca="1" si="25"/>
        <v>85:15 PPF:DEF, 3bar, 5mm/s, 0.8mm</v>
      </c>
    </row>
    <row r="1217" spans="2:2" x14ac:dyDescent="0.25">
      <c r="B1217" s="47" t="str">
        <f t="shared" ca="1" si="25"/>
        <v>85:15 PPF:DEF, 3bar, 5mm/s, 0.8mm</v>
      </c>
    </row>
    <row r="1218" spans="2:2" x14ac:dyDescent="0.25">
      <c r="B1218" s="47" t="str">
        <f t="shared" ref="B1218:B1281" ca="1" si="26">INDIRECT("A" &amp; TEXT(_xlfn.FLOOR.PRECISE((ROW()-1)/41)+1,"0"))</f>
        <v>85:15 PPF:DEF, 3bar, 5mm/s, 0.8mm</v>
      </c>
    </row>
    <row r="1219" spans="2:2" x14ac:dyDescent="0.25">
      <c r="B1219" s="47" t="str">
        <f t="shared" ca="1" si="26"/>
        <v>85:15 PPF:DEF, 3bar, 5mm/s, 0.8mm</v>
      </c>
    </row>
    <row r="1220" spans="2:2" x14ac:dyDescent="0.25">
      <c r="B1220" s="47" t="str">
        <f t="shared" ca="1" si="26"/>
        <v>85:15 PPF:DEF, 3bar, 5mm/s, 0.8mm</v>
      </c>
    </row>
    <row r="1221" spans="2:2" x14ac:dyDescent="0.25">
      <c r="B1221" s="47" t="str">
        <f t="shared" ca="1" si="26"/>
        <v>85:15 PPF:DEF, 3bar, 5mm/s, 0.8mm</v>
      </c>
    </row>
    <row r="1222" spans="2:2" x14ac:dyDescent="0.25">
      <c r="B1222" s="47" t="str">
        <f t="shared" ca="1" si="26"/>
        <v>85:15 PPF:DEF, 3bar, 5mm/s, 0.8mm</v>
      </c>
    </row>
    <row r="1223" spans="2:2" x14ac:dyDescent="0.25">
      <c r="B1223" s="47" t="str">
        <f t="shared" ca="1" si="26"/>
        <v>85:15 PPF:DEF, 3bar, 5mm/s, 0.8mm</v>
      </c>
    </row>
    <row r="1224" spans="2:2" x14ac:dyDescent="0.25">
      <c r="B1224" s="47" t="str">
        <f t="shared" ca="1" si="26"/>
        <v>85:15 PPF:DEF, 3bar, 5mm/s, 0.8mm</v>
      </c>
    </row>
    <row r="1225" spans="2:2" x14ac:dyDescent="0.25">
      <c r="B1225" s="47" t="str">
        <f t="shared" ca="1" si="26"/>
        <v>85:15 PPF:DEF, 3bar, 5mm/s, 0.8mm</v>
      </c>
    </row>
    <row r="1226" spans="2:2" x14ac:dyDescent="0.25">
      <c r="B1226" s="47" t="str">
        <f t="shared" ca="1" si="26"/>
        <v>85:15 PPF:DEF, 3bar, 5mm/s, 0.8mm</v>
      </c>
    </row>
    <row r="1227" spans="2:2" x14ac:dyDescent="0.25">
      <c r="B1227" s="47" t="str">
        <f t="shared" ca="1" si="26"/>
        <v>85:15 PPF:DEF, 3bar, 5mm/s, 0.8mm</v>
      </c>
    </row>
    <row r="1228" spans="2:2" x14ac:dyDescent="0.25">
      <c r="B1228" s="47" t="str">
        <f t="shared" ca="1" si="26"/>
        <v>85:15 PPF:DEF, 3bar, 5mm/s, 0.8mm</v>
      </c>
    </row>
    <row r="1229" spans="2:2" x14ac:dyDescent="0.25">
      <c r="B1229" s="47" t="str">
        <f t="shared" ca="1" si="26"/>
        <v>85:15 PPF:DEF, 3bar, 5mm/s, 0.8mm</v>
      </c>
    </row>
    <row r="1230" spans="2:2" x14ac:dyDescent="0.25">
      <c r="B1230" s="47" t="str">
        <f t="shared" ca="1" si="26"/>
        <v>85:15 PPF:DEF, 3bar, 5mm/s, 0.8mm</v>
      </c>
    </row>
    <row r="1231" spans="2:2" x14ac:dyDescent="0.25">
      <c r="B1231" s="47" t="str">
        <f t="shared" ca="1" si="26"/>
        <v>85:15 PPF:DEF, 3bar, 7.5mm/s, 1.2mm</v>
      </c>
    </row>
    <row r="1232" spans="2:2" x14ac:dyDescent="0.25">
      <c r="B1232" s="47" t="str">
        <f t="shared" ca="1" si="26"/>
        <v>85:15 PPF:DEF, 3bar, 7.5mm/s, 1.2mm</v>
      </c>
    </row>
    <row r="1233" spans="2:2" x14ac:dyDescent="0.25">
      <c r="B1233" s="47" t="str">
        <f t="shared" ca="1" si="26"/>
        <v>85:15 PPF:DEF, 3bar, 7.5mm/s, 1.2mm</v>
      </c>
    </row>
    <row r="1234" spans="2:2" x14ac:dyDescent="0.25">
      <c r="B1234" s="47" t="str">
        <f t="shared" ca="1" si="26"/>
        <v>85:15 PPF:DEF, 3bar, 7.5mm/s, 1.2mm</v>
      </c>
    </row>
    <row r="1235" spans="2:2" x14ac:dyDescent="0.25">
      <c r="B1235" s="47" t="str">
        <f t="shared" ca="1" si="26"/>
        <v>85:15 PPF:DEF, 3bar, 7.5mm/s, 1.2mm</v>
      </c>
    </row>
    <row r="1236" spans="2:2" x14ac:dyDescent="0.25">
      <c r="B1236" s="47" t="str">
        <f t="shared" ca="1" si="26"/>
        <v>85:15 PPF:DEF, 3bar, 7.5mm/s, 1.2mm</v>
      </c>
    </row>
    <row r="1237" spans="2:2" x14ac:dyDescent="0.25">
      <c r="B1237" s="47" t="str">
        <f t="shared" ca="1" si="26"/>
        <v>85:15 PPF:DEF, 3bar, 7.5mm/s, 1.2mm</v>
      </c>
    </row>
    <row r="1238" spans="2:2" x14ac:dyDescent="0.25">
      <c r="B1238" s="47" t="str">
        <f t="shared" ca="1" si="26"/>
        <v>85:15 PPF:DEF, 3bar, 7.5mm/s, 1.2mm</v>
      </c>
    </row>
    <row r="1239" spans="2:2" x14ac:dyDescent="0.25">
      <c r="B1239" s="47" t="str">
        <f t="shared" ca="1" si="26"/>
        <v>85:15 PPF:DEF, 3bar, 7.5mm/s, 1.2mm</v>
      </c>
    </row>
    <row r="1240" spans="2:2" x14ac:dyDescent="0.25">
      <c r="B1240" s="47" t="str">
        <f t="shared" ca="1" si="26"/>
        <v>85:15 PPF:DEF, 3bar, 7.5mm/s, 1.2mm</v>
      </c>
    </row>
    <row r="1241" spans="2:2" x14ac:dyDescent="0.25">
      <c r="B1241" s="47" t="str">
        <f t="shared" ca="1" si="26"/>
        <v>85:15 PPF:DEF, 3bar, 7.5mm/s, 1.2mm</v>
      </c>
    </row>
    <row r="1242" spans="2:2" x14ac:dyDescent="0.25">
      <c r="B1242" s="47" t="str">
        <f t="shared" ca="1" si="26"/>
        <v>85:15 PPF:DEF, 3bar, 7.5mm/s, 1.2mm</v>
      </c>
    </row>
    <row r="1243" spans="2:2" x14ac:dyDescent="0.25">
      <c r="B1243" s="47" t="str">
        <f t="shared" ca="1" si="26"/>
        <v>85:15 PPF:DEF, 3bar, 7.5mm/s, 1.2mm</v>
      </c>
    </row>
    <row r="1244" spans="2:2" x14ac:dyDescent="0.25">
      <c r="B1244" s="47" t="str">
        <f t="shared" ca="1" si="26"/>
        <v>85:15 PPF:DEF, 3bar, 7.5mm/s, 1.2mm</v>
      </c>
    </row>
    <row r="1245" spans="2:2" x14ac:dyDescent="0.25">
      <c r="B1245" s="47" t="str">
        <f t="shared" ca="1" si="26"/>
        <v>85:15 PPF:DEF, 3bar, 7.5mm/s, 1.2mm</v>
      </c>
    </row>
    <row r="1246" spans="2:2" x14ac:dyDescent="0.25">
      <c r="B1246" s="47" t="str">
        <f t="shared" ca="1" si="26"/>
        <v>85:15 PPF:DEF, 3bar, 7.5mm/s, 1.2mm</v>
      </c>
    </row>
    <row r="1247" spans="2:2" x14ac:dyDescent="0.25">
      <c r="B1247" s="47" t="str">
        <f t="shared" ca="1" si="26"/>
        <v>85:15 PPF:DEF, 3bar, 7.5mm/s, 1.2mm</v>
      </c>
    </row>
    <row r="1248" spans="2:2" x14ac:dyDescent="0.25">
      <c r="B1248" s="47" t="str">
        <f t="shared" ca="1" si="26"/>
        <v>85:15 PPF:DEF, 3bar, 7.5mm/s, 1.2mm</v>
      </c>
    </row>
    <row r="1249" spans="2:2" x14ac:dyDescent="0.25">
      <c r="B1249" s="47" t="str">
        <f t="shared" ca="1" si="26"/>
        <v>85:15 PPF:DEF, 3bar, 7.5mm/s, 1.2mm</v>
      </c>
    </row>
    <row r="1250" spans="2:2" x14ac:dyDescent="0.25">
      <c r="B1250" s="47" t="str">
        <f t="shared" ca="1" si="26"/>
        <v>85:15 PPF:DEF, 3bar, 7.5mm/s, 1.2mm</v>
      </c>
    </row>
    <row r="1251" spans="2:2" x14ac:dyDescent="0.25">
      <c r="B1251" s="47" t="str">
        <f t="shared" ca="1" si="26"/>
        <v>85:15 PPF:DEF, 3bar, 7.5mm/s, 1.2mm</v>
      </c>
    </row>
    <row r="1252" spans="2:2" x14ac:dyDescent="0.25">
      <c r="B1252" s="47" t="str">
        <f t="shared" ca="1" si="26"/>
        <v>85:15 PPF:DEF, 3bar, 7.5mm/s, 1.2mm</v>
      </c>
    </row>
    <row r="1253" spans="2:2" x14ac:dyDescent="0.25">
      <c r="B1253" s="47" t="str">
        <f t="shared" ca="1" si="26"/>
        <v>85:15 PPF:DEF, 3bar, 7.5mm/s, 1.2mm</v>
      </c>
    </row>
    <row r="1254" spans="2:2" x14ac:dyDescent="0.25">
      <c r="B1254" s="47" t="str">
        <f t="shared" ca="1" si="26"/>
        <v>85:15 PPF:DEF, 3bar, 7.5mm/s, 1.2mm</v>
      </c>
    </row>
    <row r="1255" spans="2:2" x14ac:dyDescent="0.25">
      <c r="B1255" s="47" t="str">
        <f t="shared" ca="1" si="26"/>
        <v>85:15 PPF:DEF, 3bar, 7.5mm/s, 1.2mm</v>
      </c>
    </row>
    <row r="1256" spans="2:2" x14ac:dyDescent="0.25">
      <c r="B1256" s="47" t="str">
        <f t="shared" ca="1" si="26"/>
        <v>85:15 PPF:DEF, 3bar, 7.5mm/s, 1.2mm</v>
      </c>
    </row>
    <row r="1257" spans="2:2" x14ac:dyDescent="0.25">
      <c r="B1257" s="47" t="str">
        <f t="shared" ca="1" si="26"/>
        <v>85:15 PPF:DEF, 3bar, 7.5mm/s, 1.2mm</v>
      </c>
    </row>
    <row r="1258" spans="2:2" x14ac:dyDescent="0.25">
      <c r="B1258" s="47" t="str">
        <f t="shared" ca="1" si="26"/>
        <v>85:15 PPF:DEF, 3bar, 7.5mm/s, 1.2mm</v>
      </c>
    </row>
    <row r="1259" spans="2:2" x14ac:dyDescent="0.25">
      <c r="B1259" s="47" t="str">
        <f t="shared" ca="1" si="26"/>
        <v>85:15 PPF:DEF, 3bar, 7.5mm/s, 1.2mm</v>
      </c>
    </row>
    <row r="1260" spans="2:2" x14ac:dyDescent="0.25">
      <c r="B1260" s="47" t="str">
        <f t="shared" ca="1" si="26"/>
        <v>85:15 PPF:DEF, 3bar, 7.5mm/s, 1.2mm</v>
      </c>
    </row>
    <row r="1261" spans="2:2" x14ac:dyDescent="0.25">
      <c r="B1261" s="47" t="str">
        <f t="shared" ca="1" si="26"/>
        <v>85:15 PPF:DEF, 3bar, 7.5mm/s, 1.2mm</v>
      </c>
    </row>
    <row r="1262" spans="2:2" x14ac:dyDescent="0.25">
      <c r="B1262" s="47" t="str">
        <f t="shared" ca="1" si="26"/>
        <v>85:15 PPF:DEF, 3bar, 7.5mm/s, 1.2mm</v>
      </c>
    </row>
    <row r="1263" spans="2:2" x14ac:dyDescent="0.25">
      <c r="B1263" s="47" t="str">
        <f t="shared" ca="1" si="26"/>
        <v>85:15 PPF:DEF, 3bar, 7.5mm/s, 1.2mm</v>
      </c>
    </row>
    <row r="1264" spans="2:2" x14ac:dyDescent="0.25">
      <c r="B1264" s="47" t="str">
        <f t="shared" ca="1" si="26"/>
        <v>85:15 PPF:DEF, 3bar, 7.5mm/s, 1.2mm</v>
      </c>
    </row>
    <row r="1265" spans="2:2" x14ac:dyDescent="0.25">
      <c r="B1265" s="47" t="str">
        <f t="shared" ca="1" si="26"/>
        <v>85:15 PPF:DEF, 3bar, 7.5mm/s, 1.2mm</v>
      </c>
    </row>
    <row r="1266" spans="2:2" x14ac:dyDescent="0.25">
      <c r="B1266" s="47" t="str">
        <f t="shared" ca="1" si="26"/>
        <v>85:15 PPF:DEF, 3bar, 7.5mm/s, 1.2mm</v>
      </c>
    </row>
    <row r="1267" spans="2:2" x14ac:dyDescent="0.25">
      <c r="B1267" s="47" t="str">
        <f t="shared" ca="1" si="26"/>
        <v>85:15 PPF:DEF, 3bar, 7.5mm/s, 1.2mm</v>
      </c>
    </row>
    <row r="1268" spans="2:2" x14ac:dyDescent="0.25">
      <c r="B1268" s="47" t="str">
        <f t="shared" ca="1" si="26"/>
        <v>85:15 PPF:DEF, 3bar, 7.5mm/s, 1.2mm</v>
      </c>
    </row>
    <row r="1269" spans="2:2" x14ac:dyDescent="0.25">
      <c r="B1269" s="47" t="str">
        <f t="shared" ca="1" si="26"/>
        <v>85:15 PPF:DEF, 3bar, 7.5mm/s, 1.2mm</v>
      </c>
    </row>
    <row r="1270" spans="2:2" x14ac:dyDescent="0.25">
      <c r="B1270" s="47" t="str">
        <f t="shared" ca="1" si="26"/>
        <v>85:15 PPF:DEF, 3bar, 7.5mm/s, 1.2mm</v>
      </c>
    </row>
    <row r="1271" spans="2:2" x14ac:dyDescent="0.25">
      <c r="B1271" s="47" t="str">
        <f t="shared" ca="1" si="26"/>
        <v>85:15 PPF:DEF, 3bar, 7.5mm/s, 1.2mm</v>
      </c>
    </row>
    <row r="1272" spans="2:2" x14ac:dyDescent="0.25">
      <c r="B1272" s="47" t="str">
        <f t="shared" ca="1" si="26"/>
        <v>85:15 PPF:DEF, 3bar, 7.5mm/s, 1mm</v>
      </c>
    </row>
    <row r="1273" spans="2:2" x14ac:dyDescent="0.25">
      <c r="B1273" s="47" t="str">
        <f t="shared" ca="1" si="26"/>
        <v>85:15 PPF:DEF, 3bar, 7.5mm/s, 1mm</v>
      </c>
    </row>
    <row r="1274" spans="2:2" x14ac:dyDescent="0.25">
      <c r="B1274" s="47" t="str">
        <f t="shared" ca="1" si="26"/>
        <v>85:15 PPF:DEF, 3bar, 7.5mm/s, 1mm</v>
      </c>
    </row>
    <row r="1275" spans="2:2" x14ac:dyDescent="0.25">
      <c r="B1275" s="47" t="str">
        <f t="shared" ca="1" si="26"/>
        <v>85:15 PPF:DEF, 3bar, 7.5mm/s, 1mm</v>
      </c>
    </row>
    <row r="1276" spans="2:2" x14ac:dyDescent="0.25">
      <c r="B1276" s="47" t="str">
        <f t="shared" ca="1" si="26"/>
        <v>85:15 PPF:DEF, 3bar, 7.5mm/s, 1mm</v>
      </c>
    </row>
    <row r="1277" spans="2:2" x14ac:dyDescent="0.25">
      <c r="B1277" s="47" t="str">
        <f t="shared" ca="1" si="26"/>
        <v>85:15 PPF:DEF, 3bar, 7.5mm/s, 1mm</v>
      </c>
    </row>
    <row r="1278" spans="2:2" x14ac:dyDescent="0.25">
      <c r="B1278" s="47" t="str">
        <f t="shared" ca="1" si="26"/>
        <v>85:15 PPF:DEF, 3bar, 7.5mm/s, 1mm</v>
      </c>
    </row>
    <row r="1279" spans="2:2" x14ac:dyDescent="0.25">
      <c r="B1279" s="47" t="str">
        <f t="shared" ca="1" si="26"/>
        <v>85:15 PPF:DEF, 3bar, 7.5mm/s, 1mm</v>
      </c>
    </row>
    <row r="1280" spans="2:2" x14ac:dyDescent="0.25">
      <c r="B1280" s="47" t="str">
        <f t="shared" ca="1" si="26"/>
        <v>85:15 PPF:DEF, 3bar, 7.5mm/s, 1mm</v>
      </c>
    </row>
    <row r="1281" spans="2:2" x14ac:dyDescent="0.25">
      <c r="B1281" s="47" t="str">
        <f t="shared" ca="1" si="26"/>
        <v>85:15 PPF:DEF, 3bar, 7.5mm/s, 1mm</v>
      </c>
    </row>
    <row r="1282" spans="2:2" x14ac:dyDescent="0.25">
      <c r="B1282" s="47" t="str">
        <f t="shared" ref="B1282:B1345" ca="1" si="27">INDIRECT("A" &amp; TEXT(_xlfn.FLOOR.PRECISE((ROW()-1)/41)+1,"0"))</f>
        <v>85:15 PPF:DEF, 3bar, 7.5mm/s, 1mm</v>
      </c>
    </row>
    <row r="1283" spans="2:2" x14ac:dyDescent="0.25">
      <c r="B1283" s="47" t="str">
        <f t="shared" ca="1" si="27"/>
        <v>85:15 PPF:DEF, 3bar, 7.5mm/s, 1mm</v>
      </c>
    </row>
    <row r="1284" spans="2:2" x14ac:dyDescent="0.25">
      <c r="B1284" s="47" t="str">
        <f t="shared" ca="1" si="27"/>
        <v>85:15 PPF:DEF, 3bar, 7.5mm/s, 1mm</v>
      </c>
    </row>
    <row r="1285" spans="2:2" x14ac:dyDescent="0.25">
      <c r="B1285" s="47" t="str">
        <f t="shared" ca="1" si="27"/>
        <v>85:15 PPF:DEF, 3bar, 7.5mm/s, 1mm</v>
      </c>
    </row>
    <row r="1286" spans="2:2" x14ac:dyDescent="0.25">
      <c r="B1286" s="47" t="str">
        <f t="shared" ca="1" si="27"/>
        <v>85:15 PPF:DEF, 3bar, 7.5mm/s, 1mm</v>
      </c>
    </row>
    <row r="1287" spans="2:2" x14ac:dyDescent="0.25">
      <c r="B1287" s="47" t="str">
        <f t="shared" ca="1" si="27"/>
        <v>85:15 PPF:DEF, 3bar, 7.5mm/s, 1mm</v>
      </c>
    </row>
    <row r="1288" spans="2:2" x14ac:dyDescent="0.25">
      <c r="B1288" s="47" t="str">
        <f t="shared" ca="1" si="27"/>
        <v>85:15 PPF:DEF, 3bar, 7.5mm/s, 1mm</v>
      </c>
    </row>
    <row r="1289" spans="2:2" x14ac:dyDescent="0.25">
      <c r="B1289" s="47" t="str">
        <f t="shared" ca="1" si="27"/>
        <v>85:15 PPF:DEF, 3bar, 7.5mm/s, 1mm</v>
      </c>
    </row>
    <row r="1290" spans="2:2" x14ac:dyDescent="0.25">
      <c r="B1290" s="47" t="str">
        <f t="shared" ca="1" si="27"/>
        <v>85:15 PPF:DEF, 3bar, 7.5mm/s, 1mm</v>
      </c>
    </row>
    <row r="1291" spans="2:2" x14ac:dyDescent="0.25">
      <c r="B1291" s="47" t="str">
        <f t="shared" ca="1" si="27"/>
        <v>85:15 PPF:DEF, 3bar, 7.5mm/s, 1mm</v>
      </c>
    </row>
    <row r="1292" spans="2:2" x14ac:dyDescent="0.25">
      <c r="B1292" s="47" t="str">
        <f t="shared" ca="1" si="27"/>
        <v>85:15 PPF:DEF, 3bar, 7.5mm/s, 1mm</v>
      </c>
    </row>
    <row r="1293" spans="2:2" x14ac:dyDescent="0.25">
      <c r="B1293" s="47" t="str">
        <f t="shared" ca="1" si="27"/>
        <v>85:15 PPF:DEF, 3bar, 7.5mm/s, 1mm</v>
      </c>
    </row>
    <row r="1294" spans="2:2" x14ac:dyDescent="0.25">
      <c r="B1294" s="47" t="str">
        <f t="shared" ca="1" si="27"/>
        <v>85:15 PPF:DEF, 3bar, 7.5mm/s, 1mm</v>
      </c>
    </row>
    <row r="1295" spans="2:2" x14ac:dyDescent="0.25">
      <c r="B1295" s="47" t="str">
        <f t="shared" ca="1" si="27"/>
        <v>85:15 PPF:DEF, 3bar, 7.5mm/s, 1mm</v>
      </c>
    </row>
    <row r="1296" spans="2:2" x14ac:dyDescent="0.25">
      <c r="B1296" s="47" t="str">
        <f t="shared" ca="1" si="27"/>
        <v>85:15 PPF:DEF, 3bar, 7.5mm/s, 1mm</v>
      </c>
    </row>
    <row r="1297" spans="2:2" x14ac:dyDescent="0.25">
      <c r="B1297" s="47" t="str">
        <f t="shared" ca="1" si="27"/>
        <v>85:15 PPF:DEF, 3bar, 7.5mm/s, 1mm</v>
      </c>
    </row>
    <row r="1298" spans="2:2" x14ac:dyDescent="0.25">
      <c r="B1298" s="47" t="str">
        <f t="shared" ca="1" si="27"/>
        <v>85:15 PPF:DEF, 3bar, 7.5mm/s, 1mm</v>
      </c>
    </row>
    <row r="1299" spans="2:2" x14ac:dyDescent="0.25">
      <c r="B1299" s="47" t="str">
        <f t="shared" ca="1" si="27"/>
        <v>85:15 PPF:DEF, 3bar, 7.5mm/s, 1mm</v>
      </c>
    </row>
    <row r="1300" spans="2:2" x14ac:dyDescent="0.25">
      <c r="B1300" s="47" t="str">
        <f t="shared" ca="1" si="27"/>
        <v>85:15 PPF:DEF, 3bar, 7.5mm/s, 1mm</v>
      </c>
    </row>
    <row r="1301" spans="2:2" x14ac:dyDescent="0.25">
      <c r="B1301" s="47" t="str">
        <f t="shared" ca="1" si="27"/>
        <v>85:15 PPF:DEF, 3bar, 7.5mm/s, 1mm</v>
      </c>
    </row>
    <row r="1302" spans="2:2" x14ac:dyDescent="0.25">
      <c r="B1302" s="47" t="str">
        <f t="shared" ca="1" si="27"/>
        <v>85:15 PPF:DEF, 3bar, 7.5mm/s, 1mm</v>
      </c>
    </row>
    <row r="1303" spans="2:2" x14ac:dyDescent="0.25">
      <c r="B1303" s="47" t="str">
        <f t="shared" ca="1" si="27"/>
        <v>85:15 PPF:DEF, 3bar, 7.5mm/s, 1mm</v>
      </c>
    </row>
    <row r="1304" spans="2:2" x14ac:dyDescent="0.25">
      <c r="B1304" s="47" t="str">
        <f t="shared" ca="1" si="27"/>
        <v>85:15 PPF:DEF, 3bar, 7.5mm/s, 1mm</v>
      </c>
    </row>
    <row r="1305" spans="2:2" x14ac:dyDescent="0.25">
      <c r="B1305" s="47" t="str">
        <f t="shared" ca="1" si="27"/>
        <v>85:15 PPF:DEF, 3bar, 7.5mm/s, 1mm</v>
      </c>
    </row>
    <row r="1306" spans="2:2" x14ac:dyDescent="0.25">
      <c r="B1306" s="47" t="str">
        <f t="shared" ca="1" si="27"/>
        <v>85:15 PPF:DEF, 3bar, 7.5mm/s, 1mm</v>
      </c>
    </row>
    <row r="1307" spans="2:2" x14ac:dyDescent="0.25">
      <c r="B1307" s="47" t="str">
        <f t="shared" ca="1" si="27"/>
        <v>85:15 PPF:DEF, 3bar, 7.5mm/s, 1mm</v>
      </c>
    </row>
    <row r="1308" spans="2:2" x14ac:dyDescent="0.25">
      <c r="B1308" s="47" t="str">
        <f t="shared" ca="1" si="27"/>
        <v>85:15 PPF:DEF, 3bar, 7.5mm/s, 1mm</v>
      </c>
    </row>
    <row r="1309" spans="2:2" x14ac:dyDescent="0.25">
      <c r="B1309" s="47" t="str">
        <f t="shared" ca="1" si="27"/>
        <v>85:15 PPF:DEF, 3bar, 7.5mm/s, 1mm</v>
      </c>
    </row>
    <row r="1310" spans="2:2" x14ac:dyDescent="0.25">
      <c r="B1310" s="47" t="str">
        <f t="shared" ca="1" si="27"/>
        <v>85:15 PPF:DEF, 3bar, 7.5mm/s, 1mm</v>
      </c>
    </row>
    <row r="1311" spans="2:2" x14ac:dyDescent="0.25">
      <c r="B1311" s="47" t="str">
        <f t="shared" ca="1" si="27"/>
        <v>85:15 PPF:DEF, 3bar, 7.5mm/s, 1mm</v>
      </c>
    </row>
    <row r="1312" spans="2:2" x14ac:dyDescent="0.25">
      <c r="B1312" s="47" t="str">
        <f t="shared" ca="1" si="27"/>
        <v>85:15 PPF:DEF, 3bar, 7.5mm/s, 1mm</v>
      </c>
    </row>
    <row r="1313" spans="2:2" x14ac:dyDescent="0.25">
      <c r="B1313" s="47" t="str">
        <f t="shared" ca="1" si="27"/>
        <v>85:15 PPF:DEF, 3bar, 7.5mm/s, 0.8mm</v>
      </c>
    </row>
    <row r="1314" spans="2:2" x14ac:dyDescent="0.25">
      <c r="B1314" s="47" t="str">
        <f t="shared" ca="1" si="27"/>
        <v>85:15 PPF:DEF, 3bar, 7.5mm/s, 0.8mm</v>
      </c>
    </row>
    <row r="1315" spans="2:2" x14ac:dyDescent="0.25">
      <c r="B1315" s="47" t="str">
        <f t="shared" ca="1" si="27"/>
        <v>85:15 PPF:DEF, 3bar, 7.5mm/s, 0.8mm</v>
      </c>
    </row>
    <row r="1316" spans="2:2" x14ac:dyDescent="0.25">
      <c r="B1316" s="47" t="str">
        <f t="shared" ca="1" si="27"/>
        <v>85:15 PPF:DEF, 3bar, 7.5mm/s, 0.8mm</v>
      </c>
    </row>
    <row r="1317" spans="2:2" x14ac:dyDescent="0.25">
      <c r="B1317" s="47" t="str">
        <f t="shared" ca="1" si="27"/>
        <v>85:15 PPF:DEF, 3bar, 7.5mm/s, 0.8mm</v>
      </c>
    </row>
    <row r="1318" spans="2:2" x14ac:dyDescent="0.25">
      <c r="B1318" s="47" t="str">
        <f t="shared" ca="1" si="27"/>
        <v>85:15 PPF:DEF, 3bar, 7.5mm/s, 0.8mm</v>
      </c>
    </row>
    <row r="1319" spans="2:2" x14ac:dyDescent="0.25">
      <c r="B1319" s="47" t="str">
        <f t="shared" ca="1" si="27"/>
        <v>85:15 PPF:DEF, 3bar, 7.5mm/s, 0.8mm</v>
      </c>
    </row>
    <row r="1320" spans="2:2" x14ac:dyDescent="0.25">
      <c r="B1320" s="47" t="str">
        <f t="shared" ca="1" si="27"/>
        <v>85:15 PPF:DEF, 3bar, 7.5mm/s, 0.8mm</v>
      </c>
    </row>
    <row r="1321" spans="2:2" x14ac:dyDescent="0.25">
      <c r="B1321" s="47" t="str">
        <f t="shared" ca="1" si="27"/>
        <v>85:15 PPF:DEF, 3bar, 7.5mm/s, 0.8mm</v>
      </c>
    </row>
    <row r="1322" spans="2:2" x14ac:dyDescent="0.25">
      <c r="B1322" s="47" t="str">
        <f t="shared" ca="1" si="27"/>
        <v>85:15 PPF:DEF, 3bar, 7.5mm/s, 0.8mm</v>
      </c>
    </row>
    <row r="1323" spans="2:2" x14ac:dyDescent="0.25">
      <c r="B1323" s="47" t="str">
        <f t="shared" ca="1" si="27"/>
        <v>85:15 PPF:DEF, 3bar, 7.5mm/s, 0.8mm</v>
      </c>
    </row>
    <row r="1324" spans="2:2" x14ac:dyDescent="0.25">
      <c r="B1324" s="47" t="str">
        <f t="shared" ca="1" si="27"/>
        <v>85:15 PPF:DEF, 3bar, 7.5mm/s, 0.8mm</v>
      </c>
    </row>
    <row r="1325" spans="2:2" x14ac:dyDescent="0.25">
      <c r="B1325" s="47" t="str">
        <f t="shared" ca="1" si="27"/>
        <v>85:15 PPF:DEF, 3bar, 7.5mm/s, 0.8mm</v>
      </c>
    </row>
    <row r="1326" spans="2:2" x14ac:dyDescent="0.25">
      <c r="B1326" s="47" t="str">
        <f t="shared" ca="1" si="27"/>
        <v>85:15 PPF:DEF, 3bar, 7.5mm/s, 0.8mm</v>
      </c>
    </row>
    <row r="1327" spans="2:2" x14ac:dyDescent="0.25">
      <c r="B1327" s="47" t="str">
        <f t="shared" ca="1" si="27"/>
        <v>85:15 PPF:DEF, 3bar, 7.5mm/s, 0.8mm</v>
      </c>
    </row>
    <row r="1328" spans="2:2" x14ac:dyDescent="0.25">
      <c r="B1328" s="47" t="str">
        <f t="shared" ca="1" si="27"/>
        <v>85:15 PPF:DEF, 3bar, 7.5mm/s, 0.8mm</v>
      </c>
    </row>
    <row r="1329" spans="2:2" x14ac:dyDescent="0.25">
      <c r="B1329" s="47" t="str">
        <f t="shared" ca="1" si="27"/>
        <v>85:15 PPF:DEF, 3bar, 7.5mm/s, 0.8mm</v>
      </c>
    </row>
    <row r="1330" spans="2:2" x14ac:dyDescent="0.25">
      <c r="B1330" s="47" t="str">
        <f t="shared" ca="1" si="27"/>
        <v>85:15 PPF:DEF, 3bar, 7.5mm/s, 0.8mm</v>
      </c>
    </row>
    <row r="1331" spans="2:2" x14ac:dyDescent="0.25">
      <c r="B1331" s="47" t="str">
        <f t="shared" ca="1" si="27"/>
        <v>85:15 PPF:DEF, 3bar, 7.5mm/s, 0.8mm</v>
      </c>
    </row>
    <row r="1332" spans="2:2" x14ac:dyDescent="0.25">
      <c r="B1332" s="47" t="str">
        <f t="shared" ca="1" si="27"/>
        <v>85:15 PPF:DEF, 3bar, 7.5mm/s, 0.8mm</v>
      </c>
    </row>
    <row r="1333" spans="2:2" x14ac:dyDescent="0.25">
      <c r="B1333" s="47" t="str">
        <f t="shared" ca="1" si="27"/>
        <v>85:15 PPF:DEF, 3bar, 7.5mm/s, 0.8mm</v>
      </c>
    </row>
    <row r="1334" spans="2:2" x14ac:dyDescent="0.25">
      <c r="B1334" s="47" t="str">
        <f t="shared" ca="1" si="27"/>
        <v>85:15 PPF:DEF, 3bar, 7.5mm/s, 0.8mm</v>
      </c>
    </row>
    <row r="1335" spans="2:2" x14ac:dyDescent="0.25">
      <c r="B1335" s="47" t="str">
        <f t="shared" ca="1" si="27"/>
        <v>85:15 PPF:DEF, 3bar, 7.5mm/s, 0.8mm</v>
      </c>
    </row>
    <row r="1336" spans="2:2" x14ac:dyDescent="0.25">
      <c r="B1336" s="47" t="str">
        <f t="shared" ca="1" si="27"/>
        <v>85:15 PPF:DEF, 3bar, 7.5mm/s, 0.8mm</v>
      </c>
    </row>
    <row r="1337" spans="2:2" x14ac:dyDescent="0.25">
      <c r="B1337" s="47" t="str">
        <f t="shared" ca="1" si="27"/>
        <v>85:15 PPF:DEF, 3bar, 7.5mm/s, 0.8mm</v>
      </c>
    </row>
    <row r="1338" spans="2:2" x14ac:dyDescent="0.25">
      <c r="B1338" s="47" t="str">
        <f t="shared" ca="1" si="27"/>
        <v>85:15 PPF:DEF, 3bar, 7.5mm/s, 0.8mm</v>
      </c>
    </row>
    <row r="1339" spans="2:2" x14ac:dyDescent="0.25">
      <c r="B1339" s="47" t="str">
        <f t="shared" ca="1" si="27"/>
        <v>85:15 PPF:DEF, 3bar, 7.5mm/s, 0.8mm</v>
      </c>
    </row>
    <row r="1340" spans="2:2" x14ac:dyDescent="0.25">
      <c r="B1340" s="47" t="str">
        <f t="shared" ca="1" si="27"/>
        <v>85:15 PPF:DEF, 3bar, 7.5mm/s, 0.8mm</v>
      </c>
    </row>
    <row r="1341" spans="2:2" x14ac:dyDescent="0.25">
      <c r="B1341" s="47" t="str">
        <f t="shared" ca="1" si="27"/>
        <v>85:15 PPF:DEF, 3bar, 7.5mm/s, 0.8mm</v>
      </c>
    </row>
    <row r="1342" spans="2:2" x14ac:dyDescent="0.25">
      <c r="B1342" s="47" t="str">
        <f t="shared" ca="1" si="27"/>
        <v>85:15 PPF:DEF, 3bar, 7.5mm/s, 0.8mm</v>
      </c>
    </row>
    <row r="1343" spans="2:2" x14ac:dyDescent="0.25">
      <c r="B1343" s="47" t="str">
        <f t="shared" ca="1" si="27"/>
        <v>85:15 PPF:DEF, 3bar, 7.5mm/s, 0.8mm</v>
      </c>
    </row>
    <row r="1344" spans="2:2" x14ac:dyDescent="0.25">
      <c r="B1344" s="47" t="str">
        <f t="shared" ca="1" si="27"/>
        <v>85:15 PPF:DEF, 3bar, 7.5mm/s, 0.8mm</v>
      </c>
    </row>
    <row r="1345" spans="2:2" x14ac:dyDescent="0.25">
      <c r="B1345" s="47" t="str">
        <f t="shared" ca="1" si="27"/>
        <v>85:15 PPF:DEF, 3bar, 7.5mm/s, 0.8mm</v>
      </c>
    </row>
    <row r="1346" spans="2:2" x14ac:dyDescent="0.25">
      <c r="B1346" s="47" t="str">
        <f t="shared" ref="B1346:B1409" ca="1" si="28">INDIRECT("A" &amp; TEXT(_xlfn.FLOOR.PRECISE((ROW()-1)/41)+1,"0"))</f>
        <v>85:15 PPF:DEF, 3bar, 7.5mm/s, 0.8mm</v>
      </c>
    </row>
    <row r="1347" spans="2:2" x14ac:dyDescent="0.25">
      <c r="B1347" s="47" t="str">
        <f t="shared" ca="1" si="28"/>
        <v>85:15 PPF:DEF, 3bar, 7.5mm/s, 0.8mm</v>
      </c>
    </row>
    <row r="1348" spans="2:2" x14ac:dyDescent="0.25">
      <c r="B1348" s="47" t="str">
        <f t="shared" ca="1" si="28"/>
        <v>85:15 PPF:DEF, 3bar, 7.5mm/s, 0.8mm</v>
      </c>
    </row>
    <row r="1349" spans="2:2" x14ac:dyDescent="0.25">
      <c r="B1349" s="47" t="str">
        <f t="shared" ca="1" si="28"/>
        <v>85:15 PPF:DEF, 3bar, 7.5mm/s, 0.8mm</v>
      </c>
    </row>
    <row r="1350" spans="2:2" x14ac:dyDescent="0.25">
      <c r="B1350" s="47" t="str">
        <f t="shared" ca="1" si="28"/>
        <v>85:15 PPF:DEF, 3bar, 7.5mm/s, 0.8mm</v>
      </c>
    </row>
    <row r="1351" spans="2:2" x14ac:dyDescent="0.25">
      <c r="B1351" s="47" t="str">
        <f t="shared" ca="1" si="28"/>
        <v>85:15 PPF:DEF, 3bar, 7.5mm/s, 0.8mm</v>
      </c>
    </row>
    <row r="1352" spans="2:2" x14ac:dyDescent="0.25">
      <c r="B1352" s="47" t="str">
        <f t="shared" ca="1" si="28"/>
        <v>85:15 PPF:DEF, 3bar, 7.5mm/s, 0.8mm</v>
      </c>
    </row>
    <row r="1353" spans="2:2" x14ac:dyDescent="0.25">
      <c r="B1353" s="47" t="str">
        <f t="shared" ca="1" si="28"/>
        <v>85:15 PPF:DEF, 3bar, 7.5mm/s, 0.8mm</v>
      </c>
    </row>
    <row r="1354" spans="2:2" x14ac:dyDescent="0.25">
      <c r="B1354" s="47" t="str">
        <f t="shared" ca="1" si="28"/>
        <v>85:15 PPF:DEF, 3bar, 10mm/s, 1.2mm</v>
      </c>
    </row>
    <row r="1355" spans="2:2" x14ac:dyDescent="0.25">
      <c r="B1355" s="47" t="str">
        <f t="shared" ca="1" si="28"/>
        <v>85:15 PPF:DEF, 3bar, 10mm/s, 1.2mm</v>
      </c>
    </row>
    <row r="1356" spans="2:2" x14ac:dyDescent="0.25">
      <c r="B1356" s="47" t="str">
        <f t="shared" ca="1" si="28"/>
        <v>85:15 PPF:DEF, 3bar, 10mm/s, 1.2mm</v>
      </c>
    </row>
    <row r="1357" spans="2:2" x14ac:dyDescent="0.25">
      <c r="B1357" s="47" t="str">
        <f t="shared" ca="1" si="28"/>
        <v>85:15 PPF:DEF, 3bar, 10mm/s, 1.2mm</v>
      </c>
    </row>
    <row r="1358" spans="2:2" x14ac:dyDescent="0.25">
      <c r="B1358" s="47" t="str">
        <f t="shared" ca="1" si="28"/>
        <v>85:15 PPF:DEF, 3bar, 10mm/s, 1.2mm</v>
      </c>
    </row>
    <row r="1359" spans="2:2" x14ac:dyDescent="0.25">
      <c r="B1359" s="47" t="str">
        <f t="shared" ca="1" si="28"/>
        <v>85:15 PPF:DEF, 3bar, 10mm/s, 1.2mm</v>
      </c>
    </row>
    <row r="1360" spans="2:2" x14ac:dyDescent="0.25">
      <c r="B1360" s="47" t="str">
        <f t="shared" ca="1" si="28"/>
        <v>85:15 PPF:DEF, 3bar, 10mm/s, 1.2mm</v>
      </c>
    </row>
    <row r="1361" spans="2:2" x14ac:dyDescent="0.25">
      <c r="B1361" s="47" t="str">
        <f t="shared" ca="1" si="28"/>
        <v>85:15 PPF:DEF, 3bar, 10mm/s, 1.2mm</v>
      </c>
    </row>
    <row r="1362" spans="2:2" x14ac:dyDescent="0.25">
      <c r="B1362" s="47" t="str">
        <f t="shared" ca="1" si="28"/>
        <v>85:15 PPF:DEF, 3bar, 10mm/s, 1.2mm</v>
      </c>
    </row>
    <row r="1363" spans="2:2" x14ac:dyDescent="0.25">
      <c r="B1363" s="47" t="str">
        <f t="shared" ca="1" si="28"/>
        <v>85:15 PPF:DEF, 3bar, 10mm/s, 1.2mm</v>
      </c>
    </row>
    <row r="1364" spans="2:2" x14ac:dyDescent="0.25">
      <c r="B1364" s="47" t="str">
        <f t="shared" ca="1" si="28"/>
        <v>85:15 PPF:DEF, 3bar, 10mm/s, 1.2mm</v>
      </c>
    </row>
    <row r="1365" spans="2:2" x14ac:dyDescent="0.25">
      <c r="B1365" s="47" t="str">
        <f t="shared" ca="1" si="28"/>
        <v>85:15 PPF:DEF, 3bar, 10mm/s, 1.2mm</v>
      </c>
    </row>
    <row r="1366" spans="2:2" x14ac:dyDescent="0.25">
      <c r="B1366" s="47" t="str">
        <f t="shared" ca="1" si="28"/>
        <v>85:15 PPF:DEF, 3bar, 10mm/s, 1.2mm</v>
      </c>
    </row>
    <row r="1367" spans="2:2" x14ac:dyDescent="0.25">
      <c r="B1367" s="47" t="str">
        <f t="shared" ca="1" si="28"/>
        <v>85:15 PPF:DEF, 3bar, 10mm/s, 1.2mm</v>
      </c>
    </row>
    <row r="1368" spans="2:2" x14ac:dyDescent="0.25">
      <c r="B1368" s="47" t="str">
        <f t="shared" ca="1" si="28"/>
        <v>85:15 PPF:DEF, 3bar, 10mm/s, 1.2mm</v>
      </c>
    </row>
    <row r="1369" spans="2:2" x14ac:dyDescent="0.25">
      <c r="B1369" s="47" t="str">
        <f t="shared" ca="1" si="28"/>
        <v>85:15 PPF:DEF, 3bar, 10mm/s, 1.2mm</v>
      </c>
    </row>
    <row r="1370" spans="2:2" x14ac:dyDescent="0.25">
      <c r="B1370" s="47" t="str">
        <f t="shared" ca="1" si="28"/>
        <v>85:15 PPF:DEF, 3bar, 10mm/s, 1.2mm</v>
      </c>
    </row>
    <row r="1371" spans="2:2" x14ac:dyDescent="0.25">
      <c r="B1371" s="47" t="str">
        <f t="shared" ca="1" si="28"/>
        <v>85:15 PPF:DEF, 3bar, 10mm/s, 1.2mm</v>
      </c>
    </row>
    <row r="1372" spans="2:2" x14ac:dyDescent="0.25">
      <c r="B1372" s="47" t="str">
        <f t="shared" ca="1" si="28"/>
        <v>85:15 PPF:DEF, 3bar, 10mm/s, 1.2mm</v>
      </c>
    </row>
    <row r="1373" spans="2:2" x14ac:dyDescent="0.25">
      <c r="B1373" s="47" t="str">
        <f t="shared" ca="1" si="28"/>
        <v>85:15 PPF:DEF, 3bar, 10mm/s, 1.2mm</v>
      </c>
    </row>
    <row r="1374" spans="2:2" x14ac:dyDescent="0.25">
      <c r="B1374" s="47" t="str">
        <f t="shared" ca="1" si="28"/>
        <v>85:15 PPF:DEF, 3bar, 10mm/s, 1.2mm</v>
      </c>
    </row>
    <row r="1375" spans="2:2" x14ac:dyDescent="0.25">
      <c r="B1375" s="47" t="str">
        <f t="shared" ca="1" si="28"/>
        <v>85:15 PPF:DEF, 3bar, 10mm/s, 1.2mm</v>
      </c>
    </row>
    <row r="1376" spans="2:2" x14ac:dyDescent="0.25">
      <c r="B1376" s="47" t="str">
        <f t="shared" ca="1" si="28"/>
        <v>85:15 PPF:DEF, 3bar, 10mm/s, 1.2mm</v>
      </c>
    </row>
    <row r="1377" spans="2:2" x14ac:dyDescent="0.25">
      <c r="B1377" s="47" t="str">
        <f t="shared" ca="1" si="28"/>
        <v>85:15 PPF:DEF, 3bar, 10mm/s, 1.2mm</v>
      </c>
    </row>
    <row r="1378" spans="2:2" x14ac:dyDescent="0.25">
      <c r="B1378" s="47" t="str">
        <f t="shared" ca="1" si="28"/>
        <v>85:15 PPF:DEF, 3bar, 10mm/s, 1.2mm</v>
      </c>
    </row>
    <row r="1379" spans="2:2" x14ac:dyDescent="0.25">
      <c r="B1379" s="47" t="str">
        <f t="shared" ca="1" si="28"/>
        <v>85:15 PPF:DEF, 3bar, 10mm/s, 1.2mm</v>
      </c>
    </row>
    <row r="1380" spans="2:2" x14ac:dyDescent="0.25">
      <c r="B1380" s="47" t="str">
        <f t="shared" ca="1" si="28"/>
        <v>85:15 PPF:DEF, 3bar, 10mm/s, 1.2mm</v>
      </c>
    </row>
    <row r="1381" spans="2:2" x14ac:dyDescent="0.25">
      <c r="B1381" s="47" t="str">
        <f t="shared" ca="1" si="28"/>
        <v>85:15 PPF:DEF, 3bar, 10mm/s, 1.2mm</v>
      </c>
    </row>
    <row r="1382" spans="2:2" x14ac:dyDescent="0.25">
      <c r="B1382" s="47" t="str">
        <f t="shared" ca="1" si="28"/>
        <v>85:15 PPF:DEF, 3bar, 10mm/s, 1.2mm</v>
      </c>
    </row>
    <row r="1383" spans="2:2" x14ac:dyDescent="0.25">
      <c r="B1383" s="47" t="str">
        <f t="shared" ca="1" si="28"/>
        <v>85:15 PPF:DEF, 3bar, 10mm/s, 1.2mm</v>
      </c>
    </row>
    <row r="1384" spans="2:2" x14ac:dyDescent="0.25">
      <c r="B1384" s="47" t="str">
        <f t="shared" ca="1" si="28"/>
        <v>85:15 PPF:DEF, 3bar, 10mm/s, 1.2mm</v>
      </c>
    </row>
    <row r="1385" spans="2:2" x14ac:dyDescent="0.25">
      <c r="B1385" s="47" t="str">
        <f t="shared" ca="1" si="28"/>
        <v>85:15 PPF:DEF, 3bar, 10mm/s, 1.2mm</v>
      </c>
    </row>
    <row r="1386" spans="2:2" x14ac:dyDescent="0.25">
      <c r="B1386" s="47" t="str">
        <f t="shared" ca="1" si="28"/>
        <v>85:15 PPF:DEF, 3bar, 10mm/s, 1.2mm</v>
      </c>
    </row>
    <row r="1387" spans="2:2" x14ac:dyDescent="0.25">
      <c r="B1387" s="47" t="str">
        <f t="shared" ca="1" si="28"/>
        <v>85:15 PPF:DEF, 3bar, 10mm/s, 1.2mm</v>
      </c>
    </row>
    <row r="1388" spans="2:2" x14ac:dyDescent="0.25">
      <c r="B1388" s="47" t="str">
        <f t="shared" ca="1" si="28"/>
        <v>85:15 PPF:DEF, 3bar, 10mm/s, 1.2mm</v>
      </c>
    </row>
    <row r="1389" spans="2:2" x14ac:dyDescent="0.25">
      <c r="B1389" s="47" t="str">
        <f t="shared" ca="1" si="28"/>
        <v>85:15 PPF:DEF, 3bar, 10mm/s, 1.2mm</v>
      </c>
    </row>
    <row r="1390" spans="2:2" x14ac:dyDescent="0.25">
      <c r="B1390" s="47" t="str">
        <f t="shared" ca="1" si="28"/>
        <v>85:15 PPF:DEF, 3bar, 10mm/s, 1.2mm</v>
      </c>
    </row>
    <row r="1391" spans="2:2" x14ac:dyDescent="0.25">
      <c r="B1391" s="47" t="str">
        <f t="shared" ca="1" si="28"/>
        <v>85:15 PPF:DEF, 3bar, 10mm/s, 1.2mm</v>
      </c>
    </row>
    <row r="1392" spans="2:2" x14ac:dyDescent="0.25">
      <c r="B1392" s="47" t="str">
        <f t="shared" ca="1" si="28"/>
        <v>85:15 PPF:DEF, 3bar, 10mm/s, 1.2mm</v>
      </c>
    </row>
    <row r="1393" spans="2:2" x14ac:dyDescent="0.25">
      <c r="B1393" s="47" t="str">
        <f t="shared" ca="1" si="28"/>
        <v>85:15 PPF:DEF, 3bar, 10mm/s, 1.2mm</v>
      </c>
    </row>
    <row r="1394" spans="2:2" x14ac:dyDescent="0.25">
      <c r="B1394" s="47" t="str">
        <f t="shared" ca="1" si="28"/>
        <v>85:15 PPF:DEF, 3bar, 10mm/s, 1.2mm</v>
      </c>
    </row>
    <row r="1395" spans="2:2" x14ac:dyDescent="0.25">
      <c r="B1395" s="47" t="str">
        <f t="shared" ca="1" si="28"/>
        <v>85:15 PPF:DEF, 3bar, 10mm/s, 1mm</v>
      </c>
    </row>
    <row r="1396" spans="2:2" x14ac:dyDescent="0.25">
      <c r="B1396" s="47" t="str">
        <f t="shared" ca="1" si="28"/>
        <v>85:15 PPF:DEF, 3bar, 10mm/s, 1mm</v>
      </c>
    </row>
    <row r="1397" spans="2:2" x14ac:dyDescent="0.25">
      <c r="B1397" s="47" t="str">
        <f t="shared" ca="1" si="28"/>
        <v>85:15 PPF:DEF, 3bar, 10mm/s, 1mm</v>
      </c>
    </row>
    <row r="1398" spans="2:2" x14ac:dyDescent="0.25">
      <c r="B1398" s="47" t="str">
        <f t="shared" ca="1" si="28"/>
        <v>85:15 PPF:DEF, 3bar, 10mm/s, 1mm</v>
      </c>
    </row>
    <row r="1399" spans="2:2" x14ac:dyDescent="0.25">
      <c r="B1399" s="47" t="str">
        <f t="shared" ca="1" si="28"/>
        <v>85:15 PPF:DEF, 3bar, 10mm/s, 1mm</v>
      </c>
    </row>
    <row r="1400" spans="2:2" x14ac:dyDescent="0.25">
      <c r="B1400" s="47" t="str">
        <f t="shared" ca="1" si="28"/>
        <v>85:15 PPF:DEF, 3bar, 10mm/s, 1mm</v>
      </c>
    </row>
    <row r="1401" spans="2:2" x14ac:dyDescent="0.25">
      <c r="B1401" s="47" t="str">
        <f t="shared" ca="1" si="28"/>
        <v>85:15 PPF:DEF, 3bar, 10mm/s, 1mm</v>
      </c>
    </row>
    <row r="1402" spans="2:2" x14ac:dyDescent="0.25">
      <c r="B1402" s="47" t="str">
        <f t="shared" ca="1" si="28"/>
        <v>85:15 PPF:DEF, 3bar, 10mm/s, 1mm</v>
      </c>
    </row>
    <row r="1403" spans="2:2" x14ac:dyDescent="0.25">
      <c r="B1403" s="47" t="str">
        <f t="shared" ca="1" si="28"/>
        <v>85:15 PPF:DEF, 3bar, 10mm/s, 1mm</v>
      </c>
    </row>
    <row r="1404" spans="2:2" x14ac:dyDescent="0.25">
      <c r="B1404" s="47" t="str">
        <f t="shared" ca="1" si="28"/>
        <v>85:15 PPF:DEF, 3bar, 10mm/s, 1mm</v>
      </c>
    </row>
    <row r="1405" spans="2:2" x14ac:dyDescent="0.25">
      <c r="B1405" s="47" t="str">
        <f t="shared" ca="1" si="28"/>
        <v>85:15 PPF:DEF, 3bar, 10mm/s, 1mm</v>
      </c>
    </row>
    <row r="1406" spans="2:2" x14ac:dyDescent="0.25">
      <c r="B1406" s="47" t="str">
        <f t="shared" ca="1" si="28"/>
        <v>85:15 PPF:DEF, 3bar, 10mm/s, 1mm</v>
      </c>
    </row>
    <row r="1407" spans="2:2" x14ac:dyDescent="0.25">
      <c r="B1407" s="47" t="str">
        <f t="shared" ca="1" si="28"/>
        <v>85:15 PPF:DEF, 3bar, 10mm/s, 1mm</v>
      </c>
    </row>
    <row r="1408" spans="2:2" x14ac:dyDescent="0.25">
      <c r="B1408" s="47" t="str">
        <f t="shared" ca="1" si="28"/>
        <v>85:15 PPF:DEF, 3bar, 10mm/s, 1mm</v>
      </c>
    </row>
    <row r="1409" spans="2:2" x14ac:dyDescent="0.25">
      <c r="B1409" s="47" t="str">
        <f t="shared" ca="1" si="28"/>
        <v>85:15 PPF:DEF, 3bar, 10mm/s, 1mm</v>
      </c>
    </row>
    <row r="1410" spans="2:2" x14ac:dyDescent="0.25">
      <c r="B1410" s="47" t="str">
        <f t="shared" ref="B1410:B1473" ca="1" si="29">INDIRECT("A" &amp; TEXT(_xlfn.FLOOR.PRECISE((ROW()-1)/41)+1,"0"))</f>
        <v>85:15 PPF:DEF, 3bar, 10mm/s, 1mm</v>
      </c>
    </row>
    <row r="1411" spans="2:2" x14ac:dyDescent="0.25">
      <c r="B1411" s="47" t="str">
        <f t="shared" ca="1" si="29"/>
        <v>85:15 PPF:DEF, 3bar, 10mm/s, 1mm</v>
      </c>
    </row>
    <row r="1412" spans="2:2" x14ac:dyDescent="0.25">
      <c r="B1412" s="47" t="str">
        <f t="shared" ca="1" si="29"/>
        <v>85:15 PPF:DEF, 3bar, 10mm/s, 1mm</v>
      </c>
    </row>
    <row r="1413" spans="2:2" x14ac:dyDescent="0.25">
      <c r="B1413" s="47" t="str">
        <f t="shared" ca="1" si="29"/>
        <v>85:15 PPF:DEF, 3bar, 10mm/s, 1mm</v>
      </c>
    </row>
    <row r="1414" spans="2:2" x14ac:dyDescent="0.25">
      <c r="B1414" s="47" t="str">
        <f t="shared" ca="1" si="29"/>
        <v>85:15 PPF:DEF, 3bar, 10mm/s, 1mm</v>
      </c>
    </row>
    <row r="1415" spans="2:2" x14ac:dyDescent="0.25">
      <c r="B1415" s="47" t="str">
        <f t="shared" ca="1" si="29"/>
        <v>85:15 PPF:DEF, 3bar, 10mm/s, 1mm</v>
      </c>
    </row>
    <row r="1416" spans="2:2" x14ac:dyDescent="0.25">
      <c r="B1416" s="47" t="str">
        <f t="shared" ca="1" si="29"/>
        <v>85:15 PPF:DEF, 3bar, 10mm/s, 1mm</v>
      </c>
    </row>
    <row r="1417" spans="2:2" x14ac:dyDescent="0.25">
      <c r="B1417" s="47" t="str">
        <f t="shared" ca="1" si="29"/>
        <v>85:15 PPF:DEF, 3bar, 10mm/s, 1mm</v>
      </c>
    </row>
    <row r="1418" spans="2:2" x14ac:dyDescent="0.25">
      <c r="B1418" s="47" t="str">
        <f t="shared" ca="1" si="29"/>
        <v>85:15 PPF:DEF, 3bar, 10mm/s, 1mm</v>
      </c>
    </row>
    <row r="1419" spans="2:2" x14ac:dyDescent="0.25">
      <c r="B1419" s="47" t="str">
        <f t="shared" ca="1" si="29"/>
        <v>85:15 PPF:DEF, 3bar, 10mm/s, 1mm</v>
      </c>
    </row>
    <row r="1420" spans="2:2" x14ac:dyDescent="0.25">
      <c r="B1420" s="47" t="str">
        <f t="shared" ca="1" si="29"/>
        <v>85:15 PPF:DEF, 3bar, 10mm/s, 1mm</v>
      </c>
    </row>
    <row r="1421" spans="2:2" x14ac:dyDescent="0.25">
      <c r="B1421" s="47" t="str">
        <f t="shared" ca="1" si="29"/>
        <v>85:15 PPF:DEF, 3bar, 10mm/s, 1mm</v>
      </c>
    </row>
    <row r="1422" spans="2:2" x14ac:dyDescent="0.25">
      <c r="B1422" s="47" t="str">
        <f t="shared" ca="1" si="29"/>
        <v>85:15 PPF:DEF, 3bar, 10mm/s, 1mm</v>
      </c>
    </row>
    <row r="1423" spans="2:2" x14ac:dyDescent="0.25">
      <c r="B1423" s="47" t="str">
        <f t="shared" ca="1" si="29"/>
        <v>85:15 PPF:DEF, 3bar, 10mm/s, 1mm</v>
      </c>
    </row>
    <row r="1424" spans="2:2" x14ac:dyDescent="0.25">
      <c r="B1424" s="47" t="str">
        <f t="shared" ca="1" si="29"/>
        <v>85:15 PPF:DEF, 3bar, 10mm/s, 1mm</v>
      </c>
    </row>
    <row r="1425" spans="2:2" x14ac:dyDescent="0.25">
      <c r="B1425" s="47" t="str">
        <f t="shared" ca="1" si="29"/>
        <v>85:15 PPF:DEF, 3bar, 10mm/s, 1mm</v>
      </c>
    </row>
    <row r="1426" spans="2:2" x14ac:dyDescent="0.25">
      <c r="B1426" s="47" t="str">
        <f t="shared" ca="1" si="29"/>
        <v>85:15 PPF:DEF, 3bar, 10mm/s, 1mm</v>
      </c>
    </row>
    <row r="1427" spans="2:2" x14ac:dyDescent="0.25">
      <c r="B1427" s="47" t="str">
        <f t="shared" ca="1" si="29"/>
        <v>85:15 PPF:DEF, 3bar, 10mm/s, 1mm</v>
      </c>
    </row>
    <row r="1428" spans="2:2" x14ac:dyDescent="0.25">
      <c r="B1428" s="47" t="str">
        <f t="shared" ca="1" si="29"/>
        <v>85:15 PPF:DEF, 3bar, 10mm/s, 1mm</v>
      </c>
    </row>
    <row r="1429" spans="2:2" x14ac:dyDescent="0.25">
      <c r="B1429" s="47" t="str">
        <f t="shared" ca="1" si="29"/>
        <v>85:15 PPF:DEF, 3bar, 10mm/s, 1mm</v>
      </c>
    </row>
    <row r="1430" spans="2:2" x14ac:dyDescent="0.25">
      <c r="B1430" s="47" t="str">
        <f t="shared" ca="1" si="29"/>
        <v>85:15 PPF:DEF, 3bar, 10mm/s, 1mm</v>
      </c>
    </row>
    <row r="1431" spans="2:2" x14ac:dyDescent="0.25">
      <c r="B1431" s="47" t="str">
        <f t="shared" ca="1" si="29"/>
        <v>85:15 PPF:DEF, 3bar, 10mm/s, 1mm</v>
      </c>
    </row>
    <row r="1432" spans="2:2" x14ac:dyDescent="0.25">
      <c r="B1432" s="47" t="str">
        <f t="shared" ca="1" si="29"/>
        <v>85:15 PPF:DEF, 3bar, 10mm/s, 1mm</v>
      </c>
    </row>
    <row r="1433" spans="2:2" x14ac:dyDescent="0.25">
      <c r="B1433" s="47" t="str">
        <f t="shared" ca="1" si="29"/>
        <v>85:15 PPF:DEF, 3bar, 10mm/s, 1mm</v>
      </c>
    </row>
    <row r="1434" spans="2:2" x14ac:dyDescent="0.25">
      <c r="B1434" s="47" t="str">
        <f t="shared" ca="1" si="29"/>
        <v>85:15 PPF:DEF, 3bar, 10mm/s, 1mm</v>
      </c>
    </row>
    <row r="1435" spans="2:2" x14ac:dyDescent="0.25">
      <c r="B1435" s="47" t="str">
        <f t="shared" ca="1" si="29"/>
        <v>85:15 PPF:DEF, 3bar, 10mm/s, 1mm</v>
      </c>
    </row>
    <row r="1436" spans="2:2" x14ac:dyDescent="0.25">
      <c r="B1436" s="47" t="str">
        <f t="shared" ca="1" si="29"/>
        <v>85:15 PPF:DEF, 3bar, 10mm/s, 0.8mm</v>
      </c>
    </row>
    <row r="1437" spans="2:2" x14ac:dyDescent="0.25">
      <c r="B1437" s="47" t="str">
        <f t="shared" ca="1" si="29"/>
        <v>85:15 PPF:DEF, 3bar, 10mm/s, 0.8mm</v>
      </c>
    </row>
    <row r="1438" spans="2:2" x14ac:dyDescent="0.25">
      <c r="B1438" s="47" t="str">
        <f t="shared" ca="1" si="29"/>
        <v>85:15 PPF:DEF, 3bar, 10mm/s, 0.8mm</v>
      </c>
    </row>
    <row r="1439" spans="2:2" x14ac:dyDescent="0.25">
      <c r="B1439" s="47" t="str">
        <f t="shared" ca="1" si="29"/>
        <v>85:15 PPF:DEF, 3bar, 10mm/s, 0.8mm</v>
      </c>
    </row>
    <row r="1440" spans="2:2" x14ac:dyDescent="0.25">
      <c r="B1440" s="47" t="str">
        <f t="shared" ca="1" si="29"/>
        <v>85:15 PPF:DEF, 3bar, 10mm/s, 0.8mm</v>
      </c>
    </row>
    <row r="1441" spans="2:2" x14ac:dyDescent="0.25">
      <c r="B1441" s="47" t="str">
        <f t="shared" ca="1" si="29"/>
        <v>85:15 PPF:DEF, 3bar, 10mm/s, 0.8mm</v>
      </c>
    </row>
    <row r="1442" spans="2:2" x14ac:dyDescent="0.25">
      <c r="B1442" s="47" t="str">
        <f t="shared" ca="1" si="29"/>
        <v>85:15 PPF:DEF, 3bar, 10mm/s, 0.8mm</v>
      </c>
    </row>
    <row r="1443" spans="2:2" x14ac:dyDescent="0.25">
      <c r="B1443" s="47" t="str">
        <f t="shared" ca="1" si="29"/>
        <v>85:15 PPF:DEF, 3bar, 10mm/s, 0.8mm</v>
      </c>
    </row>
    <row r="1444" spans="2:2" x14ac:dyDescent="0.25">
      <c r="B1444" s="47" t="str">
        <f t="shared" ca="1" si="29"/>
        <v>85:15 PPF:DEF, 3bar, 10mm/s, 0.8mm</v>
      </c>
    </row>
    <row r="1445" spans="2:2" x14ac:dyDescent="0.25">
      <c r="B1445" s="47" t="str">
        <f t="shared" ca="1" si="29"/>
        <v>85:15 PPF:DEF, 3bar, 10mm/s, 0.8mm</v>
      </c>
    </row>
    <row r="1446" spans="2:2" x14ac:dyDescent="0.25">
      <c r="B1446" s="47" t="str">
        <f t="shared" ca="1" si="29"/>
        <v>85:15 PPF:DEF, 3bar, 10mm/s, 0.8mm</v>
      </c>
    </row>
    <row r="1447" spans="2:2" x14ac:dyDescent="0.25">
      <c r="B1447" s="47" t="str">
        <f t="shared" ca="1" si="29"/>
        <v>85:15 PPF:DEF, 3bar, 10mm/s, 0.8mm</v>
      </c>
    </row>
    <row r="1448" spans="2:2" x14ac:dyDescent="0.25">
      <c r="B1448" s="47" t="str">
        <f t="shared" ca="1" si="29"/>
        <v>85:15 PPF:DEF, 3bar, 10mm/s, 0.8mm</v>
      </c>
    </row>
    <row r="1449" spans="2:2" x14ac:dyDescent="0.25">
      <c r="B1449" s="47" t="str">
        <f t="shared" ca="1" si="29"/>
        <v>85:15 PPF:DEF, 3bar, 10mm/s, 0.8mm</v>
      </c>
    </row>
    <row r="1450" spans="2:2" x14ac:dyDescent="0.25">
      <c r="B1450" s="47" t="str">
        <f t="shared" ca="1" si="29"/>
        <v>85:15 PPF:DEF, 3bar, 10mm/s, 0.8mm</v>
      </c>
    </row>
    <row r="1451" spans="2:2" x14ac:dyDescent="0.25">
      <c r="B1451" s="47" t="str">
        <f t="shared" ca="1" si="29"/>
        <v>85:15 PPF:DEF, 3bar, 10mm/s, 0.8mm</v>
      </c>
    </row>
    <row r="1452" spans="2:2" x14ac:dyDescent="0.25">
      <c r="B1452" s="47" t="str">
        <f t="shared" ca="1" si="29"/>
        <v>85:15 PPF:DEF, 3bar, 10mm/s, 0.8mm</v>
      </c>
    </row>
    <row r="1453" spans="2:2" x14ac:dyDescent="0.25">
      <c r="B1453" s="47" t="str">
        <f t="shared" ca="1" si="29"/>
        <v>85:15 PPF:DEF, 3bar, 10mm/s, 0.8mm</v>
      </c>
    </row>
    <row r="1454" spans="2:2" x14ac:dyDescent="0.25">
      <c r="B1454" s="47" t="str">
        <f t="shared" ca="1" si="29"/>
        <v>85:15 PPF:DEF, 3bar, 10mm/s, 0.8mm</v>
      </c>
    </row>
    <row r="1455" spans="2:2" x14ac:dyDescent="0.25">
      <c r="B1455" s="47" t="str">
        <f t="shared" ca="1" si="29"/>
        <v>85:15 PPF:DEF, 3bar, 10mm/s, 0.8mm</v>
      </c>
    </row>
    <row r="1456" spans="2:2" x14ac:dyDescent="0.25">
      <c r="B1456" s="47" t="str">
        <f t="shared" ca="1" si="29"/>
        <v>85:15 PPF:DEF, 3bar, 10mm/s, 0.8mm</v>
      </c>
    </row>
    <row r="1457" spans="2:2" x14ac:dyDescent="0.25">
      <c r="B1457" s="47" t="str">
        <f t="shared" ca="1" si="29"/>
        <v>85:15 PPF:DEF, 3bar, 10mm/s, 0.8mm</v>
      </c>
    </row>
    <row r="1458" spans="2:2" x14ac:dyDescent="0.25">
      <c r="B1458" s="47" t="str">
        <f t="shared" ca="1" si="29"/>
        <v>85:15 PPF:DEF, 3bar, 10mm/s, 0.8mm</v>
      </c>
    </row>
    <row r="1459" spans="2:2" x14ac:dyDescent="0.25">
      <c r="B1459" s="47" t="str">
        <f t="shared" ca="1" si="29"/>
        <v>85:15 PPF:DEF, 3bar, 10mm/s, 0.8mm</v>
      </c>
    </row>
    <row r="1460" spans="2:2" x14ac:dyDescent="0.25">
      <c r="B1460" s="47" t="str">
        <f t="shared" ca="1" si="29"/>
        <v>85:15 PPF:DEF, 3bar, 10mm/s, 0.8mm</v>
      </c>
    </row>
    <row r="1461" spans="2:2" x14ac:dyDescent="0.25">
      <c r="B1461" s="47" t="str">
        <f t="shared" ca="1" si="29"/>
        <v>85:15 PPF:DEF, 3bar, 10mm/s, 0.8mm</v>
      </c>
    </row>
    <row r="1462" spans="2:2" x14ac:dyDescent="0.25">
      <c r="B1462" s="47" t="str">
        <f t="shared" ca="1" si="29"/>
        <v>85:15 PPF:DEF, 3bar, 10mm/s, 0.8mm</v>
      </c>
    </row>
    <row r="1463" spans="2:2" x14ac:dyDescent="0.25">
      <c r="B1463" s="47" t="str">
        <f t="shared" ca="1" si="29"/>
        <v>85:15 PPF:DEF, 3bar, 10mm/s, 0.8mm</v>
      </c>
    </row>
    <row r="1464" spans="2:2" x14ac:dyDescent="0.25">
      <c r="B1464" s="47" t="str">
        <f t="shared" ca="1" si="29"/>
        <v>85:15 PPF:DEF, 3bar, 10mm/s, 0.8mm</v>
      </c>
    </row>
    <row r="1465" spans="2:2" x14ac:dyDescent="0.25">
      <c r="B1465" s="47" t="str">
        <f t="shared" ca="1" si="29"/>
        <v>85:15 PPF:DEF, 3bar, 10mm/s, 0.8mm</v>
      </c>
    </row>
    <row r="1466" spans="2:2" x14ac:dyDescent="0.25">
      <c r="B1466" s="47" t="str">
        <f t="shared" ca="1" si="29"/>
        <v>85:15 PPF:DEF, 3bar, 10mm/s, 0.8mm</v>
      </c>
    </row>
    <row r="1467" spans="2:2" x14ac:dyDescent="0.25">
      <c r="B1467" s="47" t="str">
        <f t="shared" ca="1" si="29"/>
        <v>85:15 PPF:DEF, 3bar, 10mm/s, 0.8mm</v>
      </c>
    </row>
    <row r="1468" spans="2:2" x14ac:dyDescent="0.25">
      <c r="B1468" s="47" t="str">
        <f t="shared" ca="1" si="29"/>
        <v>85:15 PPF:DEF, 3bar, 10mm/s, 0.8mm</v>
      </c>
    </row>
    <row r="1469" spans="2:2" x14ac:dyDescent="0.25">
      <c r="B1469" s="47" t="str">
        <f t="shared" ca="1" si="29"/>
        <v>85:15 PPF:DEF, 3bar, 10mm/s, 0.8mm</v>
      </c>
    </row>
    <row r="1470" spans="2:2" x14ac:dyDescent="0.25">
      <c r="B1470" s="47" t="str">
        <f t="shared" ca="1" si="29"/>
        <v>85:15 PPF:DEF, 3bar, 10mm/s, 0.8mm</v>
      </c>
    </row>
    <row r="1471" spans="2:2" x14ac:dyDescent="0.25">
      <c r="B1471" s="47" t="str">
        <f t="shared" ca="1" si="29"/>
        <v>85:15 PPF:DEF, 3bar, 10mm/s, 0.8mm</v>
      </c>
    </row>
    <row r="1472" spans="2:2" x14ac:dyDescent="0.25">
      <c r="B1472" s="47" t="str">
        <f t="shared" ca="1" si="29"/>
        <v>85:15 PPF:DEF, 3bar, 10mm/s, 0.8mm</v>
      </c>
    </row>
    <row r="1473" spans="2:2" x14ac:dyDescent="0.25">
      <c r="B1473" s="47" t="str">
        <f t="shared" ca="1" si="29"/>
        <v>85:15 PPF:DEF, 3bar, 10mm/s, 0.8mm</v>
      </c>
    </row>
    <row r="1474" spans="2:2" x14ac:dyDescent="0.25">
      <c r="B1474" s="47" t="str">
        <f t="shared" ref="B1474:B1537" ca="1" si="30">INDIRECT("A" &amp; TEXT(_xlfn.FLOOR.PRECISE((ROW()-1)/41)+1,"0"))</f>
        <v>85:15 PPF:DEF, 3bar, 10mm/s, 0.8mm</v>
      </c>
    </row>
    <row r="1475" spans="2:2" x14ac:dyDescent="0.25">
      <c r="B1475" s="47" t="str">
        <f t="shared" ca="1" si="30"/>
        <v>85:15 PPF:DEF, 3bar, 10mm/s, 0.8mm</v>
      </c>
    </row>
    <row r="1476" spans="2:2" x14ac:dyDescent="0.25">
      <c r="B1476" s="47" t="str">
        <f t="shared" ca="1" si="30"/>
        <v>85:15 PPF:DEF, 3bar, 10mm/s, 0.8mm</v>
      </c>
    </row>
    <row r="1477" spans="2:2" x14ac:dyDescent="0.25">
      <c r="B1477" s="47" t="str">
        <f t="shared" ca="1" si="30"/>
        <v>90:10 PPF:DEF, 2.5bar, 5mm/s, 1.2mm</v>
      </c>
    </row>
    <row r="1478" spans="2:2" x14ac:dyDescent="0.25">
      <c r="B1478" s="47" t="str">
        <f t="shared" ca="1" si="30"/>
        <v>90:10 PPF:DEF, 2.5bar, 5mm/s, 1.2mm</v>
      </c>
    </row>
    <row r="1479" spans="2:2" x14ac:dyDescent="0.25">
      <c r="B1479" s="47" t="str">
        <f t="shared" ca="1" si="30"/>
        <v>90:10 PPF:DEF, 2.5bar, 5mm/s, 1.2mm</v>
      </c>
    </row>
    <row r="1480" spans="2:2" x14ac:dyDescent="0.25">
      <c r="B1480" s="47" t="str">
        <f t="shared" ca="1" si="30"/>
        <v>90:10 PPF:DEF, 2.5bar, 5mm/s, 1.2mm</v>
      </c>
    </row>
    <row r="1481" spans="2:2" x14ac:dyDescent="0.25">
      <c r="B1481" s="47" t="str">
        <f t="shared" ca="1" si="30"/>
        <v>90:10 PPF:DEF, 2.5bar, 5mm/s, 1.2mm</v>
      </c>
    </row>
    <row r="1482" spans="2:2" x14ac:dyDescent="0.25">
      <c r="B1482" s="47" t="str">
        <f t="shared" ca="1" si="30"/>
        <v>90:10 PPF:DEF, 2.5bar, 5mm/s, 1.2mm</v>
      </c>
    </row>
    <row r="1483" spans="2:2" x14ac:dyDescent="0.25">
      <c r="B1483" s="47" t="str">
        <f t="shared" ca="1" si="30"/>
        <v>90:10 PPF:DEF, 2.5bar, 5mm/s, 1.2mm</v>
      </c>
    </row>
    <row r="1484" spans="2:2" x14ac:dyDescent="0.25">
      <c r="B1484" s="47" t="str">
        <f t="shared" ca="1" si="30"/>
        <v>90:10 PPF:DEF, 2.5bar, 5mm/s, 1.2mm</v>
      </c>
    </row>
    <row r="1485" spans="2:2" x14ac:dyDescent="0.25">
      <c r="B1485" s="47" t="str">
        <f t="shared" ca="1" si="30"/>
        <v>90:10 PPF:DEF, 2.5bar, 5mm/s, 1.2mm</v>
      </c>
    </row>
    <row r="1486" spans="2:2" x14ac:dyDescent="0.25">
      <c r="B1486" s="47" t="str">
        <f t="shared" ca="1" si="30"/>
        <v>90:10 PPF:DEF, 2.5bar, 5mm/s, 1.2mm</v>
      </c>
    </row>
    <row r="1487" spans="2:2" x14ac:dyDescent="0.25">
      <c r="B1487" s="47" t="str">
        <f t="shared" ca="1" si="30"/>
        <v>90:10 PPF:DEF, 2.5bar, 5mm/s, 1.2mm</v>
      </c>
    </row>
    <row r="1488" spans="2:2" x14ac:dyDescent="0.25">
      <c r="B1488" s="47" t="str">
        <f t="shared" ca="1" si="30"/>
        <v>90:10 PPF:DEF, 2.5bar, 5mm/s, 1.2mm</v>
      </c>
    </row>
    <row r="1489" spans="2:2" x14ac:dyDescent="0.25">
      <c r="B1489" s="47" t="str">
        <f t="shared" ca="1" si="30"/>
        <v>90:10 PPF:DEF, 2.5bar, 5mm/s, 1.2mm</v>
      </c>
    </row>
    <row r="1490" spans="2:2" x14ac:dyDescent="0.25">
      <c r="B1490" s="47" t="str">
        <f t="shared" ca="1" si="30"/>
        <v>90:10 PPF:DEF, 2.5bar, 5mm/s, 1.2mm</v>
      </c>
    </row>
    <row r="1491" spans="2:2" x14ac:dyDescent="0.25">
      <c r="B1491" s="47" t="str">
        <f t="shared" ca="1" si="30"/>
        <v>90:10 PPF:DEF, 2.5bar, 5mm/s, 1.2mm</v>
      </c>
    </row>
    <row r="1492" spans="2:2" x14ac:dyDescent="0.25">
      <c r="B1492" s="47" t="str">
        <f t="shared" ca="1" si="30"/>
        <v>90:10 PPF:DEF, 2.5bar, 5mm/s, 1.2mm</v>
      </c>
    </row>
    <row r="1493" spans="2:2" x14ac:dyDescent="0.25">
      <c r="B1493" s="47" t="str">
        <f t="shared" ca="1" si="30"/>
        <v>90:10 PPF:DEF, 2.5bar, 5mm/s, 1.2mm</v>
      </c>
    </row>
    <row r="1494" spans="2:2" x14ac:dyDescent="0.25">
      <c r="B1494" s="47" t="str">
        <f t="shared" ca="1" si="30"/>
        <v>90:10 PPF:DEF, 2.5bar, 5mm/s, 1.2mm</v>
      </c>
    </row>
    <row r="1495" spans="2:2" x14ac:dyDescent="0.25">
      <c r="B1495" s="47" t="str">
        <f t="shared" ca="1" si="30"/>
        <v>90:10 PPF:DEF, 2.5bar, 5mm/s, 1.2mm</v>
      </c>
    </row>
    <row r="1496" spans="2:2" x14ac:dyDescent="0.25">
      <c r="B1496" s="47" t="str">
        <f t="shared" ca="1" si="30"/>
        <v>90:10 PPF:DEF, 2.5bar, 5mm/s, 1.2mm</v>
      </c>
    </row>
    <row r="1497" spans="2:2" x14ac:dyDescent="0.25">
      <c r="B1497" s="47" t="str">
        <f t="shared" ca="1" si="30"/>
        <v>90:10 PPF:DEF, 2.5bar, 5mm/s, 1.2mm</v>
      </c>
    </row>
    <row r="1498" spans="2:2" x14ac:dyDescent="0.25">
      <c r="B1498" s="47" t="str">
        <f t="shared" ca="1" si="30"/>
        <v>90:10 PPF:DEF, 2.5bar, 5mm/s, 1.2mm</v>
      </c>
    </row>
    <row r="1499" spans="2:2" x14ac:dyDescent="0.25">
      <c r="B1499" s="47" t="str">
        <f t="shared" ca="1" si="30"/>
        <v>90:10 PPF:DEF, 2.5bar, 5mm/s, 1.2mm</v>
      </c>
    </row>
    <row r="1500" spans="2:2" x14ac:dyDescent="0.25">
      <c r="B1500" s="47" t="str">
        <f t="shared" ca="1" si="30"/>
        <v>90:10 PPF:DEF, 2.5bar, 5mm/s, 1.2mm</v>
      </c>
    </row>
    <row r="1501" spans="2:2" x14ac:dyDescent="0.25">
      <c r="B1501" s="47" t="str">
        <f t="shared" ca="1" si="30"/>
        <v>90:10 PPF:DEF, 2.5bar, 5mm/s, 1.2mm</v>
      </c>
    </row>
    <row r="1502" spans="2:2" x14ac:dyDescent="0.25">
      <c r="B1502" s="47" t="str">
        <f t="shared" ca="1" si="30"/>
        <v>90:10 PPF:DEF, 2.5bar, 5mm/s, 1.2mm</v>
      </c>
    </row>
    <row r="1503" spans="2:2" x14ac:dyDescent="0.25">
      <c r="B1503" s="47" t="str">
        <f t="shared" ca="1" si="30"/>
        <v>90:10 PPF:DEF, 2.5bar, 5mm/s, 1.2mm</v>
      </c>
    </row>
    <row r="1504" spans="2:2" x14ac:dyDescent="0.25">
      <c r="B1504" s="47" t="str">
        <f t="shared" ca="1" si="30"/>
        <v>90:10 PPF:DEF, 2.5bar, 5mm/s, 1.2mm</v>
      </c>
    </row>
    <row r="1505" spans="2:2" x14ac:dyDescent="0.25">
      <c r="B1505" s="47" t="str">
        <f t="shared" ca="1" si="30"/>
        <v>90:10 PPF:DEF, 2.5bar, 5mm/s, 1.2mm</v>
      </c>
    </row>
    <row r="1506" spans="2:2" x14ac:dyDescent="0.25">
      <c r="B1506" s="47" t="str">
        <f t="shared" ca="1" si="30"/>
        <v>90:10 PPF:DEF, 2.5bar, 5mm/s, 1.2mm</v>
      </c>
    </row>
    <row r="1507" spans="2:2" x14ac:dyDescent="0.25">
      <c r="B1507" s="47" t="str">
        <f t="shared" ca="1" si="30"/>
        <v>90:10 PPF:DEF, 2.5bar, 5mm/s, 1.2mm</v>
      </c>
    </row>
    <row r="1508" spans="2:2" x14ac:dyDescent="0.25">
      <c r="B1508" s="47" t="str">
        <f t="shared" ca="1" si="30"/>
        <v>90:10 PPF:DEF, 2.5bar, 5mm/s, 1.2mm</v>
      </c>
    </row>
    <row r="1509" spans="2:2" x14ac:dyDescent="0.25">
      <c r="B1509" s="47" t="str">
        <f t="shared" ca="1" si="30"/>
        <v>90:10 PPF:DEF, 2.5bar, 5mm/s, 1.2mm</v>
      </c>
    </row>
    <row r="1510" spans="2:2" x14ac:dyDescent="0.25">
      <c r="B1510" s="47" t="str">
        <f t="shared" ca="1" si="30"/>
        <v>90:10 PPF:DEF, 2.5bar, 5mm/s, 1.2mm</v>
      </c>
    </row>
    <row r="1511" spans="2:2" x14ac:dyDescent="0.25">
      <c r="B1511" s="47" t="str">
        <f t="shared" ca="1" si="30"/>
        <v>90:10 PPF:DEF, 2.5bar, 5mm/s, 1.2mm</v>
      </c>
    </row>
    <row r="1512" spans="2:2" x14ac:dyDescent="0.25">
      <c r="B1512" s="47" t="str">
        <f t="shared" ca="1" si="30"/>
        <v>90:10 PPF:DEF, 2.5bar, 5mm/s, 1.2mm</v>
      </c>
    </row>
    <row r="1513" spans="2:2" x14ac:dyDescent="0.25">
      <c r="B1513" s="47" t="str">
        <f t="shared" ca="1" si="30"/>
        <v>90:10 PPF:DEF, 2.5bar, 5mm/s, 1.2mm</v>
      </c>
    </row>
    <row r="1514" spans="2:2" x14ac:dyDescent="0.25">
      <c r="B1514" s="47" t="str">
        <f t="shared" ca="1" si="30"/>
        <v>90:10 PPF:DEF, 2.5bar, 5mm/s, 1.2mm</v>
      </c>
    </row>
    <row r="1515" spans="2:2" x14ac:dyDescent="0.25">
      <c r="B1515" s="47" t="str">
        <f t="shared" ca="1" si="30"/>
        <v>90:10 PPF:DEF, 2.5bar, 5mm/s, 1.2mm</v>
      </c>
    </row>
    <row r="1516" spans="2:2" x14ac:dyDescent="0.25">
      <c r="B1516" s="47" t="str">
        <f t="shared" ca="1" si="30"/>
        <v>90:10 PPF:DEF, 2.5bar, 5mm/s, 1.2mm</v>
      </c>
    </row>
    <row r="1517" spans="2:2" x14ac:dyDescent="0.25">
      <c r="B1517" s="47" t="str">
        <f t="shared" ca="1" si="30"/>
        <v>90:10 PPF:DEF, 2.5bar, 5mm/s, 1.2mm</v>
      </c>
    </row>
    <row r="1518" spans="2:2" x14ac:dyDescent="0.25">
      <c r="B1518" s="47" t="str">
        <f t="shared" ca="1" si="30"/>
        <v>90:10 PPF:DEF, 2.5bar, 5mm/s, 1mm</v>
      </c>
    </row>
    <row r="1519" spans="2:2" x14ac:dyDescent="0.25">
      <c r="B1519" s="47" t="str">
        <f t="shared" ca="1" si="30"/>
        <v>90:10 PPF:DEF, 2.5bar, 5mm/s, 1mm</v>
      </c>
    </row>
    <row r="1520" spans="2:2" x14ac:dyDescent="0.25">
      <c r="B1520" s="47" t="str">
        <f t="shared" ca="1" si="30"/>
        <v>90:10 PPF:DEF, 2.5bar, 5mm/s, 1mm</v>
      </c>
    </row>
    <row r="1521" spans="2:2" x14ac:dyDescent="0.25">
      <c r="B1521" s="47" t="str">
        <f t="shared" ca="1" si="30"/>
        <v>90:10 PPF:DEF, 2.5bar, 5mm/s, 1mm</v>
      </c>
    </row>
    <row r="1522" spans="2:2" x14ac:dyDescent="0.25">
      <c r="B1522" s="47" t="str">
        <f t="shared" ca="1" si="30"/>
        <v>90:10 PPF:DEF, 2.5bar, 5mm/s, 1mm</v>
      </c>
    </row>
    <row r="1523" spans="2:2" x14ac:dyDescent="0.25">
      <c r="B1523" s="47" t="str">
        <f t="shared" ca="1" si="30"/>
        <v>90:10 PPF:DEF, 2.5bar, 5mm/s, 1mm</v>
      </c>
    </row>
    <row r="1524" spans="2:2" x14ac:dyDescent="0.25">
      <c r="B1524" s="47" t="str">
        <f t="shared" ca="1" si="30"/>
        <v>90:10 PPF:DEF, 2.5bar, 5mm/s, 1mm</v>
      </c>
    </row>
    <row r="1525" spans="2:2" x14ac:dyDescent="0.25">
      <c r="B1525" s="47" t="str">
        <f t="shared" ca="1" si="30"/>
        <v>90:10 PPF:DEF, 2.5bar, 5mm/s, 1mm</v>
      </c>
    </row>
    <row r="1526" spans="2:2" x14ac:dyDescent="0.25">
      <c r="B1526" s="47" t="str">
        <f t="shared" ca="1" si="30"/>
        <v>90:10 PPF:DEF, 2.5bar, 5mm/s, 1mm</v>
      </c>
    </row>
    <row r="1527" spans="2:2" x14ac:dyDescent="0.25">
      <c r="B1527" s="47" t="str">
        <f t="shared" ca="1" si="30"/>
        <v>90:10 PPF:DEF, 2.5bar, 5mm/s, 1mm</v>
      </c>
    </row>
    <row r="1528" spans="2:2" x14ac:dyDescent="0.25">
      <c r="B1528" s="47" t="str">
        <f t="shared" ca="1" si="30"/>
        <v>90:10 PPF:DEF, 2.5bar, 5mm/s, 1mm</v>
      </c>
    </row>
    <row r="1529" spans="2:2" x14ac:dyDescent="0.25">
      <c r="B1529" s="47" t="str">
        <f t="shared" ca="1" si="30"/>
        <v>90:10 PPF:DEF, 2.5bar, 5mm/s, 1mm</v>
      </c>
    </row>
    <row r="1530" spans="2:2" x14ac:dyDescent="0.25">
      <c r="B1530" s="47" t="str">
        <f t="shared" ca="1" si="30"/>
        <v>90:10 PPF:DEF, 2.5bar, 5mm/s, 1mm</v>
      </c>
    </row>
    <row r="1531" spans="2:2" x14ac:dyDescent="0.25">
      <c r="B1531" s="47" t="str">
        <f t="shared" ca="1" si="30"/>
        <v>90:10 PPF:DEF, 2.5bar, 5mm/s, 1mm</v>
      </c>
    </row>
    <row r="1532" spans="2:2" x14ac:dyDescent="0.25">
      <c r="B1532" s="47" t="str">
        <f t="shared" ca="1" si="30"/>
        <v>90:10 PPF:DEF, 2.5bar, 5mm/s, 1mm</v>
      </c>
    </row>
    <row r="1533" spans="2:2" x14ac:dyDescent="0.25">
      <c r="B1533" s="47" t="str">
        <f t="shared" ca="1" si="30"/>
        <v>90:10 PPF:DEF, 2.5bar, 5mm/s, 1mm</v>
      </c>
    </row>
    <row r="1534" spans="2:2" x14ac:dyDescent="0.25">
      <c r="B1534" s="47" t="str">
        <f t="shared" ca="1" si="30"/>
        <v>90:10 PPF:DEF, 2.5bar, 5mm/s, 1mm</v>
      </c>
    </row>
    <row r="1535" spans="2:2" x14ac:dyDescent="0.25">
      <c r="B1535" s="47" t="str">
        <f t="shared" ca="1" si="30"/>
        <v>90:10 PPF:DEF, 2.5bar, 5mm/s, 1mm</v>
      </c>
    </row>
    <row r="1536" spans="2:2" x14ac:dyDescent="0.25">
      <c r="B1536" s="47" t="str">
        <f t="shared" ca="1" si="30"/>
        <v>90:10 PPF:DEF, 2.5bar, 5mm/s, 1mm</v>
      </c>
    </row>
    <row r="1537" spans="2:2" x14ac:dyDescent="0.25">
      <c r="B1537" s="47" t="str">
        <f t="shared" ca="1" si="30"/>
        <v>90:10 PPF:DEF, 2.5bar, 5mm/s, 1mm</v>
      </c>
    </row>
    <row r="1538" spans="2:2" x14ac:dyDescent="0.25">
      <c r="B1538" s="47" t="str">
        <f t="shared" ref="B1538:B1601" ca="1" si="31">INDIRECT("A" &amp; TEXT(_xlfn.FLOOR.PRECISE((ROW()-1)/41)+1,"0"))</f>
        <v>90:10 PPF:DEF, 2.5bar, 5mm/s, 1mm</v>
      </c>
    </row>
    <row r="1539" spans="2:2" x14ac:dyDescent="0.25">
      <c r="B1539" s="47" t="str">
        <f t="shared" ca="1" si="31"/>
        <v>90:10 PPF:DEF, 2.5bar, 5mm/s, 1mm</v>
      </c>
    </row>
    <row r="1540" spans="2:2" x14ac:dyDescent="0.25">
      <c r="B1540" s="47" t="str">
        <f t="shared" ca="1" si="31"/>
        <v>90:10 PPF:DEF, 2.5bar, 5mm/s, 1mm</v>
      </c>
    </row>
    <row r="1541" spans="2:2" x14ac:dyDescent="0.25">
      <c r="B1541" s="47" t="str">
        <f t="shared" ca="1" si="31"/>
        <v>90:10 PPF:DEF, 2.5bar, 5mm/s, 1mm</v>
      </c>
    </row>
    <row r="1542" spans="2:2" x14ac:dyDescent="0.25">
      <c r="B1542" s="47" t="str">
        <f t="shared" ca="1" si="31"/>
        <v>90:10 PPF:DEF, 2.5bar, 5mm/s, 1mm</v>
      </c>
    </row>
    <row r="1543" spans="2:2" x14ac:dyDescent="0.25">
      <c r="B1543" s="47" t="str">
        <f t="shared" ca="1" si="31"/>
        <v>90:10 PPF:DEF, 2.5bar, 5mm/s, 1mm</v>
      </c>
    </row>
    <row r="1544" spans="2:2" x14ac:dyDescent="0.25">
      <c r="B1544" s="47" t="str">
        <f t="shared" ca="1" si="31"/>
        <v>90:10 PPF:DEF, 2.5bar, 5mm/s, 1mm</v>
      </c>
    </row>
    <row r="1545" spans="2:2" x14ac:dyDescent="0.25">
      <c r="B1545" s="47" t="str">
        <f t="shared" ca="1" si="31"/>
        <v>90:10 PPF:DEF, 2.5bar, 5mm/s, 1mm</v>
      </c>
    </row>
    <row r="1546" spans="2:2" x14ac:dyDescent="0.25">
      <c r="B1546" s="47" t="str">
        <f t="shared" ca="1" si="31"/>
        <v>90:10 PPF:DEF, 2.5bar, 5mm/s, 1mm</v>
      </c>
    </row>
    <row r="1547" spans="2:2" x14ac:dyDescent="0.25">
      <c r="B1547" s="47" t="str">
        <f t="shared" ca="1" si="31"/>
        <v>90:10 PPF:DEF, 2.5bar, 5mm/s, 1mm</v>
      </c>
    </row>
    <row r="1548" spans="2:2" x14ac:dyDescent="0.25">
      <c r="B1548" s="47" t="str">
        <f t="shared" ca="1" si="31"/>
        <v>90:10 PPF:DEF, 2.5bar, 5mm/s, 1mm</v>
      </c>
    </row>
    <row r="1549" spans="2:2" x14ac:dyDescent="0.25">
      <c r="B1549" s="47" t="str">
        <f t="shared" ca="1" si="31"/>
        <v>90:10 PPF:DEF, 2.5bar, 5mm/s, 1mm</v>
      </c>
    </row>
    <row r="1550" spans="2:2" x14ac:dyDescent="0.25">
      <c r="B1550" s="47" t="str">
        <f t="shared" ca="1" si="31"/>
        <v>90:10 PPF:DEF, 2.5bar, 5mm/s, 1mm</v>
      </c>
    </row>
    <row r="1551" spans="2:2" x14ac:dyDescent="0.25">
      <c r="B1551" s="47" t="str">
        <f t="shared" ca="1" si="31"/>
        <v>90:10 PPF:DEF, 2.5bar, 5mm/s, 1mm</v>
      </c>
    </row>
    <row r="1552" spans="2:2" x14ac:dyDescent="0.25">
      <c r="B1552" s="47" t="str">
        <f t="shared" ca="1" si="31"/>
        <v>90:10 PPF:DEF, 2.5bar, 5mm/s, 1mm</v>
      </c>
    </row>
    <row r="1553" spans="2:2" x14ac:dyDescent="0.25">
      <c r="B1553" s="47" t="str">
        <f t="shared" ca="1" si="31"/>
        <v>90:10 PPF:DEF, 2.5bar, 5mm/s, 1mm</v>
      </c>
    </row>
    <row r="1554" spans="2:2" x14ac:dyDescent="0.25">
      <c r="B1554" s="47" t="str">
        <f t="shared" ca="1" si="31"/>
        <v>90:10 PPF:DEF, 2.5bar, 5mm/s, 1mm</v>
      </c>
    </row>
    <row r="1555" spans="2:2" x14ac:dyDescent="0.25">
      <c r="B1555" s="47" t="str">
        <f t="shared" ca="1" si="31"/>
        <v>90:10 PPF:DEF, 2.5bar, 5mm/s, 1mm</v>
      </c>
    </row>
    <row r="1556" spans="2:2" x14ac:dyDescent="0.25">
      <c r="B1556" s="47" t="str">
        <f t="shared" ca="1" si="31"/>
        <v>90:10 PPF:DEF, 2.5bar, 5mm/s, 1mm</v>
      </c>
    </row>
    <row r="1557" spans="2:2" x14ac:dyDescent="0.25">
      <c r="B1557" s="47" t="str">
        <f t="shared" ca="1" si="31"/>
        <v>90:10 PPF:DEF, 2.5bar, 5mm/s, 1mm</v>
      </c>
    </row>
    <row r="1558" spans="2:2" x14ac:dyDescent="0.25">
      <c r="B1558" s="47" t="str">
        <f t="shared" ca="1" si="31"/>
        <v>90:10 PPF:DEF, 2.5bar, 5mm/s, 1mm</v>
      </c>
    </row>
    <row r="1559" spans="2:2" x14ac:dyDescent="0.25">
      <c r="B1559" s="47" t="str">
        <f t="shared" ca="1" si="31"/>
        <v>90:10 PPF:DEF, 2.5bar, 5mm/s, 0.8mm</v>
      </c>
    </row>
    <row r="1560" spans="2:2" x14ac:dyDescent="0.25">
      <c r="B1560" s="47" t="str">
        <f t="shared" ca="1" si="31"/>
        <v>90:10 PPF:DEF, 2.5bar, 5mm/s, 0.8mm</v>
      </c>
    </row>
    <row r="1561" spans="2:2" x14ac:dyDescent="0.25">
      <c r="B1561" s="47" t="str">
        <f t="shared" ca="1" si="31"/>
        <v>90:10 PPF:DEF, 2.5bar, 5mm/s, 0.8mm</v>
      </c>
    </row>
    <row r="1562" spans="2:2" x14ac:dyDescent="0.25">
      <c r="B1562" s="47" t="str">
        <f t="shared" ca="1" si="31"/>
        <v>90:10 PPF:DEF, 2.5bar, 5mm/s, 0.8mm</v>
      </c>
    </row>
    <row r="1563" spans="2:2" x14ac:dyDescent="0.25">
      <c r="B1563" s="47" t="str">
        <f t="shared" ca="1" si="31"/>
        <v>90:10 PPF:DEF, 2.5bar, 5mm/s, 0.8mm</v>
      </c>
    </row>
    <row r="1564" spans="2:2" x14ac:dyDescent="0.25">
      <c r="B1564" s="47" t="str">
        <f t="shared" ca="1" si="31"/>
        <v>90:10 PPF:DEF, 2.5bar, 5mm/s, 0.8mm</v>
      </c>
    </row>
    <row r="1565" spans="2:2" x14ac:dyDescent="0.25">
      <c r="B1565" s="47" t="str">
        <f t="shared" ca="1" si="31"/>
        <v>90:10 PPF:DEF, 2.5bar, 5mm/s, 0.8mm</v>
      </c>
    </row>
    <row r="1566" spans="2:2" x14ac:dyDescent="0.25">
      <c r="B1566" s="47" t="str">
        <f t="shared" ca="1" si="31"/>
        <v>90:10 PPF:DEF, 2.5bar, 5mm/s, 0.8mm</v>
      </c>
    </row>
    <row r="1567" spans="2:2" x14ac:dyDescent="0.25">
      <c r="B1567" s="47" t="str">
        <f t="shared" ca="1" si="31"/>
        <v>90:10 PPF:DEF, 2.5bar, 5mm/s, 0.8mm</v>
      </c>
    </row>
    <row r="1568" spans="2:2" x14ac:dyDescent="0.25">
      <c r="B1568" s="47" t="str">
        <f t="shared" ca="1" si="31"/>
        <v>90:10 PPF:DEF, 2.5bar, 5mm/s, 0.8mm</v>
      </c>
    </row>
    <row r="1569" spans="2:2" x14ac:dyDescent="0.25">
      <c r="B1569" s="47" t="str">
        <f t="shared" ca="1" si="31"/>
        <v>90:10 PPF:DEF, 2.5bar, 5mm/s, 0.8mm</v>
      </c>
    </row>
    <row r="1570" spans="2:2" x14ac:dyDescent="0.25">
      <c r="B1570" s="47" t="str">
        <f t="shared" ca="1" si="31"/>
        <v>90:10 PPF:DEF, 2.5bar, 5mm/s, 0.8mm</v>
      </c>
    </row>
    <row r="1571" spans="2:2" x14ac:dyDescent="0.25">
      <c r="B1571" s="47" t="str">
        <f t="shared" ca="1" si="31"/>
        <v>90:10 PPF:DEF, 2.5bar, 5mm/s, 0.8mm</v>
      </c>
    </row>
    <row r="1572" spans="2:2" x14ac:dyDescent="0.25">
      <c r="B1572" s="47" t="str">
        <f t="shared" ca="1" si="31"/>
        <v>90:10 PPF:DEF, 2.5bar, 5mm/s, 0.8mm</v>
      </c>
    </row>
    <row r="1573" spans="2:2" x14ac:dyDescent="0.25">
      <c r="B1573" s="47" t="str">
        <f t="shared" ca="1" si="31"/>
        <v>90:10 PPF:DEF, 2.5bar, 5mm/s, 0.8mm</v>
      </c>
    </row>
    <row r="1574" spans="2:2" x14ac:dyDescent="0.25">
      <c r="B1574" s="47" t="str">
        <f t="shared" ca="1" si="31"/>
        <v>90:10 PPF:DEF, 2.5bar, 5mm/s, 0.8mm</v>
      </c>
    </row>
    <row r="1575" spans="2:2" x14ac:dyDescent="0.25">
      <c r="B1575" s="47" t="str">
        <f t="shared" ca="1" si="31"/>
        <v>90:10 PPF:DEF, 2.5bar, 5mm/s, 0.8mm</v>
      </c>
    </row>
    <row r="1576" spans="2:2" x14ac:dyDescent="0.25">
      <c r="B1576" s="47" t="str">
        <f t="shared" ca="1" si="31"/>
        <v>90:10 PPF:DEF, 2.5bar, 5mm/s, 0.8mm</v>
      </c>
    </row>
    <row r="1577" spans="2:2" x14ac:dyDescent="0.25">
      <c r="B1577" s="47" t="str">
        <f t="shared" ca="1" si="31"/>
        <v>90:10 PPF:DEF, 2.5bar, 5mm/s, 0.8mm</v>
      </c>
    </row>
    <row r="1578" spans="2:2" x14ac:dyDescent="0.25">
      <c r="B1578" s="47" t="str">
        <f t="shared" ca="1" si="31"/>
        <v>90:10 PPF:DEF, 2.5bar, 5mm/s, 0.8mm</v>
      </c>
    </row>
    <row r="1579" spans="2:2" x14ac:dyDescent="0.25">
      <c r="B1579" s="47" t="str">
        <f t="shared" ca="1" si="31"/>
        <v>90:10 PPF:DEF, 2.5bar, 5mm/s, 0.8mm</v>
      </c>
    </row>
    <row r="1580" spans="2:2" x14ac:dyDescent="0.25">
      <c r="B1580" s="47" t="str">
        <f t="shared" ca="1" si="31"/>
        <v>90:10 PPF:DEF, 2.5bar, 5mm/s, 0.8mm</v>
      </c>
    </row>
    <row r="1581" spans="2:2" x14ac:dyDescent="0.25">
      <c r="B1581" s="47" t="str">
        <f t="shared" ca="1" si="31"/>
        <v>90:10 PPF:DEF, 2.5bar, 5mm/s, 0.8mm</v>
      </c>
    </row>
    <row r="1582" spans="2:2" x14ac:dyDescent="0.25">
      <c r="B1582" s="47" t="str">
        <f t="shared" ca="1" si="31"/>
        <v>90:10 PPF:DEF, 2.5bar, 5mm/s, 0.8mm</v>
      </c>
    </row>
    <row r="1583" spans="2:2" x14ac:dyDescent="0.25">
      <c r="B1583" s="47" t="str">
        <f t="shared" ca="1" si="31"/>
        <v>90:10 PPF:DEF, 2.5bar, 5mm/s, 0.8mm</v>
      </c>
    </row>
    <row r="1584" spans="2:2" x14ac:dyDescent="0.25">
      <c r="B1584" s="47" t="str">
        <f t="shared" ca="1" si="31"/>
        <v>90:10 PPF:DEF, 2.5bar, 5mm/s, 0.8mm</v>
      </c>
    </row>
    <row r="1585" spans="2:2" x14ac:dyDescent="0.25">
      <c r="B1585" s="47" t="str">
        <f t="shared" ca="1" si="31"/>
        <v>90:10 PPF:DEF, 2.5bar, 5mm/s, 0.8mm</v>
      </c>
    </row>
    <row r="1586" spans="2:2" x14ac:dyDescent="0.25">
      <c r="B1586" s="47" t="str">
        <f t="shared" ca="1" si="31"/>
        <v>90:10 PPF:DEF, 2.5bar, 5mm/s, 0.8mm</v>
      </c>
    </row>
    <row r="1587" spans="2:2" x14ac:dyDescent="0.25">
      <c r="B1587" s="47" t="str">
        <f t="shared" ca="1" si="31"/>
        <v>90:10 PPF:DEF, 2.5bar, 5mm/s, 0.8mm</v>
      </c>
    </row>
    <row r="1588" spans="2:2" x14ac:dyDescent="0.25">
      <c r="B1588" s="47" t="str">
        <f t="shared" ca="1" si="31"/>
        <v>90:10 PPF:DEF, 2.5bar, 5mm/s, 0.8mm</v>
      </c>
    </row>
    <row r="1589" spans="2:2" x14ac:dyDescent="0.25">
      <c r="B1589" s="47" t="str">
        <f t="shared" ca="1" si="31"/>
        <v>90:10 PPF:DEF, 2.5bar, 5mm/s, 0.8mm</v>
      </c>
    </row>
    <row r="1590" spans="2:2" x14ac:dyDescent="0.25">
      <c r="B1590" s="47" t="str">
        <f t="shared" ca="1" si="31"/>
        <v>90:10 PPF:DEF, 2.5bar, 5mm/s, 0.8mm</v>
      </c>
    </row>
    <row r="1591" spans="2:2" x14ac:dyDescent="0.25">
      <c r="B1591" s="47" t="str">
        <f t="shared" ca="1" si="31"/>
        <v>90:10 PPF:DEF, 2.5bar, 5mm/s, 0.8mm</v>
      </c>
    </row>
    <row r="1592" spans="2:2" x14ac:dyDescent="0.25">
      <c r="B1592" s="47" t="str">
        <f t="shared" ca="1" si="31"/>
        <v>90:10 PPF:DEF, 2.5bar, 5mm/s, 0.8mm</v>
      </c>
    </row>
    <row r="1593" spans="2:2" x14ac:dyDescent="0.25">
      <c r="B1593" s="47" t="str">
        <f t="shared" ca="1" si="31"/>
        <v>90:10 PPF:DEF, 2.5bar, 5mm/s, 0.8mm</v>
      </c>
    </row>
    <row r="1594" spans="2:2" x14ac:dyDescent="0.25">
      <c r="B1594" s="47" t="str">
        <f t="shared" ca="1" si="31"/>
        <v>90:10 PPF:DEF, 2.5bar, 5mm/s, 0.8mm</v>
      </c>
    </row>
    <row r="1595" spans="2:2" x14ac:dyDescent="0.25">
      <c r="B1595" s="47" t="str">
        <f t="shared" ca="1" si="31"/>
        <v>90:10 PPF:DEF, 2.5bar, 5mm/s, 0.8mm</v>
      </c>
    </row>
    <row r="1596" spans="2:2" x14ac:dyDescent="0.25">
      <c r="B1596" s="47" t="str">
        <f t="shared" ca="1" si="31"/>
        <v>90:10 PPF:DEF, 2.5bar, 5mm/s, 0.8mm</v>
      </c>
    </row>
    <row r="1597" spans="2:2" x14ac:dyDescent="0.25">
      <c r="B1597" s="47" t="str">
        <f t="shared" ca="1" si="31"/>
        <v>90:10 PPF:DEF, 2.5bar, 5mm/s, 0.8mm</v>
      </c>
    </row>
    <row r="1598" spans="2:2" x14ac:dyDescent="0.25">
      <c r="B1598" s="47" t="str">
        <f t="shared" ca="1" si="31"/>
        <v>90:10 PPF:DEF, 2.5bar, 5mm/s, 0.8mm</v>
      </c>
    </row>
    <row r="1599" spans="2:2" x14ac:dyDescent="0.25">
      <c r="B1599" s="47" t="str">
        <f t="shared" ca="1" si="31"/>
        <v>90:10 PPF:DEF, 2.5bar, 5mm/s, 0.8mm</v>
      </c>
    </row>
    <row r="1600" spans="2:2" x14ac:dyDescent="0.25">
      <c r="B1600" s="47" t="str">
        <f t="shared" ca="1" si="31"/>
        <v>90:10 PPF:DEF, 3bar, 5mm/s, 1.2mm</v>
      </c>
    </row>
    <row r="1601" spans="2:2" x14ac:dyDescent="0.25">
      <c r="B1601" s="47" t="str">
        <f t="shared" ca="1" si="31"/>
        <v>90:10 PPF:DEF, 3bar, 5mm/s, 1.2mm</v>
      </c>
    </row>
    <row r="1602" spans="2:2" x14ac:dyDescent="0.25">
      <c r="B1602" s="47" t="str">
        <f t="shared" ref="B1602:B1665" ca="1" si="32">INDIRECT("A" &amp; TEXT(_xlfn.FLOOR.PRECISE((ROW()-1)/41)+1,"0"))</f>
        <v>90:10 PPF:DEF, 3bar, 5mm/s, 1.2mm</v>
      </c>
    </row>
    <row r="1603" spans="2:2" x14ac:dyDescent="0.25">
      <c r="B1603" s="47" t="str">
        <f t="shared" ca="1" si="32"/>
        <v>90:10 PPF:DEF, 3bar, 5mm/s, 1.2mm</v>
      </c>
    </row>
    <row r="1604" spans="2:2" x14ac:dyDescent="0.25">
      <c r="B1604" s="47" t="str">
        <f t="shared" ca="1" si="32"/>
        <v>90:10 PPF:DEF, 3bar, 5mm/s, 1.2mm</v>
      </c>
    </row>
    <row r="1605" spans="2:2" x14ac:dyDescent="0.25">
      <c r="B1605" s="47" t="str">
        <f t="shared" ca="1" si="32"/>
        <v>90:10 PPF:DEF, 3bar, 5mm/s, 1.2mm</v>
      </c>
    </row>
    <row r="1606" spans="2:2" x14ac:dyDescent="0.25">
      <c r="B1606" s="47" t="str">
        <f t="shared" ca="1" si="32"/>
        <v>90:10 PPF:DEF, 3bar, 5mm/s, 1.2mm</v>
      </c>
    </row>
    <row r="1607" spans="2:2" x14ac:dyDescent="0.25">
      <c r="B1607" s="47" t="str">
        <f t="shared" ca="1" si="32"/>
        <v>90:10 PPF:DEF, 3bar, 5mm/s, 1.2mm</v>
      </c>
    </row>
    <row r="1608" spans="2:2" x14ac:dyDescent="0.25">
      <c r="B1608" s="47" t="str">
        <f t="shared" ca="1" si="32"/>
        <v>90:10 PPF:DEF, 3bar, 5mm/s, 1.2mm</v>
      </c>
    </row>
    <row r="1609" spans="2:2" x14ac:dyDescent="0.25">
      <c r="B1609" s="47" t="str">
        <f t="shared" ca="1" si="32"/>
        <v>90:10 PPF:DEF, 3bar, 5mm/s, 1.2mm</v>
      </c>
    </row>
    <row r="1610" spans="2:2" x14ac:dyDescent="0.25">
      <c r="B1610" s="47" t="str">
        <f t="shared" ca="1" si="32"/>
        <v>90:10 PPF:DEF, 3bar, 5mm/s, 1.2mm</v>
      </c>
    </row>
    <row r="1611" spans="2:2" x14ac:dyDescent="0.25">
      <c r="B1611" s="47" t="str">
        <f t="shared" ca="1" si="32"/>
        <v>90:10 PPF:DEF, 3bar, 5mm/s, 1.2mm</v>
      </c>
    </row>
    <row r="1612" spans="2:2" x14ac:dyDescent="0.25">
      <c r="B1612" s="47" t="str">
        <f t="shared" ca="1" si="32"/>
        <v>90:10 PPF:DEF, 3bar, 5mm/s, 1.2mm</v>
      </c>
    </row>
    <row r="1613" spans="2:2" x14ac:dyDescent="0.25">
      <c r="B1613" s="47" t="str">
        <f t="shared" ca="1" si="32"/>
        <v>90:10 PPF:DEF, 3bar, 5mm/s, 1.2mm</v>
      </c>
    </row>
    <row r="1614" spans="2:2" x14ac:dyDescent="0.25">
      <c r="B1614" s="47" t="str">
        <f t="shared" ca="1" si="32"/>
        <v>90:10 PPF:DEF, 3bar, 5mm/s, 1.2mm</v>
      </c>
    </row>
    <row r="1615" spans="2:2" x14ac:dyDescent="0.25">
      <c r="B1615" s="47" t="str">
        <f t="shared" ca="1" si="32"/>
        <v>90:10 PPF:DEF, 3bar, 5mm/s, 1.2mm</v>
      </c>
    </row>
    <row r="1616" spans="2:2" x14ac:dyDescent="0.25">
      <c r="B1616" s="47" t="str">
        <f t="shared" ca="1" si="32"/>
        <v>90:10 PPF:DEF, 3bar, 5mm/s, 1.2mm</v>
      </c>
    </row>
    <row r="1617" spans="2:2" x14ac:dyDescent="0.25">
      <c r="B1617" s="47" t="str">
        <f t="shared" ca="1" si="32"/>
        <v>90:10 PPF:DEF, 3bar, 5mm/s, 1.2mm</v>
      </c>
    </row>
    <row r="1618" spans="2:2" x14ac:dyDescent="0.25">
      <c r="B1618" s="47" t="str">
        <f t="shared" ca="1" si="32"/>
        <v>90:10 PPF:DEF, 3bar, 5mm/s, 1.2mm</v>
      </c>
    </row>
    <row r="1619" spans="2:2" x14ac:dyDescent="0.25">
      <c r="B1619" s="47" t="str">
        <f t="shared" ca="1" si="32"/>
        <v>90:10 PPF:DEF, 3bar, 5mm/s, 1.2mm</v>
      </c>
    </row>
    <row r="1620" spans="2:2" x14ac:dyDescent="0.25">
      <c r="B1620" s="47" t="str">
        <f t="shared" ca="1" si="32"/>
        <v>90:10 PPF:DEF, 3bar, 5mm/s, 1.2mm</v>
      </c>
    </row>
    <row r="1621" spans="2:2" x14ac:dyDescent="0.25">
      <c r="B1621" s="47" t="str">
        <f t="shared" ca="1" si="32"/>
        <v>90:10 PPF:DEF, 3bar, 5mm/s, 1.2mm</v>
      </c>
    </row>
    <row r="1622" spans="2:2" x14ac:dyDescent="0.25">
      <c r="B1622" s="47" t="str">
        <f t="shared" ca="1" si="32"/>
        <v>90:10 PPF:DEF, 3bar, 5mm/s, 1.2mm</v>
      </c>
    </row>
    <row r="1623" spans="2:2" x14ac:dyDescent="0.25">
      <c r="B1623" s="47" t="str">
        <f t="shared" ca="1" si="32"/>
        <v>90:10 PPF:DEF, 3bar, 5mm/s, 1.2mm</v>
      </c>
    </row>
    <row r="1624" spans="2:2" x14ac:dyDescent="0.25">
      <c r="B1624" s="47" t="str">
        <f t="shared" ca="1" si="32"/>
        <v>90:10 PPF:DEF, 3bar, 5mm/s, 1.2mm</v>
      </c>
    </row>
    <row r="1625" spans="2:2" x14ac:dyDescent="0.25">
      <c r="B1625" s="47" t="str">
        <f t="shared" ca="1" si="32"/>
        <v>90:10 PPF:DEF, 3bar, 5mm/s, 1.2mm</v>
      </c>
    </row>
    <row r="1626" spans="2:2" x14ac:dyDescent="0.25">
      <c r="B1626" s="47" t="str">
        <f t="shared" ca="1" si="32"/>
        <v>90:10 PPF:DEF, 3bar, 5mm/s, 1.2mm</v>
      </c>
    </row>
    <row r="1627" spans="2:2" x14ac:dyDescent="0.25">
      <c r="B1627" s="47" t="str">
        <f t="shared" ca="1" si="32"/>
        <v>90:10 PPF:DEF, 3bar, 5mm/s, 1.2mm</v>
      </c>
    </row>
    <row r="1628" spans="2:2" x14ac:dyDescent="0.25">
      <c r="B1628" s="47" t="str">
        <f t="shared" ca="1" si="32"/>
        <v>90:10 PPF:DEF, 3bar, 5mm/s, 1.2mm</v>
      </c>
    </row>
    <row r="1629" spans="2:2" x14ac:dyDescent="0.25">
      <c r="B1629" s="47" t="str">
        <f t="shared" ca="1" si="32"/>
        <v>90:10 PPF:DEF, 3bar, 5mm/s, 1.2mm</v>
      </c>
    </row>
    <row r="1630" spans="2:2" x14ac:dyDescent="0.25">
      <c r="B1630" s="47" t="str">
        <f t="shared" ca="1" si="32"/>
        <v>90:10 PPF:DEF, 3bar, 5mm/s, 1.2mm</v>
      </c>
    </row>
    <row r="1631" spans="2:2" x14ac:dyDescent="0.25">
      <c r="B1631" s="47" t="str">
        <f t="shared" ca="1" si="32"/>
        <v>90:10 PPF:DEF, 3bar, 5mm/s, 1.2mm</v>
      </c>
    </row>
    <row r="1632" spans="2:2" x14ac:dyDescent="0.25">
      <c r="B1632" s="47" t="str">
        <f t="shared" ca="1" si="32"/>
        <v>90:10 PPF:DEF, 3bar, 5mm/s, 1.2mm</v>
      </c>
    </row>
    <row r="1633" spans="2:2" x14ac:dyDescent="0.25">
      <c r="B1633" s="47" t="str">
        <f t="shared" ca="1" si="32"/>
        <v>90:10 PPF:DEF, 3bar, 5mm/s, 1.2mm</v>
      </c>
    </row>
    <row r="1634" spans="2:2" x14ac:dyDescent="0.25">
      <c r="B1634" s="47" t="str">
        <f t="shared" ca="1" si="32"/>
        <v>90:10 PPF:DEF, 3bar, 5mm/s, 1.2mm</v>
      </c>
    </row>
    <row r="1635" spans="2:2" x14ac:dyDescent="0.25">
      <c r="B1635" s="47" t="str">
        <f t="shared" ca="1" si="32"/>
        <v>90:10 PPF:DEF, 3bar, 5mm/s, 1.2mm</v>
      </c>
    </row>
    <row r="1636" spans="2:2" x14ac:dyDescent="0.25">
      <c r="B1636" s="47" t="str">
        <f t="shared" ca="1" si="32"/>
        <v>90:10 PPF:DEF, 3bar, 5mm/s, 1.2mm</v>
      </c>
    </row>
    <row r="1637" spans="2:2" x14ac:dyDescent="0.25">
      <c r="B1637" s="47" t="str">
        <f t="shared" ca="1" si="32"/>
        <v>90:10 PPF:DEF, 3bar, 5mm/s, 1.2mm</v>
      </c>
    </row>
    <row r="1638" spans="2:2" x14ac:dyDescent="0.25">
      <c r="B1638" s="47" t="str">
        <f t="shared" ca="1" si="32"/>
        <v>90:10 PPF:DEF, 3bar, 5mm/s, 1.2mm</v>
      </c>
    </row>
    <row r="1639" spans="2:2" x14ac:dyDescent="0.25">
      <c r="B1639" s="47" t="str">
        <f t="shared" ca="1" si="32"/>
        <v>90:10 PPF:DEF, 3bar, 5mm/s, 1.2mm</v>
      </c>
    </row>
    <row r="1640" spans="2:2" x14ac:dyDescent="0.25">
      <c r="B1640" s="47" t="str">
        <f t="shared" ca="1" si="32"/>
        <v>90:10 PPF:DEF, 3bar, 5mm/s, 1.2mm</v>
      </c>
    </row>
    <row r="1641" spans="2:2" x14ac:dyDescent="0.25">
      <c r="B1641" s="47" t="str">
        <f t="shared" ca="1" si="32"/>
        <v>90:10 PPF:DEF, 3bar, 5mm/s, 1mm</v>
      </c>
    </row>
    <row r="1642" spans="2:2" x14ac:dyDescent="0.25">
      <c r="B1642" s="47" t="str">
        <f t="shared" ca="1" si="32"/>
        <v>90:10 PPF:DEF, 3bar, 5mm/s, 1mm</v>
      </c>
    </row>
    <row r="1643" spans="2:2" x14ac:dyDescent="0.25">
      <c r="B1643" s="47" t="str">
        <f t="shared" ca="1" si="32"/>
        <v>90:10 PPF:DEF, 3bar, 5mm/s, 1mm</v>
      </c>
    </row>
    <row r="1644" spans="2:2" x14ac:dyDescent="0.25">
      <c r="B1644" s="47" t="str">
        <f t="shared" ca="1" si="32"/>
        <v>90:10 PPF:DEF, 3bar, 5mm/s, 1mm</v>
      </c>
    </row>
    <row r="1645" spans="2:2" x14ac:dyDescent="0.25">
      <c r="B1645" s="47" t="str">
        <f t="shared" ca="1" si="32"/>
        <v>90:10 PPF:DEF, 3bar, 5mm/s, 1mm</v>
      </c>
    </row>
    <row r="1646" spans="2:2" x14ac:dyDescent="0.25">
      <c r="B1646" s="47" t="str">
        <f t="shared" ca="1" si="32"/>
        <v>90:10 PPF:DEF, 3bar, 5mm/s, 1mm</v>
      </c>
    </row>
    <row r="1647" spans="2:2" x14ac:dyDescent="0.25">
      <c r="B1647" s="47" t="str">
        <f t="shared" ca="1" si="32"/>
        <v>90:10 PPF:DEF, 3bar, 5mm/s, 1mm</v>
      </c>
    </row>
    <row r="1648" spans="2:2" x14ac:dyDescent="0.25">
      <c r="B1648" s="47" t="str">
        <f t="shared" ca="1" si="32"/>
        <v>90:10 PPF:DEF, 3bar, 5mm/s, 1mm</v>
      </c>
    </row>
    <row r="1649" spans="2:2" x14ac:dyDescent="0.25">
      <c r="B1649" s="47" t="str">
        <f t="shared" ca="1" si="32"/>
        <v>90:10 PPF:DEF, 3bar, 5mm/s, 1mm</v>
      </c>
    </row>
    <row r="1650" spans="2:2" x14ac:dyDescent="0.25">
      <c r="B1650" s="47" t="str">
        <f t="shared" ca="1" si="32"/>
        <v>90:10 PPF:DEF, 3bar, 5mm/s, 1mm</v>
      </c>
    </row>
    <row r="1651" spans="2:2" x14ac:dyDescent="0.25">
      <c r="B1651" s="47" t="str">
        <f t="shared" ca="1" si="32"/>
        <v>90:10 PPF:DEF, 3bar, 5mm/s, 1mm</v>
      </c>
    </row>
    <row r="1652" spans="2:2" x14ac:dyDescent="0.25">
      <c r="B1652" s="47" t="str">
        <f t="shared" ca="1" si="32"/>
        <v>90:10 PPF:DEF, 3bar, 5mm/s, 1mm</v>
      </c>
    </row>
    <row r="1653" spans="2:2" x14ac:dyDescent="0.25">
      <c r="B1653" s="47" t="str">
        <f t="shared" ca="1" si="32"/>
        <v>90:10 PPF:DEF, 3bar, 5mm/s, 1mm</v>
      </c>
    </row>
    <row r="1654" spans="2:2" x14ac:dyDescent="0.25">
      <c r="B1654" s="47" t="str">
        <f t="shared" ca="1" si="32"/>
        <v>90:10 PPF:DEF, 3bar, 5mm/s, 1mm</v>
      </c>
    </row>
    <row r="1655" spans="2:2" x14ac:dyDescent="0.25">
      <c r="B1655" s="47" t="str">
        <f t="shared" ca="1" si="32"/>
        <v>90:10 PPF:DEF, 3bar, 5mm/s, 1mm</v>
      </c>
    </row>
    <row r="1656" spans="2:2" x14ac:dyDescent="0.25">
      <c r="B1656" s="47" t="str">
        <f t="shared" ca="1" si="32"/>
        <v>90:10 PPF:DEF, 3bar, 5mm/s, 1mm</v>
      </c>
    </row>
    <row r="1657" spans="2:2" x14ac:dyDescent="0.25">
      <c r="B1657" s="47" t="str">
        <f t="shared" ca="1" si="32"/>
        <v>90:10 PPF:DEF, 3bar, 5mm/s, 1mm</v>
      </c>
    </row>
    <row r="1658" spans="2:2" x14ac:dyDescent="0.25">
      <c r="B1658" s="47" t="str">
        <f t="shared" ca="1" si="32"/>
        <v>90:10 PPF:DEF, 3bar, 5mm/s, 1mm</v>
      </c>
    </row>
    <row r="1659" spans="2:2" x14ac:dyDescent="0.25">
      <c r="B1659" s="47" t="str">
        <f t="shared" ca="1" si="32"/>
        <v>90:10 PPF:DEF, 3bar, 5mm/s, 1mm</v>
      </c>
    </row>
    <row r="1660" spans="2:2" x14ac:dyDescent="0.25">
      <c r="B1660" s="47" t="str">
        <f t="shared" ca="1" si="32"/>
        <v>90:10 PPF:DEF, 3bar, 5mm/s, 1mm</v>
      </c>
    </row>
    <row r="1661" spans="2:2" x14ac:dyDescent="0.25">
      <c r="B1661" s="47" t="str">
        <f t="shared" ca="1" si="32"/>
        <v>90:10 PPF:DEF, 3bar, 5mm/s, 1mm</v>
      </c>
    </row>
    <row r="1662" spans="2:2" x14ac:dyDescent="0.25">
      <c r="B1662" s="47" t="str">
        <f t="shared" ca="1" si="32"/>
        <v>90:10 PPF:DEF, 3bar, 5mm/s, 1mm</v>
      </c>
    </row>
    <row r="1663" spans="2:2" x14ac:dyDescent="0.25">
      <c r="B1663" s="47" t="str">
        <f t="shared" ca="1" si="32"/>
        <v>90:10 PPF:DEF, 3bar, 5mm/s, 1mm</v>
      </c>
    </row>
    <row r="1664" spans="2:2" x14ac:dyDescent="0.25">
      <c r="B1664" s="47" t="str">
        <f t="shared" ca="1" si="32"/>
        <v>90:10 PPF:DEF, 3bar, 5mm/s, 1mm</v>
      </c>
    </row>
    <row r="1665" spans="2:2" x14ac:dyDescent="0.25">
      <c r="B1665" s="47" t="str">
        <f t="shared" ca="1" si="32"/>
        <v>90:10 PPF:DEF, 3bar, 5mm/s, 1mm</v>
      </c>
    </row>
    <row r="1666" spans="2:2" x14ac:dyDescent="0.25">
      <c r="B1666" s="47" t="str">
        <f t="shared" ref="B1666:B1729" ca="1" si="33">INDIRECT("A" &amp; TEXT(_xlfn.FLOOR.PRECISE((ROW()-1)/41)+1,"0"))</f>
        <v>90:10 PPF:DEF, 3bar, 5mm/s, 1mm</v>
      </c>
    </row>
    <row r="1667" spans="2:2" x14ac:dyDescent="0.25">
      <c r="B1667" s="47" t="str">
        <f t="shared" ca="1" si="33"/>
        <v>90:10 PPF:DEF, 3bar, 5mm/s, 1mm</v>
      </c>
    </row>
    <row r="1668" spans="2:2" x14ac:dyDescent="0.25">
      <c r="B1668" s="47" t="str">
        <f t="shared" ca="1" si="33"/>
        <v>90:10 PPF:DEF, 3bar, 5mm/s, 1mm</v>
      </c>
    </row>
    <row r="1669" spans="2:2" x14ac:dyDescent="0.25">
      <c r="B1669" s="47" t="str">
        <f t="shared" ca="1" si="33"/>
        <v>90:10 PPF:DEF, 3bar, 5mm/s, 1mm</v>
      </c>
    </row>
    <row r="1670" spans="2:2" x14ac:dyDescent="0.25">
      <c r="B1670" s="47" t="str">
        <f t="shared" ca="1" si="33"/>
        <v>90:10 PPF:DEF, 3bar, 5mm/s, 1mm</v>
      </c>
    </row>
    <row r="1671" spans="2:2" x14ac:dyDescent="0.25">
      <c r="B1671" s="47" t="str">
        <f t="shared" ca="1" si="33"/>
        <v>90:10 PPF:DEF, 3bar, 5mm/s, 1mm</v>
      </c>
    </row>
    <row r="1672" spans="2:2" x14ac:dyDescent="0.25">
      <c r="B1672" s="47" t="str">
        <f t="shared" ca="1" si="33"/>
        <v>90:10 PPF:DEF, 3bar, 5mm/s, 1mm</v>
      </c>
    </row>
    <row r="1673" spans="2:2" x14ac:dyDescent="0.25">
      <c r="B1673" s="47" t="str">
        <f t="shared" ca="1" si="33"/>
        <v>90:10 PPF:DEF, 3bar, 5mm/s, 1mm</v>
      </c>
    </row>
    <row r="1674" spans="2:2" x14ac:dyDescent="0.25">
      <c r="B1674" s="47" t="str">
        <f t="shared" ca="1" si="33"/>
        <v>90:10 PPF:DEF, 3bar, 5mm/s, 1mm</v>
      </c>
    </row>
    <row r="1675" spans="2:2" x14ac:dyDescent="0.25">
      <c r="B1675" s="47" t="str">
        <f t="shared" ca="1" si="33"/>
        <v>90:10 PPF:DEF, 3bar, 5mm/s, 1mm</v>
      </c>
    </row>
    <row r="1676" spans="2:2" x14ac:dyDescent="0.25">
      <c r="B1676" s="47" t="str">
        <f t="shared" ca="1" si="33"/>
        <v>90:10 PPF:DEF, 3bar, 5mm/s, 1mm</v>
      </c>
    </row>
    <row r="1677" spans="2:2" x14ac:dyDescent="0.25">
      <c r="B1677" s="47" t="str">
        <f t="shared" ca="1" si="33"/>
        <v>90:10 PPF:DEF, 3bar, 5mm/s, 1mm</v>
      </c>
    </row>
    <row r="1678" spans="2:2" x14ac:dyDescent="0.25">
      <c r="B1678" s="47" t="str">
        <f t="shared" ca="1" si="33"/>
        <v>90:10 PPF:DEF, 3bar, 5mm/s, 1mm</v>
      </c>
    </row>
    <row r="1679" spans="2:2" x14ac:dyDescent="0.25">
      <c r="B1679" s="47" t="str">
        <f t="shared" ca="1" si="33"/>
        <v>90:10 PPF:DEF, 3bar, 5mm/s, 1mm</v>
      </c>
    </row>
    <row r="1680" spans="2:2" x14ac:dyDescent="0.25">
      <c r="B1680" s="47" t="str">
        <f t="shared" ca="1" si="33"/>
        <v>90:10 PPF:DEF, 3bar, 5mm/s, 1mm</v>
      </c>
    </row>
    <row r="1681" spans="2:2" x14ac:dyDescent="0.25">
      <c r="B1681" s="47" t="str">
        <f t="shared" ca="1" si="33"/>
        <v>90:10 PPF:DEF, 3bar, 5mm/s, 1mm</v>
      </c>
    </row>
    <row r="1682" spans="2:2" x14ac:dyDescent="0.25">
      <c r="B1682" s="47" t="str">
        <f t="shared" ca="1" si="33"/>
        <v>90:10 PPF:DEF, 3bar, 5mm/s, 0.8mm</v>
      </c>
    </row>
    <row r="1683" spans="2:2" x14ac:dyDescent="0.25">
      <c r="B1683" s="47" t="str">
        <f t="shared" ca="1" si="33"/>
        <v>90:10 PPF:DEF, 3bar, 5mm/s, 0.8mm</v>
      </c>
    </row>
    <row r="1684" spans="2:2" x14ac:dyDescent="0.25">
      <c r="B1684" s="47" t="str">
        <f t="shared" ca="1" si="33"/>
        <v>90:10 PPF:DEF, 3bar, 5mm/s, 0.8mm</v>
      </c>
    </row>
    <row r="1685" spans="2:2" x14ac:dyDescent="0.25">
      <c r="B1685" s="47" t="str">
        <f t="shared" ca="1" si="33"/>
        <v>90:10 PPF:DEF, 3bar, 5mm/s, 0.8mm</v>
      </c>
    </row>
    <row r="1686" spans="2:2" x14ac:dyDescent="0.25">
      <c r="B1686" s="47" t="str">
        <f t="shared" ca="1" si="33"/>
        <v>90:10 PPF:DEF, 3bar, 5mm/s, 0.8mm</v>
      </c>
    </row>
    <row r="1687" spans="2:2" x14ac:dyDescent="0.25">
      <c r="B1687" s="47" t="str">
        <f t="shared" ca="1" si="33"/>
        <v>90:10 PPF:DEF, 3bar, 5mm/s, 0.8mm</v>
      </c>
    </row>
    <row r="1688" spans="2:2" x14ac:dyDescent="0.25">
      <c r="B1688" s="47" t="str">
        <f t="shared" ca="1" si="33"/>
        <v>90:10 PPF:DEF, 3bar, 5mm/s, 0.8mm</v>
      </c>
    </row>
    <row r="1689" spans="2:2" x14ac:dyDescent="0.25">
      <c r="B1689" s="47" t="str">
        <f t="shared" ca="1" si="33"/>
        <v>90:10 PPF:DEF, 3bar, 5mm/s, 0.8mm</v>
      </c>
    </row>
    <row r="1690" spans="2:2" x14ac:dyDescent="0.25">
      <c r="B1690" s="47" t="str">
        <f t="shared" ca="1" si="33"/>
        <v>90:10 PPF:DEF, 3bar, 5mm/s, 0.8mm</v>
      </c>
    </row>
    <row r="1691" spans="2:2" x14ac:dyDescent="0.25">
      <c r="B1691" s="47" t="str">
        <f t="shared" ca="1" si="33"/>
        <v>90:10 PPF:DEF, 3bar, 5mm/s, 0.8mm</v>
      </c>
    </row>
    <row r="1692" spans="2:2" x14ac:dyDescent="0.25">
      <c r="B1692" s="47" t="str">
        <f t="shared" ca="1" si="33"/>
        <v>90:10 PPF:DEF, 3bar, 5mm/s, 0.8mm</v>
      </c>
    </row>
    <row r="1693" spans="2:2" x14ac:dyDescent="0.25">
      <c r="B1693" s="47" t="str">
        <f t="shared" ca="1" si="33"/>
        <v>90:10 PPF:DEF, 3bar, 5mm/s, 0.8mm</v>
      </c>
    </row>
    <row r="1694" spans="2:2" x14ac:dyDescent="0.25">
      <c r="B1694" s="47" t="str">
        <f t="shared" ca="1" si="33"/>
        <v>90:10 PPF:DEF, 3bar, 5mm/s, 0.8mm</v>
      </c>
    </row>
    <row r="1695" spans="2:2" x14ac:dyDescent="0.25">
      <c r="B1695" s="47" t="str">
        <f t="shared" ca="1" si="33"/>
        <v>90:10 PPF:DEF, 3bar, 5mm/s, 0.8mm</v>
      </c>
    </row>
    <row r="1696" spans="2:2" x14ac:dyDescent="0.25">
      <c r="B1696" s="47" t="str">
        <f t="shared" ca="1" si="33"/>
        <v>90:10 PPF:DEF, 3bar, 5mm/s, 0.8mm</v>
      </c>
    </row>
    <row r="1697" spans="2:2" x14ac:dyDescent="0.25">
      <c r="B1697" s="47" t="str">
        <f t="shared" ca="1" si="33"/>
        <v>90:10 PPF:DEF, 3bar, 5mm/s, 0.8mm</v>
      </c>
    </row>
    <row r="1698" spans="2:2" x14ac:dyDescent="0.25">
      <c r="B1698" s="47" t="str">
        <f t="shared" ca="1" si="33"/>
        <v>90:10 PPF:DEF, 3bar, 5mm/s, 0.8mm</v>
      </c>
    </row>
    <row r="1699" spans="2:2" x14ac:dyDescent="0.25">
      <c r="B1699" s="47" t="str">
        <f t="shared" ca="1" si="33"/>
        <v>90:10 PPF:DEF, 3bar, 5mm/s, 0.8mm</v>
      </c>
    </row>
    <row r="1700" spans="2:2" x14ac:dyDescent="0.25">
      <c r="B1700" s="47" t="str">
        <f t="shared" ca="1" si="33"/>
        <v>90:10 PPF:DEF, 3bar, 5mm/s, 0.8mm</v>
      </c>
    </row>
    <row r="1701" spans="2:2" x14ac:dyDescent="0.25">
      <c r="B1701" s="47" t="str">
        <f t="shared" ca="1" si="33"/>
        <v>90:10 PPF:DEF, 3bar, 5mm/s, 0.8mm</v>
      </c>
    </row>
    <row r="1702" spans="2:2" x14ac:dyDescent="0.25">
      <c r="B1702" s="47" t="str">
        <f t="shared" ca="1" si="33"/>
        <v>90:10 PPF:DEF, 3bar, 5mm/s, 0.8mm</v>
      </c>
    </row>
    <row r="1703" spans="2:2" x14ac:dyDescent="0.25">
      <c r="B1703" s="47" t="str">
        <f t="shared" ca="1" si="33"/>
        <v>90:10 PPF:DEF, 3bar, 5mm/s, 0.8mm</v>
      </c>
    </row>
    <row r="1704" spans="2:2" x14ac:dyDescent="0.25">
      <c r="B1704" s="47" t="str">
        <f t="shared" ca="1" si="33"/>
        <v>90:10 PPF:DEF, 3bar, 5mm/s, 0.8mm</v>
      </c>
    </row>
    <row r="1705" spans="2:2" x14ac:dyDescent="0.25">
      <c r="B1705" s="47" t="str">
        <f t="shared" ca="1" si="33"/>
        <v>90:10 PPF:DEF, 3bar, 5mm/s, 0.8mm</v>
      </c>
    </row>
    <row r="1706" spans="2:2" x14ac:dyDescent="0.25">
      <c r="B1706" s="47" t="str">
        <f t="shared" ca="1" si="33"/>
        <v>90:10 PPF:DEF, 3bar, 5mm/s, 0.8mm</v>
      </c>
    </row>
    <row r="1707" spans="2:2" x14ac:dyDescent="0.25">
      <c r="B1707" s="47" t="str">
        <f t="shared" ca="1" si="33"/>
        <v>90:10 PPF:DEF, 3bar, 5mm/s, 0.8mm</v>
      </c>
    </row>
    <row r="1708" spans="2:2" x14ac:dyDescent="0.25">
      <c r="B1708" s="47" t="str">
        <f t="shared" ca="1" si="33"/>
        <v>90:10 PPF:DEF, 3bar, 5mm/s, 0.8mm</v>
      </c>
    </row>
    <row r="1709" spans="2:2" x14ac:dyDescent="0.25">
      <c r="B1709" s="47" t="str">
        <f t="shared" ca="1" si="33"/>
        <v>90:10 PPF:DEF, 3bar, 5mm/s, 0.8mm</v>
      </c>
    </row>
    <row r="1710" spans="2:2" x14ac:dyDescent="0.25">
      <c r="B1710" s="47" t="str">
        <f t="shared" ca="1" si="33"/>
        <v>90:10 PPF:DEF, 3bar, 5mm/s, 0.8mm</v>
      </c>
    </row>
    <row r="1711" spans="2:2" x14ac:dyDescent="0.25">
      <c r="B1711" s="47" t="str">
        <f t="shared" ca="1" si="33"/>
        <v>90:10 PPF:DEF, 3bar, 5mm/s, 0.8mm</v>
      </c>
    </row>
    <row r="1712" spans="2:2" x14ac:dyDescent="0.25">
      <c r="B1712" s="47" t="str">
        <f t="shared" ca="1" si="33"/>
        <v>90:10 PPF:DEF, 3bar, 5mm/s, 0.8mm</v>
      </c>
    </row>
    <row r="1713" spans="2:2" x14ac:dyDescent="0.25">
      <c r="B1713" s="47" t="str">
        <f t="shared" ca="1" si="33"/>
        <v>90:10 PPF:DEF, 3bar, 5mm/s, 0.8mm</v>
      </c>
    </row>
    <row r="1714" spans="2:2" x14ac:dyDescent="0.25">
      <c r="B1714" s="47" t="str">
        <f t="shared" ca="1" si="33"/>
        <v>90:10 PPF:DEF, 3bar, 5mm/s, 0.8mm</v>
      </c>
    </row>
    <row r="1715" spans="2:2" x14ac:dyDescent="0.25">
      <c r="B1715" s="47" t="str">
        <f t="shared" ca="1" si="33"/>
        <v>90:10 PPF:DEF, 3bar, 5mm/s, 0.8mm</v>
      </c>
    </row>
    <row r="1716" spans="2:2" x14ac:dyDescent="0.25">
      <c r="B1716" s="47" t="str">
        <f t="shared" ca="1" si="33"/>
        <v>90:10 PPF:DEF, 3bar, 5mm/s, 0.8mm</v>
      </c>
    </row>
    <row r="1717" spans="2:2" x14ac:dyDescent="0.25">
      <c r="B1717" s="47" t="str">
        <f t="shared" ca="1" si="33"/>
        <v>90:10 PPF:DEF, 3bar, 5mm/s, 0.8mm</v>
      </c>
    </row>
    <row r="1718" spans="2:2" x14ac:dyDescent="0.25">
      <c r="B1718" s="47" t="str">
        <f t="shared" ca="1" si="33"/>
        <v>90:10 PPF:DEF, 3bar, 5mm/s, 0.8mm</v>
      </c>
    </row>
    <row r="1719" spans="2:2" x14ac:dyDescent="0.25">
      <c r="B1719" s="47" t="str">
        <f t="shared" ca="1" si="33"/>
        <v>90:10 PPF:DEF, 3bar, 5mm/s, 0.8mm</v>
      </c>
    </row>
    <row r="1720" spans="2:2" x14ac:dyDescent="0.25">
      <c r="B1720" s="47" t="str">
        <f t="shared" ca="1" si="33"/>
        <v>90:10 PPF:DEF, 3bar, 5mm/s, 0.8mm</v>
      </c>
    </row>
    <row r="1721" spans="2:2" x14ac:dyDescent="0.25">
      <c r="B1721" s="47" t="str">
        <f t="shared" ca="1" si="33"/>
        <v>90:10 PPF:DEF, 3bar, 5mm/s, 0.8mm</v>
      </c>
    </row>
    <row r="1722" spans="2:2" x14ac:dyDescent="0.25">
      <c r="B1722" s="47" t="str">
        <f t="shared" ca="1" si="33"/>
        <v>90:10 PPF:DEF, 3bar, 5mm/s, 0.8mm</v>
      </c>
    </row>
    <row r="1723" spans="2:2" x14ac:dyDescent="0.25">
      <c r="B1723" s="47" t="str">
        <f t="shared" ca="1" si="33"/>
        <v>90:10 PPF:DEF, 3bar, 7.5mm/s, 1.2mm</v>
      </c>
    </row>
    <row r="1724" spans="2:2" x14ac:dyDescent="0.25">
      <c r="B1724" s="47" t="str">
        <f t="shared" ca="1" si="33"/>
        <v>90:10 PPF:DEF, 3bar, 7.5mm/s, 1.2mm</v>
      </c>
    </row>
    <row r="1725" spans="2:2" x14ac:dyDescent="0.25">
      <c r="B1725" s="47" t="str">
        <f t="shared" ca="1" si="33"/>
        <v>90:10 PPF:DEF, 3bar, 7.5mm/s, 1.2mm</v>
      </c>
    </row>
    <row r="1726" spans="2:2" x14ac:dyDescent="0.25">
      <c r="B1726" s="47" t="str">
        <f t="shared" ca="1" si="33"/>
        <v>90:10 PPF:DEF, 3bar, 7.5mm/s, 1.2mm</v>
      </c>
    </row>
    <row r="1727" spans="2:2" x14ac:dyDescent="0.25">
      <c r="B1727" s="47" t="str">
        <f t="shared" ca="1" si="33"/>
        <v>90:10 PPF:DEF, 3bar, 7.5mm/s, 1.2mm</v>
      </c>
    </row>
    <row r="1728" spans="2:2" x14ac:dyDescent="0.25">
      <c r="B1728" s="47" t="str">
        <f t="shared" ca="1" si="33"/>
        <v>90:10 PPF:DEF, 3bar, 7.5mm/s, 1.2mm</v>
      </c>
    </row>
    <row r="1729" spans="2:2" x14ac:dyDescent="0.25">
      <c r="B1729" s="47" t="str">
        <f t="shared" ca="1" si="33"/>
        <v>90:10 PPF:DEF, 3bar, 7.5mm/s, 1.2mm</v>
      </c>
    </row>
    <row r="1730" spans="2:2" x14ac:dyDescent="0.25">
      <c r="B1730" s="47" t="str">
        <f t="shared" ref="B1730:B1793" ca="1" si="34">INDIRECT("A" &amp; TEXT(_xlfn.FLOOR.PRECISE((ROW()-1)/41)+1,"0"))</f>
        <v>90:10 PPF:DEF, 3bar, 7.5mm/s, 1.2mm</v>
      </c>
    </row>
    <row r="1731" spans="2:2" x14ac:dyDescent="0.25">
      <c r="B1731" s="47" t="str">
        <f t="shared" ca="1" si="34"/>
        <v>90:10 PPF:DEF, 3bar, 7.5mm/s, 1.2mm</v>
      </c>
    </row>
    <row r="1732" spans="2:2" x14ac:dyDescent="0.25">
      <c r="B1732" s="47" t="str">
        <f t="shared" ca="1" si="34"/>
        <v>90:10 PPF:DEF, 3bar, 7.5mm/s, 1.2mm</v>
      </c>
    </row>
    <row r="1733" spans="2:2" x14ac:dyDescent="0.25">
      <c r="B1733" s="47" t="str">
        <f t="shared" ca="1" si="34"/>
        <v>90:10 PPF:DEF, 3bar, 7.5mm/s, 1.2mm</v>
      </c>
    </row>
    <row r="1734" spans="2:2" x14ac:dyDescent="0.25">
      <c r="B1734" s="47" t="str">
        <f t="shared" ca="1" si="34"/>
        <v>90:10 PPF:DEF, 3bar, 7.5mm/s, 1.2mm</v>
      </c>
    </row>
    <row r="1735" spans="2:2" x14ac:dyDescent="0.25">
      <c r="B1735" s="47" t="str">
        <f t="shared" ca="1" si="34"/>
        <v>90:10 PPF:DEF, 3bar, 7.5mm/s, 1.2mm</v>
      </c>
    </row>
    <row r="1736" spans="2:2" x14ac:dyDescent="0.25">
      <c r="B1736" s="47" t="str">
        <f t="shared" ca="1" si="34"/>
        <v>90:10 PPF:DEF, 3bar, 7.5mm/s, 1.2mm</v>
      </c>
    </row>
    <row r="1737" spans="2:2" x14ac:dyDescent="0.25">
      <c r="B1737" s="47" t="str">
        <f t="shared" ca="1" si="34"/>
        <v>90:10 PPF:DEF, 3bar, 7.5mm/s, 1.2mm</v>
      </c>
    </row>
    <row r="1738" spans="2:2" x14ac:dyDescent="0.25">
      <c r="B1738" s="47" t="str">
        <f t="shared" ca="1" si="34"/>
        <v>90:10 PPF:DEF, 3bar, 7.5mm/s, 1.2mm</v>
      </c>
    </row>
    <row r="1739" spans="2:2" x14ac:dyDescent="0.25">
      <c r="B1739" s="47" t="str">
        <f t="shared" ca="1" si="34"/>
        <v>90:10 PPF:DEF, 3bar, 7.5mm/s, 1.2mm</v>
      </c>
    </row>
    <row r="1740" spans="2:2" x14ac:dyDescent="0.25">
      <c r="B1740" s="47" t="str">
        <f t="shared" ca="1" si="34"/>
        <v>90:10 PPF:DEF, 3bar, 7.5mm/s, 1.2mm</v>
      </c>
    </row>
    <row r="1741" spans="2:2" x14ac:dyDescent="0.25">
      <c r="B1741" s="47" t="str">
        <f t="shared" ca="1" si="34"/>
        <v>90:10 PPF:DEF, 3bar, 7.5mm/s, 1.2mm</v>
      </c>
    </row>
    <row r="1742" spans="2:2" x14ac:dyDescent="0.25">
      <c r="B1742" s="47" t="str">
        <f t="shared" ca="1" si="34"/>
        <v>90:10 PPF:DEF, 3bar, 7.5mm/s, 1.2mm</v>
      </c>
    </row>
    <row r="1743" spans="2:2" x14ac:dyDescent="0.25">
      <c r="B1743" s="47" t="str">
        <f t="shared" ca="1" si="34"/>
        <v>90:10 PPF:DEF, 3bar, 7.5mm/s, 1.2mm</v>
      </c>
    </row>
    <row r="1744" spans="2:2" x14ac:dyDescent="0.25">
      <c r="B1744" s="47" t="str">
        <f t="shared" ca="1" si="34"/>
        <v>90:10 PPF:DEF, 3bar, 7.5mm/s, 1.2mm</v>
      </c>
    </row>
    <row r="1745" spans="2:2" x14ac:dyDescent="0.25">
      <c r="B1745" s="47" t="str">
        <f t="shared" ca="1" si="34"/>
        <v>90:10 PPF:DEF, 3bar, 7.5mm/s, 1.2mm</v>
      </c>
    </row>
    <row r="1746" spans="2:2" x14ac:dyDescent="0.25">
      <c r="B1746" s="47" t="str">
        <f t="shared" ca="1" si="34"/>
        <v>90:10 PPF:DEF, 3bar, 7.5mm/s, 1.2mm</v>
      </c>
    </row>
    <row r="1747" spans="2:2" x14ac:dyDescent="0.25">
      <c r="B1747" s="47" t="str">
        <f t="shared" ca="1" si="34"/>
        <v>90:10 PPF:DEF, 3bar, 7.5mm/s, 1.2mm</v>
      </c>
    </row>
    <row r="1748" spans="2:2" x14ac:dyDescent="0.25">
      <c r="B1748" s="47" t="str">
        <f t="shared" ca="1" si="34"/>
        <v>90:10 PPF:DEF, 3bar, 7.5mm/s, 1.2mm</v>
      </c>
    </row>
    <row r="1749" spans="2:2" x14ac:dyDescent="0.25">
      <c r="B1749" s="47" t="str">
        <f t="shared" ca="1" si="34"/>
        <v>90:10 PPF:DEF, 3bar, 7.5mm/s, 1.2mm</v>
      </c>
    </row>
    <row r="1750" spans="2:2" x14ac:dyDescent="0.25">
      <c r="B1750" s="47" t="str">
        <f t="shared" ca="1" si="34"/>
        <v>90:10 PPF:DEF, 3bar, 7.5mm/s, 1.2mm</v>
      </c>
    </row>
    <row r="1751" spans="2:2" x14ac:dyDescent="0.25">
      <c r="B1751" s="47" t="str">
        <f t="shared" ca="1" si="34"/>
        <v>90:10 PPF:DEF, 3bar, 7.5mm/s, 1.2mm</v>
      </c>
    </row>
    <row r="1752" spans="2:2" x14ac:dyDescent="0.25">
      <c r="B1752" s="47" t="str">
        <f t="shared" ca="1" si="34"/>
        <v>90:10 PPF:DEF, 3bar, 7.5mm/s, 1.2mm</v>
      </c>
    </row>
    <row r="1753" spans="2:2" x14ac:dyDescent="0.25">
      <c r="B1753" s="47" t="str">
        <f t="shared" ca="1" si="34"/>
        <v>90:10 PPF:DEF, 3bar, 7.5mm/s, 1.2mm</v>
      </c>
    </row>
    <row r="1754" spans="2:2" x14ac:dyDescent="0.25">
      <c r="B1754" s="47" t="str">
        <f t="shared" ca="1" si="34"/>
        <v>90:10 PPF:DEF, 3bar, 7.5mm/s, 1.2mm</v>
      </c>
    </row>
    <row r="1755" spans="2:2" x14ac:dyDescent="0.25">
      <c r="B1755" s="47" t="str">
        <f t="shared" ca="1" si="34"/>
        <v>90:10 PPF:DEF, 3bar, 7.5mm/s, 1.2mm</v>
      </c>
    </row>
    <row r="1756" spans="2:2" x14ac:dyDescent="0.25">
      <c r="B1756" s="47" t="str">
        <f t="shared" ca="1" si="34"/>
        <v>90:10 PPF:DEF, 3bar, 7.5mm/s, 1.2mm</v>
      </c>
    </row>
    <row r="1757" spans="2:2" x14ac:dyDescent="0.25">
      <c r="B1757" s="47" t="str">
        <f t="shared" ca="1" si="34"/>
        <v>90:10 PPF:DEF, 3bar, 7.5mm/s, 1.2mm</v>
      </c>
    </row>
    <row r="1758" spans="2:2" x14ac:dyDescent="0.25">
      <c r="B1758" s="47" t="str">
        <f t="shared" ca="1" si="34"/>
        <v>90:10 PPF:DEF, 3bar, 7.5mm/s, 1.2mm</v>
      </c>
    </row>
    <row r="1759" spans="2:2" x14ac:dyDescent="0.25">
      <c r="B1759" s="47" t="str">
        <f t="shared" ca="1" si="34"/>
        <v>90:10 PPF:DEF, 3bar, 7.5mm/s, 1.2mm</v>
      </c>
    </row>
    <row r="1760" spans="2:2" x14ac:dyDescent="0.25">
      <c r="B1760" s="47" t="str">
        <f t="shared" ca="1" si="34"/>
        <v>90:10 PPF:DEF, 3bar, 7.5mm/s, 1.2mm</v>
      </c>
    </row>
    <row r="1761" spans="2:2" x14ac:dyDescent="0.25">
      <c r="B1761" s="47" t="str">
        <f t="shared" ca="1" si="34"/>
        <v>90:10 PPF:DEF, 3bar, 7.5mm/s, 1.2mm</v>
      </c>
    </row>
    <row r="1762" spans="2:2" x14ac:dyDescent="0.25">
      <c r="B1762" s="47" t="str">
        <f t="shared" ca="1" si="34"/>
        <v>90:10 PPF:DEF, 3bar, 7.5mm/s, 1.2mm</v>
      </c>
    </row>
    <row r="1763" spans="2:2" x14ac:dyDescent="0.25">
      <c r="B1763" s="47" t="str">
        <f t="shared" ca="1" si="34"/>
        <v>90:10 PPF:DEF, 3bar, 7.5mm/s, 1.2mm</v>
      </c>
    </row>
    <row r="1764" spans="2:2" x14ac:dyDescent="0.25">
      <c r="B1764" s="47" t="str">
        <f t="shared" ca="1" si="34"/>
        <v>90:10 PPF:DEF, 3bar, 7.5mm/s, 1mm</v>
      </c>
    </row>
    <row r="1765" spans="2:2" x14ac:dyDescent="0.25">
      <c r="B1765" s="47" t="str">
        <f t="shared" ca="1" si="34"/>
        <v>90:10 PPF:DEF, 3bar, 7.5mm/s, 1mm</v>
      </c>
    </row>
    <row r="1766" spans="2:2" x14ac:dyDescent="0.25">
      <c r="B1766" s="47" t="str">
        <f t="shared" ca="1" si="34"/>
        <v>90:10 PPF:DEF, 3bar, 7.5mm/s, 1mm</v>
      </c>
    </row>
    <row r="1767" spans="2:2" x14ac:dyDescent="0.25">
      <c r="B1767" s="47" t="str">
        <f t="shared" ca="1" si="34"/>
        <v>90:10 PPF:DEF, 3bar, 7.5mm/s, 1mm</v>
      </c>
    </row>
    <row r="1768" spans="2:2" x14ac:dyDescent="0.25">
      <c r="B1768" s="47" t="str">
        <f t="shared" ca="1" si="34"/>
        <v>90:10 PPF:DEF, 3bar, 7.5mm/s, 1mm</v>
      </c>
    </row>
    <row r="1769" spans="2:2" x14ac:dyDescent="0.25">
      <c r="B1769" s="47" t="str">
        <f t="shared" ca="1" si="34"/>
        <v>90:10 PPF:DEF, 3bar, 7.5mm/s, 1mm</v>
      </c>
    </row>
    <row r="1770" spans="2:2" x14ac:dyDescent="0.25">
      <c r="B1770" s="47" t="str">
        <f t="shared" ca="1" si="34"/>
        <v>90:10 PPF:DEF, 3bar, 7.5mm/s, 1mm</v>
      </c>
    </row>
    <row r="1771" spans="2:2" x14ac:dyDescent="0.25">
      <c r="B1771" s="47" t="str">
        <f t="shared" ca="1" si="34"/>
        <v>90:10 PPF:DEF, 3bar, 7.5mm/s, 1mm</v>
      </c>
    </row>
    <row r="1772" spans="2:2" x14ac:dyDescent="0.25">
      <c r="B1772" s="47" t="str">
        <f t="shared" ca="1" si="34"/>
        <v>90:10 PPF:DEF, 3bar, 7.5mm/s, 1mm</v>
      </c>
    </row>
    <row r="1773" spans="2:2" x14ac:dyDescent="0.25">
      <c r="B1773" s="47" t="str">
        <f t="shared" ca="1" si="34"/>
        <v>90:10 PPF:DEF, 3bar, 7.5mm/s, 1mm</v>
      </c>
    </row>
    <row r="1774" spans="2:2" x14ac:dyDescent="0.25">
      <c r="B1774" s="47" t="str">
        <f t="shared" ca="1" si="34"/>
        <v>90:10 PPF:DEF, 3bar, 7.5mm/s, 1mm</v>
      </c>
    </row>
    <row r="1775" spans="2:2" x14ac:dyDescent="0.25">
      <c r="B1775" s="47" t="str">
        <f t="shared" ca="1" si="34"/>
        <v>90:10 PPF:DEF, 3bar, 7.5mm/s, 1mm</v>
      </c>
    </row>
    <row r="1776" spans="2:2" x14ac:dyDescent="0.25">
      <c r="B1776" s="47" t="str">
        <f t="shared" ca="1" si="34"/>
        <v>90:10 PPF:DEF, 3bar, 7.5mm/s, 1mm</v>
      </c>
    </row>
    <row r="1777" spans="2:2" x14ac:dyDescent="0.25">
      <c r="B1777" s="47" t="str">
        <f t="shared" ca="1" si="34"/>
        <v>90:10 PPF:DEF, 3bar, 7.5mm/s, 1mm</v>
      </c>
    </row>
    <row r="1778" spans="2:2" x14ac:dyDescent="0.25">
      <c r="B1778" s="47" t="str">
        <f t="shared" ca="1" si="34"/>
        <v>90:10 PPF:DEF, 3bar, 7.5mm/s, 1mm</v>
      </c>
    </row>
    <row r="1779" spans="2:2" x14ac:dyDescent="0.25">
      <c r="B1779" s="47" t="str">
        <f t="shared" ca="1" si="34"/>
        <v>90:10 PPF:DEF, 3bar, 7.5mm/s, 1mm</v>
      </c>
    </row>
    <row r="1780" spans="2:2" x14ac:dyDescent="0.25">
      <c r="B1780" s="47" t="str">
        <f t="shared" ca="1" si="34"/>
        <v>90:10 PPF:DEF, 3bar, 7.5mm/s, 1mm</v>
      </c>
    </row>
    <row r="1781" spans="2:2" x14ac:dyDescent="0.25">
      <c r="B1781" s="47" t="str">
        <f t="shared" ca="1" si="34"/>
        <v>90:10 PPF:DEF, 3bar, 7.5mm/s, 1mm</v>
      </c>
    </row>
    <row r="1782" spans="2:2" x14ac:dyDescent="0.25">
      <c r="B1782" s="47" t="str">
        <f t="shared" ca="1" si="34"/>
        <v>90:10 PPF:DEF, 3bar, 7.5mm/s, 1mm</v>
      </c>
    </row>
    <row r="1783" spans="2:2" x14ac:dyDescent="0.25">
      <c r="B1783" s="47" t="str">
        <f t="shared" ca="1" si="34"/>
        <v>90:10 PPF:DEF, 3bar, 7.5mm/s, 1mm</v>
      </c>
    </row>
    <row r="1784" spans="2:2" x14ac:dyDescent="0.25">
      <c r="B1784" s="47" t="str">
        <f t="shared" ca="1" si="34"/>
        <v>90:10 PPF:DEF, 3bar, 7.5mm/s, 1mm</v>
      </c>
    </row>
    <row r="1785" spans="2:2" x14ac:dyDescent="0.25">
      <c r="B1785" s="47" t="str">
        <f t="shared" ca="1" si="34"/>
        <v>90:10 PPF:DEF, 3bar, 7.5mm/s, 1mm</v>
      </c>
    </row>
    <row r="1786" spans="2:2" x14ac:dyDescent="0.25">
      <c r="B1786" s="47" t="str">
        <f t="shared" ca="1" si="34"/>
        <v>90:10 PPF:DEF, 3bar, 7.5mm/s, 1mm</v>
      </c>
    </row>
    <row r="1787" spans="2:2" x14ac:dyDescent="0.25">
      <c r="B1787" s="47" t="str">
        <f t="shared" ca="1" si="34"/>
        <v>90:10 PPF:DEF, 3bar, 7.5mm/s, 1mm</v>
      </c>
    </row>
    <row r="1788" spans="2:2" x14ac:dyDescent="0.25">
      <c r="B1788" s="47" t="str">
        <f t="shared" ca="1" si="34"/>
        <v>90:10 PPF:DEF, 3bar, 7.5mm/s, 1mm</v>
      </c>
    </row>
    <row r="1789" spans="2:2" x14ac:dyDescent="0.25">
      <c r="B1789" s="47" t="str">
        <f t="shared" ca="1" si="34"/>
        <v>90:10 PPF:DEF, 3bar, 7.5mm/s, 1mm</v>
      </c>
    </row>
    <row r="1790" spans="2:2" x14ac:dyDescent="0.25">
      <c r="B1790" s="47" t="str">
        <f t="shared" ca="1" si="34"/>
        <v>90:10 PPF:DEF, 3bar, 7.5mm/s, 1mm</v>
      </c>
    </row>
    <row r="1791" spans="2:2" x14ac:dyDescent="0.25">
      <c r="B1791" s="47" t="str">
        <f t="shared" ca="1" si="34"/>
        <v>90:10 PPF:DEF, 3bar, 7.5mm/s, 1mm</v>
      </c>
    </row>
    <row r="1792" spans="2:2" x14ac:dyDescent="0.25">
      <c r="B1792" s="47" t="str">
        <f t="shared" ca="1" si="34"/>
        <v>90:10 PPF:DEF, 3bar, 7.5mm/s, 1mm</v>
      </c>
    </row>
    <row r="1793" spans="2:2" x14ac:dyDescent="0.25">
      <c r="B1793" s="47" t="str">
        <f t="shared" ca="1" si="34"/>
        <v>90:10 PPF:DEF, 3bar, 7.5mm/s, 1mm</v>
      </c>
    </row>
    <row r="1794" spans="2:2" x14ac:dyDescent="0.25">
      <c r="B1794" s="47" t="str">
        <f t="shared" ref="B1794:B1857" ca="1" si="35">INDIRECT("A" &amp; TEXT(_xlfn.FLOOR.PRECISE((ROW()-1)/41)+1,"0"))</f>
        <v>90:10 PPF:DEF, 3bar, 7.5mm/s, 1mm</v>
      </c>
    </row>
    <row r="1795" spans="2:2" x14ac:dyDescent="0.25">
      <c r="B1795" s="47" t="str">
        <f t="shared" ca="1" si="35"/>
        <v>90:10 PPF:DEF, 3bar, 7.5mm/s, 1mm</v>
      </c>
    </row>
    <row r="1796" spans="2:2" x14ac:dyDescent="0.25">
      <c r="B1796" s="47" t="str">
        <f t="shared" ca="1" si="35"/>
        <v>90:10 PPF:DEF, 3bar, 7.5mm/s, 1mm</v>
      </c>
    </row>
    <row r="1797" spans="2:2" x14ac:dyDescent="0.25">
      <c r="B1797" s="47" t="str">
        <f t="shared" ca="1" si="35"/>
        <v>90:10 PPF:DEF, 3bar, 7.5mm/s, 1mm</v>
      </c>
    </row>
    <row r="1798" spans="2:2" x14ac:dyDescent="0.25">
      <c r="B1798" s="47" t="str">
        <f t="shared" ca="1" si="35"/>
        <v>90:10 PPF:DEF, 3bar, 7.5mm/s, 1mm</v>
      </c>
    </row>
    <row r="1799" spans="2:2" x14ac:dyDescent="0.25">
      <c r="B1799" s="47" t="str">
        <f t="shared" ca="1" si="35"/>
        <v>90:10 PPF:DEF, 3bar, 7.5mm/s, 1mm</v>
      </c>
    </row>
    <row r="1800" spans="2:2" x14ac:dyDescent="0.25">
      <c r="B1800" s="47" t="str">
        <f t="shared" ca="1" si="35"/>
        <v>90:10 PPF:DEF, 3bar, 7.5mm/s, 1mm</v>
      </c>
    </row>
    <row r="1801" spans="2:2" x14ac:dyDescent="0.25">
      <c r="B1801" s="47" t="str">
        <f t="shared" ca="1" si="35"/>
        <v>90:10 PPF:DEF, 3bar, 7.5mm/s, 1mm</v>
      </c>
    </row>
    <row r="1802" spans="2:2" x14ac:dyDescent="0.25">
      <c r="B1802" s="47" t="str">
        <f t="shared" ca="1" si="35"/>
        <v>90:10 PPF:DEF, 3bar, 7.5mm/s, 1mm</v>
      </c>
    </row>
    <row r="1803" spans="2:2" x14ac:dyDescent="0.25">
      <c r="B1803" s="47" t="str">
        <f t="shared" ca="1" si="35"/>
        <v>90:10 PPF:DEF, 3bar, 7.5mm/s, 1mm</v>
      </c>
    </row>
    <row r="1804" spans="2:2" x14ac:dyDescent="0.25">
      <c r="B1804" s="47" t="str">
        <f t="shared" ca="1" si="35"/>
        <v>90:10 PPF:DEF, 3bar, 7.5mm/s, 1mm</v>
      </c>
    </row>
    <row r="1805" spans="2:2" x14ac:dyDescent="0.25">
      <c r="B1805" s="47" t="str">
        <f t="shared" ca="1" si="35"/>
        <v>90:10 PPF:DEF, 3bar, 7.5mm/s, 0.8mm</v>
      </c>
    </row>
    <row r="1806" spans="2:2" x14ac:dyDescent="0.25">
      <c r="B1806" s="47" t="str">
        <f t="shared" ca="1" si="35"/>
        <v>90:10 PPF:DEF, 3bar, 7.5mm/s, 0.8mm</v>
      </c>
    </row>
    <row r="1807" spans="2:2" x14ac:dyDescent="0.25">
      <c r="B1807" s="47" t="str">
        <f t="shared" ca="1" si="35"/>
        <v>90:10 PPF:DEF, 3bar, 7.5mm/s, 0.8mm</v>
      </c>
    </row>
    <row r="1808" spans="2:2" x14ac:dyDescent="0.25">
      <c r="B1808" s="47" t="str">
        <f t="shared" ca="1" si="35"/>
        <v>90:10 PPF:DEF, 3bar, 7.5mm/s, 0.8mm</v>
      </c>
    </row>
    <row r="1809" spans="2:2" x14ac:dyDescent="0.25">
      <c r="B1809" s="47" t="str">
        <f t="shared" ca="1" si="35"/>
        <v>90:10 PPF:DEF, 3bar, 7.5mm/s, 0.8mm</v>
      </c>
    </row>
    <row r="1810" spans="2:2" x14ac:dyDescent="0.25">
      <c r="B1810" s="47" t="str">
        <f t="shared" ca="1" si="35"/>
        <v>90:10 PPF:DEF, 3bar, 7.5mm/s, 0.8mm</v>
      </c>
    </row>
    <row r="1811" spans="2:2" x14ac:dyDescent="0.25">
      <c r="B1811" s="47" t="str">
        <f t="shared" ca="1" si="35"/>
        <v>90:10 PPF:DEF, 3bar, 7.5mm/s, 0.8mm</v>
      </c>
    </row>
    <row r="1812" spans="2:2" x14ac:dyDescent="0.25">
      <c r="B1812" s="47" t="str">
        <f t="shared" ca="1" si="35"/>
        <v>90:10 PPF:DEF, 3bar, 7.5mm/s, 0.8mm</v>
      </c>
    </row>
    <row r="1813" spans="2:2" x14ac:dyDescent="0.25">
      <c r="B1813" s="47" t="str">
        <f t="shared" ca="1" si="35"/>
        <v>90:10 PPF:DEF, 3bar, 7.5mm/s, 0.8mm</v>
      </c>
    </row>
    <row r="1814" spans="2:2" x14ac:dyDescent="0.25">
      <c r="B1814" s="47" t="str">
        <f t="shared" ca="1" si="35"/>
        <v>90:10 PPF:DEF, 3bar, 7.5mm/s, 0.8mm</v>
      </c>
    </row>
    <row r="1815" spans="2:2" x14ac:dyDescent="0.25">
      <c r="B1815" s="47" t="str">
        <f t="shared" ca="1" si="35"/>
        <v>90:10 PPF:DEF, 3bar, 7.5mm/s, 0.8mm</v>
      </c>
    </row>
    <row r="1816" spans="2:2" x14ac:dyDescent="0.25">
      <c r="B1816" s="47" t="str">
        <f t="shared" ca="1" si="35"/>
        <v>90:10 PPF:DEF, 3bar, 7.5mm/s, 0.8mm</v>
      </c>
    </row>
    <row r="1817" spans="2:2" x14ac:dyDescent="0.25">
      <c r="B1817" s="47" t="str">
        <f t="shared" ca="1" si="35"/>
        <v>90:10 PPF:DEF, 3bar, 7.5mm/s, 0.8mm</v>
      </c>
    </row>
    <row r="1818" spans="2:2" x14ac:dyDescent="0.25">
      <c r="B1818" s="47" t="str">
        <f t="shared" ca="1" si="35"/>
        <v>90:10 PPF:DEF, 3bar, 7.5mm/s, 0.8mm</v>
      </c>
    </row>
    <row r="1819" spans="2:2" x14ac:dyDescent="0.25">
      <c r="B1819" s="47" t="str">
        <f t="shared" ca="1" si="35"/>
        <v>90:10 PPF:DEF, 3bar, 7.5mm/s, 0.8mm</v>
      </c>
    </row>
    <row r="1820" spans="2:2" x14ac:dyDescent="0.25">
      <c r="B1820" s="47" t="str">
        <f t="shared" ca="1" si="35"/>
        <v>90:10 PPF:DEF, 3bar, 7.5mm/s, 0.8mm</v>
      </c>
    </row>
    <row r="1821" spans="2:2" x14ac:dyDescent="0.25">
      <c r="B1821" s="47" t="str">
        <f t="shared" ca="1" si="35"/>
        <v>90:10 PPF:DEF, 3bar, 7.5mm/s, 0.8mm</v>
      </c>
    </row>
    <row r="1822" spans="2:2" x14ac:dyDescent="0.25">
      <c r="B1822" s="47" t="str">
        <f t="shared" ca="1" si="35"/>
        <v>90:10 PPF:DEF, 3bar, 7.5mm/s, 0.8mm</v>
      </c>
    </row>
    <row r="1823" spans="2:2" x14ac:dyDescent="0.25">
      <c r="B1823" s="47" t="str">
        <f t="shared" ca="1" si="35"/>
        <v>90:10 PPF:DEF, 3bar, 7.5mm/s, 0.8mm</v>
      </c>
    </row>
    <row r="1824" spans="2:2" x14ac:dyDescent="0.25">
      <c r="B1824" s="47" t="str">
        <f t="shared" ca="1" si="35"/>
        <v>90:10 PPF:DEF, 3bar, 7.5mm/s, 0.8mm</v>
      </c>
    </row>
    <row r="1825" spans="2:2" x14ac:dyDescent="0.25">
      <c r="B1825" s="47" t="str">
        <f t="shared" ca="1" si="35"/>
        <v>90:10 PPF:DEF, 3bar, 7.5mm/s, 0.8mm</v>
      </c>
    </row>
    <row r="1826" spans="2:2" x14ac:dyDescent="0.25">
      <c r="B1826" s="47" t="str">
        <f t="shared" ca="1" si="35"/>
        <v>90:10 PPF:DEF, 3bar, 7.5mm/s, 0.8mm</v>
      </c>
    </row>
    <row r="1827" spans="2:2" x14ac:dyDescent="0.25">
      <c r="B1827" s="47" t="str">
        <f t="shared" ca="1" si="35"/>
        <v>90:10 PPF:DEF, 3bar, 7.5mm/s, 0.8mm</v>
      </c>
    </row>
    <row r="1828" spans="2:2" x14ac:dyDescent="0.25">
      <c r="B1828" s="47" t="str">
        <f t="shared" ca="1" si="35"/>
        <v>90:10 PPF:DEF, 3bar, 7.5mm/s, 0.8mm</v>
      </c>
    </row>
    <row r="1829" spans="2:2" x14ac:dyDescent="0.25">
      <c r="B1829" s="47" t="str">
        <f t="shared" ca="1" si="35"/>
        <v>90:10 PPF:DEF, 3bar, 7.5mm/s, 0.8mm</v>
      </c>
    </row>
    <row r="1830" spans="2:2" x14ac:dyDescent="0.25">
      <c r="B1830" s="47" t="str">
        <f t="shared" ca="1" si="35"/>
        <v>90:10 PPF:DEF, 3bar, 7.5mm/s, 0.8mm</v>
      </c>
    </row>
    <row r="1831" spans="2:2" x14ac:dyDescent="0.25">
      <c r="B1831" s="47" t="str">
        <f t="shared" ca="1" si="35"/>
        <v>90:10 PPF:DEF, 3bar, 7.5mm/s, 0.8mm</v>
      </c>
    </row>
    <row r="1832" spans="2:2" x14ac:dyDescent="0.25">
      <c r="B1832" s="47" t="str">
        <f t="shared" ca="1" si="35"/>
        <v>90:10 PPF:DEF, 3bar, 7.5mm/s, 0.8mm</v>
      </c>
    </row>
    <row r="1833" spans="2:2" x14ac:dyDescent="0.25">
      <c r="B1833" s="47" t="str">
        <f t="shared" ca="1" si="35"/>
        <v>90:10 PPF:DEF, 3bar, 7.5mm/s, 0.8mm</v>
      </c>
    </row>
    <row r="1834" spans="2:2" x14ac:dyDescent="0.25">
      <c r="B1834" s="47" t="str">
        <f t="shared" ca="1" si="35"/>
        <v>90:10 PPF:DEF, 3bar, 7.5mm/s, 0.8mm</v>
      </c>
    </row>
    <row r="1835" spans="2:2" x14ac:dyDescent="0.25">
      <c r="B1835" s="47" t="str">
        <f t="shared" ca="1" si="35"/>
        <v>90:10 PPF:DEF, 3bar, 7.5mm/s, 0.8mm</v>
      </c>
    </row>
    <row r="1836" spans="2:2" x14ac:dyDescent="0.25">
      <c r="B1836" s="47" t="str">
        <f t="shared" ca="1" si="35"/>
        <v>90:10 PPF:DEF, 3bar, 7.5mm/s, 0.8mm</v>
      </c>
    </row>
    <row r="1837" spans="2:2" x14ac:dyDescent="0.25">
      <c r="B1837" s="47" t="str">
        <f t="shared" ca="1" si="35"/>
        <v>90:10 PPF:DEF, 3bar, 7.5mm/s, 0.8mm</v>
      </c>
    </row>
    <row r="1838" spans="2:2" x14ac:dyDescent="0.25">
      <c r="B1838" s="47" t="str">
        <f t="shared" ca="1" si="35"/>
        <v>90:10 PPF:DEF, 3bar, 7.5mm/s, 0.8mm</v>
      </c>
    </row>
    <row r="1839" spans="2:2" x14ac:dyDescent="0.25">
      <c r="B1839" s="47" t="str">
        <f t="shared" ca="1" si="35"/>
        <v>90:10 PPF:DEF, 3bar, 7.5mm/s, 0.8mm</v>
      </c>
    </row>
    <row r="1840" spans="2:2" x14ac:dyDescent="0.25">
      <c r="B1840" s="47" t="str">
        <f t="shared" ca="1" si="35"/>
        <v>90:10 PPF:DEF, 3bar, 7.5mm/s, 0.8mm</v>
      </c>
    </row>
    <row r="1841" spans="2:2" x14ac:dyDescent="0.25">
      <c r="B1841" s="47" t="str">
        <f t="shared" ca="1" si="35"/>
        <v>90:10 PPF:DEF, 3bar, 7.5mm/s, 0.8mm</v>
      </c>
    </row>
    <row r="1842" spans="2:2" x14ac:dyDescent="0.25">
      <c r="B1842" s="47" t="str">
        <f t="shared" ca="1" si="35"/>
        <v>90:10 PPF:DEF, 3bar, 7.5mm/s, 0.8mm</v>
      </c>
    </row>
    <row r="1843" spans="2:2" x14ac:dyDescent="0.25">
      <c r="B1843" s="47" t="str">
        <f t="shared" ca="1" si="35"/>
        <v>90:10 PPF:DEF, 3bar, 7.5mm/s, 0.8mm</v>
      </c>
    </row>
    <row r="1844" spans="2:2" x14ac:dyDescent="0.25">
      <c r="B1844" s="47" t="str">
        <f t="shared" ca="1" si="35"/>
        <v>90:10 PPF:DEF, 3bar, 7.5mm/s, 0.8mm</v>
      </c>
    </row>
    <row r="1845" spans="2:2" x14ac:dyDescent="0.25">
      <c r="B1845" s="47" t="str">
        <f t="shared" ca="1" si="35"/>
        <v>90:10 PPF:DEF, 3bar, 7.5mm/s, 0.8mm</v>
      </c>
    </row>
    <row r="1846" spans="2:2" x14ac:dyDescent="0.25">
      <c r="B1846" s="47" t="str">
        <f t="shared" ca="1" si="35"/>
        <v>90:10 PPF:DEF, 3bar, 7.5mm/s, 0.7mm</v>
      </c>
    </row>
    <row r="1847" spans="2:2" x14ac:dyDescent="0.25">
      <c r="B1847" s="47" t="str">
        <f t="shared" ca="1" si="35"/>
        <v>90:10 PPF:DEF, 3bar, 7.5mm/s, 0.7mm</v>
      </c>
    </row>
    <row r="1848" spans="2:2" x14ac:dyDescent="0.25">
      <c r="B1848" s="47" t="str">
        <f t="shared" ca="1" si="35"/>
        <v>90:10 PPF:DEF, 3bar, 7.5mm/s, 0.7mm</v>
      </c>
    </row>
    <row r="1849" spans="2:2" x14ac:dyDescent="0.25">
      <c r="B1849" s="47" t="str">
        <f t="shared" ca="1" si="35"/>
        <v>90:10 PPF:DEF, 3bar, 7.5mm/s, 0.7mm</v>
      </c>
    </row>
    <row r="1850" spans="2:2" x14ac:dyDescent="0.25">
      <c r="B1850" s="47" t="str">
        <f t="shared" ca="1" si="35"/>
        <v>90:10 PPF:DEF, 3bar, 7.5mm/s, 0.7mm</v>
      </c>
    </row>
    <row r="1851" spans="2:2" x14ac:dyDescent="0.25">
      <c r="B1851" s="47" t="str">
        <f t="shared" ca="1" si="35"/>
        <v>90:10 PPF:DEF, 3bar, 7.5mm/s, 0.7mm</v>
      </c>
    </row>
    <row r="1852" spans="2:2" x14ac:dyDescent="0.25">
      <c r="B1852" s="47" t="str">
        <f t="shared" ca="1" si="35"/>
        <v>90:10 PPF:DEF, 3bar, 7.5mm/s, 0.7mm</v>
      </c>
    </row>
    <row r="1853" spans="2:2" x14ac:dyDescent="0.25">
      <c r="B1853" s="47" t="str">
        <f t="shared" ca="1" si="35"/>
        <v>90:10 PPF:DEF, 3bar, 7.5mm/s, 0.7mm</v>
      </c>
    </row>
    <row r="1854" spans="2:2" x14ac:dyDescent="0.25">
      <c r="B1854" s="47" t="str">
        <f t="shared" ca="1" si="35"/>
        <v>90:10 PPF:DEF, 3bar, 7.5mm/s, 0.7mm</v>
      </c>
    </row>
    <row r="1855" spans="2:2" x14ac:dyDescent="0.25">
      <c r="B1855" s="47" t="str">
        <f t="shared" ca="1" si="35"/>
        <v>90:10 PPF:DEF, 3bar, 7.5mm/s, 0.7mm</v>
      </c>
    </row>
    <row r="1856" spans="2:2" x14ac:dyDescent="0.25">
      <c r="B1856" s="47" t="str">
        <f t="shared" ca="1" si="35"/>
        <v>90:10 PPF:DEF, 3bar, 7.5mm/s, 0.7mm</v>
      </c>
    </row>
    <row r="1857" spans="2:2" x14ac:dyDescent="0.25">
      <c r="B1857" s="47" t="str">
        <f t="shared" ca="1" si="35"/>
        <v>90:10 PPF:DEF, 3bar, 7.5mm/s, 0.7mm</v>
      </c>
    </row>
    <row r="1858" spans="2:2" x14ac:dyDescent="0.25">
      <c r="B1858" s="47" t="str">
        <f t="shared" ref="B1858:B1921" ca="1" si="36">INDIRECT("A" &amp; TEXT(_xlfn.FLOOR.PRECISE((ROW()-1)/41)+1,"0"))</f>
        <v>90:10 PPF:DEF, 3bar, 7.5mm/s, 0.7mm</v>
      </c>
    </row>
    <row r="1859" spans="2:2" x14ac:dyDescent="0.25">
      <c r="B1859" s="47" t="str">
        <f t="shared" ca="1" si="36"/>
        <v>90:10 PPF:DEF, 3bar, 7.5mm/s, 0.7mm</v>
      </c>
    </row>
    <row r="1860" spans="2:2" x14ac:dyDescent="0.25">
      <c r="B1860" s="47" t="str">
        <f t="shared" ca="1" si="36"/>
        <v>90:10 PPF:DEF, 3bar, 7.5mm/s, 0.7mm</v>
      </c>
    </row>
    <row r="1861" spans="2:2" x14ac:dyDescent="0.25">
      <c r="B1861" s="47" t="str">
        <f t="shared" ca="1" si="36"/>
        <v>90:10 PPF:DEF, 3bar, 7.5mm/s, 0.7mm</v>
      </c>
    </row>
    <row r="1862" spans="2:2" x14ac:dyDescent="0.25">
      <c r="B1862" s="47" t="str">
        <f t="shared" ca="1" si="36"/>
        <v>90:10 PPF:DEF, 3bar, 7.5mm/s, 0.7mm</v>
      </c>
    </row>
    <row r="1863" spans="2:2" x14ac:dyDescent="0.25">
      <c r="B1863" s="47" t="str">
        <f t="shared" ca="1" si="36"/>
        <v>90:10 PPF:DEF, 3bar, 7.5mm/s, 0.7mm</v>
      </c>
    </row>
    <row r="1864" spans="2:2" x14ac:dyDescent="0.25">
      <c r="B1864" s="47" t="str">
        <f t="shared" ca="1" si="36"/>
        <v>90:10 PPF:DEF, 3bar, 7.5mm/s, 0.7mm</v>
      </c>
    </row>
    <row r="1865" spans="2:2" x14ac:dyDescent="0.25">
      <c r="B1865" s="47" t="str">
        <f t="shared" ca="1" si="36"/>
        <v>90:10 PPF:DEF, 3bar, 7.5mm/s, 0.7mm</v>
      </c>
    </row>
    <row r="1866" spans="2:2" x14ac:dyDescent="0.25">
      <c r="B1866" s="47" t="str">
        <f t="shared" ca="1" si="36"/>
        <v>90:10 PPF:DEF, 3bar, 7.5mm/s, 0.7mm</v>
      </c>
    </row>
    <row r="1867" spans="2:2" x14ac:dyDescent="0.25">
      <c r="B1867" s="47" t="str">
        <f t="shared" ca="1" si="36"/>
        <v>90:10 PPF:DEF, 3bar, 7.5mm/s, 0.7mm</v>
      </c>
    </row>
    <row r="1868" spans="2:2" x14ac:dyDescent="0.25">
      <c r="B1868" s="47" t="str">
        <f t="shared" ca="1" si="36"/>
        <v>90:10 PPF:DEF, 3bar, 7.5mm/s, 0.7mm</v>
      </c>
    </row>
    <row r="1869" spans="2:2" x14ac:dyDescent="0.25">
      <c r="B1869" s="47" t="str">
        <f t="shared" ca="1" si="36"/>
        <v>90:10 PPF:DEF, 3bar, 7.5mm/s, 0.7mm</v>
      </c>
    </row>
    <row r="1870" spans="2:2" x14ac:dyDescent="0.25">
      <c r="B1870" s="47" t="str">
        <f t="shared" ca="1" si="36"/>
        <v>90:10 PPF:DEF, 3bar, 7.5mm/s, 0.7mm</v>
      </c>
    </row>
    <row r="1871" spans="2:2" x14ac:dyDescent="0.25">
      <c r="B1871" s="47" t="str">
        <f t="shared" ca="1" si="36"/>
        <v>90:10 PPF:DEF, 3bar, 7.5mm/s, 0.7mm</v>
      </c>
    </row>
    <row r="1872" spans="2:2" x14ac:dyDescent="0.25">
      <c r="B1872" s="47" t="str">
        <f t="shared" ca="1" si="36"/>
        <v>90:10 PPF:DEF, 3bar, 7.5mm/s, 0.7mm</v>
      </c>
    </row>
    <row r="1873" spans="2:2" x14ac:dyDescent="0.25">
      <c r="B1873" s="47" t="str">
        <f t="shared" ca="1" si="36"/>
        <v>90:10 PPF:DEF, 3bar, 7.5mm/s, 0.7mm</v>
      </c>
    </row>
    <row r="1874" spans="2:2" x14ac:dyDescent="0.25">
      <c r="B1874" s="47" t="str">
        <f t="shared" ca="1" si="36"/>
        <v>90:10 PPF:DEF, 3bar, 7.5mm/s, 0.7mm</v>
      </c>
    </row>
    <row r="1875" spans="2:2" x14ac:dyDescent="0.25">
      <c r="B1875" s="47" t="str">
        <f t="shared" ca="1" si="36"/>
        <v>90:10 PPF:DEF, 3bar, 7.5mm/s, 0.7mm</v>
      </c>
    </row>
    <row r="1876" spans="2:2" x14ac:dyDescent="0.25">
      <c r="B1876" s="47" t="str">
        <f t="shared" ca="1" si="36"/>
        <v>90:10 PPF:DEF, 3bar, 7.5mm/s, 0.7mm</v>
      </c>
    </row>
    <row r="1877" spans="2:2" x14ac:dyDescent="0.25">
      <c r="B1877" s="47" t="str">
        <f t="shared" ca="1" si="36"/>
        <v>90:10 PPF:DEF, 3bar, 7.5mm/s, 0.7mm</v>
      </c>
    </row>
    <row r="1878" spans="2:2" x14ac:dyDescent="0.25">
      <c r="B1878" s="47" t="str">
        <f t="shared" ca="1" si="36"/>
        <v>90:10 PPF:DEF, 3bar, 7.5mm/s, 0.7mm</v>
      </c>
    </row>
    <row r="1879" spans="2:2" x14ac:dyDescent="0.25">
      <c r="B1879" s="47" t="str">
        <f t="shared" ca="1" si="36"/>
        <v>90:10 PPF:DEF, 3bar, 7.5mm/s, 0.7mm</v>
      </c>
    </row>
    <row r="1880" spans="2:2" x14ac:dyDescent="0.25">
      <c r="B1880" s="47" t="str">
        <f t="shared" ca="1" si="36"/>
        <v>90:10 PPF:DEF, 3bar, 7.5mm/s, 0.7mm</v>
      </c>
    </row>
    <row r="1881" spans="2:2" x14ac:dyDescent="0.25">
      <c r="B1881" s="47" t="str">
        <f t="shared" ca="1" si="36"/>
        <v>90:10 PPF:DEF, 3bar, 7.5mm/s, 0.7mm</v>
      </c>
    </row>
    <row r="1882" spans="2:2" x14ac:dyDescent="0.25">
      <c r="B1882" s="47" t="str">
        <f t="shared" ca="1" si="36"/>
        <v>90:10 PPF:DEF, 3bar, 7.5mm/s, 0.7mm</v>
      </c>
    </row>
    <row r="1883" spans="2:2" x14ac:dyDescent="0.25">
      <c r="B1883" s="47" t="str">
        <f t="shared" ca="1" si="36"/>
        <v>90:10 PPF:DEF, 3bar, 7.5mm/s, 0.7mm</v>
      </c>
    </row>
    <row r="1884" spans="2:2" x14ac:dyDescent="0.25">
      <c r="B1884" s="47" t="str">
        <f t="shared" ca="1" si="36"/>
        <v>90:10 PPF:DEF, 3bar, 7.5mm/s, 0.7mm</v>
      </c>
    </row>
    <row r="1885" spans="2:2" x14ac:dyDescent="0.25">
      <c r="B1885" s="47" t="str">
        <f t="shared" ca="1" si="36"/>
        <v>90:10 PPF:DEF, 3bar, 7.5mm/s, 0.7mm</v>
      </c>
    </row>
    <row r="1886" spans="2:2" x14ac:dyDescent="0.25">
      <c r="B1886" s="47" t="str">
        <f t="shared" ca="1" si="36"/>
        <v>90:10 PPF:DEF, 3bar, 7.5mm/s, 0.7mm</v>
      </c>
    </row>
    <row r="1887" spans="2:2" x14ac:dyDescent="0.25">
      <c r="B1887" s="47" t="str">
        <f t="shared" ca="1" si="36"/>
        <v>90:10 PPF:DEF, 3bar, 7.5mm/s, 0.6mm</v>
      </c>
    </row>
    <row r="1888" spans="2:2" x14ac:dyDescent="0.25">
      <c r="B1888" s="47" t="str">
        <f t="shared" ca="1" si="36"/>
        <v>90:10 PPF:DEF, 3bar, 7.5mm/s, 0.6mm</v>
      </c>
    </row>
    <row r="1889" spans="2:2" x14ac:dyDescent="0.25">
      <c r="B1889" s="47" t="str">
        <f t="shared" ca="1" si="36"/>
        <v>90:10 PPF:DEF, 3bar, 7.5mm/s, 0.6mm</v>
      </c>
    </row>
    <row r="1890" spans="2:2" x14ac:dyDescent="0.25">
      <c r="B1890" s="47" t="str">
        <f t="shared" ca="1" si="36"/>
        <v>90:10 PPF:DEF, 3bar, 7.5mm/s, 0.6mm</v>
      </c>
    </row>
    <row r="1891" spans="2:2" x14ac:dyDescent="0.25">
      <c r="B1891" s="47" t="str">
        <f t="shared" ca="1" si="36"/>
        <v>90:10 PPF:DEF, 3bar, 7.5mm/s, 0.6mm</v>
      </c>
    </row>
    <row r="1892" spans="2:2" x14ac:dyDescent="0.25">
      <c r="B1892" s="47" t="str">
        <f t="shared" ca="1" si="36"/>
        <v>90:10 PPF:DEF, 3bar, 7.5mm/s, 0.6mm</v>
      </c>
    </row>
    <row r="1893" spans="2:2" x14ac:dyDescent="0.25">
      <c r="B1893" s="47" t="str">
        <f t="shared" ca="1" si="36"/>
        <v>90:10 PPF:DEF, 3bar, 7.5mm/s, 0.6mm</v>
      </c>
    </row>
    <row r="1894" spans="2:2" x14ac:dyDescent="0.25">
      <c r="B1894" s="47" t="str">
        <f t="shared" ca="1" si="36"/>
        <v>90:10 PPF:DEF, 3bar, 7.5mm/s, 0.6mm</v>
      </c>
    </row>
    <row r="1895" spans="2:2" x14ac:dyDescent="0.25">
      <c r="B1895" s="47" t="str">
        <f t="shared" ca="1" si="36"/>
        <v>90:10 PPF:DEF, 3bar, 7.5mm/s, 0.6mm</v>
      </c>
    </row>
    <row r="1896" spans="2:2" x14ac:dyDescent="0.25">
      <c r="B1896" s="47" t="str">
        <f t="shared" ca="1" si="36"/>
        <v>90:10 PPF:DEF, 3bar, 7.5mm/s, 0.6mm</v>
      </c>
    </row>
    <row r="1897" spans="2:2" x14ac:dyDescent="0.25">
      <c r="B1897" s="47" t="str">
        <f t="shared" ca="1" si="36"/>
        <v>90:10 PPF:DEF, 3bar, 7.5mm/s, 0.6mm</v>
      </c>
    </row>
    <row r="1898" spans="2:2" x14ac:dyDescent="0.25">
      <c r="B1898" s="47" t="str">
        <f t="shared" ca="1" si="36"/>
        <v>90:10 PPF:DEF, 3bar, 7.5mm/s, 0.6mm</v>
      </c>
    </row>
    <row r="1899" spans="2:2" x14ac:dyDescent="0.25">
      <c r="B1899" s="47" t="str">
        <f t="shared" ca="1" si="36"/>
        <v>90:10 PPF:DEF, 3bar, 7.5mm/s, 0.6mm</v>
      </c>
    </row>
    <row r="1900" spans="2:2" x14ac:dyDescent="0.25">
      <c r="B1900" s="47" t="str">
        <f t="shared" ca="1" si="36"/>
        <v>90:10 PPF:DEF, 3bar, 7.5mm/s, 0.6mm</v>
      </c>
    </row>
    <row r="1901" spans="2:2" x14ac:dyDescent="0.25">
      <c r="B1901" s="47" t="str">
        <f t="shared" ca="1" si="36"/>
        <v>90:10 PPF:DEF, 3bar, 7.5mm/s, 0.6mm</v>
      </c>
    </row>
    <row r="1902" spans="2:2" x14ac:dyDescent="0.25">
      <c r="B1902" s="47" t="str">
        <f t="shared" ca="1" si="36"/>
        <v>90:10 PPF:DEF, 3bar, 7.5mm/s, 0.6mm</v>
      </c>
    </row>
    <row r="1903" spans="2:2" x14ac:dyDescent="0.25">
      <c r="B1903" s="47" t="str">
        <f t="shared" ca="1" si="36"/>
        <v>90:10 PPF:DEF, 3bar, 7.5mm/s, 0.6mm</v>
      </c>
    </row>
    <row r="1904" spans="2:2" x14ac:dyDescent="0.25">
      <c r="B1904" s="47" t="str">
        <f t="shared" ca="1" si="36"/>
        <v>90:10 PPF:DEF, 3bar, 7.5mm/s, 0.6mm</v>
      </c>
    </row>
    <row r="1905" spans="2:2" x14ac:dyDescent="0.25">
      <c r="B1905" s="47" t="str">
        <f t="shared" ca="1" si="36"/>
        <v>90:10 PPF:DEF, 3bar, 7.5mm/s, 0.6mm</v>
      </c>
    </row>
    <row r="1906" spans="2:2" x14ac:dyDescent="0.25">
      <c r="B1906" s="47" t="str">
        <f t="shared" ca="1" si="36"/>
        <v>90:10 PPF:DEF, 3bar, 7.5mm/s, 0.6mm</v>
      </c>
    </row>
    <row r="1907" spans="2:2" x14ac:dyDescent="0.25">
      <c r="B1907" s="47" t="str">
        <f t="shared" ca="1" si="36"/>
        <v>90:10 PPF:DEF, 3bar, 7.5mm/s, 0.6mm</v>
      </c>
    </row>
    <row r="1908" spans="2:2" x14ac:dyDescent="0.25">
      <c r="B1908" s="47" t="str">
        <f t="shared" ca="1" si="36"/>
        <v>90:10 PPF:DEF, 3bar, 7.5mm/s, 0.6mm</v>
      </c>
    </row>
    <row r="1909" spans="2:2" x14ac:dyDescent="0.25">
      <c r="B1909" s="47" t="str">
        <f t="shared" ca="1" si="36"/>
        <v>90:10 PPF:DEF, 3bar, 7.5mm/s, 0.6mm</v>
      </c>
    </row>
    <row r="1910" spans="2:2" x14ac:dyDescent="0.25">
      <c r="B1910" s="47" t="str">
        <f t="shared" ca="1" si="36"/>
        <v>90:10 PPF:DEF, 3bar, 7.5mm/s, 0.6mm</v>
      </c>
    </row>
    <row r="1911" spans="2:2" x14ac:dyDescent="0.25">
      <c r="B1911" s="47" t="str">
        <f t="shared" ca="1" si="36"/>
        <v>90:10 PPF:DEF, 3bar, 7.5mm/s, 0.6mm</v>
      </c>
    </row>
    <row r="1912" spans="2:2" x14ac:dyDescent="0.25">
      <c r="B1912" s="47" t="str">
        <f t="shared" ca="1" si="36"/>
        <v>90:10 PPF:DEF, 3bar, 7.5mm/s, 0.6mm</v>
      </c>
    </row>
    <row r="1913" spans="2:2" x14ac:dyDescent="0.25">
      <c r="B1913" s="47" t="str">
        <f t="shared" ca="1" si="36"/>
        <v>90:10 PPF:DEF, 3bar, 7.5mm/s, 0.6mm</v>
      </c>
    </row>
    <row r="1914" spans="2:2" x14ac:dyDescent="0.25">
      <c r="B1914" s="47" t="str">
        <f t="shared" ca="1" si="36"/>
        <v>90:10 PPF:DEF, 3bar, 7.5mm/s, 0.6mm</v>
      </c>
    </row>
    <row r="1915" spans="2:2" x14ac:dyDescent="0.25">
      <c r="B1915" s="47" t="str">
        <f t="shared" ca="1" si="36"/>
        <v>90:10 PPF:DEF, 3bar, 7.5mm/s, 0.6mm</v>
      </c>
    </row>
    <row r="1916" spans="2:2" x14ac:dyDescent="0.25">
      <c r="B1916" s="47" t="str">
        <f t="shared" ca="1" si="36"/>
        <v>90:10 PPF:DEF, 3bar, 7.5mm/s, 0.6mm</v>
      </c>
    </row>
    <row r="1917" spans="2:2" x14ac:dyDescent="0.25">
      <c r="B1917" s="47" t="str">
        <f t="shared" ca="1" si="36"/>
        <v>90:10 PPF:DEF, 3bar, 7.5mm/s, 0.6mm</v>
      </c>
    </row>
    <row r="1918" spans="2:2" x14ac:dyDescent="0.25">
      <c r="B1918" s="47" t="str">
        <f t="shared" ca="1" si="36"/>
        <v>90:10 PPF:DEF, 3bar, 7.5mm/s, 0.6mm</v>
      </c>
    </row>
    <row r="1919" spans="2:2" x14ac:dyDescent="0.25">
      <c r="B1919" s="47" t="str">
        <f t="shared" ca="1" si="36"/>
        <v>90:10 PPF:DEF, 3bar, 7.5mm/s, 0.6mm</v>
      </c>
    </row>
    <row r="1920" spans="2:2" x14ac:dyDescent="0.25">
      <c r="B1920" s="47" t="str">
        <f t="shared" ca="1" si="36"/>
        <v>90:10 PPF:DEF, 3bar, 7.5mm/s, 0.6mm</v>
      </c>
    </row>
    <row r="1921" spans="2:2" x14ac:dyDescent="0.25">
      <c r="B1921" s="47" t="str">
        <f t="shared" ca="1" si="36"/>
        <v>90:10 PPF:DEF, 3bar, 7.5mm/s, 0.6mm</v>
      </c>
    </row>
    <row r="1922" spans="2:2" x14ac:dyDescent="0.25">
      <c r="B1922" s="47" t="str">
        <f t="shared" ref="B1922:B1985" ca="1" si="37">INDIRECT("A" &amp; TEXT(_xlfn.FLOOR.PRECISE((ROW()-1)/41)+1,"0"))</f>
        <v>90:10 PPF:DEF, 3bar, 7.5mm/s, 0.6mm</v>
      </c>
    </row>
    <row r="1923" spans="2:2" x14ac:dyDescent="0.25">
      <c r="B1923" s="47" t="str">
        <f t="shared" ca="1" si="37"/>
        <v>90:10 PPF:DEF, 3bar, 7.5mm/s, 0.6mm</v>
      </c>
    </row>
    <row r="1924" spans="2:2" x14ac:dyDescent="0.25">
      <c r="B1924" s="47" t="str">
        <f t="shared" ca="1" si="37"/>
        <v>90:10 PPF:DEF, 3bar, 7.5mm/s, 0.6mm</v>
      </c>
    </row>
    <row r="1925" spans="2:2" x14ac:dyDescent="0.25">
      <c r="B1925" s="47" t="str">
        <f t="shared" ca="1" si="37"/>
        <v>90:10 PPF:DEF, 3bar, 7.5mm/s, 0.6mm</v>
      </c>
    </row>
    <row r="1926" spans="2:2" x14ac:dyDescent="0.25">
      <c r="B1926" s="47" t="str">
        <f t="shared" ca="1" si="37"/>
        <v>90:10 PPF:DEF, 3bar, 7.5mm/s, 0.6mm</v>
      </c>
    </row>
    <row r="1927" spans="2:2" x14ac:dyDescent="0.25">
      <c r="B1927" s="47" t="str">
        <f t="shared" ca="1" si="37"/>
        <v>90:10 PPF:DEF, 3bar, 7.5mm/s, 0.6mm</v>
      </c>
    </row>
    <row r="1928" spans="2:2" x14ac:dyDescent="0.25">
      <c r="B1928" s="47" t="str">
        <f t="shared" ca="1" si="37"/>
        <v>90:10 PPF:DEF, 3bar, 7.5mm/s, 0.5mm</v>
      </c>
    </row>
    <row r="1929" spans="2:2" x14ac:dyDescent="0.25">
      <c r="B1929" s="47" t="str">
        <f t="shared" ca="1" si="37"/>
        <v>90:10 PPF:DEF, 3bar, 7.5mm/s, 0.5mm</v>
      </c>
    </row>
    <row r="1930" spans="2:2" x14ac:dyDescent="0.25">
      <c r="B1930" s="47" t="str">
        <f t="shared" ca="1" si="37"/>
        <v>90:10 PPF:DEF, 3bar, 7.5mm/s, 0.5mm</v>
      </c>
    </row>
    <row r="1931" spans="2:2" x14ac:dyDescent="0.25">
      <c r="B1931" s="47" t="str">
        <f t="shared" ca="1" si="37"/>
        <v>90:10 PPF:DEF, 3bar, 7.5mm/s, 0.5mm</v>
      </c>
    </row>
    <row r="1932" spans="2:2" x14ac:dyDescent="0.25">
      <c r="B1932" s="47" t="str">
        <f t="shared" ca="1" si="37"/>
        <v>90:10 PPF:DEF, 3bar, 7.5mm/s, 0.5mm</v>
      </c>
    </row>
    <row r="1933" spans="2:2" x14ac:dyDescent="0.25">
      <c r="B1933" s="47" t="str">
        <f t="shared" ca="1" si="37"/>
        <v>90:10 PPF:DEF, 3bar, 7.5mm/s, 0.5mm</v>
      </c>
    </row>
    <row r="1934" spans="2:2" x14ac:dyDescent="0.25">
      <c r="B1934" s="47" t="str">
        <f t="shared" ca="1" si="37"/>
        <v>90:10 PPF:DEF, 3bar, 7.5mm/s, 0.5mm</v>
      </c>
    </row>
    <row r="1935" spans="2:2" x14ac:dyDescent="0.25">
      <c r="B1935" s="47" t="str">
        <f t="shared" ca="1" si="37"/>
        <v>90:10 PPF:DEF, 3bar, 7.5mm/s, 0.5mm</v>
      </c>
    </row>
    <row r="1936" spans="2:2" x14ac:dyDescent="0.25">
      <c r="B1936" s="47" t="str">
        <f t="shared" ca="1" si="37"/>
        <v>90:10 PPF:DEF, 3bar, 7.5mm/s, 0.5mm</v>
      </c>
    </row>
    <row r="1937" spans="2:2" x14ac:dyDescent="0.25">
      <c r="B1937" s="47" t="str">
        <f t="shared" ca="1" si="37"/>
        <v>90:10 PPF:DEF, 3bar, 7.5mm/s, 0.5mm</v>
      </c>
    </row>
    <row r="1938" spans="2:2" x14ac:dyDescent="0.25">
      <c r="B1938" s="47" t="str">
        <f t="shared" ca="1" si="37"/>
        <v>90:10 PPF:DEF, 3bar, 7.5mm/s, 0.5mm</v>
      </c>
    </row>
    <row r="1939" spans="2:2" x14ac:dyDescent="0.25">
      <c r="B1939" s="47" t="str">
        <f t="shared" ca="1" si="37"/>
        <v>90:10 PPF:DEF, 3bar, 7.5mm/s, 0.5mm</v>
      </c>
    </row>
    <row r="1940" spans="2:2" x14ac:dyDescent="0.25">
      <c r="B1940" s="47" t="str">
        <f t="shared" ca="1" si="37"/>
        <v>90:10 PPF:DEF, 3bar, 7.5mm/s, 0.5mm</v>
      </c>
    </row>
    <row r="1941" spans="2:2" x14ac:dyDescent="0.25">
      <c r="B1941" s="47" t="str">
        <f t="shared" ca="1" si="37"/>
        <v>90:10 PPF:DEF, 3bar, 7.5mm/s, 0.5mm</v>
      </c>
    </row>
    <row r="1942" spans="2:2" x14ac:dyDescent="0.25">
      <c r="B1942" s="47" t="str">
        <f t="shared" ca="1" si="37"/>
        <v>90:10 PPF:DEF, 3bar, 7.5mm/s, 0.5mm</v>
      </c>
    </row>
    <row r="1943" spans="2:2" x14ac:dyDescent="0.25">
      <c r="B1943" s="47" t="str">
        <f t="shared" ca="1" si="37"/>
        <v>90:10 PPF:DEF, 3bar, 7.5mm/s, 0.5mm</v>
      </c>
    </row>
    <row r="1944" spans="2:2" x14ac:dyDescent="0.25">
      <c r="B1944" s="47" t="str">
        <f t="shared" ca="1" si="37"/>
        <v>90:10 PPF:DEF, 3bar, 7.5mm/s, 0.5mm</v>
      </c>
    </row>
    <row r="1945" spans="2:2" x14ac:dyDescent="0.25">
      <c r="B1945" s="47" t="str">
        <f t="shared" ca="1" si="37"/>
        <v>90:10 PPF:DEF, 3bar, 7.5mm/s, 0.5mm</v>
      </c>
    </row>
    <row r="1946" spans="2:2" x14ac:dyDescent="0.25">
      <c r="B1946" s="47" t="str">
        <f t="shared" ca="1" si="37"/>
        <v>90:10 PPF:DEF, 3bar, 7.5mm/s, 0.5mm</v>
      </c>
    </row>
    <row r="1947" spans="2:2" x14ac:dyDescent="0.25">
      <c r="B1947" s="47" t="str">
        <f t="shared" ca="1" si="37"/>
        <v>90:10 PPF:DEF, 3bar, 7.5mm/s, 0.5mm</v>
      </c>
    </row>
    <row r="1948" spans="2:2" x14ac:dyDescent="0.25">
      <c r="B1948" s="47" t="str">
        <f t="shared" ca="1" si="37"/>
        <v>90:10 PPF:DEF, 3bar, 7.5mm/s, 0.5mm</v>
      </c>
    </row>
    <row r="1949" spans="2:2" x14ac:dyDescent="0.25">
      <c r="B1949" s="47" t="str">
        <f t="shared" ca="1" si="37"/>
        <v>90:10 PPF:DEF, 3bar, 7.5mm/s, 0.5mm</v>
      </c>
    </row>
    <row r="1950" spans="2:2" x14ac:dyDescent="0.25">
      <c r="B1950" s="47" t="str">
        <f t="shared" ca="1" si="37"/>
        <v>90:10 PPF:DEF, 3bar, 7.5mm/s, 0.5mm</v>
      </c>
    </row>
    <row r="1951" spans="2:2" x14ac:dyDescent="0.25">
      <c r="B1951" s="47" t="str">
        <f t="shared" ca="1" si="37"/>
        <v>90:10 PPF:DEF, 3bar, 7.5mm/s, 0.5mm</v>
      </c>
    </row>
    <row r="1952" spans="2:2" x14ac:dyDescent="0.25">
      <c r="B1952" s="47" t="str">
        <f t="shared" ca="1" si="37"/>
        <v>90:10 PPF:DEF, 3bar, 7.5mm/s, 0.5mm</v>
      </c>
    </row>
    <row r="1953" spans="2:2" x14ac:dyDescent="0.25">
      <c r="B1953" s="47" t="str">
        <f t="shared" ca="1" si="37"/>
        <v>90:10 PPF:DEF, 3bar, 7.5mm/s, 0.5mm</v>
      </c>
    </row>
    <row r="1954" spans="2:2" x14ac:dyDescent="0.25">
      <c r="B1954" s="47" t="str">
        <f t="shared" ca="1" si="37"/>
        <v>90:10 PPF:DEF, 3bar, 7.5mm/s, 0.5mm</v>
      </c>
    </row>
    <row r="1955" spans="2:2" x14ac:dyDescent="0.25">
      <c r="B1955" s="47" t="str">
        <f t="shared" ca="1" si="37"/>
        <v>90:10 PPF:DEF, 3bar, 7.5mm/s, 0.5mm</v>
      </c>
    </row>
    <row r="1956" spans="2:2" x14ac:dyDescent="0.25">
      <c r="B1956" s="47" t="str">
        <f t="shared" ca="1" si="37"/>
        <v>90:10 PPF:DEF, 3bar, 7.5mm/s, 0.5mm</v>
      </c>
    </row>
    <row r="1957" spans="2:2" x14ac:dyDescent="0.25">
      <c r="B1957" s="47" t="str">
        <f t="shared" ca="1" si="37"/>
        <v>90:10 PPF:DEF, 3bar, 7.5mm/s, 0.5mm</v>
      </c>
    </row>
    <row r="1958" spans="2:2" x14ac:dyDescent="0.25">
      <c r="B1958" s="47" t="str">
        <f t="shared" ca="1" si="37"/>
        <v>90:10 PPF:DEF, 3bar, 7.5mm/s, 0.5mm</v>
      </c>
    </row>
    <row r="1959" spans="2:2" x14ac:dyDescent="0.25">
      <c r="B1959" s="47" t="str">
        <f t="shared" ca="1" si="37"/>
        <v>90:10 PPF:DEF, 3bar, 7.5mm/s, 0.5mm</v>
      </c>
    </row>
    <row r="1960" spans="2:2" x14ac:dyDescent="0.25">
      <c r="B1960" s="47" t="str">
        <f t="shared" ca="1" si="37"/>
        <v>90:10 PPF:DEF, 3bar, 7.5mm/s, 0.5mm</v>
      </c>
    </row>
    <row r="1961" spans="2:2" x14ac:dyDescent="0.25">
      <c r="B1961" s="47" t="str">
        <f t="shared" ca="1" si="37"/>
        <v>90:10 PPF:DEF, 3bar, 7.5mm/s, 0.5mm</v>
      </c>
    </row>
    <row r="1962" spans="2:2" x14ac:dyDescent="0.25">
      <c r="B1962" s="47" t="str">
        <f t="shared" ca="1" si="37"/>
        <v>90:10 PPF:DEF, 3bar, 7.5mm/s, 0.5mm</v>
      </c>
    </row>
    <row r="1963" spans="2:2" x14ac:dyDescent="0.25">
      <c r="B1963" s="47" t="str">
        <f t="shared" ca="1" si="37"/>
        <v>90:10 PPF:DEF, 3bar, 7.5mm/s, 0.5mm</v>
      </c>
    </row>
    <row r="1964" spans="2:2" x14ac:dyDescent="0.25">
      <c r="B1964" s="47" t="str">
        <f t="shared" ca="1" si="37"/>
        <v>90:10 PPF:DEF, 3bar, 7.5mm/s, 0.5mm</v>
      </c>
    </row>
    <row r="1965" spans="2:2" x14ac:dyDescent="0.25">
      <c r="B1965" s="47" t="str">
        <f t="shared" ca="1" si="37"/>
        <v>90:10 PPF:DEF, 3bar, 7.5mm/s, 0.5mm</v>
      </c>
    </row>
    <row r="1966" spans="2:2" x14ac:dyDescent="0.25">
      <c r="B1966" s="47" t="str">
        <f t="shared" ca="1" si="37"/>
        <v>90:10 PPF:DEF, 3bar, 7.5mm/s, 0.5mm</v>
      </c>
    </row>
    <row r="1967" spans="2:2" x14ac:dyDescent="0.25">
      <c r="B1967" s="47" t="str">
        <f t="shared" ca="1" si="37"/>
        <v>90:10 PPF:DEF, 3bar, 7.5mm/s, 0.5mm</v>
      </c>
    </row>
    <row r="1968" spans="2:2" x14ac:dyDescent="0.25">
      <c r="B1968" s="47" t="str">
        <f t="shared" ca="1" si="37"/>
        <v>90:10 PPF:DEF, 3bar, 7.5mm/s, 0.5mm</v>
      </c>
    </row>
    <row r="1969" spans="2:2" x14ac:dyDescent="0.25">
      <c r="B1969" s="47" t="str">
        <f t="shared" ca="1" si="37"/>
        <v>90:10 PPF:DEF, 4bar, 5mm/s, 1.2mm</v>
      </c>
    </row>
    <row r="1970" spans="2:2" x14ac:dyDescent="0.25">
      <c r="B1970" s="47" t="str">
        <f t="shared" ca="1" si="37"/>
        <v>90:10 PPF:DEF, 4bar, 5mm/s, 1.2mm</v>
      </c>
    </row>
    <row r="1971" spans="2:2" x14ac:dyDescent="0.25">
      <c r="B1971" s="47" t="str">
        <f t="shared" ca="1" si="37"/>
        <v>90:10 PPF:DEF, 4bar, 5mm/s, 1.2mm</v>
      </c>
    </row>
    <row r="1972" spans="2:2" x14ac:dyDescent="0.25">
      <c r="B1972" s="47" t="str">
        <f t="shared" ca="1" si="37"/>
        <v>90:10 PPF:DEF, 4bar, 5mm/s, 1.2mm</v>
      </c>
    </row>
    <row r="1973" spans="2:2" x14ac:dyDescent="0.25">
      <c r="B1973" s="47" t="str">
        <f t="shared" ca="1" si="37"/>
        <v>90:10 PPF:DEF, 4bar, 5mm/s, 1.2mm</v>
      </c>
    </row>
    <row r="1974" spans="2:2" x14ac:dyDescent="0.25">
      <c r="B1974" s="47" t="str">
        <f t="shared" ca="1" si="37"/>
        <v>90:10 PPF:DEF, 4bar, 5mm/s, 1.2mm</v>
      </c>
    </row>
    <row r="1975" spans="2:2" x14ac:dyDescent="0.25">
      <c r="B1975" s="47" t="str">
        <f t="shared" ca="1" si="37"/>
        <v>90:10 PPF:DEF, 4bar, 5mm/s, 1.2mm</v>
      </c>
    </row>
    <row r="1976" spans="2:2" x14ac:dyDescent="0.25">
      <c r="B1976" s="47" t="str">
        <f t="shared" ca="1" si="37"/>
        <v>90:10 PPF:DEF, 4bar, 5mm/s, 1.2mm</v>
      </c>
    </row>
    <row r="1977" spans="2:2" x14ac:dyDescent="0.25">
      <c r="B1977" s="47" t="str">
        <f t="shared" ca="1" si="37"/>
        <v>90:10 PPF:DEF, 4bar, 5mm/s, 1.2mm</v>
      </c>
    </row>
    <row r="1978" spans="2:2" x14ac:dyDescent="0.25">
      <c r="B1978" s="47" t="str">
        <f t="shared" ca="1" si="37"/>
        <v>90:10 PPF:DEF, 4bar, 5mm/s, 1.2mm</v>
      </c>
    </row>
    <row r="1979" spans="2:2" x14ac:dyDescent="0.25">
      <c r="B1979" s="47" t="str">
        <f t="shared" ca="1" si="37"/>
        <v>90:10 PPF:DEF, 4bar, 5mm/s, 1.2mm</v>
      </c>
    </row>
    <row r="1980" spans="2:2" x14ac:dyDescent="0.25">
      <c r="B1980" s="47" t="str">
        <f t="shared" ca="1" si="37"/>
        <v>90:10 PPF:DEF, 4bar, 5mm/s, 1.2mm</v>
      </c>
    </row>
    <row r="1981" spans="2:2" x14ac:dyDescent="0.25">
      <c r="B1981" s="47" t="str">
        <f t="shared" ca="1" si="37"/>
        <v>90:10 PPF:DEF, 4bar, 5mm/s, 1.2mm</v>
      </c>
    </row>
    <row r="1982" spans="2:2" x14ac:dyDescent="0.25">
      <c r="B1982" s="47" t="str">
        <f t="shared" ca="1" si="37"/>
        <v>90:10 PPF:DEF, 4bar, 5mm/s, 1.2mm</v>
      </c>
    </row>
    <row r="1983" spans="2:2" x14ac:dyDescent="0.25">
      <c r="B1983" s="47" t="str">
        <f t="shared" ca="1" si="37"/>
        <v>90:10 PPF:DEF, 4bar, 5mm/s, 1.2mm</v>
      </c>
    </row>
    <row r="1984" spans="2:2" x14ac:dyDescent="0.25">
      <c r="B1984" s="47" t="str">
        <f t="shared" ca="1" si="37"/>
        <v>90:10 PPF:DEF, 4bar, 5mm/s, 1.2mm</v>
      </c>
    </row>
    <row r="1985" spans="2:2" x14ac:dyDescent="0.25">
      <c r="B1985" s="47" t="str">
        <f t="shared" ca="1" si="37"/>
        <v>90:10 PPF:DEF, 4bar, 5mm/s, 1.2mm</v>
      </c>
    </row>
    <row r="1986" spans="2:2" x14ac:dyDescent="0.25">
      <c r="B1986" s="47" t="str">
        <f t="shared" ref="B1986:B2049" ca="1" si="38">INDIRECT("A" &amp; TEXT(_xlfn.FLOOR.PRECISE((ROW()-1)/41)+1,"0"))</f>
        <v>90:10 PPF:DEF, 4bar, 5mm/s, 1.2mm</v>
      </c>
    </row>
    <row r="1987" spans="2:2" x14ac:dyDescent="0.25">
      <c r="B1987" s="47" t="str">
        <f t="shared" ca="1" si="38"/>
        <v>90:10 PPF:DEF, 4bar, 5mm/s, 1.2mm</v>
      </c>
    </row>
    <row r="1988" spans="2:2" x14ac:dyDescent="0.25">
      <c r="B1988" s="47" t="str">
        <f t="shared" ca="1" si="38"/>
        <v>90:10 PPF:DEF, 4bar, 5mm/s, 1.2mm</v>
      </c>
    </row>
    <row r="1989" spans="2:2" x14ac:dyDescent="0.25">
      <c r="B1989" s="47" t="str">
        <f t="shared" ca="1" si="38"/>
        <v>90:10 PPF:DEF, 4bar, 5mm/s, 1.2mm</v>
      </c>
    </row>
    <row r="1990" spans="2:2" x14ac:dyDescent="0.25">
      <c r="B1990" s="47" t="str">
        <f t="shared" ca="1" si="38"/>
        <v>90:10 PPF:DEF, 4bar, 5mm/s, 1.2mm</v>
      </c>
    </row>
    <row r="1991" spans="2:2" x14ac:dyDescent="0.25">
      <c r="B1991" s="47" t="str">
        <f t="shared" ca="1" si="38"/>
        <v>90:10 PPF:DEF, 4bar, 5mm/s, 1.2mm</v>
      </c>
    </row>
    <row r="1992" spans="2:2" x14ac:dyDescent="0.25">
      <c r="B1992" s="47" t="str">
        <f t="shared" ca="1" si="38"/>
        <v>90:10 PPF:DEF, 4bar, 5mm/s, 1.2mm</v>
      </c>
    </row>
    <row r="1993" spans="2:2" x14ac:dyDescent="0.25">
      <c r="B1993" s="47" t="str">
        <f t="shared" ca="1" si="38"/>
        <v>90:10 PPF:DEF, 4bar, 5mm/s, 1.2mm</v>
      </c>
    </row>
    <row r="1994" spans="2:2" x14ac:dyDescent="0.25">
      <c r="B1994" s="47" t="str">
        <f t="shared" ca="1" si="38"/>
        <v>90:10 PPF:DEF, 4bar, 5mm/s, 1.2mm</v>
      </c>
    </row>
    <row r="1995" spans="2:2" x14ac:dyDescent="0.25">
      <c r="B1995" s="47" t="str">
        <f t="shared" ca="1" si="38"/>
        <v>90:10 PPF:DEF, 4bar, 5mm/s, 1.2mm</v>
      </c>
    </row>
    <row r="1996" spans="2:2" x14ac:dyDescent="0.25">
      <c r="B1996" s="47" t="str">
        <f t="shared" ca="1" si="38"/>
        <v>90:10 PPF:DEF, 4bar, 5mm/s, 1.2mm</v>
      </c>
    </row>
    <row r="1997" spans="2:2" x14ac:dyDescent="0.25">
      <c r="B1997" s="47" t="str">
        <f t="shared" ca="1" si="38"/>
        <v>90:10 PPF:DEF, 4bar, 5mm/s, 1.2mm</v>
      </c>
    </row>
    <row r="1998" spans="2:2" x14ac:dyDescent="0.25">
      <c r="B1998" s="47" t="str">
        <f t="shared" ca="1" si="38"/>
        <v>90:10 PPF:DEF, 4bar, 5mm/s, 1.2mm</v>
      </c>
    </row>
    <row r="1999" spans="2:2" x14ac:dyDescent="0.25">
      <c r="B1999" s="47" t="str">
        <f t="shared" ca="1" si="38"/>
        <v>90:10 PPF:DEF, 4bar, 5mm/s, 1.2mm</v>
      </c>
    </row>
    <row r="2000" spans="2:2" x14ac:dyDescent="0.25">
      <c r="B2000" s="47" t="str">
        <f t="shared" ca="1" si="38"/>
        <v>90:10 PPF:DEF, 4bar, 5mm/s, 1.2mm</v>
      </c>
    </row>
    <row r="2001" spans="2:2" x14ac:dyDescent="0.25">
      <c r="B2001" s="47" t="str">
        <f t="shared" ca="1" si="38"/>
        <v>90:10 PPF:DEF, 4bar, 5mm/s, 1.2mm</v>
      </c>
    </row>
    <row r="2002" spans="2:2" x14ac:dyDescent="0.25">
      <c r="B2002" s="47" t="str">
        <f t="shared" ca="1" si="38"/>
        <v>90:10 PPF:DEF, 4bar, 5mm/s, 1.2mm</v>
      </c>
    </row>
    <row r="2003" spans="2:2" x14ac:dyDescent="0.25">
      <c r="B2003" s="47" t="str">
        <f t="shared" ca="1" si="38"/>
        <v>90:10 PPF:DEF, 4bar, 5mm/s, 1.2mm</v>
      </c>
    </row>
    <row r="2004" spans="2:2" x14ac:dyDescent="0.25">
      <c r="B2004" s="47" t="str">
        <f t="shared" ca="1" si="38"/>
        <v>90:10 PPF:DEF, 4bar, 5mm/s, 1.2mm</v>
      </c>
    </row>
    <row r="2005" spans="2:2" x14ac:dyDescent="0.25">
      <c r="B2005" s="47" t="str">
        <f t="shared" ca="1" si="38"/>
        <v>90:10 PPF:DEF, 4bar, 5mm/s, 1.2mm</v>
      </c>
    </row>
    <row r="2006" spans="2:2" x14ac:dyDescent="0.25">
      <c r="B2006" s="47" t="str">
        <f t="shared" ca="1" si="38"/>
        <v>90:10 PPF:DEF, 4bar, 5mm/s, 1.2mm</v>
      </c>
    </row>
    <row r="2007" spans="2:2" x14ac:dyDescent="0.25">
      <c r="B2007" s="47" t="str">
        <f t="shared" ca="1" si="38"/>
        <v>90:10 PPF:DEF, 4bar, 5mm/s, 1.2mm</v>
      </c>
    </row>
    <row r="2008" spans="2:2" x14ac:dyDescent="0.25">
      <c r="B2008" s="47" t="str">
        <f t="shared" ca="1" si="38"/>
        <v>90:10 PPF:DEF, 4bar, 5mm/s, 1.2mm</v>
      </c>
    </row>
    <row r="2009" spans="2:2" x14ac:dyDescent="0.25">
      <c r="B2009" s="47" t="str">
        <f t="shared" ca="1" si="38"/>
        <v>90:10 PPF:DEF, 4bar, 5mm/s, 1.2mm</v>
      </c>
    </row>
    <row r="2010" spans="2:2" x14ac:dyDescent="0.25">
      <c r="B2010" s="47" t="str">
        <f t="shared" ca="1" si="38"/>
        <v>90:10 PPF:DEF, 4bar, 5mm/s, 1mm</v>
      </c>
    </row>
    <row r="2011" spans="2:2" x14ac:dyDescent="0.25">
      <c r="B2011" s="47" t="str">
        <f t="shared" ca="1" si="38"/>
        <v>90:10 PPF:DEF, 4bar, 5mm/s, 1mm</v>
      </c>
    </row>
    <row r="2012" spans="2:2" x14ac:dyDescent="0.25">
      <c r="B2012" s="47" t="str">
        <f t="shared" ca="1" si="38"/>
        <v>90:10 PPF:DEF, 4bar, 5mm/s, 1mm</v>
      </c>
    </row>
    <row r="2013" spans="2:2" x14ac:dyDescent="0.25">
      <c r="B2013" s="47" t="str">
        <f t="shared" ca="1" si="38"/>
        <v>90:10 PPF:DEF, 4bar, 5mm/s, 1mm</v>
      </c>
    </row>
    <row r="2014" spans="2:2" x14ac:dyDescent="0.25">
      <c r="B2014" s="47" t="str">
        <f t="shared" ca="1" si="38"/>
        <v>90:10 PPF:DEF, 4bar, 5mm/s, 1mm</v>
      </c>
    </row>
    <row r="2015" spans="2:2" x14ac:dyDescent="0.25">
      <c r="B2015" s="47" t="str">
        <f t="shared" ca="1" si="38"/>
        <v>90:10 PPF:DEF, 4bar, 5mm/s, 1mm</v>
      </c>
    </row>
    <row r="2016" spans="2:2" x14ac:dyDescent="0.25">
      <c r="B2016" s="47" t="str">
        <f t="shared" ca="1" si="38"/>
        <v>90:10 PPF:DEF, 4bar, 5mm/s, 1mm</v>
      </c>
    </row>
    <row r="2017" spans="2:2" x14ac:dyDescent="0.25">
      <c r="B2017" s="47" t="str">
        <f t="shared" ca="1" si="38"/>
        <v>90:10 PPF:DEF, 4bar, 5mm/s, 1mm</v>
      </c>
    </row>
    <row r="2018" spans="2:2" x14ac:dyDescent="0.25">
      <c r="B2018" s="47" t="str">
        <f t="shared" ca="1" si="38"/>
        <v>90:10 PPF:DEF, 4bar, 5mm/s, 1mm</v>
      </c>
    </row>
    <row r="2019" spans="2:2" x14ac:dyDescent="0.25">
      <c r="B2019" s="47" t="str">
        <f t="shared" ca="1" si="38"/>
        <v>90:10 PPF:DEF, 4bar, 5mm/s, 1mm</v>
      </c>
    </row>
    <row r="2020" spans="2:2" x14ac:dyDescent="0.25">
      <c r="B2020" s="47" t="str">
        <f t="shared" ca="1" si="38"/>
        <v>90:10 PPF:DEF, 4bar, 5mm/s, 1mm</v>
      </c>
    </row>
    <row r="2021" spans="2:2" x14ac:dyDescent="0.25">
      <c r="B2021" s="47" t="str">
        <f t="shared" ca="1" si="38"/>
        <v>90:10 PPF:DEF, 4bar, 5mm/s, 1mm</v>
      </c>
    </row>
    <row r="2022" spans="2:2" x14ac:dyDescent="0.25">
      <c r="B2022" s="47" t="str">
        <f t="shared" ca="1" si="38"/>
        <v>90:10 PPF:DEF, 4bar, 5mm/s, 1mm</v>
      </c>
    </row>
    <row r="2023" spans="2:2" x14ac:dyDescent="0.25">
      <c r="B2023" s="47" t="str">
        <f t="shared" ca="1" si="38"/>
        <v>90:10 PPF:DEF, 4bar, 5mm/s, 1mm</v>
      </c>
    </row>
    <row r="2024" spans="2:2" x14ac:dyDescent="0.25">
      <c r="B2024" s="47" t="str">
        <f t="shared" ca="1" si="38"/>
        <v>90:10 PPF:DEF, 4bar, 5mm/s, 1mm</v>
      </c>
    </row>
    <row r="2025" spans="2:2" x14ac:dyDescent="0.25">
      <c r="B2025" s="47" t="str">
        <f t="shared" ca="1" si="38"/>
        <v>90:10 PPF:DEF, 4bar, 5mm/s, 1mm</v>
      </c>
    </row>
    <row r="2026" spans="2:2" x14ac:dyDescent="0.25">
      <c r="B2026" s="47" t="str">
        <f t="shared" ca="1" si="38"/>
        <v>90:10 PPF:DEF, 4bar, 5mm/s, 1mm</v>
      </c>
    </row>
    <row r="2027" spans="2:2" x14ac:dyDescent="0.25">
      <c r="B2027" s="47" t="str">
        <f t="shared" ca="1" si="38"/>
        <v>90:10 PPF:DEF, 4bar, 5mm/s, 1mm</v>
      </c>
    </row>
    <row r="2028" spans="2:2" x14ac:dyDescent="0.25">
      <c r="B2028" s="47" t="str">
        <f t="shared" ca="1" si="38"/>
        <v>90:10 PPF:DEF, 4bar, 5mm/s, 1mm</v>
      </c>
    </row>
    <row r="2029" spans="2:2" x14ac:dyDescent="0.25">
      <c r="B2029" s="47" t="str">
        <f t="shared" ca="1" si="38"/>
        <v>90:10 PPF:DEF, 4bar, 5mm/s, 1mm</v>
      </c>
    </row>
    <row r="2030" spans="2:2" x14ac:dyDescent="0.25">
      <c r="B2030" s="47" t="str">
        <f t="shared" ca="1" si="38"/>
        <v>90:10 PPF:DEF, 4bar, 5mm/s, 1mm</v>
      </c>
    </row>
    <row r="2031" spans="2:2" x14ac:dyDescent="0.25">
      <c r="B2031" s="47" t="str">
        <f t="shared" ca="1" si="38"/>
        <v>90:10 PPF:DEF, 4bar, 5mm/s, 1mm</v>
      </c>
    </row>
    <row r="2032" spans="2:2" x14ac:dyDescent="0.25">
      <c r="B2032" s="47" t="str">
        <f t="shared" ca="1" si="38"/>
        <v>90:10 PPF:DEF, 4bar, 5mm/s, 1mm</v>
      </c>
    </row>
    <row r="2033" spans="2:2" x14ac:dyDescent="0.25">
      <c r="B2033" s="47" t="str">
        <f t="shared" ca="1" si="38"/>
        <v>90:10 PPF:DEF, 4bar, 5mm/s, 1mm</v>
      </c>
    </row>
    <row r="2034" spans="2:2" x14ac:dyDescent="0.25">
      <c r="B2034" s="47" t="str">
        <f t="shared" ca="1" si="38"/>
        <v>90:10 PPF:DEF, 4bar, 5mm/s, 1mm</v>
      </c>
    </row>
    <row r="2035" spans="2:2" x14ac:dyDescent="0.25">
      <c r="B2035" s="47" t="str">
        <f t="shared" ca="1" si="38"/>
        <v>90:10 PPF:DEF, 4bar, 5mm/s, 1mm</v>
      </c>
    </row>
    <row r="2036" spans="2:2" x14ac:dyDescent="0.25">
      <c r="B2036" s="47" t="str">
        <f t="shared" ca="1" si="38"/>
        <v>90:10 PPF:DEF, 4bar, 5mm/s, 1mm</v>
      </c>
    </row>
    <row r="2037" spans="2:2" x14ac:dyDescent="0.25">
      <c r="B2037" s="47" t="str">
        <f t="shared" ca="1" si="38"/>
        <v>90:10 PPF:DEF, 4bar, 5mm/s, 1mm</v>
      </c>
    </row>
    <row r="2038" spans="2:2" x14ac:dyDescent="0.25">
      <c r="B2038" s="47" t="str">
        <f t="shared" ca="1" si="38"/>
        <v>90:10 PPF:DEF, 4bar, 5mm/s, 1mm</v>
      </c>
    </row>
    <row r="2039" spans="2:2" x14ac:dyDescent="0.25">
      <c r="B2039" s="47" t="str">
        <f t="shared" ca="1" si="38"/>
        <v>90:10 PPF:DEF, 4bar, 5mm/s, 1mm</v>
      </c>
    </row>
    <row r="2040" spans="2:2" x14ac:dyDescent="0.25">
      <c r="B2040" s="47" t="str">
        <f t="shared" ca="1" si="38"/>
        <v>90:10 PPF:DEF, 4bar, 5mm/s, 1mm</v>
      </c>
    </row>
    <row r="2041" spans="2:2" x14ac:dyDescent="0.25">
      <c r="B2041" s="47" t="str">
        <f t="shared" ca="1" si="38"/>
        <v>90:10 PPF:DEF, 4bar, 5mm/s, 1mm</v>
      </c>
    </row>
    <row r="2042" spans="2:2" x14ac:dyDescent="0.25">
      <c r="B2042" s="47" t="str">
        <f t="shared" ca="1" si="38"/>
        <v>90:10 PPF:DEF, 4bar, 5mm/s, 1mm</v>
      </c>
    </row>
    <row r="2043" spans="2:2" x14ac:dyDescent="0.25">
      <c r="B2043" s="47" t="str">
        <f t="shared" ca="1" si="38"/>
        <v>90:10 PPF:DEF, 4bar, 5mm/s, 1mm</v>
      </c>
    </row>
    <row r="2044" spans="2:2" x14ac:dyDescent="0.25">
      <c r="B2044" s="47" t="str">
        <f t="shared" ca="1" si="38"/>
        <v>90:10 PPF:DEF, 4bar, 5mm/s, 1mm</v>
      </c>
    </row>
    <row r="2045" spans="2:2" x14ac:dyDescent="0.25">
      <c r="B2045" s="47" t="str">
        <f t="shared" ca="1" si="38"/>
        <v>90:10 PPF:DEF, 4bar, 5mm/s, 1mm</v>
      </c>
    </row>
    <row r="2046" spans="2:2" x14ac:dyDescent="0.25">
      <c r="B2046" s="47" t="str">
        <f t="shared" ca="1" si="38"/>
        <v>90:10 PPF:DEF, 4bar, 5mm/s, 1mm</v>
      </c>
    </row>
    <row r="2047" spans="2:2" x14ac:dyDescent="0.25">
      <c r="B2047" s="47" t="str">
        <f t="shared" ca="1" si="38"/>
        <v>90:10 PPF:DEF, 4bar, 5mm/s, 1mm</v>
      </c>
    </row>
    <row r="2048" spans="2:2" x14ac:dyDescent="0.25">
      <c r="B2048" s="47" t="str">
        <f t="shared" ca="1" si="38"/>
        <v>90:10 PPF:DEF, 4bar, 5mm/s, 1mm</v>
      </c>
    </row>
    <row r="2049" spans="2:2" x14ac:dyDescent="0.25">
      <c r="B2049" s="47" t="str">
        <f t="shared" ca="1" si="38"/>
        <v>90:10 PPF:DEF, 4bar, 5mm/s, 1mm</v>
      </c>
    </row>
    <row r="2050" spans="2:2" x14ac:dyDescent="0.25">
      <c r="B2050" s="47" t="str">
        <f t="shared" ref="B2050:B2113" ca="1" si="39">INDIRECT("A" &amp; TEXT(_xlfn.FLOOR.PRECISE((ROW()-1)/41)+1,"0"))</f>
        <v>90:10 PPF:DEF, 4bar, 5mm/s, 1mm</v>
      </c>
    </row>
    <row r="2051" spans="2:2" x14ac:dyDescent="0.25">
      <c r="B2051" s="47" t="str">
        <f t="shared" ca="1" si="39"/>
        <v>90:10 PPF:DEF, 4bar, 5mm/s, 0.8mm</v>
      </c>
    </row>
    <row r="2052" spans="2:2" x14ac:dyDescent="0.25">
      <c r="B2052" s="47" t="str">
        <f t="shared" ca="1" si="39"/>
        <v>90:10 PPF:DEF, 4bar, 5mm/s, 0.8mm</v>
      </c>
    </row>
    <row r="2053" spans="2:2" x14ac:dyDescent="0.25">
      <c r="B2053" s="47" t="str">
        <f t="shared" ca="1" si="39"/>
        <v>90:10 PPF:DEF, 4bar, 5mm/s, 0.8mm</v>
      </c>
    </row>
    <row r="2054" spans="2:2" x14ac:dyDescent="0.25">
      <c r="B2054" s="47" t="str">
        <f t="shared" ca="1" si="39"/>
        <v>90:10 PPF:DEF, 4bar, 5mm/s, 0.8mm</v>
      </c>
    </row>
    <row r="2055" spans="2:2" x14ac:dyDescent="0.25">
      <c r="B2055" s="47" t="str">
        <f t="shared" ca="1" si="39"/>
        <v>90:10 PPF:DEF, 4bar, 5mm/s, 0.8mm</v>
      </c>
    </row>
    <row r="2056" spans="2:2" x14ac:dyDescent="0.25">
      <c r="B2056" s="47" t="str">
        <f t="shared" ca="1" si="39"/>
        <v>90:10 PPF:DEF, 4bar, 5mm/s, 0.8mm</v>
      </c>
    </row>
    <row r="2057" spans="2:2" x14ac:dyDescent="0.25">
      <c r="B2057" s="47" t="str">
        <f t="shared" ca="1" si="39"/>
        <v>90:10 PPF:DEF, 4bar, 5mm/s, 0.8mm</v>
      </c>
    </row>
    <row r="2058" spans="2:2" x14ac:dyDescent="0.25">
      <c r="B2058" s="47" t="str">
        <f t="shared" ca="1" si="39"/>
        <v>90:10 PPF:DEF, 4bar, 5mm/s, 0.8mm</v>
      </c>
    </row>
    <row r="2059" spans="2:2" x14ac:dyDescent="0.25">
      <c r="B2059" s="47" t="str">
        <f t="shared" ca="1" si="39"/>
        <v>90:10 PPF:DEF, 4bar, 5mm/s, 0.8mm</v>
      </c>
    </row>
    <row r="2060" spans="2:2" x14ac:dyDescent="0.25">
      <c r="B2060" s="47" t="str">
        <f t="shared" ca="1" si="39"/>
        <v>90:10 PPF:DEF, 4bar, 5mm/s, 0.8mm</v>
      </c>
    </row>
    <row r="2061" spans="2:2" x14ac:dyDescent="0.25">
      <c r="B2061" s="47" t="str">
        <f t="shared" ca="1" si="39"/>
        <v>90:10 PPF:DEF, 4bar, 5mm/s, 0.8mm</v>
      </c>
    </row>
    <row r="2062" spans="2:2" x14ac:dyDescent="0.25">
      <c r="B2062" s="47" t="str">
        <f t="shared" ca="1" si="39"/>
        <v>90:10 PPF:DEF, 4bar, 5mm/s, 0.8mm</v>
      </c>
    </row>
    <row r="2063" spans="2:2" x14ac:dyDescent="0.25">
      <c r="B2063" s="47" t="str">
        <f t="shared" ca="1" si="39"/>
        <v>90:10 PPF:DEF, 4bar, 5mm/s, 0.8mm</v>
      </c>
    </row>
    <row r="2064" spans="2:2" x14ac:dyDescent="0.25">
      <c r="B2064" s="47" t="str">
        <f t="shared" ca="1" si="39"/>
        <v>90:10 PPF:DEF, 4bar, 5mm/s, 0.8mm</v>
      </c>
    </row>
    <row r="2065" spans="2:2" x14ac:dyDescent="0.25">
      <c r="B2065" s="47" t="str">
        <f t="shared" ca="1" si="39"/>
        <v>90:10 PPF:DEF, 4bar, 5mm/s, 0.8mm</v>
      </c>
    </row>
    <row r="2066" spans="2:2" x14ac:dyDescent="0.25">
      <c r="B2066" s="47" t="str">
        <f t="shared" ca="1" si="39"/>
        <v>90:10 PPF:DEF, 4bar, 5mm/s, 0.8mm</v>
      </c>
    </row>
    <row r="2067" spans="2:2" x14ac:dyDescent="0.25">
      <c r="B2067" s="47" t="str">
        <f t="shared" ca="1" si="39"/>
        <v>90:10 PPF:DEF, 4bar, 5mm/s, 0.8mm</v>
      </c>
    </row>
    <row r="2068" spans="2:2" x14ac:dyDescent="0.25">
      <c r="B2068" s="47" t="str">
        <f t="shared" ca="1" si="39"/>
        <v>90:10 PPF:DEF, 4bar, 5mm/s, 0.8mm</v>
      </c>
    </row>
    <row r="2069" spans="2:2" x14ac:dyDescent="0.25">
      <c r="B2069" s="47" t="str">
        <f t="shared" ca="1" si="39"/>
        <v>90:10 PPF:DEF, 4bar, 5mm/s, 0.8mm</v>
      </c>
    </row>
    <row r="2070" spans="2:2" x14ac:dyDescent="0.25">
      <c r="B2070" s="47" t="str">
        <f t="shared" ca="1" si="39"/>
        <v>90:10 PPF:DEF, 4bar, 5mm/s, 0.8mm</v>
      </c>
    </row>
    <row r="2071" spans="2:2" x14ac:dyDescent="0.25">
      <c r="B2071" s="47" t="str">
        <f t="shared" ca="1" si="39"/>
        <v>90:10 PPF:DEF, 4bar, 5mm/s, 0.8mm</v>
      </c>
    </row>
    <row r="2072" spans="2:2" x14ac:dyDescent="0.25">
      <c r="B2072" s="47" t="str">
        <f t="shared" ca="1" si="39"/>
        <v>90:10 PPF:DEF, 4bar, 5mm/s, 0.8mm</v>
      </c>
    </row>
    <row r="2073" spans="2:2" x14ac:dyDescent="0.25">
      <c r="B2073" s="47" t="str">
        <f t="shared" ca="1" si="39"/>
        <v>90:10 PPF:DEF, 4bar, 5mm/s, 0.8mm</v>
      </c>
    </row>
    <row r="2074" spans="2:2" x14ac:dyDescent="0.25">
      <c r="B2074" s="47" t="str">
        <f t="shared" ca="1" si="39"/>
        <v>90:10 PPF:DEF, 4bar, 5mm/s, 0.8mm</v>
      </c>
    </row>
    <row r="2075" spans="2:2" x14ac:dyDescent="0.25">
      <c r="B2075" s="47" t="str">
        <f t="shared" ca="1" si="39"/>
        <v>90:10 PPF:DEF, 4bar, 5mm/s, 0.8mm</v>
      </c>
    </row>
    <row r="2076" spans="2:2" x14ac:dyDescent="0.25">
      <c r="B2076" s="47" t="str">
        <f t="shared" ca="1" si="39"/>
        <v>90:10 PPF:DEF, 4bar, 5mm/s, 0.8mm</v>
      </c>
    </row>
    <row r="2077" spans="2:2" x14ac:dyDescent="0.25">
      <c r="B2077" s="47" t="str">
        <f t="shared" ca="1" si="39"/>
        <v>90:10 PPF:DEF, 4bar, 5mm/s, 0.8mm</v>
      </c>
    </row>
    <row r="2078" spans="2:2" x14ac:dyDescent="0.25">
      <c r="B2078" s="47" t="str">
        <f t="shared" ca="1" si="39"/>
        <v>90:10 PPF:DEF, 4bar, 5mm/s, 0.8mm</v>
      </c>
    </row>
    <row r="2079" spans="2:2" x14ac:dyDescent="0.25">
      <c r="B2079" s="47" t="str">
        <f t="shared" ca="1" si="39"/>
        <v>90:10 PPF:DEF, 4bar, 5mm/s, 0.8mm</v>
      </c>
    </row>
    <row r="2080" spans="2:2" x14ac:dyDescent="0.25">
      <c r="B2080" s="47" t="str">
        <f t="shared" ca="1" si="39"/>
        <v>90:10 PPF:DEF, 4bar, 5mm/s, 0.8mm</v>
      </c>
    </row>
    <row r="2081" spans="2:2" x14ac:dyDescent="0.25">
      <c r="B2081" s="47" t="str">
        <f t="shared" ca="1" si="39"/>
        <v>90:10 PPF:DEF, 4bar, 5mm/s, 0.8mm</v>
      </c>
    </row>
    <row r="2082" spans="2:2" x14ac:dyDescent="0.25">
      <c r="B2082" s="47" t="str">
        <f t="shared" ca="1" si="39"/>
        <v>90:10 PPF:DEF, 4bar, 5mm/s, 0.8mm</v>
      </c>
    </row>
    <row r="2083" spans="2:2" x14ac:dyDescent="0.25">
      <c r="B2083" s="47" t="str">
        <f t="shared" ca="1" si="39"/>
        <v>90:10 PPF:DEF, 4bar, 5mm/s, 0.8mm</v>
      </c>
    </row>
    <row r="2084" spans="2:2" x14ac:dyDescent="0.25">
      <c r="B2084" s="47" t="str">
        <f t="shared" ca="1" si="39"/>
        <v>90:10 PPF:DEF, 4bar, 5mm/s, 0.8mm</v>
      </c>
    </row>
    <row r="2085" spans="2:2" x14ac:dyDescent="0.25">
      <c r="B2085" s="47" t="str">
        <f t="shared" ca="1" si="39"/>
        <v>90:10 PPF:DEF, 4bar, 5mm/s, 0.8mm</v>
      </c>
    </row>
    <row r="2086" spans="2:2" x14ac:dyDescent="0.25">
      <c r="B2086" s="47" t="str">
        <f t="shared" ca="1" si="39"/>
        <v>90:10 PPF:DEF, 4bar, 5mm/s, 0.8mm</v>
      </c>
    </row>
    <row r="2087" spans="2:2" x14ac:dyDescent="0.25">
      <c r="B2087" s="47" t="str">
        <f t="shared" ca="1" si="39"/>
        <v>90:10 PPF:DEF, 4bar, 5mm/s, 0.8mm</v>
      </c>
    </row>
    <row r="2088" spans="2:2" x14ac:dyDescent="0.25">
      <c r="B2088" s="47" t="str">
        <f t="shared" ca="1" si="39"/>
        <v>90:10 PPF:DEF, 4bar, 5mm/s, 0.8mm</v>
      </c>
    </row>
    <row r="2089" spans="2:2" x14ac:dyDescent="0.25">
      <c r="B2089" s="47" t="str">
        <f t="shared" ca="1" si="39"/>
        <v>90:10 PPF:DEF, 4bar, 5mm/s, 0.8mm</v>
      </c>
    </row>
    <row r="2090" spans="2:2" x14ac:dyDescent="0.25">
      <c r="B2090" s="47" t="str">
        <f t="shared" ca="1" si="39"/>
        <v>90:10 PPF:DEF, 4bar, 5mm/s, 0.8mm</v>
      </c>
    </row>
    <row r="2091" spans="2:2" x14ac:dyDescent="0.25">
      <c r="B2091" s="47" t="str">
        <f t="shared" ca="1" si="39"/>
        <v>90:10 PPF:DEF, 4bar, 5mm/s, 0.8mm</v>
      </c>
    </row>
    <row r="2092" spans="2:2" x14ac:dyDescent="0.25">
      <c r="B2092" s="47" t="str">
        <f t="shared" ca="1" si="39"/>
        <v>90:10 PPF:DEF, 4bar, 5mm/s, 0.6mm</v>
      </c>
    </row>
    <row r="2093" spans="2:2" x14ac:dyDescent="0.25">
      <c r="B2093" s="47" t="str">
        <f t="shared" ca="1" si="39"/>
        <v>90:10 PPF:DEF, 4bar, 5mm/s, 0.6mm</v>
      </c>
    </row>
    <row r="2094" spans="2:2" x14ac:dyDescent="0.25">
      <c r="B2094" s="47" t="str">
        <f t="shared" ca="1" si="39"/>
        <v>90:10 PPF:DEF, 4bar, 5mm/s, 0.6mm</v>
      </c>
    </row>
    <row r="2095" spans="2:2" x14ac:dyDescent="0.25">
      <c r="B2095" s="47" t="str">
        <f t="shared" ca="1" si="39"/>
        <v>90:10 PPF:DEF, 4bar, 5mm/s, 0.6mm</v>
      </c>
    </row>
    <row r="2096" spans="2:2" x14ac:dyDescent="0.25">
      <c r="B2096" s="47" t="str">
        <f t="shared" ca="1" si="39"/>
        <v>90:10 PPF:DEF, 4bar, 5mm/s, 0.6mm</v>
      </c>
    </row>
    <row r="2097" spans="2:2" x14ac:dyDescent="0.25">
      <c r="B2097" s="47" t="str">
        <f t="shared" ca="1" si="39"/>
        <v>90:10 PPF:DEF, 4bar, 5mm/s, 0.6mm</v>
      </c>
    </row>
    <row r="2098" spans="2:2" x14ac:dyDescent="0.25">
      <c r="B2098" s="47" t="str">
        <f t="shared" ca="1" si="39"/>
        <v>90:10 PPF:DEF, 4bar, 5mm/s, 0.6mm</v>
      </c>
    </row>
    <row r="2099" spans="2:2" x14ac:dyDescent="0.25">
      <c r="B2099" s="47" t="str">
        <f t="shared" ca="1" si="39"/>
        <v>90:10 PPF:DEF, 4bar, 5mm/s, 0.6mm</v>
      </c>
    </row>
    <row r="2100" spans="2:2" x14ac:dyDescent="0.25">
      <c r="B2100" s="47" t="str">
        <f t="shared" ca="1" si="39"/>
        <v>90:10 PPF:DEF, 4bar, 5mm/s, 0.6mm</v>
      </c>
    </row>
    <row r="2101" spans="2:2" x14ac:dyDescent="0.25">
      <c r="B2101" s="47" t="str">
        <f t="shared" ca="1" si="39"/>
        <v>90:10 PPF:DEF, 4bar, 5mm/s, 0.6mm</v>
      </c>
    </row>
    <row r="2102" spans="2:2" x14ac:dyDescent="0.25">
      <c r="B2102" s="47" t="str">
        <f t="shared" ca="1" si="39"/>
        <v>90:10 PPF:DEF, 4bar, 5mm/s, 0.6mm</v>
      </c>
    </row>
    <row r="2103" spans="2:2" x14ac:dyDescent="0.25">
      <c r="B2103" s="47" t="str">
        <f t="shared" ca="1" si="39"/>
        <v>90:10 PPF:DEF, 4bar, 5mm/s, 0.6mm</v>
      </c>
    </row>
    <row r="2104" spans="2:2" x14ac:dyDescent="0.25">
      <c r="B2104" s="47" t="str">
        <f t="shared" ca="1" si="39"/>
        <v>90:10 PPF:DEF, 4bar, 5mm/s, 0.6mm</v>
      </c>
    </row>
    <row r="2105" spans="2:2" x14ac:dyDescent="0.25">
      <c r="B2105" s="47" t="str">
        <f t="shared" ca="1" si="39"/>
        <v>90:10 PPF:DEF, 4bar, 5mm/s, 0.6mm</v>
      </c>
    </row>
    <row r="2106" spans="2:2" x14ac:dyDescent="0.25">
      <c r="B2106" s="47" t="str">
        <f t="shared" ca="1" si="39"/>
        <v>90:10 PPF:DEF, 4bar, 5mm/s, 0.6mm</v>
      </c>
    </row>
    <row r="2107" spans="2:2" x14ac:dyDescent="0.25">
      <c r="B2107" s="47" t="str">
        <f t="shared" ca="1" si="39"/>
        <v>90:10 PPF:DEF, 4bar, 5mm/s, 0.6mm</v>
      </c>
    </row>
    <row r="2108" spans="2:2" x14ac:dyDescent="0.25">
      <c r="B2108" s="47" t="str">
        <f t="shared" ca="1" si="39"/>
        <v>90:10 PPF:DEF, 4bar, 5mm/s, 0.6mm</v>
      </c>
    </row>
    <row r="2109" spans="2:2" x14ac:dyDescent="0.25">
      <c r="B2109" s="47" t="str">
        <f t="shared" ca="1" si="39"/>
        <v>90:10 PPF:DEF, 4bar, 5mm/s, 0.6mm</v>
      </c>
    </row>
    <row r="2110" spans="2:2" x14ac:dyDescent="0.25">
      <c r="B2110" s="47" t="str">
        <f t="shared" ca="1" si="39"/>
        <v>90:10 PPF:DEF, 4bar, 5mm/s, 0.6mm</v>
      </c>
    </row>
    <row r="2111" spans="2:2" x14ac:dyDescent="0.25">
      <c r="B2111" s="47" t="str">
        <f t="shared" ca="1" si="39"/>
        <v>90:10 PPF:DEF, 4bar, 5mm/s, 0.6mm</v>
      </c>
    </row>
    <row r="2112" spans="2:2" x14ac:dyDescent="0.25">
      <c r="B2112" s="47" t="str">
        <f t="shared" ca="1" si="39"/>
        <v>90:10 PPF:DEF, 4bar, 5mm/s, 0.6mm</v>
      </c>
    </row>
    <row r="2113" spans="2:2" x14ac:dyDescent="0.25">
      <c r="B2113" s="47" t="str">
        <f t="shared" ca="1" si="39"/>
        <v>90:10 PPF:DEF, 4bar, 5mm/s, 0.6mm</v>
      </c>
    </row>
    <row r="2114" spans="2:2" x14ac:dyDescent="0.25">
      <c r="B2114" s="47" t="str">
        <f t="shared" ref="B2114:B2177" ca="1" si="40">INDIRECT("A" &amp; TEXT(_xlfn.FLOOR.PRECISE((ROW()-1)/41)+1,"0"))</f>
        <v>90:10 PPF:DEF, 4bar, 5mm/s, 0.6mm</v>
      </c>
    </row>
    <row r="2115" spans="2:2" x14ac:dyDescent="0.25">
      <c r="B2115" s="47" t="str">
        <f t="shared" ca="1" si="40"/>
        <v>90:10 PPF:DEF, 4bar, 5mm/s, 0.6mm</v>
      </c>
    </row>
    <row r="2116" spans="2:2" x14ac:dyDescent="0.25">
      <c r="B2116" s="47" t="str">
        <f t="shared" ca="1" si="40"/>
        <v>90:10 PPF:DEF, 4bar, 5mm/s, 0.6mm</v>
      </c>
    </row>
    <row r="2117" spans="2:2" x14ac:dyDescent="0.25">
      <c r="B2117" s="47" t="str">
        <f t="shared" ca="1" si="40"/>
        <v>90:10 PPF:DEF, 4bar, 5mm/s, 0.6mm</v>
      </c>
    </row>
    <row r="2118" spans="2:2" x14ac:dyDescent="0.25">
      <c r="B2118" s="47" t="str">
        <f t="shared" ca="1" si="40"/>
        <v>90:10 PPF:DEF, 4bar, 5mm/s, 0.6mm</v>
      </c>
    </row>
    <row r="2119" spans="2:2" x14ac:dyDescent="0.25">
      <c r="B2119" s="47" t="str">
        <f t="shared" ca="1" si="40"/>
        <v>90:10 PPF:DEF, 4bar, 5mm/s, 0.6mm</v>
      </c>
    </row>
    <row r="2120" spans="2:2" x14ac:dyDescent="0.25">
      <c r="B2120" s="47" t="str">
        <f t="shared" ca="1" si="40"/>
        <v>90:10 PPF:DEF, 4bar, 5mm/s, 0.6mm</v>
      </c>
    </row>
    <row r="2121" spans="2:2" x14ac:dyDescent="0.25">
      <c r="B2121" s="47" t="str">
        <f t="shared" ca="1" si="40"/>
        <v>90:10 PPF:DEF, 4bar, 5mm/s, 0.6mm</v>
      </c>
    </row>
    <row r="2122" spans="2:2" x14ac:dyDescent="0.25">
      <c r="B2122" s="47" t="str">
        <f t="shared" ca="1" si="40"/>
        <v>90:10 PPF:DEF, 4bar, 5mm/s, 0.6mm</v>
      </c>
    </row>
    <row r="2123" spans="2:2" x14ac:dyDescent="0.25">
      <c r="B2123" s="47" t="str">
        <f t="shared" ca="1" si="40"/>
        <v>90:10 PPF:DEF, 4bar, 5mm/s, 0.6mm</v>
      </c>
    </row>
    <row r="2124" spans="2:2" x14ac:dyDescent="0.25">
      <c r="B2124" s="47" t="str">
        <f t="shared" ca="1" si="40"/>
        <v>90:10 PPF:DEF, 4bar, 5mm/s, 0.6mm</v>
      </c>
    </row>
    <row r="2125" spans="2:2" x14ac:dyDescent="0.25">
      <c r="B2125" s="47" t="str">
        <f t="shared" ca="1" si="40"/>
        <v>90:10 PPF:DEF, 4bar, 5mm/s, 0.6mm</v>
      </c>
    </row>
    <row r="2126" spans="2:2" x14ac:dyDescent="0.25">
      <c r="B2126" s="47" t="str">
        <f t="shared" ca="1" si="40"/>
        <v>90:10 PPF:DEF, 4bar, 5mm/s, 0.6mm</v>
      </c>
    </row>
    <row r="2127" spans="2:2" x14ac:dyDescent="0.25">
      <c r="B2127" s="47" t="str">
        <f t="shared" ca="1" si="40"/>
        <v>90:10 PPF:DEF, 4bar, 5mm/s, 0.6mm</v>
      </c>
    </row>
    <row r="2128" spans="2:2" x14ac:dyDescent="0.25">
      <c r="B2128" s="47" t="str">
        <f t="shared" ca="1" si="40"/>
        <v>90:10 PPF:DEF, 4bar, 5mm/s, 0.6mm</v>
      </c>
    </row>
    <row r="2129" spans="2:2" x14ac:dyDescent="0.25">
      <c r="B2129" s="47" t="str">
        <f t="shared" ca="1" si="40"/>
        <v>90:10 PPF:DEF, 4bar, 5mm/s, 0.6mm</v>
      </c>
    </row>
    <row r="2130" spans="2:2" x14ac:dyDescent="0.25">
      <c r="B2130" s="47" t="str">
        <f t="shared" ca="1" si="40"/>
        <v>90:10 PPF:DEF, 4bar, 5mm/s, 0.6mm</v>
      </c>
    </row>
    <row r="2131" spans="2:2" x14ac:dyDescent="0.25">
      <c r="B2131" s="47" t="str">
        <f t="shared" ca="1" si="40"/>
        <v>90:10 PPF:DEF, 4bar, 5mm/s, 0.6mm</v>
      </c>
    </row>
    <row r="2132" spans="2:2" x14ac:dyDescent="0.25">
      <c r="B2132" s="47" t="str">
        <f t="shared" ca="1" si="40"/>
        <v>90:10 PPF:DEF, 4bar, 5mm/s, 0.6mm</v>
      </c>
    </row>
    <row r="2133" spans="2:2" x14ac:dyDescent="0.25">
      <c r="B2133" s="47" t="str">
        <f t="shared" ca="1" si="40"/>
        <v>90:10 PPF:DEF, 4bar, 5mm/s, 0.5mm</v>
      </c>
    </row>
    <row r="2134" spans="2:2" x14ac:dyDescent="0.25">
      <c r="B2134" s="47" t="str">
        <f t="shared" ca="1" si="40"/>
        <v>90:10 PPF:DEF, 4bar, 5mm/s, 0.5mm</v>
      </c>
    </row>
    <row r="2135" spans="2:2" x14ac:dyDescent="0.25">
      <c r="B2135" s="47" t="str">
        <f t="shared" ca="1" si="40"/>
        <v>90:10 PPF:DEF, 4bar, 5mm/s, 0.5mm</v>
      </c>
    </row>
    <row r="2136" spans="2:2" x14ac:dyDescent="0.25">
      <c r="B2136" s="47" t="str">
        <f t="shared" ca="1" si="40"/>
        <v>90:10 PPF:DEF, 4bar, 5mm/s, 0.5mm</v>
      </c>
    </row>
    <row r="2137" spans="2:2" x14ac:dyDescent="0.25">
      <c r="B2137" s="47" t="str">
        <f t="shared" ca="1" si="40"/>
        <v>90:10 PPF:DEF, 4bar, 5mm/s, 0.5mm</v>
      </c>
    </row>
    <row r="2138" spans="2:2" x14ac:dyDescent="0.25">
      <c r="B2138" s="47" t="str">
        <f t="shared" ca="1" si="40"/>
        <v>90:10 PPF:DEF, 4bar, 5mm/s, 0.5mm</v>
      </c>
    </row>
    <row r="2139" spans="2:2" x14ac:dyDescent="0.25">
      <c r="B2139" s="47" t="str">
        <f t="shared" ca="1" si="40"/>
        <v>90:10 PPF:DEF, 4bar, 5mm/s, 0.5mm</v>
      </c>
    </row>
    <row r="2140" spans="2:2" x14ac:dyDescent="0.25">
      <c r="B2140" s="47" t="str">
        <f t="shared" ca="1" si="40"/>
        <v>90:10 PPF:DEF, 4bar, 5mm/s, 0.5mm</v>
      </c>
    </row>
    <row r="2141" spans="2:2" x14ac:dyDescent="0.25">
      <c r="B2141" s="47" t="str">
        <f t="shared" ca="1" si="40"/>
        <v>90:10 PPF:DEF, 4bar, 5mm/s, 0.5mm</v>
      </c>
    </row>
    <row r="2142" spans="2:2" x14ac:dyDescent="0.25">
      <c r="B2142" s="47" t="str">
        <f t="shared" ca="1" si="40"/>
        <v>90:10 PPF:DEF, 4bar, 5mm/s, 0.5mm</v>
      </c>
    </row>
    <row r="2143" spans="2:2" x14ac:dyDescent="0.25">
      <c r="B2143" s="47" t="str">
        <f t="shared" ca="1" si="40"/>
        <v>90:10 PPF:DEF, 4bar, 5mm/s, 0.5mm</v>
      </c>
    </row>
    <row r="2144" spans="2:2" x14ac:dyDescent="0.25">
      <c r="B2144" s="47" t="str">
        <f t="shared" ca="1" si="40"/>
        <v>90:10 PPF:DEF, 4bar, 5mm/s, 0.5mm</v>
      </c>
    </row>
    <row r="2145" spans="2:2" x14ac:dyDescent="0.25">
      <c r="B2145" s="47" t="str">
        <f t="shared" ca="1" si="40"/>
        <v>90:10 PPF:DEF, 4bar, 5mm/s, 0.5mm</v>
      </c>
    </row>
    <row r="2146" spans="2:2" x14ac:dyDescent="0.25">
      <c r="B2146" s="47" t="str">
        <f t="shared" ca="1" si="40"/>
        <v>90:10 PPF:DEF, 4bar, 5mm/s, 0.5mm</v>
      </c>
    </row>
    <row r="2147" spans="2:2" x14ac:dyDescent="0.25">
      <c r="B2147" s="47" t="str">
        <f t="shared" ca="1" si="40"/>
        <v>90:10 PPF:DEF, 4bar, 5mm/s, 0.5mm</v>
      </c>
    </row>
    <row r="2148" spans="2:2" x14ac:dyDescent="0.25">
      <c r="B2148" s="47" t="str">
        <f t="shared" ca="1" si="40"/>
        <v>90:10 PPF:DEF, 4bar, 5mm/s, 0.5mm</v>
      </c>
    </row>
    <row r="2149" spans="2:2" x14ac:dyDescent="0.25">
      <c r="B2149" s="47" t="str">
        <f t="shared" ca="1" si="40"/>
        <v>90:10 PPF:DEF, 4bar, 5mm/s, 0.5mm</v>
      </c>
    </row>
    <row r="2150" spans="2:2" x14ac:dyDescent="0.25">
      <c r="B2150" s="47" t="str">
        <f t="shared" ca="1" si="40"/>
        <v>90:10 PPF:DEF, 4bar, 5mm/s, 0.5mm</v>
      </c>
    </row>
    <row r="2151" spans="2:2" x14ac:dyDescent="0.25">
      <c r="B2151" s="47" t="str">
        <f t="shared" ca="1" si="40"/>
        <v>90:10 PPF:DEF, 4bar, 5mm/s, 0.5mm</v>
      </c>
    </row>
    <row r="2152" spans="2:2" x14ac:dyDescent="0.25">
      <c r="B2152" s="47" t="str">
        <f t="shared" ca="1" si="40"/>
        <v>90:10 PPF:DEF, 4bar, 5mm/s, 0.5mm</v>
      </c>
    </row>
    <row r="2153" spans="2:2" x14ac:dyDescent="0.25">
      <c r="B2153" s="47" t="str">
        <f t="shared" ca="1" si="40"/>
        <v>90:10 PPF:DEF, 4bar, 5mm/s, 0.5mm</v>
      </c>
    </row>
    <row r="2154" spans="2:2" x14ac:dyDescent="0.25">
      <c r="B2154" s="47" t="str">
        <f t="shared" ca="1" si="40"/>
        <v>90:10 PPF:DEF, 4bar, 5mm/s, 0.5mm</v>
      </c>
    </row>
    <row r="2155" spans="2:2" x14ac:dyDescent="0.25">
      <c r="B2155" s="47" t="str">
        <f t="shared" ca="1" si="40"/>
        <v>90:10 PPF:DEF, 4bar, 5mm/s, 0.5mm</v>
      </c>
    </row>
    <row r="2156" spans="2:2" x14ac:dyDescent="0.25">
      <c r="B2156" s="47" t="str">
        <f t="shared" ca="1" si="40"/>
        <v>90:10 PPF:DEF, 4bar, 5mm/s, 0.5mm</v>
      </c>
    </row>
    <row r="2157" spans="2:2" x14ac:dyDescent="0.25">
      <c r="B2157" s="47" t="str">
        <f t="shared" ca="1" si="40"/>
        <v>90:10 PPF:DEF, 4bar, 5mm/s, 0.5mm</v>
      </c>
    </row>
    <row r="2158" spans="2:2" x14ac:dyDescent="0.25">
      <c r="B2158" s="47" t="str">
        <f t="shared" ca="1" si="40"/>
        <v>90:10 PPF:DEF, 4bar, 5mm/s, 0.5mm</v>
      </c>
    </row>
    <row r="2159" spans="2:2" x14ac:dyDescent="0.25">
      <c r="B2159" s="47" t="str">
        <f t="shared" ca="1" si="40"/>
        <v>90:10 PPF:DEF, 4bar, 5mm/s, 0.5mm</v>
      </c>
    </row>
    <row r="2160" spans="2:2" x14ac:dyDescent="0.25">
      <c r="B2160" s="47" t="str">
        <f t="shared" ca="1" si="40"/>
        <v>90:10 PPF:DEF, 4bar, 5mm/s, 0.5mm</v>
      </c>
    </row>
    <row r="2161" spans="2:2" x14ac:dyDescent="0.25">
      <c r="B2161" s="47" t="str">
        <f t="shared" ca="1" si="40"/>
        <v>90:10 PPF:DEF, 4bar, 5mm/s, 0.5mm</v>
      </c>
    </row>
    <row r="2162" spans="2:2" x14ac:dyDescent="0.25">
      <c r="B2162" s="47" t="str">
        <f t="shared" ca="1" si="40"/>
        <v>90:10 PPF:DEF, 4bar, 5mm/s, 0.5mm</v>
      </c>
    </row>
    <row r="2163" spans="2:2" x14ac:dyDescent="0.25">
      <c r="B2163" s="47" t="str">
        <f t="shared" ca="1" si="40"/>
        <v>90:10 PPF:DEF, 4bar, 5mm/s, 0.5mm</v>
      </c>
    </row>
    <row r="2164" spans="2:2" x14ac:dyDescent="0.25">
      <c r="B2164" s="47" t="str">
        <f t="shared" ca="1" si="40"/>
        <v>90:10 PPF:DEF, 4bar, 5mm/s, 0.5mm</v>
      </c>
    </row>
    <row r="2165" spans="2:2" x14ac:dyDescent="0.25">
      <c r="B2165" s="47" t="str">
        <f t="shared" ca="1" si="40"/>
        <v>90:10 PPF:DEF, 4bar, 5mm/s, 0.5mm</v>
      </c>
    </row>
    <row r="2166" spans="2:2" x14ac:dyDescent="0.25">
      <c r="B2166" s="47" t="str">
        <f t="shared" ca="1" si="40"/>
        <v>90:10 PPF:DEF, 4bar, 5mm/s, 0.5mm</v>
      </c>
    </row>
    <row r="2167" spans="2:2" x14ac:dyDescent="0.25">
      <c r="B2167" s="47" t="str">
        <f t="shared" ca="1" si="40"/>
        <v>90:10 PPF:DEF, 4bar, 5mm/s, 0.5mm</v>
      </c>
    </row>
    <row r="2168" spans="2:2" x14ac:dyDescent="0.25">
      <c r="B2168" s="47" t="str">
        <f t="shared" ca="1" si="40"/>
        <v>90:10 PPF:DEF, 4bar, 5mm/s, 0.5mm</v>
      </c>
    </row>
    <row r="2169" spans="2:2" x14ac:dyDescent="0.25">
      <c r="B2169" s="47" t="str">
        <f t="shared" ca="1" si="40"/>
        <v>90:10 PPF:DEF, 4bar, 5mm/s, 0.5mm</v>
      </c>
    </row>
    <row r="2170" spans="2:2" x14ac:dyDescent="0.25">
      <c r="B2170" s="47" t="str">
        <f t="shared" ca="1" si="40"/>
        <v>90:10 PPF:DEF, 4bar, 5mm/s, 0.5mm</v>
      </c>
    </row>
    <row r="2171" spans="2:2" x14ac:dyDescent="0.25">
      <c r="B2171" s="47" t="str">
        <f t="shared" ca="1" si="40"/>
        <v>90:10 PPF:DEF, 4bar, 5mm/s, 0.5mm</v>
      </c>
    </row>
    <row r="2172" spans="2:2" x14ac:dyDescent="0.25">
      <c r="B2172" s="47" t="str">
        <f t="shared" ca="1" si="40"/>
        <v>90:10 PPF:DEF, 4bar, 5mm/s, 0.5mm</v>
      </c>
    </row>
    <row r="2173" spans="2:2" x14ac:dyDescent="0.25">
      <c r="B2173" s="47" t="str">
        <f t="shared" ca="1" si="40"/>
        <v>90:10 PPF:DEF, 4bar, 5mm/s, 0.5mm</v>
      </c>
    </row>
    <row r="2174" spans="2:2" x14ac:dyDescent="0.25">
      <c r="B2174" s="47" t="str">
        <f t="shared" ca="1" si="40"/>
        <v>90:10 PPF:DEF, 4bar, 5mm/s, 0.4mm</v>
      </c>
    </row>
    <row r="2175" spans="2:2" x14ac:dyDescent="0.25">
      <c r="B2175" s="47" t="str">
        <f t="shared" ca="1" si="40"/>
        <v>90:10 PPF:DEF, 4bar, 5mm/s, 0.4mm</v>
      </c>
    </row>
    <row r="2176" spans="2:2" x14ac:dyDescent="0.25">
      <c r="B2176" s="47" t="str">
        <f t="shared" ca="1" si="40"/>
        <v>90:10 PPF:DEF, 4bar, 5mm/s, 0.4mm</v>
      </c>
    </row>
    <row r="2177" spans="2:2" x14ac:dyDescent="0.25">
      <c r="B2177" s="47" t="str">
        <f t="shared" ca="1" si="40"/>
        <v>90:10 PPF:DEF, 4bar, 5mm/s, 0.4mm</v>
      </c>
    </row>
    <row r="2178" spans="2:2" x14ac:dyDescent="0.25">
      <c r="B2178" s="47" t="str">
        <f t="shared" ref="B2178:B2213" ca="1" si="41">INDIRECT("A" &amp; TEXT(_xlfn.FLOOR.PRECISE((ROW()-1)/41)+1,"0"))</f>
        <v>90:10 PPF:DEF, 4bar, 5mm/s, 0.4mm</v>
      </c>
    </row>
    <row r="2179" spans="2:2" x14ac:dyDescent="0.25">
      <c r="B2179" s="47" t="str">
        <f t="shared" ca="1" si="41"/>
        <v>90:10 PPF:DEF, 4bar, 5mm/s, 0.4mm</v>
      </c>
    </row>
    <row r="2180" spans="2:2" x14ac:dyDescent="0.25">
      <c r="B2180" s="47" t="str">
        <f t="shared" ca="1" si="41"/>
        <v>90:10 PPF:DEF, 4bar, 5mm/s, 0.4mm</v>
      </c>
    </row>
    <row r="2181" spans="2:2" x14ac:dyDescent="0.25">
      <c r="B2181" s="47" t="str">
        <f t="shared" ca="1" si="41"/>
        <v>90:10 PPF:DEF, 4bar, 5mm/s, 0.4mm</v>
      </c>
    </row>
    <row r="2182" spans="2:2" x14ac:dyDescent="0.25">
      <c r="B2182" s="47" t="str">
        <f t="shared" ca="1" si="41"/>
        <v>90:10 PPF:DEF, 4bar, 5mm/s, 0.4mm</v>
      </c>
    </row>
    <row r="2183" spans="2:2" x14ac:dyDescent="0.25">
      <c r="B2183" s="47" t="str">
        <f t="shared" ca="1" si="41"/>
        <v>90:10 PPF:DEF, 4bar, 5mm/s, 0.4mm</v>
      </c>
    </row>
    <row r="2184" spans="2:2" x14ac:dyDescent="0.25">
      <c r="B2184" s="47" t="str">
        <f t="shared" ca="1" si="41"/>
        <v>90:10 PPF:DEF, 4bar, 5mm/s, 0.4mm</v>
      </c>
    </row>
    <row r="2185" spans="2:2" x14ac:dyDescent="0.25">
      <c r="B2185" s="47" t="str">
        <f t="shared" ca="1" si="41"/>
        <v>90:10 PPF:DEF, 4bar, 5mm/s, 0.4mm</v>
      </c>
    </row>
    <row r="2186" spans="2:2" x14ac:dyDescent="0.25">
      <c r="B2186" s="47" t="str">
        <f t="shared" ca="1" si="41"/>
        <v>90:10 PPF:DEF, 4bar, 5mm/s, 0.4mm</v>
      </c>
    </row>
    <row r="2187" spans="2:2" x14ac:dyDescent="0.25">
      <c r="B2187" s="47" t="str">
        <f t="shared" ca="1" si="41"/>
        <v>90:10 PPF:DEF, 4bar, 5mm/s, 0.4mm</v>
      </c>
    </row>
    <row r="2188" spans="2:2" x14ac:dyDescent="0.25">
      <c r="B2188" s="47" t="str">
        <f t="shared" ca="1" si="41"/>
        <v>90:10 PPF:DEF, 4bar, 5mm/s, 0.4mm</v>
      </c>
    </row>
    <row r="2189" spans="2:2" x14ac:dyDescent="0.25">
      <c r="B2189" s="47" t="str">
        <f t="shared" ca="1" si="41"/>
        <v>90:10 PPF:DEF, 4bar, 5mm/s, 0.4mm</v>
      </c>
    </row>
    <row r="2190" spans="2:2" x14ac:dyDescent="0.25">
      <c r="B2190" s="47" t="str">
        <f t="shared" ca="1" si="41"/>
        <v>90:10 PPF:DEF, 4bar, 5mm/s, 0.4mm</v>
      </c>
    </row>
    <row r="2191" spans="2:2" x14ac:dyDescent="0.25">
      <c r="B2191" s="47" t="str">
        <f t="shared" ca="1" si="41"/>
        <v>90:10 PPF:DEF, 4bar, 5mm/s, 0.4mm</v>
      </c>
    </row>
    <row r="2192" spans="2:2" x14ac:dyDescent="0.25">
      <c r="B2192" s="47" t="str">
        <f t="shared" ca="1" si="41"/>
        <v>90:10 PPF:DEF, 4bar, 5mm/s, 0.4mm</v>
      </c>
    </row>
    <row r="2193" spans="2:2" x14ac:dyDescent="0.25">
      <c r="B2193" s="47" t="str">
        <f t="shared" ca="1" si="41"/>
        <v>90:10 PPF:DEF, 4bar, 5mm/s, 0.4mm</v>
      </c>
    </row>
    <row r="2194" spans="2:2" x14ac:dyDescent="0.25">
      <c r="B2194" s="47" t="str">
        <f t="shared" ca="1" si="41"/>
        <v>90:10 PPF:DEF, 4bar, 5mm/s, 0.4mm</v>
      </c>
    </row>
    <row r="2195" spans="2:2" x14ac:dyDescent="0.25">
      <c r="B2195" s="47" t="str">
        <f t="shared" ca="1" si="41"/>
        <v>90:10 PPF:DEF, 4bar, 5mm/s, 0.4mm</v>
      </c>
    </row>
    <row r="2196" spans="2:2" x14ac:dyDescent="0.25">
      <c r="B2196" s="47" t="str">
        <f t="shared" ca="1" si="41"/>
        <v>90:10 PPF:DEF, 4bar, 5mm/s, 0.4mm</v>
      </c>
    </row>
    <row r="2197" spans="2:2" x14ac:dyDescent="0.25">
      <c r="B2197" s="47" t="str">
        <f t="shared" ca="1" si="41"/>
        <v>90:10 PPF:DEF, 4bar, 5mm/s, 0.4mm</v>
      </c>
    </row>
    <row r="2198" spans="2:2" x14ac:dyDescent="0.25">
      <c r="B2198" s="47" t="str">
        <f t="shared" ca="1" si="41"/>
        <v>90:10 PPF:DEF, 4bar, 5mm/s, 0.4mm</v>
      </c>
    </row>
    <row r="2199" spans="2:2" x14ac:dyDescent="0.25">
      <c r="B2199" s="47" t="str">
        <f t="shared" ca="1" si="41"/>
        <v>90:10 PPF:DEF, 4bar, 5mm/s, 0.4mm</v>
      </c>
    </row>
    <row r="2200" spans="2:2" x14ac:dyDescent="0.25">
      <c r="B2200" s="47" t="str">
        <f t="shared" ca="1" si="41"/>
        <v>90:10 PPF:DEF, 4bar, 5mm/s, 0.4mm</v>
      </c>
    </row>
    <row r="2201" spans="2:2" x14ac:dyDescent="0.25">
      <c r="B2201" s="47" t="str">
        <f t="shared" ca="1" si="41"/>
        <v>90:10 PPF:DEF, 4bar, 5mm/s, 0.4mm</v>
      </c>
    </row>
    <row r="2202" spans="2:2" x14ac:dyDescent="0.25">
      <c r="B2202" s="47" t="str">
        <f t="shared" ca="1" si="41"/>
        <v>90:10 PPF:DEF, 4bar, 5mm/s, 0.4mm</v>
      </c>
    </row>
    <row r="2203" spans="2:2" x14ac:dyDescent="0.25">
      <c r="B2203" s="47" t="str">
        <f t="shared" ca="1" si="41"/>
        <v>90:10 PPF:DEF, 4bar, 5mm/s, 0.4mm</v>
      </c>
    </row>
    <row r="2204" spans="2:2" x14ac:dyDescent="0.25">
      <c r="B2204" s="47" t="str">
        <f t="shared" ca="1" si="41"/>
        <v>90:10 PPF:DEF, 4bar, 5mm/s, 0.4mm</v>
      </c>
    </row>
    <row r="2205" spans="2:2" x14ac:dyDescent="0.25">
      <c r="B2205" s="47" t="str">
        <f t="shared" ca="1" si="41"/>
        <v>90:10 PPF:DEF, 4bar, 5mm/s, 0.4mm</v>
      </c>
    </row>
    <row r="2206" spans="2:2" x14ac:dyDescent="0.25">
      <c r="B2206" s="47" t="str">
        <f t="shared" ca="1" si="41"/>
        <v>90:10 PPF:DEF, 4bar, 5mm/s, 0.4mm</v>
      </c>
    </row>
    <row r="2207" spans="2:2" x14ac:dyDescent="0.25">
      <c r="B2207" s="47" t="str">
        <f t="shared" ca="1" si="41"/>
        <v>90:10 PPF:DEF, 4bar, 5mm/s, 0.4mm</v>
      </c>
    </row>
    <row r="2208" spans="2:2" x14ac:dyDescent="0.25">
      <c r="B2208" s="47" t="str">
        <f t="shared" ca="1" si="41"/>
        <v>90:10 PPF:DEF, 4bar, 5mm/s, 0.4mm</v>
      </c>
    </row>
    <row r="2209" spans="2:2" x14ac:dyDescent="0.25">
      <c r="B2209" s="47" t="str">
        <f t="shared" ca="1" si="41"/>
        <v>90:10 PPF:DEF, 4bar, 5mm/s, 0.4mm</v>
      </c>
    </row>
    <row r="2210" spans="2:2" x14ac:dyDescent="0.25">
      <c r="B2210" s="47" t="str">
        <f t="shared" ca="1" si="41"/>
        <v>90:10 PPF:DEF, 4bar, 5mm/s, 0.4mm</v>
      </c>
    </row>
    <row r="2211" spans="2:2" x14ac:dyDescent="0.25">
      <c r="B2211" s="47" t="str">
        <f t="shared" ca="1" si="41"/>
        <v>90:10 PPF:DEF, 4bar, 5mm/s, 0.4mm</v>
      </c>
    </row>
    <row r="2212" spans="2:2" x14ac:dyDescent="0.25">
      <c r="B2212" s="47" t="str">
        <f t="shared" ca="1" si="41"/>
        <v>90:10 PPF:DEF, 4bar, 5mm/s, 0.4mm</v>
      </c>
    </row>
    <row r="2213" spans="2:2" x14ac:dyDescent="0.25">
      <c r="B2213" s="47" t="str">
        <f t="shared" ca="1" si="41"/>
        <v>90:10 PPF:DEF, 4bar, 5mm/s, 0.4mm</v>
      </c>
    </row>
    <row r="2214" spans="2:2" x14ac:dyDescent="0.25">
      <c r="B2214" s="47" t="str">
        <f ca="1">INDIRECT("A" &amp; TEXT(_xlfn.FLOOR.PRECISE((ROW()-1)/41)+1,"0"))</f>
        <v>90:10 PPF:DEF, 4bar, 5mm/s, 0.4mm</v>
      </c>
    </row>
    <row r="2215" spans="2:2" x14ac:dyDescent="0.25">
      <c r="B2215" s="47"/>
    </row>
    <row r="2216" spans="2:2" x14ac:dyDescent="0.25">
      <c r="B2216" s="47"/>
    </row>
  </sheetData>
  <pageMargins left="0.7" right="0.7" top="0.75" bottom="0.75" header="0.3" footer="0.3"/>
  <pageSetup scale="48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L12" sqref="L12"/>
    </sheetView>
  </sheetViews>
  <sheetFormatPr defaultRowHeight="15" x14ac:dyDescent="0.25"/>
  <cols>
    <col min="4" max="4" width="12" bestFit="1" customWidth="1"/>
    <col min="7" max="7" width="12" bestFit="1" customWidth="1"/>
  </cols>
  <sheetData>
    <row r="1" spans="1:10" ht="30" x14ac:dyDescent="0.25">
      <c r="A1" s="65"/>
      <c r="B1" s="65" t="s">
        <v>236</v>
      </c>
      <c r="C1" s="66" t="s">
        <v>238</v>
      </c>
      <c r="D1" s="66" t="s">
        <v>239</v>
      </c>
      <c r="E1" s="65" t="s">
        <v>235</v>
      </c>
      <c r="F1" s="66" t="s">
        <v>241</v>
      </c>
      <c r="G1" s="66" t="s">
        <v>240</v>
      </c>
      <c r="H1" s="25" t="s">
        <v>237</v>
      </c>
      <c r="I1" s="66" t="s">
        <v>363</v>
      </c>
      <c r="J1" s="66" t="s">
        <v>364</v>
      </c>
    </row>
    <row r="2" spans="1:10" x14ac:dyDescent="0.25">
      <c r="A2" s="5" t="s">
        <v>247</v>
      </c>
      <c r="B2" s="5">
        <v>0.22602743473629552</v>
      </c>
      <c r="C2" s="5">
        <v>0.19887086319320973</v>
      </c>
      <c r="D2" s="67">
        <v>0.20197201038847137</v>
      </c>
      <c r="E2" s="5">
        <v>0.15375072599207787</v>
      </c>
      <c r="F2" s="5">
        <v>0.10421607989601676</v>
      </c>
      <c r="G2" s="5">
        <v>0.11031368411954771</v>
      </c>
      <c r="H2">
        <v>0.19951000608439717</v>
      </c>
      <c r="I2" s="5">
        <v>0.20444248337585519</v>
      </c>
      <c r="J2" s="5">
        <v>0.20451293524784606</v>
      </c>
    </row>
    <row r="3" spans="1:10" x14ac:dyDescent="0.25">
      <c r="A3" s="5" t="s">
        <v>248</v>
      </c>
      <c r="B3" s="5">
        <v>0.45352259767687486</v>
      </c>
      <c r="C3" s="5">
        <v>0.45513614629833848</v>
      </c>
      <c r="D3" s="5">
        <v>0.45519075850302954</v>
      </c>
      <c r="E3" s="5">
        <v>0.45423608529251008</v>
      </c>
      <c r="F3" s="5">
        <v>0.4489997793556264</v>
      </c>
      <c r="G3" s="5">
        <v>0.44925220912013669</v>
      </c>
      <c r="H3">
        <v>0.92585255074053663</v>
      </c>
      <c r="I3" s="5">
        <v>0.90413592564815171</v>
      </c>
      <c r="J3" s="5">
        <v>0.90444296761111687</v>
      </c>
    </row>
    <row r="4" spans="1:10" x14ac:dyDescent="0.25">
      <c r="A4" s="5" t="s">
        <v>242</v>
      </c>
      <c r="B4" s="5">
        <v>0.45839999999999997</v>
      </c>
      <c r="C4" s="5">
        <v>0.4290205128552016</v>
      </c>
      <c r="D4" s="67">
        <v>0.44198522958969472</v>
      </c>
      <c r="E4" s="5">
        <v>0.45600000000000002</v>
      </c>
      <c r="F4" s="67">
        <v>0.47622915459065035</v>
      </c>
      <c r="G4" s="5">
        <v>0.47814274455913769</v>
      </c>
      <c r="H4">
        <v>0.94140000000000001</v>
      </c>
      <c r="I4" s="5">
        <v>0.94620974349999998</v>
      </c>
      <c r="J4" s="67">
        <v>0.944117188</v>
      </c>
    </row>
    <row r="5" spans="1:10" x14ac:dyDescent="0.25">
      <c r="A5" s="5" t="s">
        <v>243</v>
      </c>
      <c r="B5" s="5">
        <v>0.27854999999999996</v>
      </c>
      <c r="C5" s="67">
        <v>0.29193904382545166</v>
      </c>
      <c r="D5" s="5">
        <v>0.29686763264869542</v>
      </c>
      <c r="E5" s="5">
        <v>0.34739999999999999</v>
      </c>
      <c r="F5" s="67">
        <v>0.33736951842749979</v>
      </c>
      <c r="G5" s="5">
        <v>0.33321119451573838</v>
      </c>
      <c r="H5">
        <v>0.76259999999999994</v>
      </c>
      <c r="I5" s="67">
        <v>0.76145658500000002</v>
      </c>
      <c r="J5" s="5">
        <v>0.76049088399999998</v>
      </c>
    </row>
    <row r="6" spans="1:10" x14ac:dyDescent="0.25">
      <c r="A6" s="5" t="s">
        <v>244</v>
      </c>
      <c r="B6" s="5">
        <v>0</v>
      </c>
      <c r="C6" s="5">
        <v>0.1156249406574516</v>
      </c>
      <c r="D6" s="5">
        <v>0.11356158887719577</v>
      </c>
      <c r="E6" s="5">
        <v>5.3999999999999999E-2</v>
      </c>
      <c r="F6" s="67">
        <v>0.25700060317410017</v>
      </c>
      <c r="G6" s="5">
        <v>0.25893765066793867</v>
      </c>
      <c r="H6">
        <v>0.1116</v>
      </c>
      <c r="I6" s="5">
        <v>0.37262554399999998</v>
      </c>
      <c r="J6" s="5">
        <v>0.37249924000000001</v>
      </c>
    </row>
    <row r="7" spans="1:10" x14ac:dyDescent="0.25">
      <c r="A7" s="5" t="s">
        <v>245</v>
      </c>
      <c r="B7" s="5">
        <v>1.0962000000000001</v>
      </c>
      <c r="C7" s="5">
        <v>0.82464234745195142</v>
      </c>
      <c r="D7" s="67">
        <v>0.90037610025669579</v>
      </c>
      <c r="E7" s="5">
        <v>1.3122</v>
      </c>
      <c r="F7" s="5">
        <v>0.5919528274435002</v>
      </c>
      <c r="G7" s="67">
        <v>0.63910433329053751</v>
      </c>
      <c r="H7">
        <v>1.5551999999999999</v>
      </c>
      <c r="I7" s="67">
        <v>1.193732792</v>
      </c>
      <c r="J7" s="5">
        <v>1.186253607</v>
      </c>
    </row>
    <row r="8" spans="1:10" x14ac:dyDescent="0.25">
      <c r="A8" s="5" t="s">
        <v>246</v>
      </c>
      <c r="B8" s="5">
        <v>0.63360000000000005</v>
      </c>
      <c r="C8" s="67">
        <v>0.62268184428395146</v>
      </c>
      <c r="D8" s="5">
        <v>0.61964563852319554</v>
      </c>
      <c r="E8" s="5">
        <v>0.5484</v>
      </c>
      <c r="F8" s="67">
        <v>0.53770612721720001</v>
      </c>
      <c r="G8" s="5">
        <v>0.53216391746853753</v>
      </c>
      <c r="H8">
        <v>1.1202000000000001</v>
      </c>
      <c r="I8" s="5">
        <v>1.1261366390000001</v>
      </c>
      <c r="J8" s="5">
        <v>1.1309828770000001</v>
      </c>
    </row>
    <row r="9" spans="1:10" x14ac:dyDescent="0.25">
      <c r="A9" s="5"/>
      <c r="B9" s="5"/>
      <c r="C9" s="5"/>
      <c r="D9" s="5"/>
      <c r="E9" s="5"/>
      <c r="F9" s="5"/>
      <c r="G9" s="5"/>
      <c r="I9" s="5"/>
      <c r="J9" s="5"/>
    </row>
    <row r="10" spans="1:10" x14ac:dyDescent="0.25">
      <c r="A10" s="5" t="s">
        <v>249</v>
      </c>
      <c r="B10" s="5">
        <v>0.27854999999999996</v>
      </c>
      <c r="C10" s="5">
        <v>0.17631410316800006</v>
      </c>
      <c r="D10" s="67">
        <v>0.18330604377149967</v>
      </c>
      <c r="E10" s="5">
        <v>0.29339999999999999</v>
      </c>
      <c r="F10" s="67">
        <v>8.036891525339962E-2</v>
      </c>
      <c r="G10" s="5">
        <v>7.4273543847799717E-2</v>
      </c>
      <c r="H10">
        <v>0.65099999999999991</v>
      </c>
      <c r="I10" s="5">
        <v>0.38883104100000004</v>
      </c>
      <c r="J10" s="5">
        <v>0.38799164399999997</v>
      </c>
    </row>
    <row r="11" spans="1:10" x14ac:dyDescent="0.25">
      <c r="A11" s="5" t="s">
        <v>243</v>
      </c>
      <c r="B11" s="5">
        <v>0.27854999999999996</v>
      </c>
      <c r="C11" s="5">
        <v>0.29193904382545166</v>
      </c>
      <c r="D11" s="5">
        <v>0.29686763264869542</v>
      </c>
      <c r="E11" s="5">
        <v>0.34739999999999999</v>
      </c>
      <c r="F11" s="67">
        <v>0.33736951842749979</v>
      </c>
      <c r="G11" s="5">
        <v>0.33321119451573838</v>
      </c>
      <c r="H11">
        <v>0.76259999999999994</v>
      </c>
      <c r="I11" s="5">
        <v>0.76145658500000002</v>
      </c>
      <c r="J11" s="5">
        <v>0.76049088399999998</v>
      </c>
    </row>
    <row r="12" spans="1:10" x14ac:dyDescent="0.25">
      <c r="A12" s="5" t="s">
        <v>250</v>
      </c>
      <c r="B12" s="5">
        <v>0.17985000000000001</v>
      </c>
      <c r="C12" s="5">
        <v>0.13708146902974994</v>
      </c>
      <c r="D12" s="67">
        <v>0.14511759694099929</v>
      </c>
      <c r="E12" s="5">
        <v>0.10860000000000003</v>
      </c>
      <c r="F12" s="67">
        <v>0.13885963616315056</v>
      </c>
      <c r="G12" s="5">
        <v>0.1449315500433993</v>
      </c>
      <c r="H12">
        <v>0.17880000000000007</v>
      </c>
      <c r="I12" s="5">
        <v>0.18475315849999996</v>
      </c>
      <c r="J12" s="5">
        <v>0.18362630400000002</v>
      </c>
    </row>
    <row r="13" spans="1:10" x14ac:dyDescent="0.25">
      <c r="A13" s="5" t="s">
        <v>251</v>
      </c>
      <c r="B13" s="5">
        <v>0.17520000000000008</v>
      </c>
      <c r="C13" s="5">
        <v>0.19366133142874986</v>
      </c>
      <c r="D13" s="67">
        <v>0.17766040893350082</v>
      </c>
      <c r="E13" s="5">
        <v>9.2399999999999982E-2</v>
      </c>
      <c r="F13" s="67">
        <v>6.1476972626549664E-2</v>
      </c>
      <c r="G13" s="5">
        <v>5.4021172909399839E-2</v>
      </c>
      <c r="H13">
        <v>0.17880000000000007</v>
      </c>
      <c r="I13" s="5">
        <v>0.17992689550000007</v>
      </c>
      <c r="J13" s="5">
        <v>0.18686568900000011</v>
      </c>
    </row>
    <row r="14" spans="1:10" x14ac:dyDescent="0.25">
      <c r="A14" s="5" t="s">
        <v>252</v>
      </c>
      <c r="B14" s="5">
        <v>0.46260000000000001</v>
      </c>
      <c r="C14" s="5">
        <v>0.20196050316799996</v>
      </c>
      <c r="D14" s="67">
        <v>0.28073046173350025</v>
      </c>
      <c r="E14" s="5">
        <v>0.76380000000000003</v>
      </c>
      <c r="F14" s="5">
        <v>5.4246700226300182E-2</v>
      </c>
      <c r="G14" s="67">
        <v>0.10694041582199998</v>
      </c>
      <c r="H14">
        <v>0.43499999999999983</v>
      </c>
      <c r="I14" s="5">
        <v>6.7596152999999992E-2</v>
      </c>
      <c r="J14" s="5">
        <v>5.5270729999999935E-2</v>
      </c>
    </row>
    <row r="15" spans="1:10" x14ac:dyDescent="0.25">
      <c r="D15" t="s">
        <v>360</v>
      </c>
      <c r="F15" t="s">
        <v>359</v>
      </c>
    </row>
    <row r="16" spans="1:10" x14ac:dyDescent="0.25">
      <c r="G16" t="s">
        <v>358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Example</vt:lpstr>
      <vt:lpstr>85PPF (Raw)</vt:lpstr>
      <vt:lpstr>90PPF (Raw)</vt:lpstr>
      <vt:lpstr>Speed Tuning and Viscosity</vt:lpstr>
      <vt:lpstr>Pore &amp; Fiber Summary</vt:lpstr>
      <vt:lpstr>ANOVA Plots</vt:lpstr>
      <vt:lpstr>Box and whisker</vt:lpstr>
      <vt:lpstr>Labels</vt:lpstr>
      <vt:lpstr>Sheet1</vt:lpstr>
    </vt:vector>
  </TitlesOfParts>
  <Company>University of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TEBL</dc:creator>
  <cp:lastModifiedBy>JordanT</cp:lastModifiedBy>
  <cp:lastPrinted>2015-10-15T20:53:45Z</cp:lastPrinted>
  <dcterms:created xsi:type="dcterms:W3CDTF">2015-08-17T11:58:05Z</dcterms:created>
  <dcterms:modified xsi:type="dcterms:W3CDTF">2016-01-08T22:29:09Z</dcterms:modified>
</cp:coreProperties>
</file>